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haddadnia\Documents\GitHub\RCM_data_concatinating\لیست تخصیص کارشناسان فنی و نظارت به تجهیزات\making_text_files\"/>
    </mc:Choice>
  </mc:AlternateContent>
  <xr:revisionPtr revIDLastSave="0" documentId="13_ncr:1_{858259ED-C388-4CC7-833F-7FD2D893F417}" xr6:coauthVersionLast="47" xr6:coauthVersionMax="47" xr10:uidLastSave="{00000000-0000-0000-0000-000000000000}"/>
  <bookViews>
    <workbookView xWindow="-120" yWindow="-120" windowWidth="29040" windowHeight="15840" firstSheet="3" activeTab="13" xr2:uid="{00000000-000D-0000-FFFF-FFFF00000000}"/>
  </bookViews>
  <sheets>
    <sheet name="Position_ID" sheetId="1" r:id="rId1"/>
    <sheet name="System_ID" sheetId="2" r:id="rId2"/>
    <sheet name="Trade_ID" sheetId="3" r:id="rId3"/>
    <sheet name="واحد اجرایی" sheetId="15" r:id="rId4"/>
    <sheet name="کنترل فرآیند" sheetId="6" r:id="rId5"/>
    <sheet name="عمرانی خدماتی" sheetId="16" r:id="rId6"/>
    <sheet name="ترانسپورت" sheetId="8" r:id="rId7"/>
    <sheet name="نسوز" sheetId="9" r:id="rId8"/>
    <sheet name="هیدرولیک و روانکاری" sheetId="7" r:id="rId9"/>
    <sheet name="مکانیک" sheetId="13" r:id="rId10"/>
    <sheet name="تاسیسات آبرسانی" sheetId="11" r:id="rId11"/>
    <sheet name="ابزاردقیق" sheetId="4" r:id="rId12"/>
    <sheet name="اتوماسیون" sheetId="5" r:id="rId13"/>
    <sheet name="برق" sheetId="14" r:id="rId14"/>
    <sheet name="Sheet1" sheetId="17" r:id="rId15"/>
  </sheets>
  <definedNames>
    <definedName name="_xlnm._FilterDatabase" localSheetId="1" hidden="1">System_ID!$A$1:$C$1089</definedName>
    <definedName name="_xlnm._FilterDatabase" localSheetId="11" hidden="1">ابزاردقیق!$A$1086:$G$1086</definedName>
    <definedName name="_xlnm._FilterDatabase" localSheetId="6" hidden="1">ترانسپورت!$A$1:$G$1089</definedName>
    <definedName name="_xlnm._FilterDatabase" localSheetId="5" hidden="1">'عمرانی خدماتی'!$A$1:$G$1089</definedName>
    <definedName name="_xlnm._FilterDatabase" localSheetId="4" hidden="1">'کنترل فرآیند'!$A$1:$G$1089</definedName>
    <definedName name="ExternalData_1" localSheetId="3" hidden="1">'واحد اجرایی'!#REF!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89" i="16" l="1"/>
  <c r="H1089" i="16"/>
  <c r="F1089" i="16"/>
  <c r="I1088" i="16"/>
  <c r="H1088" i="16"/>
  <c r="F1088" i="16"/>
  <c r="I1087" i="16"/>
  <c r="H1087" i="16"/>
  <c r="F1087" i="16"/>
  <c r="I1086" i="16"/>
  <c r="H1086" i="16"/>
  <c r="F1086" i="16"/>
  <c r="I1085" i="16"/>
  <c r="H1085" i="16"/>
  <c r="F1085" i="16"/>
  <c r="I1084" i="16"/>
  <c r="H1084" i="16"/>
  <c r="F1084" i="16"/>
  <c r="I1083" i="16"/>
  <c r="H1083" i="16"/>
  <c r="F1083" i="16"/>
  <c r="I1082" i="16"/>
  <c r="H1082" i="16"/>
  <c r="F1082" i="16"/>
  <c r="I1081" i="16"/>
  <c r="H1081" i="16"/>
  <c r="F1081" i="16"/>
  <c r="I1080" i="16"/>
  <c r="H1080" i="16"/>
  <c r="F1080" i="16"/>
  <c r="I1079" i="16"/>
  <c r="H1079" i="16"/>
  <c r="F1079" i="16"/>
  <c r="I1078" i="16"/>
  <c r="H1078" i="16"/>
  <c r="F1078" i="16"/>
  <c r="I1077" i="16"/>
  <c r="H1077" i="16"/>
  <c r="F1077" i="16"/>
  <c r="I1076" i="16"/>
  <c r="H1076" i="16"/>
  <c r="F1076" i="16"/>
  <c r="I1075" i="16"/>
  <c r="H1075" i="16"/>
  <c r="F1075" i="16"/>
  <c r="I1074" i="16"/>
  <c r="H1074" i="16"/>
  <c r="F1074" i="16"/>
  <c r="I1073" i="16"/>
  <c r="H1073" i="16"/>
  <c r="F1073" i="16"/>
  <c r="I1072" i="16"/>
  <c r="H1072" i="16"/>
  <c r="F1072" i="16"/>
  <c r="I1071" i="16"/>
  <c r="H1071" i="16"/>
  <c r="F1071" i="16"/>
  <c r="I1070" i="16"/>
  <c r="H1070" i="16"/>
  <c r="F1070" i="16"/>
  <c r="I1069" i="16"/>
  <c r="H1069" i="16"/>
  <c r="F1069" i="16"/>
  <c r="I1068" i="16"/>
  <c r="H1068" i="16"/>
  <c r="F1068" i="16"/>
  <c r="I1067" i="16"/>
  <c r="H1067" i="16"/>
  <c r="F1067" i="16"/>
  <c r="I1066" i="16"/>
  <c r="H1066" i="16"/>
  <c r="F1066" i="16"/>
  <c r="I1065" i="16"/>
  <c r="H1065" i="16"/>
  <c r="F1065" i="16"/>
  <c r="I1064" i="16"/>
  <c r="H1064" i="16"/>
  <c r="F1064" i="16"/>
  <c r="I1063" i="16"/>
  <c r="H1063" i="16"/>
  <c r="F1063" i="16"/>
  <c r="I1062" i="16"/>
  <c r="H1062" i="16"/>
  <c r="F1062" i="16"/>
  <c r="I1061" i="16"/>
  <c r="H1061" i="16"/>
  <c r="F1061" i="16"/>
  <c r="I1060" i="16"/>
  <c r="H1060" i="16"/>
  <c r="F1060" i="16"/>
  <c r="I1059" i="16"/>
  <c r="H1059" i="16"/>
  <c r="F1059" i="16"/>
  <c r="I1058" i="16"/>
  <c r="H1058" i="16"/>
  <c r="F1058" i="16"/>
  <c r="I1057" i="16"/>
  <c r="H1057" i="16"/>
  <c r="F1057" i="16"/>
  <c r="I1056" i="16"/>
  <c r="H1056" i="16"/>
  <c r="F1056" i="16"/>
  <c r="I1055" i="16"/>
  <c r="H1055" i="16"/>
  <c r="F1055" i="16"/>
  <c r="I1054" i="16"/>
  <c r="H1054" i="16"/>
  <c r="F1054" i="16"/>
  <c r="I1053" i="16"/>
  <c r="H1053" i="16"/>
  <c r="F1053" i="16"/>
  <c r="I1052" i="16"/>
  <c r="H1052" i="16"/>
  <c r="F1052" i="16"/>
  <c r="I1051" i="16"/>
  <c r="H1051" i="16"/>
  <c r="F1051" i="16"/>
  <c r="I1050" i="16"/>
  <c r="H1050" i="16"/>
  <c r="F1050" i="16"/>
  <c r="I1049" i="16"/>
  <c r="H1049" i="16"/>
  <c r="F1049" i="16"/>
  <c r="I1048" i="16"/>
  <c r="H1048" i="16"/>
  <c r="F1048" i="16"/>
  <c r="I1047" i="16"/>
  <c r="H1047" i="16"/>
  <c r="F1047" i="16"/>
  <c r="I1046" i="16"/>
  <c r="H1046" i="16"/>
  <c r="F1046" i="16"/>
  <c r="I1045" i="16"/>
  <c r="H1045" i="16"/>
  <c r="F1045" i="16"/>
  <c r="I1044" i="16"/>
  <c r="H1044" i="16"/>
  <c r="F1044" i="16"/>
  <c r="I1043" i="16"/>
  <c r="H1043" i="16"/>
  <c r="F1043" i="16"/>
  <c r="I1042" i="16"/>
  <c r="H1042" i="16"/>
  <c r="F1042" i="16"/>
  <c r="I1041" i="16"/>
  <c r="H1041" i="16"/>
  <c r="F1041" i="16"/>
  <c r="I1040" i="16"/>
  <c r="H1040" i="16"/>
  <c r="F1040" i="16"/>
  <c r="I1039" i="16"/>
  <c r="H1039" i="16"/>
  <c r="F1039" i="16"/>
  <c r="I1038" i="16"/>
  <c r="H1038" i="16"/>
  <c r="F1038" i="16"/>
  <c r="I1037" i="16"/>
  <c r="H1037" i="16"/>
  <c r="F1037" i="16"/>
  <c r="I1036" i="16"/>
  <c r="H1036" i="16"/>
  <c r="F1036" i="16"/>
  <c r="I1035" i="16"/>
  <c r="H1035" i="16"/>
  <c r="F1035" i="16"/>
  <c r="I1034" i="16"/>
  <c r="H1034" i="16"/>
  <c r="F1034" i="16"/>
  <c r="I1033" i="16"/>
  <c r="H1033" i="16"/>
  <c r="F1033" i="16"/>
  <c r="I1032" i="16"/>
  <c r="H1032" i="16"/>
  <c r="F1032" i="16"/>
  <c r="I1031" i="16"/>
  <c r="H1031" i="16"/>
  <c r="F1031" i="16"/>
  <c r="I1030" i="16"/>
  <c r="H1030" i="16"/>
  <c r="F1030" i="16"/>
  <c r="I1029" i="16"/>
  <c r="H1029" i="16"/>
  <c r="F1029" i="16"/>
  <c r="I1028" i="16"/>
  <c r="H1028" i="16"/>
  <c r="F1028" i="16"/>
  <c r="I1027" i="16"/>
  <c r="H1027" i="16"/>
  <c r="F1027" i="16"/>
  <c r="I1026" i="16"/>
  <c r="H1026" i="16"/>
  <c r="F1026" i="16"/>
  <c r="I1025" i="16"/>
  <c r="H1025" i="16"/>
  <c r="F1025" i="16"/>
  <c r="I1024" i="16"/>
  <c r="H1024" i="16"/>
  <c r="F1024" i="16"/>
  <c r="I1023" i="16"/>
  <c r="H1023" i="16"/>
  <c r="F1023" i="16"/>
  <c r="I1022" i="16"/>
  <c r="H1022" i="16"/>
  <c r="F1022" i="16"/>
  <c r="I1021" i="16"/>
  <c r="H1021" i="16"/>
  <c r="F1021" i="16"/>
  <c r="I1020" i="16"/>
  <c r="H1020" i="16"/>
  <c r="F1020" i="16"/>
  <c r="I1019" i="16"/>
  <c r="H1019" i="16"/>
  <c r="F1019" i="16"/>
  <c r="I1018" i="16"/>
  <c r="H1018" i="16"/>
  <c r="F1018" i="16"/>
  <c r="I1017" i="16"/>
  <c r="H1017" i="16"/>
  <c r="F1017" i="16"/>
  <c r="I1016" i="16"/>
  <c r="H1016" i="16"/>
  <c r="F1016" i="16"/>
  <c r="I1015" i="16"/>
  <c r="H1015" i="16"/>
  <c r="F1015" i="16"/>
  <c r="I1014" i="16"/>
  <c r="H1014" i="16"/>
  <c r="F1014" i="16"/>
  <c r="I1013" i="16"/>
  <c r="H1013" i="16"/>
  <c r="F1013" i="16"/>
  <c r="I1012" i="16"/>
  <c r="H1012" i="16"/>
  <c r="F1012" i="16"/>
  <c r="I1011" i="16"/>
  <c r="H1011" i="16"/>
  <c r="F1011" i="16"/>
  <c r="I1010" i="16"/>
  <c r="H1010" i="16"/>
  <c r="F1010" i="16"/>
  <c r="I1009" i="16"/>
  <c r="H1009" i="16"/>
  <c r="F1009" i="16"/>
  <c r="I1008" i="16"/>
  <c r="H1008" i="16"/>
  <c r="F1008" i="16"/>
  <c r="I1007" i="16"/>
  <c r="H1007" i="16"/>
  <c r="F1007" i="16"/>
  <c r="I1006" i="16"/>
  <c r="H1006" i="16"/>
  <c r="F1006" i="16"/>
  <c r="I1005" i="16"/>
  <c r="H1005" i="16"/>
  <c r="F1005" i="16"/>
  <c r="I1004" i="16"/>
  <c r="H1004" i="16"/>
  <c r="F1004" i="16"/>
  <c r="I1003" i="16"/>
  <c r="H1003" i="16"/>
  <c r="F1003" i="16"/>
  <c r="I1002" i="16"/>
  <c r="H1002" i="16"/>
  <c r="F1002" i="16"/>
  <c r="I1001" i="16"/>
  <c r="H1001" i="16"/>
  <c r="F1001" i="16"/>
  <c r="I1000" i="16"/>
  <c r="H1000" i="16"/>
  <c r="F1000" i="16"/>
  <c r="I999" i="16"/>
  <c r="H999" i="16"/>
  <c r="F999" i="16"/>
  <c r="I998" i="16"/>
  <c r="H998" i="16"/>
  <c r="F998" i="16"/>
  <c r="I997" i="16"/>
  <c r="H997" i="16"/>
  <c r="F997" i="16"/>
  <c r="I996" i="16"/>
  <c r="H996" i="16"/>
  <c r="F996" i="16"/>
  <c r="I995" i="16"/>
  <c r="H995" i="16"/>
  <c r="F995" i="16"/>
  <c r="I994" i="16"/>
  <c r="H994" i="16"/>
  <c r="F994" i="16"/>
  <c r="I993" i="16"/>
  <c r="H993" i="16"/>
  <c r="F993" i="16"/>
  <c r="I992" i="16"/>
  <c r="H992" i="16"/>
  <c r="F992" i="16"/>
  <c r="I991" i="16"/>
  <c r="H991" i="16"/>
  <c r="F991" i="16"/>
  <c r="I990" i="16"/>
  <c r="H990" i="16"/>
  <c r="F990" i="16"/>
  <c r="I989" i="16"/>
  <c r="H989" i="16"/>
  <c r="F989" i="16"/>
  <c r="I988" i="16"/>
  <c r="H988" i="16"/>
  <c r="F988" i="16"/>
  <c r="I987" i="16"/>
  <c r="H987" i="16"/>
  <c r="F987" i="16"/>
  <c r="I986" i="16"/>
  <c r="H986" i="16"/>
  <c r="F986" i="16"/>
  <c r="I985" i="16"/>
  <c r="H985" i="16"/>
  <c r="F985" i="16"/>
  <c r="I984" i="16"/>
  <c r="H984" i="16"/>
  <c r="F984" i="16"/>
  <c r="I983" i="16"/>
  <c r="H983" i="16"/>
  <c r="F983" i="16"/>
  <c r="I982" i="16"/>
  <c r="H982" i="16"/>
  <c r="F982" i="16"/>
  <c r="I981" i="16"/>
  <c r="H981" i="16"/>
  <c r="F981" i="16"/>
  <c r="I980" i="16"/>
  <c r="H980" i="16"/>
  <c r="F980" i="16"/>
  <c r="I979" i="16"/>
  <c r="H979" i="16"/>
  <c r="F979" i="16"/>
  <c r="I978" i="16"/>
  <c r="H978" i="16"/>
  <c r="F978" i="16"/>
  <c r="I977" i="16"/>
  <c r="H977" i="16"/>
  <c r="F977" i="16"/>
  <c r="I976" i="16"/>
  <c r="H976" i="16"/>
  <c r="F976" i="16"/>
  <c r="I975" i="16"/>
  <c r="H975" i="16"/>
  <c r="F975" i="16"/>
  <c r="I974" i="16"/>
  <c r="H974" i="16"/>
  <c r="F974" i="16"/>
  <c r="I973" i="16"/>
  <c r="H973" i="16"/>
  <c r="F973" i="16"/>
  <c r="I972" i="16"/>
  <c r="H972" i="16"/>
  <c r="F972" i="16"/>
  <c r="I971" i="16"/>
  <c r="H971" i="16"/>
  <c r="F971" i="16"/>
  <c r="I970" i="16"/>
  <c r="H970" i="16"/>
  <c r="F970" i="16"/>
  <c r="I969" i="16"/>
  <c r="H969" i="16"/>
  <c r="F969" i="16"/>
  <c r="I968" i="16"/>
  <c r="H968" i="16"/>
  <c r="F968" i="16"/>
  <c r="I967" i="16"/>
  <c r="H967" i="16"/>
  <c r="F967" i="16"/>
  <c r="I966" i="16"/>
  <c r="H966" i="16"/>
  <c r="F966" i="16"/>
  <c r="I965" i="16"/>
  <c r="H965" i="16"/>
  <c r="F965" i="16"/>
  <c r="I964" i="16"/>
  <c r="H964" i="16"/>
  <c r="F964" i="16"/>
  <c r="I963" i="16"/>
  <c r="H963" i="16"/>
  <c r="F963" i="16"/>
  <c r="I962" i="16"/>
  <c r="H962" i="16"/>
  <c r="F962" i="16"/>
  <c r="I961" i="16"/>
  <c r="H961" i="16"/>
  <c r="F961" i="16"/>
  <c r="I960" i="16"/>
  <c r="H960" i="16"/>
  <c r="F960" i="16"/>
  <c r="I959" i="16"/>
  <c r="H959" i="16"/>
  <c r="F959" i="16"/>
  <c r="I958" i="16"/>
  <c r="H958" i="16"/>
  <c r="F958" i="16"/>
  <c r="I957" i="16"/>
  <c r="H957" i="16"/>
  <c r="F957" i="16"/>
  <c r="I956" i="16"/>
  <c r="H956" i="16"/>
  <c r="F956" i="16"/>
  <c r="I955" i="16"/>
  <c r="H955" i="16"/>
  <c r="F955" i="16"/>
  <c r="I954" i="16"/>
  <c r="H954" i="16"/>
  <c r="F954" i="16"/>
  <c r="I953" i="16"/>
  <c r="H953" i="16"/>
  <c r="F953" i="16"/>
  <c r="I952" i="16"/>
  <c r="H952" i="16"/>
  <c r="F952" i="16"/>
  <c r="I951" i="16"/>
  <c r="H951" i="16"/>
  <c r="F951" i="16"/>
  <c r="I950" i="16"/>
  <c r="H950" i="16"/>
  <c r="F950" i="16"/>
  <c r="I949" i="16"/>
  <c r="H949" i="16"/>
  <c r="F949" i="16"/>
  <c r="I948" i="16"/>
  <c r="H948" i="16"/>
  <c r="F948" i="16"/>
  <c r="I947" i="16"/>
  <c r="H947" i="16"/>
  <c r="F947" i="16"/>
  <c r="I946" i="16"/>
  <c r="H946" i="16"/>
  <c r="F946" i="16"/>
  <c r="I945" i="16"/>
  <c r="H945" i="16"/>
  <c r="F945" i="16"/>
  <c r="I944" i="16"/>
  <c r="H944" i="16"/>
  <c r="F944" i="16"/>
  <c r="I943" i="16"/>
  <c r="H943" i="16"/>
  <c r="F943" i="16"/>
  <c r="I942" i="16"/>
  <c r="H942" i="16"/>
  <c r="F942" i="16"/>
  <c r="I941" i="16"/>
  <c r="H941" i="16"/>
  <c r="F941" i="16"/>
  <c r="I940" i="16"/>
  <c r="H940" i="16"/>
  <c r="F940" i="16"/>
  <c r="I939" i="16"/>
  <c r="H939" i="16"/>
  <c r="F939" i="16"/>
  <c r="I938" i="16"/>
  <c r="H938" i="16"/>
  <c r="F938" i="16"/>
  <c r="I937" i="16"/>
  <c r="H937" i="16"/>
  <c r="F937" i="16"/>
  <c r="I936" i="16"/>
  <c r="H936" i="16"/>
  <c r="F936" i="16"/>
  <c r="I935" i="16"/>
  <c r="H935" i="16"/>
  <c r="F935" i="16"/>
  <c r="I934" i="16"/>
  <c r="H934" i="16"/>
  <c r="F934" i="16"/>
  <c r="I933" i="16"/>
  <c r="H933" i="16"/>
  <c r="F933" i="16"/>
  <c r="I932" i="16"/>
  <c r="H932" i="16"/>
  <c r="F932" i="16"/>
  <c r="I931" i="16"/>
  <c r="H931" i="16"/>
  <c r="F931" i="16"/>
  <c r="I930" i="16"/>
  <c r="H930" i="16"/>
  <c r="F930" i="16"/>
  <c r="I929" i="16"/>
  <c r="H929" i="16"/>
  <c r="F929" i="16"/>
  <c r="I928" i="16"/>
  <c r="H928" i="16"/>
  <c r="F928" i="16"/>
  <c r="I927" i="16"/>
  <c r="H927" i="16"/>
  <c r="F927" i="16"/>
  <c r="I926" i="16"/>
  <c r="H926" i="16"/>
  <c r="F926" i="16"/>
  <c r="I925" i="16"/>
  <c r="H925" i="16"/>
  <c r="F925" i="16"/>
  <c r="I924" i="16"/>
  <c r="H924" i="16"/>
  <c r="F924" i="16"/>
  <c r="I923" i="16"/>
  <c r="H923" i="16"/>
  <c r="F923" i="16"/>
  <c r="I922" i="16"/>
  <c r="H922" i="16"/>
  <c r="F922" i="16"/>
  <c r="I921" i="16"/>
  <c r="H921" i="16"/>
  <c r="F921" i="16"/>
  <c r="I920" i="16"/>
  <c r="H920" i="16"/>
  <c r="F920" i="16"/>
  <c r="I919" i="16"/>
  <c r="H919" i="16"/>
  <c r="F919" i="16"/>
  <c r="I918" i="16"/>
  <c r="H918" i="16"/>
  <c r="F918" i="16"/>
  <c r="I917" i="16"/>
  <c r="H917" i="16"/>
  <c r="F917" i="16"/>
  <c r="I916" i="16"/>
  <c r="H916" i="16"/>
  <c r="F916" i="16"/>
  <c r="I915" i="16"/>
  <c r="H915" i="16"/>
  <c r="F915" i="16"/>
  <c r="I914" i="16"/>
  <c r="H914" i="16"/>
  <c r="F914" i="16"/>
  <c r="I913" i="16"/>
  <c r="H913" i="16"/>
  <c r="F913" i="16"/>
  <c r="I912" i="16"/>
  <c r="H912" i="16"/>
  <c r="F912" i="16"/>
  <c r="I911" i="16"/>
  <c r="H911" i="16"/>
  <c r="F911" i="16"/>
  <c r="I910" i="16"/>
  <c r="H910" i="16"/>
  <c r="F910" i="16"/>
  <c r="I909" i="16"/>
  <c r="H909" i="16"/>
  <c r="F909" i="16"/>
  <c r="I908" i="16"/>
  <c r="H908" i="16"/>
  <c r="F908" i="16"/>
  <c r="I907" i="16"/>
  <c r="H907" i="16"/>
  <c r="F907" i="16"/>
  <c r="I906" i="16"/>
  <c r="H906" i="16"/>
  <c r="F906" i="16"/>
  <c r="I905" i="16"/>
  <c r="H905" i="16"/>
  <c r="F905" i="16"/>
  <c r="I904" i="16"/>
  <c r="H904" i="16"/>
  <c r="F904" i="16"/>
  <c r="I903" i="16"/>
  <c r="H903" i="16"/>
  <c r="F903" i="16"/>
  <c r="I902" i="16"/>
  <c r="H902" i="16"/>
  <c r="F902" i="16"/>
  <c r="I901" i="16"/>
  <c r="H901" i="16"/>
  <c r="F901" i="16"/>
  <c r="I900" i="16"/>
  <c r="H900" i="16"/>
  <c r="F900" i="16"/>
  <c r="I899" i="16"/>
  <c r="H899" i="16"/>
  <c r="F899" i="16"/>
  <c r="I898" i="16"/>
  <c r="H898" i="16"/>
  <c r="F898" i="16"/>
  <c r="I897" i="16"/>
  <c r="H897" i="16"/>
  <c r="F897" i="16"/>
  <c r="I896" i="16"/>
  <c r="H896" i="16"/>
  <c r="F896" i="16"/>
  <c r="I895" i="16"/>
  <c r="H895" i="16"/>
  <c r="F895" i="16"/>
  <c r="I894" i="16"/>
  <c r="H894" i="16"/>
  <c r="F894" i="16"/>
  <c r="I893" i="16"/>
  <c r="H893" i="16"/>
  <c r="F893" i="16"/>
  <c r="I892" i="16"/>
  <c r="H892" i="16"/>
  <c r="F892" i="16"/>
  <c r="I891" i="16"/>
  <c r="H891" i="16"/>
  <c r="F891" i="16"/>
  <c r="I890" i="16"/>
  <c r="H890" i="16"/>
  <c r="F890" i="16"/>
  <c r="I889" i="16"/>
  <c r="H889" i="16"/>
  <c r="F889" i="16"/>
  <c r="I888" i="16"/>
  <c r="H888" i="16"/>
  <c r="F888" i="16"/>
  <c r="I887" i="16"/>
  <c r="H887" i="16"/>
  <c r="F887" i="16"/>
  <c r="I886" i="16"/>
  <c r="H886" i="16"/>
  <c r="F886" i="16"/>
  <c r="I885" i="16"/>
  <c r="H885" i="16"/>
  <c r="F885" i="16"/>
  <c r="I884" i="16"/>
  <c r="H884" i="16"/>
  <c r="F884" i="16"/>
  <c r="I883" i="16"/>
  <c r="H883" i="16"/>
  <c r="F883" i="16"/>
  <c r="I882" i="16"/>
  <c r="H882" i="16"/>
  <c r="F882" i="16"/>
  <c r="I881" i="16"/>
  <c r="H881" i="16"/>
  <c r="F881" i="16"/>
  <c r="I880" i="16"/>
  <c r="H880" i="16"/>
  <c r="F880" i="16"/>
  <c r="I879" i="16"/>
  <c r="H879" i="16"/>
  <c r="F879" i="16"/>
  <c r="I878" i="16"/>
  <c r="H878" i="16"/>
  <c r="F878" i="16"/>
  <c r="I877" i="16"/>
  <c r="H877" i="16"/>
  <c r="F877" i="16"/>
  <c r="I876" i="16"/>
  <c r="H876" i="16"/>
  <c r="F876" i="16"/>
  <c r="I875" i="16"/>
  <c r="H875" i="16"/>
  <c r="F875" i="16"/>
  <c r="I874" i="16"/>
  <c r="H874" i="16"/>
  <c r="F874" i="16"/>
  <c r="I873" i="16"/>
  <c r="H873" i="16"/>
  <c r="F873" i="16"/>
  <c r="I872" i="16"/>
  <c r="H872" i="16"/>
  <c r="F872" i="16"/>
  <c r="I871" i="16"/>
  <c r="H871" i="16"/>
  <c r="F871" i="16"/>
  <c r="I870" i="16"/>
  <c r="H870" i="16"/>
  <c r="F870" i="16"/>
  <c r="I869" i="16"/>
  <c r="H869" i="16"/>
  <c r="F869" i="16"/>
  <c r="I868" i="16"/>
  <c r="H868" i="16"/>
  <c r="F868" i="16"/>
  <c r="I867" i="16"/>
  <c r="H867" i="16"/>
  <c r="F867" i="16"/>
  <c r="I866" i="16"/>
  <c r="H866" i="16"/>
  <c r="F866" i="16"/>
  <c r="I865" i="16"/>
  <c r="H865" i="16"/>
  <c r="F865" i="16"/>
  <c r="I864" i="16"/>
  <c r="H864" i="16"/>
  <c r="F864" i="16"/>
  <c r="I863" i="16"/>
  <c r="H863" i="16"/>
  <c r="F863" i="16"/>
  <c r="I862" i="16"/>
  <c r="H862" i="16"/>
  <c r="F862" i="16"/>
  <c r="I861" i="16"/>
  <c r="H861" i="16"/>
  <c r="F861" i="16"/>
  <c r="I860" i="16"/>
  <c r="H860" i="16"/>
  <c r="F860" i="16"/>
  <c r="I859" i="16"/>
  <c r="H859" i="16"/>
  <c r="F859" i="16"/>
  <c r="I858" i="16"/>
  <c r="H858" i="16"/>
  <c r="F858" i="16"/>
  <c r="I857" i="16"/>
  <c r="H857" i="16"/>
  <c r="F857" i="16"/>
  <c r="I856" i="16"/>
  <c r="H856" i="16"/>
  <c r="F856" i="16"/>
  <c r="I855" i="16"/>
  <c r="H855" i="16"/>
  <c r="F855" i="16"/>
  <c r="I854" i="16"/>
  <c r="H854" i="16"/>
  <c r="F854" i="16"/>
  <c r="I853" i="16"/>
  <c r="H853" i="16"/>
  <c r="F853" i="16"/>
  <c r="I852" i="16"/>
  <c r="H852" i="16"/>
  <c r="F852" i="16"/>
  <c r="I851" i="16"/>
  <c r="H851" i="16"/>
  <c r="F851" i="16"/>
  <c r="I850" i="16"/>
  <c r="H850" i="16"/>
  <c r="F850" i="16"/>
  <c r="I849" i="16"/>
  <c r="H849" i="16"/>
  <c r="F849" i="16"/>
  <c r="I848" i="16"/>
  <c r="H848" i="16"/>
  <c r="F848" i="16"/>
  <c r="I847" i="16"/>
  <c r="H847" i="16"/>
  <c r="F847" i="16"/>
  <c r="I846" i="16"/>
  <c r="H846" i="16"/>
  <c r="F846" i="16"/>
  <c r="I845" i="16"/>
  <c r="H845" i="16"/>
  <c r="F845" i="16"/>
  <c r="I844" i="16"/>
  <c r="H844" i="16"/>
  <c r="F844" i="16"/>
  <c r="I843" i="16"/>
  <c r="H843" i="16"/>
  <c r="F843" i="16"/>
  <c r="I842" i="16"/>
  <c r="H842" i="16"/>
  <c r="F842" i="16"/>
  <c r="I841" i="16"/>
  <c r="H841" i="16"/>
  <c r="F841" i="16"/>
  <c r="I840" i="16"/>
  <c r="H840" i="16"/>
  <c r="F840" i="16"/>
  <c r="I839" i="16"/>
  <c r="H839" i="16"/>
  <c r="F839" i="16"/>
  <c r="I838" i="16"/>
  <c r="H838" i="16"/>
  <c r="F838" i="16"/>
  <c r="I837" i="16"/>
  <c r="H837" i="16"/>
  <c r="F837" i="16"/>
  <c r="I836" i="16"/>
  <c r="H836" i="16"/>
  <c r="F836" i="16"/>
  <c r="I835" i="16"/>
  <c r="H835" i="16"/>
  <c r="F835" i="16"/>
  <c r="I834" i="16"/>
  <c r="H834" i="16"/>
  <c r="F834" i="16"/>
  <c r="I833" i="16"/>
  <c r="H833" i="16"/>
  <c r="F833" i="16"/>
  <c r="I832" i="16"/>
  <c r="H832" i="16"/>
  <c r="F832" i="16"/>
  <c r="I831" i="16"/>
  <c r="H831" i="16"/>
  <c r="F831" i="16"/>
  <c r="I830" i="16"/>
  <c r="H830" i="16"/>
  <c r="F830" i="16"/>
  <c r="I829" i="16"/>
  <c r="H829" i="16"/>
  <c r="F829" i="16"/>
  <c r="I828" i="16"/>
  <c r="H828" i="16"/>
  <c r="F828" i="16"/>
  <c r="I827" i="16"/>
  <c r="H827" i="16"/>
  <c r="F827" i="16"/>
  <c r="I826" i="16"/>
  <c r="H826" i="16"/>
  <c r="F826" i="16"/>
  <c r="I825" i="16"/>
  <c r="H825" i="16"/>
  <c r="F825" i="16"/>
  <c r="I824" i="16"/>
  <c r="H824" i="16"/>
  <c r="F824" i="16"/>
  <c r="I823" i="16"/>
  <c r="H823" i="16"/>
  <c r="F823" i="16"/>
  <c r="I822" i="16"/>
  <c r="H822" i="16"/>
  <c r="F822" i="16"/>
  <c r="I821" i="16"/>
  <c r="H821" i="16"/>
  <c r="F821" i="16"/>
  <c r="I820" i="16"/>
  <c r="H820" i="16"/>
  <c r="F820" i="16"/>
  <c r="I819" i="16"/>
  <c r="H819" i="16"/>
  <c r="F819" i="16"/>
  <c r="I818" i="16"/>
  <c r="H818" i="16"/>
  <c r="F818" i="16"/>
  <c r="I817" i="16"/>
  <c r="H817" i="16"/>
  <c r="F817" i="16"/>
  <c r="I816" i="16"/>
  <c r="H816" i="16"/>
  <c r="F816" i="16"/>
  <c r="I815" i="16"/>
  <c r="H815" i="16"/>
  <c r="F815" i="16"/>
  <c r="I814" i="16"/>
  <c r="H814" i="16"/>
  <c r="F814" i="16"/>
  <c r="I813" i="16"/>
  <c r="H813" i="16"/>
  <c r="F813" i="16"/>
  <c r="I812" i="16"/>
  <c r="H812" i="16"/>
  <c r="F812" i="16"/>
  <c r="I811" i="16"/>
  <c r="H811" i="16"/>
  <c r="F811" i="16"/>
  <c r="I810" i="16"/>
  <c r="H810" i="16"/>
  <c r="F810" i="16"/>
  <c r="I809" i="16"/>
  <c r="H809" i="16"/>
  <c r="F809" i="16"/>
  <c r="I808" i="16"/>
  <c r="H808" i="16"/>
  <c r="F808" i="16"/>
  <c r="I807" i="16"/>
  <c r="H807" i="16"/>
  <c r="F807" i="16"/>
  <c r="I806" i="16"/>
  <c r="H806" i="16"/>
  <c r="F806" i="16"/>
  <c r="I805" i="16"/>
  <c r="H805" i="16"/>
  <c r="F805" i="16"/>
  <c r="I804" i="16"/>
  <c r="H804" i="16"/>
  <c r="F804" i="16"/>
  <c r="I803" i="16"/>
  <c r="H803" i="16"/>
  <c r="F803" i="16"/>
  <c r="I802" i="16"/>
  <c r="H802" i="16"/>
  <c r="F802" i="16"/>
  <c r="I801" i="16"/>
  <c r="H801" i="16"/>
  <c r="F801" i="16"/>
  <c r="I800" i="16"/>
  <c r="H800" i="16"/>
  <c r="F800" i="16"/>
  <c r="I799" i="16"/>
  <c r="H799" i="16"/>
  <c r="F799" i="16"/>
  <c r="I798" i="16"/>
  <c r="H798" i="16"/>
  <c r="F798" i="16"/>
  <c r="I797" i="16"/>
  <c r="H797" i="16"/>
  <c r="F797" i="16"/>
  <c r="I796" i="16"/>
  <c r="H796" i="16"/>
  <c r="F796" i="16"/>
  <c r="I795" i="16"/>
  <c r="H795" i="16"/>
  <c r="F795" i="16"/>
  <c r="I794" i="16"/>
  <c r="H794" i="16"/>
  <c r="F794" i="16"/>
  <c r="I793" i="16"/>
  <c r="H793" i="16"/>
  <c r="F793" i="16"/>
  <c r="I792" i="16"/>
  <c r="H792" i="16"/>
  <c r="F792" i="16"/>
  <c r="I791" i="16"/>
  <c r="H791" i="16"/>
  <c r="F791" i="16"/>
  <c r="I790" i="16"/>
  <c r="H790" i="16"/>
  <c r="F790" i="16"/>
  <c r="I789" i="16"/>
  <c r="H789" i="16"/>
  <c r="F789" i="16"/>
  <c r="I788" i="16"/>
  <c r="H788" i="16"/>
  <c r="F788" i="16"/>
  <c r="I787" i="16"/>
  <c r="H787" i="16"/>
  <c r="F787" i="16"/>
  <c r="I786" i="16"/>
  <c r="H786" i="16"/>
  <c r="F786" i="16"/>
  <c r="I785" i="16"/>
  <c r="H785" i="16"/>
  <c r="F785" i="16"/>
  <c r="I784" i="16"/>
  <c r="H784" i="16"/>
  <c r="F784" i="16"/>
  <c r="I783" i="16"/>
  <c r="H783" i="16"/>
  <c r="F783" i="16"/>
  <c r="I782" i="16"/>
  <c r="H782" i="16"/>
  <c r="F782" i="16"/>
  <c r="I781" i="16"/>
  <c r="H781" i="16"/>
  <c r="F781" i="16"/>
  <c r="I780" i="16"/>
  <c r="H780" i="16"/>
  <c r="F780" i="16"/>
  <c r="I779" i="16"/>
  <c r="H779" i="16"/>
  <c r="F779" i="16"/>
  <c r="I778" i="16"/>
  <c r="H778" i="16"/>
  <c r="F778" i="16"/>
  <c r="I777" i="16"/>
  <c r="H777" i="16"/>
  <c r="F777" i="16"/>
  <c r="I776" i="16"/>
  <c r="H776" i="16"/>
  <c r="F776" i="16"/>
  <c r="I775" i="16"/>
  <c r="H775" i="16"/>
  <c r="F775" i="16"/>
  <c r="I774" i="16"/>
  <c r="H774" i="16"/>
  <c r="F774" i="16"/>
  <c r="I773" i="16"/>
  <c r="H773" i="16"/>
  <c r="F773" i="16"/>
  <c r="I772" i="16"/>
  <c r="H772" i="16"/>
  <c r="F772" i="16"/>
  <c r="I771" i="16"/>
  <c r="H771" i="16"/>
  <c r="F771" i="16"/>
  <c r="I770" i="16"/>
  <c r="H770" i="16"/>
  <c r="F770" i="16"/>
  <c r="I769" i="16"/>
  <c r="H769" i="16"/>
  <c r="F769" i="16"/>
  <c r="I768" i="16"/>
  <c r="H768" i="16"/>
  <c r="F768" i="16"/>
  <c r="I767" i="16"/>
  <c r="H767" i="16"/>
  <c r="F767" i="16"/>
  <c r="I766" i="16"/>
  <c r="H766" i="16"/>
  <c r="F766" i="16"/>
  <c r="I765" i="16"/>
  <c r="H765" i="16"/>
  <c r="F765" i="16"/>
  <c r="I764" i="16"/>
  <c r="H764" i="16"/>
  <c r="F764" i="16"/>
  <c r="I763" i="16"/>
  <c r="H763" i="16"/>
  <c r="F763" i="16"/>
  <c r="I762" i="16"/>
  <c r="H762" i="16"/>
  <c r="F762" i="16"/>
  <c r="I761" i="16"/>
  <c r="H761" i="16"/>
  <c r="F761" i="16"/>
  <c r="I760" i="16"/>
  <c r="H760" i="16"/>
  <c r="F760" i="16"/>
  <c r="I759" i="16"/>
  <c r="H759" i="16"/>
  <c r="F759" i="16"/>
  <c r="I758" i="16"/>
  <c r="H758" i="16"/>
  <c r="F758" i="16"/>
  <c r="I757" i="16"/>
  <c r="H757" i="16"/>
  <c r="F757" i="16"/>
  <c r="I756" i="16"/>
  <c r="H756" i="16"/>
  <c r="F756" i="16"/>
  <c r="I755" i="16"/>
  <c r="H755" i="16"/>
  <c r="F755" i="16"/>
  <c r="I754" i="16"/>
  <c r="H754" i="16"/>
  <c r="F754" i="16"/>
  <c r="I753" i="16"/>
  <c r="H753" i="16"/>
  <c r="F753" i="16"/>
  <c r="I752" i="16"/>
  <c r="H752" i="16"/>
  <c r="F752" i="16"/>
  <c r="I751" i="16"/>
  <c r="H751" i="16"/>
  <c r="F751" i="16"/>
  <c r="I750" i="16"/>
  <c r="H750" i="16"/>
  <c r="F750" i="16"/>
  <c r="I749" i="16"/>
  <c r="H749" i="16"/>
  <c r="F749" i="16"/>
  <c r="I748" i="16"/>
  <c r="H748" i="16"/>
  <c r="F748" i="16"/>
  <c r="I747" i="16"/>
  <c r="H747" i="16"/>
  <c r="F747" i="16"/>
  <c r="I746" i="16"/>
  <c r="H746" i="16"/>
  <c r="F746" i="16"/>
  <c r="I745" i="16"/>
  <c r="H745" i="16"/>
  <c r="F745" i="16"/>
  <c r="I744" i="16"/>
  <c r="H744" i="16"/>
  <c r="F744" i="16"/>
  <c r="I743" i="16"/>
  <c r="H743" i="16"/>
  <c r="F743" i="16"/>
  <c r="I742" i="16"/>
  <c r="H742" i="16"/>
  <c r="F742" i="16"/>
  <c r="I741" i="16"/>
  <c r="H741" i="16"/>
  <c r="F741" i="16"/>
  <c r="I740" i="16"/>
  <c r="H740" i="16"/>
  <c r="F740" i="16"/>
  <c r="I739" i="16"/>
  <c r="H739" i="16"/>
  <c r="F739" i="16"/>
  <c r="I738" i="16"/>
  <c r="H738" i="16"/>
  <c r="F738" i="16"/>
  <c r="I737" i="16"/>
  <c r="H737" i="16"/>
  <c r="F737" i="16"/>
  <c r="I736" i="16"/>
  <c r="H736" i="16"/>
  <c r="F736" i="16"/>
  <c r="I735" i="16"/>
  <c r="H735" i="16"/>
  <c r="F735" i="16"/>
  <c r="I734" i="16"/>
  <c r="H734" i="16"/>
  <c r="F734" i="16"/>
  <c r="I733" i="16"/>
  <c r="H733" i="16"/>
  <c r="F733" i="16"/>
  <c r="I732" i="16"/>
  <c r="H732" i="16"/>
  <c r="F732" i="16"/>
  <c r="I731" i="16"/>
  <c r="H731" i="16"/>
  <c r="F731" i="16"/>
  <c r="I730" i="16"/>
  <c r="H730" i="16"/>
  <c r="F730" i="16"/>
  <c r="I729" i="16"/>
  <c r="H729" i="16"/>
  <c r="F729" i="16"/>
  <c r="I728" i="16"/>
  <c r="H728" i="16"/>
  <c r="F728" i="16"/>
  <c r="I727" i="16"/>
  <c r="H727" i="16"/>
  <c r="F727" i="16"/>
  <c r="I726" i="16"/>
  <c r="H726" i="16"/>
  <c r="F726" i="16"/>
  <c r="I725" i="16"/>
  <c r="H725" i="16"/>
  <c r="F725" i="16"/>
  <c r="I724" i="16"/>
  <c r="H724" i="16"/>
  <c r="F724" i="16"/>
  <c r="I723" i="16"/>
  <c r="H723" i="16"/>
  <c r="F723" i="16"/>
  <c r="I722" i="16"/>
  <c r="H722" i="16"/>
  <c r="F722" i="16"/>
  <c r="I721" i="16"/>
  <c r="H721" i="16"/>
  <c r="F721" i="16"/>
  <c r="I720" i="16"/>
  <c r="H720" i="16"/>
  <c r="F720" i="16"/>
  <c r="I719" i="16"/>
  <c r="H719" i="16"/>
  <c r="F719" i="16"/>
  <c r="I718" i="16"/>
  <c r="H718" i="16"/>
  <c r="F718" i="16"/>
  <c r="I717" i="16"/>
  <c r="H717" i="16"/>
  <c r="F717" i="16"/>
  <c r="I716" i="16"/>
  <c r="H716" i="16"/>
  <c r="F716" i="16"/>
  <c r="I715" i="16"/>
  <c r="H715" i="16"/>
  <c r="F715" i="16"/>
  <c r="I714" i="16"/>
  <c r="H714" i="16"/>
  <c r="F714" i="16"/>
  <c r="I713" i="16"/>
  <c r="H713" i="16"/>
  <c r="F713" i="16"/>
  <c r="I712" i="16"/>
  <c r="H712" i="16"/>
  <c r="F712" i="16"/>
  <c r="I711" i="16"/>
  <c r="H711" i="16"/>
  <c r="F711" i="16"/>
  <c r="I710" i="16"/>
  <c r="H710" i="16"/>
  <c r="F710" i="16"/>
  <c r="I709" i="16"/>
  <c r="H709" i="16"/>
  <c r="F709" i="16"/>
  <c r="I708" i="16"/>
  <c r="H708" i="16"/>
  <c r="F708" i="16"/>
  <c r="I707" i="16"/>
  <c r="H707" i="16"/>
  <c r="F707" i="16"/>
  <c r="I706" i="16"/>
  <c r="H706" i="16"/>
  <c r="F706" i="16"/>
  <c r="I705" i="16"/>
  <c r="H705" i="16"/>
  <c r="F705" i="16"/>
  <c r="I704" i="16"/>
  <c r="H704" i="16"/>
  <c r="F704" i="16"/>
  <c r="I703" i="16"/>
  <c r="H703" i="16"/>
  <c r="F703" i="16"/>
  <c r="I702" i="16"/>
  <c r="H702" i="16"/>
  <c r="F702" i="16"/>
  <c r="I701" i="16"/>
  <c r="H701" i="16"/>
  <c r="F701" i="16"/>
  <c r="I700" i="16"/>
  <c r="H700" i="16"/>
  <c r="F700" i="16"/>
  <c r="I699" i="16"/>
  <c r="H699" i="16"/>
  <c r="F699" i="16"/>
  <c r="I698" i="16"/>
  <c r="H698" i="16"/>
  <c r="F698" i="16"/>
  <c r="I697" i="16"/>
  <c r="H697" i="16"/>
  <c r="F697" i="16"/>
  <c r="I696" i="16"/>
  <c r="H696" i="16"/>
  <c r="F696" i="16"/>
  <c r="I695" i="16"/>
  <c r="H695" i="16"/>
  <c r="F695" i="16"/>
  <c r="I694" i="16"/>
  <c r="H694" i="16"/>
  <c r="F694" i="16"/>
  <c r="I693" i="16"/>
  <c r="H693" i="16"/>
  <c r="F693" i="16"/>
  <c r="I692" i="16"/>
  <c r="H692" i="16"/>
  <c r="F692" i="16"/>
  <c r="I691" i="16"/>
  <c r="H691" i="16"/>
  <c r="F691" i="16"/>
  <c r="I690" i="16"/>
  <c r="H690" i="16"/>
  <c r="F690" i="16"/>
  <c r="I689" i="16"/>
  <c r="H689" i="16"/>
  <c r="F689" i="16"/>
  <c r="I688" i="16"/>
  <c r="H688" i="16"/>
  <c r="F688" i="16"/>
  <c r="I687" i="16"/>
  <c r="H687" i="16"/>
  <c r="F687" i="16"/>
  <c r="I686" i="16"/>
  <c r="H686" i="16"/>
  <c r="F686" i="16"/>
  <c r="I685" i="16"/>
  <c r="H685" i="16"/>
  <c r="F685" i="16"/>
  <c r="I684" i="16"/>
  <c r="H684" i="16"/>
  <c r="F684" i="16"/>
  <c r="I683" i="16"/>
  <c r="H683" i="16"/>
  <c r="F683" i="16"/>
  <c r="I682" i="16"/>
  <c r="H682" i="16"/>
  <c r="F682" i="16"/>
  <c r="I681" i="16"/>
  <c r="H681" i="16"/>
  <c r="F681" i="16"/>
  <c r="I680" i="16"/>
  <c r="H680" i="16"/>
  <c r="F680" i="16"/>
  <c r="I679" i="16"/>
  <c r="H679" i="16"/>
  <c r="F679" i="16"/>
  <c r="I678" i="16"/>
  <c r="H678" i="16"/>
  <c r="F678" i="16"/>
  <c r="I677" i="16"/>
  <c r="H677" i="16"/>
  <c r="F677" i="16"/>
  <c r="I676" i="16"/>
  <c r="H676" i="16"/>
  <c r="F676" i="16"/>
  <c r="I675" i="16"/>
  <c r="H675" i="16"/>
  <c r="F675" i="16"/>
  <c r="I674" i="16"/>
  <c r="H674" i="16"/>
  <c r="F674" i="16"/>
  <c r="I673" i="16"/>
  <c r="H673" i="16"/>
  <c r="F673" i="16"/>
  <c r="I672" i="16"/>
  <c r="H672" i="16"/>
  <c r="F672" i="16"/>
  <c r="I671" i="16"/>
  <c r="H671" i="16"/>
  <c r="F671" i="16"/>
  <c r="I670" i="16"/>
  <c r="H670" i="16"/>
  <c r="F670" i="16"/>
  <c r="I669" i="16"/>
  <c r="H669" i="16"/>
  <c r="F669" i="16"/>
  <c r="I668" i="16"/>
  <c r="H668" i="16"/>
  <c r="F668" i="16"/>
  <c r="I667" i="16"/>
  <c r="H667" i="16"/>
  <c r="F667" i="16"/>
  <c r="I666" i="16"/>
  <c r="H666" i="16"/>
  <c r="F666" i="16"/>
  <c r="I665" i="16"/>
  <c r="H665" i="16"/>
  <c r="F665" i="16"/>
  <c r="I664" i="16"/>
  <c r="H664" i="16"/>
  <c r="F664" i="16"/>
  <c r="I663" i="16"/>
  <c r="H663" i="16"/>
  <c r="F663" i="16"/>
  <c r="I662" i="16"/>
  <c r="H662" i="16"/>
  <c r="F662" i="16"/>
  <c r="I661" i="16"/>
  <c r="H661" i="16"/>
  <c r="F661" i="16"/>
  <c r="I660" i="16"/>
  <c r="H660" i="16"/>
  <c r="F660" i="16"/>
  <c r="I659" i="16"/>
  <c r="H659" i="16"/>
  <c r="F659" i="16"/>
  <c r="I658" i="16"/>
  <c r="H658" i="16"/>
  <c r="F658" i="16"/>
  <c r="I657" i="16"/>
  <c r="H657" i="16"/>
  <c r="F657" i="16"/>
  <c r="I656" i="16"/>
  <c r="H656" i="16"/>
  <c r="F656" i="16"/>
  <c r="I655" i="16"/>
  <c r="H655" i="16"/>
  <c r="F655" i="16"/>
  <c r="I654" i="16"/>
  <c r="H654" i="16"/>
  <c r="F654" i="16"/>
  <c r="I653" i="16"/>
  <c r="H653" i="16"/>
  <c r="F653" i="16"/>
  <c r="I652" i="16"/>
  <c r="H652" i="16"/>
  <c r="F652" i="16"/>
  <c r="I651" i="16"/>
  <c r="H651" i="16"/>
  <c r="F651" i="16"/>
  <c r="I650" i="16"/>
  <c r="H650" i="16"/>
  <c r="F650" i="16"/>
  <c r="I649" i="16"/>
  <c r="H649" i="16"/>
  <c r="F649" i="16"/>
  <c r="I648" i="16"/>
  <c r="H648" i="16"/>
  <c r="F648" i="16"/>
  <c r="I647" i="16"/>
  <c r="H647" i="16"/>
  <c r="F647" i="16"/>
  <c r="I646" i="16"/>
  <c r="H646" i="16"/>
  <c r="F646" i="16"/>
  <c r="I645" i="16"/>
  <c r="H645" i="16"/>
  <c r="F645" i="16"/>
  <c r="I644" i="16"/>
  <c r="H644" i="16"/>
  <c r="F644" i="16"/>
  <c r="I643" i="16"/>
  <c r="H643" i="16"/>
  <c r="F643" i="16"/>
  <c r="I642" i="16"/>
  <c r="H642" i="16"/>
  <c r="F642" i="16"/>
  <c r="I641" i="16"/>
  <c r="H641" i="16"/>
  <c r="F641" i="16"/>
  <c r="I640" i="16"/>
  <c r="H640" i="16"/>
  <c r="F640" i="16"/>
  <c r="I639" i="16"/>
  <c r="H639" i="16"/>
  <c r="F639" i="16"/>
  <c r="I638" i="16"/>
  <c r="H638" i="16"/>
  <c r="F638" i="16"/>
  <c r="I637" i="16"/>
  <c r="H637" i="16"/>
  <c r="F637" i="16"/>
  <c r="I636" i="16"/>
  <c r="H636" i="16"/>
  <c r="F636" i="16"/>
  <c r="I635" i="16"/>
  <c r="H635" i="16"/>
  <c r="F635" i="16"/>
  <c r="I634" i="16"/>
  <c r="H634" i="16"/>
  <c r="F634" i="16"/>
  <c r="I633" i="16"/>
  <c r="H633" i="16"/>
  <c r="F633" i="16"/>
  <c r="I632" i="16"/>
  <c r="H632" i="16"/>
  <c r="F632" i="16"/>
  <c r="I631" i="16"/>
  <c r="H631" i="16"/>
  <c r="F631" i="16"/>
  <c r="I630" i="16"/>
  <c r="H630" i="16"/>
  <c r="F630" i="16"/>
  <c r="I629" i="16"/>
  <c r="H629" i="16"/>
  <c r="F629" i="16"/>
  <c r="I628" i="16"/>
  <c r="H628" i="16"/>
  <c r="F628" i="16"/>
  <c r="I627" i="16"/>
  <c r="H627" i="16"/>
  <c r="F627" i="16"/>
  <c r="I626" i="16"/>
  <c r="H626" i="16"/>
  <c r="F626" i="16"/>
  <c r="I625" i="16"/>
  <c r="H625" i="16"/>
  <c r="F625" i="16"/>
  <c r="I624" i="16"/>
  <c r="H624" i="16"/>
  <c r="F624" i="16"/>
  <c r="I623" i="16"/>
  <c r="H623" i="16"/>
  <c r="F623" i="16"/>
  <c r="I622" i="16"/>
  <c r="H622" i="16"/>
  <c r="F622" i="16"/>
  <c r="I621" i="16"/>
  <c r="H621" i="16"/>
  <c r="F621" i="16"/>
  <c r="I620" i="16"/>
  <c r="H620" i="16"/>
  <c r="F620" i="16"/>
  <c r="I619" i="16"/>
  <c r="H619" i="16"/>
  <c r="F619" i="16"/>
  <c r="I618" i="16"/>
  <c r="H618" i="16"/>
  <c r="F618" i="16"/>
  <c r="I617" i="16"/>
  <c r="H617" i="16"/>
  <c r="F617" i="16"/>
  <c r="I616" i="16"/>
  <c r="H616" i="16"/>
  <c r="F616" i="16"/>
  <c r="I615" i="16"/>
  <c r="H615" i="16"/>
  <c r="F615" i="16"/>
  <c r="I614" i="16"/>
  <c r="H614" i="16"/>
  <c r="F614" i="16"/>
  <c r="I613" i="16"/>
  <c r="H613" i="16"/>
  <c r="F613" i="16"/>
  <c r="I612" i="16"/>
  <c r="H612" i="16"/>
  <c r="F612" i="16"/>
  <c r="I611" i="16"/>
  <c r="H611" i="16"/>
  <c r="F611" i="16"/>
  <c r="I610" i="16"/>
  <c r="H610" i="16"/>
  <c r="F610" i="16"/>
  <c r="I609" i="16"/>
  <c r="H609" i="16"/>
  <c r="F609" i="16"/>
  <c r="I608" i="16"/>
  <c r="H608" i="16"/>
  <c r="F608" i="16"/>
  <c r="I607" i="16"/>
  <c r="H607" i="16"/>
  <c r="F607" i="16"/>
  <c r="I606" i="16"/>
  <c r="H606" i="16"/>
  <c r="F606" i="16"/>
  <c r="I605" i="16"/>
  <c r="H605" i="16"/>
  <c r="F605" i="16"/>
  <c r="I604" i="16"/>
  <c r="H604" i="16"/>
  <c r="F604" i="16"/>
  <c r="I603" i="16"/>
  <c r="H603" i="16"/>
  <c r="F603" i="16"/>
  <c r="I602" i="16"/>
  <c r="H602" i="16"/>
  <c r="F602" i="16"/>
  <c r="I601" i="16"/>
  <c r="H601" i="16"/>
  <c r="F601" i="16"/>
  <c r="I600" i="16"/>
  <c r="H600" i="16"/>
  <c r="F600" i="16"/>
  <c r="I599" i="16"/>
  <c r="H599" i="16"/>
  <c r="F599" i="16"/>
  <c r="I598" i="16"/>
  <c r="H598" i="16"/>
  <c r="F598" i="16"/>
  <c r="I597" i="16"/>
  <c r="H597" i="16"/>
  <c r="F597" i="16"/>
  <c r="I596" i="16"/>
  <c r="H596" i="16"/>
  <c r="F596" i="16"/>
  <c r="I595" i="16"/>
  <c r="H595" i="16"/>
  <c r="F595" i="16"/>
  <c r="I594" i="16"/>
  <c r="H594" i="16"/>
  <c r="F594" i="16"/>
  <c r="I593" i="16"/>
  <c r="H593" i="16"/>
  <c r="F593" i="16"/>
  <c r="I592" i="16"/>
  <c r="H592" i="16"/>
  <c r="F592" i="16"/>
  <c r="I591" i="16"/>
  <c r="H591" i="16"/>
  <c r="F591" i="16"/>
  <c r="I590" i="16"/>
  <c r="H590" i="16"/>
  <c r="F590" i="16"/>
  <c r="I589" i="16"/>
  <c r="H589" i="16"/>
  <c r="F589" i="16"/>
  <c r="I588" i="16"/>
  <c r="H588" i="16"/>
  <c r="F588" i="16"/>
  <c r="I587" i="16"/>
  <c r="H587" i="16"/>
  <c r="F587" i="16"/>
  <c r="I586" i="16"/>
  <c r="H586" i="16"/>
  <c r="F586" i="16"/>
  <c r="I585" i="16"/>
  <c r="H585" i="16"/>
  <c r="F585" i="16"/>
  <c r="I584" i="16"/>
  <c r="H584" i="16"/>
  <c r="F584" i="16"/>
  <c r="I583" i="16"/>
  <c r="H583" i="16"/>
  <c r="F583" i="16"/>
  <c r="I582" i="16"/>
  <c r="H582" i="16"/>
  <c r="F582" i="16"/>
  <c r="I581" i="16"/>
  <c r="H581" i="16"/>
  <c r="F581" i="16"/>
  <c r="I580" i="16"/>
  <c r="H580" i="16"/>
  <c r="F580" i="16"/>
  <c r="I579" i="16"/>
  <c r="H579" i="16"/>
  <c r="F579" i="16"/>
  <c r="I578" i="16"/>
  <c r="H578" i="16"/>
  <c r="F578" i="16"/>
  <c r="I577" i="16"/>
  <c r="H577" i="16"/>
  <c r="F577" i="16"/>
  <c r="I576" i="16"/>
  <c r="H576" i="16"/>
  <c r="F576" i="16"/>
  <c r="I575" i="16"/>
  <c r="H575" i="16"/>
  <c r="F575" i="16"/>
  <c r="I574" i="16"/>
  <c r="H574" i="16"/>
  <c r="F574" i="16"/>
  <c r="I573" i="16"/>
  <c r="H573" i="16"/>
  <c r="F573" i="16"/>
  <c r="I572" i="16"/>
  <c r="H572" i="16"/>
  <c r="F572" i="16"/>
  <c r="I571" i="16"/>
  <c r="H571" i="16"/>
  <c r="F571" i="16"/>
  <c r="I570" i="16"/>
  <c r="H570" i="16"/>
  <c r="F570" i="16"/>
  <c r="I569" i="16"/>
  <c r="H569" i="16"/>
  <c r="F569" i="16"/>
  <c r="I568" i="16"/>
  <c r="H568" i="16"/>
  <c r="F568" i="16"/>
  <c r="I567" i="16"/>
  <c r="H567" i="16"/>
  <c r="F567" i="16"/>
  <c r="I566" i="16"/>
  <c r="H566" i="16"/>
  <c r="F566" i="16"/>
  <c r="I565" i="16"/>
  <c r="H565" i="16"/>
  <c r="F565" i="16"/>
  <c r="I564" i="16"/>
  <c r="H564" i="16"/>
  <c r="F564" i="16"/>
  <c r="I563" i="16"/>
  <c r="H563" i="16"/>
  <c r="F563" i="16"/>
  <c r="I562" i="16"/>
  <c r="H562" i="16"/>
  <c r="F562" i="16"/>
  <c r="I561" i="16"/>
  <c r="H561" i="16"/>
  <c r="F561" i="16"/>
  <c r="I560" i="16"/>
  <c r="H560" i="16"/>
  <c r="F560" i="16"/>
  <c r="I559" i="16"/>
  <c r="H559" i="16"/>
  <c r="F559" i="16"/>
  <c r="I558" i="16"/>
  <c r="H558" i="16"/>
  <c r="F558" i="16"/>
  <c r="I557" i="16"/>
  <c r="H557" i="16"/>
  <c r="F557" i="16"/>
  <c r="I556" i="16"/>
  <c r="H556" i="16"/>
  <c r="F556" i="16"/>
  <c r="I555" i="16"/>
  <c r="H555" i="16"/>
  <c r="F555" i="16"/>
  <c r="I554" i="16"/>
  <c r="H554" i="16"/>
  <c r="F554" i="16"/>
  <c r="I553" i="16"/>
  <c r="H553" i="16"/>
  <c r="F553" i="16"/>
  <c r="I552" i="16"/>
  <c r="H552" i="16"/>
  <c r="F552" i="16"/>
  <c r="I551" i="16"/>
  <c r="H551" i="16"/>
  <c r="F551" i="16"/>
  <c r="I550" i="16"/>
  <c r="H550" i="16"/>
  <c r="F550" i="16"/>
  <c r="I549" i="16"/>
  <c r="H549" i="16"/>
  <c r="F549" i="16"/>
  <c r="I548" i="16"/>
  <c r="H548" i="16"/>
  <c r="F548" i="16"/>
  <c r="I547" i="16"/>
  <c r="H547" i="16"/>
  <c r="F547" i="16"/>
  <c r="I546" i="16"/>
  <c r="H546" i="16"/>
  <c r="F546" i="16"/>
  <c r="I545" i="16"/>
  <c r="H545" i="16"/>
  <c r="F545" i="16"/>
  <c r="I544" i="16"/>
  <c r="H544" i="16"/>
  <c r="F544" i="16"/>
  <c r="I543" i="16"/>
  <c r="H543" i="16"/>
  <c r="F543" i="16"/>
  <c r="I542" i="16"/>
  <c r="H542" i="16"/>
  <c r="F542" i="16"/>
  <c r="I541" i="16"/>
  <c r="H541" i="16"/>
  <c r="F541" i="16"/>
  <c r="I540" i="16"/>
  <c r="H540" i="16"/>
  <c r="F540" i="16"/>
  <c r="I539" i="16"/>
  <c r="H539" i="16"/>
  <c r="F539" i="16"/>
  <c r="I538" i="16"/>
  <c r="H538" i="16"/>
  <c r="F538" i="16"/>
  <c r="I537" i="16"/>
  <c r="H537" i="16"/>
  <c r="F537" i="16"/>
  <c r="I536" i="16"/>
  <c r="H536" i="16"/>
  <c r="F536" i="16"/>
  <c r="I535" i="16"/>
  <c r="H535" i="16"/>
  <c r="F535" i="16"/>
  <c r="I534" i="16"/>
  <c r="H534" i="16"/>
  <c r="F534" i="16"/>
  <c r="I533" i="16"/>
  <c r="H533" i="16"/>
  <c r="F533" i="16"/>
  <c r="I532" i="16"/>
  <c r="H532" i="16"/>
  <c r="F532" i="16"/>
  <c r="I531" i="16"/>
  <c r="H531" i="16"/>
  <c r="F531" i="16"/>
  <c r="I530" i="16"/>
  <c r="H530" i="16"/>
  <c r="F530" i="16"/>
  <c r="I529" i="16"/>
  <c r="H529" i="16"/>
  <c r="F529" i="16"/>
  <c r="I528" i="16"/>
  <c r="H528" i="16"/>
  <c r="F528" i="16"/>
  <c r="I527" i="16"/>
  <c r="H527" i="16"/>
  <c r="F527" i="16"/>
  <c r="I526" i="16"/>
  <c r="H526" i="16"/>
  <c r="F526" i="16"/>
  <c r="I525" i="16"/>
  <c r="H525" i="16"/>
  <c r="F525" i="16"/>
  <c r="I524" i="16"/>
  <c r="H524" i="16"/>
  <c r="F524" i="16"/>
  <c r="I523" i="16"/>
  <c r="H523" i="16"/>
  <c r="F523" i="16"/>
  <c r="I522" i="16"/>
  <c r="H522" i="16"/>
  <c r="F522" i="16"/>
  <c r="I521" i="16"/>
  <c r="H521" i="16"/>
  <c r="F521" i="16"/>
  <c r="I520" i="16"/>
  <c r="H520" i="16"/>
  <c r="F520" i="16"/>
  <c r="I519" i="16"/>
  <c r="H519" i="16"/>
  <c r="F519" i="16"/>
  <c r="I518" i="16"/>
  <c r="H518" i="16"/>
  <c r="F518" i="16"/>
  <c r="I517" i="16"/>
  <c r="H517" i="16"/>
  <c r="F517" i="16"/>
  <c r="I516" i="16"/>
  <c r="H516" i="16"/>
  <c r="F516" i="16"/>
  <c r="I515" i="16"/>
  <c r="H515" i="16"/>
  <c r="F515" i="16"/>
  <c r="I514" i="16"/>
  <c r="H514" i="16"/>
  <c r="F514" i="16"/>
  <c r="I513" i="16"/>
  <c r="H513" i="16"/>
  <c r="F513" i="16"/>
  <c r="I512" i="16"/>
  <c r="H512" i="16"/>
  <c r="F512" i="16"/>
  <c r="I511" i="16"/>
  <c r="H511" i="16"/>
  <c r="F511" i="16"/>
  <c r="I510" i="16"/>
  <c r="H510" i="16"/>
  <c r="F510" i="16"/>
  <c r="I509" i="16"/>
  <c r="H509" i="16"/>
  <c r="F509" i="16"/>
  <c r="I508" i="16"/>
  <c r="H508" i="16"/>
  <c r="F508" i="16"/>
  <c r="I507" i="16"/>
  <c r="H507" i="16"/>
  <c r="F507" i="16"/>
  <c r="I506" i="16"/>
  <c r="H506" i="16"/>
  <c r="F506" i="16"/>
  <c r="I505" i="16"/>
  <c r="H505" i="16"/>
  <c r="F505" i="16"/>
  <c r="I504" i="16"/>
  <c r="H504" i="16"/>
  <c r="F504" i="16"/>
  <c r="I503" i="16"/>
  <c r="H503" i="16"/>
  <c r="F503" i="16"/>
  <c r="I502" i="16"/>
  <c r="H502" i="16"/>
  <c r="F502" i="16"/>
  <c r="I501" i="16"/>
  <c r="H501" i="16"/>
  <c r="F501" i="16"/>
  <c r="I500" i="16"/>
  <c r="H500" i="16"/>
  <c r="F500" i="16"/>
  <c r="I499" i="16"/>
  <c r="H499" i="16"/>
  <c r="F499" i="16"/>
  <c r="I498" i="16"/>
  <c r="H498" i="16"/>
  <c r="F498" i="16"/>
  <c r="I497" i="16"/>
  <c r="H497" i="16"/>
  <c r="F497" i="16"/>
  <c r="I496" i="16"/>
  <c r="H496" i="16"/>
  <c r="F496" i="16"/>
  <c r="I495" i="16"/>
  <c r="H495" i="16"/>
  <c r="F495" i="16"/>
  <c r="I494" i="16"/>
  <c r="H494" i="16"/>
  <c r="F494" i="16"/>
  <c r="I493" i="16"/>
  <c r="H493" i="16"/>
  <c r="F493" i="16"/>
  <c r="I492" i="16"/>
  <c r="H492" i="16"/>
  <c r="F492" i="16"/>
  <c r="I491" i="16"/>
  <c r="H491" i="16"/>
  <c r="F491" i="16"/>
  <c r="I490" i="16"/>
  <c r="H490" i="16"/>
  <c r="F490" i="16"/>
  <c r="I489" i="16"/>
  <c r="H489" i="16"/>
  <c r="F489" i="16"/>
  <c r="I488" i="16"/>
  <c r="H488" i="16"/>
  <c r="F488" i="16"/>
  <c r="I487" i="16"/>
  <c r="H487" i="16"/>
  <c r="F487" i="16"/>
  <c r="I486" i="16"/>
  <c r="H486" i="16"/>
  <c r="F486" i="16"/>
  <c r="I485" i="16"/>
  <c r="H485" i="16"/>
  <c r="F485" i="16"/>
  <c r="I484" i="16"/>
  <c r="H484" i="16"/>
  <c r="F484" i="16"/>
  <c r="I483" i="16"/>
  <c r="H483" i="16"/>
  <c r="F483" i="16"/>
  <c r="I482" i="16"/>
  <c r="H482" i="16"/>
  <c r="F482" i="16"/>
  <c r="I481" i="16"/>
  <c r="H481" i="16"/>
  <c r="F481" i="16"/>
  <c r="I480" i="16"/>
  <c r="H480" i="16"/>
  <c r="F480" i="16"/>
  <c r="I479" i="16"/>
  <c r="H479" i="16"/>
  <c r="F479" i="16"/>
  <c r="I478" i="16"/>
  <c r="H478" i="16"/>
  <c r="F478" i="16"/>
  <c r="I477" i="16"/>
  <c r="H477" i="16"/>
  <c r="F477" i="16"/>
  <c r="I476" i="16"/>
  <c r="H476" i="16"/>
  <c r="F476" i="16"/>
  <c r="I475" i="16"/>
  <c r="H475" i="16"/>
  <c r="F475" i="16"/>
  <c r="I474" i="16"/>
  <c r="H474" i="16"/>
  <c r="F474" i="16"/>
  <c r="I473" i="16"/>
  <c r="H473" i="16"/>
  <c r="F473" i="16"/>
  <c r="I472" i="16"/>
  <c r="H472" i="16"/>
  <c r="F472" i="16"/>
  <c r="I471" i="16"/>
  <c r="H471" i="16"/>
  <c r="F471" i="16"/>
  <c r="I470" i="16"/>
  <c r="H470" i="16"/>
  <c r="F470" i="16"/>
  <c r="I469" i="16"/>
  <c r="H469" i="16"/>
  <c r="F469" i="16"/>
  <c r="I468" i="16"/>
  <c r="H468" i="16"/>
  <c r="F468" i="16"/>
  <c r="I467" i="16"/>
  <c r="H467" i="16"/>
  <c r="F467" i="16"/>
  <c r="I466" i="16"/>
  <c r="H466" i="16"/>
  <c r="F466" i="16"/>
  <c r="I465" i="16"/>
  <c r="H465" i="16"/>
  <c r="F465" i="16"/>
  <c r="I464" i="16"/>
  <c r="H464" i="16"/>
  <c r="F464" i="16"/>
  <c r="I463" i="16"/>
  <c r="H463" i="16"/>
  <c r="F463" i="16"/>
  <c r="I462" i="16"/>
  <c r="H462" i="16"/>
  <c r="F462" i="16"/>
  <c r="I461" i="16"/>
  <c r="H461" i="16"/>
  <c r="F461" i="16"/>
  <c r="I460" i="16"/>
  <c r="H460" i="16"/>
  <c r="F460" i="16"/>
  <c r="I459" i="16"/>
  <c r="H459" i="16"/>
  <c r="F459" i="16"/>
  <c r="I458" i="16"/>
  <c r="H458" i="16"/>
  <c r="F458" i="16"/>
  <c r="I457" i="16"/>
  <c r="H457" i="16"/>
  <c r="F457" i="16"/>
  <c r="I456" i="16"/>
  <c r="H456" i="16"/>
  <c r="F456" i="16"/>
  <c r="I455" i="16"/>
  <c r="H455" i="16"/>
  <c r="F455" i="16"/>
  <c r="I454" i="16"/>
  <c r="H454" i="16"/>
  <c r="F454" i="16"/>
  <c r="I453" i="16"/>
  <c r="H453" i="16"/>
  <c r="F453" i="16"/>
  <c r="I452" i="16"/>
  <c r="H452" i="16"/>
  <c r="F452" i="16"/>
  <c r="I451" i="16"/>
  <c r="H451" i="16"/>
  <c r="F451" i="16"/>
  <c r="I450" i="16"/>
  <c r="H450" i="16"/>
  <c r="F450" i="16"/>
  <c r="I449" i="16"/>
  <c r="H449" i="16"/>
  <c r="F449" i="16"/>
  <c r="I448" i="16"/>
  <c r="H448" i="16"/>
  <c r="F448" i="16"/>
  <c r="I447" i="16"/>
  <c r="H447" i="16"/>
  <c r="F447" i="16"/>
  <c r="I446" i="16"/>
  <c r="H446" i="16"/>
  <c r="F446" i="16"/>
  <c r="I445" i="16"/>
  <c r="H445" i="16"/>
  <c r="F445" i="16"/>
  <c r="I444" i="16"/>
  <c r="H444" i="16"/>
  <c r="F444" i="16"/>
  <c r="I443" i="16"/>
  <c r="H443" i="16"/>
  <c r="F443" i="16"/>
  <c r="I442" i="16"/>
  <c r="H442" i="16"/>
  <c r="F442" i="16"/>
  <c r="I441" i="16"/>
  <c r="H441" i="16"/>
  <c r="F441" i="16"/>
  <c r="I440" i="16"/>
  <c r="H440" i="16"/>
  <c r="F440" i="16"/>
  <c r="I439" i="16"/>
  <c r="H439" i="16"/>
  <c r="F439" i="16"/>
  <c r="I438" i="16"/>
  <c r="H438" i="16"/>
  <c r="F438" i="16"/>
  <c r="I437" i="16"/>
  <c r="H437" i="16"/>
  <c r="F437" i="16"/>
  <c r="I436" i="16"/>
  <c r="H436" i="16"/>
  <c r="F436" i="16"/>
  <c r="I435" i="16"/>
  <c r="H435" i="16"/>
  <c r="F435" i="16"/>
  <c r="I434" i="16"/>
  <c r="H434" i="16"/>
  <c r="F434" i="16"/>
  <c r="I433" i="16"/>
  <c r="H433" i="16"/>
  <c r="F433" i="16"/>
  <c r="I432" i="16"/>
  <c r="H432" i="16"/>
  <c r="F432" i="16"/>
  <c r="I431" i="16"/>
  <c r="H431" i="16"/>
  <c r="F431" i="16"/>
  <c r="I430" i="16"/>
  <c r="H430" i="16"/>
  <c r="F430" i="16"/>
  <c r="I429" i="16"/>
  <c r="H429" i="16"/>
  <c r="F429" i="16"/>
  <c r="I428" i="16"/>
  <c r="H428" i="16"/>
  <c r="F428" i="16"/>
  <c r="I427" i="16"/>
  <c r="H427" i="16"/>
  <c r="F427" i="16"/>
  <c r="I426" i="16"/>
  <c r="H426" i="16"/>
  <c r="F426" i="16"/>
  <c r="I425" i="16"/>
  <c r="H425" i="16"/>
  <c r="F425" i="16"/>
  <c r="I424" i="16"/>
  <c r="H424" i="16"/>
  <c r="F424" i="16"/>
  <c r="I423" i="16"/>
  <c r="H423" i="16"/>
  <c r="F423" i="16"/>
  <c r="I422" i="16"/>
  <c r="H422" i="16"/>
  <c r="F422" i="16"/>
  <c r="I421" i="16"/>
  <c r="H421" i="16"/>
  <c r="F421" i="16"/>
  <c r="I420" i="16"/>
  <c r="H420" i="16"/>
  <c r="F420" i="16"/>
  <c r="I419" i="16"/>
  <c r="H419" i="16"/>
  <c r="F419" i="16"/>
  <c r="I418" i="16"/>
  <c r="H418" i="16"/>
  <c r="F418" i="16"/>
  <c r="I417" i="16"/>
  <c r="H417" i="16"/>
  <c r="F417" i="16"/>
  <c r="I416" i="16"/>
  <c r="H416" i="16"/>
  <c r="F416" i="16"/>
  <c r="I415" i="16"/>
  <c r="H415" i="16"/>
  <c r="F415" i="16"/>
  <c r="I414" i="16"/>
  <c r="H414" i="16"/>
  <c r="F414" i="16"/>
  <c r="I413" i="16"/>
  <c r="H413" i="16"/>
  <c r="F413" i="16"/>
  <c r="I412" i="16"/>
  <c r="H412" i="16"/>
  <c r="F412" i="16"/>
  <c r="I411" i="16"/>
  <c r="H411" i="16"/>
  <c r="F411" i="16"/>
  <c r="I410" i="16"/>
  <c r="H410" i="16"/>
  <c r="F410" i="16"/>
  <c r="I409" i="16"/>
  <c r="H409" i="16"/>
  <c r="F409" i="16"/>
  <c r="I408" i="16"/>
  <c r="H408" i="16"/>
  <c r="F408" i="16"/>
  <c r="I407" i="16"/>
  <c r="H407" i="16"/>
  <c r="F407" i="16"/>
  <c r="I406" i="16"/>
  <c r="H406" i="16"/>
  <c r="F406" i="16"/>
  <c r="I405" i="16"/>
  <c r="H405" i="16"/>
  <c r="F405" i="16"/>
  <c r="I404" i="16"/>
  <c r="H404" i="16"/>
  <c r="F404" i="16"/>
  <c r="I403" i="16"/>
  <c r="H403" i="16"/>
  <c r="F403" i="16"/>
  <c r="I402" i="16"/>
  <c r="H402" i="16"/>
  <c r="F402" i="16"/>
  <c r="I401" i="16"/>
  <c r="H401" i="16"/>
  <c r="F401" i="16"/>
  <c r="I400" i="16"/>
  <c r="H400" i="16"/>
  <c r="F400" i="16"/>
  <c r="I399" i="16"/>
  <c r="H399" i="16"/>
  <c r="F399" i="16"/>
  <c r="I398" i="16"/>
  <c r="H398" i="16"/>
  <c r="F398" i="16"/>
  <c r="I397" i="16"/>
  <c r="H397" i="16"/>
  <c r="F397" i="16"/>
  <c r="I396" i="16"/>
  <c r="H396" i="16"/>
  <c r="F396" i="16"/>
  <c r="I395" i="16"/>
  <c r="H395" i="16"/>
  <c r="F395" i="16"/>
  <c r="I394" i="16"/>
  <c r="H394" i="16"/>
  <c r="F394" i="16"/>
  <c r="I393" i="16"/>
  <c r="H393" i="16"/>
  <c r="F393" i="16"/>
  <c r="I392" i="16"/>
  <c r="H392" i="16"/>
  <c r="F392" i="16"/>
  <c r="I391" i="16"/>
  <c r="H391" i="16"/>
  <c r="F391" i="16"/>
  <c r="I390" i="16"/>
  <c r="H390" i="16"/>
  <c r="F390" i="16"/>
  <c r="I389" i="16"/>
  <c r="H389" i="16"/>
  <c r="F389" i="16"/>
  <c r="I388" i="16"/>
  <c r="H388" i="16"/>
  <c r="F388" i="16"/>
  <c r="I387" i="16"/>
  <c r="H387" i="16"/>
  <c r="F387" i="16"/>
  <c r="I386" i="16"/>
  <c r="H386" i="16"/>
  <c r="F386" i="16"/>
  <c r="I385" i="16"/>
  <c r="H385" i="16"/>
  <c r="F385" i="16"/>
  <c r="I384" i="16"/>
  <c r="H384" i="16"/>
  <c r="F384" i="16"/>
  <c r="I383" i="16"/>
  <c r="H383" i="16"/>
  <c r="F383" i="16"/>
  <c r="I382" i="16"/>
  <c r="H382" i="16"/>
  <c r="F382" i="16"/>
  <c r="I381" i="16"/>
  <c r="H381" i="16"/>
  <c r="F381" i="16"/>
  <c r="I380" i="16"/>
  <c r="H380" i="16"/>
  <c r="F380" i="16"/>
  <c r="I379" i="16"/>
  <c r="H379" i="16"/>
  <c r="F379" i="16"/>
  <c r="I378" i="16"/>
  <c r="H378" i="16"/>
  <c r="F378" i="16"/>
  <c r="I377" i="16"/>
  <c r="H377" i="16"/>
  <c r="F377" i="16"/>
  <c r="I376" i="16"/>
  <c r="H376" i="16"/>
  <c r="F376" i="16"/>
  <c r="I375" i="16"/>
  <c r="H375" i="16"/>
  <c r="F375" i="16"/>
  <c r="I374" i="16"/>
  <c r="H374" i="16"/>
  <c r="F374" i="16"/>
  <c r="I373" i="16"/>
  <c r="H373" i="16"/>
  <c r="F373" i="16"/>
  <c r="I372" i="16"/>
  <c r="H372" i="16"/>
  <c r="F372" i="16"/>
  <c r="I371" i="16"/>
  <c r="H371" i="16"/>
  <c r="F371" i="16"/>
  <c r="I370" i="16"/>
  <c r="H370" i="16"/>
  <c r="F370" i="16"/>
  <c r="I369" i="16"/>
  <c r="H369" i="16"/>
  <c r="F369" i="16"/>
  <c r="I368" i="16"/>
  <c r="H368" i="16"/>
  <c r="F368" i="16"/>
  <c r="I367" i="16"/>
  <c r="H367" i="16"/>
  <c r="F367" i="16"/>
  <c r="I366" i="16"/>
  <c r="H366" i="16"/>
  <c r="F366" i="16"/>
  <c r="I365" i="16"/>
  <c r="H365" i="16"/>
  <c r="F365" i="16"/>
  <c r="I364" i="16"/>
  <c r="H364" i="16"/>
  <c r="F364" i="16"/>
  <c r="I363" i="16"/>
  <c r="H363" i="16"/>
  <c r="F363" i="16"/>
  <c r="I362" i="16"/>
  <c r="H362" i="16"/>
  <c r="F362" i="16"/>
  <c r="I361" i="16"/>
  <c r="H361" i="16"/>
  <c r="F361" i="16"/>
  <c r="I360" i="16"/>
  <c r="H360" i="16"/>
  <c r="F360" i="16"/>
  <c r="I359" i="16"/>
  <c r="H359" i="16"/>
  <c r="F359" i="16"/>
  <c r="I358" i="16"/>
  <c r="H358" i="16"/>
  <c r="F358" i="16"/>
  <c r="I357" i="16"/>
  <c r="H357" i="16"/>
  <c r="F357" i="16"/>
  <c r="I356" i="16"/>
  <c r="H356" i="16"/>
  <c r="F356" i="16"/>
  <c r="I355" i="16"/>
  <c r="H355" i="16"/>
  <c r="F355" i="16"/>
  <c r="I354" i="16"/>
  <c r="H354" i="16"/>
  <c r="F354" i="16"/>
  <c r="I353" i="16"/>
  <c r="H353" i="16"/>
  <c r="F353" i="16"/>
  <c r="I352" i="16"/>
  <c r="H352" i="16"/>
  <c r="F352" i="16"/>
  <c r="I351" i="16"/>
  <c r="H351" i="16"/>
  <c r="F351" i="16"/>
  <c r="I350" i="16"/>
  <c r="H350" i="16"/>
  <c r="F350" i="16"/>
  <c r="I349" i="16"/>
  <c r="H349" i="16"/>
  <c r="F349" i="16"/>
  <c r="I348" i="16"/>
  <c r="H348" i="16"/>
  <c r="F348" i="16"/>
  <c r="I347" i="16"/>
  <c r="H347" i="16"/>
  <c r="F347" i="16"/>
  <c r="I346" i="16"/>
  <c r="H346" i="16"/>
  <c r="F346" i="16"/>
  <c r="I345" i="16"/>
  <c r="H345" i="16"/>
  <c r="F345" i="16"/>
  <c r="I344" i="16"/>
  <c r="H344" i="16"/>
  <c r="F344" i="16"/>
  <c r="I343" i="16"/>
  <c r="H343" i="16"/>
  <c r="F343" i="16"/>
  <c r="I342" i="16"/>
  <c r="H342" i="16"/>
  <c r="F342" i="16"/>
  <c r="I341" i="16"/>
  <c r="H341" i="16"/>
  <c r="F341" i="16"/>
  <c r="I340" i="16"/>
  <c r="H340" i="16"/>
  <c r="F340" i="16"/>
  <c r="I339" i="16"/>
  <c r="H339" i="16"/>
  <c r="F339" i="16"/>
  <c r="I338" i="16"/>
  <c r="H338" i="16"/>
  <c r="F338" i="16"/>
  <c r="I337" i="16"/>
  <c r="H337" i="16"/>
  <c r="F337" i="16"/>
  <c r="I336" i="16"/>
  <c r="H336" i="16"/>
  <c r="F336" i="16"/>
  <c r="I335" i="16"/>
  <c r="H335" i="16"/>
  <c r="F335" i="16"/>
  <c r="I334" i="16"/>
  <c r="H334" i="16"/>
  <c r="F334" i="16"/>
  <c r="I333" i="16"/>
  <c r="H333" i="16"/>
  <c r="F333" i="16"/>
  <c r="I332" i="16"/>
  <c r="H332" i="16"/>
  <c r="F332" i="16"/>
  <c r="I331" i="16"/>
  <c r="H331" i="16"/>
  <c r="F331" i="16"/>
  <c r="I330" i="16"/>
  <c r="H330" i="16"/>
  <c r="F330" i="16"/>
  <c r="I329" i="16"/>
  <c r="H329" i="16"/>
  <c r="F329" i="16"/>
  <c r="I328" i="16"/>
  <c r="H328" i="16"/>
  <c r="F328" i="16"/>
  <c r="I327" i="16"/>
  <c r="H327" i="16"/>
  <c r="F327" i="16"/>
  <c r="I326" i="16"/>
  <c r="H326" i="16"/>
  <c r="F326" i="16"/>
  <c r="I325" i="16"/>
  <c r="H325" i="16"/>
  <c r="F325" i="16"/>
  <c r="I324" i="16"/>
  <c r="H324" i="16"/>
  <c r="F324" i="16"/>
  <c r="I323" i="16"/>
  <c r="H323" i="16"/>
  <c r="F323" i="16"/>
  <c r="I322" i="16"/>
  <c r="H322" i="16"/>
  <c r="F322" i="16"/>
  <c r="I321" i="16"/>
  <c r="H321" i="16"/>
  <c r="F321" i="16"/>
  <c r="I320" i="16"/>
  <c r="H320" i="16"/>
  <c r="F320" i="16"/>
  <c r="I319" i="16"/>
  <c r="H319" i="16"/>
  <c r="F319" i="16"/>
  <c r="I318" i="16"/>
  <c r="H318" i="16"/>
  <c r="F318" i="16"/>
  <c r="I317" i="16"/>
  <c r="H317" i="16"/>
  <c r="F317" i="16"/>
  <c r="I316" i="16"/>
  <c r="H316" i="16"/>
  <c r="F316" i="16"/>
  <c r="I315" i="16"/>
  <c r="H315" i="16"/>
  <c r="F315" i="16"/>
  <c r="I314" i="16"/>
  <c r="H314" i="16"/>
  <c r="F314" i="16"/>
  <c r="I313" i="16"/>
  <c r="H313" i="16"/>
  <c r="F313" i="16"/>
  <c r="I312" i="16"/>
  <c r="H312" i="16"/>
  <c r="F312" i="16"/>
  <c r="I311" i="16"/>
  <c r="H311" i="16"/>
  <c r="F311" i="16"/>
  <c r="I310" i="16"/>
  <c r="H310" i="16"/>
  <c r="F310" i="16"/>
  <c r="I309" i="16"/>
  <c r="H309" i="16"/>
  <c r="F309" i="16"/>
  <c r="I308" i="16"/>
  <c r="H308" i="16"/>
  <c r="F308" i="16"/>
  <c r="I307" i="16"/>
  <c r="H307" i="16"/>
  <c r="F307" i="16"/>
  <c r="I306" i="16"/>
  <c r="H306" i="16"/>
  <c r="F306" i="16"/>
  <c r="I305" i="16"/>
  <c r="H305" i="16"/>
  <c r="F305" i="16"/>
  <c r="I304" i="16"/>
  <c r="H304" i="16"/>
  <c r="F304" i="16"/>
  <c r="I303" i="16"/>
  <c r="H303" i="16"/>
  <c r="F303" i="16"/>
  <c r="I302" i="16"/>
  <c r="H302" i="16"/>
  <c r="F302" i="16"/>
  <c r="I301" i="16"/>
  <c r="H301" i="16"/>
  <c r="F301" i="16"/>
  <c r="I300" i="16"/>
  <c r="H300" i="16"/>
  <c r="F300" i="16"/>
  <c r="I299" i="16"/>
  <c r="H299" i="16"/>
  <c r="F299" i="16"/>
  <c r="I298" i="16"/>
  <c r="H298" i="16"/>
  <c r="F298" i="16"/>
  <c r="I297" i="16"/>
  <c r="H297" i="16"/>
  <c r="F297" i="16"/>
  <c r="I296" i="16"/>
  <c r="H296" i="16"/>
  <c r="F296" i="16"/>
  <c r="I295" i="16"/>
  <c r="H295" i="16"/>
  <c r="F295" i="16"/>
  <c r="I294" i="16"/>
  <c r="H294" i="16"/>
  <c r="F294" i="16"/>
  <c r="I293" i="16"/>
  <c r="H293" i="16"/>
  <c r="F293" i="16"/>
  <c r="I292" i="16"/>
  <c r="H292" i="16"/>
  <c r="F292" i="16"/>
  <c r="I291" i="16"/>
  <c r="H291" i="16"/>
  <c r="F291" i="16"/>
  <c r="I290" i="16"/>
  <c r="H290" i="16"/>
  <c r="F290" i="16"/>
  <c r="I289" i="16"/>
  <c r="H289" i="16"/>
  <c r="F289" i="16"/>
  <c r="I288" i="16"/>
  <c r="H288" i="16"/>
  <c r="F288" i="16"/>
  <c r="I287" i="16"/>
  <c r="H287" i="16"/>
  <c r="F287" i="16"/>
  <c r="I286" i="16"/>
  <c r="H286" i="16"/>
  <c r="F286" i="16"/>
  <c r="I285" i="16"/>
  <c r="H285" i="16"/>
  <c r="F285" i="16"/>
  <c r="I284" i="16"/>
  <c r="H284" i="16"/>
  <c r="F284" i="16"/>
  <c r="I283" i="16"/>
  <c r="H283" i="16"/>
  <c r="F283" i="16"/>
  <c r="I282" i="16"/>
  <c r="H282" i="16"/>
  <c r="F282" i="16"/>
  <c r="I281" i="16"/>
  <c r="H281" i="16"/>
  <c r="F281" i="16"/>
  <c r="I280" i="16"/>
  <c r="H280" i="16"/>
  <c r="F280" i="16"/>
  <c r="I279" i="16"/>
  <c r="H279" i="16"/>
  <c r="F279" i="16"/>
  <c r="I278" i="16"/>
  <c r="H278" i="16"/>
  <c r="F278" i="16"/>
  <c r="I277" i="16"/>
  <c r="H277" i="16"/>
  <c r="F277" i="16"/>
  <c r="I276" i="16"/>
  <c r="H276" i="16"/>
  <c r="F276" i="16"/>
  <c r="I275" i="16"/>
  <c r="H275" i="16"/>
  <c r="F275" i="16"/>
  <c r="I274" i="16"/>
  <c r="H274" i="16"/>
  <c r="F274" i="16"/>
  <c r="I273" i="16"/>
  <c r="H273" i="16"/>
  <c r="F273" i="16"/>
  <c r="I272" i="16"/>
  <c r="H272" i="16"/>
  <c r="F272" i="16"/>
  <c r="I271" i="16"/>
  <c r="H271" i="16"/>
  <c r="F271" i="16"/>
  <c r="I270" i="16"/>
  <c r="H270" i="16"/>
  <c r="F270" i="16"/>
  <c r="I269" i="16"/>
  <c r="H269" i="16"/>
  <c r="F269" i="16"/>
  <c r="I268" i="16"/>
  <c r="H268" i="16"/>
  <c r="F268" i="16"/>
  <c r="I267" i="16"/>
  <c r="H267" i="16"/>
  <c r="F267" i="16"/>
  <c r="I266" i="16"/>
  <c r="H266" i="16"/>
  <c r="F266" i="16"/>
  <c r="I265" i="16"/>
  <c r="H265" i="16"/>
  <c r="F265" i="16"/>
  <c r="I264" i="16"/>
  <c r="H264" i="16"/>
  <c r="F264" i="16"/>
  <c r="I263" i="16"/>
  <c r="H263" i="16"/>
  <c r="F263" i="16"/>
  <c r="I262" i="16"/>
  <c r="H262" i="16"/>
  <c r="F262" i="16"/>
  <c r="I261" i="16"/>
  <c r="H261" i="16"/>
  <c r="F261" i="16"/>
  <c r="I260" i="16"/>
  <c r="H260" i="16"/>
  <c r="F260" i="16"/>
  <c r="I259" i="16"/>
  <c r="H259" i="16"/>
  <c r="F259" i="16"/>
  <c r="I258" i="16"/>
  <c r="H258" i="16"/>
  <c r="F258" i="16"/>
  <c r="I257" i="16"/>
  <c r="H257" i="16"/>
  <c r="F257" i="16"/>
  <c r="I256" i="16"/>
  <c r="H256" i="16"/>
  <c r="F256" i="16"/>
  <c r="I255" i="16"/>
  <c r="H255" i="16"/>
  <c r="F255" i="16"/>
  <c r="I254" i="16"/>
  <c r="H254" i="16"/>
  <c r="F254" i="16"/>
  <c r="I253" i="16"/>
  <c r="H253" i="16"/>
  <c r="F253" i="16"/>
  <c r="I252" i="16"/>
  <c r="H252" i="16"/>
  <c r="F252" i="16"/>
  <c r="I251" i="16"/>
  <c r="H251" i="16"/>
  <c r="F251" i="16"/>
  <c r="I250" i="16"/>
  <c r="H250" i="16"/>
  <c r="F250" i="16"/>
  <c r="I249" i="16"/>
  <c r="H249" i="16"/>
  <c r="F249" i="16"/>
  <c r="I248" i="16"/>
  <c r="H248" i="16"/>
  <c r="F248" i="16"/>
  <c r="I247" i="16"/>
  <c r="H247" i="16"/>
  <c r="F247" i="16"/>
  <c r="I246" i="16"/>
  <c r="H246" i="16"/>
  <c r="F246" i="16"/>
  <c r="I245" i="16"/>
  <c r="H245" i="16"/>
  <c r="F245" i="16"/>
  <c r="I244" i="16"/>
  <c r="H244" i="16"/>
  <c r="F244" i="16"/>
  <c r="I243" i="16"/>
  <c r="H243" i="16"/>
  <c r="F243" i="16"/>
  <c r="I242" i="16"/>
  <c r="H242" i="16"/>
  <c r="F242" i="16"/>
  <c r="I241" i="16"/>
  <c r="H241" i="16"/>
  <c r="F241" i="16"/>
  <c r="I240" i="16"/>
  <c r="H240" i="16"/>
  <c r="F240" i="16"/>
  <c r="I239" i="16"/>
  <c r="H239" i="16"/>
  <c r="F239" i="16"/>
  <c r="I238" i="16"/>
  <c r="H238" i="16"/>
  <c r="F238" i="16"/>
  <c r="I237" i="16"/>
  <c r="H237" i="16"/>
  <c r="F237" i="16"/>
  <c r="I236" i="16"/>
  <c r="H236" i="16"/>
  <c r="F236" i="16"/>
  <c r="I235" i="16"/>
  <c r="H235" i="16"/>
  <c r="F235" i="16"/>
  <c r="I234" i="16"/>
  <c r="H234" i="16"/>
  <c r="F234" i="16"/>
  <c r="I233" i="16"/>
  <c r="H233" i="16"/>
  <c r="F233" i="16"/>
  <c r="I232" i="16"/>
  <c r="H232" i="16"/>
  <c r="F232" i="16"/>
  <c r="I231" i="16"/>
  <c r="H231" i="16"/>
  <c r="F231" i="16"/>
  <c r="I230" i="16"/>
  <c r="H230" i="16"/>
  <c r="F230" i="16"/>
  <c r="I229" i="16"/>
  <c r="H229" i="16"/>
  <c r="F229" i="16"/>
  <c r="I228" i="16"/>
  <c r="H228" i="16"/>
  <c r="F228" i="16"/>
  <c r="I227" i="16"/>
  <c r="H227" i="16"/>
  <c r="F227" i="16"/>
  <c r="I226" i="16"/>
  <c r="H226" i="16"/>
  <c r="F226" i="16"/>
  <c r="I225" i="16"/>
  <c r="H225" i="16"/>
  <c r="F225" i="16"/>
  <c r="I224" i="16"/>
  <c r="H224" i="16"/>
  <c r="F224" i="16"/>
  <c r="I223" i="16"/>
  <c r="H223" i="16"/>
  <c r="F223" i="16"/>
  <c r="I222" i="16"/>
  <c r="H222" i="16"/>
  <c r="F222" i="16"/>
  <c r="I221" i="16"/>
  <c r="H221" i="16"/>
  <c r="F221" i="16"/>
  <c r="I220" i="16"/>
  <c r="H220" i="16"/>
  <c r="F220" i="16"/>
  <c r="I219" i="16"/>
  <c r="H219" i="16"/>
  <c r="F219" i="16"/>
  <c r="I218" i="16"/>
  <c r="H218" i="16"/>
  <c r="F218" i="16"/>
  <c r="I217" i="16"/>
  <c r="H217" i="16"/>
  <c r="F217" i="16"/>
  <c r="I216" i="16"/>
  <c r="H216" i="16"/>
  <c r="F216" i="16"/>
  <c r="I215" i="16"/>
  <c r="H215" i="16"/>
  <c r="F215" i="16"/>
  <c r="I214" i="16"/>
  <c r="H214" i="16"/>
  <c r="F214" i="16"/>
  <c r="I213" i="16"/>
  <c r="H213" i="16"/>
  <c r="F213" i="16"/>
  <c r="I212" i="16"/>
  <c r="H212" i="16"/>
  <c r="F212" i="16"/>
  <c r="I211" i="16"/>
  <c r="H211" i="16"/>
  <c r="F211" i="16"/>
  <c r="I210" i="16"/>
  <c r="H210" i="16"/>
  <c r="F210" i="16"/>
  <c r="I209" i="16"/>
  <c r="H209" i="16"/>
  <c r="F209" i="16"/>
  <c r="I208" i="16"/>
  <c r="H208" i="16"/>
  <c r="F208" i="16"/>
  <c r="I207" i="16"/>
  <c r="H207" i="16"/>
  <c r="F207" i="16"/>
  <c r="I206" i="16"/>
  <c r="H206" i="16"/>
  <c r="F206" i="16"/>
  <c r="I205" i="16"/>
  <c r="H205" i="16"/>
  <c r="F205" i="16"/>
  <c r="I204" i="16"/>
  <c r="H204" i="16"/>
  <c r="F204" i="16"/>
  <c r="I203" i="16"/>
  <c r="H203" i="16"/>
  <c r="F203" i="16"/>
  <c r="I202" i="16"/>
  <c r="H202" i="16"/>
  <c r="F202" i="16"/>
  <c r="I201" i="16"/>
  <c r="H201" i="16"/>
  <c r="F201" i="16"/>
  <c r="I200" i="16"/>
  <c r="H200" i="16"/>
  <c r="F200" i="16"/>
  <c r="I199" i="16"/>
  <c r="H199" i="16"/>
  <c r="F199" i="16"/>
  <c r="I198" i="16"/>
  <c r="H198" i="16"/>
  <c r="F198" i="16"/>
  <c r="I197" i="16"/>
  <c r="H197" i="16"/>
  <c r="F197" i="16"/>
  <c r="I196" i="16"/>
  <c r="H196" i="16"/>
  <c r="F196" i="16"/>
  <c r="I195" i="16"/>
  <c r="H195" i="16"/>
  <c r="F195" i="16"/>
  <c r="I194" i="16"/>
  <c r="H194" i="16"/>
  <c r="F194" i="16"/>
  <c r="I193" i="16"/>
  <c r="H193" i="16"/>
  <c r="F193" i="16"/>
  <c r="I192" i="16"/>
  <c r="H192" i="16"/>
  <c r="F192" i="16"/>
  <c r="I191" i="16"/>
  <c r="H191" i="16"/>
  <c r="F191" i="16"/>
  <c r="I190" i="16"/>
  <c r="H190" i="16"/>
  <c r="F190" i="16"/>
  <c r="I189" i="16"/>
  <c r="H189" i="16"/>
  <c r="F189" i="16"/>
  <c r="I188" i="16"/>
  <c r="H188" i="16"/>
  <c r="F188" i="16"/>
  <c r="I187" i="16"/>
  <c r="H187" i="16"/>
  <c r="F187" i="16"/>
  <c r="I186" i="16"/>
  <c r="H186" i="16"/>
  <c r="F186" i="16"/>
  <c r="I185" i="16"/>
  <c r="H185" i="16"/>
  <c r="F185" i="16"/>
  <c r="I184" i="16"/>
  <c r="H184" i="16"/>
  <c r="F184" i="16"/>
  <c r="I183" i="16"/>
  <c r="H183" i="16"/>
  <c r="F183" i="16"/>
  <c r="I182" i="16"/>
  <c r="H182" i="16"/>
  <c r="F182" i="16"/>
  <c r="I181" i="16"/>
  <c r="H181" i="16"/>
  <c r="F181" i="16"/>
  <c r="I180" i="16"/>
  <c r="H180" i="16"/>
  <c r="F180" i="16"/>
  <c r="I179" i="16"/>
  <c r="H179" i="16"/>
  <c r="F179" i="16"/>
  <c r="I178" i="16"/>
  <c r="H178" i="16"/>
  <c r="F178" i="16"/>
  <c r="I177" i="16"/>
  <c r="H177" i="16"/>
  <c r="F177" i="16"/>
  <c r="I176" i="16"/>
  <c r="H176" i="16"/>
  <c r="F176" i="16"/>
  <c r="I175" i="16"/>
  <c r="H175" i="16"/>
  <c r="F175" i="16"/>
  <c r="I174" i="16"/>
  <c r="H174" i="16"/>
  <c r="F174" i="16"/>
  <c r="I173" i="16"/>
  <c r="H173" i="16"/>
  <c r="F173" i="16"/>
  <c r="I172" i="16"/>
  <c r="H172" i="16"/>
  <c r="F172" i="16"/>
  <c r="I171" i="16"/>
  <c r="H171" i="16"/>
  <c r="F171" i="16"/>
  <c r="I170" i="16"/>
  <c r="H170" i="16"/>
  <c r="F170" i="16"/>
  <c r="I169" i="16"/>
  <c r="H169" i="16"/>
  <c r="F169" i="16"/>
  <c r="I168" i="16"/>
  <c r="H168" i="16"/>
  <c r="F168" i="16"/>
  <c r="I167" i="16"/>
  <c r="H167" i="16"/>
  <c r="F167" i="16"/>
  <c r="I166" i="16"/>
  <c r="H166" i="16"/>
  <c r="F166" i="16"/>
  <c r="I165" i="16"/>
  <c r="H165" i="16"/>
  <c r="F165" i="16"/>
  <c r="I164" i="16"/>
  <c r="H164" i="16"/>
  <c r="F164" i="16"/>
  <c r="I163" i="16"/>
  <c r="H163" i="16"/>
  <c r="F163" i="16"/>
  <c r="I162" i="16"/>
  <c r="H162" i="16"/>
  <c r="F162" i="16"/>
  <c r="I161" i="16"/>
  <c r="H161" i="16"/>
  <c r="F161" i="16"/>
  <c r="I160" i="16"/>
  <c r="H160" i="16"/>
  <c r="F160" i="16"/>
  <c r="I159" i="16"/>
  <c r="H159" i="16"/>
  <c r="F159" i="16"/>
  <c r="I158" i="16"/>
  <c r="H158" i="16"/>
  <c r="F158" i="16"/>
  <c r="I157" i="16"/>
  <c r="H157" i="16"/>
  <c r="F157" i="16"/>
  <c r="I156" i="16"/>
  <c r="H156" i="16"/>
  <c r="F156" i="16"/>
  <c r="I155" i="16"/>
  <c r="H155" i="16"/>
  <c r="F155" i="16"/>
  <c r="I154" i="16"/>
  <c r="H154" i="16"/>
  <c r="F154" i="16"/>
  <c r="I153" i="16"/>
  <c r="H153" i="16"/>
  <c r="F153" i="16"/>
  <c r="I152" i="16"/>
  <c r="H152" i="16"/>
  <c r="F152" i="16"/>
  <c r="I151" i="16"/>
  <c r="H151" i="16"/>
  <c r="F151" i="16"/>
  <c r="I150" i="16"/>
  <c r="H150" i="16"/>
  <c r="F150" i="16"/>
  <c r="I149" i="16"/>
  <c r="H149" i="16"/>
  <c r="F149" i="16"/>
  <c r="I148" i="16"/>
  <c r="H148" i="16"/>
  <c r="F148" i="16"/>
  <c r="I147" i="16"/>
  <c r="H147" i="16"/>
  <c r="F147" i="16"/>
  <c r="I146" i="16"/>
  <c r="H146" i="16"/>
  <c r="F146" i="16"/>
  <c r="I145" i="16"/>
  <c r="H145" i="16"/>
  <c r="F145" i="16"/>
  <c r="I144" i="16"/>
  <c r="H144" i="16"/>
  <c r="F144" i="16"/>
  <c r="I143" i="16"/>
  <c r="H143" i="16"/>
  <c r="F143" i="16"/>
  <c r="I142" i="16"/>
  <c r="H142" i="16"/>
  <c r="F142" i="16"/>
  <c r="I141" i="16"/>
  <c r="H141" i="16"/>
  <c r="F141" i="16"/>
  <c r="I140" i="16"/>
  <c r="H140" i="16"/>
  <c r="F140" i="16"/>
  <c r="I139" i="16"/>
  <c r="H139" i="16"/>
  <c r="F139" i="16"/>
  <c r="I138" i="16"/>
  <c r="H138" i="16"/>
  <c r="F138" i="16"/>
  <c r="I137" i="16"/>
  <c r="H137" i="16"/>
  <c r="F137" i="16"/>
  <c r="I136" i="16"/>
  <c r="H136" i="16"/>
  <c r="F136" i="16"/>
  <c r="I135" i="16"/>
  <c r="H135" i="16"/>
  <c r="F135" i="16"/>
  <c r="I134" i="16"/>
  <c r="H134" i="16"/>
  <c r="F134" i="16"/>
  <c r="I133" i="16"/>
  <c r="H133" i="16"/>
  <c r="F133" i="16"/>
  <c r="I132" i="16"/>
  <c r="H132" i="16"/>
  <c r="F132" i="16"/>
  <c r="I131" i="16"/>
  <c r="H131" i="16"/>
  <c r="F131" i="16"/>
  <c r="I130" i="16"/>
  <c r="H130" i="16"/>
  <c r="F130" i="16"/>
  <c r="I129" i="16"/>
  <c r="H129" i="16"/>
  <c r="F129" i="16"/>
  <c r="I128" i="16"/>
  <c r="H128" i="16"/>
  <c r="F128" i="16"/>
  <c r="I127" i="16"/>
  <c r="H127" i="16"/>
  <c r="F127" i="16"/>
  <c r="I126" i="16"/>
  <c r="H126" i="16"/>
  <c r="F126" i="16"/>
  <c r="I125" i="16"/>
  <c r="H125" i="16"/>
  <c r="F125" i="16"/>
  <c r="I124" i="16"/>
  <c r="H124" i="16"/>
  <c r="F124" i="16"/>
  <c r="I123" i="16"/>
  <c r="H123" i="16"/>
  <c r="F123" i="16"/>
  <c r="I122" i="16"/>
  <c r="H122" i="16"/>
  <c r="F122" i="16"/>
  <c r="I121" i="16"/>
  <c r="H121" i="16"/>
  <c r="F121" i="16"/>
  <c r="I120" i="16"/>
  <c r="H120" i="16"/>
  <c r="F120" i="16"/>
  <c r="I119" i="16"/>
  <c r="H119" i="16"/>
  <c r="F119" i="16"/>
  <c r="I118" i="16"/>
  <c r="H118" i="16"/>
  <c r="F118" i="16"/>
  <c r="I117" i="16"/>
  <c r="H117" i="16"/>
  <c r="F117" i="16"/>
  <c r="I116" i="16"/>
  <c r="H116" i="16"/>
  <c r="F116" i="16"/>
  <c r="I115" i="16"/>
  <c r="H115" i="16"/>
  <c r="F115" i="16"/>
  <c r="I114" i="16"/>
  <c r="H114" i="16"/>
  <c r="F114" i="16"/>
  <c r="I113" i="16"/>
  <c r="H113" i="16"/>
  <c r="F113" i="16"/>
  <c r="I112" i="16"/>
  <c r="H112" i="16"/>
  <c r="F112" i="16"/>
  <c r="I111" i="16"/>
  <c r="H111" i="16"/>
  <c r="F111" i="16"/>
  <c r="I110" i="16"/>
  <c r="H110" i="16"/>
  <c r="F110" i="16"/>
  <c r="I109" i="16"/>
  <c r="H109" i="16"/>
  <c r="F109" i="16"/>
  <c r="I108" i="16"/>
  <c r="H108" i="16"/>
  <c r="F108" i="16"/>
  <c r="I107" i="16"/>
  <c r="H107" i="16"/>
  <c r="F107" i="16"/>
  <c r="I106" i="16"/>
  <c r="H106" i="16"/>
  <c r="F106" i="16"/>
  <c r="I105" i="16"/>
  <c r="H105" i="16"/>
  <c r="F105" i="16"/>
  <c r="I104" i="16"/>
  <c r="H104" i="16"/>
  <c r="F104" i="16"/>
  <c r="I103" i="16"/>
  <c r="H103" i="16"/>
  <c r="F103" i="16"/>
  <c r="I102" i="16"/>
  <c r="H102" i="16"/>
  <c r="F102" i="16"/>
  <c r="I101" i="16"/>
  <c r="H101" i="16"/>
  <c r="F101" i="16"/>
  <c r="I100" i="16"/>
  <c r="H100" i="16"/>
  <c r="F100" i="16"/>
  <c r="I99" i="16"/>
  <c r="H99" i="16"/>
  <c r="F99" i="16"/>
  <c r="I98" i="16"/>
  <c r="H98" i="16"/>
  <c r="F98" i="16"/>
  <c r="I97" i="16"/>
  <c r="H97" i="16"/>
  <c r="F97" i="16"/>
  <c r="I96" i="16"/>
  <c r="H96" i="16"/>
  <c r="F96" i="16"/>
  <c r="I95" i="16"/>
  <c r="H95" i="16"/>
  <c r="F95" i="16"/>
  <c r="I94" i="16"/>
  <c r="H94" i="16"/>
  <c r="F94" i="16"/>
  <c r="I93" i="16"/>
  <c r="H93" i="16"/>
  <c r="F93" i="16"/>
  <c r="I92" i="16"/>
  <c r="H92" i="16"/>
  <c r="F92" i="16"/>
  <c r="I91" i="16"/>
  <c r="H91" i="16"/>
  <c r="F91" i="16"/>
  <c r="I90" i="16"/>
  <c r="H90" i="16"/>
  <c r="F90" i="16"/>
  <c r="I89" i="16"/>
  <c r="H89" i="16"/>
  <c r="F89" i="16"/>
  <c r="I88" i="16"/>
  <c r="H88" i="16"/>
  <c r="F88" i="16"/>
  <c r="I87" i="16"/>
  <c r="H87" i="16"/>
  <c r="F87" i="16"/>
  <c r="I86" i="16"/>
  <c r="H86" i="16"/>
  <c r="F86" i="16"/>
  <c r="I85" i="16"/>
  <c r="H85" i="16"/>
  <c r="F85" i="16"/>
  <c r="I84" i="16"/>
  <c r="H84" i="16"/>
  <c r="F84" i="16"/>
  <c r="I83" i="16"/>
  <c r="H83" i="16"/>
  <c r="F83" i="16"/>
  <c r="I82" i="16"/>
  <c r="H82" i="16"/>
  <c r="F82" i="16"/>
  <c r="I81" i="16"/>
  <c r="H81" i="16"/>
  <c r="F81" i="16"/>
  <c r="I80" i="16"/>
  <c r="H80" i="16"/>
  <c r="F80" i="16"/>
  <c r="I79" i="16"/>
  <c r="H79" i="16"/>
  <c r="F79" i="16"/>
  <c r="I78" i="16"/>
  <c r="H78" i="16"/>
  <c r="F78" i="16"/>
  <c r="I77" i="16"/>
  <c r="H77" i="16"/>
  <c r="F77" i="16"/>
  <c r="I76" i="16"/>
  <c r="H76" i="16"/>
  <c r="F76" i="16"/>
  <c r="I75" i="16"/>
  <c r="H75" i="16"/>
  <c r="F75" i="16"/>
  <c r="I74" i="16"/>
  <c r="H74" i="16"/>
  <c r="F74" i="16"/>
  <c r="I73" i="16"/>
  <c r="H73" i="16"/>
  <c r="F73" i="16"/>
  <c r="I72" i="16"/>
  <c r="H72" i="16"/>
  <c r="F72" i="16"/>
  <c r="I71" i="16"/>
  <c r="H71" i="16"/>
  <c r="F71" i="16"/>
  <c r="I70" i="16"/>
  <c r="H70" i="16"/>
  <c r="F70" i="16"/>
  <c r="I69" i="16"/>
  <c r="H69" i="16"/>
  <c r="F69" i="16"/>
  <c r="I68" i="16"/>
  <c r="H68" i="16"/>
  <c r="F68" i="16"/>
  <c r="I67" i="16"/>
  <c r="H67" i="16"/>
  <c r="F67" i="16"/>
  <c r="I66" i="16"/>
  <c r="H66" i="16"/>
  <c r="F66" i="16"/>
  <c r="I65" i="16"/>
  <c r="H65" i="16"/>
  <c r="F65" i="16"/>
  <c r="I64" i="16"/>
  <c r="H64" i="16"/>
  <c r="F64" i="16"/>
  <c r="I63" i="16"/>
  <c r="H63" i="16"/>
  <c r="F63" i="16"/>
  <c r="I62" i="16"/>
  <c r="H62" i="16"/>
  <c r="F62" i="16"/>
  <c r="I61" i="16"/>
  <c r="H61" i="16"/>
  <c r="F61" i="16"/>
  <c r="I60" i="16"/>
  <c r="H60" i="16"/>
  <c r="F60" i="16"/>
  <c r="I59" i="16"/>
  <c r="H59" i="16"/>
  <c r="F59" i="16"/>
  <c r="I58" i="16"/>
  <c r="H58" i="16"/>
  <c r="F58" i="16"/>
  <c r="I57" i="16"/>
  <c r="H57" i="16"/>
  <c r="F57" i="16"/>
  <c r="I56" i="16"/>
  <c r="H56" i="16"/>
  <c r="F56" i="16"/>
  <c r="I55" i="16"/>
  <c r="H55" i="16"/>
  <c r="F55" i="16"/>
  <c r="I54" i="16"/>
  <c r="H54" i="16"/>
  <c r="F54" i="16"/>
  <c r="I53" i="16"/>
  <c r="H53" i="16"/>
  <c r="F53" i="16"/>
  <c r="I52" i="16"/>
  <c r="H52" i="16"/>
  <c r="F52" i="16"/>
  <c r="I51" i="16"/>
  <c r="H51" i="16"/>
  <c r="F51" i="16"/>
  <c r="I50" i="16"/>
  <c r="H50" i="16"/>
  <c r="F50" i="16"/>
  <c r="I49" i="16"/>
  <c r="H49" i="16"/>
  <c r="F49" i="16"/>
  <c r="I48" i="16"/>
  <c r="H48" i="16"/>
  <c r="F48" i="16"/>
  <c r="I47" i="16"/>
  <c r="H47" i="16"/>
  <c r="F47" i="16"/>
  <c r="I46" i="16"/>
  <c r="H46" i="16"/>
  <c r="F46" i="16"/>
  <c r="I45" i="16"/>
  <c r="H45" i="16"/>
  <c r="F45" i="16"/>
  <c r="I44" i="16"/>
  <c r="H44" i="16"/>
  <c r="F44" i="16"/>
  <c r="I43" i="16"/>
  <c r="H43" i="16"/>
  <c r="F43" i="16"/>
  <c r="I42" i="16"/>
  <c r="H42" i="16"/>
  <c r="F42" i="16"/>
  <c r="I41" i="16"/>
  <c r="H41" i="16"/>
  <c r="F41" i="16"/>
  <c r="I40" i="16"/>
  <c r="H40" i="16"/>
  <c r="F40" i="16"/>
  <c r="I39" i="16"/>
  <c r="H39" i="16"/>
  <c r="F39" i="16"/>
  <c r="I38" i="16"/>
  <c r="H38" i="16"/>
  <c r="F38" i="16"/>
  <c r="I37" i="16"/>
  <c r="H37" i="16"/>
  <c r="F37" i="16"/>
  <c r="I36" i="16"/>
  <c r="H36" i="16"/>
  <c r="F36" i="16"/>
  <c r="I35" i="16"/>
  <c r="H35" i="16"/>
  <c r="F35" i="16"/>
  <c r="I34" i="16"/>
  <c r="H34" i="16"/>
  <c r="F34" i="16"/>
  <c r="I33" i="16"/>
  <c r="H33" i="16"/>
  <c r="F33" i="16"/>
  <c r="I32" i="16"/>
  <c r="H32" i="16"/>
  <c r="F32" i="16"/>
  <c r="I31" i="16"/>
  <c r="H31" i="16"/>
  <c r="F31" i="16"/>
  <c r="I30" i="16"/>
  <c r="H30" i="16"/>
  <c r="F30" i="16"/>
  <c r="I29" i="16"/>
  <c r="H29" i="16"/>
  <c r="F29" i="16"/>
  <c r="I28" i="16"/>
  <c r="H28" i="16"/>
  <c r="F28" i="16"/>
  <c r="I27" i="16"/>
  <c r="H27" i="16"/>
  <c r="F27" i="16"/>
  <c r="I26" i="16"/>
  <c r="H26" i="16"/>
  <c r="F26" i="16"/>
  <c r="I25" i="16"/>
  <c r="H25" i="16"/>
  <c r="F25" i="16"/>
  <c r="I24" i="16"/>
  <c r="H24" i="16"/>
  <c r="F24" i="16"/>
  <c r="I23" i="16"/>
  <c r="H23" i="16"/>
  <c r="F23" i="16"/>
  <c r="I22" i="16"/>
  <c r="H22" i="16"/>
  <c r="F22" i="16"/>
  <c r="I21" i="16"/>
  <c r="H21" i="16"/>
  <c r="F21" i="16"/>
  <c r="I20" i="16"/>
  <c r="H20" i="16"/>
  <c r="F20" i="16"/>
  <c r="I19" i="16"/>
  <c r="H19" i="16"/>
  <c r="F19" i="16"/>
  <c r="I18" i="16"/>
  <c r="H18" i="16"/>
  <c r="F18" i="16"/>
  <c r="I17" i="16"/>
  <c r="H17" i="16"/>
  <c r="F17" i="16"/>
  <c r="I16" i="16"/>
  <c r="H16" i="16"/>
  <c r="F16" i="16"/>
  <c r="I15" i="16"/>
  <c r="H15" i="16"/>
  <c r="F15" i="16"/>
  <c r="I14" i="16"/>
  <c r="H14" i="16"/>
  <c r="F14" i="16"/>
  <c r="I13" i="16"/>
  <c r="H13" i="16"/>
  <c r="F13" i="16"/>
  <c r="I12" i="16"/>
  <c r="H12" i="16"/>
  <c r="F12" i="16"/>
  <c r="I11" i="16"/>
  <c r="H11" i="16"/>
  <c r="F11" i="16"/>
  <c r="I10" i="16"/>
  <c r="H10" i="16"/>
  <c r="F10" i="16"/>
  <c r="I9" i="16"/>
  <c r="H9" i="16"/>
  <c r="F9" i="16"/>
  <c r="I8" i="16"/>
  <c r="H8" i="16"/>
  <c r="F8" i="16"/>
  <c r="I7" i="16"/>
  <c r="H7" i="16"/>
  <c r="F7" i="16"/>
  <c r="I6" i="16"/>
  <c r="H6" i="16"/>
  <c r="F6" i="16"/>
  <c r="I5" i="16"/>
  <c r="H5" i="16"/>
  <c r="F5" i="16"/>
  <c r="I4" i="16"/>
  <c r="H4" i="16"/>
  <c r="F4" i="16"/>
  <c r="I3" i="16"/>
  <c r="H3" i="16"/>
  <c r="F3" i="16"/>
  <c r="I2" i="16"/>
  <c r="H2" i="16"/>
  <c r="F2" i="16"/>
  <c r="F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370" i="14"/>
  <c r="F371" i="14"/>
  <c r="F372" i="14"/>
  <c r="F373" i="14"/>
  <c r="F374" i="14"/>
  <c r="F375" i="14"/>
  <c r="F376" i="14"/>
  <c r="F377" i="14"/>
  <c r="F378" i="14"/>
  <c r="F379" i="14"/>
  <c r="F380" i="14"/>
  <c r="F381" i="14"/>
  <c r="F382" i="14"/>
  <c r="F383" i="14"/>
  <c r="F384" i="14"/>
  <c r="F385" i="14"/>
  <c r="F386" i="14"/>
  <c r="F387" i="14"/>
  <c r="F388" i="14"/>
  <c r="F389" i="14"/>
  <c r="F390" i="14"/>
  <c r="F391" i="14"/>
  <c r="F392" i="14"/>
  <c r="F393" i="14"/>
  <c r="F394" i="14"/>
  <c r="F395" i="14"/>
  <c r="F396" i="14"/>
  <c r="F397" i="14"/>
  <c r="F398" i="14"/>
  <c r="F399" i="14"/>
  <c r="F400" i="14"/>
  <c r="F401" i="14"/>
  <c r="F402" i="14"/>
  <c r="F403" i="14"/>
  <c r="F404" i="14"/>
  <c r="F405" i="14"/>
  <c r="F406" i="14"/>
  <c r="F407" i="14"/>
  <c r="F408" i="14"/>
  <c r="F409" i="14"/>
  <c r="F410" i="14"/>
  <c r="F411" i="14"/>
  <c r="F412" i="14"/>
  <c r="F413" i="14"/>
  <c r="F414" i="14"/>
  <c r="F415" i="14"/>
  <c r="F416" i="14"/>
  <c r="F417" i="14"/>
  <c r="F418" i="14"/>
  <c r="F419" i="14"/>
  <c r="F420" i="14"/>
  <c r="F421" i="14"/>
  <c r="F422" i="14"/>
  <c r="F423" i="14"/>
  <c r="F424" i="14"/>
  <c r="F425" i="14"/>
  <c r="F426" i="14"/>
  <c r="F427" i="14"/>
  <c r="F428" i="14"/>
  <c r="F429" i="14"/>
  <c r="F430" i="14"/>
  <c r="F431" i="14"/>
  <c r="F432" i="14"/>
  <c r="F433" i="14"/>
  <c r="F434" i="14"/>
  <c r="F435" i="14"/>
  <c r="F436" i="14"/>
  <c r="F437" i="14"/>
  <c r="F438" i="14"/>
  <c r="F439" i="14"/>
  <c r="F440" i="14"/>
  <c r="F441" i="14"/>
  <c r="F442" i="14"/>
  <c r="F443" i="14"/>
  <c r="F444" i="14"/>
  <c r="F445" i="14"/>
  <c r="F446" i="14"/>
  <c r="F447" i="14"/>
  <c r="F448" i="14"/>
  <c r="F449" i="14"/>
  <c r="F450" i="14"/>
  <c r="F451" i="14"/>
  <c r="F452" i="14"/>
  <c r="F453" i="14"/>
  <c r="F454" i="14"/>
  <c r="F455" i="14"/>
  <c r="F456" i="14"/>
  <c r="F457" i="14"/>
  <c r="F458" i="14"/>
  <c r="F459" i="14"/>
  <c r="F460" i="14"/>
  <c r="F461" i="14"/>
  <c r="F462" i="14"/>
  <c r="F463" i="14"/>
  <c r="F464" i="14"/>
  <c r="F465" i="14"/>
  <c r="F466" i="14"/>
  <c r="F467" i="14"/>
  <c r="F468" i="14"/>
  <c r="F469" i="14"/>
  <c r="F470" i="14"/>
  <c r="F471" i="14"/>
  <c r="F472" i="14"/>
  <c r="F473" i="14"/>
  <c r="F474" i="14"/>
  <c r="F475" i="14"/>
  <c r="F476" i="14"/>
  <c r="F477" i="14"/>
  <c r="F478" i="14"/>
  <c r="F479" i="14"/>
  <c r="F480" i="14"/>
  <c r="F481" i="14"/>
  <c r="F482" i="14"/>
  <c r="F483" i="14"/>
  <c r="F484" i="14"/>
  <c r="F485" i="14"/>
  <c r="F486" i="14"/>
  <c r="F487" i="14"/>
  <c r="F488" i="14"/>
  <c r="F489" i="14"/>
  <c r="F490" i="14"/>
  <c r="F491" i="14"/>
  <c r="F492" i="14"/>
  <c r="F493" i="14"/>
  <c r="F494" i="14"/>
  <c r="F495" i="14"/>
  <c r="F496" i="14"/>
  <c r="F497" i="14"/>
  <c r="F498" i="14"/>
  <c r="F499" i="14"/>
  <c r="F500" i="14"/>
  <c r="F501" i="14"/>
  <c r="F502" i="14"/>
  <c r="F503" i="14"/>
  <c r="F504" i="14"/>
  <c r="F505" i="14"/>
  <c r="F506" i="14"/>
  <c r="F507" i="14"/>
  <c r="F508" i="14"/>
  <c r="F509" i="14"/>
  <c r="F510" i="14"/>
  <c r="F511" i="14"/>
  <c r="F512" i="14"/>
  <c r="F513" i="14"/>
  <c r="F514" i="14"/>
  <c r="F515" i="14"/>
  <c r="F516" i="14"/>
  <c r="F517" i="14"/>
  <c r="F518" i="14"/>
  <c r="F519" i="14"/>
  <c r="F520" i="14"/>
  <c r="F521" i="14"/>
  <c r="F522" i="14"/>
  <c r="F523" i="14"/>
  <c r="F524" i="14"/>
  <c r="F525" i="14"/>
  <c r="F526" i="14"/>
  <c r="F527" i="14"/>
  <c r="F528" i="14"/>
  <c r="F529" i="14"/>
  <c r="F530" i="14"/>
  <c r="F531" i="14"/>
  <c r="F532" i="14"/>
  <c r="F533" i="14"/>
  <c r="F534" i="14"/>
  <c r="F535" i="14"/>
  <c r="F536" i="14"/>
  <c r="F537" i="14"/>
  <c r="F538" i="14"/>
  <c r="F539" i="14"/>
  <c r="F540" i="14"/>
  <c r="F541" i="14"/>
  <c r="F542" i="14"/>
  <c r="F543" i="14"/>
  <c r="F544" i="14"/>
  <c r="F545" i="14"/>
  <c r="F546" i="14"/>
  <c r="F547" i="14"/>
  <c r="F548" i="14"/>
  <c r="F549" i="14"/>
  <c r="F550" i="14"/>
  <c r="F551" i="14"/>
  <c r="F552" i="14"/>
  <c r="F553" i="14"/>
  <c r="F554" i="14"/>
  <c r="F555" i="14"/>
  <c r="F556" i="14"/>
  <c r="F557" i="14"/>
  <c r="F558" i="14"/>
  <c r="F559" i="14"/>
  <c r="F560" i="14"/>
  <c r="F561" i="14"/>
  <c r="F562" i="14"/>
  <c r="F563" i="14"/>
  <c r="F564" i="14"/>
  <c r="F565" i="14"/>
  <c r="F566" i="14"/>
  <c r="F567" i="14"/>
  <c r="F568" i="14"/>
  <c r="F569" i="14"/>
  <c r="F570" i="14"/>
  <c r="F571" i="14"/>
  <c r="F572" i="14"/>
  <c r="F573" i="14"/>
  <c r="F574" i="14"/>
  <c r="F575" i="14"/>
  <c r="F576" i="14"/>
  <c r="F577" i="14"/>
  <c r="F578" i="14"/>
  <c r="F579" i="14"/>
  <c r="F580" i="14"/>
  <c r="F581" i="14"/>
  <c r="F582" i="14"/>
  <c r="F583" i="14"/>
  <c r="F584" i="14"/>
  <c r="F585" i="14"/>
  <c r="F586" i="14"/>
  <c r="F587" i="14"/>
  <c r="F588" i="14"/>
  <c r="F589" i="14"/>
  <c r="F590" i="14"/>
  <c r="F591" i="14"/>
  <c r="F592" i="14"/>
  <c r="F593" i="14"/>
  <c r="F594" i="14"/>
  <c r="F595" i="14"/>
  <c r="F596" i="14"/>
  <c r="F597" i="14"/>
  <c r="F598" i="14"/>
  <c r="F599" i="14"/>
  <c r="F600" i="14"/>
  <c r="F601" i="14"/>
  <c r="F602" i="14"/>
  <c r="F603" i="14"/>
  <c r="F604" i="14"/>
  <c r="F605" i="14"/>
  <c r="F606" i="14"/>
  <c r="F607" i="14"/>
  <c r="F608" i="14"/>
  <c r="F609" i="14"/>
  <c r="F610" i="14"/>
  <c r="F611" i="14"/>
  <c r="F612" i="14"/>
  <c r="F613" i="14"/>
  <c r="F614" i="14"/>
  <c r="F615" i="14"/>
  <c r="F616" i="14"/>
  <c r="F617" i="14"/>
  <c r="F618" i="14"/>
  <c r="F619" i="14"/>
  <c r="F620" i="14"/>
  <c r="F621" i="14"/>
  <c r="F622" i="14"/>
  <c r="F623" i="14"/>
  <c r="F624" i="14"/>
  <c r="F625" i="14"/>
  <c r="F626" i="14"/>
  <c r="F627" i="14"/>
  <c r="F628" i="14"/>
  <c r="F629" i="14"/>
  <c r="F630" i="14"/>
  <c r="F631" i="14"/>
  <c r="F632" i="14"/>
  <c r="F633" i="14"/>
  <c r="F634" i="14"/>
  <c r="F635" i="14"/>
  <c r="F636" i="14"/>
  <c r="F637" i="14"/>
  <c r="F638" i="14"/>
  <c r="F639" i="14"/>
  <c r="F640" i="14"/>
  <c r="F641" i="14"/>
  <c r="F642" i="14"/>
  <c r="F643" i="14"/>
  <c r="F644" i="14"/>
  <c r="F645" i="14"/>
  <c r="F646" i="14"/>
  <c r="F647" i="14"/>
  <c r="F648" i="14"/>
  <c r="F649" i="14"/>
  <c r="F650" i="14"/>
  <c r="F651" i="14"/>
  <c r="F652" i="14"/>
  <c r="F653" i="14"/>
  <c r="F654" i="14"/>
  <c r="F655" i="14"/>
  <c r="F656" i="14"/>
  <c r="F657" i="14"/>
  <c r="F658" i="14"/>
  <c r="F659" i="14"/>
  <c r="F660" i="14"/>
  <c r="F661" i="14"/>
  <c r="F662" i="14"/>
  <c r="F663" i="14"/>
  <c r="F664" i="14"/>
  <c r="F665" i="14"/>
  <c r="F666" i="14"/>
  <c r="F667" i="14"/>
  <c r="F668" i="14"/>
  <c r="F669" i="14"/>
  <c r="F670" i="14"/>
  <c r="F671" i="14"/>
  <c r="F672" i="14"/>
  <c r="F673" i="14"/>
  <c r="F674" i="14"/>
  <c r="F675" i="14"/>
  <c r="F676" i="14"/>
  <c r="F677" i="14"/>
  <c r="F678" i="14"/>
  <c r="F679" i="14"/>
  <c r="F680" i="14"/>
  <c r="F681" i="14"/>
  <c r="F682" i="14"/>
  <c r="F683" i="14"/>
  <c r="F684" i="14"/>
  <c r="F685" i="14"/>
  <c r="F686" i="14"/>
  <c r="F687" i="14"/>
  <c r="F688" i="14"/>
  <c r="F689" i="14"/>
  <c r="F690" i="14"/>
  <c r="F691" i="14"/>
  <c r="F692" i="14"/>
  <c r="F693" i="14"/>
  <c r="F694" i="14"/>
  <c r="F695" i="14"/>
  <c r="F696" i="14"/>
  <c r="F697" i="14"/>
  <c r="F698" i="14"/>
  <c r="F699" i="14"/>
  <c r="F700" i="14"/>
  <c r="F701" i="14"/>
  <c r="F702" i="14"/>
  <c r="F703" i="14"/>
  <c r="F704" i="14"/>
  <c r="F705" i="14"/>
  <c r="F706" i="14"/>
  <c r="F707" i="14"/>
  <c r="F708" i="14"/>
  <c r="F709" i="14"/>
  <c r="F710" i="14"/>
  <c r="F711" i="14"/>
  <c r="F712" i="14"/>
  <c r="F713" i="14"/>
  <c r="F714" i="14"/>
  <c r="F715" i="14"/>
  <c r="F716" i="14"/>
  <c r="F717" i="14"/>
  <c r="F718" i="14"/>
  <c r="F719" i="14"/>
  <c r="F720" i="14"/>
  <c r="F721" i="14"/>
  <c r="F722" i="14"/>
  <c r="F723" i="14"/>
  <c r="F724" i="14"/>
  <c r="F725" i="14"/>
  <c r="F726" i="14"/>
  <c r="F727" i="14"/>
  <c r="F728" i="14"/>
  <c r="F729" i="14"/>
  <c r="F730" i="14"/>
  <c r="F731" i="14"/>
  <c r="F732" i="14"/>
  <c r="F733" i="14"/>
  <c r="F734" i="14"/>
  <c r="F735" i="14"/>
  <c r="F736" i="14"/>
  <c r="F737" i="14"/>
  <c r="F738" i="14"/>
  <c r="F739" i="14"/>
  <c r="F740" i="14"/>
  <c r="F741" i="14"/>
  <c r="F742" i="14"/>
  <c r="F743" i="14"/>
  <c r="F744" i="14"/>
  <c r="F745" i="14"/>
  <c r="F746" i="14"/>
  <c r="F747" i="14"/>
  <c r="F748" i="14"/>
  <c r="F749" i="14"/>
  <c r="F750" i="14"/>
  <c r="F751" i="14"/>
  <c r="F752" i="14"/>
  <c r="F753" i="14"/>
  <c r="F754" i="14"/>
  <c r="F755" i="14"/>
  <c r="F756" i="14"/>
  <c r="F757" i="14"/>
  <c r="F758" i="14"/>
  <c r="F759" i="14"/>
  <c r="F760" i="14"/>
  <c r="F761" i="14"/>
  <c r="F762" i="14"/>
  <c r="F763" i="14"/>
  <c r="F764" i="14"/>
  <c r="F765" i="14"/>
  <c r="F766" i="14"/>
  <c r="F767" i="14"/>
  <c r="F768" i="14"/>
  <c r="F769" i="14"/>
  <c r="F770" i="14"/>
  <c r="F771" i="14"/>
  <c r="F772" i="14"/>
  <c r="F773" i="14"/>
  <c r="F774" i="14"/>
  <c r="F775" i="14"/>
  <c r="F776" i="14"/>
  <c r="F777" i="14"/>
  <c r="F778" i="14"/>
  <c r="F779" i="14"/>
  <c r="F780" i="14"/>
  <c r="F781" i="14"/>
  <c r="F782" i="14"/>
  <c r="F783" i="14"/>
  <c r="F784" i="14"/>
  <c r="F785" i="14"/>
  <c r="F786" i="14"/>
  <c r="F787" i="14"/>
  <c r="F788" i="14"/>
  <c r="F789" i="14"/>
  <c r="F790" i="14"/>
  <c r="F791" i="14"/>
  <c r="F792" i="14"/>
  <c r="F793" i="14"/>
  <c r="F794" i="14"/>
  <c r="F795" i="14"/>
  <c r="F796" i="14"/>
  <c r="F797" i="14"/>
  <c r="F798" i="14"/>
  <c r="F799" i="14"/>
  <c r="F800" i="14"/>
  <c r="F801" i="14"/>
  <c r="F802" i="14"/>
  <c r="F803" i="14"/>
  <c r="F804" i="14"/>
  <c r="F805" i="14"/>
  <c r="F806" i="14"/>
  <c r="F807" i="14"/>
  <c r="F808" i="14"/>
  <c r="F809" i="14"/>
  <c r="F810" i="14"/>
  <c r="F811" i="14"/>
  <c r="F812" i="14"/>
  <c r="F813" i="14"/>
  <c r="F814" i="14"/>
  <c r="F815" i="14"/>
  <c r="F816" i="14"/>
  <c r="F817" i="14"/>
  <c r="F818" i="14"/>
  <c r="F819" i="14"/>
  <c r="F820" i="14"/>
  <c r="F821" i="14"/>
  <c r="F822" i="14"/>
  <c r="F823" i="14"/>
  <c r="F824" i="14"/>
  <c r="F825" i="14"/>
  <c r="F826" i="14"/>
  <c r="F827" i="14"/>
  <c r="F828" i="14"/>
  <c r="F829" i="14"/>
  <c r="F830" i="14"/>
  <c r="F831" i="14"/>
  <c r="F832" i="14"/>
  <c r="F833" i="14"/>
  <c r="F834" i="14"/>
  <c r="F835" i="14"/>
  <c r="F836" i="14"/>
  <c r="F837" i="14"/>
  <c r="F838" i="14"/>
  <c r="F839" i="14"/>
  <c r="F840" i="14"/>
  <c r="F841" i="14"/>
  <c r="F842" i="14"/>
  <c r="F843" i="14"/>
  <c r="F844" i="14"/>
  <c r="F845" i="14"/>
  <c r="F846" i="14"/>
  <c r="F847" i="14"/>
  <c r="F848" i="14"/>
  <c r="F849" i="14"/>
  <c r="F850" i="14"/>
  <c r="F851" i="14"/>
  <c r="F852" i="14"/>
  <c r="F853" i="14"/>
  <c r="F854" i="14"/>
  <c r="F855" i="14"/>
  <c r="F856" i="14"/>
  <c r="F857" i="14"/>
  <c r="F858" i="14"/>
  <c r="F859" i="14"/>
  <c r="F860" i="14"/>
  <c r="F861" i="14"/>
  <c r="F862" i="14"/>
  <c r="F863" i="14"/>
  <c r="F864" i="14"/>
  <c r="F865" i="14"/>
  <c r="F866" i="14"/>
  <c r="F867" i="14"/>
  <c r="F868" i="14"/>
  <c r="F869" i="14"/>
  <c r="F870" i="14"/>
  <c r="F871" i="14"/>
  <c r="F872" i="14"/>
  <c r="F873" i="14"/>
  <c r="F874" i="14"/>
  <c r="F875" i="14"/>
  <c r="F876" i="14"/>
  <c r="F877" i="14"/>
  <c r="F878" i="14"/>
  <c r="F879" i="14"/>
  <c r="F880" i="14"/>
  <c r="F881" i="14"/>
  <c r="F882" i="14"/>
  <c r="F883" i="14"/>
  <c r="F884" i="14"/>
  <c r="F885" i="14"/>
  <c r="F886" i="14"/>
  <c r="F887" i="14"/>
  <c r="F888" i="14"/>
  <c r="F889" i="14"/>
  <c r="F890" i="14"/>
  <c r="F891" i="14"/>
  <c r="F892" i="14"/>
  <c r="F893" i="14"/>
  <c r="F894" i="14"/>
  <c r="F895" i="14"/>
  <c r="F896" i="14"/>
  <c r="F897" i="14"/>
  <c r="F898" i="14"/>
  <c r="F899" i="14"/>
  <c r="F900" i="14"/>
  <c r="F901" i="14"/>
  <c r="F902" i="14"/>
  <c r="F903" i="14"/>
  <c r="F904" i="14"/>
  <c r="F905" i="14"/>
  <c r="F906" i="14"/>
  <c r="F907" i="14"/>
  <c r="F908" i="14"/>
  <c r="F909" i="14"/>
  <c r="F910" i="14"/>
  <c r="F911" i="14"/>
  <c r="F912" i="14"/>
  <c r="F913" i="14"/>
  <c r="F914" i="14"/>
  <c r="F915" i="14"/>
  <c r="F916" i="14"/>
  <c r="F917" i="14"/>
  <c r="F918" i="14"/>
  <c r="F919" i="14"/>
  <c r="F920" i="14"/>
  <c r="F921" i="14"/>
  <c r="F922" i="14"/>
  <c r="F923" i="14"/>
  <c r="F924" i="14"/>
  <c r="F925" i="14"/>
  <c r="F926" i="14"/>
  <c r="F927" i="14"/>
  <c r="F928" i="14"/>
  <c r="F929" i="14"/>
  <c r="F930" i="14"/>
  <c r="F931" i="14"/>
  <c r="F932" i="14"/>
  <c r="F933" i="14"/>
  <c r="F934" i="14"/>
  <c r="F935" i="14"/>
  <c r="F936" i="14"/>
  <c r="F937" i="14"/>
  <c r="F938" i="14"/>
  <c r="F939" i="14"/>
  <c r="F940" i="14"/>
  <c r="F941" i="14"/>
  <c r="F942" i="14"/>
  <c r="F943" i="14"/>
  <c r="F944" i="14"/>
  <c r="F945" i="14"/>
  <c r="F946" i="14"/>
  <c r="F947" i="14"/>
  <c r="F948" i="14"/>
  <c r="F949" i="14"/>
  <c r="F950" i="14"/>
  <c r="F951" i="14"/>
  <c r="F952" i="14"/>
  <c r="F953" i="14"/>
  <c r="F954" i="14"/>
  <c r="F955" i="14"/>
  <c r="F956" i="14"/>
  <c r="F957" i="14"/>
  <c r="F958" i="14"/>
  <c r="F959" i="14"/>
  <c r="F960" i="14"/>
  <c r="F961" i="14"/>
  <c r="F962" i="14"/>
  <c r="F963" i="14"/>
  <c r="F964" i="14"/>
  <c r="F965" i="14"/>
  <c r="F966" i="14"/>
  <c r="F967" i="14"/>
  <c r="F968" i="14"/>
  <c r="F969" i="14"/>
  <c r="F970" i="14"/>
  <c r="F971" i="14"/>
  <c r="F972" i="14"/>
  <c r="F973" i="14"/>
  <c r="F974" i="14"/>
  <c r="F975" i="14"/>
  <c r="F976" i="14"/>
  <c r="F977" i="14"/>
  <c r="F978" i="14"/>
  <c r="F979" i="14"/>
  <c r="F980" i="14"/>
  <c r="F981" i="14"/>
  <c r="F982" i="14"/>
  <c r="F983" i="14"/>
  <c r="F984" i="14"/>
  <c r="F985" i="14"/>
  <c r="F986" i="14"/>
  <c r="F987" i="14"/>
  <c r="F988" i="14"/>
  <c r="F989" i="14"/>
  <c r="F990" i="14"/>
  <c r="F991" i="14"/>
  <c r="F992" i="14"/>
  <c r="F993" i="14"/>
  <c r="F994" i="14"/>
  <c r="F995" i="14"/>
  <c r="F996" i="14"/>
  <c r="F997" i="14"/>
  <c r="F998" i="14"/>
  <c r="F999" i="14"/>
  <c r="F1000" i="14"/>
  <c r="F1001" i="14"/>
  <c r="F1002" i="14"/>
  <c r="F1003" i="14"/>
  <c r="F1004" i="14"/>
  <c r="F1005" i="14"/>
  <c r="F1006" i="14"/>
  <c r="F1007" i="14"/>
  <c r="F1008" i="14"/>
  <c r="F1009" i="14"/>
  <c r="F1010" i="14"/>
  <c r="F1011" i="14"/>
  <c r="F1012" i="14"/>
  <c r="F1013" i="14"/>
  <c r="F1014" i="14"/>
  <c r="F1015" i="14"/>
  <c r="F1016" i="14"/>
  <c r="F1017" i="14"/>
  <c r="F1018" i="14"/>
  <c r="F1019" i="14"/>
  <c r="F1020" i="14"/>
  <c r="F1021" i="14"/>
  <c r="F1022" i="14"/>
  <c r="F1023" i="14"/>
  <c r="F1024" i="14"/>
  <c r="F1025" i="14"/>
  <c r="F1026" i="14"/>
  <c r="F1027" i="14"/>
  <c r="F1028" i="14"/>
  <c r="F1029" i="14"/>
  <c r="F1030" i="14"/>
  <c r="F1031" i="14"/>
  <c r="F1032" i="14"/>
  <c r="F1033" i="14"/>
  <c r="F1034" i="14"/>
  <c r="F1035" i="14"/>
  <c r="F1036" i="14"/>
  <c r="F1037" i="14"/>
  <c r="F1038" i="14"/>
  <c r="F1039" i="14"/>
  <c r="F1040" i="14"/>
  <c r="F1041" i="14"/>
  <c r="F1042" i="14"/>
  <c r="F1043" i="14"/>
  <c r="F1044" i="14"/>
  <c r="F1045" i="14"/>
  <c r="F1046" i="14"/>
  <c r="F1047" i="14"/>
  <c r="F1048" i="14"/>
  <c r="F1049" i="14"/>
  <c r="F1050" i="14"/>
  <c r="F1051" i="14"/>
  <c r="F1052" i="14"/>
  <c r="F1053" i="14"/>
  <c r="F1054" i="14"/>
  <c r="F1055" i="14"/>
  <c r="F1056" i="14"/>
  <c r="F1057" i="14"/>
  <c r="F1058" i="14"/>
  <c r="F1059" i="14"/>
  <c r="F1060" i="14"/>
  <c r="F1061" i="14"/>
  <c r="F1062" i="14"/>
  <c r="F1063" i="14"/>
  <c r="F1064" i="14"/>
  <c r="F1065" i="14"/>
  <c r="F1066" i="14"/>
  <c r="F1067" i="14"/>
  <c r="F1068" i="14"/>
  <c r="F1069" i="14"/>
  <c r="F1070" i="14"/>
  <c r="F1071" i="14"/>
  <c r="F1072" i="14"/>
  <c r="F1073" i="14"/>
  <c r="F1074" i="14"/>
  <c r="F1075" i="14"/>
  <c r="F1076" i="14"/>
  <c r="F1077" i="14"/>
  <c r="F1078" i="14"/>
  <c r="F1079" i="14"/>
  <c r="F1080" i="14"/>
  <c r="F1081" i="14"/>
  <c r="F1082" i="14"/>
  <c r="F1083" i="14"/>
  <c r="F1084" i="14"/>
  <c r="F1085" i="14"/>
  <c r="F1086" i="14"/>
  <c r="F1087" i="14"/>
  <c r="F1088" i="14"/>
  <c r="F1089" i="14"/>
  <c r="H2" i="14"/>
  <c r="H3" i="14"/>
  <c r="H4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429" i="14"/>
  <c r="H430" i="14"/>
  <c r="H431" i="14"/>
  <c r="H432" i="14"/>
  <c r="H433" i="14"/>
  <c r="H434" i="14"/>
  <c r="H435" i="14"/>
  <c r="H436" i="14"/>
  <c r="H437" i="14"/>
  <c r="H438" i="14"/>
  <c r="H439" i="14"/>
  <c r="H440" i="14"/>
  <c r="H441" i="14"/>
  <c r="H442" i="14"/>
  <c r="H443" i="14"/>
  <c r="H444" i="14"/>
  <c r="H445" i="14"/>
  <c r="H446" i="14"/>
  <c r="H447" i="14"/>
  <c r="H448" i="14"/>
  <c r="H449" i="14"/>
  <c r="H450" i="14"/>
  <c r="H451" i="14"/>
  <c r="H452" i="14"/>
  <c r="H453" i="14"/>
  <c r="H454" i="14"/>
  <c r="H455" i="14"/>
  <c r="H456" i="14"/>
  <c r="H457" i="14"/>
  <c r="H458" i="14"/>
  <c r="H459" i="14"/>
  <c r="H460" i="14"/>
  <c r="H461" i="14"/>
  <c r="H462" i="14"/>
  <c r="H463" i="14"/>
  <c r="H464" i="14"/>
  <c r="H465" i="14"/>
  <c r="H466" i="14"/>
  <c r="H467" i="14"/>
  <c r="H468" i="14"/>
  <c r="H469" i="14"/>
  <c r="H470" i="14"/>
  <c r="H471" i="14"/>
  <c r="H472" i="14"/>
  <c r="H473" i="14"/>
  <c r="H474" i="14"/>
  <c r="H475" i="14"/>
  <c r="H476" i="14"/>
  <c r="H477" i="14"/>
  <c r="H478" i="14"/>
  <c r="H479" i="14"/>
  <c r="H480" i="14"/>
  <c r="H481" i="14"/>
  <c r="H482" i="14"/>
  <c r="H483" i="14"/>
  <c r="H484" i="14"/>
  <c r="H485" i="14"/>
  <c r="H486" i="14"/>
  <c r="H487" i="14"/>
  <c r="H488" i="14"/>
  <c r="H489" i="14"/>
  <c r="H490" i="14"/>
  <c r="H491" i="14"/>
  <c r="H492" i="14"/>
  <c r="H493" i="14"/>
  <c r="H494" i="14"/>
  <c r="H495" i="14"/>
  <c r="H496" i="14"/>
  <c r="H497" i="14"/>
  <c r="H498" i="14"/>
  <c r="H499" i="14"/>
  <c r="H500" i="14"/>
  <c r="H501" i="14"/>
  <c r="H502" i="14"/>
  <c r="H503" i="14"/>
  <c r="H504" i="14"/>
  <c r="H505" i="14"/>
  <c r="H506" i="14"/>
  <c r="H507" i="14"/>
  <c r="H508" i="14"/>
  <c r="H509" i="14"/>
  <c r="H510" i="14"/>
  <c r="H511" i="14"/>
  <c r="H512" i="14"/>
  <c r="H513" i="14"/>
  <c r="H514" i="14"/>
  <c r="H515" i="14"/>
  <c r="H516" i="14"/>
  <c r="H517" i="14"/>
  <c r="H518" i="14"/>
  <c r="H519" i="14"/>
  <c r="H520" i="14"/>
  <c r="H521" i="14"/>
  <c r="H522" i="14"/>
  <c r="H523" i="14"/>
  <c r="H524" i="14"/>
  <c r="H525" i="14"/>
  <c r="H526" i="14"/>
  <c r="H527" i="14"/>
  <c r="H528" i="14"/>
  <c r="H529" i="14"/>
  <c r="H530" i="14"/>
  <c r="H531" i="14"/>
  <c r="H532" i="14"/>
  <c r="H533" i="14"/>
  <c r="H534" i="14"/>
  <c r="H535" i="14"/>
  <c r="H536" i="14"/>
  <c r="H537" i="14"/>
  <c r="H538" i="14"/>
  <c r="H539" i="14"/>
  <c r="H540" i="14"/>
  <c r="H541" i="14"/>
  <c r="H542" i="14"/>
  <c r="H543" i="14"/>
  <c r="H544" i="14"/>
  <c r="H545" i="14"/>
  <c r="H546" i="14"/>
  <c r="H547" i="14"/>
  <c r="H548" i="14"/>
  <c r="H549" i="14"/>
  <c r="H550" i="14"/>
  <c r="H551" i="14"/>
  <c r="H552" i="14"/>
  <c r="H553" i="14"/>
  <c r="H554" i="14"/>
  <c r="H555" i="14"/>
  <c r="H556" i="14"/>
  <c r="H557" i="14"/>
  <c r="H558" i="14"/>
  <c r="H559" i="14"/>
  <c r="H560" i="14"/>
  <c r="H561" i="14"/>
  <c r="H562" i="14"/>
  <c r="H563" i="14"/>
  <c r="H564" i="14"/>
  <c r="H565" i="14"/>
  <c r="H566" i="14"/>
  <c r="H567" i="14"/>
  <c r="H568" i="14"/>
  <c r="H569" i="14"/>
  <c r="H570" i="14"/>
  <c r="H571" i="14"/>
  <c r="H572" i="14"/>
  <c r="H573" i="14"/>
  <c r="H574" i="14"/>
  <c r="H575" i="14"/>
  <c r="H576" i="14"/>
  <c r="H577" i="14"/>
  <c r="H578" i="14"/>
  <c r="H579" i="14"/>
  <c r="H580" i="14"/>
  <c r="H581" i="14"/>
  <c r="H582" i="14"/>
  <c r="H583" i="14"/>
  <c r="H584" i="14"/>
  <c r="H585" i="14"/>
  <c r="H586" i="14"/>
  <c r="H587" i="14"/>
  <c r="H588" i="14"/>
  <c r="H589" i="14"/>
  <c r="H590" i="14"/>
  <c r="H591" i="14"/>
  <c r="H592" i="14"/>
  <c r="H593" i="14"/>
  <c r="H594" i="14"/>
  <c r="H595" i="14"/>
  <c r="H596" i="14"/>
  <c r="H597" i="14"/>
  <c r="H598" i="14"/>
  <c r="H599" i="14"/>
  <c r="H600" i="14"/>
  <c r="H601" i="14"/>
  <c r="H602" i="14"/>
  <c r="H603" i="14"/>
  <c r="H604" i="14"/>
  <c r="H605" i="14"/>
  <c r="H606" i="14"/>
  <c r="H607" i="14"/>
  <c r="H608" i="14"/>
  <c r="H609" i="14"/>
  <c r="H610" i="14"/>
  <c r="H611" i="14"/>
  <c r="H612" i="14"/>
  <c r="H613" i="14"/>
  <c r="H614" i="14"/>
  <c r="H615" i="14"/>
  <c r="H616" i="14"/>
  <c r="H617" i="14"/>
  <c r="H618" i="14"/>
  <c r="H619" i="14"/>
  <c r="H620" i="14"/>
  <c r="H621" i="14"/>
  <c r="H622" i="14"/>
  <c r="H623" i="14"/>
  <c r="H624" i="14"/>
  <c r="H625" i="14"/>
  <c r="H626" i="14"/>
  <c r="H627" i="14"/>
  <c r="H628" i="14"/>
  <c r="H629" i="14"/>
  <c r="H630" i="14"/>
  <c r="H631" i="14"/>
  <c r="H632" i="14"/>
  <c r="H633" i="14"/>
  <c r="H634" i="14"/>
  <c r="H635" i="14"/>
  <c r="H636" i="14"/>
  <c r="H637" i="14"/>
  <c r="H638" i="14"/>
  <c r="H639" i="14"/>
  <c r="H640" i="14"/>
  <c r="H641" i="14"/>
  <c r="H642" i="14"/>
  <c r="H643" i="14"/>
  <c r="H644" i="14"/>
  <c r="H645" i="14"/>
  <c r="H646" i="14"/>
  <c r="H647" i="14"/>
  <c r="H648" i="14"/>
  <c r="H649" i="14"/>
  <c r="H650" i="14"/>
  <c r="H651" i="14"/>
  <c r="H652" i="14"/>
  <c r="H653" i="14"/>
  <c r="H654" i="14"/>
  <c r="H655" i="14"/>
  <c r="H656" i="14"/>
  <c r="H657" i="14"/>
  <c r="H658" i="14"/>
  <c r="H659" i="14"/>
  <c r="H660" i="14"/>
  <c r="H661" i="14"/>
  <c r="H662" i="14"/>
  <c r="H663" i="14"/>
  <c r="H664" i="14"/>
  <c r="H665" i="14"/>
  <c r="H666" i="14"/>
  <c r="H667" i="14"/>
  <c r="H668" i="14"/>
  <c r="H669" i="14"/>
  <c r="H670" i="14"/>
  <c r="H671" i="14"/>
  <c r="H672" i="14"/>
  <c r="H673" i="14"/>
  <c r="H674" i="14"/>
  <c r="H675" i="14"/>
  <c r="H676" i="14"/>
  <c r="H677" i="14"/>
  <c r="H678" i="14"/>
  <c r="H679" i="14"/>
  <c r="H680" i="14"/>
  <c r="H681" i="14"/>
  <c r="H682" i="14"/>
  <c r="H683" i="14"/>
  <c r="H684" i="14"/>
  <c r="H685" i="14"/>
  <c r="H686" i="14"/>
  <c r="H687" i="14"/>
  <c r="H688" i="14"/>
  <c r="H689" i="14"/>
  <c r="H690" i="14"/>
  <c r="H691" i="14"/>
  <c r="H692" i="14"/>
  <c r="H693" i="14"/>
  <c r="H694" i="14"/>
  <c r="H695" i="14"/>
  <c r="H696" i="14"/>
  <c r="H697" i="14"/>
  <c r="H698" i="14"/>
  <c r="H699" i="14"/>
  <c r="H700" i="14"/>
  <c r="H701" i="14"/>
  <c r="H702" i="14"/>
  <c r="H703" i="14"/>
  <c r="H704" i="14"/>
  <c r="H705" i="14"/>
  <c r="H706" i="14"/>
  <c r="H707" i="14"/>
  <c r="H708" i="14"/>
  <c r="H709" i="14"/>
  <c r="H710" i="14"/>
  <c r="H711" i="14"/>
  <c r="H712" i="14"/>
  <c r="H713" i="14"/>
  <c r="H714" i="14"/>
  <c r="H715" i="14"/>
  <c r="H716" i="14"/>
  <c r="H717" i="14"/>
  <c r="H718" i="14"/>
  <c r="H719" i="14"/>
  <c r="H720" i="14"/>
  <c r="H721" i="14"/>
  <c r="H722" i="14"/>
  <c r="H723" i="14"/>
  <c r="H724" i="14"/>
  <c r="H725" i="14"/>
  <c r="H726" i="14"/>
  <c r="H727" i="14"/>
  <c r="H728" i="14"/>
  <c r="H729" i="14"/>
  <c r="H730" i="14"/>
  <c r="H731" i="14"/>
  <c r="H732" i="14"/>
  <c r="H733" i="14"/>
  <c r="H734" i="14"/>
  <c r="H735" i="14"/>
  <c r="H736" i="14"/>
  <c r="H737" i="14"/>
  <c r="H738" i="14"/>
  <c r="H739" i="14"/>
  <c r="H740" i="14"/>
  <c r="H741" i="14"/>
  <c r="H742" i="14"/>
  <c r="H743" i="14"/>
  <c r="H744" i="14"/>
  <c r="H745" i="14"/>
  <c r="H746" i="14"/>
  <c r="H747" i="14"/>
  <c r="H748" i="14"/>
  <c r="H749" i="14"/>
  <c r="H750" i="14"/>
  <c r="H751" i="14"/>
  <c r="H752" i="14"/>
  <c r="H753" i="14"/>
  <c r="H754" i="14"/>
  <c r="H755" i="14"/>
  <c r="H756" i="14"/>
  <c r="H757" i="14"/>
  <c r="H758" i="14"/>
  <c r="H759" i="14"/>
  <c r="H760" i="14"/>
  <c r="H761" i="14"/>
  <c r="H762" i="14"/>
  <c r="H763" i="14"/>
  <c r="H764" i="14"/>
  <c r="H765" i="14"/>
  <c r="H766" i="14"/>
  <c r="H767" i="14"/>
  <c r="H768" i="14"/>
  <c r="H769" i="14"/>
  <c r="H770" i="14"/>
  <c r="H771" i="14"/>
  <c r="H772" i="14"/>
  <c r="H773" i="14"/>
  <c r="H774" i="14"/>
  <c r="H775" i="14"/>
  <c r="H776" i="14"/>
  <c r="H777" i="14"/>
  <c r="H778" i="14"/>
  <c r="H779" i="14"/>
  <c r="H780" i="14"/>
  <c r="H781" i="14"/>
  <c r="H782" i="14"/>
  <c r="H783" i="14"/>
  <c r="H784" i="14"/>
  <c r="H785" i="14"/>
  <c r="H786" i="14"/>
  <c r="H787" i="14"/>
  <c r="H788" i="14"/>
  <c r="H789" i="14"/>
  <c r="H790" i="14"/>
  <c r="H791" i="14"/>
  <c r="H792" i="14"/>
  <c r="H793" i="14"/>
  <c r="H794" i="14"/>
  <c r="H795" i="14"/>
  <c r="H796" i="14"/>
  <c r="H797" i="14"/>
  <c r="H798" i="14"/>
  <c r="H799" i="14"/>
  <c r="H800" i="14"/>
  <c r="H801" i="14"/>
  <c r="H802" i="14"/>
  <c r="H803" i="14"/>
  <c r="H804" i="14"/>
  <c r="H805" i="14"/>
  <c r="H806" i="14"/>
  <c r="H807" i="14"/>
  <c r="H808" i="14"/>
  <c r="H809" i="14"/>
  <c r="H810" i="14"/>
  <c r="H811" i="14"/>
  <c r="H812" i="14"/>
  <c r="H813" i="14"/>
  <c r="H814" i="14"/>
  <c r="H815" i="14"/>
  <c r="H816" i="14"/>
  <c r="H817" i="14"/>
  <c r="H818" i="14"/>
  <c r="H819" i="14"/>
  <c r="H820" i="14"/>
  <c r="H821" i="14"/>
  <c r="H822" i="14"/>
  <c r="H823" i="14"/>
  <c r="H824" i="14"/>
  <c r="H825" i="14"/>
  <c r="H826" i="14"/>
  <c r="H827" i="14"/>
  <c r="H828" i="14"/>
  <c r="H829" i="14"/>
  <c r="H830" i="14"/>
  <c r="H831" i="14"/>
  <c r="H832" i="14"/>
  <c r="H833" i="14"/>
  <c r="H834" i="14"/>
  <c r="H835" i="14"/>
  <c r="H836" i="14"/>
  <c r="H837" i="14"/>
  <c r="H838" i="14"/>
  <c r="H839" i="14"/>
  <c r="H840" i="14"/>
  <c r="H841" i="14"/>
  <c r="H842" i="14"/>
  <c r="H843" i="14"/>
  <c r="H844" i="14"/>
  <c r="H845" i="14"/>
  <c r="H846" i="14"/>
  <c r="H847" i="14"/>
  <c r="H848" i="14"/>
  <c r="H849" i="14"/>
  <c r="H850" i="14"/>
  <c r="H851" i="14"/>
  <c r="H852" i="14"/>
  <c r="H853" i="14"/>
  <c r="H854" i="14"/>
  <c r="H855" i="14"/>
  <c r="H856" i="14"/>
  <c r="H857" i="14"/>
  <c r="H858" i="14"/>
  <c r="H859" i="14"/>
  <c r="H860" i="14"/>
  <c r="H861" i="14"/>
  <c r="H862" i="14"/>
  <c r="H863" i="14"/>
  <c r="H864" i="14"/>
  <c r="H865" i="14"/>
  <c r="H866" i="14"/>
  <c r="H867" i="14"/>
  <c r="H868" i="14"/>
  <c r="H869" i="14"/>
  <c r="H870" i="14"/>
  <c r="H871" i="14"/>
  <c r="H872" i="14"/>
  <c r="H873" i="14"/>
  <c r="H874" i="14"/>
  <c r="H875" i="14"/>
  <c r="H876" i="14"/>
  <c r="H877" i="14"/>
  <c r="H878" i="14"/>
  <c r="H879" i="14"/>
  <c r="H880" i="14"/>
  <c r="H881" i="14"/>
  <c r="H882" i="14"/>
  <c r="H883" i="14"/>
  <c r="H884" i="14"/>
  <c r="H885" i="14"/>
  <c r="H886" i="14"/>
  <c r="H887" i="14"/>
  <c r="H888" i="14"/>
  <c r="H889" i="14"/>
  <c r="H890" i="14"/>
  <c r="H891" i="14"/>
  <c r="H892" i="14"/>
  <c r="H893" i="14"/>
  <c r="H894" i="14"/>
  <c r="H895" i="14"/>
  <c r="H896" i="14"/>
  <c r="H897" i="14"/>
  <c r="H898" i="14"/>
  <c r="H899" i="14"/>
  <c r="H900" i="14"/>
  <c r="H901" i="14"/>
  <c r="H902" i="14"/>
  <c r="H903" i="14"/>
  <c r="H904" i="14"/>
  <c r="H905" i="14"/>
  <c r="H906" i="14"/>
  <c r="H907" i="14"/>
  <c r="H908" i="14"/>
  <c r="H909" i="14"/>
  <c r="H910" i="14"/>
  <c r="H911" i="14"/>
  <c r="H912" i="14"/>
  <c r="H913" i="14"/>
  <c r="H914" i="14"/>
  <c r="H915" i="14"/>
  <c r="H916" i="14"/>
  <c r="H917" i="14"/>
  <c r="H918" i="14"/>
  <c r="H919" i="14"/>
  <c r="H920" i="14"/>
  <c r="H921" i="14"/>
  <c r="H922" i="14"/>
  <c r="H923" i="14"/>
  <c r="H924" i="14"/>
  <c r="H925" i="14"/>
  <c r="H926" i="14"/>
  <c r="H927" i="14"/>
  <c r="H928" i="14"/>
  <c r="H929" i="14"/>
  <c r="H930" i="14"/>
  <c r="H931" i="14"/>
  <c r="H932" i="14"/>
  <c r="H933" i="14"/>
  <c r="H934" i="14"/>
  <c r="H935" i="14"/>
  <c r="H936" i="14"/>
  <c r="H937" i="14"/>
  <c r="H938" i="14"/>
  <c r="H939" i="14"/>
  <c r="H940" i="14"/>
  <c r="H941" i="14"/>
  <c r="H942" i="14"/>
  <c r="H943" i="14"/>
  <c r="H944" i="14"/>
  <c r="H945" i="14"/>
  <c r="H946" i="14"/>
  <c r="H947" i="14"/>
  <c r="H948" i="14"/>
  <c r="H949" i="14"/>
  <c r="H950" i="14"/>
  <c r="H951" i="14"/>
  <c r="H952" i="14"/>
  <c r="H953" i="14"/>
  <c r="H954" i="14"/>
  <c r="H955" i="14"/>
  <c r="H956" i="14"/>
  <c r="H957" i="14"/>
  <c r="H958" i="14"/>
  <c r="H959" i="14"/>
  <c r="H960" i="14"/>
  <c r="H961" i="14"/>
  <c r="H962" i="14"/>
  <c r="H963" i="14"/>
  <c r="H964" i="14"/>
  <c r="H965" i="14"/>
  <c r="H966" i="14"/>
  <c r="H967" i="14"/>
  <c r="H968" i="14"/>
  <c r="H969" i="14"/>
  <c r="H970" i="14"/>
  <c r="H971" i="14"/>
  <c r="H972" i="14"/>
  <c r="H973" i="14"/>
  <c r="H974" i="14"/>
  <c r="H975" i="14"/>
  <c r="H976" i="14"/>
  <c r="H977" i="14"/>
  <c r="H978" i="14"/>
  <c r="H979" i="14"/>
  <c r="H980" i="14"/>
  <c r="H981" i="14"/>
  <c r="H982" i="14"/>
  <c r="H983" i="14"/>
  <c r="H984" i="14"/>
  <c r="H985" i="14"/>
  <c r="H986" i="14"/>
  <c r="H987" i="14"/>
  <c r="H988" i="14"/>
  <c r="H989" i="14"/>
  <c r="H990" i="14"/>
  <c r="H991" i="14"/>
  <c r="H992" i="14"/>
  <c r="H993" i="14"/>
  <c r="H994" i="14"/>
  <c r="H995" i="14"/>
  <c r="H996" i="14"/>
  <c r="H997" i="14"/>
  <c r="H998" i="14"/>
  <c r="H999" i="14"/>
  <c r="H1000" i="14"/>
  <c r="H1001" i="14"/>
  <c r="H1002" i="14"/>
  <c r="H1003" i="14"/>
  <c r="H1004" i="14"/>
  <c r="H1005" i="14"/>
  <c r="H1006" i="14"/>
  <c r="H1007" i="14"/>
  <c r="H1008" i="14"/>
  <c r="H1009" i="14"/>
  <c r="H1010" i="14"/>
  <c r="H1011" i="14"/>
  <c r="H1012" i="14"/>
  <c r="H1013" i="14"/>
  <c r="H1014" i="14"/>
  <c r="H1015" i="14"/>
  <c r="H1016" i="14"/>
  <c r="H1017" i="14"/>
  <c r="H1018" i="14"/>
  <c r="H1019" i="14"/>
  <c r="H1020" i="14"/>
  <c r="H1021" i="14"/>
  <c r="H1022" i="14"/>
  <c r="H1023" i="14"/>
  <c r="H1024" i="14"/>
  <c r="H1025" i="14"/>
  <c r="H1026" i="14"/>
  <c r="H1027" i="14"/>
  <c r="H1028" i="14"/>
  <c r="H1029" i="14"/>
  <c r="H1030" i="14"/>
  <c r="H1031" i="14"/>
  <c r="H1032" i="14"/>
  <c r="H1033" i="14"/>
  <c r="H1034" i="14"/>
  <c r="H1035" i="14"/>
  <c r="H1036" i="14"/>
  <c r="H1037" i="14"/>
  <c r="H1038" i="14"/>
  <c r="H1039" i="14"/>
  <c r="H1040" i="14"/>
  <c r="H1041" i="14"/>
  <c r="H1042" i="14"/>
  <c r="H1043" i="14"/>
  <c r="H1044" i="14"/>
  <c r="H1045" i="14"/>
  <c r="H1046" i="14"/>
  <c r="H1047" i="14"/>
  <c r="H1048" i="14"/>
  <c r="H1049" i="14"/>
  <c r="H1050" i="14"/>
  <c r="H1051" i="14"/>
  <c r="H1052" i="14"/>
  <c r="H1053" i="14"/>
  <c r="H1054" i="14"/>
  <c r="H1055" i="14"/>
  <c r="H1056" i="14"/>
  <c r="H1057" i="14"/>
  <c r="H1058" i="14"/>
  <c r="H1059" i="14"/>
  <c r="H1060" i="14"/>
  <c r="H1061" i="14"/>
  <c r="H1062" i="14"/>
  <c r="H1063" i="14"/>
  <c r="H1064" i="14"/>
  <c r="H1065" i="14"/>
  <c r="H1066" i="14"/>
  <c r="H1067" i="14"/>
  <c r="H1068" i="14"/>
  <c r="H1069" i="14"/>
  <c r="H1070" i="14"/>
  <c r="H1071" i="14"/>
  <c r="H1072" i="14"/>
  <c r="H1073" i="14"/>
  <c r="H1074" i="14"/>
  <c r="H1075" i="14"/>
  <c r="H1076" i="14"/>
  <c r="H1077" i="14"/>
  <c r="H1078" i="14"/>
  <c r="H1079" i="14"/>
  <c r="H1080" i="14"/>
  <c r="H1081" i="14"/>
  <c r="H1082" i="14"/>
  <c r="H1083" i="14"/>
  <c r="H1084" i="14"/>
  <c r="H1085" i="14"/>
  <c r="H1086" i="14"/>
  <c r="H1087" i="14"/>
  <c r="H1088" i="14"/>
  <c r="H1089" i="14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513" i="11"/>
  <c r="H514" i="11"/>
  <c r="H515" i="11"/>
  <c r="H516" i="11"/>
  <c r="H517" i="11"/>
  <c r="H518" i="11"/>
  <c r="H519" i="11"/>
  <c r="H520" i="11"/>
  <c r="H521" i="11"/>
  <c r="H522" i="11"/>
  <c r="H523" i="11"/>
  <c r="H524" i="11"/>
  <c r="H525" i="11"/>
  <c r="H526" i="11"/>
  <c r="H527" i="11"/>
  <c r="H528" i="11"/>
  <c r="H529" i="11"/>
  <c r="H530" i="11"/>
  <c r="H531" i="11"/>
  <c r="H532" i="11"/>
  <c r="H533" i="11"/>
  <c r="H534" i="11"/>
  <c r="H535" i="11"/>
  <c r="H536" i="11"/>
  <c r="H537" i="11"/>
  <c r="H538" i="11"/>
  <c r="H539" i="11"/>
  <c r="H540" i="11"/>
  <c r="H541" i="11"/>
  <c r="H542" i="11"/>
  <c r="H543" i="11"/>
  <c r="H544" i="11"/>
  <c r="H545" i="11"/>
  <c r="H546" i="11"/>
  <c r="H547" i="11"/>
  <c r="H548" i="11"/>
  <c r="H549" i="11"/>
  <c r="H550" i="11"/>
  <c r="H551" i="11"/>
  <c r="H552" i="11"/>
  <c r="H553" i="11"/>
  <c r="H554" i="11"/>
  <c r="H555" i="11"/>
  <c r="H556" i="11"/>
  <c r="H557" i="11"/>
  <c r="H558" i="11"/>
  <c r="H559" i="11"/>
  <c r="H560" i="11"/>
  <c r="H561" i="11"/>
  <c r="H562" i="11"/>
  <c r="H563" i="11"/>
  <c r="H564" i="11"/>
  <c r="H565" i="11"/>
  <c r="H566" i="11"/>
  <c r="H567" i="11"/>
  <c r="H568" i="11"/>
  <c r="H569" i="11"/>
  <c r="H570" i="11"/>
  <c r="H571" i="11"/>
  <c r="H572" i="11"/>
  <c r="H573" i="11"/>
  <c r="H574" i="11"/>
  <c r="H575" i="11"/>
  <c r="H576" i="11"/>
  <c r="H577" i="11"/>
  <c r="H578" i="11"/>
  <c r="H579" i="11"/>
  <c r="H580" i="11"/>
  <c r="H581" i="11"/>
  <c r="H582" i="11"/>
  <c r="H583" i="11"/>
  <c r="H584" i="11"/>
  <c r="H585" i="11"/>
  <c r="H586" i="11"/>
  <c r="H587" i="11"/>
  <c r="H588" i="11"/>
  <c r="H589" i="11"/>
  <c r="H590" i="11"/>
  <c r="H591" i="11"/>
  <c r="H592" i="11"/>
  <c r="H593" i="11"/>
  <c r="H594" i="11"/>
  <c r="H595" i="11"/>
  <c r="H596" i="11"/>
  <c r="H597" i="11"/>
  <c r="H598" i="11"/>
  <c r="H599" i="11"/>
  <c r="H600" i="11"/>
  <c r="H601" i="11"/>
  <c r="H602" i="11"/>
  <c r="H603" i="11"/>
  <c r="H604" i="11"/>
  <c r="H605" i="11"/>
  <c r="H606" i="11"/>
  <c r="H607" i="11"/>
  <c r="H608" i="11"/>
  <c r="H609" i="11"/>
  <c r="H610" i="11"/>
  <c r="H611" i="11"/>
  <c r="H612" i="11"/>
  <c r="H613" i="11"/>
  <c r="H614" i="11"/>
  <c r="H615" i="11"/>
  <c r="H616" i="11"/>
  <c r="H617" i="11"/>
  <c r="H618" i="11"/>
  <c r="H619" i="11"/>
  <c r="H620" i="11"/>
  <c r="H621" i="11"/>
  <c r="H622" i="11"/>
  <c r="H623" i="11"/>
  <c r="H624" i="11"/>
  <c r="H625" i="11"/>
  <c r="H626" i="11"/>
  <c r="H627" i="11"/>
  <c r="H628" i="11"/>
  <c r="H629" i="11"/>
  <c r="H630" i="11"/>
  <c r="H631" i="11"/>
  <c r="H632" i="11"/>
  <c r="H633" i="11"/>
  <c r="H634" i="11"/>
  <c r="H635" i="11"/>
  <c r="H636" i="11"/>
  <c r="H637" i="11"/>
  <c r="H638" i="11"/>
  <c r="H639" i="11"/>
  <c r="H640" i="11"/>
  <c r="H641" i="11"/>
  <c r="H642" i="11"/>
  <c r="H643" i="11"/>
  <c r="H644" i="11"/>
  <c r="H645" i="11"/>
  <c r="H646" i="11"/>
  <c r="H647" i="11"/>
  <c r="H648" i="11"/>
  <c r="H649" i="11"/>
  <c r="H650" i="11"/>
  <c r="H651" i="11"/>
  <c r="H652" i="11"/>
  <c r="H653" i="11"/>
  <c r="H654" i="11"/>
  <c r="H655" i="11"/>
  <c r="H656" i="11"/>
  <c r="H657" i="11"/>
  <c r="H658" i="11"/>
  <c r="H659" i="11"/>
  <c r="H660" i="11"/>
  <c r="H661" i="11"/>
  <c r="H662" i="11"/>
  <c r="H663" i="11"/>
  <c r="H664" i="11"/>
  <c r="H665" i="11"/>
  <c r="H666" i="11"/>
  <c r="H667" i="11"/>
  <c r="H668" i="11"/>
  <c r="H669" i="11"/>
  <c r="H670" i="11"/>
  <c r="H671" i="11"/>
  <c r="H672" i="11"/>
  <c r="H673" i="11"/>
  <c r="H674" i="11"/>
  <c r="H675" i="11"/>
  <c r="H676" i="11"/>
  <c r="H677" i="11"/>
  <c r="H678" i="11"/>
  <c r="H679" i="11"/>
  <c r="H680" i="11"/>
  <c r="H681" i="11"/>
  <c r="H682" i="11"/>
  <c r="H683" i="11"/>
  <c r="H684" i="11"/>
  <c r="H685" i="11"/>
  <c r="H686" i="11"/>
  <c r="H687" i="11"/>
  <c r="H688" i="11"/>
  <c r="H689" i="11"/>
  <c r="H690" i="11"/>
  <c r="H691" i="11"/>
  <c r="H692" i="11"/>
  <c r="H693" i="11"/>
  <c r="H694" i="11"/>
  <c r="H695" i="11"/>
  <c r="H696" i="11"/>
  <c r="H697" i="11"/>
  <c r="H698" i="11"/>
  <c r="H699" i="11"/>
  <c r="H700" i="11"/>
  <c r="H701" i="11"/>
  <c r="H702" i="11"/>
  <c r="H703" i="11"/>
  <c r="H704" i="11"/>
  <c r="H705" i="11"/>
  <c r="H706" i="11"/>
  <c r="H707" i="11"/>
  <c r="H708" i="11"/>
  <c r="H709" i="11"/>
  <c r="H710" i="11"/>
  <c r="H711" i="11"/>
  <c r="H712" i="11"/>
  <c r="H713" i="11"/>
  <c r="H714" i="11"/>
  <c r="H715" i="11"/>
  <c r="H716" i="11"/>
  <c r="H717" i="11"/>
  <c r="H718" i="11"/>
  <c r="H719" i="11"/>
  <c r="H720" i="11"/>
  <c r="H721" i="11"/>
  <c r="H722" i="11"/>
  <c r="H723" i="11"/>
  <c r="H724" i="11"/>
  <c r="H725" i="11"/>
  <c r="H726" i="11"/>
  <c r="H727" i="11"/>
  <c r="H728" i="11"/>
  <c r="H729" i="11"/>
  <c r="H730" i="11"/>
  <c r="H731" i="11"/>
  <c r="H732" i="11"/>
  <c r="H733" i="11"/>
  <c r="H734" i="11"/>
  <c r="H735" i="11"/>
  <c r="H736" i="11"/>
  <c r="H737" i="11"/>
  <c r="H738" i="11"/>
  <c r="H739" i="11"/>
  <c r="H740" i="11"/>
  <c r="H741" i="11"/>
  <c r="H742" i="11"/>
  <c r="H743" i="11"/>
  <c r="H744" i="11"/>
  <c r="H745" i="11"/>
  <c r="H746" i="11"/>
  <c r="H747" i="11"/>
  <c r="H748" i="11"/>
  <c r="H749" i="11"/>
  <c r="H750" i="11"/>
  <c r="H751" i="11"/>
  <c r="H752" i="11"/>
  <c r="H753" i="11"/>
  <c r="H754" i="11"/>
  <c r="H755" i="11"/>
  <c r="H756" i="11"/>
  <c r="H757" i="11"/>
  <c r="H758" i="11"/>
  <c r="H759" i="11"/>
  <c r="H760" i="11"/>
  <c r="H761" i="11"/>
  <c r="H762" i="11"/>
  <c r="H763" i="11"/>
  <c r="H764" i="11"/>
  <c r="H765" i="11"/>
  <c r="H766" i="11"/>
  <c r="H767" i="11"/>
  <c r="H768" i="11"/>
  <c r="H769" i="11"/>
  <c r="H770" i="11"/>
  <c r="H771" i="11"/>
  <c r="H772" i="11"/>
  <c r="H773" i="11"/>
  <c r="H774" i="11"/>
  <c r="H775" i="11"/>
  <c r="H776" i="11"/>
  <c r="H777" i="11"/>
  <c r="H778" i="11"/>
  <c r="H779" i="11"/>
  <c r="H780" i="11"/>
  <c r="H781" i="11"/>
  <c r="H782" i="11"/>
  <c r="H783" i="11"/>
  <c r="H784" i="11"/>
  <c r="H785" i="11"/>
  <c r="H786" i="11"/>
  <c r="H787" i="11"/>
  <c r="H788" i="11"/>
  <c r="H789" i="11"/>
  <c r="H790" i="11"/>
  <c r="H791" i="11"/>
  <c r="H792" i="11"/>
  <c r="H793" i="11"/>
  <c r="H794" i="11"/>
  <c r="H795" i="11"/>
  <c r="H796" i="11"/>
  <c r="H797" i="11"/>
  <c r="H798" i="11"/>
  <c r="H799" i="11"/>
  <c r="H800" i="11"/>
  <c r="H801" i="11"/>
  <c r="H802" i="11"/>
  <c r="H803" i="11"/>
  <c r="H804" i="11"/>
  <c r="H805" i="11"/>
  <c r="H806" i="11"/>
  <c r="H807" i="11"/>
  <c r="H808" i="11"/>
  <c r="H809" i="11"/>
  <c r="H810" i="11"/>
  <c r="H811" i="11"/>
  <c r="H812" i="11"/>
  <c r="H813" i="11"/>
  <c r="H814" i="11"/>
  <c r="H815" i="11"/>
  <c r="H816" i="11"/>
  <c r="H817" i="11"/>
  <c r="H818" i="11"/>
  <c r="H819" i="11"/>
  <c r="H820" i="11"/>
  <c r="H821" i="11"/>
  <c r="H822" i="11"/>
  <c r="H823" i="11"/>
  <c r="H824" i="11"/>
  <c r="H825" i="11"/>
  <c r="H826" i="11"/>
  <c r="H827" i="11"/>
  <c r="H828" i="11"/>
  <c r="H829" i="11"/>
  <c r="H830" i="11"/>
  <c r="H831" i="11"/>
  <c r="H832" i="11"/>
  <c r="H833" i="11"/>
  <c r="H834" i="11"/>
  <c r="H835" i="11"/>
  <c r="H836" i="11"/>
  <c r="H837" i="11"/>
  <c r="H838" i="11"/>
  <c r="H839" i="11"/>
  <c r="H840" i="11"/>
  <c r="H841" i="11"/>
  <c r="H842" i="11"/>
  <c r="H843" i="11"/>
  <c r="H844" i="11"/>
  <c r="H845" i="11"/>
  <c r="H846" i="11"/>
  <c r="H847" i="11"/>
  <c r="H848" i="11"/>
  <c r="H849" i="11"/>
  <c r="H850" i="11"/>
  <c r="H851" i="11"/>
  <c r="H852" i="11"/>
  <c r="H853" i="11"/>
  <c r="H854" i="11"/>
  <c r="H855" i="11"/>
  <c r="H856" i="11"/>
  <c r="H857" i="11"/>
  <c r="H858" i="11"/>
  <c r="H859" i="11"/>
  <c r="H860" i="11"/>
  <c r="H861" i="11"/>
  <c r="H862" i="11"/>
  <c r="H863" i="11"/>
  <c r="H864" i="11"/>
  <c r="H865" i="11"/>
  <c r="H866" i="11"/>
  <c r="H867" i="11"/>
  <c r="H868" i="11"/>
  <c r="H869" i="11"/>
  <c r="H870" i="11"/>
  <c r="H871" i="11"/>
  <c r="H872" i="11"/>
  <c r="H873" i="11"/>
  <c r="H874" i="11"/>
  <c r="H875" i="11"/>
  <c r="H876" i="11"/>
  <c r="H877" i="11"/>
  <c r="H878" i="11"/>
  <c r="H879" i="11"/>
  <c r="H880" i="11"/>
  <c r="H881" i="11"/>
  <c r="H882" i="11"/>
  <c r="H883" i="11"/>
  <c r="H884" i="11"/>
  <c r="H885" i="11"/>
  <c r="H886" i="11"/>
  <c r="H887" i="11"/>
  <c r="H888" i="11"/>
  <c r="H889" i="11"/>
  <c r="H890" i="11"/>
  <c r="H891" i="11"/>
  <c r="H892" i="11"/>
  <c r="H893" i="11"/>
  <c r="H894" i="11"/>
  <c r="H895" i="11"/>
  <c r="H896" i="11"/>
  <c r="H897" i="11"/>
  <c r="H898" i="11"/>
  <c r="H899" i="11"/>
  <c r="H900" i="11"/>
  <c r="H901" i="11"/>
  <c r="H902" i="11"/>
  <c r="H903" i="11"/>
  <c r="H904" i="11"/>
  <c r="H905" i="11"/>
  <c r="H906" i="11"/>
  <c r="H907" i="11"/>
  <c r="H908" i="11"/>
  <c r="H909" i="11"/>
  <c r="H910" i="11"/>
  <c r="H911" i="11"/>
  <c r="H912" i="11"/>
  <c r="H913" i="11"/>
  <c r="H914" i="11"/>
  <c r="H915" i="11"/>
  <c r="H916" i="11"/>
  <c r="H917" i="11"/>
  <c r="H918" i="11"/>
  <c r="H919" i="11"/>
  <c r="H920" i="11"/>
  <c r="H921" i="11"/>
  <c r="H922" i="11"/>
  <c r="H923" i="11"/>
  <c r="H924" i="11"/>
  <c r="H925" i="11"/>
  <c r="H926" i="11"/>
  <c r="H927" i="11"/>
  <c r="H928" i="11"/>
  <c r="H929" i="11"/>
  <c r="H930" i="11"/>
  <c r="H931" i="11"/>
  <c r="H932" i="11"/>
  <c r="H933" i="11"/>
  <c r="H934" i="11"/>
  <c r="H935" i="11"/>
  <c r="H936" i="11"/>
  <c r="H937" i="11"/>
  <c r="H938" i="11"/>
  <c r="H939" i="11"/>
  <c r="H940" i="11"/>
  <c r="H941" i="11"/>
  <c r="H942" i="11"/>
  <c r="H943" i="11"/>
  <c r="H944" i="11"/>
  <c r="H945" i="11"/>
  <c r="H946" i="11"/>
  <c r="H947" i="11"/>
  <c r="H948" i="11"/>
  <c r="H949" i="11"/>
  <c r="H950" i="11"/>
  <c r="H951" i="11"/>
  <c r="H952" i="11"/>
  <c r="H953" i="11"/>
  <c r="H954" i="11"/>
  <c r="H955" i="11"/>
  <c r="H956" i="11"/>
  <c r="H957" i="11"/>
  <c r="H958" i="11"/>
  <c r="H959" i="11"/>
  <c r="H960" i="11"/>
  <c r="H961" i="11"/>
  <c r="H962" i="11"/>
  <c r="H963" i="11"/>
  <c r="H964" i="11"/>
  <c r="H965" i="11"/>
  <c r="H966" i="11"/>
  <c r="H967" i="11"/>
  <c r="H968" i="11"/>
  <c r="H969" i="11"/>
  <c r="H970" i="11"/>
  <c r="H971" i="11"/>
  <c r="H972" i="11"/>
  <c r="H973" i="11"/>
  <c r="H974" i="11"/>
  <c r="H975" i="11"/>
  <c r="H976" i="11"/>
  <c r="H977" i="11"/>
  <c r="H978" i="11"/>
  <c r="H979" i="11"/>
  <c r="H980" i="11"/>
  <c r="H981" i="11"/>
  <c r="H982" i="11"/>
  <c r="H983" i="11"/>
  <c r="H984" i="11"/>
  <c r="H985" i="11"/>
  <c r="H986" i="11"/>
  <c r="H987" i="11"/>
  <c r="H988" i="11"/>
  <c r="H989" i="11"/>
  <c r="H990" i="11"/>
  <c r="H991" i="11"/>
  <c r="H992" i="11"/>
  <c r="H993" i="11"/>
  <c r="H994" i="11"/>
  <c r="H995" i="11"/>
  <c r="H996" i="11"/>
  <c r="H997" i="11"/>
  <c r="H998" i="11"/>
  <c r="H999" i="11"/>
  <c r="H1000" i="11"/>
  <c r="H1001" i="11"/>
  <c r="H1002" i="11"/>
  <c r="H1003" i="11"/>
  <c r="H1004" i="11"/>
  <c r="H1005" i="11"/>
  <c r="H1006" i="11"/>
  <c r="H1007" i="11"/>
  <c r="H1008" i="11"/>
  <c r="H1009" i="11"/>
  <c r="H1010" i="11"/>
  <c r="H1011" i="11"/>
  <c r="H1012" i="11"/>
  <c r="H1013" i="11"/>
  <c r="H1014" i="11"/>
  <c r="H1015" i="11"/>
  <c r="H1016" i="11"/>
  <c r="H1017" i="11"/>
  <c r="H1018" i="11"/>
  <c r="H1019" i="11"/>
  <c r="H1020" i="11"/>
  <c r="H1021" i="11"/>
  <c r="H1022" i="11"/>
  <c r="H1023" i="11"/>
  <c r="H1024" i="11"/>
  <c r="H1025" i="11"/>
  <c r="H1026" i="11"/>
  <c r="H1027" i="11"/>
  <c r="H1028" i="11"/>
  <c r="H1029" i="11"/>
  <c r="H1030" i="11"/>
  <c r="H1031" i="11"/>
  <c r="H1032" i="11"/>
  <c r="H1033" i="11"/>
  <c r="H1034" i="11"/>
  <c r="H1035" i="11"/>
  <c r="H1036" i="11"/>
  <c r="H1037" i="11"/>
  <c r="H1038" i="11"/>
  <c r="H1039" i="11"/>
  <c r="H1040" i="11"/>
  <c r="H1041" i="11"/>
  <c r="H1042" i="11"/>
  <c r="H1043" i="11"/>
  <c r="H1044" i="11"/>
  <c r="H1045" i="11"/>
  <c r="H1046" i="11"/>
  <c r="H1047" i="11"/>
  <c r="H1048" i="11"/>
  <c r="H1049" i="11"/>
  <c r="H1050" i="11"/>
  <c r="H1051" i="11"/>
  <c r="H1052" i="11"/>
  <c r="H1053" i="11"/>
  <c r="H1054" i="11"/>
  <c r="H1055" i="11"/>
  <c r="H1056" i="11"/>
  <c r="H1057" i="11"/>
  <c r="H1058" i="11"/>
  <c r="H1059" i="11"/>
  <c r="H1060" i="11"/>
  <c r="H1061" i="11"/>
  <c r="H1062" i="11"/>
  <c r="H1063" i="11"/>
  <c r="H1064" i="11"/>
  <c r="H1065" i="11"/>
  <c r="H1066" i="11"/>
  <c r="H1067" i="11"/>
  <c r="H1068" i="11"/>
  <c r="H1069" i="11"/>
  <c r="H1070" i="11"/>
  <c r="H1071" i="11"/>
  <c r="H1072" i="11"/>
  <c r="H1073" i="11"/>
  <c r="H1074" i="11"/>
  <c r="H1075" i="11"/>
  <c r="H1076" i="11"/>
  <c r="H1077" i="11"/>
  <c r="H1078" i="11"/>
  <c r="H1079" i="11"/>
  <c r="H1080" i="11"/>
  <c r="H1081" i="11"/>
  <c r="H1082" i="11"/>
  <c r="H1083" i="11"/>
  <c r="H1084" i="11"/>
  <c r="H1085" i="11"/>
  <c r="H1086" i="11"/>
  <c r="H1087" i="11"/>
  <c r="H1088" i="11"/>
  <c r="H1089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F305" i="11"/>
  <c r="F306" i="11"/>
  <c r="F307" i="11"/>
  <c r="F308" i="11"/>
  <c r="F309" i="11"/>
  <c r="F310" i="11"/>
  <c r="F311" i="11"/>
  <c r="F312" i="11"/>
  <c r="F313" i="11"/>
  <c r="F314" i="11"/>
  <c r="F315" i="11"/>
  <c r="F316" i="11"/>
  <c r="F317" i="11"/>
  <c r="F318" i="11"/>
  <c r="F319" i="11"/>
  <c r="F320" i="11"/>
  <c r="F321" i="11"/>
  <c r="F322" i="11"/>
  <c r="F323" i="11"/>
  <c r="F324" i="11"/>
  <c r="F325" i="11"/>
  <c r="F326" i="11"/>
  <c r="F327" i="11"/>
  <c r="F328" i="11"/>
  <c r="F329" i="11"/>
  <c r="F330" i="11"/>
  <c r="F331" i="11"/>
  <c r="F332" i="11"/>
  <c r="F333" i="11"/>
  <c r="F334" i="11"/>
  <c r="F335" i="11"/>
  <c r="F336" i="11"/>
  <c r="F337" i="11"/>
  <c r="F338" i="11"/>
  <c r="F339" i="11"/>
  <c r="F340" i="11"/>
  <c r="F341" i="11"/>
  <c r="F342" i="11"/>
  <c r="F343" i="11"/>
  <c r="F344" i="11"/>
  <c r="F345" i="11"/>
  <c r="F346" i="11"/>
  <c r="F347" i="11"/>
  <c r="F348" i="11"/>
  <c r="F349" i="11"/>
  <c r="F350" i="11"/>
  <c r="F351" i="11"/>
  <c r="F352" i="11"/>
  <c r="F353" i="11"/>
  <c r="F354" i="11"/>
  <c r="F355" i="11"/>
  <c r="F356" i="11"/>
  <c r="F357" i="11"/>
  <c r="F358" i="11"/>
  <c r="F359" i="11"/>
  <c r="F360" i="11"/>
  <c r="F361" i="11"/>
  <c r="F362" i="11"/>
  <c r="F363" i="11"/>
  <c r="F364" i="11"/>
  <c r="F365" i="11"/>
  <c r="F366" i="11"/>
  <c r="F367" i="11"/>
  <c r="F368" i="11"/>
  <c r="F369" i="11"/>
  <c r="F370" i="11"/>
  <c r="F371" i="11"/>
  <c r="F372" i="11"/>
  <c r="F373" i="11"/>
  <c r="F374" i="11"/>
  <c r="F375" i="11"/>
  <c r="F376" i="11"/>
  <c r="F377" i="11"/>
  <c r="F378" i="11"/>
  <c r="F379" i="11"/>
  <c r="F380" i="11"/>
  <c r="F381" i="11"/>
  <c r="F382" i="11"/>
  <c r="F383" i="11"/>
  <c r="F384" i="11"/>
  <c r="F385" i="11"/>
  <c r="F386" i="11"/>
  <c r="F387" i="11"/>
  <c r="F388" i="11"/>
  <c r="F389" i="11"/>
  <c r="F390" i="11"/>
  <c r="F391" i="11"/>
  <c r="F392" i="11"/>
  <c r="F393" i="11"/>
  <c r="F394" i="11"/>
  <c r="F395" i="11"/>
  <c r="F396" i="11"/>
  <c r="F397" i="11"/>
  <c r="F398" i="11"/>
  <c r="F399" i="11"/>
  <c r="F400" i="11"/>
  <c r="F401" i="11"/>
  <c r="F402" i="11"/>
  <c r="F403" i="11"/>
  <c r="F404" i="11"/>
  <c r="F405" i="11"/>
  <c r="F406" i="11"/>
  <c r="F407" i="11"/>
  <c r="F408" i="11"/>
  <c r="F409" i="11"/>
  <c r="F410" i="11"/>
  <c r="F411" i="11"/>
  <c r="F412" i="11"/>
  <c r="F413" i="11"/>
  <c r="F414" i="11"/>
  <c r="F415" i="11"/>
  <c r="F416" i="11"/>
  <c r="F417" i="11"/>
  <c r="F418" i="11"/>
  <c r="F419" i="11"/>
  <c r="F420" i="11"/>
  <c r="F421" i="11"/>
  <c r="F422" i="11"/>
  <c r="F423" i="11"/>
  <c r="F424" i="11"/>
  <c r="F425" i="11"/>
  <c r="F426" i="11"/>
  <c r="F427" i="11"/>
  <c r="F428" i="11"/>
  <c r="F429" i="11"/>
  <c r="F430" i="11"/>
  <c r="F431" i="11"/>
  <c r="F432" i="11"/>
  <c r="F433" i="11"/>
  <c r="F434" i="11"/>
  <c r="F435" i="11"/>
  <c r="F436" i="11"/>
  <c r="F437" i="11"/>
  <c r="F438" i="11"/>
  <c r="F439" i="11"/>
  <c r="F440" i="11"/>
  <c r="F441" i="11"/>
  <c r="F442" i="11"/>
  <c r="F443" i="11"/>
  <c r="F444" i="11"/>
  <c r="F445" i="11"/>
  <c r="F446" i="11"/>
  <c r="F447" i="11"/>
  <c r="F448" i="11"/>
  <c r="F449" i="11"/>
  <c r="F450" i="11"/>
  <c r="F451" i="11"/>
  <c r="F452" i="11"/>
  <c r="F453" i="11"/>
  <c r="F454" i="11"/>
  <c r="F455" i="11"/>
  <c r="F456" i="11"/>
  <c r="F457" i="11"/>
  <c r="F458" i="11"/>
  <c r="F459" i="11"/>
  <c r="F460" i="11"/>
  <c r="F461" i="11"/>
  <c r="F462" i="11"/>
  <c r="F463" i="11"/>
  <c r="F464" i="11"/>
  <c r="F465" i="11"/>
  <c r="F466" i="11"/>
  <c r="F467" i="11"/>
  <c r="F468" i="11"/>
  <c r="F469" i="11"/>
  <c r="F470" i="11"/>
  <c r="F471" i="11"/>
  <c r="F472" i="11"/>
  <c r="F473" i="11"/>
  <c r="F474" i="11"/>
  <c r="F475" i="11"/>
  <c r="F476" i="11"/>
  <c r="F477" i="11"/>
  <c r="F478" i="11"/>
  <c r="F479" i="11"/>
  <c r="F480" i="11"/>
  <c r="F481" i="11"/>
  <c r="F482" i="11"/>
  <c r="F483" i="11"/>
  <c r="F484" i="11"/>
  <c r="F485" i="11"/>
  <c r="F486" i="11"/>
  <c r="F487" i="11"/>
  <c r="F488" i="11"/>
  <c r="F489" i="11"/>
  <c r="F490" i="11"/>
  <c r="F491" i="11"/>
  <c r="F492" i="11"/>
  <c r="F493" i="11"/>
  <c r="F494" i="11"/>
  <c r="F495" i="11"/>
  <c r="F496" i="11"/>
  <c r="F497" i="11"/>
  <c r="F498" i="11"/>
  <c r="F499" i="11"/>
  <c r="F500" i="11"/>
  <c r="F501" i="11"/>
  <c r="F502" i="11"/>
  <c r="F503" i="11"/>
  <c r="F504" i="11"/>
  <c r="F505" i="11"/>
  <c r="F506" i="11"/>
  <c r="F507" i="11"/>
  <c r="F508" i="11"/>
  <c r="F509" i="11"/>
  <c r="F510" i="11"/>
  <c r="F511" i="11"/>
  <c r="F512" i="11"/>
  <c r="F513" i="11"/>
  <c r="F514" i="11"/>
  <c r="F515" i="11"/>
  <c r="F516" i="11"/>
  <c r="F517" i="11"/>
  <c r="F518" i="11"/>
  <c r="F519" i="11"/>
  <c r="F520" i="11"/>
  <c r="F521" i="11"/>
  <c r="F522" i="11"/>
  <c r="F523" i="11"/>
  <c r="F524" i="11"/>
  <c r="F525" i="11"/>
  <c r="F526" i="11"/>
  <c r="F527" i="11"/>
  <c r="F528" i="11"/>
  <c r="F529" i="11"/>
  <c r="F530" i="11"/>
  <c r="F531" i="11"/>
  <c r="F532" i="11"/>
  <c r="F533" i="11"/>
  <c r="F534" i="11"/>
  <c r="F535" i="11"/>
  <c r="F536" i="11"/>
  <c r="F537" i="11"/>
  <c r="F538" i="11"/>
  <c r="F539" i="11"/>
  <c r="F540" i="11"/>
  <c r="F541" i="11"/>
  <c r="F542" i="11"/>
  <c r="F543" i="11"/>
  <c r="F544" i="11"/>
  <c r="F545" i="11"/>
  <c r="F546" i="11"/>
  <c r="F547" i="11"/>
  <c r="F548" i="11"/>
  <c r="F549" i="11"/>
  <c r="F550" i="11"/>
  <c r="F551" i="11"/>
  <c r="F552" i="11"/>
  <c r="F553" i="11"/>
  <c r="F554" i="11"/>
  <c r="F555" i="11"/>
  <c r="F556" i="11"/>
  <c r="F557" i="11"/>
  <c r="F558" i="11"/>
  <c r="F559" i="11"/>
  <c r="F560" i="11"/>
  <c r="F561" i="11"/>
  <c r="F562" i="11"/>
  <c r="F563" i="11"/>
  <c r="F564" i="11"/>
  <c r="F565" i="11"/>
  <c r="F566" i="11"/>
  <c r="F567" i="11"/>
  <c r="F568" i="11"/>
  <c r="F569" i="11"/>
  <c r="F570" i="11"/>
  <c r="F571" i="11"/>
  <c r="F572" i="11"/>
  <c r="F573" i="11"/>
  <c r="F574" i="11"/>
  <c r="F575" i="11"/>
  <c r="F576" i="11"/>
  <c r="F577" i="11"/>
  <c r="F578" i="11"/>
  <c r="F579" i="11"/>
  <c r="F580" i="11"/>
  <c r="F581" i="11"/>
  <c r="F582" i="11"/>
  <c r="F583" i="11"/>
  <c r="F584" i="11"/>
  <c r="F585" i="11"/>
  <c r="F586" i="11"/>
  <c r="F587" i="11"/>
  <c r="F588" i="11"/>
  <c r="F589" i="11"/>
  <c r="F590" i="11"/>
  <c r="F591" i="11"/>
  <c r="F592" i="11"/>
  <c r="F593" i="11"/>
  <c r="F594" i="11"/>
  <c r="F595" i="11"/>
  <c r="F596" i="11"/>
  <c r="F597" i="11"/>
  <c r="F598" i="11"/>
  <c r="F599" i="11"/>
  <c r="F600" i="11"/>
  <c r="F601" i="11"/>
  <c r="F602" i="11"/>
  <c r="F603" i="11"/>
  <c r="F604" i="11"/>
  <c r="F605" i="11"/>
  <c r="F606" i="11"/>
  <c r="F607" i="11"/>
  <c r="F608" i="11"/>
  <c r="F609" i="11"/>
  <c r="F610" i="11"/>
  <c r="F611" i="11"/>
  <c r="F612" i="11"/>
  <c r="F613" i="11"/>
  <c r="F614" i="11"/>
  <c r="F615" i="11"/>
  <c r="F616" i="11"/>
  <c r="F617" i="11"/>
  <c r="F618" i="11"/>
  <c r="F619" i="11"/>
  <c r="F620" i="11"/>
  <c r="F621" i="11"/>
  <c r="F622" i="11"/>
  <c r="F623" i="11"/>
  <c r="F624" i="11"/>
  <c r="F625" i="11"/>
  <c r="F626" i="11"/>
  <c r="F627" i="11"/>
  <c r="F628" i="11"/>
  <c r="F629" i="11"/>
  <c r="F630" i="11"/>
  <c r="F631" i="11"/>
  <c r="F632" i="11"/>
  <c r="F633" i="11"/>
  <c r="F634" i="11"/>
  <c r="F635" i="11"/>
  <c r="F636" i="11"/>
  <c r="F637" i="11"/>
  <c r="F638" i="11"/>
  <c r="F639" i="11"/>
  <c r="F640" i="11"/>
  <c r="F641" i="11"/>
  <c r="F642" i="11"/>
  <c r="F643" i="11"/>
  <c r="F644" i="11"/>
  <c r="F645" i="11"/>
  <c r="F646" i="11"/>
  <c r="F647" i="11"/>
  <c r="F648" i="11"/>
  <c r="F649" i="11"/>
  <c r="F650" i="11"/>
  <c r="F651" i="11"/>
  <c r="F652" i="11"/>
  <c r="F653" i="11"/>
  <c r="F654" i="11"/>
  <c r="F655" i="11"/>
  <c r="F656" i="11"/>
  <c r="F657" i="11"/>
  <c r="F658" i="11"/>
  <c r="F659" i="11"/>
  <c r="F660" i="11"/>
  <c r="F661" i="11"/>
  <c r="F662" i="11"/>
  <c r="F663" i="11"/>
  <c r="F664" i="11"/>
  <c r="F665" i="11"/>
  <c r="F666" i="11"/>
  <c r="F667" i="11"/>
  <c r="F668" i="11"/>
  <c r="F669" i="11"/>
  <c r="F670" i="11"/>
  <c r="F671" i="11"/>
  <c r="F672" i="11"/>
  <c r="F673" i="11"/>
  <c r="F674" i="11"/>
  <c r="F675" i="11"/>
  <c r="F676" i="11"/>
  <c r="F677" i="11"/>
  <c r="F678" i="11"/>
  <c r="F679" i="11"/>
  <c r="F680" i="11"/>
  <c r="F681" i="11"/>
  <c r="F682" i="11"/>
  <c r="F683" i="11"/>
  <c r="F684" i="11"/>
  <c r="F685" i="11"/>
  <c r="F686" i="11"/>
  <c r="F687" i="11"/>
  <c r="F688" i="11"/>
  <c r="F689" i="11"/>
  <c r="F690" i="11"/>
  <c r="F691" i="11"/>
  <c r="F692" i="11"/>
  <c r="F693" i="11"/>
  <c r="F694" i="11"/>
  <c r="F695" i="11"/>
  <c r="F696" i="11"/>
  <c r="F697" i="11"/>
  <c r="F698" i="11"/>
  <c r="F699" i="11"/>
  <c r="F700" i="11"/>
  <c r="F701" i="11"/>
  <c r="F702" i="11"/>
  <c r="F703" i="11"/>
  <c r="F704" i="11"/>
  <c r="F705" i="11"/>
  <c r="F706" i="11"/>
  <c r="F707" i="11"/>
  <c r="F708" i="11"/>
  <c r="F709" i="11"/>
  <c r="F710" i="11"/>
  <c r="F711" i="11"/>
  <c r="F712" i="11"/>
  <c r="F713" i="11"/>
  <c r="F714" i="11"/>
  <c r="F715" i="11"/>
  <c r="F716" i="11"/>
  <c r="F717" i="11"/>
  <c r="F718" i="11"/>
  <c r="F719" i="11"/>
  <c r="F720" i="11"/>
  <c r="F721" i="11"/>
  <c r="F722" i="11"/>
  <c r="F723" i="11"/>
  <c r="F724" i="11"/>
  <c r="F725" i="11"/>
  <c r="F726" i="11"/>
  <c r="F727" i="11"/>
  <c r="F728" i="11"/>
  <c r="F729" i="11"/>
  <c r="F730" i="11"/>
  <c r="F731" i="11"/>
  <c r="F732" i="11"/>
  <c r="F733" i="11"/>
  <c r="F734" i="11"/>
  <c r="F735" i="11"/>
  <c r="F736" i="11"/>
  <c r="F737" i="11"/>
  <c r="F738" i="11"/>
  <c r="F739" i="11"/>
  <c r="F740" i="11"/>
  <c r="F741" i="11"/>
  <c r="F742" i="11"/>
  <c r="F743" i="11"/>
  <c r="F744" i="11"/>
  <c r="F745" i="11"/>
  <c r="F746" i="11"/>
  <c r="F747" i="11"/>
  <c r="F748" i="11"/>
  <c r="F749" i="11"/>
  <c r="F750" i="11"/>
  <c r="F751" i="11"/>
  <c r="F752" i="11"/>
  <c r="F753" i="11"/>
  <c r="F754" i="11"/>
  <c r="F755" i="11"/>
  <c r="F756" i="11"/>
  <c r="F757" i="11"/>
  <c r="F758" i="11"/>
  <c r="F759" i="11"/>
  <c r="F760" i="11"/>
  <c r="F761" i="11"/>
  <c r="F762" i="11"/>
  <c r="F763" i="11"/>
  <c r="F764" i="11"/>
  <c r="F765" i="11"/>
  <c r="F766" i="11"/>
  <c r="F767" i="11"/>
  <c r="F768" i="11"/>
  <c r="F769" i="11"/>
  <c r="F770" i="11"/>
  <c r="F771" i="11"/>
  <c r="F772" i="11"/>
  <c r="F773" i="11"/>
  <c r="F774" i="11"/>
  <c r="F775" i="11"/>
  <c r="F776" i="11"/>
  <c r="F777" i="11"/>
  <c r="F778" i="11"/>
  <c r="F779" i="11"/>
  <c r="F780" i="11"/>
  <c r="F781" i="11"/>
  <c r="F782" i="11"/>
  <c r="F783" i="11"/>
  <c r="F784" i="11"/>
  <c r="F785" i="11"/>
  <c r="F786" i="11"/>
  <c r="F787" i="11"/>
  <c r="F788" i="11"/>
  <c r="F789" i="11"/>
  <c r="F790" i="11"/>
  <c r="F791" i="11"/>
  <c r="F792" i="11"/>
  <c r="F793" i="11"/>
  <c r="F794" i="11"/>
  <c r="F795" i="11"/>
  <c r="F796" i="11"/>
  <c r="F797" i="11"/>
  <c r="F798" i="11"/>
  <c r="F799" i="11"/>
  <c r="F800" i="11"/>
  <c r="F801" i="11"/>
  <c r="F802" i="11"/>
  <c r="F803" i="11"/>
  <c r="F804" i="11"/>
  <c r="F805" i="11"/>
  <c r="F806" i="11"/>
  <c r="F807" i="11"/>
  <c r="F808" i="11"/>
  <c r="F809" i="11"/>
  <c r="F810" i="11"/>
  <c r="F811" i="11"/>
  <c r="F812" i="11"/>
  <c r="F813" i="11"/>
  <c r="F814" i="11"/>
  <c r="F815" i="11"/>
  <c r="F816" i="11"/>
  <c r="F817" i="11"/>
  <c r="F818" i="11"/>
  <c r="F819" i="11"/>
  <c r="F820" i="11"/>
  <c r="F821" i="11"/>
  <c r="F822" i="11"/>
  <c r="F823" i="11"/>
  <c r="F824" i="11"/>
  <c r="F825" i="11"/>
  <c r="F826" i="11"/>
  <c r="F827" i="11"/>
  <c r="F828" i="11"/>
  <c r="F829" i="11"/>
  <c r="F830" i="11"/>
  <c r="F831" i="11"/>
  <c r="F832" i="11"/>
  <c r="F833" i="11"/>
  <c r="F834" i="11"/>
  <c r="F835" i="11"/>
  <c r="F836" i="11"/>
  <c r="F837" i="11"/>
  <c r="F838" i="11"/>
  <c r="F839" i="11"/>
  <c r="F840" i="11"/>
  <c r="F841" i="11"/>
  <c r="F842" i="11"/>
  <c r="F843" i="11"/>
  <c r="F844" i="11"/>
  <c r="F845" i="11"/>
  <c r="F846" i="11"/>
  <c r="F847" i="11"/>
  <c r="F848" i="11"/>
  <c r="F849" i="11"/>
  <c r="F850" i="11"/>
  <c r="F851" i="11"/>
  <c r="F852" i="11"/>
  <c r="F853" i="11"/>
  <c r="F854" i="11"/>
  <c r="F855" i="11"/>
  <c r="F856" i="11"/>
  <c r="F857" i="11"/>
  <c r="F858" i="11"/>
  <c r="F859" i="11"/>
  <c r="F860" i="11"/>
  <c r="F861" i="11"/>
  <c r="F862" i="11"/>
  <c r="F863" i="11"/>
  <c r="F864" i="11"/>
  <c r="F865" i="11"/>
  <c r="F866" i="11"/>
  <c r="F867" i="11"/>
  <c r="F868" i="11"/>
  <c r="F869" i="11"/>
  <c r="F870" i="11"/>
  <c r="F871" i="11"/>
  <c r="F872" i="11"/>
  <c r="F873" i="11"/>
  <c r="F874" i="11"/>
  <c r="F875" i="11"/>
  <c r="F876" i="11"/>
  <c r="F877" i="11"/>
  <c r="F878" i="11"/>
  <c r="F879" i="11"/>
  <c r="F880" i="11"/>
  <c r="F881" i="11"/>
  <c r="F882" i="11"/>
  <c r="F883" i="11"/>
  <c r="F884" i="11"/>
  <c r="F885" i="11"/>
  <c r="F886" i="11"/>
  <c r="F887" i="11"/>
  <c r="F888" i="11"/>
  <c r="F889" i="11"/>
  <c r="F890" i="11"/>
  <c r="F891" i="11"/>
  <c r="F892" i="11"/>
  <c r="F893" i="11"/>
  <c r="F894" i="11"/>
  <c r="F895" i="11"/>
  <c r="F896" i="11"/>
  <c r="F897" i="11"/>
  <c r="F898" i="11"/>
  <c r="F899" i="11"/>
  <c r="F900" i="11"/>
  <c r="F901" i="11"/>
  <c r="F902" i="11"/>
  <c r="F903" i="11"/>
  <c r="F904" i="11"/>
  <c r="F905" i="11"/>
  <c r="F906" i="11"/>
  <c r="F907" i="11"/>
  <c r="F908" i="11"/>
  <c r="F909" i="11"/>
  <c r="F910" i="11"/>
  <c r="F911" i="11"/>
  <c r="F912" i="11"/>
  <c r="F913" i="11"/>
  <c r="F914" i="11"/>
  <c r="F915" i="11"/>
  <c r="F916" i="11"/>
  <c r="F917" i="11"/>
  <c r="F918" i="11"/>
  <c r="F919" i="11"/>
  <c r="F920" i="11"/>
  <c r="F921" i="11"/>
  <c r="F922" i="11"/>
  <c r="F923" i="11"/>
  <c r="F924" i="11"/>
  <c r="F925" i="11"/>
  <c r="F926" i="11"/>
  <c r="F927" i="11"/>
  <c r="F928" i="11"/>
  <c r="F929" i="11"/>
  <c r="F930" i="11"/>
  <c r="F931" i="11"/>
  <c r="F932" i="11"/>
  <c r="F933" i="11"/>
  <c r="F934" i="11"/>
  <c r="F935" i="11"/>
  <c r="F936" i="11"/>
  <c r="F937" i="11"/>
  <c r="F938" i="11"/>
  <c r="F939" i="11"/>
  <c r="F940" i="11"/>
  <c r="F941" i="11"/>
  <c r="F942" i="11"/>
  <c r="F943" i="11"/>
  <c r="F944" i="11"/>
  <c r="F945" i="11"/>
  <c r="F946" i="11"/>
  <c r="F947" i="11"/>
  <c r="F948" i="11"/>
  <c r="F949" i="11"/>
  <c r="F950" i="11"/>
  <c r="F951" i="11"/>
  <c r="F952" i="11"/>
  <c r="F953" i="11"/>
  <c r="F954" i="11"/>
  <c r="F955" i="11"/>
  <c r="F956" i="11"/>
  <c r="F957" i="11"/>
  <c r="F958" i="11"/>
  <c r="F959" i="11"/>
  <c r="F960" i="11"/>
  <c r="F961" i="11"/>
  <c r="F962" i="11"/>
  <c r="F963" i="11"/>
  <c r="F964" i="11"/>
  <c r="F965" i="11"/>
  <c r="F966" i="11"/>
  <c r="F967" i="11"/>
  <c r="F968" i="11"/>
  <c r="F969" i="11"/>
  <c r="F970" i="11"/>
  <c r="F971" i="11"/>
  <c r="F972" i="11"/>
  <c r="F973" i="11"/>
  <c r="F974" i="11"/>
  <c r="F975" i="11"/>
  <c r="F976" i="11"/>
  <c r="F977" i="11"/>
  <c r="F978" i="11"/>
  <c r="F979" i="11"/>
  <c r="F980" i="11"/>
  <c r="F981" i="11"/>
  <c r="F982" i="11"/>
  <c r="F983" i="11"/>
  <c r="F984" i="11"/>
  <c r="F985" i="11"/>
  <c r="F986" i="11"/>
  <c r="F987" i="11"/>
  <c r="F988" i="11"/>
  <c r="F989" i="11"/>
  <c r="F990" i="11"/>
  <c r="F991" i="11"/>
  <c r="F992" i="11"/>
  <c r="F993" i="11"/>
  <c r="F994" i="11"/>
  <c r="F995" i="11"/>
  <c r="F996" i="11"/>
  <c r="F997" i="11"/>
  <c r="F998" i="11"/>
  <c r="F999" i="11"/>
  <c r="F1000" i="11"/>
  <c r="F1001" i="11"/>
  <c r="F1002" i="11"/>
  <c r="F1003" i="11"/>
  <c r="F1004" i="11"/>
  <c r="F1005" i="11"/>
  <c r="F1006" i="11"/>
  <c r="F1007" i="11"/>
  <c r="F1008" i="11"/>
  <c r="F1009" i="11"/>
  <c r="F1010" i="11"/>
  <c r="F1011" i="11"/>
  <c r="F1012" i="11"/>
  <c r="F1013" i="11"/>
  <c r="F1014" i="11"/>
  <c r="F1015" i="11"/>
  <c r="F1016" i="11"/>
  <c r="F1017" i="11"/>
  <c r="F1018" i="11"/>
  <c r="F1019" i="11"/>
  <c r="F1020" i="11"/>
  <c r="F1021" i="11"/>
  <c r="F1022" i="11"/>
  <c r="F1023" i="11"/>
  <c r="F1024" i="11"/>
  <c r="F1025" i="11"/>
  <c r="F1026" i="11"/>
  <c r="F1027" i="11"/>
  <c r="F1028" i="11"/>
  <c r="F1029" i="11"/>
  <c r="F1030" i="11"/>
  <c r="F1031" i="11"/>
  <c r="F1032" i="11"/>
  <c r="F1033" i="11"/>
  <c r="F1034" i="11"/>
  <c r="F1035" i="11"/>
  <c r="F1036" i="11"/>
  <c r="F1037" i="11"/>
  <c r="F1038" i="11"/>
  <c r="F1039" i="11"/>
  <c r="F1040" i="11"/>
  <c r="F1041" i="11"/>
  <c r="F1042" i="11"/>
  <c r="F1043" i="11"/>
  <c r="F1044" i="11"/>
  <c r="F1045" i="11"/>
  <c r="F1046" i="11"/>
  <c r="F1047" i="11"/>
  <c r="F1048" i="11"/>
  <c r="F1049" i="11"/>
  <c r="F1050" i="11"/>
  <c r="F1051" i="11"/>
  <c r="F1052" i="11"/>
  <c r="F1053" i="11"/>
  <c r="F1054" i="11"/>
  <c r="F1055" i="11"/>
  <c r="F1056" i="11"/>
  <c r="F1057" i="11"/>
  <c r="F1058" i="11"/>
  <c r="F1059" i="11"/>
  <c r="F1060" i="11"/>
  <c r="F1061" i="11"/>
  <c r="F1062" i="11"/>
  <c r="F1063" i="11"/>
  <c r="F1064" i="11"/>
  <c r="F1065" i="11"/>
  <c r="F1066" i="11"/>
  <c r="F1067" i="11"/>
  <c r="F1068" i="11"/>
  <c r="F1069" i="11"/>
  <c r="F1070" i="11"/>
  <c r="F1071" i="11"/>
  <c r="F1072" i="11"/>
  <c r="F1073" i="11"/>
  <c r="F1074" i="11"/>
  <c r="F1075" i="11"/>
  <c r="F1076" i="11"/>
  <c r="F1077" i="11"/>
  <c r="F1078" i="11"/>
  <c r="F1079" i="11"/>
  <c r="F1080" i="11"/>
  <c r="F1081" i="11"/>
  <c r="F1082" i="11"/>
  <c r="F1083" i="11"/>
  <c r="F1084" i="11"/>
  <c r="F1085" i="11"/>
  <c r="F1086" i="11"/>
  <c r="F1087" i="11"/>
  <c r="F1088" i="11"/>
  <c r="F1089" i="11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370" i="13"/>
  <c r="F371" i="13"/>
  <c r="F372" i="13"/>
  <c r="F373" i="13"/>
  <c r="F374" i="13"/>
  <c r="F375" i="13"/>
  <c r="F376" i="13"/>
  <c r="F377" i="13"/>
  <c r="F378" i="13"/>
  <c r="F379" i="13"/>
  <c r="F380" i="13"/>
  <c r="F381" i="13"/>
  <c r="F382" i="13"/>
  <c r="F383" i="13"/>
  <c r="F384" i="13"/>
  <c r="F385" i="13"/>
  <c r="F386" i="13"/>
  <c r="F387" i="13"/>
  <c r="F388" i="13"/>
  <c r="F389" i="13"/>
  <c r="F390" i="13"/>
  <c r="F391" i="13"/>
  <c r="F392" i="13"/>
  <c r="F393" i="13"/>
  <c r="F394" i="13"/>
  <c r="F395" i="13"/>
  <c r="F396" i="13"/>
  <c r="F397" i="13"/>
  <c r="F398" i="13"/>
  <c r="F399" i="13"/>
  <c r="F400" i="13"/>
  <c r="F401" i="13"/>
  <c r="F402" i="13"/>
  <c r="F403" i="13"/>
  <c r="F404" i="13"/>
  <c r="F405" i="13"/>
  <c r="F406" i="13"/>
  <c r="F407" i="13"/>
  <c r="F408" i="13"/>
  <c r="F409" i="13"/>
  <c r="F410" i="13"/>
  <c r="F411" i="13"/>
  <c r="F412" i="13"/>
  <c r="F413" i="13"/>
  <c r="F414" i="13"/>
  <c r="F415" i="13"/>
  <c r="F416" i="13"/>
  <c r="F417" i="13"/>
  <c r="F418" i="13"/>
  <c r="F419" i="13"/>
  <c r="F420" i="13"/>
  <c r="F421" i="13"/>
  <c r="F422" i="13"/>
  <c r="F423" i="13"/>
  <c r="F424" i="13"/>
  <c r="F425" i="13"/>
  <c r="F426" i="13"/>
  <c r="F427" i="13"/>
  <c r="F428" i="13"/>
  <c r="F429" i="13"/>
  <c r="F430" i="13"/>
  <c r="F431" i="13"/>
  <c r="F432" i="13"/>
  <c r="F433" i="13"/>
  <c r="F434" i="13"/>
  <c r="F435" i="13"/>
  <c r="F436" i="13"/>
  <c r="F437" i="13"/>
  <c r="F438" i="13"/>
  <c r="F439" i="13"/>
  <c r="F440" i="13"/>
  <c r="F441" i="13"/>
  <c r="F442" i="13"/>
  <c r="F443" i="13"/>
  <c r="F444" i="13"/>
  <c r="F445" i="13"/>
  <c r="F446" i="13"/>
  <c r="F447" i="13"/>
  <c r="F448" i="13"/>
  <c r="F449" i="13"/>
  <c r="F450" i="13"/>
  <c r="F451" i="13"/>
  <c r="F452" i="13"/>
  <c r="F453" i="13"/>
  <c r="F454" i="13"/>
  <c r="F455" i="13"/>
  <c r="F456" i="13"/>
  <c r="F457" i="13"/>
  <c r="F458" i="13"/>
  <c r="F459" i="13"/>
  <c r="F460" i="13"/>
  <c r="F461" i="13"/>
  <c r="F462" i="13"/>
  <c r="F463" i="13"/>
  <c r="F464" i="13"/>
  <c r="F465" i="13"/>
  <c r="F466" i="13"/>
  <c r="F467" i="13"/>
  <c r="F468" i="13"/>
  <c r="F469" i="13"/>
  <c r="F470" i="13"/>
  <c r="F471" i="13"/>
  <c r="F472" i="13"/>
  <c r="F473" i="13"/>
  <c r="F474" i="13"/>
  <c r="F475" i="13"/>
  <c r="F476" i="13"/>
  <c r="F477" i="13"/>
  <c r="F478" i="13"/>
  <c r="F479" i="13"/>
  <c r="F480" i="13"/>
  <c r="F481" i="13"/>
  <c r="F482" i="13"/>
  <c r="F483" i="13"/>
  <c r="F484" i="13"/>
  <c r="F485" i="13"/>
  <c r="F486" i="13"/>
  <c r="F487" i="13"/>
  <c r="F488" i="13"/>
  <c r="F489" i="13"/>
  <c r="F490" i="13"/>
  <c r="F491" i="13"/>
  <c r="F492" i="13"/>
  <c r="F493" i="13"/>
  <c r="F494" i="13"/>
  <c r="F495" i="13"/>
  <c r="F496" i="13"/>
  <c r="F497" i="13"/>
  <c r="F498" i="13"/>
  <c r="F499" i="13"/>
  <c r="F500" i="13"/>
  <c r="F501" i="13"/>
  <c r="F502" i="13"/>
  <c r="F503" i="13"/>
  <c r="F504" i="13"/>
  <c r="F505" i="13"/>
  <c r="F506" i="13"/>
  <c r="F507" i="13"/>
  <c r="F508" i="13"/>
  <c r="F509" i="13"/>
  <c r="F510" i="13"/>
  <c r="F511" i="13"/>
  <c r="F512" i="13"/>
  <c r="F513" i="13"/>
  <c r="F514" i="13"/>
  <c r="F515" i="13"/>
  <c r="F516" i="13"/>
  <c r="F517" i="13"/>
  <c r="F518" i="13"/>
  <c r="F519" i="13"/>
  <c r="F520" i="13"/>
  <c r="F521" i="13"/>
  <c r="F522" i="13"/>
  <c r="F523" i="13"/>
  <c r="F524" i="13"/>
  <c r="F525" i="13"/>
  <c r="F526" i="13"/>
  <c r="F527" i="13"/>
  <c r="F528" i="13"/>
  <c r="F529" i="13"/>
  <c r="F530" i="13"/>
  <c r="F531" i="13"/>
  <c r="F532" i="13"/>
  <c r="F533" i="13"/>
  <c r="F534" i="13"/>
  <c r="F535" i="13"/>
  <c r="F536" i="13"/>
  <c r="F537" i="13"/>
  <c r="F538" i="13"/>
  <c r="F539" i="13"/>
  <c r="F540" i="13"/>
  <c r="F541" i="13"/>
  <c r="F542" i="13"/>
  <c r="F543" i="13"/>
  <c r="F544" i="13"/>
  <c r="F545" i="13"/>
  <c r="F546" i="13"/>
  <c r="F547" i="13"/>
  <c r="F548" i="13"/>
  <c r="F549" i="13"/>
  <c r="F550" i="13"/>
  <c r="F551" i="13"/>
  <c r="F552" i="13"/>
  <c r="F553" i="13"/>
  <c r="F554" i="13"/>
  <c r="F555" i="13"/>
  <c r="F556" i="13"/>
  <c r="F557" i="13"/>
  <c r="F558" i="13"/>
  <c r="F559" i="13"/>
  <c r="F560" i="13"/>
  <c r="F561" i="13"/>
  <c r="F562" i="13"/>
  <c r="F563" i="13"/>
  <c r="F564" i="13"/>
  <c r="F565" i="13"/>
  <c r="F566" i="13"/>
  <c r="F567" i="13"/>
  <c r="F568" i="13"/>
  <c r="F569" i="13"/>
  <c r="F570" i="13"/>
  <c r="F571" i="13"/>
  <c r="F572" i="13"/>
  <c r="F573" i="13"/>
  <c r="F574" i="13"/>
  <c r="F575" i="13"/>
  <c r="F576" i="13"/>
  <c r="F577" i="13"/>
  <c r="F578" i="13"/>
  <c r="F579" i="13"/>
  <c r="F580" i="13"/>
  <c r="F581" i="13"/>
  <c r="F582" i="13"/>
  <c r="F583" i="13"/>
  <c r="F584" i="13"/>
  <c r="F585" i="13"/>
  <c r="F586" i="13"/>
  <c r="F587" i="13"/>
  <c r="F588" i="13"/>
  <c r="F589" i="13"/>
  <c r="F590" i="13"/>
  <c r="F591" i="13"/>
  <c r="F592" i="13"/>
  <c r="F593" i="13"/>
  <c r="F594" i="13"/>
  <c r="F595" i="13"/>
  <c r="F596" i="13"/>
  <c r="F597" i="13"/>
  <c r="F598" i="13"/>
  <c r="F599" i="13"/>
  <c r="F600" i="13"/>
  <c r="F601" i="13"/>
  <c r="F602" i="13"/>
  <c r="F603" i="13"/>
  <c r="F604" i="13"/>
  <c r="F605" i="13"/>
  <c r="F606" i="13"/>
  <c r="F607" i="13"/>
  <c r="F608" i="13"/>
  <c r="F609" i="13"/>
  <c r="F610" i="13"/>
  <c r="F611" i="13"/>
  <c r="F612" i="13"/>
  <c r="F613" i="13"/>
  <c r="F614" i="13"/>
  <c r="F615" i="13"/>
  <c r="F616" i="13"/>
  <c r="F617" i="13"/>
  <c r="F618" i="13"/>
  <c r="F619" i="13"/>
  <c r="F620" i="13"/>
  <c r="F621" i="13"/>
  <c r="F622" i="13"/>
  <c r="F623" i="13"/>
  <c r="F624" i="13"/>
  <c r="F625" i="13"/>
  <c r="F626" i="13"/>
  <c r="F627" i="13"/>
  <c r="F628" i="13"/>
  <c r="F629" i="13"/>
  <c r="F630" i="13"/>
  <c r="F631" i="13"/>
  <c r="F632" i="13"/>
  <c r="F633" i="13"/>
  <c r="F634" i="13"/>
  <c r="F635" i="13"/>
  <c r="F636" i="13"/>
  <c r="F637" i="13"/>
  <c r="F638" i="13"/>
  <c r="F639" i="13"/>
  <c r="F640" i="13"/>
  <c r="F641" i="13"/>
  <c r="F642" i="13"/>
  <c r="F643" i="13"/>
  <c r="F644" i="13"/>
  <c r="F645" i="13"/>
  <c r="F646" i="13"/>
  <c r="F647" i="13"/>
  <c r="F648" i="13"/>
  <c r="F649" i="13"/>
  <c r="F650" i="13"/>
  <c r="F651" i="13"/>
  <c r="F652" i="13"/>
  <c r="F653" i="13"/>
  <c r="F654" i="13"/>
  <c r="F655" i="13"/>
  <c r="F656" i="13"/>
  <c r="F657" i="13"/>
  <c r="F658" i="13"/>
  <c r="F659" i="13"/>
  <c r="F660" i="13"/>
  <c r="F661" i="13"/>
  <c r="F662" i="13"/>
  <c r="F663" i="13"/>
  <c r="F664" i="13"/>
  <c r="F665" i="13"/>
  <c r="F666" i="13"/>
  <c r="F667" i="13"/>
  <c r="F668" i="13"/>
  <c r="F669" i="13"/>
  <c r="F670" i="13"/>
  <c r="F671" i="13"/>
  <c r="F672" i="13"/>
  <c r="F673" i="13"/>
  <c r="F674" i="13"/>
  <c r="F675" i="13"/>
  <c r="F676" i="13"/>
  <c r="F677" i="13"/>
  <c r="F678" i="13"/>
  <c r="F679" i="13"/>
  <c r="F680" i="13"/>
  <c r="F681" i="13"/>
  <c r="F682" i="13"/>
  <c r="F683" i="13"/>
  <c r="F684" i="13"/>
  <c r="F685" i="13"/>
  <c r="F686" i="13"/>
  <c r="F687" i="13"/>
  <c r="F688" i="13"/>
  <c r="F689" i="13"/>
  <c r="F690" i="13"/>
  <c r="F691" i="13"/>
  <c r="F692" i="13"/>
  <c r="F693" i="13"/>
  <c r="F694" i="13"/>
  <c r="F695" i="13"/>
  <c r="F696" i="13"/>
  <c r="F697" i="13"/>
  <c r="F698" i="13"/>
  <c r="F699" i="13"/>
  <c r="F700" i="13"/>
  <c r="F701" i="13"/>
  <c r="F702" i="13"/>
  <c r="F703" i="13"/>
  <c r="F704" i="13"/>
  <c r="F705" i="13"/>
  <c r="F706" i="13"/>
  <c r="F707" i="13"/>
  <c r="F708" i="13"/>
  <c r="F709" i="13"/>
  <c r="F710" i="13"/>
  <c r="F711" i="13"/>
  <c r="F712" i="13"/>
  <c r="F713" i="13"/>
  <c r="F714" i="13"/>
  <c r="F715" i="13"/>
  <c r="F716" i="13"/>
  <c r="F717" i="13"/>
  <c r="F718" i="13"/>
  <c r="F719" i="13"/>
  <c r="F720" i="13"/>
  <c r="F721" i="13"/>
  <c r="F722" i="13"/>
  <c r="F723" i="13"/>
  <c r="F724" i="13"/>
  <c r="F725" i="13"/>
  <c r="F726" i="13"/>
  <c r="F727" i="13"/>
  <c r="F728" i="13"/>
  <c r="F729" i="13"/>
  <c r="F730" i="13"/>
  <c r="F731" i="13"/>
  <c r="F732" i="13"/>
  <c r="F733" i="13"/>
  <c r="F734" i="13"/>
  <c r="F735" i="13"/>
  <c r="F736" i="13"/>
  <c r="F737" i="13"/>
  <c r="F738" i="13"/>
  <c r="F739" i="13"/>
  <c r="F740" i="13"/>
  <c r="F741" i="13"/>
  <c r="F742" i="13"/>
  <c r="F743" i="13"/>
  <c r="F744" i="13"/>
  <c r="F745" i="13"/>
  <c r="F746" i="13"/>
  <c r="F747" i="13"/>
  <c r="F748" i="13"/>
  <c r="F749" i="13"/>
  <c r="F750" i="13"/>
  <c r="F751" i="13"/>
  <c r="F752" i="13"/>
  <c r="F753" i="13"/>
  <c r="F754" i="13"/>
  <c r="F755" i="13"/>
  <c r="F756" i="13"/>
  <c r="F757" i="13"/>
  <c r="F758" i="13"/>
  <c r="F759" i="13"/>
  <c r="F760" i="13"/>
  <c r="F761" i="13"/>
  <c r="F762" i="13"/>
  <c r="F763" i="13"/>
  <c r="F764" i="13"/>
  <c r="F765" i="13"/>
  <c r="F766" i="13"/>
  <c r="F767" i="13"/>
  <c r="F768" i="13"/>
  <c r="F769" i="13"/>
  <c r="F770" i="13"/>
  <c r="F771" i="13"/>
  <c r="F772" i="13"/>
  <c r="F773" i="13"/>
  <c r="F774" i="13"/>
  <c r="F775" i="13"/>
  <c r="F776" i="13"/>
  <c r="F777" i="13"/>
  <c r="F778" i="13"/>
  <c r="F779" i="13"/>
  <c r="F780" i="13"/>
  <c r="F781" i="13"/>
  <c r="F782" i="13"/>
  <c r="F783" i="13"/>
  <c r="F784" i="13"/>
  <c r="F785" i="13"/>
  <c r="F786" i="13"/>
  <c r="F787" i="13"/>
  <c r="F788" i="13"/>
  <c r="F789" i="13"/>
  <c r="F790" i="13"/>
  <c r="F791" i="13"/>
  <c r="F792" i="13"/>
  <c r="F793" i="13"/>
  <c r="F794" i="13"/>
  <c r="F795" i="13"/>
  <c r="F796" i="13"/>
  <c r="F797" i="13"/>
  <c r="F798" i="13"/>
  <c r="F799" i="13"/>
  <c r="F800" i="13"/>
  <c r="F801" i="13"/>
  <c r="F802" i="13"/>
  <c r="F803" i="13"/>
  <c r="F804" i="13"/>
  <c r="F805" i="13"/>
  <c r="F806" i="13"/>
  <c r="F807" i="13"/>
  <c r="F808" i="13"/>
  <c r="F809" i="13"/>
  <c r="F810" i="13"/>
  <c r="F811" i="13"/>
  <c r="F812" i="13"/>
  <c r="F813" i="13"/>
  <c r="F814" i="13"/>
  <c r="F815" i="13"/>
  <c r="F816" i="13"/>
  <c r="F817" i="13"/>
  <c r="F818" i="13"/>
  <c r="F819" i="13"/>
  <c r="F820" i="13"/>
  <c r="F821" i="13"/>
  <c r="F822" i="13"/>
  <c r="F823" i="13"/>
  <c r="F824" i="13"/>
  <c r="F825" i="13"/>
  <c r="F826" i="13"/>
  <c r="F827" i="13"/>
  <c r="F828" i="13"/>
  <c r="F829" i="13"/>
  <c r="F830" i="13"/>
  <c r="F831" i="13"/>
  <c r="F832" i="13"/>
  <c r="F833" i="13"/>
  <c r="F834" i="13"/>
  <c r="F835" i="13"/>
  <c r="F836" i="13"/>
  <c r="F837" i="13"/>
  <c r="F838" i="13"/>
  <c r="F839" i="13"/>
  <c r="F840" i="13"/>
  <c r="F841" i="13"/>
  <c r="F842" i="13"/>
  <c r="F843" i="13"/>
  <c r="F844" i="13"/>
  <c r="F845" i="13"/>
  <c r="F846" i="13"/>
  <c r="F847" i="13"/>
  <c r="F848" i="13"/>
  <c r="F849" i="13"/>
  <c r="F850" i="13"/>
  <c r="F851" i="13"/>
  <c r="F852" i="13"/>
  <c r="F853" i="13"/>
  <c r="F854" i="13"/>
  <c r="F855" i="13"/>
  <c r="F856" i="13"/>
  <c r="F857" i="13"/>
  <c r="F858" i="13"/>
  <c r="F859" i="13"/>
  <c r="F860" i="13"/>
  <c r="F861" i="13"/>
  <c r="F862" i="13"/>
  <c r="F863" i="13"/>
  <c r="F864" i="13"/>
  <c r="F865" i="13"/>
  <c r="F866" i="13"/>
  <c r="F867" i="13"/>
  <c r="F868" i="13"/>
  <c r="F869" i="13"/>
  <c r="F870" i="13"/>
  <c r="F871" i="13"/>
  <c r="F872" i="13"/>
  <c r="F873" i="13"/>
  <c r="F874" i="13"/>
  <c r="F875" i="13"/>
  <c r="F876" i="13"/>
  <c r="F877" i="13"/>
  <c r="F878" i="13"/>
  <c r="F879" i="13"/>
  <c r="F880" i="13"/>
  <c r="F881" i="13"/>
  <c r="F882" i="13"/>
  <c r="F883" i="13"/>
  <c r="F884" i="13"/>
  <c r="F885" i="13"/>
  <c r="F886" i="13"/>
  <c r="F887" i="13"/>
  <c r="F888" i="13"/>
  <c r="F889" i="13"/>
  <c r="F890" i="13"/>
  <c r="F891" i="13"/>
  <c r="F892" i="13"/>
  <c r="F893" i="13"/>
  <c r="F894" i="13"/>
  <c r="F895" i="13"/>
  <c r="F896" i="13"/>
  <c r="F897" i="13"/>
  <c r="F898" i="13"/>
  <c r="F899" i="13"/>
  <c r="F900" i="13"/>
  <c r="F901" i="13"/>
  <c r="F902" i="13"/>
  <c r="F903" i="13"/>
  <c r="F904" i="13"/>
  <c r="F905" i="13"/>
  <c r="F906" i="13"/>
  <c r="F907" i="13"/>
  <c r="F908" i="13"/>
  <c r="F909" i="13"/>
  <c r="F910" i="13"/>
  <c r="F911" i="13"/>
  <c r="F912" i="13"/>
  <c r="F913" i="13"/>
  <c r="F914" i="13"/>
  <c r="F915" i="13"/>
  <c r="F916" i="13"/>
  <c r="F917" i="13"/>
  <c r="F918" i="13"/>
  <c r="F919" i="13"/>
  <c r="F920" i="13"/>
  <c r="F921" i="13"/>
  <c r="F922" i="13"/>
  <c r="F923" i="13"/>
  <c r="F924" i="13"/>
  <c r="F925" i="13"/>
  <c r="F926" i="13"/>
  <c r="F927" i="13"/>
  <c r="F928" i="13"/>
  <c r="F929" i="13"/>
  <c r="F930" i="13"/>
  <c r="F931" i="13"/>
  <c r="F932" i="13"/>
  <c r="F933" i="13"/>
  <c r="F934" i="13"/>
  <c r="F935" i="13"/>
  <c r="F936" i="13"/>
  <c r="F937" i="13"/>
  <c r="F938" i="13"/>
  <c r="F939" i="13"/>
  <c r="F940" i="13"/>
  <c r="F941" i="13"/>
  <c r="F942" i="13"/>
  <c r="F943" i="13"/>
  <c r="F944" i="13"/>
  <c r="F945" i="13"/>
  <c r="F946" i="13"/>
  <c r="F947" i="13"/>
  <c r="F948" i="13"/>
  <c r="F949" i="13"/>
  <c r="F950" i="13"/>
  <c r="F951" i="13"/>
  <c r="F952" i="13"/>
  <c r="F953" i="13"/>
  <c r="F954" i="13"/>
  <c r="F955" i="13"/>
  <c r="F956" i="13"/>
  <c r="F957" i="13"/>
  <c r="F958" i="13"/>
  <c r="F959" i="13"/>
  <c r="F960" i="13"/>
  <c r="F961" i="13"/>
  <c r="F962" i="13"/>
  <c r="F963" i="13"/>
  <c r="F964" i="13"/>
  <c r="F965" i="13"/>
  <c r="F966" i="13"/>
  <c r="F967" i="13"/>
  <c r="F968" i="13"/>
  <c r="F969" i="13"/>
  <c r="F970" i="13"/>
  <c r="F971" i="13"/>
  <c r="F972" i="13"/>
  <c r="F973" i="13"/>
  <c r="F974" i="13"/>
  <c r="F975" i="13"/>
  <c r="F976" i="13"/>
  <c r="F977" i="13"/>
  <c r="F978" i="13"/>
  <c r="F979" i="13"/>
  <c r="F980" i="13"/>
  <c r="F981" i="13"/>
  <c r="F982" i="13"/>
  <c r="F983" i="13"/>
  <c r="F984" i="13"/>
  <c r="F985" i="13"/>
  <c r="F986" i="13"/>
  <c r="F987" i="13"/>
  <c r="F988" i="13"/>
  <c r="F989" i="13"/>
  <c r="F990" i="13"/>
  <c r="F991" i="13"/>
  <c r="F992" i="13"/>
  <c r="F993" i="13"/>
  <c r="F994" i="13"/>
  <c r="F995" i="13"/>
  <c r="F996" i="13"/>
  <c r="F997" i="13"/>
  <c r="F998" i="13"/>
  <c r="F999" i="13"/>
  <c r="F1000" i="13"/>
  <c r="F1001" i="13"/>
  <c r="F1002" i="13"/>
  <c r="F1003" i="13"/>
  <c r="F1004" i="13"/>
  <c r="F1005" i="13"/>
  <c r="F1006" i="13"/>
  <c r="F1007" i="13"/>
  <c r="F1008" i="13"/>
  <c r="F1009" i="13"/>
  <c r="F1010" i="13"/>
  <c r="F1011" i="13"/>
  <c r="F1012" i="13"/>
  <c r="F1013" i="13"/>
  <c r="F1014" i="13"/>
  <c r="F1015" i="13"/>
  <c r="F1016" i="13"/>
  <c r="F1017" i="13"/>
  <c r="F1018" i="13"/>
  <c r="F1019" i="13"/>
  <c r="F1020" i="13"/>
  <c r="F1021" i="13"/>
  <c r="F1022" i="13"/>
  <c r="F1023" i="13"/>
  <c r="F1024" i="13"/>
  <c r="F1025" i="13"/>
  <c r="F1026" i="13"/>
  <c r="F1027" i="13"/>
  <c r="F1028" i="13"/>
  <c r="F1029" i="13"/>
  <c r="F1030" i="13"/>
  <c r="F1031" i="13"/>
  <c r="F1032" i="13"/>
  <c r="F1033" i="13"/>
  <c r="F1034" i="13"/>
  <c r="F1035" i="13"/>
  <c r="F1036" i="13"/>
  <c r="F1037" i="13"/>
  <c r="F1038" i="13"/>
  <c r="F1039" i="13"/>
  <c r="F1040" i="13"/>
  <c r="F1041" i="13"/>
  <c r="F1042" i="13"/>
  <c r="F1043" i="13"/>
  <c r="F1044" i="13"/>
  <c r="F1045" i="13"/>
  <c r="F1046" i="13"/>
  <c r="F1047" i="13"/>
  <c r="F1048" i="13"/>
  <c r="F1049" i="13"/>
  <c r="F1050" i="13"/>
  <c r="F1051" i="13"/>
  <c r="F1052" i="13"/>
  <c r="F1053" i="13"/>
  <c r="F1054" i="13"/>
  <c r="F1055" i="13"/>
  <c r="F1056" i="13"/>
  <c r="F1057" i="13"/>
  <c r="F1058" i="13"/>
  <c r="F1059" i="13"/>
  <c r="F1060" i="13"/>
  <c r="F1061" i="13"/>
  <c r="F1062" i="13"/>
  <c r="F1063" i="13"/>
  <c r="F1064" i="13"/>
  <c r="F1065" i="13"/>
  <c r="F1066" i="13"/>
  <c r="F1067" i="13"/>
  <c r="F1068" i="13"/>
  <c r="F1069" i="13"/>
  <c r="F1070" i="13"/>
  <c r="F1071" i="13"/>
  <c r="F1072" i="13"/>
  <c r="F1073" i="13"/>
  <c r="F1074" i="13"/>
  <c r="F1075" i="13"/>
  <c r="F1076" i="13"/>
  <c r="F1077" i="13"/>
  <c r="F1078" i="13"/>
  <c r="F1079" i="13"/>
  <c r="F1080" i="13"/>
  <c r="F1081" i="13"/>
  <c r="F1082" i="13"/>
  <c r="F1083" i="13"/>
  <c r="F1084" i="13"/>
  <c r="F1085" i="13"/>
  <c r="F1086" i="13"/>
  <c r="F1087" i="13"/>
  <c r="F1088" i="13"/>
  <c r="F1089" i="13"/>
  <c r="H2" i="13"/>
  <c r="H3" i="13"/>
  <c r="H4" i="13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301" i="13"/>
  <c r="H302" i="13"/>
  <c r="H303" i="13"/>
  <c r="H304" i="13"/>
  <c r="H305" i="13"/>
  <c r="H306" i="13"/>
  <c r="H307" i="13"/>
  <c r="H308" i="13"/>
  <c r="H309" i="13"/>
  <c r="H310" i="13"/>
  <c r="H311" i="13"/>
  <c r="H312" i="13"/>
  <c r="H313" i="13"/>
  <c r="H314" i="13"/>
  <c r="H315" i="13"/>
  <c r="H316" i="13"/>
  <c r="H317" i="13"/>
  <c r="H318" i="13"/>
  <c r="H319" i="13"/>
  <c r="H320" i="13"/>
  <c r="H321" i="13"/>
  <c r="H322" i="13"/>
  <c r="H323" i="13"/>
  <c r="H324" i="13"/>
  <c r="H325" i="13"/>
  <c r="H326" i="13"/>
  <c r="H327" i="13"/>
  <c r="H328" i="13"/>
  <c r="H329" i="13"/>
  <c r="H330" i="13"/>
  <c r="H331" i="13"/>
  <c r="H332" i="13"/>
  <c r="H333" i="13"/>
  <c r="H334" i="13"/>
  <c r="H335" i="13"/>
  <c r="H336" i="13"/>
  <c r="H337" i="13"/>
  <c r="H338" i="13"/>
  <c r="H339" i="13"/>
  <c r="H340" i="13"/>
  <c r="H341" i="13"/>
  <c r="H342" i="13"/>
  <c r="H343" i="13"/>
  <c r="H344" i="13"/>
  <c r="H345" i="13"/>
  <c r="H346" i="13"/>
  <c r="H347" i="13"/>
  <c r="H348" i="13"/>
  <c r="H349" i="13"/>
  <c r="H350" i="13"/>
  <c r="H351" i="13"/>
  <c r="H352" i="13"/>
  <c r="H353" i="13"/>
  <c r="H354" i="13"/>
  <c r="H355" i="13"/>
  <c r="H356" i="13"/>
  <c r="H357" i="13"/>
  <c r="H358" i="13"/>
  <c r="H359" i="13"/>
  <c r="H360" i="13"/>
  <c r="H361" i="13"/>
  <c r="H362" i="13"/>
  <c r="H363" i="13"/>
  <c r="H364" i="13"/>
  <c r="H365" i="13"/>
  <c r="H366" i="13"/>
  <c r="H367" i="13"/>
  <c r="H368" i="13"/>
  <c r="H369" i="13"/>
  <c r="H370" i="13"/>
  <c r="H371" i="13"/>
  <c r="H372" i="13"/>
  <c r="H373" i="13"/>
  <c r="H374" i="13"/>
  <c r="H375" i="13"/>
  <c r="H376" i="13"/>
  <c r="H377" i="13"/>
  <c r="H378" i="13"/>
  <c r="H379" i="13"/>
  <c r="H380" i="13"/>
  <c r="H381" i="13"/>
  <c r="H382" i="13"/>
  <c r="H383" i="13"/>
  <c r="H384" i="13"/>
  <c r="H385" i="13"/>
  <c r="H386" i="13"/>
  <c r="H387" i="13"/>
  <c r="H388" i="13"/>
  <c r="H389" i="13"/>
  <c r="H390" i="13"/>
  <c r="H391" i="13"/>
  <c r="H392" i="13"/>
  <c r="H393" i="13"/>
  <c r="H394" i="13"/>
  <c r="H395" i="13"/>
  <c r="H396" i="13"/>
  <c r="H397" i="13"/>
  <c r="H398" i="13"/>
  <c r="H399" i="13"/>
  <c r="H400" i="13"/>
  <c r="H401" i="13"/>
  <c r="H402" i="13"/>
  <c r="H403" i="13"/>
  <c r="H404" i="13"/>
  <c r="H405" i="13"/>
  <c r="H406" i="13"/>
  <c r="H407" i="13"/>
  <c r="H408" i="13"/>
  <c r="H409" i="13"/>
  <c r="H410" i="13"/>
  <c r="H411" i="13"/>
  <c r="H412" i="13"/>
  <c r="H413" i="13"/>
  <c r="H414" i="13"/>
  <c r="H415" i="13"/>
  <c r="H416" i="13"/>
  <c r="H417" i="13"/>
  <c r="H418" i="13"/>
  <c r="H419" i="13"/>
  <c r="H420" i="13"/>
  <c r="H421" i="13"/>
  <c r="H422" i="13"/>
  <c r="H423" i="13"/>
  <c r="H424" i="13"/>
  <c r="H425" i="13"/>
  <c r="H426" i="13"/>
  <c r="H427" i="13"/>
  <c r="H428" i="13"/>
  <c r="H429" i="13"/>
  <c r="H430" i="13"/>
  <c r="H431" i="13"/>
  <c r="H432" i="13"/>
  <c r="H433" i="13"/>
  <c r="H434" i="13"/>
  <c r="H435" i="13"/>
  <c r="H436" i="13"/>
  <c r="H437" i="13"/>
  <c r="H438" i="13"/>
  <c r="H439" i="13"/>
  <c r="H440" i="13"/>
  <c r="H441" i="13"/>
  <c r="H442" i="13"/>
  <c r="H443" i="13"/>
  <c r="H444" i="13"/>
  <c r="H445" i="13"/>
  <c r="H446" i="13"/>
  <c r="H447" i="13"/>
  <c r="H448" i="13"/>
  <c r="H449" i="13"/>
  <c r="H450" i="13"/>
  <c r="H451" i="13"/>
  <c r="H452" i="13"/>
  <c r="H453" i="13"/>
  <c r="H454" i="13"/>
  <c r="H455" i="13"/>
  <c r="H456" i="13"/>
  <c r="H457" i="13"/>
  <c r="H458" i="13"/>
  <c r="H459" i="13"/>
  <c r="H460" i="13"/>
  <c r="H461" i="13"/>
  <c r="H462" i="13"/>
  <c r="H463" i="13"/>
  <c r="H464" i="13"/>
  <c r="H465" i="13"/>
  <c r="H466" i="13"/>
  <c r="H467" i="13"/>
  <c r="H468" i="13"/>
  <c r="H469" i="13"/>
  <c r="H470" i="13"/>
  <c r="H471" i="13"/>
  <c r="H472" i="13"/>
  <c r="H473" i="13"/>
  <c r="H474" i="13"/>
  <c r="H475" i="13"/>
  <c r="H476" i="13"/>
  <c r="H477" i="13"/>
  <c r="H478" i="13"/>
  <c r="H479" i="13"/>
  <c r="H480" i="13"/>
  <c r="H481" i="13"/>
  <c r="H482" i="13"/>
  <c r="H483" i="13"/>
  <c r="H484" i="13"/>
  <c r="H485" i="13"/>
  <c r="H486" i="13"/>
  <c r="H487" i="13"/>
  <c r="H488" i="13"/>
  <c r="H489" i="13"/>
  <c r="H490" i="13"/>
  <c r="H491" i="13"/>
  <c r="H492" i="13"/>
  <c r="H493" i="13"/>
  <c r="H494" i="13"/>
  <c r="H495" i="13"/>
  <c r="H496" i="13"/>
  <c r="H497" i="13"/>
  <c r="H498" i="13"/>
  <c r="H499" i="13"/>
  <c r="H500" i="13"/>
  <c r="H501" i="13"/>
  <c r="H502" i="13"/>
  <c r="H503" i="13"/>
  <c r="H504" i="13"/>
  <c r="H505" i="13"/>
  <c r="H506" i="13"/>
  <c r="H507" i="13"/>
  <c r="H508" i="13"/>
  <c r="H509" i="13"/>
  <c r="H510" i="13"/>
  <c r="H511" i="13"/>
  <c r="H512" i="13"/>
  <c r="H513" i="13"/>
  <c r="H514" i="13"/>
  <c r="H515" i="13"/>
  <c r="H516" i="13"/>
  <c r="H517" i="13"/>
  <c r="H518" i="13"/>
  <c r="H519" i="13"/>
  <c r="H520" i="13"/>
  <c r="H521" i="13"/>
  <c r="H522" i="13"/>
  <c r="H523" i="13"/>
  <c r="H524" i="13"/>
  <c r="H525" i="13"/>
  <c r="H526" i="13"/>
  <c r="H527" i="13"/>
  <c r="H528" i="13"/>
  <c r="H529" i="13"/>
  <c r="H530" i="13"/>
  <c r="H531" i="13"/>
  <c r="H532" i="13"/>
  <c r="H533" i="13"/>
  <c r="H534" i="13"/>
  <c r="H535" i="13"/>
  <c r="H536" i="13"/>
  <c r="H537" i="13"/>
  <c r="H538" i="13"/>
  <c r="H539" i="13"/>
  <c r="H540" i="13"/>
  <c r="H541" i="13"/>
  <c r="H542" i="13"/>
  <c r="H543" i="13"/>
  <c r="H544" i="13"/>
  <c r="H545" i="13"/>
  <c r="H546" i="13"/>
  <c r="H547" i="13"/>
  <c r="H548" i="13"/>
  <c r="H549" i="13"/>
  <c r="H550" i="13"/>
  <c r="H551" i="13"/>
  <c r="H552" i="13"/>
  <c r="H553" i="13"/>
  <c r="H554" i="13"/>
  <c r="H555" i="13"/>
  <c r="H556" i="13"/>
  <c r="H557" i="13"/>
  <c r="H558" i="13"/>
  <c r="H559" i="13"/>
  <c r="H560" i="13"/>
  <c r="H561" i="13"/>
  <c r="H562" i="13"/>
  <c r="H563" i="13"/>
  <c r="H564" i="13"/>
  <c r="H565" i="13"/>
  <c r="H566" i="13"/>
  <c r="H567" i="13"/>
  <c r="H568" i="13"/>
  <c r="H569" i="13"/>
  <c r="H570" i="13"/>
  <c r="H571" i="13"/>
  <c r="H572" i="13"/>
  <c r="H573" i="13"/>
  <c r="H574" i="13"/>
  <c r="H575" i="13"/>
  <c r="H576" i="13"/>
  <c r="H577" i="13"/>
  <c r="H578" i="13"/>
  <c r="H579" i="13"/>
  <c r="H580" i="13"/>
  <c r="H581" i="13"/>
  <c r="H582" i="13"/>
  <c r="H583" i="13"/>
  <c r="H584" i="13"/>
  <c r="H585" i="13"/>
  <c r="H586" i="13"/>
  <c r="H587" i="13"/>
  <c r="H588" i="13"/>
  <c r="H589" i="13"/>
  <c r="H590" i="13"/>
  <c r="H591" i="13"/>
  <c r="H592" i="13"/>
  <c r="H593" i="13"/>
  <c r="H594" i="13"/>
  <c r="H595" i="13"/>
  <c r="H596" i="13"/>
  <c r="H597" i="13"/>
  <c r="H598" i="13"/>
  <c r="H599" i="13"/>
  <c r="H600" i="13"/>
  <c r="H601" i="13"/>
  <c r="H602" i="13"/>
  <c r="H603" i="13"/>
  <c r="H604" i="13"/>
  <c r="H605" i="13"/>
  <c r="H606" i="13"/>
  <c r="H607" i="13"/>
  <c r="H608" i="13"/>
  <c r="H609" i="13"/>
  <c r="H610" i="13"/>
  <c r="H611" i="13"/>
  <c r="H612" i="13"/>
  <c r="H613" i="13"/>
  <c r="H614" i="13"/>
  <c r="H615" i="13"/>
  <c r="H616" i="13"/>
  <c r="H617" i="13"/>
  <c r="H618" i="13"/>
  <c r="H619" i="13"/>
  <c r="H620" i="13"/>
  <c r="H621" i="13"/>
  <c r="H622" i="13"/>
  <c r="H623" i="13"/>
  <c r="H624" i="13"/>
  <c r="H625" i="13"/>
  <c r="H626" i="13"/>
  <c r="H627" i="13"/>
  <c r="H628" i="13"/>
  <c r="H629" i="13"/>
  <c r="H630" i="13"/>
  <c r="H631" i="13"/>
  <c r="H632" i="13"/>
  <c r="H633" i="13"/>
  <c r="H634" i="13"/>
  <c r="H635" i="13"/>
  <c r="H636" i="13"/>
  <c r="H637" i="13"/>
  <c r="H638" i="13"/>
  <c r="H639" i="13"/>
  <c r="H640" i="13"/>
  <c r="H641" i="13"/>
  <c r="H642" i="13"/>
  <c r="H643" i="13"/>
  <c r="H644" i="13"/>
  <c r="H645" i="13"/>
  <c r="H646" i="13"/>
  <c r="H647" i="13"/>
  <c r="H648" i="13"/>
  <c r="H649" i="13"/>
  <c r="H650" i="13"/>
  <c r="H651" i="13"/>
  <c r="H652" i="13"/>
  <c r="H653" i="13"/>
  <c r="H654" i="13"/>
  <c r="H655" i="13"/>
  <c r="H656" i="13"/>
  <c r="H657" i="13"/>
  <c r="H658" i="13"/>
  <c r="H659" i="13"/>
  <c r="H660" i="13"/>
  <c r="H661" i="13"/>
  <c r="H662" i="13"/>
  <c r="H663" i="13"/>
  <c r="H664" i="13"/>
  <c r="H665" i="13"/>
  <c r="H666" i="13"/>
  <c r="H667" i="13"/>
  <c r="H668" i="13"/>
  <c r="H669" i="13"/>
  <c r="H670" i="13"/>
  <c r="H671" i="13"/>
  <c r="H672" i="13"/>
  <c r="H673" i="13"/>
  <c r="H674" i="13"/>
  <c r="H675" i="13"/>
  <c r="H676" i="13"/>
  <c r="H677" i="13"/>
  <c r="H678" i="13"/>
  <c r="H679" i="13"/>
  <c r="H680" i="13"/>
  <c r="H681" i="13"/>
  <c r="H682" i="13"/>
  <c r="H683" i="13"/>
  <c r="H684" i="13"/>
  <c r="H685" i="13"/>
  <c r="H686" i="13"/>
  <c r="H687" i="13"/>
  <c r="H688" i="13"/>
  <c r="H689" i="13"/>
  <c r="H690" i="13"/>
  <c r="H691" i="13"/>
  <c r="H692" i="13"/>
  <c r="H693" i="13"/>
  <c r="H694" i="13"/>
  <c r="H695" i="13"/>
  <c r="H696" i="13"/>
  <c r="H697" i="13"/>
  <c r="H698" i="13"/>
  <c r="H699" i="13"/>
  <c r="H700" i="13"/>
  <c r="H701" i="13"/>
  <c r="H702" i="13"/>
  <c r="H703" i="13"/>
  <c r="H704" i="13"/>
  <c r="H705" i="13"/>
  <c r="H706" i="13"/>
  <c r="H707" i="13"/>
  <c r="H708" i="13"/>
  <c r="H709" i="13"/>
  <c r="H710" i="13"/>
  <c r="H711" i="13"/>
  <c r="H712" i="13"/>
  <c r="H713" i="13"/>
  <c r="H714" i="13"/>
  <c r="H715" i="13"/>
  <c r="H716" i="13"/>
  <c r="H717" i="13"/>
  <c r="H718" i="13"/>
  <c r="H719" i="13"/>
  <c r="H720" i="13"/>
  <c r="H721" i="13"/>
  <c r="H722" i="13"/>
  <c r="H723" i="13"/>
  <c r="H724" i="13"/>
  <c r="H725" i="13"/>
  <c r="H726" i="13"/>
  <c r="H727" i="13"/>
  <c r="H728" i="13"/>
  <c r="H729" i="13"/>
  <c r="H730" i="13"/>
  <c r="H731" i="13"/>
  <c r="H732" i="13"/>
  <c r="H733" i="13"/>
  <c r="H734" i="13"/>
  <c r="H735" i="13"/>
  <c r="H736" i="13"/>
  <c r="H737" i="13"/>
  <c r="H738" i="13"/>
  <c r="H739" i="13"/>
  <c r="H740" i="13"/>
  <c r="H741" i="13"/>
  <c r="H742" i="13"/>
  <c r="H743" i="13"/>
  <c r="H744" i="13"/>
  <c r="H745" i="13"/>
  <c r="H746" i="13"/>
  <c r="H747" i="13"/>
  <c r="H748" i="13"/>
  <c r="H749" i="13"/>
  <c r="H750" i="13"/>
  <c r="H751" i="13"/>
  <c r="H752" i="13"/>
  <c r="H753" i="13"/>
  <c r="H754" i="13"/>
  <c r="H755" i="13"/>
  <c r="H756" i="13"/>
  <c r="H757" i="13"/>
  <c r="H758" i="13"/>
  <c r="H759" i="13"/>
  <c r="H760" i="13"/>
  <c r="H761" i="13"/>
  <c r="H762" i="13"/>
  <c r="H763" i="13"/>
  <c r="H764" i="13"/>
  <c r="H765" i="13"/>
  <c r="H766" i="13"/>
  <c r="H767" i="13"/>
  <c r="H768" i="13"/>
  <c r="H769" i="13"/>
  <c r="H770" i="13"/>
  <c r="H771" i="13"/>
  <c r="H772" i="13"/>
  <c r="H773" i="13"/>
  <c r="H774" i="13"/>
  <c r="H775" i="13"/>
  <c r="H776" i="13"/>
  <c r="H777" i="13"/>
  <c r="H778" i="13"/>
  <c r="H779" i="13"/>
  <c r="H780" i="13"/>
  <c r="H781" i="13"/>
  <c r="H782" i="13"/>
  <c r="H783" i="13"/>
  <c r="H784" i="13"/>
  <c r="H785" i="13"/>
  <c r="H786" i="13"/>
  <c r="H787" i="13"/>
  <c r="H788" i="13"/>
  <c r="H789" i="13"/>
  <c r="H790" i="13"/>
  <c r="H791" i="13"/>
  <c r="H792" i="13"/>
  <c r="H793" i="13"/>
  <c r="H794" i="13"/>
  <c r="H795" i="13"/>
  <c r="H796" i="13"/>
  <c r="H797" i="13"/>
  <c r="H798" i="13"/>
  <c r="H799" i="13"/>
  <c r="H800" i="13"/>
  <c r="H801" i="13"/>
  <c r="H802" i="13"/>
  <c r="H803" i="13"/>
  <c r="H804" i="13"/>
  <c r="H805" i="13"/>
  <c r="H806" i="13"/>
  <c r="H807" i="13"/>
  <c r="H808" i="13"/>
  <c r="H809" i="13"/>
  <c r="H810" i="13"/>
  <c r="H811" i="13"/>
  <c r="H812" i="13"/>
  <c r="H813" i="13"/>
  <c r="H814" i="13"/>
  <c r="H815" i="13"/>
  <c r="H816" i="13"/>
  <c r="H817" i="13"/>
  <c r="H818" i="13"/>
  <c r="H819" i="13"/>
  <c r="H820" i="13"/>
  <c r="H821" i="13"/>
  <c r="H822" i="13"/>
  <c r="H823" i="13"/>
  <c r="H824" i="13"/>
  <c r="H825" i="13"/>
  <c r="H826" i="13"/>
  <c r="H827" i="13"/>
  <c r="H828" i="13"/>
  <c r="H829" i="13"/>
  <c r="H830" i="13"/>
  <c r="H831" i="13"/>
  <c r="H832" i="13"/>
  <c r="H833" i="13"/>
  <c r="H834" i="13"/>
  <c r="H835" i="13"/>
  <c r="H836" i="13"/>
  <c r="H837" i="13"/>
  <c r="H838" i="13"/>
  <c r="H839" i="13"/>
  <c r="H840" i="13"/>
  <c r="H841" i="13"/>
  <c r="H842" i="13"/>
  <c r="H843" i="13"/>
  <c r="H844" i="13"/>
  <c r="H845" i="13"/>
  <c r="H846" i="13"/>
  <c r="H847" i="13"/>
  <c r="H848" i="13"/>
  <c r="H849" i="13"/>
  <c r="H850" i="13"/>
  <c r="H851" i="13"/>
  <c r="H852" i="13"/>
  <c r="H853" i="13"/>
  <c r="H854" i="13"/>
  <c r="H855" i="13"/>
  <c r="H856" i="13"/>
  <c r="H857" i="13"/>
  <c r="H858" i="13"/>
  <c r="H859" i="13"/>
  <c r="H860" i="13"/>
  <c r="H861" i="13"/>
  <c r="H862" i="13"/>
  <c r="H863" i="13"/>
  <c r="H864" i="13"/>
  <c r="H865" i="13"/>
  <c r="H866" i="13"/>
  <c r="H867" i="13"/>
  <c r="H868" i="13"/>
  <c r="H869" i="13"/>
  <c r="H870" i="13"/>
  <c r="H871" i="13"/>
  <c r="H872" i="13"/>
  <c r="H873" i="13"/>
  <c r="H874" i="13"/>
  <c r="H875" i="13"/>
  <c r="H876" i="13"/>
  <c r="H877" i="13"/>
  <c r="H878" i="13"/>
  <c r="H879" i="13"/>
  <c r="H880" i="13"/>
  <c r="H881" i="13"/>
  <c r="H882" i="13"/>
  <c r="H883" i="13"/>
  <c r="H884" i="13"/>
  <c r="H885" i="13"/>
  <c r="H886" i="13"/>
  <c r="H887" i="13"/>
  <c r="H888" i="13"/>
  <c r="H889" i="13"/>
  <c r="H890" i="13"/>
  <c r="H891" i="13"/>
  <c r="H892" i="13"/>
  <c r="H893" i="13"/>
  <c r="H894" i="13"/>
  <c r="H895" i="13"/>
  <c r="H896" i="13"/>
  <c r="H897" i="13"/>
  <c r="H898" i="13"/>
  <c r="H899" i="13"/>
  <c r="H900" i="13"/>
  <c r="H901" i="13"/>
  <c r="H902" i="13"/>
  <c r="H903" i="13"/>
  <c r="H904" i="13"/>
  <c r="H905" i="13"/>
  <c r="H906" i="13"/>
  <c r="H907" i="13"/>
  <c r="H908" i="13"/>
  <c r="H909" i="13"/>
  <c r="H910" i="13"/>
  <c r="H911" i="13"/>
  <c r="H912" i="13"/>
  <c r="H913" i="13"/>
  <c r="H914" i="13"/>
  <c r="H915" i="13"/>
  <c r="H916" i="13"/>
  <c r="H917" i="13"/>
  <c r="H918" i="13"/>
  <c r="H919" i="13"/>
  <c r="H920" i="13"/>
  <c r="H921" i="13"/>
  <c r="H922" i="13"/>
  <c r="H923" i="13"/>
  <c r="H924" i="13"/>
  <c r="H925" i="13"/>
  <c r="H926" i="13"/>
  <c r="H927" i="13"/>
  <c r="H928" i="13"/>
  <c r="H929" i="13"/>
  <c r="H930" i="13"/>
  <c r="H931" i="13"/>
  <c r="H932" i="13"/>
  <c r="H933" i="13"/>
  <c r="H934" i="13"/>
  <c r="H935" i="13"/>
  <c r="H936" i="13"/>
  <c r="H937" i="13"/>
  <c r="H938" i="13"/>
  <c r="H939" i="13"/>
  <c r="H940" i="13"/>
  <c r="H941" i="13"/>
  <c r="H942" i="13"/>
  <c r="H943" i="13"/>
  <c r="H944" i="13"/>
  <c r="H945" i="13"/>
  <c r="H946" i="13"/>
  <c r="H947" i="13"/>
  <c r="H948" i="13"/>
  <c r="H949" i="13"/>
  <c r="H950" i="13"/>
  <c r="H951" i="13"/>
  <c r="H952" i="13"/>
  <c r="H953" i="13"/>
  <c r="H954" i="13"/>
  <c r="H955" i="13"/>
  <c r="H956" i="13"/>
  <c r="H957" i="13"/>
  <c r="H958" i="13"/>
  <c r="H959" i="13"/>
  <c r="H960" i="13"/>
  <c r="H961" i="13"/>
  <c r="H962" i="13"/>
  <c r="H963" i="13"/>
  <c r="H964" i="13"/>
  <c r="H965" i="13"/>
  <c r="H966" i="13"/>
  <c r="H967" i="13"/>
  <c r="H968" i="13"/>
  <c r="H969" i="13"/>
  <c r="H970" i="13"/>
  <c r="H971" i="13"/>
  <c r="H972" i="13"/>
  <c r="H973" i="13"/>
  <c r="H974" i="13"/>
  <c r="H975" i="13"/>
  <c r="H976" i="13"/>
  <c r="H977" i="13"/>
  <c r="H978" i="13"/>
  <c r="H979" i="13"/>
  <c r="H980" i="13"/>
  <c r="H981" i="13"/>
  <c r="H982" i="13"/>
  <c r="H983" i="13"/>
  <c r="H984" i="13"/>
  <c r="H985" i="13"/>
  <c r="H986" i="13"/>
  <c r="H987" i="13"/>
  <c r="H988" i="13"/>
  <c r="H989" i="13"/>
  <c r="H990" i="13"/>
  <c r="H991" i="13"/>
  <c r="H992" i="13"/>
  <c r="H993" i="13"/>
  <c r="H994" i="13"/>
  <c r="H995" i="13"/>
  <c r="H996" i="13"/>
  <c r="H997" i="13"/>
  <c r="H998" i="13"/>
  <c r="H999" i="13"/>
  <c r="H1000" i="13"/>
  <c r="H1001" i="13"/>
  <c r="H1002" i="13"/>
  <c r="H1003" i="13"/>
  <c r="H1004" i="13"/>
  <c r="H1005" i="13"/>
  <c r="H1006" i="13"/>
  <c r="H1007" i="13"/>
  <c r="H1008" i="13"/>
  <c r="H1009" i="13"/>
  <c r="H1010" i="13"/>
  <c r="H1011" i="13"/>
  <c r="H1012" i="13"/>
  <c r="H1013" i="13"/>
  <c r="H1014" i="13"/>
  <c r="H1015" i="13"/>
  <c r="H1016" i="13"/>
  <c r="H1017" i="13"/>
  <c r="H1018" i="13"/>
  <c r="H1019" i="13"/>
  <c r="H1020" i="13"/>
  <c r="H1021" i="13"/>
  <c r="H1022" i="13"/>
  <c r="H1023" i="13"/>
  <c r="H1024" i="13"/>
  <c r="H1025" i="13"/>
  <c r="H1026" i="13"/>
  <c r="H1027" i="13"/>
  <c r="H1028" i="13"/>
  <c r="H1029" i="13"/>
  <c r="H1030" i="13"/>
  <c r="H1031" i="13"/>
  <c r="H1032" i="13"/>
  <c r="H1033" i="13"/>
  <c r="H1034" i="13"/>
  <c r="H1035" i="13"/>
  <c r="H1036" i="13"/>
  <c r="H1037" i="13"/>
  <c r="H1038" i="13"/>
  <c r="H1039" i="13"/>
  <c r="H1040" i="13"/>
  <c r="H1041" i="13"/>
  <c r="H1042" i="13"/>
  <c r="H1043" i="13"/>
  <c r="H1044" i="13"/>
  <c r="H1045" i="13"/>
  <c r="H1046" i="13"/>
  <c r="H1047" i="13"/>
  <c r="H1048" i="13"/>
  <c r="H1049" i="13"/>
  <c r="H1050" i="13"/>
  <c r="H1051" i="13"/>
  <c r="H1052" i="13"/>
  <c r="H1053" i="13"/>
  <c r="H1054" i="13"/>
  <c r="H1055" i="13"/>
  <c r="H1056" i="13"/>
  <c r="H1057" i="13"/>
  <c r="H1058" i="13"/>
  <c r="H1059" i="13"/>
  <c r="H1060" i="13"/>
  <c r="H1061" i="13"/>
  <c r="H1062" i="13"/>
  <c r="H1063" i="13"/>
  <c r="H1064" i="13"/>
  <c r="H1065" i="13"/>
  <c r="H1066" i="13"/>
  <c r="H1067" i="13"/>
  <c r="H1068" i="13"/>
  <c r="H1069" i="13"/>
  <c r="H1070" i="13"/>
  <c r="H1071" i="13"/>
  <c r="H1072" i="13"/>
  <c r="H1073" i="13"/>
  <c r="H1074" i="13"/>
  <c r="H1075" i="13"/>
  <c r="H1076" i="13"/>
  <c r="H1077" i="13"/>
  <c r="H1078" i="13"/>
  <c r="H1079" i="13"/>
  <c r="H1080" i="13"/>
  <c r="H1081" i="13"/>
  <c r="H1082" i="13"/>
  <c r="H1083" i="13"/>
  <c r="H1084" i="13"/>
  <c r="H1085" i="13"/>
  <c r="H1086" i="13"/>
  <c r="H1087" i="13"/>
  <c r="H1088" i="13"/>
  <c r="H1089" i="13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  <c r="F805" i="7"/>
  <c r="F806" i="7"/>
  <c r="F807" i="7"/>
  <c r="F808" i="7"/>
  <c r="F809" i="7"/>
  <c r="F810" i="7"/>
  <c r="F811" i="7"/>
  <c r="F812" i="7"/>
  <c r="F813" i="7"/>
  <c r="F814" i="7"/>
  <c r="F815" i="7"/>
  <c r="F816" i="7"/>
  <c r="F817" i="7"/>
  <c r="F818" i="7"/>
  <c r="F819" i="7"/>
  <c r="F820" i="7"/>
  <c r="F821" i="7"/>
  <c r="F822" i="7"/>
  <c r="F823" i="7"/>
  <c r="F824" i="7"/>
  <c r="F825" i="7"/>
  <c r="F826" i="7"/>
  <c r="F827" i="7"/>
  <c r="F828" i="7"/>
  <c r="F829" i="7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F852" i="7"/>
  <c r="F853" i="7"/>
  <c r="F854" i="7"/>
  <c r="F855" i="7"/>
  <c r="F856" i="7"/>
  <c r="F857" i="7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F884" i="7"/>
  <c r="F885" i="7"/>
  <c r="F886" i="7"/>
  <c r="F887" i="7"/>
  <c r="F888" i="7"/>
  <c r="F889" i="7"/>
  <c r="F890" i="7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F906" i="7"/>
  <c r="F907" i="7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F937" i="7"/>
  <c r="F938" i="7"/>
  <c r="F939" i="7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F986" i="7"/>
  <c r="F987" i="7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F1002" i="7"/>
  <c r="F1003" i="7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F1028" i="7"/>
  <c r="F1029" i="7"/>
  <c r="F1030" i="7"/>
  <c r="F1031" i="7"/>
  <c r="F1032" i="7"/>
  <c r="F1033" i="7"/>
  <c r="F1034" i="7"/>
  <c r="F1035" i="7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F1051" i="7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F1082" i="7"/>
  <c r="F1083" i="7"/>
  <c r="F1084" i="7"/>
  <c r="F1085" i="7"/>
  <c r="F1086" i="7"/>
  <c r="F1087" i="7"/>
  <c r="F1088" i="7"/>
  <c r="F1089" i="7"/>
  <c r="H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974" i="7"/>
  <c r="H975" i="7"/>
  <c r="H976" i="7"/>
  <c r="H977" i="7"/>
  <c r="H978" i="7"/>
  <c r="H979" i="7"/>
  <c r="H980" i="7"/>
  <c r="H981" i="7"/>
  <c r="H982" i="7"/>
  <c r="H983" i="7"/>
  <c r="H984" i="7"/>
  <c r="H985" i="7"/>
  <c r="H986" i="7"/>
  <c r="H987" i="7"/>
  <c r="H988" i="7"/>
  <c r="H989" i="7"/>
  <c r="H990" i="7"/>
  <c r="H991" i="7"/>
  <c r="H992" i="7"/>
  <c r="H993" i="7"/>
  <c r="H994" i="7"/>
  <c r="H995" i="7"/>
  <c r="H996" i="7"/>
  <c r="H997" i="7"/>
  <c r="H998" i="7"/>
  <c r="H999" i="7"/>
  <c r="H1000" i="7"/>
  <c r="H1001" i="7"/>
  <c r="H1002" i="7"/>
  <c r="H1003" i="7"/>
  <c r="H1004" i="7"/>
  <c r="H1005" i="7"/>
  <c r="H1006" i="7"/>
  <c r="H1007" i="7"/>
  <c r="H1008" i="7"/>
  <c r="H1009" i="7"/>
  <c r="H1010" i="7"/>
  <c r="H1011" i="7"/>
  <c r="H1012" i="7"/>
  <c r="H1013" i="7"/>
  <c r="H1014" i="7"/>
  <c r="H1015" i="7"/>
  <c r="H1016" i="7"/>
  <c r="H1017" i="7"/>
  <c r="H1018" i="7"/>
  <c r="H1019" i="7"/>
  <c r="H1020" i="7"/>
  <c r="H1021" i="7"/>
  <c r="H1022" i="7"/>
  <c r="H1023" i="7"/>
  <c r="H1024" i="7"/>
  <c r="H1025" i="7"/>
  <c r="H1026" i="7"/>
  <c r="H1027" i="7"/>
  <c r="H1028" i="7"/>
  <c r="H1029" i="7"/>
  <c r="H1030" i="7"/>
  <c r="H1031" i="7"/>
  <c r="H1032" i="7"/>
  <c r="H1033" i="7"/>
  <c r="H1034" i="7"/>
  <c r="H1035" i="7"/>
  <c r="H1036" i="7"/>
  <c r="H1037" i="7"/>
  <c r="H1038" i="7"/>
  <c r="H1039" i="7"/>
  <c r="H1040" i="7"/>
  <c r="H1041" i="7"/>
  <c r="H1042" i="7"/>
  <c r="H1043" i="7"/>
  <c r="H1044" i="7"/>
  <c r="H1045" i="7"/>
  <c r="H1046" i="7"/>
  <c r="H1047" i="7"/>
  <c r="H1048" i="7"/>
  <c r="H1049" i="7"/>
  <c r="H1050" i="7"/>
  <c r="H1051" i="7"/>
  <c r="H1052" i="7"/>
  <c r="H1053" i="7"/>
  <c r="H1054" i="7"/>
  <c r="H1055" i="7"/>
  <c r="H1056" i="7"/>
  <c r="H1057" i="7"/>
  <c r="H1058" i="7"/>
  <c r="H1059" i="7"/>
  <c r="H1060" i="7"/>
  <c r="H1061" i="7"/>
  <c r="H1062" i="7"/>
  <c r="H1063" i="7"/>
  <c r="H1064" i="7"/>
  <c r="H1065" i="7"/>
  <c r="H1066" i="7"/>
  <c r="H1067" i="7"/>
  <c r="H1068" i="7"/>
  <c r="H1069" i="7"/>
  <c r="H1070" i="7"/>
  <c r="H1071" i="7"/>
  <c r="H1072" i="7"/>
  <c r="H1073" i="7"/>
  <c r="H1074" i="7"/>
  <c r="H1075" i="7"/>
  <c r="H1076" i="7"/>
  <c r="H1077" i="7"/>
  <c r="H1078" i="7"/>
  <c r="H1079" i="7"/>
  <c r="H1080" i="7"/>
  <c r="H1081" i="7"/>
  <c r="H1082" i="7"/>
  <c r="H1083" i="7"/>
  <c r="H1084" i="7"/>
  <c r="H1085" i="7"/>
  <c r="H1086" i="7"/>
  <c r="H1087" i="7"/>
  <c r="H1088" i="7"/>
  <c r="H1089" i="7"/>
  <c r="H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1005" i="6"/>
  <c r="F1006" i="6"/>
  <c r="F1007" i="6"/>
  <c r="F1008" i="6"/>
  <c r="F1009" i="6"/>
  <c r="F1010" i="6"/>
  <c r="F1011" i="6"/>
  <c r="F1012" i="6"/>
  <c r="F1013" i="6"/>
  <c r="F1014" i="6"/>
  <c r="F1015" i="6"/>
  <c r="F1016" i="6"/>
  <c r="F1017" i="6"/>
  <c r="F1018" i="6"/>
  <c r="F1019" i="6"/>
  <c r="F1020" i="6"/>
  <c r="F1021" i="6"/>
  <c r="F1022" i="6"/>
  <c r="F1023" i="6"/>
  <c r="F1024" i="6"/>
  <c r="F1025" i="6"/>
  <c r="F1026" i="6"/>
  <c r="F1027" i="6"/>
  <c r="F1028" i="6"/>
  <c r="F1029" i="6"/>
  <c r="F1030" i="6"/>
  <c r="F1031" i="6"/>
  <c r="F1032" i="6"/>
  <c r="F1033" i="6"/>
  <c r="F1034" i="6"/>
  <c r="F1035" i="6"/>
  <c r="F1036" i="6"/>
  <c r="F1037" i="6"/>
  <c r="F1038" i="6"/>
  <c r="F1039" i="6"/>
  <c r="F1040" i="6"/>
  <c r="F1041" i="6"/>
  <c r="F1042" i="6"/>
  <c r="F1043" i="6"/>
  <c r="F1044" i="6"/>
  <c r="F1045" i="6"/>
  <c r="F1046" i="6"/>
  <c r="F1047" i="6"/>
  <c r="F1048" i="6"/>
  <c r="F1049" i="6"/>
  <c r="F1050" i="6"/>
  <c r="F1051" i="6"/>
  <c r="F1052" i="6"/>
  <c r="F1053" i="6"/>
  <c r="F1054" i="6"/>
  <c r="F1055" i="6"/>
  <c r="F1056" i="6"/>
  <c r="F1057" i="6"/>
  <c r="F1058" i="6"/>
  <c r="F1059" i="6"/>
  <c r="F1060" i="6"/>
  <c r="F1061" i="6"/>
  <c r="F1062" i="6"/>
  <c r="F1063" i="6"/>
  <c r="F1064" i="6"/>
  <c r="F1065" i="6"/>
  <c r="F1066" i="6"/>
  <c r="F1067" i="6"/>
  <c r="F1068" i="6"/>
  <c r="F1069" i="6"/>
  <c r="F1070" i="6"/>
  <c r="F1071" i="6"/>
  <c r="F1072" i="6"/>
  <c r="F1073" i="6"/>
  <c r="F1074" i="6"/>
  <c r="F1075" i="6"/>
  <c r="F1076" i="6"/>
  <c r="F1077" i="6"/>
  <c r="F1078" i="6"/>
  <c r="F1079" i="6"/>
  <c r="F1080" i="6"/>
  <c r="F1081" i="6"/>
  <c r="F1082" i="6"/>
  <c r="F1083" i="6"/>
  <c r="F1084" i="6"/>
  <c r="F1085" i="6"/>
  <c r="F1086" i="6"/>
  <c r="F1087" i="6"/>
  <c r="F1088" i="6"/>
  <c r="F1089" i="6"/>
  <c r="I1086" i="14"/>
  <c r="I1087" i="14"/>
  <c r="I1088" i="14"/>
  <c r="I1089" i="14"/>
  <c r="I1086" i="11"/>
  <c r="I1087" i="11"/>
  <c r="I1088" i="11"/>
  <c r="I1089" i="11"/>
  <c r="I1086" i="13"/>
  <c r="I1087" i="13"/>
  <c r="I1088" i="13"/>
  <c r="I1089" i="13"/>
  <c r="I1086" i="7"/>
  <c r="I1087" i="7"/>
  <c r="I1088" i="7"/>
  <c r="I1089" i="7"/>
  <c r="I1086" i="9"/>
  <c r="I1087" i="9"/>
  <c r="I1088" i="9"/>
  <c r="I1089" i="9"/>
  <c r="I1086" i="8"/>
  <c r="I1087" i="8"/>
  <c r="I1088" i="8"/>
  <c r="I1089" i="8"/>
  <c r="I1086" i="6"/>
  <c r="I1087" i="6"/>
  <c r="I1088" i="6"/>
  <c r="I1089" i="6"/>
  <c r="I1086" i="5"/>
  <c r="I1087" i="5"/>
  <c r="I1088" i="5"/>
  <c r="I1089" i="5"/>
  <c r="I1089" i="4"/>
  <c r="I1088" i="4"/>
  <c r="I1087" i="4"/>
  <c r="I1086" i="4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513" i="11"/>
  <c r="I514" i="11"/>
  <c r="I515" i="11"/>
  <c r="I516" i="11"/>
  <c r="I517" i="11"/>
  <c r="I518" i="11"/>
  <c r="I519" i="11"/>
  <c r="I520" i="11"/>
  <c r="I521" i="11"/>
  <c r="I522" i="11"/>
  <c r="I523" i="11"/>
  <c r="I524" i="11"/>
  <c r="I525" i="11"/>
  <c r="I526" i="11"/>
  <c r="I527" i="11"/>
  <c r="I528" i="11"/>
  <c r="I529" i="11"/>
  <c r="I530" i="11"/>
  <c r="I531" i="11"/>
  <c r="I532" i="11"/>
  <c r="I533" i="11"/>
  <c r="I534" i="11"/>
  <c r="I535" i="11"/>
  <c r="I536" i="11"/>
  <c r="I537" i="11"/>
  <c r="I538" i="11"/>
  <c r="I539" i="11"/>
  <c r="I540" i="11"/>
  <c r="I541" i="11"/>
  <c r="I542" i="11"/>
  <c r="I543" i="11"/>
  <c r="I544" i="11"/>
  <c r="I545" i="11"/>
  <c r="I546" i="11"/>
  <c r="I547" i="11"/>
  <c r="I548" i="11"/>
  <c r="I549" i="11"/>
  <c r="I550" i="11"/>
  <c r="I551" i="11"/>
  <c r="I552" i="11"/>
  <c r="I553" i="11"/>
  <c r="I554" i="11"/>
  <c r="I555" i="11"/>
  <c r="I556" i="11"/>
  <c r="I557" i="11"/>
  <c r="I558" i="11"/>
  <c r="I559" i="11"/>
  <c r="I560" i="11"/>
  <c r="I561" i="11"/>
  <c r="I562" i="11"/>
  <c r="I563" i="11"/>
  <c r="I564" i="11"/>
  <c r="I565" i="11"/>
  <c r="I566" i="11"/>
  <c r="I567" i="11"/>
  <c r="I568" i="11"/>
  <c r="I569" i="11"/>
  <c r="I570" i="11"/>
  <c r="I571" i="11"/>
  <c r="I572" i="11"/>
  <c r="I573" i="11"/>
  <c r="I574" i="11"/>
  <c r="I575" i="11"/>
  <c r="I576" i="11"/>
  <c r="I577" i="11"/>
  <c r="I578" i="11"/>
  <c r="I579" i="11"/>
  <c r="I580" i="11"/>
  <c r="I581" i="11"/>
  <c r="I582" i="11"/>
  <c r="I583" i="11"/>
  <c r="I584" i="11"/>
  <c r="I585" i="11"/>
  <c r="I586" i="11"/>
  <c r="I587" i="11"/>
  <c r="I588" i="11"/>
  <c r="I589" i="11"/>
  <c r="I590" i="11"/>
  <c r="I591" i="11"/>
  <c r="I592" i="11"/>
  <c r="I593" i="11"/>
  <c r="I594" i="11"/>
  <c r="I595" i="11"/>
  <c r="I596" i="11"/>
  <c r="I597" i="11"/>
  <c r="I598" i="11"/>
  <c r="I599" i="11"/>
  <c r="I600" i="11"/>
  <c r="I601" i="11"/>
  <c r="I602" i="11"/>
  <c r="I603" i="11"/>
  <c r="I604" i="11"/>
  <c r="I605" i="11"/>
  <c r="I606" i="11"/>
  <c r="I607" i="11"/>
  <c r="I608" i="11"/>
  <c r="I609" i="11"/>
  <c r="I610" i="11"/>
  <c r="I611" i="11"/>
  <c r="I612" i="11"/>
  <c r="I613" i="11"/>
  <c r="I614" i="11"/>
  <c r="I615" i="11"/>
  <c r="I616" i="11"/>
  <c r="I617" i="11"/>
  <c r="I618" i="11"/>
  <c r="I619" i="11"/>
  <c r="I620" i="11"/>
  <c r="I621" i="11"/>
  <c r="I622" i="11"/>
  <c r="I623" i="11"/>
  <c r="I624" i="11"/>
  <c r="I625" i="11"/>
  <c r="I626" i="11"/>
  <c r="I627" i="11"/>
  <c r="I628" i="11"/>
  <c r="I629" i="11"/>
  <c r="I630" i="11"/>
  <c r="I631" i="11"/>
  <c r="I632" i="11"/>
  <c r="I633" i="11"/>
  <c r="I634" i="11"/>
  <c r="I635" i="11"/>
  <c r="I636" i="11"/>
  <c r="I637" i="11"/>
  <c r="I638" i="11"/>
  <c r="I639" i="11"/>
  <c r="I640" i="11"/>
  <c r="I641" i="11"/>
  <c r="I642" i="11"/>
  <c r="I643" i="11"/>
  <c r="I644" i="11"/>
  <c r="I645" i="11"/>
  <c r="I646" i="11"/>
  <c r="I647" i="11"/>
  <c r="I648" i="11"/>
  <c r="I649" i="11"/>
  <c r="I650" i="11"/>
  <c r="I651" i="11"/>
  <c r="I652" i="11"/>
  <c r="I653" i="11"/>
  <c r="I654" i="11"/>
  <c r="I655" i="11"/>
  <c r="I656" i="11"/>
  <c r="I657" i="11"/>
  <c r="I658" i="11"/>
  <c r="I659" i="11"/>
  <c r="I660" i="11"/>
  <c r="I661" i="11"/>
  <c r="I662" i="11"/>
  <c r="I663" i="11"/>
  <c r="I664" i="11"/>
  <c r="I665" i="11"/>
  <c r="I666" i="11"/>
  <c r="I667" i="11"/>
  <c r="I668" i="11"/>
  <c r="I669" i="11"/>
  <c r="I670" i="11"/>
  <c r="I671" i="11"/>
  <c r="I672" i="11"/>
  <c r="I673" i="11"/>
  <c r="I674" i="11"/>
  <c r="I675" i="11"/>
  <c r="I676" i="11"/>
  <c r="I677" i="11"/>
  <c r="I678" i="11"/>
  <c r="I679" i="11"/>
  <c r="I680" i="11"/>
  <c r="I681" i="11"/>
  <c r="I682" i="11"/>
  <c r="I683" i="11"/>
  <c r="I684" i="11"/>
  <c r="I685" i="11"/>
  <c r="I686" i="11"/>
  <c r="I687" i="11"/>
  <c r="I688" i="11"/>
  <c r="I689" i="11"/>
  <c r="I690" i="11"/>
  <c r="I691" i="11"/>
  <c r="I692" i="11"/>
  <c r="I693" i="11"/>
  <c r="I694" i="11"/>
  <c r="I695" i="11"/>
  <c r="I696" i="11"/>
  <c r="I697" i="11"/>
  <c r="I698" i="11"/>
  <c r="I699" i="11"/>
  <c r="I700" i="11"/>
  <c r="I701" i="11"/>
  <c r="I702" i="11"/>
  <c r="I703" i="11"/>
  <c r="I704" i="11"/>
  <c r="I705" i="11"/>
  <c r="I706" i="11"/>
  <c r="I707" i="11"/>
  <c r="I708" i="11"/>
  <c r="I709" i="11"/>
  <c r="I710" i="11"/>
  <c r="I711" i="11"/>
  <c r="I712" i="11"/>
  <c r="I713" i="11"/>
  <c r="I714" i="11"/>
  <c r="I715" i="11"/>
  <c r="I716" i="11"/>
  <c r="I717" i="11"/>
  <c r="I718" i="11"/>
  <c r="I719" i="11"/>
  <c r="I720" i="11"/>
  <c r="I721" i="11"/>
  <c r="I722" i="11"/>
  <c r="I723" i="11"/>
  <c r="I724" i="11"/>
  <c r="I725" i="11"/>
  <c r="I726" i="11"/>
  <c r="I727" i="11"/>
  <c r="I728" i="11"/>
  <c r="I729" i="11"/>
  <c r="I730" i="11"/>
  <c r="I731" i="11"/>
  <c r="I732" i="11"/>
  <c r="I733" i="11"/>
  <c r="I734" i="11"/>
  <c r="I735" i="11"/>
  <c r="I736" i="11"/>
  <c r="I737" i="11"/>
  <c r="I738" i="11"/>
  <c r="I739" i="11"/>
  <c r="I740" i="11"/>
  <c r="I741" i="11"/>
  <c r="I742" i="11"/>
  <c r="I743" i="11"/>
  <c r="I744" i="11"/>
  <c r="I745" i="11"/>
  <c r="I746" i="11"/>
  <c r="I747" i="11"/>
  <c r="I748" i="11"/>
  <c r="I749" i="11"/>
  <c r="I750" i="11"/>
  <c r="I751" i="11"/>
  <c r="I752" i="11"/>
  <c r="I753" i="11"/>
  <c r="I754" i="11"/>
  <c r="I755" i="11"/>
  <c r="I756" i="11"/>
  <c r="I757" i="11"/>
  <c r="I758" i="11"/>
  <c r="I759" i="11"/>
  <c r="I760" i="11"/>
  <c r="I761" i="11"/>
  <c r="I762" i="11"/>
  <c r="I763" i="11"/>
  <c r="I764" i="11"/>
  <c r="I765" i="11"/>
  <c r="I766" i="11"/>
  <c r="I767" i="11"/>
  <c r="I768" i="11"/>
  <c r="I769" i="11"/>
  <c r="I770" i="11"/>
  <c r="I771" i="11"/>
  <c r="I772" i="11"/>
  <c r="I773" i="11"/>
  <c r="I774" i="11"/>
  <c r="I775" i="11"/>
  <c r="I776" i="11"/>
  <c r="I777" i="11"/>
  <c r="I778" i="11"/>
  <c r="I779" i="11"/>
  <c r="I780" i="11"/>
  <c r="I781" i="11"/>
  <c r="I782" i="11"/>
  <c r="I783" i="11"/>
  <c r="I784" i="11"/>
  <c r="I785" i="11"/>
  <c r="I786" i="11"/>
  <c r="I787" i="11"/>
  <c r="I788" i="11"/>
  <c r="I789" i="11"/>
  <c r="I790" i="11"/>
  <c r="I791" i="11"/>
  <c r="I792" i="11"/>
  <c r="I793" i="11"/>
  <c r="I794" i="11"/>
  <c r="I795" i="11"/>
  <c r="I796" i="11"/>
  <c r="I797" i="11"/>
  <c r="I798" i="11"/>
  <c r="I799" i="11"/>
  <c r="I800" i="11"/>
  <c r="I801" i="11"/>
  <c r="I802" i="11"/>
  <c r="I803" i="11"/>
  <c r="I804" i="11"/>
  <c r="I805" i="11"/>
  <c r="I806" i="11"/>
  <c r="I807" i="11"/>
  <c r="I808" i="11"/>
  <c r="I809" i="11"/>
  <c r="I810" i="11"/>
  <c r="I811" i="11"/>
  <c r="I812" i="11"/>
  <c r="I813" i="11"/>
  <c r="I814" i="11"/>
  <c r="I815" i="11"/>
  <c r="I816" i="11"/>
  <c r="I817" i="11"/>
  <c r="I818" i="11"/>
  <c r="I819" i="11"/>
  <c r="I820" i="11"/>
  <c r="I821" i="11"/>
  <c r="I822" i="11"/>
  <c r="I823" i="11"/>
  <c r="I824" i="11"/>
  <c r="I825" i="11"/>
  <c r="I826" i="11"/>
  <c r="I827" i="11"/>
  <c r="I828" i="11"/>
  <c r="I829" i="11"/>
  <c r="I830" i="11"/>
  <c r="I831" i="11"/>
  <c r="I832" i="11"/>
  <c r="I833" i="11"/>
  <c r="I834" i="11"/>
  <c r="I835" i="11"/>
  <c r="I836" i="11"/>
  <c r="I837" i="11"/>
  <c r="I838" i="11"/>
  <c r="I839" i="11"/>
  <c r="I840" i="11"/>
  <c r="I841" i="11"/>
  <c r="I842" i="11"/>
  <c r="I843" i="11"/>
  <c r="I844" i="11"/>
  <c r="I845" i="11"/>
  <c r="I846" i="11"/>
  <c r="I847" i="11"/>
  <c r="I848" i="11"/>
  <c r="I849" i="11"/>
  <c r="I850" i="11"/>
  <c r="I851" i="11"/>
  <c r="I852" i="11"/>
  <c r="I853" i="11"/>
  <c r="I854" i="11"/>
  <c r="I855" i="11"/>
  <c r="I856" i="11"/>
  <c r="I857" i="11"/>
  <c r="I858" i="11"/>
  <c r="I859" i="11"/>
  <c r="I860" i="11"/>
  <c r="I861" i="11"/>
  <c r="I862" i="11"/>
  <c r="I863" i="11"/>
  <c r="I864" i="11"/>
  <c r="I865" i="11"/>
  <c r="I866" i="11"/>
  <c r="I867" i="11"/>
  <c r="I868" i="11"/>
  <c r="I869" i="11"/>
  <c r="I870" i="11"/>
  <c r="I871" i="11"/>
  <c r="I872" i="11"/>
  <c r="I873" i="11"/>
  <c r="I874" i="11"/>
  <c r="I875" i="11"/>
  <c r="I876" i="11"/>
  <c r="I877" i="11"/>
  <c r="I878" i="11"/>
  <c r="I879" i="11"/>
  <c r="I880" i="11"/>
  <c r="I881" i="11"/>
  <c r="I882" i="11"/>
  <c r="I883" i="11"/>
  <c r="I884" i="11"/>
  <c r="I885" i="11"/>
  <c r="I886" i="11"/>
  <c r="I887" i="11"/>
  <c r="I888" i="11"/>
  <c r="I889" i="11"/>
  <c r="I890" i="11"/>
  <c r="I891" i="11"/>
  <c r="I892" i="11"/>
  <c r="I893" i="11"/>
  <c r="I894" i="11"/>
  <c r="I895" i="11"/>
  <c r="I896" i="11"/>
  <c r="I897" i="11"/>
  <c r="I898" i="11"/>
  <c r="I899" i="11"/>
  <c r="I900" i="11"/>
  <c r="I901" i="11"/>
  <c r="I902" i="11"/>
  <c r="I903" i="11"/>
  <c r="I904" i="11"/>
  <c r="I905" i="11"/>
  <c r="I906" i="11"/>
  <c r="I907" i="11"/>
  <c r="I908" i="11"/>
  <c r="I909" i="11"/>
  <c r="I910" i="11"/>
  <c r="I911" i="11"/>
  <c r="I912" i="11"/>
  <c r="I913" i="11"/>
  <c r="I914" i="11"/>
  <c r="I915" i="11"/>
  <c r="I916" i="11"/>
  <c r="I917" i="11"/>
  <c r="I918" i="11"/>
  <c r="I919" i="11"/>
  <c r="I920" i="11"/>
  <c r="I921" i="11"/>
  <c r="I922" i="11"/>
  <c r="I923" i="11"/>
  <c r="I924" i="11"/>
  <c r="I925" i="11"/>
  <c r="I926" i="11"/>
  <c r="I927" i="11"/>
  <c r="I928" i="11"/>
  <c r="I929" i="11"/>
  <c r="I930" i="11"/>
  <c r="I931" i="11"/>
  <c r="I932" i="11"/>
  <c r="I933" i="11"/>
  <c r="I934" i="11"/>
  <c r="I935" i="11"/>
  <c r="I936" i="11"/>
  <c r="I937" i="11"/>
  <c r="I938" i="11"/>
  <c r="I939" i="11"/>
  <c r="I940" i="11"/>
  <c r="I941" i="11"/>
  <c r="I942" i="11"/>
  <c r="I943" i="11"/>
  <c r="I944" i="11"/>
  <c r="I945" i="11"/>
  <c r="I946" i="11"/>
  <c r="I947" i="11"/>
  <c r="I948" i="11"/>
  <c r="I949" i="11"/>
  <c r="I950" i="11"/>
  <c r="I951" i="11"/>
  <c r="I952" i="11"/>
  <c r="I953" i="11"/>
  <c r="I954" i="11"/>
  <c r="I955" i="11"/>
  <c r="I956" i="11"/>
  <c r="I957" i="11"/>
  <c r="I958" i="11"/>
  <c r="I959" i="11"/>
  <c r="I960" i="11"/>
  <c r="I961" i="11"/>
  <c r="I962" i="11"/>
  <c r="I963" i="11"/>
  <c r="I964" i="11"/>
  <c r="I965" i="11"/>
  <c r="I966" i="11"/>
  <c r="I967" i="11"/>
  <c r="I968" i="11"/>
  <c r="I969" i="11"/>
  <c r="I970" i="11"/>
  <c r="I971" i="11"/>
  <c r="I972" i="11"/>
  <c r="I973" i="11"/>
  <c r="I974" i="11"/>
  <c r="I975" i="11"/>
  <c r="I976" i="11"/>
  <c r="I977" i="11"/>
  <c r="I978" i="11"/>
  <c r="I979" i="11"/>
  <c r="I980" i="11"/>
  <c r="I981" i="11"/>
  <c r="I982" i="11"/>
  <c r="I983" i="11"/>
  <c r="I984" i="11"/>
  <c r="I985" i="11"/>
  <c r="I986" i="11"/>
  <c r="I987" i="11"/>
  <c r="I988" i="11"/>
  <c r="I989" i="11"/>
  <c r="I990" i="11"/>
  <c r="I991" i="11"/>
  <c r="I992" i="11"/>
  <c r="I993" i="11"/>
  <c r="I994" i="11"/>
  <c r="I995" i="11"/>
  <c r="I996" i="11"/>
  <c r="I997" i="11"/>
  <c r="I998" i="11"/>
  <c r="I999" i="11"/>
  <c r="I1000" i="11"/>
  <c r="I1001" i="11"/>
  <c r="I1002" i="11"/>
  <c r="I1003" i="11"/>
  <c r="I1004" i="11"/>
  <c r="I1005" i="11"/>
  <c r="I1006" i="11"/>
  <c r="I1007" i="11"/>
  <c r="I1008" i="11"/>
  <c r="I1009" i="11"/>
  <c r="I1010" i="11"/>
  <c r="I1011" i="11"/>
  <c r="I1012" i="11"/>
  <c r="I1013" i="11"/>
  <c r="I1014" i="11"/>
  <c r="I1015" i="11"/>
  <c r="I1016" i="11"/>
  <c r="I1017" i="11"/>
  <c r="I1018" i="11"/>
  <c r="I1019" i="11"/>
  <c r="I1020" i="11"/>
  <c r="I1021" i="11"/>
  <c r="I1022" i="11"/>
  <c r="I1023" i="11"/>
  <c r="I1024" i="11"/>
  <c r="I1025" i="11"/>
  <c r="I1026" i="11"/>
  <c r="I1027" i="11"/>
  <c r="I1028" i="11"/>
  <c r="I1029" i="11"/>
  <c r="I1030" i="11"/>
  <c r="I1031" i="11"/>
  <c r="I1032" i="11"/>
  <c r="I1033" i="11"/>
  <c r="I1034" i="11"/>
  <c r="I1035" i="11"/>
  <c r="I1036" i="11"/>
  <c r="I1037" i="11"/>
  <c r="I1038" i="11"/>
  <c r="I1039" i="11"/>
  <c r="I1040" i="11"/>
  <c r="I1041" i="11"/>
  <c r="I1042" i="11"/>
  <c r="I1043" i="11"/>
  <c r="I1044" i="11"/>
  <c r="I1045" i="11"/>
  <c r="I1046" i="11"/>
  <c r="I1047" i="11"/>
  <c r="I1048" i="11"/>
  <c r="I1049" i="11"/>
  <c r="I1050" i="11"/>
  <c r="I1051" i="11"/>
  <c r="I1052" i="11"/>
  <c r="I1053" i="11"/>
  <c r="I1054" i="11"/>
  <c r="I1055" i="11"/>
  <c r="I1056" i="11"/>
  <c r="I1057" i="11"/>
  <c r="I1058" i="11"/>
  <c r="I1059" i="11"/>
  <c r="I1060" i="11"/>
  <c r="I1061" i="11"/>
  <c r="I1062" i="11"/>
  <c r="I1063" i="11"/>
  <c r="I1064" i="11"/>
  <c r="I1065" i="11"/>
  <c r="I1066" i="11"/>
  <c r="I1067" i="11"/>
  <c r="I1068" i="11"/>
  <c r="I1069" i="11"/>
  <c r="I1070" i="11"/>
  <c r="I1071" i="11"/>
  <c r="I1072" i="11"/>
  <c r="I1073" i="11"/>
  <c r="I1074" i="11"/>
  <c r="I1075" i="11"/>
  <c r="I1076" i="11"/>
  <c r="I1077" i="11"/>
  <c r="I1078" i="11"/>
  <c r="I1079" i="11"/>
  <c r="I1080" i="11"/>
  <c r="I1081" i="11"/>
  <c r="I1082" i="11"/>
  <c r="I1083" i="11"/>
  <c r="I1084" i="11"/>
  <c r="I1085" i="11"/>
  <c r="I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I339" i="13"/>
  <c r="I340" i="13"/>
  <c r="I341" i="13"/>
  <c r="I342" i="13"/>
  <c r="I343" i="13"/>
  <c r="I344" i="13"/>
  <c r="I345" i="13"/>
  <c r="I346" i="13"/>
  <c r="I347" i="13"/>
  <c r="I348" i="13"/>
  <c r="I349" i="13"/>
  <c r="I350" i="13"/>
  <c r="I351" i="13"/>
  <c r="I352" i="13"/>
  <c r="I353" i="13"/>
  <c r="I354" i="13"/>
  <c r="I355" i="13"/>
  <c r="I356" i="13"/>
  <c r="I357" i="13"/>
  <c r="I358" i="13"/>
  <c r="I359" i="13"/>
  <c r="I360" i="13"/>
  <c r="I361" i="13"/>
  <c r="I362" i="13"/>
  <c r="I363" i="13"/>
  <c r="I364" i="13"/>
  <c r="I365" i="13"/>
  <c r="I366" i="13"/>
  <c r="I367" i="13"/>
  <c r="I368" i="13"/>
  <c r="I369" i="13"/>
  <c r="I370" i="13"/>
  <c r="I371" i="13"/>
  <c r="I372" i="13"/>
  <c r="I373" i="13"/>
  <c r="I374" i="13"/>
  <c r="I375" i="13"/>
  <c r="I376" i="13"/>
  <c r="I377" i="13"/>
  <c r="I378" i="13"/>
  <c r="I379" i="13"/>
  <c r="I380" i="13"/>
  <c r="I381" i="13"/>
  <c r="I382" i="13"/>
  <c r="I383" i="13"/>
  <c r="I384" i="13"/>
  <c r="I385" i="13"/>
  <c r="I386" i="13"/>
  <c r="I387" i="13"/>
  <c r="I388" i="13"/>
  <c r="I389" i="13"/>
  <c r="I390" i="13"/>
  <c r="I391" i="13"/>
  <c r="I392" i="13"/>
  <c r="I393" i="13"/>
  <c r="I394" i="13"/>
  <c r="I395" i="13"/>
  <c r="I396" i="13"/>
  <c r="I397" i="13"/>
  <c r="I398" i="13"/>
  <c r="I399" i="13"/>
  <c r="I400" i="13"/>
  <c r="I401" i="13"/>
  <c r="I402" i="13"/>
  <c r="I403" i="13"/>
  <c r="I404" i="13"/>
  <c r="I405" i="13"/>
  <c r="I406" i="13"/>
  <c r="I407" i="13"/>
  <c r="I408" i="13"/>
  <c r="I409" i="13"/>
  <c r="I410" i="13"/>
  <c r="I411" i="13"/>
  <c r="I412" i="13"/>
  <c r="I413" i="13"/>
  <c r="I414" i="13"/>
  <c r="I415" i="13"/>
  <c r="I416" i="13"/>
  <c r="I417" i="13"/>
  <c r="I418" i="13"/>
  <c r="I419" i="13"/>
  <c r="I420" i="13"/>
  <c r="I421" i="13"/>
  <c r="I422" i="13"/>
  <c r="I423" i="13"/>
  <c r="I424" i="13"/>
  <c r="I425" i="13"/>
  <c r="I426" i="13"/>
  <c r="I427" i="13"/>
  <c r="I428" i="13"/>
  <c r="I429" i="13"/>
  <c r="I430" i="13"/>
  <c r="I431" i="13"/>
  <c r="I432" i="13"/>
  <c r="I433" i="13"/>
  <c r="I434" i="13"/>
  <c r="I435" i="13"/>
  <c r="I436" i="13"/>
  <c r="I437" i="13"/>
  <c r="I438" i="13"/>
  <c r="I439" i="13"/>
  <c r="I440" i="13"/>
  <c r="I441" i="13"/>
  <c r="I442" i="13"/>
  <c r="I443" i="13"/>
  <c r="I444" i="13"/>
  <c r="I445" i="13"/>
  <c r="I446" i="13"/>
  <c r="I447" i="13"/>
  <c r="I448" i="13"/>
  <c r="I449" i="13"/>
  <c r="I450" i="13"/>
  <c r="I451" i="13"/>
  <c r="I452" i="13"/>
  <c r="I453" i="13"/>
  <c r="I454" i="13"/>
  <c r="I455" i="13"/>
  <c r="I456" i="13"/>
  <c r="I457" i="13"/>
  <c r="I458" i="13"/>
  <c r="I459" i="13"/>
  <c r="I460" i="13"/>
  <c r="I461" i="13"/>
  <c r="I462" i="13"/>
  <c r="I463" i="13"/>
  <c r="I464" i="13"/>
  <c r="I465" i="13"/>
  <c r="I466" i="13"/>
  <c r="I467" i="13"/>
  <c r="I468" i="13"/>
  <c r="I469" i="13"/>
  <c r="I470" i="13"/>
  <c r="I471" i="13"/>
  <c r="I472" i="13"/>
  <c r="I473" i="13"/>
  <c r="I474" i="13"/>
  <c r="I475" i="13"/>
  <c r="I476" i="13"/>
  <c r="I477" i="13"/>
  <c r="I478" i="13"/>
  <c r="I479" i="13"/>
  <c r="I480" i="13"/>
  <c r="I481" i="13"/>
  <c r="I482" i="13"/>
  <c r="I483" i="13"/>
  <c r="I484" i="13"/>
  <c r="I485" i="13"/>
  <c r="I486" i="13"/>
  <c r="I487" i="13"/>
  <c r="I488" i="13"/>
  <c r="I489" i="13"/>
  <c r="I490" i="13"/>
  <c r="I491" i="13"/>
  <c r="I492" i="13"/>
  <c r="I493" i="13"/>
  <c r="I494" i="13"/>
  <c r="I495" i="13"/>
  <c r="I496" i="13"/>
  <c r="I497" i="13"/>
  <c r="I498" i="13"/>
  <c r="I499" i="13"/>
  <c r="I500" i="13"/>
  <c r="I501" i="13"/>
  <c r="I502" i="13"/>
  <c r="I503" i="13"/>
  <c r="I504" i="13"/>
  <c r="I505" i="13"/>
  <c r="I506" i="13"/>
  <c r="I507" i="13"/>
  <c r="I508" i="13"/>
  <c r="I509" i="13"/>
  <c r="I510" i="13"/>
  <c r="I511" i="13"/>
  <c r="I512" i="13"/>
  <c r="I513" i="13"/>
  <c r="I514" i="13"/>
  <c r="I515" i="13"/>
  <c r="I516" i="13"/>
  <c r="I517" i="13"/>
  <c r="I518" i="13"/>
  <c r="I519" i="13"/>
  <c r="I520" i="13"/>
  <c r="I521" i="13"/>
  <c r="I522" i="13"/>
  <c r="I523" i="13"/>
  <c r="I524" i="13"/>
  <c r="I525" i="13"/>
  <c r="I526" i="13"/>
  <c r="I527" i="13"/>
  <c r="I528" i="13"/>
  <c r="I529" i="13"/>
  <c r="I530" i="13"/>
  <c r="I531" i="13"/>
  <c r="I532" i="13"/>
  <c r="I533" i="13"/>
  <c r="I534" i="13"/>
  <c r="I535" i="13"/>
  <c r="I536" i="13"/>
  <c r="I537" i="13"/>
  <c r="I538" i="13"/>
  <c r="I539" i="13"/>
  <c r="I540" i="13"/>
  <c r="I541" i="13"/>
  <c r="I542" i="13"/>
  <c r="I543" i="13"/>
  <c r="I544" i="13"/>
  <c r="I545" i="13"/>
  <c r="I546" i="13"/>
  <c r="I547" i="13"/>
  <c r="I548" i="13"/>
  <c r="I549" i="13"/>
  <c r="I550" i="13"/>
  <c r="I551" i="13"/>
  <c r="I552" i="13"/>
  <c r="I553" i="13"/>
  <c r="I554" i="13"/>
  <c r="I555" i="13"/>
  <c r="I556" i="13"/>
  <c r="I557" i="13"/>
  <c r="I558" i="13"/>
  <c r="I559" i="13"/>
  <c r="I560" i="13"/>
  <c r="I561" i="13"/>
  <c r="I562" i="13"/>
  <c r="I563" i="13"/>
  <c r="I564" i="13"/>
  <c r="I565" i="13"/>
  <c r="I566" i="13"/>
  <c r="I567" i="13"/>
  <c r="I568" i="13"/>
  <c r="I569" i="13"/>
  <c r="I570" i="13"/>
  <c r="I571" i="13"/>
  <c r="I572" i="13"/>
  <c r="I573" i="13"/>
  <c r="I574" i="13"/>
  <c r="I575" i="13"/>
  <c r="I576" i="13"/>
  <c r="I577" i="13"/>
  <c r="I578" i="13"/>
  <c r="I579" i="13"/>
  <c r="I580" i="13"/>
  <c r="I581" i="13"/>
  <c r="I582" i="13"/>
  <c r="I583" i="13"/>
  <c r="I584" i="13"/>
  <c r="I585" i="13"/>
  <c r="I586" i="13"/>
  <c r="I587" i="13"/>
  <c r="I588" i="13"/>
  <c r="I589" i="13"/>
  <c r="I590" i="13"/>
  <c r="I591" i="13"/>
  <c r="I592" i="13"/>
  <c r="I593" i="13"/>
  <c r="I594" i="13"/>
  <c r="I595" i="13"/>
  <c r="I596" i="13"/>
  <c r="I597" i="13"/>
  <c r="I598" i="13"/>
  <c r="I599" i="13"/>
  <c r="I600" i="13"/>
  <c r="I601" i="13"/>
  <c r="I602" i="13"/>
  <c r="I603" i="13"/>
  <c r="I604" i="13"/>
  <c r="I605" i="13"/>
  <c r="I606" i="13"/>
  <c r="I607" i="13"/>
  <c r="I608" i="13"/>
  <c r="I609" i="13"/>
  <c r="I610" i="13"/>
  <c r="I611" i="13"/>
  <c r="I612" i="13"/>
  <c r="I613" i="13"/>
  <c r="I614" i="13"/>
  <c r="I615" i="13"/>
  <c r="I616" i="13"/>
  <c r="I617" i="13"/>
  <c r="I618" i="13"/>
  <c r="I619" i="13"/>
  <c r="I620" i="13"/>
  <c r="I621" i="13"/>
  <c r="I622" i="13"/>
  <c r="I623" i="13"/>
  <c r="I624" i="13"/>
  <c r="I625" i="13"/>
  <c r="I626" i="13"/>
  <c r="I627" i="13"/>
  <c r="I628" i="13"/>
  <c r="I629" i="13"/>
  <c r="I630" i="13"/>
  <c r="I631" i="13"/>
  <c r="I632" i="13"/>
  <c r="I633" i="13"/>
  <c r="I634" i="13"/>
  <c r="I635" i="13"/>
  <c r="I636" i="13"/>
  <c r="I637" i="13"/>
  <c r="I638" i="13"/>
  <c r="I639" i="13"/>
  <c r="I640" i="13"/>
  <c r="I641" i="13"/>
  <c r="I642" i="13"/>
  <c r="I643" i="13"/>
  <c r="I644" i="13"/>
  <c r="I645" i="13"/>
  <c r="I646" i="13"/>
  <c r="I647" i="13"/>
  <c r="I648" i="13"/>
  <c r="I649" i="13"/>
  <c r="I650" i="13"/>
  <c r="I651" i="13"/>
  <c r="I652" i="13"/>
  <c r="I653" i="13"/>
  <c r="I654" i="13"/>
  <c r="I655" i="13"/>
  <c r="I656" i="13"/>
  <c r="I657" i="13"/>
  <c r="I658" i="13"/>
  <c r="I659" i="13"/>
  <c r="I660" i="13"/>
  <c r="I661" i="13"/>
  <c r="I662" i="13"/>
  <c r="I663" i="13"/>
  <c r="I664" i="13"/>
  <c r="I665" i="13"/>
  <c r="I666" i="13"/>
  <c r="I667" i="13"/>
  <c r="I668" i="13"/>
  <c r="I669" i="13"/>
  <c r="I670" i="13"/>
  <c r="I671" i="13"/>
  <c r="I672" i="13"/>
  <c r="I673" i="13"/>
  <c r="I674" i="13"/>
  <c r="I675" i="13"/>
  <c r="I676" i="13"/>
  <c r="I677" i="13"/>
  <c r="I678" i="13"/>
  <c r="I679" i="13"/>
  <c r="I680" i="13"/>
  <c r="I681" i="13"/>
  <c r="I682" i="13"/>
  <c r="I683" i="13"/>
  <c r="I684" i="13"/>
  <c r="I685" i="13"/>
  <c r="I686" i="13"/>
  <c r="I687" i="13"/>
  <c r="I688" i="13"/>
  <c r="I689" i="13"/>
  <c r="I690" i="13"/>
  <c r="I691" i="13"/>
  <c r="I692" i="13"/>
  <c r="I693" i="13"/>
  <c r="I694" i="13"/>
  <c r="I695" i="13"/>
  <c r="I696" i="13"/>
  <c r="I697" i="13"/>
  <c r="I698" i="13"/>
  <c r="I699" i="13"/>
  <c r="I700" i="13"/>
  <c r="I701" i="13"/>
  <c r="I702" i="13"/>
  <c r="I703" i="13"/>
  <c r="I704" i="13"/>
  <c r="I705" i="13"/>
  <c r="I706" i="13"/>
  <c r="I707" i="13"/>
  <c r="I708" i="13"/>
  <c r="I709" i="13"/>
  <c r="I710" i="13"/>
  <c r="I711" i="13"/>
  <c r="I712" i="13"/>
  <c r="I713" i="13"/>
  <c r="I714" i="13"/>
  <c r="I715" i="13"/>
  <c r="I716" i="13"/>
  <c r="I717" i="13"/>
  <c r="I718" i="13"/>
  <c r="I719" i="13"/>
  <c r="I720" i="13"/>
  <c r="I721" i="13"/>
  <c r="I722" i="13"/>
  <c r="I723" i="13"/>
  <c r="I724" i="13"/>
  <c r="I725" i="13"/>
  <c r="I726" i="13"/>
  <c r="I727" i="13"/>
  <c r="I728" i="13"/>
  <c r="I729" i="13"/>
  <c r="I730" i="13"/>
  <c r="I731" i="13"/>
  <c r="I732" i="13"/>
  <c r="I733" i="13"/>
  <c r="I734" i="13"/>
  <c r="I735" i="13"/>
  <c r="I736" i="13"/>
  <c r="I737" i="13"/>
  <c r="I738" i="13"/>
  <c r="I739" i="13"/>
  <c r="I740" i="13"/>
  <c r="I741" i="13"/>
  <c r="I742" i="13"/>
  <c r="I743" i="13"/>
  <c r="I744" i="13"/>
  <c r="I745" i="13"/>
  <c r="I746" i="13"/>
  <c r="I747" i="13"/>
  <c r="I748" i="13"/>
  <c r="I749" i="13"/>
  <c r="I750" i="13"/>
  <c r="I751" i="13"/>
  <c r="I752" i="13"/>
  <c r="I753" i="13"/>
  <c r="I754" i="13"/>
  <c r="I755" i="13"/>
  <c r="I756" i="13"/>
  <c r="I757" i="13"/>
  <c r="I758" i="13"/>
  <c r="I759" i="13"/>
  <c r="I760" i="13"/>
  <c r="I761" i="13"/>
  <c r="I762" i="13"/>
  <c r="I763" i="13"/>
  <c r="I764" i="13"/>
  <c r="I765" i="13"/>
  <c r="I766" i="13"/>
  <c r="I767" i="13"/>
  <c r="I768" i="13"/>
  <c r="I769" i="13"/>
  <c r="I770" i="13"/>
  <c r="I771" i="13"/>
  <c r="I772" i="13"/>
  <c r="I773" i="13"/>
  <c r="I774" i="13"/>
  <c r="I775" i="13"/>
  <c r="I776" i="13"/>
  <c r="I777" i="13"/>
  <c r="I778" i="13"/>
  <c r="I779" i="13"/>
  <c r="I780" i="13"/>
  <c r="I781" i="13"/>
  <c r="I782" i="13"/>
  <c r="I783" i="13"/>
  <c r="I784" i="13"/>
  <c r="I785" i="13"/>
  <c r="I786" i="13"/>
  <c r="I787" i="13"/>
  <c r="I788" i="13"/>
  <c r="I789" i="13"/>
  <c r="I790" i="13"/>
  <c r="I791" i="13"/>
  <c r="I792" i="13"/>
  <c r="I793" i="13"/>
  <c r="I794" i="13"/>
  <c r="I795" i="13"/>
  <c r="I796" i="13"/>
  <c r="I797" i="13"/>
  <c r="I798" i="13"/>
  <c r="I799" i="13"/>
  <c r="I800" i="13"/>
  <c r="I801" i="13"/>
  <c r="I802" i="13"/>
  <c r="I803" i="13"/>
  <c r="I804" i="13"/>
  <c r="I805" i="13"/>
  <c r="I806" i="13"/>
  <c r="I807" i="13"/>
  <c r="I808" i="13"/>
  <c r="I809" i="13"/>
  <c r="I810" i="13"/>
  <c r="I811" i="13"/>
  <c r="I812" i="13"/>
  <c r="I813" i="13"/>
  <c r="I814" i="13"/>
  <c r="I815" i="13"/>
  <c r="I816" i="13"/>
  <c r="I817" i="13"/>
  <c r="I818" i="13"/>
  <c r="I819" i="13"/>
  <c r="I820" i="13"/>
  <c r="I821" i="13"/>
  <c r="I822" i="13"/>
  <c r="I823" i="13"/>
  <c r="I824" i="13"/>
  <c r="I825" i="13"/>
  <c r="I826" i="13"/>
  <c r="I827" i="13"/>
  <c r="I828" i="13"/>
  <c r="I829" i="13"/>
  <c r="I830" i="13"/>
  <c r="I831" i="13"/>
  <c r="I832" i="13"/>
  <c r="I833" i="13"/>
  <c r="I834" i="13"/>
  <c r="I835" i="13"/>
  <c r="I836" i="13"/>
  <c r="I837" i="13"/>
  <c r="I838" i="13"/>
  <c r="I839" i="13"/>
  <c r="I840" i="13"/>
  <c r="I841" i="13"/>
  <c r="I842" i="13"/>
  <c r="I843" i="13"/>
  <c r="I844" i="13"/>
  <c r="I845" i="13"/>
  <c r="I846" i="13"/>
  <c r="I847" i="13"/>
  <c r="I848" i="13"/>
  <c r="I849" i="13"/>
  <c r="I850" i="13"/>
  <c r="I851" i="13"/>
  <c r="I852" i="13"/>
  <c r="I853" i="13"/>
  <c r="I854" i="13"/>
  <c r="I855" i="13"/>
  <c r="I856" i="13"/>
  <c r="I857" i="13"/>
  <c r="I858" i="13"/>
  <c r="I859" i="13"/>
  <c r="I860" i="13"/>
  <c r="I861" i="13"/>
  <c r="I862" i="13"/>
  <c r="I863" i="13"/>
  <c r="I864" i="13"/>
  <c r="I865" i="13"/>
  <c r="I866" i="13"/>
  <c r="I867" i="13"/>
  <c r="I868" i="13"/>
  <c r="I869" i="13"/>
  <c r="I870" i="13"/>
  <c r="I871" i="13"/>
  <c r="I872" i="13"/>
  <c r="I873" i="13"/>
  <c r="I874" i="13"/>
  <c r="I875" i="13"/>
  <c r="I876" i="13"/>
  <c r="I877" i="13"/>
  <c r="I878" i="13"/>
  <c r="I879" i="13"/>
  <c r="I880" i="13"/>
  <c r="I881" i="13"/>
  <c r="I882" i="13"/>
  <c r="I883" i="13"/>
  <c r="I884" i="13"/>
  <c r="I885" i="13"/>
  <c r="I886" i="13"/>
  <c r="I887" i="13"/>
  <c r="I888" i="13"/>
  <c r="I889" i="13"/>
  <c r="I890" i="13"/>
  <c r="I891" i="13"/>
  <c r="I892" i="13"/>
  <c r="I893" i="13"/>
  <c r="I894" i="13"/>
  <c r="I895" i="13"/>
  <c r="I896" i="13"/>
  <c r="I897" i="13"/>
  <c r="I898" i="13"/>
  <c r="I899" i="13"/>
  <c r="I900" i="13"/>
  <c r="I901" i="13"/>
  <c r="I902" i="13"/>
  <c r="I903" i="13"/>
  <c r="I904" i="13"/>
  <c r="I905" i="13"/>
  <c r="I906" i="13"/>
  <c r="I907" i="13"/>
  <c r="I908" i="13"/>
  <c r="I909" i="13"/>
  <c r="I910" i="13"/>
  <c r="I911" i="13"/>
  <c r="I912" i="13"/>
  <c r="I913" i="13"/>
  <c r="I914" i="13"/>
  <c r="I915" i="13"/>
  <c r="I916" i="13"/>
  <c r="I917" i="13"/>
  <c r="I918" i="13"/>
  <c r="I919" i="13"/>
  <c r="I920" i="13"/>
  <c r="I921" i="13"/>
  <c r="I922" i="13"/>
  <c r="I923" i="13"/>
  <c r="I924" i="13"/>
  <c r="I925" i="13"/>
  <c r="I926" i="13"/>
  <c r="I927" i="13"/>
  <c r="I928" i="13"/>
  <c r="I929" i="13"/>
  <c r="I930" i="13"/>
  <c r="I931" i="13"/>
  <c r="I932" i="13"/>
  <c r="I933" i="13"/>
  <c r="I934" i="13"/>
  <c r="I935" i="13"/>
  <c r="I936" i="13"/>
  <c r="I937" i="13"/>
  <c r="I938" i="13"/>
  <c r="I939" i="13"/>
  <c r="I940" i="13"/>
  <c r="I941" i="13"/>
  <c r="I942" i="13"/>
  <c r="I943" i="13"/>
  <c r="I944" i="13"/>
  <c r="I945" i="13"/>
  <c r="I946" i="13"/>
  <c r="I947" i="13"/>
  <c r="I948" i="13"/>
  <c r="I949" i="13"/>
  <c r="I950" i="13"/>
  <c r="I951" i="13"/>
  <c r="I952" i="13"/>
  <c r="I953" i="13"/>
  <c r="I954" i="13"/>
  <c r="I955" i="13"/>
  <c r="I956" i="13"/>
  <c r="I957" i="13"/>
  <c r="I958" i="13"/>
  <c r="I959" i="13"/>
  <c r="I960" i="13"/>
  <c r="I961" i="13"/>
  <c r="I962" i="13"/>
  <c r="I963" i="13"/>
  <c r="I964" i="13"/>
  <c r="I965" i="13"/>
  <c r="I966" i="13"/>
  <c r="I967" i="13"/>
  <c r="I968" i="13"/>
  <c r="I969" i="13"/>
  <c r="I970" i="13"/>
  <c r="I971" i="13"/>
  <c r="I972" i="13"/>
  <c r="I973" i="13"/>
  <c r="I974" i="13"/>
  <c r="I975" i="13"/>
  <c r="I976" i="13"/>
  <c r="I977" i="13"/>
  <c r="I978" i="13"/>
  <c r="I979" i="13"/>
  <c r="I980" i="13"/>
  <c r="I981" i="13"/>
  <c r="I982" i="13"/>
  <c r="I983" i="13"/>
  <c r="I984" i="13"/>
  <c r="I985" i="13"/>
  <c r="I986" i="13"/>
  <c r="I987" i="13"/>
  <c r="I988" i="13"/>
  <c r="I989" i="13"/>
  <c r="I990" i="13"/>
  <c r="I991" i="13"/>
  <c r="I992" i="13"/>
  <c r="I993" i="13"/>
  <c r="I994" i="13"/>
  <c r="I995" i="13"/>
  <c r="I996" i="13"/>
  <c r="I997" i="13"/>
  <c r="I998" i="13"/>
  <c r="I999" i="13"/>
  <c r="I1000" i="13"/>
  <c r="I1001" i="13"/>
  <c r="I1002" i="13"/>
  <c r="I1003" i="13"/>
  <c r="I1004" i="13"/>
  <c r="I1005" i="13"/>
  <c r="I1006" i="13"/>
  <c r="I1007" i="13"/>
  <c r="I1008" i="13"/>
  <c r="I1009" i="13"/>
  <c r="I1010" i="13"/>
  <c r="I1011" i="13"/>
  <c r="I1012" i="13"/>
  <c r="I1013" i="13"/>
  <c r="I1014" i="13"/>
  <c r="I1015" i="13"/>
  <c r="I1016" i="13"/>
  <c r="I1017" i="13"/>
  <c r="I1018" i="13"/>
  <c r="I1019" i="13"/>
  <c r="I1020" i="13"/>
  <c r="I1021" i="13"/>
  <c r="I1022" i="13"/>
  <c r="I1023" i="13"/>
  <c r="I1024" i="13"/>
  <c r="I1025" i="13"/>
  <c r="I1026" i="13"/>
  <c r="I1027" i="13"/>
  <c r="I1028" i="13"/>
  <c r="I1029" i="13"/>
  <c r="I1030" i="13"/>
  <c r="I1031" i="13"/>
  <c r="I1032" i="13"/>
  <c r="I1033" i="13"/>
  <c r="I1034" i="13"/>
  <c r="I1035" i="13"/>
  <c r="I1036" i="13"/>
  <c r="I1037" i="13"/>
  <c r="I1038" i="13"/>
  <c r="I1039" i="13"/>
  <c r="I1040" i="13"/>
  <c r="I1041" i="13"/>
  <c r="I1042" i="13"/>
  <c r="I1043" i="13"/>
  <c r="I1044" i="13"/>
  <c r="I1045" i="13"/>
  <c r="I1046" i="13"/>
  <c r="I1047" i="13"/>
  <c r="I1048" i="13"/>
  <c r="I1049" i="13"/>
  <c r="I1050" i="13"/>
  <c r="I1051" i="13"/>
  <c r="I1052" i="13"/>
  <c r="I1053" i="13"/>
  <c r="I1054" i="13"/>
  <c r="I1055" i="13"/>
  <c r="I1056" i="13"/>
  <c r="I1057" i="13"/>
  <c r="I1058" i="13"/>
  <c r="I1059" i="13"/>
  <c r="I1060" i="13"/>
  <c r="I1061" i="13"/>
  <c r="I1062" i="13"/>
  <c r="I1063" i="13"/>
  <c r="I1064" i="13"/>
  <c r="I1065" i="13"/>
  <c r="I1066" i="13"/>
  <c r="I1067" i="13"/>
  <c r="I1068" i="13"/>
  <c r="I1069" i="13"/>
  <c r="I1070" i="13"/>
  <c r="I1071" i="13"/>
  <c r="I1072" i="13"/>
  <c r="I1073" i="13"/>
  <c r="I1074" i="13"/>
  <c r="I1075" i="13"/>
  <c r="I1076" i="13"/>
  <c r="I1077" i="13"/>
  <c r="I1078" i="13"/>
  <c r="I1079" i="13"/>
  <c r="I1080" i="13"/>
  <c r="I1081" i="13"/>
  <c r="I1082" i="13"/>
  <c r="I1083" i="13"/>
  <c r="I1084" i="13"/>
  <c r="I1085" i="13"/>
  <c r="I2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I594" i="7"/>
  <c r="I595" i="7"/>
  <c r="I596" i="7"/>
  <c r="I597" i="7"/>
  <c r="I598" i="7"/>
  <c r="I599" i="7"/>
  <c r="I600" i="7"/>
  <c r="I601" i="7"/>
  <c r="I602" i="7"/>
  <c r="I603" i="7"/>
  <c r="I604" i="7"/>
  <c r="I605" i="7"/>
  <c r="I606" i="7"/>
  <c r="I607" i="7"/>
  <c r="I608" i="7"/>
  <c r="I609" i="7"/>
  <c r="I610" i="7"/>
  <c r="I611" i="7"/>
  <c r="I612" i="7"/>
  <c r="I613" i="7"/>
  <c r="I614" i="7"/>
  <c r="I615" i="7"/>
  <c r="I616" i="7"/>
  <c r="I617" i="7"/>
  <c r="I618" i="7"/>
  <c r="I619" i="7"/>
  <c r="I620" i="7"/>
  <c r="I621" i="7"/>
  <c r="I622" i="7"/>
  <c r="I623" i="7"/>
  <c r="I624" i="7"/>
  <c r="I625" i="7"/>
  <c r="I626" i="7"/>
  <c r="I627" i="7"/>
  <c r="I628" i="7"/>
  <c r="I629" i="7"/>
  <c r="I630" i="7"/>
  <c r="I631" i="7"/>
  <c r="I632" i="7"/>
  <c r="I633" i="7"/>
  <c r="I634" i="7"/>
  <c r="I635" i="7"/>
  <c r="I636" i="7"/>
  <c r="I637" i="7"/>
  <c r="I638" i="7"/>
  <c r="I639" i="7"/>
  <c r="I640" i="7"/>
  <c r="I641" i="7"/>
  <c r="I642" i="7"/>
  <c r="I643" i="7"/>
  <c r="I644" i="7"/>
  <c r="I645" i="7"/>
  <c r="I646" i="7"/>
  <c r="I647" i="7"/>
  <c r="I648" i="7"/>
  <c r="I649" i="7"/>
  <c r="I650" i="7"/>
  <c r="I651" i="7"/>
  <c r="I652" i="7"/>
  <c r="I653" i="7"/>
  <c r="I654" i="7"/>
  <c r="I655" i="7"/>
  <c r="I656" i="7"/>
  <c r="I657" i="7"/>
  <c r="I658" i="7"/>
  <c r="I659" i="7"/>
  <c r="I660" i="7"/>
  <c r="I661" i="7"/>
  <c r="I662" i="7"/>
  <c r="I663" i="7"/>
  <c r="I664" i="7"/>
  <c r="I665" i="7"/>
  <c r="I666" i="7"/>
  <c r="I667" i="7"/>
  <c r="I668" i="7"/>
  <c r="I669" i="7"/>
  <c r="I670" i="7"/>
  <c r="I671" i="7"/>
  <c r="I672" i="7"/>
  <c r="I673" i="7"/>
  <c r="I674" i="7"/>
  <c r="I675" i="7"/>
  <c r="I676" i="7"/>
  <c r="I677" i="7"/>
  <c r="I678" i="7"/>
  <c r="I679" i="7"/>
  <c r="I680" i="7"/>
  <c r="I681" i="7"/>
  <c r="I682" i="7"/>
  <c r="I683" i="7"/>
  <c r="I684" i="7"/>
  <c r="I685" i="7"/>
  <c r="I686" i="7"/>
  <c r="I687" i="7"/>
  <c r="I688" i="7"/>
  <c r="I689" i="7"/>
  <c r="I690" i="7"/>
  <c r="I691" i="7"/>
  <c r="I692" i="7"/>
  <c r="I693" i="7"/>
  <c r="I694" i="7"/>
  <c r="I695" i="7"/>
  <c r="I696" i="7"/>
  <c r="I697" i="7"/>
  <c r="I698" i="7"/>
  <c r="I699" i="7"/>
  <c r="I700" i="7"/>
  <c r="I701" i="7"/>
  <c r="I702" i="7"/>
  <c r="I703" i="7"/>
  <c r="I704" i="7"/>
  <c r="I705" i="7"/>
  <c r="I706" i="7"/>
  <c r="I707" i="7"/>
  <c r="I708" i="7"/>
  <c r="I709" i="7"/>
  <c r="I710" i="7"/>
  <c r="I711" i="7"/>
  <c r="I712" i="7"/>
  <c r="I713" i="7"/>
  <c r="I714" i="7"/>
  <c r="I715" i="7"/>
  <c r="I716" i="7"/>
  <c r="I717" i="7"/>
  <c r="I718" i="7"/>
  <c r="I719" i="7"/>
  <c r="I720" i="7"/>
  <c r="I721" i="7"/>
  <c r="I722" i="7"/>
  <c r="I723" i="7"/>
  <c r="I724" i="7"/>
  <c r="I725" i="7"/>
  <c r="I726" i="7"/>
  <c r="I727" i="7"/>
  <c r="I728" i="7"/>
  <c r="I729" i="7"/>
  <c r="I730" i="7"/>
  <c r="I731" i="7"/>
  <c r="I732" i="7"/>
  <c r="I733" i="7"/>
  <c r="I734" i="7"/>
  <c r="I735" i="7"/>
  <c r="I736" i="7"/>
  <c r="I737" i="7"/>
  <c r="I738" i="7"/>
  <c r="I739" i="7"/>
  <c r="I740" i="7"/>
  <c r="I741" i="7"/>
  <c r="I742" i="7"/>
  <c r="I743" i="7"/>
  <c r="I744" i="7"/>
  <c r="I745" i="7"/>
  <c r="I746" i="7"/>
  <c r="I747" i="7"/>
  <c r="I748" i="7"/>
  <c r="I749" i="7"/>
  <c r="I750" i="7"/>
  <c r="I751" i="7"/>
  <c r="I752" i="7"/>
  <c r="I753" i="7"/>
  <c r="I754" i="7"/>
  <c r="I755" i="7"/>
  <c r="I756" i="7"/>
  <c r="I757" i="7"/>
  <c r="I758" i="7"/>
  <c r="I759" i="7"/>
  <c r="I760" i="7"/>
  <c r="I761" i="7"/>
  <c r="I762" i="7"/>
  <c r="I763" i="7"/>
  <c r="I764" i="7"/>
  <c r="I765" i="7"/>
  <c r="I766" i="7"/>
  <c r="I767" i="7"/>
  <c r="I768" i="7"/>
  <c r="I769" i="7"/>
  <c r="I770" i="7"/>
  <c r="I771" i="7"/>
  <c r="I772" i="7"/>
  <c r="I773" i="7"/>
  <c r="I774" i="7"/>
  <c r="I775" i="7"/>
  <c r="I776" i="7"/>
  <c r="I777" i="7"/>
  <c r="I778" i="7"/>
  <c r="I779" i="7"/>
  <c r="I780" i="7"/>
  <c r="I781" i="7"/>
  <c r="I782" i="7"/>
  <c r="I783" i="7"/>
  <c r="I784" i="7"/>
  <c r="I785" i="7"/>
  <c r="I786" i="7"/>
  <c r="I787" i="7"/>
  <c r="I788" i="7"/>
  <c r="I789" i="7"/>
  <c r="I790" i="7"/>
  <c r="I791" i="7"/>
  <c r="I792" i="7"/>
  <c r="I793" i="7"/>
  <c r="I794" i="7"/>
  <c r="I795" i="7"/>
  <c r="I796" i="7"/>
  <c r="I797" i="7"/>
  <c r="I798" i="7"/>
  <c r="I799" i="7"/>
  <c r="I800" i="7"/>
  <c r="I801" i="7"/>
  <c r="I802" i="7"/>
  <c r="I803" i="7"/>
  <c r="I804" i="7"/>
  <c r="I805" i="7"/>
  <c r="I806" i="7"/>
  <c r="I807" i="7"/>
  <c r="I808" i="7"/>
  <c r="I809" i="7"/>
  <c r="I810" i="7"/>
  <c r="I811" i="7"/>
  <c r="I812" i="7"/>
  <c r="I813" i="7"/>
  <c r="I814" i="7"/>
  <c r="I815" i="7"/>
  <c r="I816" i="7"/>
  <c r="I817" i="7"/>
  <c r="I818" i="7"/>
  <c r="I819" i="7"/>
  <c r="I820" i="7"/>
  <c r="I821" i="7"/>
  <c r="I822" i="7"/>
  <c r="I823" i="7"/>
  <c r="I824" i="7"/>
  <c r="I825" i="7"/>
  <c r="I826" i="7"/>
  <c r="I827" i="7"/>
  <c r="I828" i="7"/>
  <c r="I829" i="7"/>
  <c r="I830" i="7"/>
  <c r="I831" i="7"/>
  <c r="I832" i="7"/>
  <c r="I833" i="7"/>
  <c r="I834" i="7"/>
  <c r="I835" i="7"/>
  <c r="I836" i="7"/>
  <c r="I837" i="7"/>
  <c r="I838" i="7"/>
  <c r="I839" i="7"/>
  <c r="I840" i="7"/>
  <c r="I841" i="7"/>
  <c r="I842" i="7"/>
  <c r="I843" i="7"/>
  <c r="I844" i="7"/>
  <c r="I845" i="7"/>
  <c r="I846" i="7"/>
  <c r="I847" i="7"/>
  <c r="I848" i="7"/>
  <c r="I849" i="7"/>
  <c r="I850" i="7"/>
  <c r="I851" i="7"/>
  <c r="I852" i="7"/>
  <c r="I853" i="7"/>
  <c r="I854" i="7"/>
  <c r="I855" i="7"/>
  <c r="I856" i="7"/>
  <c r="I857" i="7"/>
  <c r="I858" i="7"/>
  <c r="I859" i="7"/>
  <c r="I860" i="7"/>
  <c r="I861" i="7"/>
  <c r="I862" i="7"/>
  <c r="I863" i="7"/>
  <c r="I864" i="7"/>
  <c r="I865" i="7"/>
  <c r="I866" i="7"/>
  <c r="I867" i="7"/>
  <c r="I868" i="7"/>
  <c r="I869" i="7"/>
  <c r="I870" i="7"/>
  <c r="I871" i="7"/>
  <c r="I872" i="7"/>
  <c r="I873" i="7"/>
  <c r="I874" i="7"/>
  <c r="I875" i="7"/>
  <c r="I876" i="7"/>
  <c r="I877" i="7"/>
  <c r="I878" i="7"/>
  <c r="I879" i="7"/>
  <c r="I880" i="7"/>
  <c r="I881" i="7"/>
  <c r="I882" i="7"/>
  <c r="I883" i="7"/>
  <c r="I884" i="7"/>
  <c r="I885" i="7"/>
  <c r="I886" i="7"/>
  <c r="I887" i="7"/>
  <c r="I888" i="7"/>
  <c r="I889" i="7"/>
  <c r="I890" i="7"/>
  <c r="I891" i="7"/>
  <c r="I892" i="7"/>
  <c r="I893" i="7"/>
  <c r="I894" i="7"/>
  <c r="I895" i="7"/>
  <c r="I896" i="7"/>
  <c r="I897" i="7"/>
  <c r="I898" i="7"/>
  <c r="I899" i="7"/>
  <c r="I900" i="7"/>
  <c r="I901" i="7"/>
  <c r="I902" i="7"/>
  <c r="I903" i="7"/>
  <c r="I904" i="7"/>
  <c r="I905" i="7"/>
  <c r="I906" i="7"/>
  <c r="I907" i="7"/>
  <c r="I908" i="7"/>
  <c r="I909" i="7"/>
  <c r="I910" i="7"/>
  <c r="I911" i="7"/>
  <c r="I912" i="7"/>
  <c r="I913" i="7"/>
  <c r="I914" i="7"/>
  <c r="I915" i="7"/>
  <c r="I916" i="7"/>
  <c r="I917" i="7"/>
  <c r="I918" i="7"/>
  <c r="I919" i="7"/>
  <c r="I920" i="7"/>
  <c r="I921" i="7"/>
  <c r="I922" i="7"/>
  <c r="I923" i="7"/>
  <c r="I924" i="7"/>
  <c r="I925" i="7"/>
  <c r="I926" i="7"/>
  <c r="I927" i="7"/>
  <c r="I928" i="7"/>
  <c r="I929" i="7"/>
  <c r="I930" i="7"/>
  <c r="I931" i="7"/>
  <c r="I932" i="7"/>
  <c r="I933" i="7"/>
  <c r="I934" i="7"/>
  <c r="I935" i="7"/>
  <c r="I936" i="7"/>
  <c r="I937" i="7"/>
  <c r="I938" i="7"/>
  <c r="I939" i="7"/>
  <c r="I940" i="7"/>
  <c r="I941" i="7"/>
  <c r="I942" i="7"/>
  <c r="I943" i="7"/>
  <c r="I944" i="7"/>
  <c r="I945" i="7"/>
  <c r="I946" i="7"/>
  <c r="I947" i="7"/>
  <c r="I948" i="7"/>
  <c r="I949" i="7"/>
  <c r="I950" i="7"/>
  <c r="I951" i="7"/>
  <c r="I952" i="7"/>
  <c r="I953" i="7"/>
  <c r="I954" i="7"/>
  <c r="I955" i="7"/>
  <c r="I956" i="7"/>
  <c r="I957" i="7"/>
  <c r="I958" i="7"/>
  <c r="I959" i="7"/>
  <c r="I960" i="7"/>
  <c r="I961" i="7"/>
  <c r="I962" i="7"/>
  <c r="I963" i="7"/>
  <c r="I964" i="7"/>
  <c r="I965" i="7"/>
  <c r="I966" i="7"/>
  <c r="I967" i="7"/>
  <c r="I968" i="7"/>
  <c r="I969" i="7"/>
  <c r="I970" i="7"/>
  <c r="I971" i="7"/>
  <c r="I972" i="7"/>
  <c r="I973" i="7"/>
  <c r="I974" i="7"/>
  <c r="I975" i="7"/>
  <c r="I976" i="7"/>
  <c r="I977" i="7"/>
  <c r="I978" i="7"/>
  <c r="I979" i="7"/>
  <c r="I980" i="7"/>
  <c r="I981" i="7"/>
  <c r="I982" i="7"/>
  <c r="I983" i="7"/>
  <c r="I984" i="7"/>
  <c r="I985" i="7"/>
  <c r="I986" i="7"/>
  <c r="I987" i="7"/>
  <c r="I988" i="7"/>
  <c r="I989" i="7"/>
  <c r="I990" i="7"/>
  <c r="I991" i="7"/>
  <c r="I992" i="7"/>
  <c r="I993" i="7"/>
  <c r="I994" i="7"/>
  <c r="I995" i="7"/>
  <c r="I996" i="7"/>
  <c r="I997" i="7"/>
  <c r="I998" i="7"/>
  <c r="I999" i="7"/>
  <c r="I1000" i="7"/>
  <c r="I1001" i="7"/>
  <c r="I1002" i="7"/>
  <c r="I1003" i="7"/>
  <c r="I1004" i="7"/>
  <c r="I1005" i="7"/>
  <c r="I1006" i="7"/>
  <c r="I1007" i="7"/>
  <c r="I1008" i="7"/>
  <c r="I1009" i="7"/>
  <c r="I1010" i="7"/>
  <c r="I1011" i="7"/>
  <c r="I1012" i="7"/>
  <c r="I1013" i="7"/>
  <c r="I1014" i="7"/>
  <c r="I1015" i="7"/>
  <c r="I1016" i="7"/>
  <c r="I1017" i="7"/>
  <c r="I1018" i="7"/>
  <c r="I1019" i="7"/>
  <c r="I1020" i="7"/>
  <c r="I1021" i="7"/>
  <c r="I1022" i="7"/>
  <c r="I1023" i="7"/>
  <c r="I1024" i="7"/>
  <c r="I1025" i="7"/>
  <c r="I1026" i="7"/>
  <c r="I1027" i="7"/>
  <c r="I1028" i="7"/>
  <c r="I1029" i="7"/>
  <c r="I1030" i="7"/>
  <c r="I1031" i="7"/>
  <c r="I1032" i="7"/>
  <c r="I1033" i="7"/>
  <c r="I1034" i="7"/>
  <c r="I1035" i="7"/>
  <c r="I1036" i="7"/>
  <c r="I1037" i="7"/>
  <c r="I1038" i="7"/>
  <c r="I1039" i="7"/>
  <c r="I1040" i="7"/>
  <c r="I1041" i="7"/>
  <c r="I1042" i="7"/>
  <c r="I1043" i="7"/>
  <c r="I1044" i="7"/>
  <c r="I1045" i="7"/>
  <c r="I1046" i="7"/>
  <c r="I1047" i="7"/>
  <c r="I1048" i="7"/>
  <c r="I1049" i="7"/>
  <c r="I1050" i="7"/>
  <c r="I1051" i="7"/>
  <c r="I1052" i="7"/>
  <c r="I1053" i="7"/>
  <c r="I1054" i="7"/>
  <c r="I1055" i="7"/>
  <c r="I1056" i="7"/>
  <c r="I1057" i="7"/>
  <c r="I1058" i="7"/>
  <c r="I1059" i="7"/>
  <c r="I1060" i="7"/>
  <c r="I1061" i="7"/>
  <c r="I1062" i="7"/>
  <c r="I1063" i="7"/>
  <c r="I1064" i="7"/>
  <c r="I1065" i="7"/>
  <c r="I1066" i="7"/>
  <c r="I1067" i="7"/>
  <c r="I1068" i="7"/>
  <c r="I1069" i="7"/>
  <c r="I1070" i="7"/>
  <c r="I1071" i="7"/>
  <c r="I1072" i="7"/>
  <c r="I1073" i="7"/>
  <c r="I1074" i="7"/>
  <c r="I1075" i="7"/>
  <c r="I1076" i="7"/>
  <c r="I1077" i="7"/>
  <c r="I1078" i="7"/>
  <c r="I1079" i="7"/>
  <c r="I1080" i="7"/>
  <c r="I1081" i="7"/>
  <c r="I1082" i="7"/>
  <c r="I1083" i="7"/>
  <c r="I1084" i="7"/>
  <c r="I1085" i="7"/>
  <c r="I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I513" i="9"/>
  <c r="I514" i="9"/>
  <c r="I515" i="9"/>
  <c r="I516" i="9"/>
  <c r="I517" i="9"/>
  <c r="I518" i="9"/>
  <c r="I519" i="9"/>
  <c r="I520" i="9"/>
  <c r="I521" i="9"/>
  <c r="I522" i="9"/>
  <c r="I523" i="9"/>
  <c r="I524" i="9"/>
  <c r="I525" i="9"/>
  <c r="I526" i="9"/>
  <c r="I527" i="9"/>
  <c r="I528" i="9"/>
  <c r="I529" i="9"/>
  <c r="I530" i="9"/>
  <c r="I531" i="9"/>
  <c r="I532" i="9"/>
  <c r="I533" i="9"/>
  <c r="I534" i="9"/>
  <c r="I535" i="9"/>
  <c r="I536" i="9"/>
  <c r="I537" i="9"/>
  <c r="I538" i="9"/>
  <c r="I539" i="9"/>
  <c r="I540" i="9"/>
  <c r="I541" i="9"/>
  <c r="I542" i="9"/>
  <c r="I543" i="9"/>
  <c r="I544" i="9"/>
  <c r="I545" i="9"/>
  <c r="I546" i="9"/>
  <c r="I547" i="9"/>
  <c r="I548" i="9"/>
  <c r="I549" i="9"/>
  <c r="I550" i="9"/>
  <c r="I551" i="9"/>
  <c r="I552" i="9"/>
  <c r="I553" i="9"/>
  <c r="I554" i="9"/>
  <c r="I555" i="9"/>
  <c r="I556" i="9"/>
  <c r="I557" i="9"/>
  <c r="I558" i="9"/>
  <c r="I559" i="9"/>
  <c r="I560" i="9"/>
  <c r="I561" i="9"/>
  <c r="I562" i="9"/>
  <c r="I563" i="9"/>
  <c r="I564" i="9"/>
  <c r="I565" i="9"/>
  <c r="I566" i="9"/>
  <c r="I567" i="9"/>
  <c r="I568" i="9"/>
  <c r="I569" i="9"/>
  <c r="I570" i="9"/>
  <c r="I571" i="9"/>
  <c r="I572" i="9"/>
  <c r="I573" i="9"/>
  <c r="I574" i="9"/>
  <c r="I575" i="9"/>
  <c r="I576" i="9"/>
  <c r="I577" i="9"/>
  <c r="I578" i="9"/>
  <c r="I579" i="9"/>
  <c r="I580" i="9"/>
  <c r="I581" i="9"/>
  <c r="I582" i="9"/>
  <c r="I583" i="9"/>
  <c r="I584" i="9"/>
  <c r="I585" i="9"/>
  <c r="I586" i="9"/>
  <c r="I587" i="9"/>
  <c r="I588" i="9"/>
  <c r="I589" i="9"/>
  <c r="I590" i="9"/>
  <c r="I591" i="9"/>
  <c r="I592" i="9"/>
  <c r="I593" i="9"/>
  <c r="I594" i="9"/>
  <c r="I595" i="9"/>
  <c r="I596" i="9"/>
  <c r="I597" i="9"/>
  <c r="I598" i="9"/>
  <c r="I599" i="9"/>
  <c r="I600" i="9"/>
  <c r="I601" i="9"/>
  <c r="I602" i="9"/>
  <c r="I603" i="9"/>
  <c r="I604" i="9"/>
  <c r="I605" i="9"/>
  <c r="I606" i="9"/>
  <c r="I607" i="9"/>
  <c r="I608" i="9"/>
  <c r="I609" i="9"/>
  <c r="I610" i="9"/>
  <c r="I611" i="9"/>
  <c r="I612" i="9"/>
  <c r="I613" i="9"/>
  <c r="I614" i="9"/>
  <c r="I615" i="9"/>
  <c r="I616" i="9"/>
  <c r="I617" i="9"/>
  <c r="I618" i="9"/>
  <c r="I619" i="9"/>
  <c r="I620" i="9"/>
  <c r="I621" i="9"/>
  <c r="I622" i="9"/>
  <c r="I623" i="9"/>
  <c r="I624" i="9"/>
  <c r="I625" i="9"/>
  <c r="I626" i="9"/>
  <c r="I627" i="9"/>
  <c r="I628" i="9"/>
  <c r="I629" i="9"/>
  <c r="I630" i="9"/>
  <c r="I631" i="9"/>
  <c r="I632" i="9"/>
  <c r="I633" i="9"/>
  <c r="I634" i="9"/>
  <c r="I635" i="9"/>
  <c r="I636" i="9"/>
  <c r="I637" i="9"/>
  <c r="I638" i="9"/>
  <c r="I639" i="9"/>
  <c r="I640" i="9"/>
  <c r="I641" i="9"/>
  <c r="I642" i="9"/>
  <c r="I643" i="9"/>
  <c r="I644" i="9"/>
  <c r="I645" i="9"/>
  <c r="I646" i="9"/>
  <c r="I647" i="9"/>
  <c r="I648" i="9"/>
  <c r="I649" i="9"/>
  <c r="I650" i="9"/>
  <c r="I651" i="9"/>
  <c r="I652" i="9"/>
  <c r="I653" i="9"/>
  <c r="I654" i="9"/>
  <c r="I655" i="9"/>
  <c r="I656" i="9"/>
  <c r="I657" i="9"/>
  <c r="I658" i="9"/>
  <c r="I659" i="9"/>
  <c r="I660" i="9"/>
  <c r="I661" i="9"/>
  <c r="I662" i="9"/>
  <c r="I663" i="9"/>
  <c r="I664" i="9"/>
  <c r="I665" i="9"/>
  <c r="I666" i="9"/>
  <c r="I667" i="9"/>
  <c r="I668" i="9"/>
  <c r="I669" i="9"/>
  <c r="I670" i="9"/>
  <c r="I671" i="9"/>
  <c r="I672" i="9"/>
  <c r="I673" i="9"/>
  <c r="I674" i="9"/>
  <c r="I675" i="9"/>
  <c r="I676" i="9"/>
  <c r="I677" i="9"/>
  <c r="I678" i="9"/>
  <c r="I679" i="9"/>
  <c r="I680" i="9"/>
  <c r="I681" i="9"/>
  <c r="I682" i="9"/>
  <c r="I683" i="9"/>
  <c r="I684" i="9"/>
  <c r="I685" i="9"/>
  <c r="I686" i="9"/>
  <c r="I687" i="9"/>
  <c r="I688" i="9"/>
  <c r="I689" i="9"/>
  <c r="I690" i="9"/>
  <c r="I691" i="9"/>
  <c r="I692" i="9"/>
  <c r="I693" i="9"/>
  <c r="I694" i="9"/>
  <c r="I695" i="9"/>
  <c r="I696" i="9"/>
  <c r="I697" i="9"/>
  <c r="I698" i="9"/>
  <c r="I699" i="9"/>
  <c r="I700" i="9"/>
  <c r="I701" i="9"/>
  <c r="I702" i="9"/>
  <c r="I703" i="9"/>
  <c r="I704" i="9"/>
  <c r="I705" i="9"/>
  <c r="I706" i="9"/>
  <c r="I707" i="9"/>
  <c r="I708" i="9"/>
  <c r="I709" i="9"/>
  <c r="I710" i="9"/>
  <c r="I711" i="9"/>
  <c r="I712" i="9"/>
  <c r="I713" i="9"/>
  <c r="I714" i="9"/>
  <c r="I715" i="9"/>
  <c r="I716" i="9"/>
  <c r="I717" i="9"/>
  <c r="I718" i="9"/>
  <c r="I719" i="9"/>
  <c r="I720" i="9"/>
  <c r="I721" i="9"/>
  <c r="I722" i="9"/>
  <c r="I723" i="9"/>
  <c r="I724" i="9"/>
  <c r="I725" i="9"/>
  <c r="I726" i="9"/>
  <c r="I727" i="9"/>
  <c r="I728" i="9"/>
  <c r="I729" i="9"/>
  <c r="I730" i="9"/>
  <c r="I731" i="9"/>
  <c r="I732" i="9"/>
  <c r="I733" i="9"/>
  <c r="I734" i="9"/>
  <c r="I735" i="9"/>
  <c r="I736" i="9"/>
  <c r="I737" i="9"/>
  <c r="I738" i="9"/>
  <c r="I739" i="9"/>
  <c r="I740" i="9"/>
  <c r="I741" i="9"/>
  <c r="I742" i="9"/>
  <c r="I743" i="9"/>
  <c r="I744" i="9"/>
  <c r="I745" i="9"/>
  <c r="I746" i="9"/>
  <c r="I747" i="9"/>
  <c r="I748" i="9"/>
  <c r="I749" i="9"/>
  <c r="I750" i="9"/>
  <c r="I751" i="9"/>
  <c r="I752" i="9"/>
  <c r="I753" i="9"/>
  <c r="I754" i="9"/>
  <c r="I755" i="9"/>
  <c r="I756" i="9"/>
  <c r="I757" i="9"/>
  <c r="I758" i="9"/>
  <c r="I759" i="9"/>
  <c r="I760" i="9"/>
  <c r="I761" i="9"/>
  <c r="I762" i="9"/>
  <c r="I763" i="9"/>
  <c r="I764" i="9"/>
  <c r="I765" i="9"/>
  <c r="I766" i="9"/>
  <c r="I767" i="9"/>
  <c r="I768" i="9"/>
  <c r="I769" i="9"/>
  <c r="I770" i="9"/>
  <c r="I771" i="9"/>
  <c r="I772" i="9"/>
  <c r="I773" i="9"/>
  <c r="I774" i="9"/>
  <c r="I775" i="9"/>
  <c r="I776" i="9"/>
  <c r="I777" i="9"/>
  <c r="I778" i="9"/>
  <c r="I779" i="9"/>
  <c r="I780" i="9"/>
  <c r="I781" i="9"/>
  <c r="I782" i="9"/>
  <c r="I783" i="9"/>
  <c r="I784" i="9"/>
  <c r="I785" i="9"/>
  <c r="I786" i="9"/>
  <c r="I787" i="9"/>
  <c r="I788" i="9"/>
  <c r="I789" i="9"/>
  <c r="I790" i="9"/>
  <c r="I791" i="9"/>
  <c r="I792" i="9"/>
  <c r="I793" i="9"/>
  <c r="I794" i="9"/>
  <c r="I795" i="9"/>
  <c r="I796" i="9"/>
  <c r="I797" i="9"/>
  <c r="I798" i="9"/>
  <c r="I799" i="9"/>
  <c r="I800" i="9"/>
  <c r="I801" i="9"/>
  <c r="I802" i="9"/>
  <c r="I803" i="9"/>
  <c r="I804" i="9"/>
  <c r="I805" i="9"/>
  <c r="I806" i="9"/>
  <c r="I807" i="9"/>
  <c r="I808" i="9"/>
  <c r="I809" i="9"/>
  <c r="I810" i="9"/>
  <c r="I811" i="9"/>
  <c r="I812" i="9"/>
  <c r="I813" i="9"/>
  <c r="I814" i="9"/>
  <c r="I815" i="9"/>
  <c r="I816" i="9"/>
  <c r="I817" i="9"/>
  <c r="I818" i="9"/>
  <c r="I819" i="9"/>
  <c r="I820" i="9"/>
  <c r="I821" i="9"/>
  <c r="I822" i="9"/>
  <c r="I823" i="9"/>
  <c r="I824" i="9"/>
  <c r="I825" i="9"/>
  <c r="I826" i="9"/>
  <c r="I827" i="9"/>
  <c r="I828" i="9"/>
  <c r="I829" i="9"/>
  <c r="I830" i="9"/>
  <c r="I831" i="9"/>
  <c r="I832" i="9"/>
  <c r="I833" i="9"/>
  <c r="I834" i="9"/>
  <c r="I835" i="9"/>
  <c r="I836" i="9"/>
  <c r="I837" i="9"/>
  <c r="I838" i="9"/>
  <c r="I839" i="9"/>
  <c r="I840" i="9"/>
  <c r="I841" i="9"/>
  <c r="I842" i="9"/>
  <c r="I843" i="9"/>
  <c r="I844" i="9"/>
  <c r="I845" i="9"/>
  <c r="I846" i="9"/>
  <c r="I847" i="9"/>
  <c r="I848" i="9"/>
  <c r="I849" i="9"/>
  <c r="I850" i="9"/>
  <c r="I851" i="9"/>
  <c r="I852" i="9"/>
  <c r="I853" i="9"/>
  <c r="I854" i="9"/>
  <c r="I855" i="9"/>
  <c r="I856" i="9"/>
  <c r="I857" i="9"/>
  <c r="I858" i="9"/>
  <c r="I859" i="9"/>
  <c r="I860" i="9"/>
  <c r="I861" i="9"/>
  <c r="I862" i="9"/>
  <c r="I863" i="9"/>
  <c r="I864" i="9"/>
  <c r="I865" i="9"/>
  <c r="I866" i="9"/>
  <c r="I867" i="9"/>
  <c r="I868" i="9"/>
  <c r="I869" i="9"/>
  <c r="I870" i="9"/>
  <c r="I871" i="9"/>
  <c r="I872" i="9"/>
  <c r="I873" i="9"/>
  <c r="I874" i="9"/>
  <c r="I875" i="9"/>
  <c r="I876" i="9"/>
  <c r="I877" i="9"/>
  <c r="I878" i="9"/>
  <c r="I879" i="9"/>
  <c r="I880" i="9"/>
  <c r="I881" i="9"/>
  <c r="I882" i="9"/>
  <c r="I883" i="9"/>
  <c r="I884" i="9"/>
  <c r="I885" i="9"/>
  <c r="I886" i="9"/>
  <c r="I887" i="9"/>
  <c r="I888" i="9"/>
  <c r="I889" i="9"/>
  <c r="I890" i="9"/>
  <c r="I891" i="9"/>
  <c r="I892" i="9"/>
  <c r="I893" i="9"/>
  <c r="I894" i="9"/>
  <c r="I895" i="9"/>
  <c r="I896" i="9"/>
  <c r="I897" i="9"/>
  <c r="I898" i="9"/>
  <c r="I899" i="9"/>
  <c r="I900" i="9"/>
  <c r="I901" i="9"/>
  <c r="I902" i="9"/>
  <c r="I903" i="9"/>
  <c r="I904" i="9"/>
  <c r="I905" i="9"/>
  <c r="I906" i="9"/>
  <c r="I907" i="9"/>
  <c r="I908" i="9"/>
  <c r="I909" i="9"/>
  <c r="I910" i="9"/>
  <c r="I911" i="9"/>
  <c r="I912" i="9"/>
  <c r="I913" i="9"/>
  <c r="I914" i="9"/>
  <c r="I915" i="9"/>
  <c r="I916" i="9"/>
  <c r="I917" i="9"/>
  <c r="I918" i="9"/>
  <c r="I919" i="9"/>
  <c r="I920" i="9"/>
  <c r="I921" i="9"/>
  <c r="I922" i="9"/>
  <c r="I923" i="9"/>
  <c r="I924" i="9"/>
  <c r="I925" i="9"/>
  <c r="I926" i="9"/>
  <c r="I927" i="9"/>
  <c r="I928" i="9"/>
  <c r="I929" i="9"/>
  <c r="I930" i="9"/>
  <c r="I931" i="9"/>
  <c r="I932" i="9"/>
  <c r="I933" i="9"/>
  <c r="I934" i="9"/>
  <c r="I935" i="9"/>
  <c r="I936" i="9"/>
  <c r="I937" i="9"/>
  <c r="I938" i="9"/>
  <c r="I939" i="9"/>
  <c r="I940" i="9"/>
  <c r="I941" i="9"/>
  <c r="I942" i="9"/>
  <c r="I943" i="9"/>
  <c r="I944" i="9"/>
  <c r="I945" i="9"/>
  <c r="I946" i="9"/>
  <c r="I947" i="9"/>
  <c r="I948" i="9"/>
  <c r="I949" i="9"/>
  <c r="I950" i="9"/>
  <c r="I951" i="9"/>
  <c r="I952" i="9"/>
  <c r="I953" i="9"/>
  <c r="I954" i="9"/>
  <c r="I955" i="9"/>
  <c r="I956" i="9"/>
  <c r="I957" i="9"/>
  <c r="I958" i="9"/>
  <c r="I959" i="9"/>
  <c r="I960" i="9"/>
  <c r="I961" i="9"/>
  <c r="I962" i="9"/>
  <c r="I963" i="9"/>
  <c r="I964" i="9"/>
  <c r="I965" i="9"/>
  <c r="I966" i="9"/>
  <c r="I967" i="9"/>
  <c r="I968" i="9"/>
  <c r="I969" i="9"/>
  <c r="I970" i="9"/>
  <c r="I971" i="9"/>
  <c r="I972" i="9"/>
  <c r="I973" i="9"/>
  <c r="I974" i="9"/>
  <c r="I975" i="9"/>
  <c r="I976" i="9"/>
  <c r="I977" i="9"/>
  <c r="I978" i="9"/>
  <c r="I979" i="9"/>
  <c r="I980" i="9"/>
  <c r="I981" i="9"/>
  <c r="I982" i="9"/>
  <c r="I983" i="9"/>
  <c r="I984" i="9"/>
  <c r="I985" i="9"/>
  <c r="I986" i="9"/>
  <c r="I987" i="9"/>
  <c r="I988" i="9"/>
  <c r="I989" i="9"/>
  <c r="I990" i="9"/>
  <c r="I991" i="9"/>
  <c r="I992" i="9"/>
  <c r="I993" i="9"/>
  <c r="I994" i="9"/>
  <c r="I995" i="9"/>
  <c r="I996" i="9"/>
  <c r="I997" i="9"/>
  <c r="I998" i="9"/>
  <c r="I999" i="9"/>
  <c r="I1000" i="9"/>
  <c r="I1001" i="9"/>
  <c r="I1002" i="9"/>
  <c r="I1003" i="9"/>
  <c r="I1004" i="9"/>
  <c r="I1005" i="9"/>
  <c r="I1006" i="9"/>
  <c r="I1007" i="9"/>
  <c r="I1008" i="9"/>
  <c r="I1009" i="9"/>
  <c r="I1010" i="9"/>
  <c r="I1011" i="9"/>
  <c r="I1012" i="9"/>
  <c r="I1013" i="9"/>
  <c r="I1014" i="9"/>
  <c r="I1015" i="9"/>
  <c r="I1016" i="9"/>
  <c r="I1017" i="9"/>
  <c r="I1018" i="9"/>
  <c r="I1019" i="9"/>
  <c r="I1020" i="9"/>
  <c r="I1021" i="9"/>
  <c r="I1022" i="9"/>
  <c r="I1023" i="9"/>
  <c r="I1024" i="9"/>
  <c r="I1025" i="9"/>
  <c r="I1026" i="9"/>
  <c r="I1027" i="9"/>
  <c r="I1028" i="9"/>
  <c r="I1029" i="9"/>
  <c r="I1030" i="9"/>
  <c r="I1031" i="9"/>
  <c r="I1032" i="9"/>
  <c r="I1033" i="9"/>
  <c r="I1034" i="9"/>
  <c r="I1035" i="9"/>
  <c r="I1036" i="9"/>
  <c r="I1037" i="9"/>
  <c r="I1038" i="9"/>
  <c r="I1039" i="9"/>
  <c r="I1040" i="9"/>
  <c r="I1041" i="9"/>
  <c r="I1042" i="9"/>
  <c r="I1043" i="9"/>
  <c r="I1044" i="9"/>
  <c r="I1045" i="9"/>
  <c r="I1046" i="9"/>
  <c r="I1047" i="9"/>
  <c r="I1048" i="9"/>
  <c r="I1049" i="9"/>
  <c r="I1050" i="9"/>
  <c r="I1051" i="9"/>
  <c r="I1052" i="9"/>
  <c r="I1053" i="9"/>
  <c r="I1054" i="9"/>
  <c r="I1055" i="9"/>
  <c r="I1056" i="9"/>
  <c r="I1057" i="9"/>
  <c r="I1058" i="9"/>
  <c r="I1059" i="9"/>
  <c r="I1060" i="9"/>
  <c r="I1061" i="9"/>
  <c r="I1062" i="9"/>
  <c r="I1063" i="9"/>
  <c r="I1064" i="9"/>
  <c r="I1065" i="9"/>
  <c r="I1066" i="9"/>
  <c r="I1067" i="9"/>
  <c r="I1068" i="9"/>
  <c r="I1069" i="9"/>
  <c r="I1070" i="9"/>
  <c r="I1071" i="9"/>
  <c r="I1072" i="9"/>
  <c r="I1073" i="9"/>
  <c r="I1074" i="9"/>
  <c r="I1075" i="9"/>
  <c r="I1076" i="9"/>
  <c r="I1077" i="9"/>
  <c r="I1078" i="9"/>
  <c r="I1079" i="9"/>
  <c r="I1080" i="9"/>
  <c r="I1081" i="9"/>
  <c r="I1082" i="9"/>
  <c r="I1083" i="9"/>
  <c r="I1084" i="9"/>
  <c r="I1085" i="9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59" i="8"/>
  <c r="I360" i="8"/>
  <c r="I361" i="8"/>
  <c r="I362" i="8"/>
  <c r="I363" i="8"/>
  <c r="I364" i="8"/>
  <c r="I365" i="8"/>
  <c r="I366" i="8"/>
  <c r="I367" i="8"/>
  <c r="I368" i="8"/>
  <c r="I369" i="8"/>
  <c r="I370" i="8"/>
  <c r="I371" i="8"/>
  <c r="I372" i="8"/>
  <c r="I373" i="8"/>
  <c r="I374" i="8"/>
  <c r="I375" i="8"/>
  <c r="I376" i="8"/>
  <c r="I377" i="8"/>
  <c r="I378" i="8"/>
  <c r="I379" i="8"/>
  <c r="I380" i="8"/>
  <c r="I381" i="8"/>
  <c r="I382" i="8"/>
  <c r="I383" i="8"/>
  <c r="I384" i="8"/>
  <c r="I385" i="8"/>
  <c r="I386" i="8"/>
  <c r="I387" i="8"/>
  <c r="I388" i="8"/>
  <c r="I389" i="8"/>
  <c r="I390" i="8"/>
  <c r="I391" i="8"/>
  <c r="I392" i="8"/>
  <c r="I393" i="8"/>
  <c r="I394" i="8"/>
  <c r="I395" i="8"/>
  <c r="I396" i="8"/>
  <c r="I397" i="8"/>
  <c r="I398" i="8"/>
  <c r="I399" i="8"/>
  <c r="I400" i="8"/>
  <c r="I401" i="8"/>
  <c r="I402" i="8"/>
  <c r="I403" i="8"/>
  <c r="I404" i="8"/>
  <c r="I405" i="8"/>
  <c r="I406" i="8"/>
  <c r="I407" i="8"/>
  <c r="I408" i="8"/>
  <c r="I409" i="8"/>
  <c r="I410" i="8"/>
  <c r="I411" i="8"/>
  <c r="I412" i="8"/>
  <c r="I413" i="8"/>
  <c r="I414" i="8"/>
  <c r="I415" i="8"/>
  <c r="I416" i="8"/>
  <c r="I417" i="8"/>
  <c r="I418" i="8"/>
  <c r="I419" i="8"/>
  <c r="I420" i="8"/>
  <c r="I421" i="8"/>
  <c r="I422" i="8"/>
  <c r="I423" i="8"/>
  <c r="I424" i="8"/>
  <c r="I425" i="8"/>
  <c r="I426" i="8"/>
  <c r="I427" i="8"/>
  <c r="I428" i="8"/>
  <c r="I429" i="8"/>
  <c r="I430" i="8"/>
  <c r="I431" i="8"/>
  <c r="I432" i="8"/>
  <c r="I433" i="8"/>
  <c r="I434" i="8"/>
  <c r="I435" i="8"/>
  <c r="I436" i="8"/>
  <c r="I437" i="8"/>
  <c r="I438" i="8"/>
  <c r="I439" i="8"/>
  <c r="I440" i="8"/>
  <c r="I441" i="8"/>
  <c r="I442" i="8"/>
  <c r="I443" i="8"/>
  <c r="I444" i="8"/>
  <c r="I445" i="8"/>
  <c r="I446" i="8"/>
  <c r="I447" i="8"/>
  <c r="I448" i="8"/>
  <c r="I449" i="8"/>
  <c r="I450" i="8"/>
  <c r="I451" i="8"/>
  <c r="I452" i="8"/>
  <c r="I453" i="8"/>
  <c r="I454" i="8"/>
  <c r="I455" i="8"/>
  <c r="I456" i="8"/>
  <c r="I457" i="8"/>
  <c r="I458" i="8"/>
  <c r="I459" i="8"/>
  <c r="I460" i="8"/>
  <c r="I461" i="8"/>
  <c r="I462" i="8"/>
  <c r="I463" i="8"/>
  <c r="I464" i="8"/>
  <c r="I465" i="8"/>
  <c r="I466" i="8"/>
  <c r="I467" i="8"/>
  <c r="I468" i="8"/>
  <c r="I469" i="8"/>
  <c r="I470" i="8"/>
  <c r="I471" i="8"/>
  <c r="I472" i="8"/>
  <c r="I473" i="8"/>
  <c r="I474" i="8"/>
  <c r="I475" i="8"/>
  <c r="I476" i="8"/>
  <c r="I477" i="8"/>
  <c r="I478" i="8"/>
  <c r="I479" i="8"/>
  <c r="I480" i="8"/>
  <c r="I481" i="8"/>
  <c r="I482" i="8"/>
  <c r="I483" i="8"/>
  <c r="I484" i="8"/>
  <c r="I485" i="8"/>
  <c r="I486" i="8"/>
  <c r="I487" i="8"/>
  <c r="I488" i="8"/>
  <c r="I489" i="8"/>
  <c r="I490" i="8"/>
  <c r="I491" i="8"/>
  <c r="I492" i="8"/>
  <c r="I493" i="8"/>
  <c r="I494" i="8"/>
  <c r="I495" i="8"/>
  <c r="I496" i="8"/>
  <c r="I497" i="8"/>
  <c r="I498" i="8"/>
  <c r="I499" i="8"/>
  <c r="I500" i="8"/>
  <c r="I501" i="8"/>
  <c r="I502" i="8"/>
  <c r="I503" i="8"/>
  <c r="I504" i="8"/>
  <c r="I505" i="8"/>
  <c r="I506" i="8"/>
  <c r="I507" i="8"/>
  <c r="I508" i="8"/>
  <c r="I509" i="8"/>
  <c r="I510" i="8"/>
  <c r="I511" i="8"/>
  <c r="I512" i="8"/>
  <c r="I513" i="8"/>
  <c r="I514" i="8"/>
  <c r="I515" i="8"/>
  <c r="I516" i="8"/>
  <c r="I517" i="8"/>
  <c r="I518" i="8"/>
  <c r="I519" i="8"/>
  <c r="I520" i="8"/>
  <c r="I521" i="8"/>
  <c r="I522" i="8"/>
  <c r="I523" i="8"/>
  <c r="I524" i="8"/>
  <c r="I525" i="8"/>
  <c r="I526" i="8"/>
  <c r="I527" i="8"/>
  <c r="I528" i="8"/>
  <c r="I529" i="8"/>
  <c r="I530" i="8"/>
  <c r="I531" i="8"/>
  <c r="I532" i="8"/>
  <c r="I533" i="8"/>
  <c r="I534" i="8"/>
  <c r="I535" i="8"/>
  <c r="I536" i="8"/>
  <c r="I537" i="8"/>
  <c r="I538" i="8"/>
  <c r="I539" i="8"/>
  <c r="I540" i="8"/>
  <c r="I541" i="8"/>
  <c r="I542" i="8"/>
  <c r="I543" i="8"/>
  <c r="I544" i="8"/>
  <c r="I545" i="8"/>
  <c r="I546" i="8"/>
  <c r="I547" i="8"/>
  <c r="I548" i="8"/>
  <c r="I549" i="8"/>
  <c r="I550" i="8"/>
  <c r="I551" i="8"/>
  <c r="I552" i="8"/>
  <c r="I553" i="8"/>
  <c r="I554" i="8"/>
  <c r="I555" i="8"/>
  <c r="I556" i="8"/>
  <c r="I557" i="8"/>
  <c r="I558" i="8"/>
  <c r="I559" i="8"/>
  <c r="I560" i="8"/>
  <c r="I561" i="8"/>
  <c r="I562" i="8"/>
  <c r="I563" i="8"/>
  <c r="I564" i="8"/>
  <c r="I565" i="8"/>
  <c r="I566" i="8"/>
  <c r="I567" i="8"/>
  <c r="I568" i="8"/>
  <c r="I569" i="8"/>
  <c r="I570" i="8"/>
  <c r="I571" i="8"/>
  <c r="I572" i="8"/>
  <c r="I573" i="8"/>
  <c r="I574" i="8"/>
  <c r="I575" i="8"/>
  <c r="I576" i="8"/>
  <c r="I577" i="8"/>
  <c r="I578" i="8"/>
  <c r="I579" i="8"/>
  <c r="I580" i="8"/>
  <c r="I581" i="8"/>
  <c r="I582" i="8"/>
  <c r="I583" i="8"/>
  <c r="I584" i="8"/>
  <c r="I585" i="8"/>
  <c r="I586" i="8"/>
  <c r="I587" i="8"/>
  <c r="I588" i="8"/>
  <c r="I589" i="8"/>
  <c r="I590" i="8"/>
  <c r="I591" i="8"/>
  <c r="I592" i="8"/>
  <c r="I593" i="8"/>
  <c r="I594" i="8"/>
  <c r="I595" i="8"/>
  <c r="I596" i="8"/>
  <c r="I597" i="8"/>
  <c r="I598" i="8"/>
  <c r="I599" i="8"/>
  <c r="I600" i="8"/>
  <c r="I601" i="8"/>
  <c r="I602" i="8"/>
  <c r="I603" i="8"/>
  <c r="I604" i="8"/>
  <c r="I605" i="8"/>
  <c r="I606" i="8"/>
  <c r="I607" i="8"/>
  <c r="I608" i="8"/>
  <c r="I609" i="8"/>
  <c r="I610" i="8"/>
  <c r="I611" i="8"/>
  <c r="I612" i="8"/>
  <c r="I613" i="8"/>
  <c r="I614" i="8"/>
  <c r="I615" i="8"/>
  <c r="I616" i="8"/>
  <c r="I617" i="8"/>
  <c r="I618" i="8"/>
  <c r="I619" i="8"/>
  <c r="I620" i="8"/>
  <c r="I621" i="8"/>
  <c r="I622" i="8"/>
  <c r="I623" i="8"/>
  <c r="I624" i="8"/>
  <c r="I625" i="8"/>
  <c r="I626" i="8"/>
  <c r="I627" i="8"/>
  <c r="I628" i="8"/>
  <c r="I629" i="8"/>
  <c r="I630" i="8"/>
  <c r="I631" i="8"/>
  <c r="I632" i="8"/>
  <c r="I633" i="8"/>
  <c r="I634" i="8"/>
  <c r="I635" i="8"/>
  <c r="I636" i="8"/>
  <c r="I637" i="8"/>
  <c r="I638" i="8"/>
  <c r="I639" i="8"/>
  <c r="I640" i="8"/>
  <c r="I641" i="8"/>
  <c r="I642" i="8"/>
  <c r="I643" i="8"/>
  <c r="I644" i="8"/>
  <c r="I645" i="8"/>
  <c r="I646" i="8"/>
  <c r="I647" i="8"/>
  <c r="I648" i="8"/>
  <c r="I649" i="8"/>
  <c r="I650" i="8"/>
  <c r="I651" i="8"/>
  <c r="I652" i="8"/>
  <c r="I653" i="8"/>
  <c r="I654" i="8"/>
  <c r="I655" i="8"/>
  <c r="I656" i="8"/>
  <c r="I657" i="8"/>
  <c r="I658" i="8"/>
  <c r="I659" i="8"/>
  <c r="I660" i="8"/>
  <c r="I661" i="8"/>
  <c r="I662" i="8"/>
  <c r="I663" i="8"/>
  <c r="I664" i="8"/>
  <c r="I665" i="8"/>
  <c r="I666" i="8"/>
  <c r="I667" i="8"/>
  <c r="I668" i="8"/>
  <c r="I669" i="8"/>
  <c r="I670" i="8"/>
  <c r="I671" i="8"/>
  <c r="I672" i="8"/>
  <c r="I673" i="8"/>
  <c r="I674" i="8"/>
  <c r="I675" i="8"/>
  <c r="I676" i="8"/>
  <c r="I677" i="8"/>
  <c r="I678" i="8"/>
  <c r="I679" i="8"/>
  <c r="I680" i="8"/>
  <c r="I681" i="8"/>
  <c r="I682" i="8"/>
  <c r="I683" i="8"/>
  <c r="I684" i="8"/>
  <c r="I685" i="8"/>
  <c r="I686" i="8"/>
  <c r="I687" i="8"/>
  <c r="I688" i="8"/>
  <c r="I689" i="8"/>
  <c r="I690" i="8"/>
  <c r="I691" i="8"/>
  <c r="I692" i="8"/>
  <c r="I693" i="8"/>
  <c r="I694" i="8"/>
  <c r="I695" i="8"/>
  <c r="I696" i="8"/>
  <c r="I697" i="8"/>
  <c r="I698" i="8"/>
  <c r="I699" i="8"/>
  <c r="I700" i="8"/>
  <c r="I701" i="8"/>
  <c r="I702" i="8"/>
  <c r="I703" i="8"/>
  <c r="I704" i="8"/>
  <c r="I705" i="8"/>
  <c r="I706" i="8"/>
  <c r="I707" i="8"/>
  <c r="I708" i="8"/>
  <c r="I709" i="8"/>
  <c r="I710" i="8"/>
  <c r="I711" i="8"/>
  <c r="I712" i="8"/>
  <c r="I713" i="8"/>
  <c r="I714" i="8"/>
  <c r="I715" i="8"/>
  <c r="I716" i="8"/>
  <c r="I717" i="8"/>
  <c r="I718" i="8"/>
  <c r="I719" i="8"/>
  <c r="I720" i="8"/>
  <c r="I721" i="8"/>
  <c r="I722" i="8"/>
  <c r="I723" i="8"/>
  <c r="I724" i="8"/>
  <c r="I725" i="8"/>
  <c r="I726" i="8"/>
  <c r="I727" i="8"/>
  <c r="I728" i="8"/>
  <c r="I729" i="8"/>
  <c r="I730" i="8"/>
  <c r="I731" i="8"/>
  <c r="I732" i="8"/>
  <c r="I733" i="8"/>
  <c r="I734" i="8"/>
  <c r="I735" i="8"/>
  <c r="I736" i="8"/>
  <c r="I737" i="8"/>
  <c r="I738" i="8"/>
  <c r="I739" i="8"/>
  <c r="I740" i="8"/>
  <c r="I741" i="8"/>
  <c r="I742" i="8"/>
  <c r="I743" i="8"/>
  <c r="I744" i="8"/>
  <c r="I745" i="8"/>
  <c r="I746" i="8"/>
  <c r="I747" i="8"/>
  <c r="I748" i="8"/>
  <c r="I749" i="8"/>
  <c r="I750" i="8"/>
  <c r="I751" i="8"/>
  <c r="I752" i="8"/>
  <c r="I753" i="8"/>
  <c r="I754" i="8"/>
  <c r="I755" i="8"/>
  <c r="I756" i="8"/>
  <c r="I757" i="8"/>
  <c r="I758" i="8"/>
  <c r="I759" i="8"/>
  <c r="I760" i="8"/>
  <c r="I761" i="8"/>
  <c r="I762" i="8"/>
  <c r="I763" i="8"/>
  <c r="I764" i="8"/>
  <c r="I765" i="8"/>
  <c r="I766" i="8"/>
  <c r="I767" i="8"/>
  <c r="I768" i="8"/>
  <c r="I769" i="8"/>
  <c r="I770" i="8"/>
  <c r="I771" i="8"/>
  <c r="I772" i="8"/>
  <c r="I773" i="8"/>
  <c r="I774" i="8"/>
  <c r="I775" i="8"/>
  <c r="I776" i="8"/>
  <c r="I777" i="8"/>
  <c r="I778" i="8"/>
  <c r="I779" i="8"/>
  <c r="I780" i="8"/>
  <c r="I781" i="8"/>
  <c r="I782" i="8"/>
  <c r="I783" i="8"/>
  <c r="I784" i="8"/>
  <c r="I785" i="8"/>
  <c r="I786" i="8"/>
  <c r="I787" i="8"/>
  <c r="I788" i="8"/>
  <c r="I789" i="8"/>
  <c r="I790" i="8"/>
  <c r="I791" i="8"/>
  <c r="I792" i="8"/>
  <c r="I793" i="8"/>
  <c r="I794" i="8"/>
  <c r="I795" i="8"/>
  <c r="I796" i="8"/>
  <c r="I797" i="8"/>
  <c r="I798" i="8"/>
  <c r="I799" i="8"/>
  <c r="I800" i="8"/>
  <c r="I801" i="8"/>
  <c r="I802" i="8"/>
  <c r="I803" i="8"/>
  <c r="I804" i="8"/>
  <c r="I805" i="8"/>
  <c r="I806" i="8"/>
  <c r="I807" i="8"/>
  <c r="I808" i="8"/>
  <c r="I809" i="8"/>
  <c r="I810" i="8"/>
  <c r="I811" i="8"/>
  <c r="I812" i="8"/>
  <c r="I813" i="8"/>
  <c r="I814" i="8"/>
  <c r="I815" i="8"/>
  <c r="I816" i="8"/>
  <c r="I817" i="8"/>
  <c r="I818" i="8"/>
  <c r="I819" i="8"/>
  <c r="I820" i="8"/>
  <c r="I821" i="8"/>
  <c r="I822" i="8"/>
  <c r="I823" i="8"/>
  <c r="I824" i="8"/>
  <c r="I825" i="8"/>
  <c r="I826" i="8"/>
  <c r="I827" i="8"/>
  <c r="I828" i="8"/>
  <c r="I829" i="8"/>
  <c r="I830" i="8"/>
  <c r="I831" i="8"/>
  <c r="I832" i="8"/>
  <c r="I833" i="8"/>
  <c r="I834" i="8"/>
  <c r="I835" i="8"/>
  <c r="I836" i="8"/>
  <c r="I837" i="8"/>
  <c r="I838" i="8"/>
  <c r="I839" i="8"/>
  <c r="I840" i="8"/>
  <c r="I841" i="8"/>
  <c r="I842" i="8"/>
  <c r="I843" i="8"/>
  <c r="I844" i="8"/>
  <c r="I845" i="8"/>
  <c r="I846" i="8"/>
  <c r="I847" i="8"/>
  <c r="I848" i="8"/>
  <c r="I849" i="8"/>
  <c r="I850" i="8"/>
  <c r="I851" i="8"/>
  <c r="I852" i="8"/>
  <c r="I853" i="8"/>
  <c r="I854" i="8"/>
  <c r="I855" i="8"/>
  <c r="I856" i="8"/>
  <c r="I857" i="8"/>
  <c r="I858" i="8"/>
  <c r="I859" i="8"/>
  <c r="I860" i="8"/>
  <c r="I861" i="8"/>
  <c r="I862" i="8"/>
  <c r="I863" i="8"/>
  <c r="I864" i="8"/>
  <c r="I865" i="8"/>
  <c r="I866" i="8"/>
  <c r="I867" i="8"/>
  <c r="I868" i="8"/>
  <c r="I869" i="8"/>
  <c r="I870" i="8"/>
  <c r="I871" i="8"/>
  <c r="I872" i="8"/>
  <c r="I873" i="8"/>
  <c r="I874" i="8"/>
  <c r="I875" i="8"/>
  <c r="I876" i="8"/>
  <c r="I877" i="8"/>
  <c r="I878" i="8"/>
  <c r="I879" i="8"/>
  <c r="I880" i="8"/>
  <c r="I881" i="8"/>
  <c r="I882" i="8"/>
  <c r="I883" i="8"/>
  <c r="I884" i="8"/>
  <c r="I885" i="8"/>
  <c r="I886" i="8"/>
  <c r="I887" i="8"/>
  <c r="I888" i="8"/>
  <c r="I889" i="8"/>
  <c r="I890" i="8"/>
  <c r="I891" i="8"/>
  <c r="I892" i="8"/>
  <c r="I893" i="8"/>
  <c r="I894" i="8"/>
  <c r="I895" i="8"/>
  <c r="I896" i="8"/>
  <c r="I897" i="8"/>
  <c r="I898" i="8"/>
  <c r="I899" i="8"/>
  <c r="I900" i="8"/>
  <c r="I901" i="8"/>
  <c r="I902" i="8"/>
  <c r="I903" i="8"/>
  <c r="I904" i="8"/>
  <c r="I905" i="8"/>
  <c r="I906" i="8"/>
  <c r="I907" i="8"/>
  <c r="I908" i="8"/>
  <c r="I909" i="8"/>
  <c r="I910" i="8"/>
  <c r="I911" i="8"/>
  <c r="I912" i="8"/>
  <c r="I913" i="8"/>
  <c r="I914" i="8"/>
  <c r="I915" i="8"/>
  <c r="I916" i="8"/>
  <c r="I917" i="8"/>
  <c r="I918" i="8"/>
  <c r="I919" i="8"/>
  <c r="I920" i="8"/>
  <c r="I921" i="8"/>
  <c r="I922" i="8"/>
  <c r="I923" i="8"/>
  <c r="I924" i="8"/>
  <c r="I925" i="8"/>
  <c r="I926" i="8"/>
  <c r="I927" i="8"/>
  <c r="I928" i="8"/>
  <c r="I929" i="8"/>
  <c r="I930" i="8"/>
  <c r="I931" i="8"/>
  <c r="I932" i="8"/>
  <c r="I933" i="8"/>
  <c r="I934" i="8"/>
  <c r="I935" i="8"/>
  <c r="I936" i="8"/>
  <c r="I937" i="8"/>
  <c r="I938" i="8"/>
  <c r="I939" i="8"/>
  <c r="I940" i="8"/>
  <c r="I941" i="8"/>
  <c r="I942" i="8"/>
  <c r="I943" i="8"/>
  <c r="I944" i="8"/>
  <c r="I945" i="8"/>
  <c r="I946" i="8"/>
  <c r="I947" i="8"/>
  <c r="I948" i="8"/>
  <c r="I949" i="8"/>
  <c r="I950" i="8"/>
  <c r="I951" i="8"/>
  <c r="I952" i="8"/>
  <c r="I953" i="8"/>
  <c r="I954" i="8"/>
  <c r="I955" i="8"/>
  <c r="I956" i="8"/>
  <c r="I957" i="8"/>
  <c r="I958" i="8"/>
  <c r="I959" i="8"/>
  <c r="I960" i="8"/>
  <c r="I961" i="8"/>
  <c r="I962" i="8"/>
  <c r="I963" i="8"/>
  <c r="I964" i="8"/>
  <c r="I965" i="8"/>
  <c r="I966" i="8"/>
  <c r="I967" i="8"/>
  <c r="I968" i="8"/>
  <c r="I969" i="8"/>
  <c r="I970" i="8"/>
  <c r="I971" i="8"/>
  <c r="I972" i="8"/>
  <c r="I973" i="8"/>
  <c r="I974" i="8"/>
  <c r="I975" i="8"/>
  <c r="I976" i="8"/>
  <c r="I977" i="8"/>
  <c r="I978" i="8"/>
  <c r="I979" i="8"/>
  <c r="I980" i="8"/>
  <c r="I981" i="8"/>
  <c r="I982" i="8"/>
  <c r="I983" i="8"/>
  <c r="I984" i="8"/>
  <c r="I985" i="8"/>
  <c r="I986" i="8"/>
  <c r="I987" i="8"/>
  <c r="I988" i="8"/>
  <c r="I989" i="8"/>
  <c r="I990" i="8"/>
  <c r="I991" i="8"/>
  <c r="I992" i="8"/>
  <c r="I993" i="8"/>
  <c r="I994" i="8"/>
  <c r="I995" i="8"/>
  <c r="I996" i="8"/>
  <c r="I997" i="8"/>
  <c r="I998" i="8"/>
  <c r="I999" i="8"/>
  <c r="I1000" i="8"/>
  <c r="I1001" i="8"/>
  <c r="I1002" i="8"/>
  <c r="I1003" i="8"/>
  <c r="I1004" i="8"/>
  <c r="I1005" i="8"/>
  <c r="I1006" i="8"/>
  <c r="I1007" i="8"/>
  <c r="I1008" i="8"/>
  <c r="I1009" i="8"/>
  <c r="I1010" i="8"/>
  <c r="I1011" i="8"/>
  <c r="I1012" i="8"/>
  <c r="I1013" i="8"/>
  <c r="I1014" i="8"/>
  <c r="I1015" i="8"/>
  <c r="I1016" i="8"/>
  <c r="I1017" i="8"/>
  <c r="I1018" i="8"/>
  <c r="I1019" i="8"/>
  <c r="I1020" i="8"/>
  <c r="I1021" i="8"/>
  <c r="I1022" i="8"/>
  <c r="I1023" i="8"/>
  <c r="I1024" i="8"/>
  <c r="I1025" i="8"/>
  <c r="I1026" i="8"/>
  <c r="I1027" i="8"/>
  <c r="I1028" i="8"/>
  <c r="I1029" i="8"/>
  <c r="I1030" i="8"/>
  <c r="I1031" i="8"/>
  <c r="I1032" i="8"/>
  <c r="I1033" i="8"/>
  <c r="I1034" i="8"/>
  <c r="I1035" i="8"/>
  <c r="I1036" i="8"/>
  <c r="I1037" i="8"/>
  <c r="I1038" i="8"/>
  <c r="I1039" i="8"/>
  <c r="I1040" i="8"/>
  <c r="I1041" i="8"/>
  <c r="I1042" i="8"/>
  <c r="I1043" i="8"/>
  <c r="I1044" i="8"/>
  <c r="I1045" i="8"/>
  <c r="I1046" i="8"/>
  <c r="I1047" i="8"/>
  <c r="I1048" i="8"/>
  <c r="I1049" i="8"/>
  <c r="I1050" i="8"/>
  <c r="I1051" i="8"/>
  <c r="I1052" i="8"/>
  <c r="I1053" i="8"/>
  <c r="I1054" i="8"/>
  <c r="I1055" i="8"/>
  <c r="I1056" i="8"/>
  <c r="I1057" i="8"/>
  <c r="I1058" i="8"/>
  <c r="I1059" i="8"/>
  <c r="I1060" i="8"/>
  <c r="I1061" i="8"/>
  <c r="I1062" i="8"/>
  <c r="I1063" i="8"/>
  <c r="I1064" i="8"/>
  <c r="I1065" i="8"/>
  <c r="I1066" i="8"/>
  <c r="I1067" i="8"/>
  <c r="I1068" i="8"/>
  <c r="I1069" i="8"/>
  <c r="I1070" i="8"/>
  <c r="I1071" i="8"/>
  <c r="I1072" i="8"/>
  <c r="I1073" i="8"/>
  <c r="I1074" i="8"/>
  <c r="I1075" i="8"/>
  <c r="I1076" i="8"/>
  <c r="I1077" i="8"/>
  <c r="I1078" i="8"/>
  <c r="I1079" i="8"/>
  <c r="I1080" i="8"/>
  <c r="I1081" i="8"/>
  <c r="I1082" i="8"/>
  <c r="I1083" i="8"/>
  <c r="I1084" i="8"/>
  <c r="I1085" i="8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757" i="5"/>
  <c r="I758" i="5"/>
  <c r="I759" i="5"/>
  <c r="I760" i="5"/>
  <c r="I761" i="5"/>
  <c r="I762" i="5"/>
  <c r="I763" i="5"/>
  <c r="I764" i="5"/>
  <c r="I765" i="5"/>
  <c r="I766" i="5"/>
  <c r="I767" i="5"/>
  <c r="I768" i="5"/>
  <c r="I769" i="5"/>
  <c r="I770" i="5"/>
  <c r="I771" i="5"/>
  <c r="I772" i="5"/>
  <c r="I773" i="5"/>
  <c r="I774" i="5"/>
  <c r="I775" i="5"/>
  <c r="I776" i="5"/>
  <c r="I777" i="5"/>
  <c r="I778" i="5"/>
  <c r="I779" i="5"/>
  <c r="I780" i="5"/>
  <c r="I781" i="5"/>
  <c r="I782" i="5"/>
  <c r="I783" i="5"/>
  <c r="I784" i="5"/>
  <c r="I785" i="5"/>
  <c r="I786" i="5"/>
  <c r="I787" i="5"/>
  <c r="I788" i="5"/>
  <c r="I789" i="5"/>
  <c r="I790" i="5"/>
  <c r="I791" i="5"/>
  <c r="I792" i="5"/>
  <c r="I793" i="5"/>
  <c r="I794" i="5"/>
  <c r="I795" i="5"/>
  <c r="I796" i="5"/>
  <c r="I797" i="5"/>
  <c r="I798" i="5"/>
  <c r="I799" i="5"/>
  <c r="I800" i="5"/>
  <c r="I801" i="5"/>
  <c r="I802" i="5"/>
  <c r="I803" i="5"/>
  <c r="I804" i="5"/>
  <c r="I805" i="5"/>
  <c r="I806" i="5"/>
  <c r="I807" i="5"/>
  <c r="I808" i="5"/>
  <c r="I809" i="5"/>
  <c r="I810" i="5"/>
  <c r="I811" i="5"/>
  <c r="I812" i="5"/>
  <c r="I813" i="5"/>
  <c r="I814" i="5"/>
  <c r="I815" i="5"/>
  <c r="I816" i="5"/>
  <c r="I817" i="5"/>
  <c r="I818" i="5"/>
  <c r="I819" i="5"/>
  <c r="I820" i="5"/>
  <c r="I821" i="5"/>
  <c r="I822" i="5"/>
  <c r="I823" i="5"/>
  <c r="I824" i="5"/>
  <c r="I825" i="5"/>
  <c r="I826" i="5"/>
  <c r="I827" i="5"/>
  <c r="I828" i="5"/>
  <c r="I829" i="5"/>
  <c r="I830" i="5"/>
  <c r="I831" i="5"/>
  <c r="I832" i="5"/>
  <c r="I833" i="5"/>
  <c r="I834" i="5"/>
  <c r="I835" i="5"/>
  <c r="I836" i="5"/>
  <c r="I837" i="5"/>
  <c r="I838" i="5"/>
  <c r="I839" i="5"/>
  <c r="I840" i="5"/>
  <c r="I841" i="5"/>
  <c r="I842" i="5"/>
  <c r="I843" i="5"/>
  <c r="I844" i="5"/>
  <c r="I845" i="5"/>
  <c r="I846" i="5"/>
  <c r="I847" i="5"/>
  <c r="I848" i="5"/>
  <c r="I849" i="5"/>
  <c r="I850" i="5"/>
  <c r="I851" i="5"/>
  <c r="I852" i="5"/>
  <c r="I853" i="5"/>
  <c r="I854" i="5"/>
  <c r="I855" i="5"/>
  <c r="I856" i="5"/>
  <c r="I857" i="5"/>
  <c r="I858" i="5"/>
  <c r="I859" i="5"/>
  <c r="I860" i="5"/>
  <c r="I861" i="5"/>
  <c r="I862" i="5"/>
  <c r="I863" i="5"/>
  <c r="I864" i="5"/>
  <c r="I865" i="5"/>
  <c r="I866" i="5"/>
  <c r="I867" i="5"/>
  <c r="I868" i="5"/>
  <c r="I869" i="5"/>
  <c r="I870" i="5"/>
  <c r="I871" i="5"/>
  <c r="I872" i="5"/>
  <c r="I873" i="5"/>
  <c r="I874" i="5"/>
  <c r="I875" i="5"/>
  <c r="I876" i="5"/>
  <c r="I877" i="5"/>
  <c r="I878" i="5"/>
  <c r="I879" i="5"/>
  <c r="I880" i="5"/>
  <c r="I881" i="5"/>
  <c r="I882" i="5"/>
  <c r="I883" i="5"/>
  <c r="I884" i="5"/>
  <c r="I885" i="5"/>
  <c r="I886" i="5"/>
  <c r="I887" i="5"/>
  <c r="I888" i="5"/>
  <c r="I889" i="5"/>
  <c r="I890" i="5"/>
  <c r="I891" i="5"/>
  <c r="I892" i="5"/>
  <c r="I893" i="5"/>
  <c r="I894" i="5"/>
  <c r="I895" i="5"/>
  <c r="I896" i="5"/>
  <c r="I897" i="5"/>
  <c r="I898" i="5"/>
  <c r="I899" i="5"/>
  <c r="I900" i="5"/>
  <c r="I901" i="5"/>
  <c r="I902" i="5"/>
  <c r="I903" i="5"/>
  <c r="I904" i="5"/>
  <c r="I905" i="5"/>
  <c r="I906" i="5"/>
  <c r="I907" i="5"/>
  <c r="I908" i="5"/>
  <c r="I909" i="5"/>
  <c r="I910" i="5"/>
  <c r="I911" i="5"/>
  <c r="I912" i="5"/>
  <c r="I913" i="5"/>
  <c r="I914" i="5"/>
  <c r="I915" i="5"/>
  <c r="I916" i="5"/>
  <c r="I917" i="5"/>
  <c r="I918" i="5"/>
  <c r="I919" i="5"/>
  <c r="I920" i="5"/>
  <c r="I921" i="5"/>
  <c r="I922" i="5"/>
  <c r="I923" i="5"/>
  <c r="I924" i="5"/>
  <c r="I925" i="5"/>
  <c r="I926" i="5"/>
  <c r="I927" i="5"/>
  <c r="I928" i="5"/>
  <c r="I929" i="5"/>
  <c r="I930" i="5"/>
  <c r="I931" i="5"/>
  <c r="I932" i="5"/>
  <c r="I933" i="5"/>
  <c r="I934" i="5"/>
  <c r="I935" i="5"/>
  <c r="I936" i="5"/>
  <c r="I937" i="5"/>
  <c r="I938" i="5"/>
  <c r="I939" i="5"/>
  <c r="I940" i="5"/>
  <c r="I941" i="5"/>
  <c r="I942" i="5"/>
  <c r="I943" i="5"/>
  <c r="I944" i="5"/>
  <c r="I945" i="5"/>
  <c r="I946" i="5"/>
  <c r="I947" i="5"/>
  <c r="I948" i="5"/>
  <c r="I949" i="5"/>
  <c r="I950" i="5"/>
  <c r="I951" i="5"/>
  <c r="I952" i="5"/>
  <c r="I953" i="5"/>
  <c r="I954" i="5"/>
  <c r="I955" i="5"/>
  <c r="I956" i="5"/>
  <c r="I957" i="5"/>
  <c r="I958" i="5"/>
  <c r="I959" i="5"/>
  <c r="I960" i="5"/>
  <c r="I961" i="5"/>
  <c r="I962" i="5"/>
  <c r="I963" i="5"/>
  <c r="I964" i="5"/>
  <c r="I965" i="5"/>
  <c r="I966" i="5"/>
  <c r="I967" i="5"/>
  <c r="I968" i="5"/>
  <c r="I969" i="5"/>
  <c r="I970" i="5"/>
  <c r="I971" i="5"/>
  <c r="I972" i="5"/>
  <c r="I973" i="5"/>
  <c r="I974" i="5"/>
  <c r="I975" i="5"/>
  <c r="I976" i="5"/>
  <c r="I977" i="5"/>
  <c r="I978" i="5"/>
  <c r="I979" i="5"/>
  <c r="I980" i="5"/>
  <c r="I981" i="5"/>
  <c r="I982" i="5"/>
  <c r="I983" i="5"/>
  <c r="I984" i="5"/>
  <c r="I985" i="5"/>
  <c r="I986" i="5"/>
  <c r="I987" i="5"/>
  <c r="I988" i="5"/>
  <c r="I989" i="5"/>
  <c r="I990" i="5"/>
  <c r="I991" i="5"/>
  <c r="I992" i="5"/>
  <c r="I993" i="5"/>
  <c r="I994" i="5"/>
  <c r="I995" i="5"/>
  <c r="I996" i="5"/>
  <c r="I997" i="5"/>
  <c r="I998" i="5"/>
  <c r="I999" i="5"/>
  <c r="I1000" i="5"/>
  <c r="I1001" i="5"/>
  <c r="I1002" i="5"/>
  <c r="I1003" i="5"/>
  <c r="I1004" i="5"/>
  <c r="I1005" i="5"/>
  <c r="I1006" i="5"/>
  <c r="I1007" i="5"/>
  <c r="I1008" i="5"/>
  <c r="I1009" i="5"/>
  <c r="I1010" i="5"/>
  <c r="I1011" i="5"/>
  <c r="I1012" i="5"/>
  <c r="I1013" i="5"/>
  <c r="I1014" i="5"/>
  <c r="I1015" i="5"/>
  <c r="I1016" i="5"/>
  <c r="I1017" i="5"/>
  <c r="I1018" i="5"/>
  <c r="I1019" i="5"/>
  <c r="I1020" i="5"/>
  <c r="I1021" i="5"/>
  <c r="I1022" i="5"/>
  <c r="I1023" i="5"/>
  <c r="I1024" i="5"/>
  <c r="I1025" i="5"/>
  <c r="I1026" i="5"/>
  <c r="I1027" i="5"/>
  <c r="I1028" i="5"/>
  <c r="I1029" i="5"/>
  <c r="I1030" i="5"/>
  <c r="I1031" i="5"/>
  <c r="I1032" i="5"/>
  <c r="I1033" i="5"/>
  <c r="I1034" i="5"/>
  <c r="I1035" i="5"/>
  <c r="I1036" i="5"/>
  <c r="I1037" i="5"/>
  <c r="I1038" i="5"/>
  <c r="I1039" i="5"/>
  <c r="I1040" i="5"/>
  <c r="I1041" i="5"/>
  <c r="I1042" i="5"/>
  <c r="I1043" i="5"/>
  <c r="I1044" i="5"/>
  <c r="I1045" i="5"/>
  <c r="I1046" i="5"/>
  <c r="I1047" i="5"/>
  <c r="I1048" i="5"/>
  <c r="I1049" i="5"/>
  <c r="I1050" i="5"/>
  <c r="I1051" i="5"/>
  <c r="I1052" i="5"/>
  <c r="I1053" i="5"/>
  <c r="I1054" i="5"/>
  <c r="I1055" i="5"/>
  <c r="I1056" i="5"/>
  <c r="I1057" i="5"/>
  <c r="I1058" i="5"/>
  <c r="I1059" i="5"/>
  <c r="I1060" i="5"/>
  <c r="I1061" i="5"/>
  <c r="I1062" i="5"/>
  <c r="I1063" i="5"/>
  <c r="I1064" i="5"/>
  <c r="I1065" i="5"/>
  <c r="I1066" i="5"/>
  <c r="I1067" i="5"/>
  <c r="I1068" i="5"/>
  <c r="I1069" i="5"/>
  <c r="I1070" i="5"/>
  <c r="I1071" i="5"/>
  <c r="I1072" i="5"/>
  <c r="I1073" i="5"/>
  <c r="I1074" i="5"/>
  <c r="I1075" i="5"/>
  <c r="I1076" i="5"/>
  <c r="I1077" i="5"/>
  <c r="I1078" i="5"/>
  <c r="I1079" i="5"/>
  <c r="I1080" i="5"/>
  <c r="I1081" i="5"/>
  <c r="I1082" i="5"/>
  <c r="I1083" i="5"/>
  <c r="I1084" i="5"/>
  <c r="I1085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D1087" i="2"/>
  <c r="D1088" i="2"/>
  <c r="D10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ositions" description="Connection to the 'positions' query in the workbook." type="5" refreshedVersion="0" background="1">
    <dbPr connection="Provider=Microsoft.Mashup.OleDb.1;Data Source=$Workbook$;Location=positions;Extended Properties=&quot;&quot;" command="SELECT * FROM [positions]"/>
  </connection>
  <connection id="2" xr16:uid="{00000000-0015-0000-FFFF-FFFF01000000}" keepAlive="1" name="Query - Table2" description="Connection to the 'Table2' query in the workbook." type="5" refreshedVersion="8" background="1" saveData="1">
    <dbPr connection="Provider=Microsoft.Mashup.OleDb.1;Data Source=$Workbook$;Location=Table2;Extended Properties=&quot;&quot;" command="SELECT * FROM [Table2]"/>
  </connection>
  <connection id="3" xr16:uid="{00000000-0015-0000-FFFF-FFFF02000000}" keepAlive="1" name="Query - واحد اجرایی" description="Connection to the 'واحد اجرایی' query in the workbook." type="5" refreshedVersion="0" background="1">
    <dbPr connection="Provider=Microsoft.Mashup.OleDb.1;Data Source=$Workbook$;Location=&quot;واحد اجرایی&quot;;Extended Properties=&quot;&quot;" command="SELECT * FROM [واحد اجرایی]"/>
  </connection>
</connections>
</file>

<file path=xl/sharedStrings.xml><?xml version="1.0" encoding="utf-8"?>
<sst xmlns="http://schemas.openxmlformats.org/spreadsheetml/2006/main" count="59325" uniqueCount="3996">
  <si>
    <t>Employee</t>
  </si>
  <si>
    <t>Employee ID</t>
  </si>
  <si>
    <t>Position</t>
  </si>
  <si>
    <t>Position ID</t>
  </si>
  <si>
    <t>محمدعلی کمالی اردکانی</t>
  </si>
  <si>
    <t>c0352ee8-2914-4f22-b80f-003893dc0d13</t>
  </si>
  <si>
    <t>اپراتور عملیات تولید</t>
  </si>
  <si>
    <t>1dfddc48-9cb8-4ef4-a0bf-5db122ada0f1</t>
  </si>
  <si>
    <t>ساسان فهیمی محمره ئی</t>
  </si>
  <si>
    <t>b4c90384-ba56-4e5e-8b68-0196fa17879f</t>
  </si>
  <si>
    <t>5ad56fd3-8af8-461a-aa48-f7a97223df8a</t>
  </si>
  <si>
    <t>جواد جوان</t>
  </si>
  <si>
    <t>feaf3941-cfd3-4642-b005-01f7fc27a1c3</t>
  </si>
  <si>
    <t>اپراتور باسکول</t>
  </si>
  <si>
    <t>e84d5cb8-9b88-4010-a89b-67fbff735f4e</t>
  </si>
  <si>
    <t>فرامرز مرتضی زاده</t>
  </si>
  <si>
    <t>db3f79aa-8dbe-48e9-ab6a-0220d061c1b0</t>
  </si>
  <si>
    <t>مدیر تعمیرات برق و ابزار دقیق</t>
  </si>
  <si>
    <t>d3e58c20-7f9c-485f-80c7-1d60222ae32f</t>
  </si>
  <si>
    <t>محمدرضا کارگر شورکی</t>
  </si>
  <si>
    <t>a1698d65-f735-4099-a21c-04170388f2ea</t>
  </si>
  <si>
    <t>کاردان برنامه ریزی تعمیرات مکانیک</t>
  </si>
  <si>
    <t>86c955c1-9f94-4cb6-b935-27fd597a1422</t>
  </si>
  <si>
    <t>حامد عباسی</t>
  </si>
  <si>
    <t>a284ae30-91f9-47c7-a4e5-046e32110948</t>
  </si>
  <si>
    <t>it شبکه</t>
  </si>
  <si>
    <t>dbf025dd-4dd2-4c32-9192-a8adf57940ed</t>
  </si>
  <si>
    <t>محمدرضا مجاور ترک آبادی</t>
  </si>
  <si>
    <t>53488b9d-e2f0-4519-8792-05e1dd74c737</t>
  </si>
  <si>
    <t>متصدی انتظامات(حراست)</t>
  </si>
  <si>
    <t>e4b561db-5c11-43e1-b06a-e90ee616fb13</t>
  </si>
  <si>
    <t>حسن مروتی شریف آباد</t>
  </si>
  <si>
    <t>551e2c10-6c77-4812-a55e-05f899f3f8c9</t>
  </si>
  <si>
    <t>72b37092-8417-4717-b550-a20b8e459e9e</t>
  </si>
  <si>
    <t>ابراهیم توکلی دارکانی</t>
  </si>
  <si>
    <t>96da9bcd-974d-4f80-aa25-05fad99294a6</t>
  </si>
  <si>
    <t>تعمیرکار مکانیک</t>
  </si>
  <si>
    <t>c46851ce-4f04-4a6b-b6ce-194b061cfb96</t>
  </si>
  <si>
    <t>حسن پورمداح اردکانی</t>
  </si>
  <si>
    <t>5cf6fe06-d75f-4d6e-99b2-05fcdc241f15</t>
  </si>
  <si>
    <t>آزمایشگر فیزیک</t>
  </si>
  <si>
    <t>0e5591cf-ef5a-4e4d-8365-9b383d80322b</t>
  </si>
  <si>
    <t>حسین مظفری</t>
  </si>
  <si>
    <t>42ea7f25-09d4-48b0-94ab-06655ed811b6</t>
  </si>
  <si>
    <t>نگهبان</t>
  </si>
  <si>
    <t>466c3e3f-fd3e-4b39-8780-fe8e4367f453</t>
  </si>
  <si>
    <t>داود نصیری</t>
  </si>
  <si>
    <t>9e22bafe-004f-4d93-8085-07765f429fb7</t>
  </si>
  <si>
    <t>کارشناس برنامه ریزی تولید</t>
  </si>
  <si>
    <t>3896d227-d02c-4f17-af50-60ff4abb8d49</t>
  </si>
  <si>
    <t>محمدکاظم محمدی</t>
  </si>
  <si>
    <t>82465efd-6aa1-47c8-892e-080bd6cb1552</t>
  </si>
  <si>
    <t>7feef0ec-8448-457b-adb9-bcbeadbb8f44</t>
  </si>
  <si>
    <t>شروین شریفی بارفروش</t>
  </si>
  <si>
    <t>cbee52b5-8fc4-43ec-bff2-087b484e87d8</t>
  </si>
  <si>
    <t>مدیر منابع انسانی و امور مالی</t>
  </si>
  <si>
    <t>595c62f0-562b-4c63-9f87-d9099a4f4c9b</t>
  </si>
  <si>
    <t>علی نوروزی ترک آباد</t>
  </si>
  <si>
    <t>7e27f265-f183-4299-8575-089b4d0e1112</t>
  </si>
  <si>
    <t>7c2f1673-dfa0-45d1-8cf1-a91973a9307f</t>
  </si>
  <si>
    <t>محمد قاسمی مرغمیان</t>
  </si>
  <si>
    <t>15c254f8-a368-4d18-9a09-091a5486602e</t>
  </si>
  <si>
    <t>90a7c786-2fc8-4daa-889e-423f82e87d0c</t>
  </si>
  <si>
    <t>مجید گل اردکانی</t>
  </si>
  <si>
    <t>05c116ef-bf22-43a2-b45b-09872a017818</t>
  </si>
  <si>
    <t>8eb24c7b-2b45-4468-bdd9-ec4705d9a40a</t>
  </si>
  <si>
    <t>مصطفی تحیتی اردکانی</t>
  </si>
  <si>
    <t>abfc5208-92b2-4a54-ab66-0a68d1002bb6</t>
  </si>
  <si>
    <t>dc1e1506-2d83-4f71-aed6-1a837a7e33da</t>
  </si>
  <si>
    <t>لیلا مولوی اردکانی</t>
  </si>
  <si>
    <t>3dc64cf1-9a45-404c-b34e-0a73f6865b0b</t>
  </si>
  <si>
    <t>کاردان کنترل فرآیند و کیفیت</t>
  </si>
  <si>
    <t>6fb4c257-cab9-4d7f-b990-ffe306d869fd</t>
  </si>
  <si>
    <t>علیرضا حمزه ای</t>
  </si>
  <si>
    <t>133074bf-c2b7-405d-a826-0afd43f6e3f2</t>
  </si>
  <si>
    <t>راننده آمبولانس و بهداشتیار</t>
  </si>
  <si>
    <t>2693f719-3c1b-4456-8fc2-07fc296a637d</t>
  </si>
  <si>
    <t>محمدرضا محیط اردکانی</t>
  </si>
  <si>
    <t>4c092856-6f3b-427f-8ab1-0b15cdba21c7</t>
  </si>
  <si>
    <t>اپراتورآماده سازی و دریافت مواد</t>
  </si>
  <si>
    <t>d5d1dd01-f46c-4a25-99b6-fdcf522f0ec6</t>
  </si>
  <si>
    <t>سید هاشم وشتانی</t>
  </si>
  <si>
    <t>74d29adc-2845-4a16-a339-0b3bcf3b4245</t>
  </si>
  <si>
    <t>a348627c-d2fd-4e0c-a77f-26657912fbd7</t>
  </si>
  <si>
    <t>احسان واحدی</t>
  </si>
  <si>
    <t>642511ab-2704-4cbd-860e-0ccb91b9a55a</t>
  </si>
  <si>
    <t>کارشناس سفارشات CPG</t>
  </si>
  <si>
    <t>07862ed2-7af9-4b26-900e-b5ae07e37c9d</t>
  </si>
  <si>
    <t>عیسی دهقانی</t>
  </si>
  <si>
    <t>c83c9baa-39a8-48e1-8888-0cec2c4a682c</t>
  </si>
  <si>
    <t>کارگرخدمات رفاهی</t>
  </si>
  <si>
    <t>1e5350f1-59d8-463c-8992-c619695e7ea5</t>
  </si>
  <si>
    <t>مهدی پورقیومی خرانق</t>
  </si>
  <si>
    <t>2ab8941d-e126-450f-91a6-0d3222ccf785</t>
  </si>
  <si>
    <t>راننده خودرو صنعتی</t>
  </si>
  <si>
    <t>3d71ab4d-dc02-4bdf-a548-59b4eb123d4f</t>
  </si>
  <si>
    <t>محمود مرادی مزرعه نو</t>
  </si>
  <si>
    <t>de82a5d6-83e5-40ff-81cd-0e86c5cf32dc</t>
  </si>
  <si>
    <t>اپراتور انباشت و برداشت</t>
  </si>
  <si>
    <t>6e354a3b-a03c-484d-86ed-1f61ca7223fa</t>
  </si>
  <si>
    <t>نیرومند رئیسی</t>
  </si>
  <si>
    <t>f101cfe2-7bff-4ef2-aec1-0eb67a4a0e15</t>
  </si>
  <si>
    <t>سرپرست برنامه ریزی و مهندسی تعمیرات مکانیک</t>
  </si>
  <si>
    <t>62d12979-f550-4216-a8c1-b7a55be43f64</t>
  </si>
  <si>
    <t>مجید جعفری</t>
  </si>
  <si>
    <t>2af2d060-cb80-46d8-9e07-0f128434fbef</t>
  </si>
  <si>
    <t>1c868cae-75e4-41fd-a788-6386ec36e48f</t>
  </si>
  <si>
    <t>مسلم چاه افضلی</t>
  </si>
  <si>
    <t>1fb36207-7e7b-49a2-9a22-0f7bb62c9cde</t>
  </si>
  <si>
    <t>نمونه بردار</t>
  </si>
  <si>
    <t>c0874430-3436-4cb7-9575-39837b1959e4</t>
  </si>
  <si>
    <t>محمد بنی جمالی</t>
  </si>
  <si>
    <t>1d917876-80d7-462b-a3e7-1037becb85a9</t>
  </si>
  <si>
    <t>رئیس تعمیرات مکانیک</t>
  </si>
  <si>
    <t>05876f7d-2ebe-4cde-a174-569979675aa0</t>
  </si>
  <si>
    <t>رضا رزم آور</t>
  </si>
  <si>
    <t>5aafca5a-f4a8-4ba6-ae48-110a9a4a9fda</t>
  </si>
  <si>
    <t>رئیس تعمیرات برق و ابزاردقیق</t>
  </si>
  <si>
    <t>59ed91e6-871b-492d-af76-36854eb9840a</t>
  </si>
  <si>
    <t>مهدی صحرائی اردکانی</t>
  </si>
  <si>
    <t>d9516031-0a99-49ab-97c0-1193139573a7</t>
  </si>
  <si>
    <t>dbef3b2d-7e5c-4988-8187-3ad2124c13af</t>
  </si>
  <si>
    <t>حسین کریمی عقدا</t>
  </si>
  <si>
    <t>5509ead5-a74d-4ec2-bb28-11a45f5fc1ff</t>
  </si>
  <si>
    <t>671385dc-e8cd-44e4-82f1-0ea51da6e0e8</t>
  </si>
  <si>
    <t>حمیدرضا کاظمی مغستان</t>
  </si>
  <si>
    <t>a50a9446-e289-47c5-8346-11e769956ca5</t>
  </si>
  <si>
    <t>سرپرست اتوماسیون صنعتی و ابزار دقیق</t>
  </si>
  <si>
    <t>47c3035c-250c-410b-8b8d-3c1d7dc2dab4</t>
  </si>
  <si>
    <t>سید وحید امام حسینی اردکانی</t>
  </si>
  <si>
    <t>55017e73-6366-4188-b6be-1229e767bfea</t>
  </si>
  <si>
    <t>مسئول خرید و تامین</t>
  </si>
  <si>
    <t>11b69301-19c4-4a62-b1b8-dbcb262c26fa</t>
  </si>
  <si>
    <t>محمدرضا رضائی سهرفروزانی</t>
  </si>
  <si>
    <t>54931cab-31af-47dd-aba1-12455d825797</t>
  </si>
  <si>
    <t>سرگشت انتظامات</t>
  </si>
  <si>
    <t>7fcf824c-f440-4ed2-bb65-db562f716efb</t>
  </si>
  <si>
    <t>حمیدرضا رفیعی مزرعه نو</t>
  </si>
  <si>
    <t>ec1f9d1c-1066-43a3-9b49-128f0c837e4c</t>
  </si>
  <si>
    <t>dadd2d9c-490b-4d4d-b0a6-ca3cf7e2b024</t>
  </si>
  <si>
    <t>محمدقلی غیبی حاجیور</t>
  </si>
  <si>
    <t>482f87a0-36a2-46fc-b267-12ec04d6c47c</t>
  </si>
  <si>
    <t>مسئول شیفت تأسیسات صنعتی</t>
  </si>
  <si>
    <t>a8d223cd-2588-4c95-be24-0190219b0ac5</t>
  </si>
  <si>
    <t>عبدا.. کمالی</t>
  </si>
  <si>
    <t>4b454b5d-ed39-4465-bce7-13bee81c79d7</t>
  </si>
  <si>
    <t>مدیر کارخانه</t>
  </si>
  <si>
    <t>ab5b3615-f416-450f-a166-4d00bcc4dc5d</t>
  </si>
  <si>
    <t>سید جواد حیدری ترک آباد</t>
  </si>
  <si>
    <t>58597ae6-93e9-4aeb-9481-140f7c5a48bc</t>
  </si>
  <si>
    <t>متصدی خرید و تامین</t>
  </si>
  <si>
    <t>7630d183-703a-4c0f-b157-de61baf00833</t>
  </si>
  <si>
    <t>غلامرضا رضائی هفتادر</t>
  </si>
  <si>
    <t>46223837-af87-4fff-9168-147128f533f6</t>
  </si>
  <si>
    <t>5d29fdbf-d167-434b-a239-ae938e52e241</t>
  </si>
  <si>
    <t>امیرحسین دینوی مزرعه نو</t>
  </si>
  <si>
    <t>f727282c-fc83-48c1-a229-1556421bffeb</t>
  </si>
  <si>
    <t>e5ebe9e8-2d5a-4fe0-8120-6f4260ce7a7c</t>
  </si>
  <si>
    <t>محمدرضا عامری</t>
  </si>
  <si>
    <t>2952cf22-761a-490e-a7e9-165ee9dc711c</t>
  </si>
  <si>
    <t>سرپرست شیفت عملیات تولید</t>
  </si>
  <si>
    <t>c01bf0cd-37e0-4e66-9e20-82b7d828519f</t>
  </si>
  <si>
    <t>رضا ابوالحسنی شریف آبادی</t>
  </si>
  <si>
    <t>345f8367-59ed-418d-8c03-16b77d681757</t>
  </si>
  <si>
    <t>ed38f6ec-3a3a-474e-ac93-9686a40cd80b</t>
  </si>
  <si>
    <t>اسحاق نصیری سلح چینی</t>
  </si>
  <si>
    <t>d83f5acf-cfb3-44ff-bc61-16bfe5c8cde9</t>
  </si>
  <si>
    <t>متصدی انتظامات</t>
  </si>
  <si>
    <t>7de27289-2750-400c-872c-e4bd217269f2</t>
  </si>
  <si>
    <t>فرزانه قپانی</t>
  </si>
  <si>
    <t>4a7e15af-62b5-489d-aea5-16e44122c2d5</t>
  </si>
  <si>
    <t>کارشناس برنامه ریزی خرید کالا و خدمات</t>
  </si>
  <si>
    <t>531962f3-d4e0-48ea-bb3b-00f9824bc342</t>
  </si>
  <si>
    <t>مجید قانعی اردکانی</t>
  </si>
  <si>
    <t>70071c01-f6fd-4fea-97ff-17c8385da8e3</t>
  </si>
  <si>
    <t>اپراتور استکر</t>
  </si>
  <si>
    <t>ae3d0072-7805-4737-a706-3c94d3105721</t>
  </si>
  <si>
    <t>محمد کریمی عقدا</t>
  </si>
  <si>
    <t>5506cd35-53ed-4cdd-8704-181e27f6bb8f</t>
  </si>
  <si>
    <t>b0e4f2e3-1831-4470-9e3f-a655f03287d5</t>
  </si>
  <si>
    <t>محمد جهان بانی اردکانی</t>
  </si>
  <si>
    <t>efc6c3cf-100a-4e90-84b2-18aa0252988d</t>
  </si>
  <si>
    <t>c7bd3727-135b-4ab0-be16-71395cfe7ade</t>
  </si>
  <si>
    <t>راوژ کابله سوری</t>
  </si>
  <si>
    <t>dffe99fa-3700-4d55-87b3-19404328ce16</t>
  </si>
  <si>
    <t>مسئول دفتر و دبیرخانه</t>
  </si>
  <si>
    <t>dd41ac2f-f60d-497f-a030-7ad45e5c8605</t>
  </si>
  <si>
    <t>اکبر مرتضائی هفتادر</t>
  </si>
  <si>
    <t>b8203d3e-7627-4136-bda1-197c82364bf0</t>
  </si>
  <si>
    <t>7b12d3ba-3c72-4617-884e-c6576bf10c1b</t>
  </si>
  <si>
    <t>حمیدرضا محمدی نژاد ساغندی</t>
  </si>
  <si>
    <t>075b2474-444c-4929-9d7b-1acbf840f48a</t>
  </si>
  <si>
    <t>c8d05446-10ee-4778-93e4-dae4d77618b8</t>
  </si>
  <si>
    <t>مهدی سلیمانی</t>
  </si>
  <si>
    <t>af0a36af-1528-4eae-a7ad-1b4c9ffba081</t>
  </si>
  <si>
    <t>5bacd74c-269b-46b6-9960-2e260bb3ecac</t>
  </si>
  <si>
    <t>محمدرضا هاتفی اردکانی</t>
  </si>
  <si>
    <t>c42170da-fc88-428d-87e2-1cb7265f949f</t>
  </si>
  <si>
    <t>a46db4ed-4984-48a5-97ba-cccf61e58fc8</t>
  </si>
  <si>
    <t>122a4d34-c9a7-49b7-8b1f-f57564696288</t>
  </si>
  <si>
    <t>مجید اشرف</t>
  </si>
  <si>
    <t>700da563-c0c7-402e-ade9-1d3e8e95ba4e</t>
  </si>
  <si>
    <t>راننده خودرو سبک</t>
  </si>
  <si>
    <t>ac7fa211-ddb7-4d77-9c34-b6d8b0ffc6c7</t>
  </si>
  <si>
    <t>مصطفی باقری بیداخویدی</t>
  </si>
  <si>
    <t>b617ff6d-eec0-43fa-9882-1dbe3d73a529</t>
  </si>
  <si>
    <t>1d848230-816f-4e59-a223-12ada479cafd</t>
  </si>
  <si>
    <t>انباردار</t>
  </si>
  <si>
    <t>1d9de89b-bfd9-472b-9f3b-5ec6a4c8f66a</t>
  </si>
  <si>
    <t>جواد افخمی عقدا</t>
  </si>
  <si>
    <t>103aef87-7c60-4512-b557-1e6b20775bcf</t>
  </si>
  <si>
    <t>78944bbe-00a5-44a0-b788-1678c9e732dc</t>
  </si>
  <si>
    <t>7cfbe91b-188d-4d0c-a324-30926c0d1bc6</t>
  </si>
  <si>
    <t>c5cb4e6b-93cd-4d59-a666-387698aebc56</t>
  </si>
  <si>
    <t>حسین پارسائیان</t>
  </si>
  <si>
    <t>c7620359-c9d6-4906-9ea3-1eb24afb4998</t>
  </si>
  <si>
    <t>b4c223ad-8922-475a-bbc7-3ae91f41b014</t>
  </si>
  <si>
    <t>سید مصطفی شمس الدینی</t>
  </si>
  <si>
    <t>9761334d-0ff8-44e9-b96b-1f1fac119e34</t>
  </si>
  <si>
    <t>مسئول شیفت گندله سازی</t>
  </si>
  <si>
    <t>0ea2922e-66ab-4400-9c8b-29606d2c473d</t>
  </si>
  <si>
    <t>مجتبی قاسمی بهابادی</t>
  </si>
  <si>
    <t>d0b2104c-4779-4030-8678-217e4092c14a</t>
  </si>
  <si>
    <t>911de3cd-960b-4623-991a-588cdf927d99</t>
  </si>
  <si>
    <t>منوچهر حاج میرزاعلیان</t>
  </si>
  <si>
    <t>f8b9bfba-70d2-4ab0-b4fc-2276511b7d19</t>
  </si>
  <si>
    <t>کارشناس فرآیند تولید</t>
  </si>
  <si>
    <t>43fbefa6-facb-478c-88ec-7b7bcf67f83b</t>
  </si>
  <si>
    <t>حمیدرضا ثابتی</t>
  </si>
  <si>
    <t>94b942da-2560-4496-8a5d-22b180136216</t>
  </si>
  <si>
    <t>تکنیسین اطاق کنترل تولید</t>
  </si>
  <si>
    <t>2cff6d9e-539b-4044-9c39-ccfa17d65cf8</t>
  </si>
  <si>
    <t>ابراهیم شفیعی مزرعه نو</t>
  </si>
  <si>
    <t>82510eae-8501-47aa-a3db-23a5cc1cd9f8</t>
  </si>
  <si>
    <t>9932d1b3-50d8-46cf-8b15-21abcede2b1e</t>
  </si>
  <si>
    <t>حامد زارع</t>
  </si>
  <si>
    <t>12557738-5832-4b18-abda-23aa05bb2eae</t>
  </si>
  <si>
    <t>ea9f21e7-8395-4d0a-af70-e9c4ea33bbbd</t>
  </si>
  <si>
    <t>حسن فتاحی اردکانی</t>
  </si>
  <si>
    <t>27921931-d5b3-4140-8652-23d3bcbf9629</t>
  </si>
  <si>
    <t>67cb6a45-9dcb-4360-a060-aa9105d697fe</t>
  </si>
  <si>
    <t>عیسی مرادی</t>
  </si>
  <si>
    <t>523e77c2-ff3c-4d54-b76c-250916639230</t>
  </si>
  <si>
    <t>cc4e992f-fe93-4b14-ac29-7ccf40421b9d</t>
  </si>
  <si>
    <t>محسن نصیری سروی</t>
  </si>
  <si>
    <t>02cbba90-46bb-41d0-a096-261e66a47bff</t>
  </si>
  <si>
    <t>3c3d6c36-3050-42e7-a17c-00001de349c9</t>
  </si>
  <si>
    <t>محمد حکیمی</t>
  </si>
  <si>
    <t>f1ee8eba-4021-4bc2-954c-272817924a59</t>
  </si>
  <si>
    <t>اپراتور مخزن متعادل کننده</t>
  </si>
  <si>
    <t>173ff7b9-36a9-4e77-aff9-f2c7097ccfe5</t>
  </si>
  <si>
    <t>آبتین واعظ نایینی</t>
  </si>
  <si>
    <t>1c5f0b1d-851f-4406-95a5-279c3567fda0</t>
  </si>
  <si>
    <t>043fa20d-c70b-47d3-8291-8200d0fa8234</t>
  </si>
  <si>
    <t>محمد صوفی</t>
  </si>
  <si>
    <t>cde6653f-8fe9-4d3c-b63d-27a715bfe9f7</t>
  </si>
  <si>
    <t>57d2f3e0-8480-4d05-8389-0b9b6484e015</t>
  </si>
  <si>
    <t>علیرضا گلزاری عقدا</t>
  </si>
  <si>
    <t>eb1bdffd-d187-4b24-9265-291678b3364b</t>
  </si>
  <si>
    <t>c16cb423-5e3c-4557-bd35-684b677ba348</t>
  </si>
  <si>
    <t>علی اکبر ترابی</t>
  </si>
  <si>
    <t>966785dd-ed18-4d4e-a792-29365b269f40</t>
  </si>
  <si>
    <t>متصدی انبار</t>
  </si>
  <si>
    <t>33dc78f9-5cbb-403a-b3d0-b444827a4f6e</t>
  </si>
  <si>
    <t>اصغر پوررجبی فیروزآبادی</t>
  </si>
  <si>
    <t>5b4bab69-c231-48f5-85b3-2a4a6a2f41d9</t>
  </si>
  <si>
    <t>مسئول شیفت تعمیرات مکانیک</t>
  </si>
  <si>
    <t>07a822fb-442b-4c86-a755-a3f150f17d86</t>
  </si>
  <si>
    <t>حسین مسلمی اردکانی</t>
  </si>
  <si>
    <t>907592ce-52e0-49a8-83ff-2a6cbe8f2845</t>
  </si>
  <si>
    <t>سرشیفت آماده سازی و دریافت مواد</t>
  </si>
  <si>
    <t>7cc203b9-c8a1-4396-a773-2d39c5734b0c</t>
  </si>
  <si>
    <t>جواد بهجتی اردکانی</t>
  </si>
  <si>
    <t>3b9be177-a287-4bd8-992b-2b50eb6b3ef8</t>
  </si>
  <si>
    <t>450ac127-c937-4220-a3bd-b4d68b7d751d</t>
  </si>
  <si>
    <t>حسن هندیجانی</t>
  </si>
  <si>
    <t>7a39b1c0-1077-4df6-bfe0-2b75412a591e</t>
  </si>
  <si>
    <t>a7967a84-a6bf-423d-b4c7-f233f0a023b0</t>
  </si>
  <si>
    <t>هادی رعیت زاده اردکانی</t>
  </si>
  <si>
    <t>a9473091-4664-4f45-81b7-2d4219df8417</t>
  </si>
  <si>
    <t>a2d80f9a-16ae-48ec-824f-0ec64ed6a473</t>
  </si>
  <si>
    <t>سید محسن موسوی</t>
  </si>
  <si>
    <t>f30511e3-cea9-4fe9-82d1-2d615f0f4db7</t>
  </si>
  <si>
    <t>رئیس تاسیسات</t>
  </si>
  <si>
    <t>a3a6bece-c894-4612-aea4-8a204e998f1b</t>
  </si>
  <si>
    <t>حسین یزدانی</t>
  </si>
  <si>
    <t>b8640921-d7e5-43ac-b11a-2e6db274f9f3</t>
  </si>
  <si>
    <t>کارگر انبار</t>
  </si>
  <si>
    <t>5181e8c3-374d-45f4-9ef4-40dbcf4cd154</t>
  </si>
  <si>
    <t>اصغر گلشنی</t>
  </si>
  <si>
    <t>40142385-ddb3-4af4-b17b-2e7ff0842bc1</t>
  </si>
  <si>
    <t>اپراتور دوربین مداربسته</t>
  </si>
  <si>
    <t>2a04943b-d343-48ed-bf93-bbd40c14ec26</t>
  </si>
  <si>
    <t>مصطفی پناهی</t>
  </si>
  <si>
    <t>472352bd-a3f8-4847-a33d-2ea369b50d97</t>
  </si>
  <si>
    <t>cc443a9f-84a6-4685-b3a4-5509bb3a47f7</t>
  </si>
  <si>
    <t>831e198b-0c25-4649-b85b-52a051c737af</t>
  </si>
  <si>
    <t>مصطفی مظفر</t>
  </si>
  <si>
    <t>dbd41221-bf32-46e2-86cc-2f238818b59a</t>
  </si>
  <si>
    <t>شیمیست</t>
  </si>
  <si>
    <t>1564d30c-ec13-4309-9c2a-8e62343e85af</t>
  </si>
  <si>
    <t>محمدهادی مهدوی</t>
  </si>
  <si>
    <t>1b968ded-892c-4d4c-ba06-2f6817a17084</t>
  </si>
  <si>
    <t>c32ab6fe-8db2-457a-a718-9166761c2602</t>
  </si>
  <si>
    <t>سید علی کمالی اردکانی</t>
  </si>
  <si>
    <t>c0e94417-6015-4cf8-a963-2f6ae71f471f</t>
  </si>
  <si>
    <t>165639f3-44a2-4933-9938-735308705c9f</t>
  </si>
  <si>
    <t>محمد کمالی اردکانی</t>
  </si>
  <si>
    <t>61145f6a-13a5-4fc0-b183-2fb5961030f5</t>
  </si>
  <si>
    <t>f3d28121-7d6b-4987-83cd-822cbfa7411a</t>
  </si>
  <si>
    <t>رحمان سرافراز اردکانی</t>
  </si>
  <si>
    <t>951ac1a0-1c14-4963-a7da-302da2d63243</t>
  </si>
  <si>
    <t>af0f67a2-8455-415f-9d3b-6ac6851a8354</t>
  </si>
  <si>
    <t>محمد میرزائی</t>
  </si>
  <si>
    <t>db8d3446-bacb-4787-ac69-3109b931ead5</t>
  </si>
  <si>
    <t>سرشیفت انتقال مواد</t>
  </si>
  <si>
    <t>48aa2b9b-ea82-44ba-a53f-3bd1475108da</t>
  </si>
  <si>
    <t>سید داود سجادی فر</t>
  </si>
  <si>
    <t>460769d5-0497-446d-a4b8-3286b9f83f24</t>
  </si>
  <si>
    <t>1c433ab2-da2b-48ef-a03c-530167844d4b</t>
  </si>
  <si>
    <t>کمال پورطحان اردکانی</t>
  </si>
  <si>
    <t>bb6df86c-4315-4ce5-a477-33316b3a7d2d</t>
  </si>
  <si>
    <t>e2aeea9d-a77a-43cf-8e1d-7bf8d73fc74e</t>
  </si>
  <si>
    <t>امیر رحمانی زاده اردکانی</t>
  </si>
  <si>
    <t>3a6709bf-b096-4642-8e20-3352296161b0</t>
  </si>
  <si>
    <t>bf2271fc-0a05-464b-b817-308916dae89b</t>
  </si>
  <si>
    <t>کمال دهستانی اردکانی</t>
  </si>
  <si>
    <t>083b3b02-f432-43fa-8e05-33a1de5d75ae</t>
  </si>
  <si>
    <t>تعمیرکار برق و ابزار دقیق</t>
  </si>
  <si>
    <t>d372ba3d-1773-49a3-b01e-1682f56b1ffb</t>
  </si>
  <si>
    <t>احسان روئینیان</t>
  </si>
  <si>
    <t>63053111-aeea-4c55-ba90-34f77f6c9547</t>
  </si>
  <si>
    <t>bd08237d-5f7b-4f5e-a6a0-9c05cd497de3</t>
  </si>
  <si>
    <t>محمد سرافراز اردکانی</t>
  </si>
  <si>
    <t>5c251fb6-7bf6-4cd5-9cef-360b7d6778e2</t>
  </si>
  <si>
    <t>337c05d2-6fcc-413b-945f-b79157aa3348</t>
  </si>
  <si>
    <t>محمد کارگر شورکی</t>
  </si>
  <si>
    <t>cfb9876c-a731-4632-89b1-36e1e3af5499</t>
  </si>
  <si>
    <t>94ae824a-3fde-40e8-bfad-e71767a0f8cf</t>
  </si>
  <si>
    <t>جواد نصیری فخرآباد</t>
  </si>
  <si>
    <t>00a7de05-ed4f-49f2-94de-387e1a078b71</t>
  </si>
  <si>
    <t>7eab3382-1cd5-4ce5-b7cb-7706fedc166f</t>
  </si>
  <si>
    <t>کمال شکاری پور اردکانی</t>
  </si>
  <si>
    <t>d2a178c0-2762-4acc-8ccb-38a006efd458</t>
  </si>
  <si>
    <t>0ed3cee7-1eb8-4c91-8f4d-6e3de93e2790</t>
  </si>
  <si>
    <t>ابوالفضل کریمی</t>
  </si>
  <si>
    <t>cba0abe6-6361-4d61-a6e6-38fecbde427d</t>
  </si>
  <si>
    <t>aca2480d-4a14-4b50-be02-7d5462269c7a</t>
  </si>
  <si>
    <t>احسان کریم نژاد</t>
  </si>
  <si>
    <t>f9942be9-4a96-406f-9e50-3900fa148eb1</t>
  </si>
  <si>
    <t>رئیس خدمات ایمنی و حفاظت فنی</t>
  </si>
  <si>
    <t>17b0fe2c-acf3-4309-b710-6278354bfd52</t>
  </si>
  <si>
    <t>محمدحسن منصوری</t>
  </si>
  <si>
    <t>1951bf9b-96c1-4af2-8de7-39485451d078</t>
  </si>
  <si>
    <t>پزشک شیفت طب صنعتی و اورژانس</t>
  </si>
  <si>
    <t>1a586ca6-68f8-4cfc-8b02-e94f9a7792ba</t>
  </si>
  <si>
    <t>حمید پاک نیا</t>
  </si>
  <si>
    <t>2785b423-d7d7-42b6-885f-3b7bb01ce7b0</t>
  </si>
  <si>
    <t>fe700aae-6d97-4923-9617-0fa37c41170c</t>
  </si>
  <si>
    <t>محمدجواد مرادی مزرعه نو</t>
  </si>
  <si>
    <t>f3699fbd-4441-4642-a552-3c4ab0b39851</t>
  </si>
  <si>
    <t>550f9a5b-9bfb-4458-8f26-944f8f03aaab</t>
  </si>
  <si>
    <t>علیرضا عبادتی نیا</t>
  </si>
  <si>
    <t>6d47df8f-e035-4746-b69f-3c4f2cae1c6b</t>
  </si>
  <si>
    <t>4d5d4546-35c8-483b-b0d7-6409d7452c42</t>
  </si>
  <si>
    <t>09bcebb8-e1d6-4b34-a4a5-789b416154da</t>
  </si>
  <si>
    <t>سید رضا میرحسینی اردکانی</t>
  </si>
  <si>
    <t>9401777c-0500-4171-9a1b-3d756a82b7ae</t>
  </si>
  <si>
    <t>مسئول انبار</t>
  </si>
  <si>
    <t>5f890b77-89e7-4367-a32d-718ecbfa0a72</t>
  </si>
  <si>
    <t>فاطمه فضلی احمدآبادی</t>
  </si>
  <si>
    <t>6b970cc3-8b8a-4c77-90c1-3e377366b969</t>
  </si>
  <si>
    <t>2a75e5e9-0f69-4558-a571-4021e4222eff</t>
  </si>
  <si>
    <t>رضا محیطی اردکانی</t>
  </si>
  <si>
    <t>28231d94-2d7c-4bc7-8a58-3e74887ecc53</t>
  </si>
  <si>
    <t>fbb66afe-a4ef-47fb-b7fc-cd5dda75e7d8</t>
  </si>
  <si>
    <t>علی مهدی زاده اردکانی</t>
  </si>
  <si>
    <t>a60eda37-7d54-43f9-95c2-3e74d3d516d1</t>
  </si>
  <si>
    <t>6187938c-ebb3-4d39-b066-1c9875976f93</t>
  </si>
  <si>
    <t>آرش ملک فر</t>
  </si>
  <si>
    <t>21bf5d25-0f53-4ced-8db0-40fb3cd482e6</t>
  </si>
  <si>
    <t>b79bf164-e9c4-448e-9bbe-8e922374bfa9</t>
  </si>
  <si>
    <t>حسین اخیری اردکانی</t>
  </si>
  <si>
    <t>d078b388-8e9b-4a4a-8c21-410b4d48f970</t>
  </si>
  <si>
    <t>سرپرست برنامه ریزی و مهندسی تعمیرات برق وابزاردقیق</t>
  </si>
  <si>
    <t>215fbef4-8bd0-4747-a782-c2c62cb742e2</t>
  </si>
  <si>
    <t>میثم امامی شمس آباد</t>
  </si>
  <si>
    <t>d8471c22-4f71-490c-92d7-4153bc405bee</t>
  </si>
  <si>
    <t>مسئول شیفت تعمیرات برق وابزاردقیق</t>
  </si>
  <si>
    <t>682eb835-7608-40c3-9865-088cef5dae47</t>
  </si>
  <si>
    <t>حمداله آیار</t>
  </si>
  <si>
    <t>ae7ca1cc-1d85-4539-9496-4290454d53ab</t>
  </si>
  <si>
    <t>5d537943-079f-4ccd-9aeb-81bd2c2b2b76</t>
  </si>
  <si>
    <t>احمد کمالی اردکانی</t>
  </si>
  <si>
    <t>cd3ee691-671d-4dea-828b-429d4f09673d</t>
  </si>
  <si>
    <t>اپراتور آبرسانی</t>
  </si>
  <si>
    <t>2049d692-75a4-4a6e-9e3e-b7fe88539da0</t>
  </si>
  <si>
    <t>امیر بیکی هفتادر</t>
  </si>
  <si>
    <t>480d4451-4565-4aaa-a377-42e5992754a1</t>
  </si>
  <si>
    <t>65be792c-295a-4698-9a35-1f714e9cf1f1</t>
  </si>
  <si>
    <t>علی باقری کوشکچه</t>
  </si>
  <si>
    <t>9db36f45-e0ad-4c5c-98dc-42eae72e93c2</t>
  </si>
  <si>
    <t>کارشناس ایمنی و بهداشت حرفه ای</t>
  </si>
  <si>
    <t>a28462ef-9298-4a9b-9b3e-bf866a6b8b58</t>
  </si>
  <si>
    <t>جواد رفیعی هفتادر</t>
  </si>
  <si>
    <t>25c8e11a-68d7-4686-b4b8-43dc544c66aa</t>
  </si>
  <si>
    <t>165c2ebe-4a42-446b-ba08-64655e3d2f0f</t>
  </si>
  <si>
    <t>امیررضا ناجی مقدم</t>
  </si>
  <si>
    <t>08b3c5db-1896-49a2-9185-440ccc9be812</t>
  </si>
  <si>
    <t>رئیس عملیات تولید</t>
  </si>
  <si>
    <t>b6c01869-bdae-40ec-b309-f8262be420c6</t>
  </si>
  <si>
    <t>محمد عظیمی</t>
  </si>
  <si>
    <t>df0ef25f-6950-4ae6-84fa-4416bcf41188</t>
  </si>
  <si>
    <t>معاون بهره برداری</t>
  </si>
  <si>
    <t>de606de8-2c6b-483f-ae9b-28d7a4b9d983</t>
  </si>
  <si>
    <t>رضا زارعی</t>
  </si>
  <si>
    <t>00d3abfb-33a2-4dee-bd22-4488a1fd2ae2</t>
  </si>
  <si>
    <t>e7d23974-b053-4e26-ba2d-345026a6c60a</t>
  </si>
  <si>
    <t>مهدی ناظمی زاده اردکانی</t>
  </si>
  <si>
    <t>3f592cd5-9dbd-4022-8983-44e1b9dee960</t>
  </si>
  <si>
    <t>0efff8c6-5518-4fc0-ab9d-04eebd9035df</t>
  </si>
  <si>
    <t>حسین محمدی هفتادر</t>
  </si>
  <si>
    <t>4ebf4dd3-fb74-46a2-b231-46afd63adbee</t>
  </si>
  <si>
    <t>f77073c3-8bf3-433c-95ed-d625787062f4</t>
  </si>
  <si>
    <t>ابوالفضل دهقانی احمدآبادی</t>
  </si>
  <si>
    <t>8487ce80-244d-4d31-aee6-46de19cf1fc1</t>
  </si>
  <si>
    <t>ce4efa06-1685-4609-abb1-6541773ee115</t>
  </si>
  <si>
    <t>وحید شهابی زاد</t>
  </si>
  <si>
    <t>ce5b3e35-e103-498e-9e55-4726bd66ec15</t>
  </si>
  <si>
    <t>6761ea81-7274-4598-8365-1fe737c43204</t>
  </si>
  <si>
    <t>هادی مسکائی</t>
  </si>
  <si>
    <t>03b1ffc2-af73-4369-a5fa-478d4bf3a230</t>
  </si>
  <si>
    <t>fdb621f4-8683-47af-b102-d9803331fe0f</t>
  </si>
  <si>
    <t>حسین خلیلی صدرآباد</t>
  </si>
  <si>
    <t>b220aed9-73d3-4180-88dd-4815bbb50f26</t>
  </si>
  <si>
    <t>a0283220-660d-4e20-8d87-a38bf2554d5e</t>
  </si>
  <si>
    <t>رضا فتاحی اردکانی</t>
  </si>
  <si>
    <t>8ff2c0e6-f8f1-4d97-9b4d-4855d9e2431a</t>
  </si>
  <si>
    <t>d856f63c-c509-4f9d-b565-abfe5239c481</t>
  </si>
  <si>
    <t>حسین قانعی اردکانی</t>
  </si>
  <si>
    <t>55264c8c-4dad-40b4-8645-487d01869242</t>
  </si>
  <si>
    <t>آتش نشان و خدمات ایمنی</t>
  </si>
  <si>
    <t>ad423f95-42cd-40bf-a1e6-ac1e80c13299</t>
  </si>
  <si>
    <t>امیرحسین فیاض</t>
  </si>
  <si>
    <t>c5a5bc2c-2068-497a-98e9-495866593f59</t>
  </si>
  <si>
    <t>00173788-f97c-4c2c-b5d4-73685675bdc9</t>
  </si>
  <si>
    <t>یاسر شریفی خرانق</t>
  </si>
  <si>
    <t>eefebc4c-8551-4be0-8a03-49c692ac2f96</t>
  </si>
  <si>
    <t>fa1a1e91-8ab6-4d91-8586-bbba3adf1e21</t>
  </si>
  <si>
    <t>عارف امامی شمس آباد</t>
  </si>
  <si>
    <t>938fdeb0-08f3-453f-b5b7-4a829234b3c0</t>
  </si>
  <si>
    <t>76fea94e-681d-4983-acd6-7c13fba6e1d4</t>
  </si>
  <si>
    <t>سعید اسکندری</t>
  </si>
  <si>
    <t>f12f571f-cee7-4684-b83f-4aaefb884155</t>
  </si>
  <si>
    <t>20c6710b-c057-4c86-9d62-a197fbf15047</t>
  </si>
  <si>
    <t>رضا جعفری احمدآبادی</t>
  </si>
  <si>
    <t>1af65510-e20a-472c-9210-4ab0536648e9</t>
  </si>
  <si>
    <t>c665f4a9-d72d-42b8-845f-827b5604ae55</t>
  </si>
  <si>
    <t>قاسم رضائی هفتادر</t>
  </si>
  <si>
    <t>a2794622-6d4c-4848-ade6-4adba30a4676</t>
  </si>
  <si>
    <t>831b3caa-3223-4b5e-82aa-2df0ead8588b</t>
  </si>
  <si>
    <t>هادی کمالی اردکانی</t>
  </si>
  <si>
    <t>c2f01683-39c9-446a-8315-4b280329c7df</t>
  </si>
  <si>
    <t>129e2802-3d29-47e1-850a-d8052991cfb8</t>
  </si>
  <si>
    <t>رضا نصیری سروی</t>
  </si>
  <si>
    <t>2c6d310a-d9c4-47b8-a3b7-4b52b0927396</t>
  </si>
  <si>
    <t>852de045-c72e-4882-8222-ce14dca57c20</t>
  </si>
  <si>
    <t>مهدی مذکوری اردکانی</t>
  </si>
  <si>
    <t>e59fe399-aedd-45a2-b77f-4ba3db1cb804</t>
  </si>
  <si>
    <t>3ee33b6f-557f-456e-b321-afbb88cac8dc</t>
  </si>
  <si>
    <t>سید رضا طباطبائی اصل</t>
  </si>
  <si>
    <t>e44f2244-bc3e-47cf-b3eb-4bdaa2470555</t>
  </si>
  <si>
    <t>69b85f8e-da42-4461-a270-2e7e9c8f1b4c</t>
  </si>
  <si>
    <t>مهدی امیری هفتادر</t>
  </si>
  <si>
    <t>75a05442-a41a-4e0c-ab89-4c09e3649e23</t>
  </si>
  <si>
    <t>54e86e43-a2bc-4001-ac14-8ffa475bb6a5</t>
  </si>
  <si>
    <t>آرمین بهزاد قویم پرور</t>
  </si>
  <si>
    <t>13d2eb21-0037-4d20-a5fc-4c0e5fb44381</t>
  </si>
  <si>
    <t>6803669d-b869-40a3-b261-f7833e8b1186</t>
  </si>
  <si>
    <t>هادی مسعود</t>
  </si>
  <si>
    <t>d9a8ce28-f76b-4d52-98a4-4c86730599cb</t>
  </si>
  <si>
    <t>4bbb215c-e6cb-44f2-8815-fa6747c1886a</t>
  </si>
  <si>
    <t>مجتبی توانا خطیری</t>
  </si>
  <si>
    <t>3a775588-022c-4f25-a9b1-4c9c39e377e7</t>
  </si>
  <si>
    <t>ef6e85b3-7b67-4ddb-b4e6-f4349b396f6b</t>
  </si>
  <si>
    <t>هادی قلی پور اردکانی</t>
  </si>
  <si>
    <t>f6baf6f0-bfc5-4324-9270-4cff101aae0d</t>
  </si>
  <si>
    <t>9be339fd-9751-4ab9-9983-08ef4cd30fb1</t>
  </si>
  <si>
    <t>سید رضا طباطبائی عقدا</t>
  </si>
  <si>
    <t>6a3388e4-e07d-4478-a95a-4da593377ef1</t>
  </si>
  <si>
    <t>280300fb-bf47-4ba4-aa16-ac367a68a331</t>
  </si>
  <si>
    <t>عبدالرضا انصاری شریف آباد</t>
  </si>
  <si>
    <t>e221ea8b-b51d-4930-9e30-4da90fe29de6</t>
  </si>
  <si>
    <t>333744bb-e45c-47ff-b47e-92ac7ad61e74</t>
  </si>
  <si>
    <t>مهدی حکیمی</t>
  </si>
  <si>
    <t>de76270d-18cc-4d3f-ab34-4e094d75a6f3</t>
  </si>
  <si>
    <t>87e88cae-0d39-48bc-ab7b-8fff5925bbce</t>
  </si>
  <si>
    <t>داود طالبی برام</t>
  </si>
  <si>
    <t>6b39defe-a1ef-41b1-b01c-4e60519fbd53</t>
  </si>
  <si>
    <t>6b4e0f19-d4a9-4920-bc0a-7140bdf9b9cb</t>
  </si>
  <si>
    <t>سید جواد میرقانعی اردکانی</t>
  </si>
  <si>
    <t>574dd19f-3593-443b-b2e9-4f15a4131544</t>
  </si>
  <si>
    <t>02d01037-59e5-4353-93e4-26724ee4e652</t>
  </si>
  <si>
    <t>علی بمان جعفری هفتادر</t>
  </si>
  <si>
    <t>ea22eacb-abe6-4a91-93fd-4f68caa70d05</t>
  </si>
  <si>
    <t>8f363028-df35-45b2-971c-b72f1090b5b0</t>
  </si>
  <si>
    <t>احمد نصیری سروی</t>
  </si>
  <si>
    <t>eeb3d324-f6cb-4354-be18-4fb7af9ed242</t>
  </si>
  <si>
    <t>8595be4a-9137-47d2-867d-e72c00eee089</t>
  </si>
  <si>
    <t>محمدحسین خدادادفر</t>
  </si>
  <si>
    <t>48af9249-2aa6-42af-b47a-50cb79b4c4ca</t>
  </si>
  <si>
    <t>a9cf1765-ef63-46c6-8a27-b87cced34b45</t>
  </si>
  <si>
    <t>داریوش خادمی</t>
  </si>
  <si>
    <t>69a487f3-4bdc-4b16-bad0-50dd12332af4</t>
  </si>
  <si>
    <t>مدیر سایت گندله سازی اردکان</t>
  </si>
  <si>
    <t>2e150aca-36b1-42c2-86c0-e62352dd1248</t>
  </si>
  <si>
    <t>محمدهادی منصوری خواه</t>
  </si>
  <si>
    <t>ffaec850-c016-469b-a4d6-51de4fb8132e</t>
  </si>
  <si>
    <t>de5fa14c-8d79-455f-b526-f98a8d6dfe72</t>
  </si>
  <si>
    <t>محسن پایدار اردکانی</t>
  </si>
  <si>
    <t>55907e37-2226-4638-a48e-520214dbc40b</t>
  </si>
  <si>
    <t>73fe0423-143e-4ffb-bad9-e0f308e0eef9</t>
  </si>
  <si>
    <t>مهدی طلابی مزرعه نو</t>
  </si>
  <si>
    <t>cdfffa02-30c2-43ba-af55-525e0c86a822</t>
  </si>
  <si>
    <t>7163d3d8-33a2-4037-bbff-9855066f2c19</t>
  </si>
  <si>
    <t>خلیل کریمی عقدا</t>
  </si>
  <si>
    <t>5aefe541-17c3-4d2a-b706-53071b3af12e</t>
  </si>
  <si>
    <t>4364abb5-05e7-442f-af75-5fe4b09a48a0</t>
  </si>
  <si>
    <t>هادی حدادنیا</t>
  </si>
  <si>
    <t>e32314a5-b625-4649-af67-535820adf030</t>
  </si>
  <si>
    <t>7c70790f-81e3-4efd-ae03-700d677984bd</t>
  </si>
  <si>
    <t>علی اصغر حسین زاده خلیل آبادی</t>
  </si>
  <si>
    <t>2a3ad16b-ced1-4580-b5cf-535f5f9b90bb</t>
  </si>
  <si>
    <t>fbc5d0d2-c614-4585-a989-c17375ae0c86</t>
  </si>
  <si>
    <t>حسین فتوحی اردکانی</t>
  </si>
  <si>
    <t>adb4f165-8600-4d3a-acfe-53933db50e68</t>
  </si>
  <si>
    <t>2c0199c9-70a2-4217-9d18-d4d78c9b3e5c</t>
  </si>
  <si>
    <t>علیرضا رحیم نیاء اردکانی</t>
  </si>
  <si>
    <t>cc8ee4ab-7e35-4560-a82a-539390a610d8</t>
  </si>
  <si>
    <t>7461b706-7dcc-4acb-9c3d-640efd830315</t>
  </si>
  <si>
    <t>حمید هاتفی اردکانی</t>
  </si>
  <si>
    <t>d0c3033d-ee21-4a0a-9db8-54131736a82d</t>
  </si>
  <si>
    <t>8844e8ce-8f44-4cd9-89e5-0eb5469f46dd</t>
  </si>
  <si>
    <t>محمدجواد قاسمی هفتادر</t>
  </si>
  <si>
    <t>ada3d657-da2d-41c3-b7a8-54fcc0ebf78f</t>
  </si>
  <si>
    <t>7bca86d9-b1ea-47e6-b025-ccc8a7a4d58c</t>
  </si>
  <si>
    <t>قاسم پوردهقانی اردکانی</t>
  </si>
  <si>
    <t>fa2efc7c-c3c4-4e4b-8ba8-550edc3c618a</t>
  </si>
  <si>
    <t>616e9b9b-2cb8-4f8c-8164-68e0226aafab</t>
  </si>
  <si>
    <t>علیرضا اکبریان</t>
  </si>
  <si>
    <t>8e65db00-7a98-413c-90dc-555db0de256a</t>
  </si>
  <si>
    <t>مدیر کنترل فرآیند و کیفیت</t>
  </si>
  <si>
    <t>caecd0c9-4290-41c7-b453-73f6109bb41b</t>
  </si>
  <si>
    <t>رضا صداقت اردکانی</t>
  </si>
  <si>
    <t>efe362fb-657b-4898-8fa1-572b80a305ac</t>
  </si>
  <si>
    <t>سرپرست خدمات عمومی</t>
  </si>
  <si>
    <t>8185a79f-2cf6-4d93-8f26-c51336313dad</t>
  </si>
  <si>
    <t>مهدی حسینی اردکانی</t>
  </si>
  <si>
    <t>56788ad6-baaa-48d1-ab49-57e83e73c281</t>
  </si>
  <si>
    <t>a087aad2-7207-412d-ba43-4fa059d59c93</t>
  </si>
  <si>
    <t>اسماعیل هارونی</t>
  </si>
  <si>
    <t>3bd58ee3-6232-4a8b-81c8-5853f3f3a313</t>
  </si>
  <si>
    <t>مدیر تولید</t>
  </si>
  <si>
    <t>c10b7f3c-b127-47c3-9d6f-a3b44306030a</t>
  </si>
  <si>
    <t>حبیب بهجتی اردکانی</t>
  </si>
  <si>
    <t>00fefede-8a95-4cc1-8347-590c8418d142</t>
  </si>
  <si>
    <t>کارشناس مهندسی کنترل فرآیند وکیفیت</t>
  </si>
  <si>
    <t>bddab20a-16ce-404d-9064-86534dff61d1</t>
  </si>
  <si>
    <t>حسین رفیعی مزرعه نو</t>
  </si>
  <si>
    <t>0c1d82b4-9cd0-4641-9f8b-5a269ff965c4</t>
  </si>
  <si>
    <t>1ab43943-3339-416c-8bb3-d2c6b96afb7f</t>
  </si>
  <si>
    <t>محمدرضا دهقان</t>
  </si>
  <si>
    <t>f48e3099-c82f-4681-9f69-5b2ebc0e1b7c</t>
  </si>
  <si>
    <t>تعمیرکار تاسیسات</t>
  </si>
  <si>
    <t>dd40a0c4-794e-4b23-a75a-3b18d0a6cfa3</t>
  </si>
  <si>
    <t>محمدجواد جعفری راد</t>
  </si>
  <si>
    <t>e3591c6b-80d4-429e-8282-5b8df13be423</t>
  </si>
  <si>
    <t>f3387258-bb24-41ed-ad0e-c65bf3d1aeba</t>
  </si>
  <si>
    <t>محمدحسن ضیائی اردکانی</t>
  </si>
  <si>
    <t>f4a65f24-8b3b-4cb3-9892-5b988f22bd8d</t>
  </si>
  <si>
    <t>سرشیفت تخلیه مواد</t>
  </si>
  <si>
    <t>1955f5ff-ca28-4f79-8c59-e86059a435bb</t>
  </si>
  <si>
    <t>روح اله قانعی اردکان</t>
  </si>
  <si>
    <t>242ca3b8-2688-4b32-b1a4-5b9b16365399</t>
  </si>
  <si>
    <t>کاردان حسابداری</t>
  </si>
  <si>
    <t>e057c893-7b68-43b4-a53e-d3c99ed644d8</t>
  </si>
  <si>
    <t>مصطفی غفاری اردکانی</t>
  </si>
  <si>
    <t>43b1ff67-b28f-47a5-ba8c-5bc1154563ff</t>
  </si>
  <si>
    <t>59088afb-0f17-4809-b35c-9e86c3a8dbb5</t>
  </si>
  <si>
    <t>محمد مهدی برخورداری</t>
  </si>
  <si>
    <t>16378ed4-13c0-4811-b16d-5be268a9fc04</t>
  </si>
  <si>
    <t>a5c932c6-7ec7-4238-a4b3-c2e57d9749ec</t>
  </si>
  <si>
    <t>رحمت اله عابدینی ارجنان</t>
  </si>
  <si>
    <t>e85a6c44-fd55-4518-b9a4-5c34ead10524</t>
  </si>
  <si>
    <t>1fad7a2f-8001-4928-9e8a-f696cb160de5</t>
  </si>
  <si>
    <t>معین امامی شمس آباد</t>
  </si>
  <si>
    <t>869bf51f-397a-4a05-b00e-5c87dbc4f386</t>
  </si>
  <si>
    <t>سرپرست حفاظت فیزیکی مجتمع</t>
  </si>
  <si>
    <t>77f6aa9b-17ee-4179-903f-435dfe0e0385</t>
  </si>
  <si>
    <t>حمزه طالبیان عقداء</t>
  </si>
  <si>
    <t>508006df-d81c-43b2-813a-5cc1004366a3</t>
  </si>
  <si>
    <t>49a9f5d5-5ee2-44ef-b77c-32ef1dd19caa</t>
  </si>
  <si>
    <t>محسن ابوئی اردکان</t>
  </si>
  <si>
    <t>61526d0e-8e91-490f-9843-5d3b1275241a</t>
  </si>
  <si>
    <t>382c2e80-5ceb-4209-aea1-a9878c39ad76</t>
  </si>
  <si>
    <t>محسن پورنجف زاده اردکانی</t>
  </si>
  <si>
    <t>638d570a-aa0e-48cc-843a-5d99cbfcf9f1</t>
  </si>
  <si>
    <t>abb0a299-9217-4eba-8d00-21b88f7bdb86</t>
  </si>
  <si>
    <t>حجت اله مسعود</t>
  </si>
  <si>
    <t>e7313647-877c-4eb5-90ff-5dc0963d23c6</t>
  </si>
  <si>
    <t>3af81f11-6cbd-4fa6-84dc-20a86e5995f8</t>
  </si>
  <si>
    <t>اکبر شهدادی</t>
  </si>
  <si>
    <t>da69d9f7-1470-4e7c-9161-5e749072500c</t>
  </si>
  <si>
    <t>b6392ab5-32b7-46f5-8391-48e74879f0cf</t>
  </si>
  <si>
    <t>رضا ابومحمدی اردکانی</t>
  </si>
  <si>
    <t>eb58cf3a-aa04-499c-8529-5ecdcb2f3bdf</t>
  </si>
  <si>
    <t>سرپرست حسابداری</t>
  </si>
  <si>
    <t>7b3d4dfb-f519-4843-928a-50c3be52c985</t>
  </si>
  <si>
    <t>علی رضائی</t>
  </si>
  <si>
    <t>aab44eda-11ff-4e8c-8780-5f1005e5a590</t>
  </si>
  <si>
    <t>e528acb2-27bb-4742-a2f2-07919384a7b9</t>
  </si>
  <si>
    <t>احمد خسروانجم</t>
  </si>
  <si>
    <t>4cc46724-f0b9-4c29-b690-5fec39ac3308</t>
  </si>
  <si>
    <t>707c3903-d7ad-47b3-b13a-694e4feedcbf</t>
  </si>
  <si>
    <t>علی اصغر سبحانی</t>
  </si>
  <si>
    <t>c6f24a21-b08f-46fa-965a-604707492559</t>
  </si>
  <si>
    <t>de9fd85e-8a5a-4fe3-a237-e00400e4df3a</t>
  </si>
  <si>
    <t>علی قربانی</t>
  </si>
  <si>
    <t>71a247c6-6cce-434a-ae6c-6049fc7c719a</t>
  </si>
  <si>
    <t>07c8dedb-ba88-41a2-b030-6449f5f0f07c</t>
  </si>
  <si>
    <t>جواد مهدوی فخرآباد</t>
  </si>
  <si>
    <t>832e90d7-f053-4018-8166-609be449dfe8</t>
  </si>
  <si>
    <t>1af4510e-b0bb-431e-a7f6-6d9410fcf8f3</t>
  </si>
  <si>
    <t>مهدی افخمی عقدا</t>
  </si>
  <si>
    <t>ca0d13ab-44a2-4e09-8097-60f8a2928366</t>
  </si>
  <si>
    <t>6703e836-b9d4-4451-966c-6c340ecd401e</t>
  </si>
  <si>
    <t>حبیب حبیبی احمدآبادی</t>
  </si>
  <si>
    <t>db2428bc-48a6-46c4-810e-61356b888e7e</t>
  </si>
  <si>
    <t>4e2fab0d-92f3-4f04-89eb-5359eaf109fa</t>
  </si>
  <si>
    <t>حبیب اله عباسی مزرعه میر</t>
  </si>
  <si>
    <t>9a5c7ae4-e5c2-41f4-a1c3-6138c2014d7f</t>
  </si>
  <si>
    <t>320c7064-bdad-4654-bf29-fb4a14dd9869</t>
  </si>
  <si>
    <t>سید حسین میرجعفری اردکانی</t>
  </si>
  <si>
    <t>bce2557c-fa72-46e0-81b9-6225d8274d60</t>
  </si>
  <si>
    <t>0bc48afb-280a-4207-9ba4-542986cd2d47</t>
  </si>
  <si>
    <t>مرتضی حیدر</t>
  </si>
  <si>
    <t>b6dbd264-05e0-4019-81b1-62360f0885e6</t>
  </si>
  <si>
    <t>f8b38666-6a70-4a95-9131-b0481a200892</t>
  </si>
  <si>
    <t>عباس طهماسبی آبدر</t>
  </si>
  <si>
    <t>9e80219a-db58-4aa9-8311-626351e41ff7</t>
  </si>
  <si>
    <t>adc5cb58-f796-43dc-a5b5-baff23c1426d</t>
  </si>
  <si>
    <t>علیرضا چاه متکی</t>
  </si>
  <si>
    <t>6fccb1e1-9747-4bf5-9858-63192661547d</t>
  </si>
  <si>
    <t>efe5e764-2207-4567-8e45-6496e8d74e14</t>
  </si>
  <si>
    <t>ایمان حسنائی</t>
  </si>
  <si>
    <t>477c0195-b443-43aa-81e6-638357cdf7b2</t>
  </si>
  <si>
    <t>2854a2f9-f05d-4264-bb6f-06fe43c7d96f</t>
  </si>
  <si>
    <t>سیدروح الله میرشمسی اردکانی</t>
  </si>
  <si>
    <t>c8457ac6-7cfc-4cc8-9508-6391aa40c42b</t>
  </si>
  <si>
    <t>cf1033a2-824b-493c-860f-149afe0f5857</t>
  </si>
  <si>
    <t>علی محمد مرادی پور</t>
  </si>
  <si>
    <t>cb8d252a-5b41-49da-b5ca-63ad70b5795a</t>
  </si>
  <si>
    <t>سرپرست تعمیرات مکانیک</t>
  </si>
  <si>
    <t>8abbeb71-de82-47f2-9265-21f824515259</t>
  </si>
  <si>
    <t>آیت اله فهیمی عقدا</t>
  </si>
  <si>
    <t>b1260fbb-bbb7-4358-a177-643c1ff5264c</t>
  </si>
  <si>
    <t>940c580c-73bb-4dbe-88c6-9b3ec9088664</t>
  </si>
  <si>
    <t>مصطفی افخمی عقدا</t>
  </si>
  <si>
    <t>782bc2c2-09b6-4070-8a34-6476e6344ca6</t>
  </si>
  <si>
    <t>4fc2c4d7-f07d-41a5-b5f5-0ba35f43e47b</t>
  </si>
  <si>
    <t>محمدجواد قانع اردکانی</t>
  </si>
  <si>
    <t>d59d982b-ae4c-4f66-bf5a-65b1fcc07747</t>
  </si>
  <si>
    <t>مسئول شیفت کنترل کیفیت و آزمایشگاه</t>
  </si>
  <si>
    <t>93055c53-879f-4c69-9092-410c4dd99353</t>
  </si>
  <si>
    <t>مهدی انتظاریان اردکانی</t>
  </si>
  <si>
    <t>234c71e2-8d6b-4c9c-8c0e-65e87971a10a</t>
  </si>
  <si>
    <t>cacf1086-1cd2-4b77-abae-157089e86f66</t>
  </si>
  <si>
    <t>احمد مجاور ترک آبادی</t>
  </si>
  <si>
    <t>e8069993-9a33-4e80-a582-66029e997a5d</t>
  </si>
  <si>
    <t>d24845a7-306d-423e-ac92-547f5a0dcf25</t>
  </si>
  <si>
    <t>علی محتاجی احمدآبادی</t>
  </si>
  <si>
    <t>35c8aa1f-6713-46cc-be69-662f13570e50</t>
  </si>
  <si>
    <t>c9b554b2-0e6e-4f45-8340-ee3feb6a37c3</t>
  </si>
  <si>
    <t>محسن آسایش اردکانی</t>
  </si>
  <si>
    <t>1d869aa6-3312-44a9-a935-678c17f84798</t>
  </si>
  <si>
    <t>bbeba2b1-0a86-405f-99c2-fa8b0f455cb9</t>
  </si>
  <si>
    <t>مهدی ارشادی</t>
  </si>
  <si>
    <t>a624c883-4f44-445c-8b18-67ca6dbed9c2</t>
  </si>
  <si>
    <t>7a87c901-8e09-4036-8a2a-7ac1d61e99c6</t>
  </si>
  <si>
    <t>مصطفی برقی اردکانی</t>
  </si>
  <si>
    <t>36953dee-5d4a-4056-b83f-6830007ecc22</t>
  </si>
  <si>
    <t>3567eeea-dba3-4106-a85b-fe53e17b2880</t>
  </si>
  <si>
    <t>ابوالفضل یعقوبی</t>
  </si>
  <si>
    <t>388ddee7-ae5f-4f47-a8b2-69568aac0e55</t>
  </si>
  <si>
    <t>e32a0e9f-5839-4210-8da0-399443e6d5dc</t>
  </si>
  <si>
    <t>احسان اله ذوالفقاری</t>
  </si>
  <si>
    <t>31dc9843-a0b9-46ad-9b17-6973bd146e6c</t>
  </si>
  <si>
    <t>ca594a27-3cf8-4318-957b-cb16f21c7c44</t>
  </si>
  <si>
    <t>ابراهیم محمدی احمد آبادی</t>
  </si>
  <si>
    <t>15d8f63d-8ccd-499c-bfe5-69d33197c8e2</t>
  </si>
  <si>
    <t>468ab5b0-19aa-4036-911d-c9606a48b60e</t>
  </si>
  <si>
    <t>مجتبی سامعی</t>
  </si>
  <si>
    <t>d7653a88-6de3-4a78-8469-6a04e1f6cdd3</t>
  </si>
  <si>
    <t>262d042d-8f73-4d0f-bea3-94a5dd234c05</t>
  </si>
  <si>
    <t>محمد علی امامی میبدی</t>
  </si>
  <si>
    <t>299478f5-cac7-4030-818b-6b34f24cbcfb</t>
  </si>
  <si>
    <t>29d0e884-8873-4235-a4b6-2ff0bc8bc3e4</t>
  </si>
  <si>
    <t>وهب خانی</t>
  </si>
  <si>
    <t>dfb28c59-109f-4e02-8966-6b58141e8b27</t>
  </si>
  <si>
    <t>600deaab-6c0e-4eb2-9745-8fdad223192e</t>
  </si>
  <si>
    <t>حمید فتوحی اردکانی</t>
  </si>
  <si>
    <t>90f57884-47af-40bc-8a13-6b65dac202f4</t>
  </si>
  <si>
    <t>444d7324-dcb7-4cb3-9c5a-84d1ff5a5148</t>
  </si>
  <si>
    <t>محمد محمدی ترک آباد</t>
  </si>
  <si>
    <t>9f1d1280-ef23-47ef-a2bc-6be5c7754c16</t>
  </si>
  <si>
    <t>90d267f0-aaf9-4c0a-86d2-00eeb6fdacf4</t>
  </si>
  <si>
    <t>مصطفی حیدر</t>
  </si>
  <si>
    <t>44b20265-b0c3-4839-b61e-6c7118ebb7f2</t>
  </si>
  <si>
    <t>7bc3e3d2-e73c-4c3b-a548-cd3eca2fcc55</t>
  </si>
  <si>
    <t>محمود صفری</t>
  </si>
  <si>
    <t>0dd52964-3623-4ac7-ba95-6d10dc4cfc6c</t>
  </si>
  <si>
    <t>fa7779a3-ffac-446f-ac94-c666aa7c0336</t>
  </si>
  <si>
    <t>احمد عزیزی</t>
  </si>
  <si>
    <t>df71f0a7-21be-49f6-8e57-6d2126848496</t>
  </si>
  <si>
    <t>7160ec44-f2e5-41a9-aad8-726ee55cf3ba</t>
  </si>
  <si>
    <t>سید مجتبی طبائی عقدائی</t>
  </si>
  <si>
    <t>c983c59b-b77a-4cf3-ac46-6dea216fd5d6</t>
  </si>
  <si>
    <t>6cf15fe0-828a-4374-9c5c-9c475dee8494</t>
  </si>
  <si>
    <t>حسن محمدی ترک آباد</t>
  </si>
  <si>
    <t>cce8aed8-6af5-4bf8-9667-6f86685b7055</t>
  </si>
  <si>
    <t>3337b84f-9aa2-4a58-8d16-12da4b5c59d8</t>
  </si>
  <si>
    <t>ولی اله محمدی</t>
  </si>
  <si>
    <t>08f2e8fe-c82d-4987-831a-7029a2a9cc05</t>
  </si>
  <si>
    <t>67261c00-9f5d-4186-8278-28de0bc95282</t>
  </si>
  <si>
    <t>سعید مزیدی شرف آبادی</t>
  </si>
  <si>
    <t>c380642e-b7b7-4234-995f-71046ddca532</t>
  </si>
  <si>
    <t>bf7d90dc-ebb9-43b0-ab8f-d786e4acde7e</t>
  </si>
  <si>
    <t>امیر مهدی زاده اردکانی</t>
  </si>
  <si>
    <t>54a0f6a9-3af7-4c71-b67d-7137aa1bfee8</t>
  </si>
  <si>
    <t>0d0ec015-147c-4e9d-9425-5742a827e30b</t>
  </si>
  <si>
    <t>حمید رضا زارع احمد آبادی</t>
  </si>
  <si>
    <t>8f8f6ab7-0536-4a22-9480-715925bb8f17</t>
  </si>
  <si>
    <t>bd6d54ca-d811-4d01-8dc1-fd9af1162551</t>
  </si>
  <si>
    <t>علی انصاری فر</t>
  </si>
  <si>
    <t>118a87ab-fc7f-4463-949a-71b8d5940f35</t>
  </si>
  <si>
    <t>57e6459a-c408-4a1d-8767-ecca9ded27b9</t>
  </si>
  <si>
    <t>محمد حمید برزگر بفرویی</t>
  </si>
  <si>
    <t>33165f38-22bf-4ff0-a0ef-726bb175b682</t>
  </si>
  <si>
    <t>7d9fd316-ae4f-43a6-9ee4-814fd34f2d84</t>
  </si>
  <si>
    <t>وحید ایزدی</t>
  </si>
  <si>
    <t>c6f52461-e9ff-40db-8bb1-72aae84a9f1e</t>
  </si>
  <si>
    <t>933f123b-ed93-4d9e-9424-18ab48f2483c</t>
  </si>
  <si>
    <t>ابوالفضل علی نژاد</t>
  </si>
  <si>
    <t>87012129-5c50-46cc-a3a6-72bedbba7b33</t>
  </si>
  <si>
    <t>9a8a4edb-9e00-40af-bab8-c554c95914d2</t>
  </si>
  <si>
    <t>جلال افخمی عقدا</t>
  </si>
  <si>
    <t>992edb2b-cc0a-4bc8-b505-73147a367bf4</t>
  </si>
  <si>
    <t>82da12f5-8fe6-461c-9158-e28a5b9e3ad8</t>
  </si>
  <si>
    <t>محمدحسین هاتفی اردکانی</t>
  </si>
  <si>
    <t>3c38fd0a-87ae-49b2-94b7-76ee24a333d1</t>
  </si>
  <si>
    <t>45aa360e-ad3f-4128-8227-77971b60032b</t>
  </si>
  <si>
    <t>سید امیر طبائی عقدائی</t>
  </si>
  <si>
    <t>463bb2ec-ef21-4462-8588-76f8ccb3644a</t>
  </si>
  <si>
    <t>سرشیفت حمل و بارگیری</t>
  </si>
  <si>
    <t>8a7d06b9-34e6-48bc-abbf-673da5a4a2f1</t>
  </si>
  <si>
    <t>محسن شرف الدینی ترک آباد</t>
  </si>
  <si>
    <t>c2f07815-8281-4123-9dd5-775b33151e78</t>
  </si>
  <si>
    <t>b663e549-6332-42da-bf07-afd351caf48d</t>
  </si>
  <si>
    <t>مجید شاکر اردکانی</t>
  </si>
  <si>
    <t>049bd7d6-a594-414b-b334-7780f50af97f</t>
  </si>
  <si>
    <t>1ae66ea4-82bc-440a-a2c8-bf90d10520f5</t>
  </si>
  <si>
    <t>محمد خدائی</t>
  </si>
  <si>
    <t>16e5aeed-b23e-4e28-ac80-77832e060db6</t>
  </si>
  <si>
    <t>f8a7fd5c-7677-463c-b94f-38c34957cbfb</t>
  </si>
  <si>
    <t>حسین کبیری</t>
  </si>
  <si>
    <t>84a7f361-2300-40c7-be43-77be4b6cfa84</t>
  </si>
  <si>
    <t>e17c423f-26d4-4589-b153-77d97dc655b0</t>
  </si>
  <si>
    <t>صالح مرادپور رشیدی</t>
  </si>
  <si>
    <t>b174dab4-7fa4-4c07-966f-77dcc29af2e2</t>
  </si>
  <si>
    <t>89fc46a0-5107-4046-af6e-1e705765da21</t>
  </si>
  <si>
    <t>حمید کریمی</t>
  </si>
  <si>
    <t>3d9bccd6-8ac8-43c0-8a7c-7854e1ca7ab0</t>
  </si>
  <si>
    <t>20ba5136-b4f5-4859-92d5-aa03f183ad9c</t>
  </si>
  <si>
    <t>علی غیبی</t>
  </si>
  <si>
    <t>01db1ca5-e297-4f32-84cd-79be3b7ba507</t>
  </si>
  <si>
    <t>a64d54b0-9a51-4f7c-bfa1-afe1742a3b6c</t>
  </si>
  <si>
    <t>یاسر عبدالهی سروی</t>
  </si>
  <si>
    <t>fcfc6578-5a89-48e6-8419-7b11c58bf308</t>
  </si>
  <si>
    <t>64611f7b-2ff6-44ea-a5d4-94e923afff99</t>
  </si>
  <si>
    <t>مجید اسلامی امیرآبادی</t>
  </si>
  <si>
    <t>50bdedb3-afea-4b05-b4b1-7b3d9ea6daa0</t>
  </si>
  <si>
    <t>505c7b6d-710b-42e6-aa26-168ed4d250be</t>
  </si>
  <si>
    <t>محمد دهستانی اردکانی</t>
  </si>
  <si>
    <t>1035d6f4-c8dc-4840-ab0e-7b7364579d43</t>
  </si>
  <si>
    <t>63160704-f0e9-47ec-9619-8e0878d5d691</t>
  </si>
  <si>
    <t>حسینعلی بابائی چاه افضل</t>
  </si>
  <si>
    <t>7a6d0c0d-8126-4f32-8bc9-7bce52e04745</t>
  </si>
  <si>
    <t>d4e037cf-5927-4b55-93ab-6a94abe5e985</t>
  </si>
  <si>
    <t>یحیی حیدری ترک آباد</t>
  </si>
  <si>
    <t>52a936fb-82f3-45fd-8817-7c1601bed642</t>
  </si>
  <si>
    <t>ea34d7b5-8531-40f4-af06-6e3f9bb18de3</t>
  </si>
  <si>
    <t>abb30a62-c6d3-4d46-b6cf-7c537c084e27</t>
  </si>
  <si>
    <t>0e23870b-13a5-45fb-bc6d-8de1e891c150</t>
  </si>
  <si>
    <t>شعبانعلی میرجانی سرو</t>
  </si>
  <si>
    <t>a4e1afc8-a9df-42ae-9dbe-7c582ca37b40</t>
  </si>
  <si>
    <t>17952ae0-7036-4af7-8749-e8956a919411</t>
  </si>
  <si>
    <t>اسماعیل امیری هفتادر</t>
  </si>
  <si>
    <t>f66fb2a3-40f8-4d91-a737-7c8e75c9461b</t>
  </si>
  <si>
    <t>37765509-3e01-468b-84ad-61eba2769265</t>
  </si>
  <si>
    <t>علی ادبی اردکانی</t>
  </si>
  <si>
    <t>cac95ddc-ac6f-4243-8f8f-7ce6d82a9fad</t>
  </si>
  <si>
    <t>ca06e6b7-6800-4c0c-af35-a8832fb697a1</t>
  </si>
  <si>
    <t>999bf68b-0b98-4715-ad8c-d34aae05ac5a</t>
  </si>
  <si>
    <t>مجید شجاعی باغینی</t>
  </si>
  <si>
    <t>7aa6ea95-7e45-4716-94bf-7d8dc73231fe</t>
  </si>
  <si>
    <t>6e146e9e-b107-45d2-9e0c-f59301e370af</t>
  </si>
  <si>
    <t>حسین نوری احمدآبادی</t>
  </si>
  <si>
    <t>3e8a858b-e5ba-4943-b20e-7e11b124c0c9</t>
  </si>
  <si>
    <t>c029e5bc-86f3-4477-9947-021cfa70e3e0</t>
  </si>
  <si>
    <t>جعفر محمودی گاودار</t>
  </si>
  <si>
    <t>2bad27c4-e68d-4fcb-8f0d-7e148dceda56</t>
  </si>
  <si>
    <t>8c54a9bd-9088-4e80-a2e8-dc3973e12a64</t>
  </si>
  <si>
    <t>غلامرضا فاضلی شورکی</t>
  </si>
  <si>
    <t>8a6a84fd-2782-4a4a-9b99-7e7746d69fbd</t>
  </si>
  <si>
    <t>39d17607-5db2-47a7-86ce-0dae4a3db952</t>
  </si>
  <si>
    <t>میرحامد انواری مومن</t>
  </si>
  <si>
    <t>2295d730-ede0-4bf1-a378-7fa430e5e366</t>
  </si>
  <si>
    <t>e4a8bead-cced-4743-be47-1c6e8845cd1e</t>
  </si>
  <si>
    <t>سید حیدر علوی</t>
  </si>
  <si>
    <t>beacbc4a-e380-4217-a138-8034588582dc</t>
  </si>
  <si>
    <t>مدیر تعمیرات مکانیک و تاسیسات</t>
  </si>
  <si>
    <t>c6ed20c6-9e0d-45bd-bde4-983f55ac3189</t>
  </si>
  <si>
    <t>حمید احمدی فرد</t>
  </si>
  <si>
    <t>38c6fc6a-10d2-4b81-b27b-803fe8d2a5fe</t>
  </si>
  <si>
    <t>4413abb3-6451-4b8f-ac5a-a5a18bf2b1f4</t>
  </si>
  <si>
    <t>حسین نظریان</t>
  </si>
  <si>
    <t>2bad1b2c-2742-4c0e-8728-80a9d61fb171</t>
  </si>
  <si>
    <t>b4beb1df-54d1-4809-8542-26cb0b5ee6fe</t>
  </si>
  <si>
    <t>عبداله محمدی هفتادر</t>
  </si>
  <si>
    <t>e04efcab-a9fc-4c91-a949-80aba428be04</t>
  </si>
  <si>
    <t>16e0a178-e992-4a9a-9ba6-1d72a5d35a6c</t>
  </si>
  <si>
    <t>ابراهیم بابائی مزرعه نو</t>
  </si>
  <si>
    <t>3c6e1b3e-43d6-4eea-888e-839bf755b581</t>
  </si>
  <si>
    <t>b534de3a-dd76-4271-bf6e-19d39b7f6297</t>
  </si>
  <si>
    <t>سید محمدهانی موسوی بیوکی</t>
  </si>
  <si>
    <t>7e713b98-8ac2-4df6-9a29-847143af533b</t>
  </si>
  <si>
    <t>281b1693-a583-4707-bc32-2199fe79e405</t>
  </si>
  <si>
    <t>حسین مرادی فر</t>
  </si>
  <si>
    <t>44e625a8-affb-4a55-bd1d-854616299bc6</t>
  </si>
  <si>
    <t>نگهبان رختکن</t>
  </si>
  <si>
    <t>5e7a72f0-b8e5-418d-8ca7-e62d7651cb6a</t>
  </si>
  <si>
    <t>مسلم عبدیانی</t>
  </si>
  <si>
    <t>39ab321d-5d65-402a-8ff7-862f3bcefcf5</t>
  </si>
  <si>
    <t>1321ee23-ce30-4fe6-8e7b-612135ad187e</t>
  </si>
  <si>
    <t>حامی نداف بازارنو</t>
  </si>
  <si>
    <t>56ae044f-2da8-4f4c-ad2f-864b8c9fde22</t>
  </si>
  <si>
    <t>60edd888-6694-4876-aa74-90fc843c5e6c</t>
  </si>
  <si>
    <t>علی قانعی اردکان</t>
  </si>
  <si>
    <t>36d7aa3e-6318-4953-a6f1-86acb2939ec0</t>
  </si>
  <si>
    <t>015820f7-e0f5-428e-8acc-fbdf5a54add4</t>
  </si>
  <si>
    <t>فضل اله دهقانی احمدآبادی</t>
  </si>
  <si>
    <t>f0106a62-bdb4-4c11-8026-86c23df50637</t>
  </si>
  <si>
    <t>44afe465-0de1-4fa2-804d-5737071d12b1</t>
  </si>
  <si>
    <t>متصدی تامین خدمات و تعمیرات</t>
  </si>
  <si>
    <t>5856ede9-2f72-41b6-968b-66203974271d</t>
  </si>
  <si>
    <t>محمدرضا رفیعی مزرعه نو</t>
  </si>
  <si>
    <t>b781cb1e-349d-4d24-96fe-8800087cfd2f</t>
  </si>
  <si>
    <t>bf8f54d9-51b1-414e-ab55-1e0a68f81d47</t>
  </si>
  <si>
    <t>مرتضی شاکری اردکانی</t>
  </si>
  <si>
    <t>bc14d806-366e-4cf8-b9e3-88f026fa3055</t>
  </si>
  <si>
    <t>c1aa1af8-9265-4790-b6d7-d5bd66090526</t>
  </si>
  <si>
    <t>مهدی نصیری سروی</t>
  </si>
  <si>
    <t>c2fbc228-7c4f-4f2a-9833-88f64a0b7334</t>
  </si>
  <si>
    <t>862ca3f3-e2bf-41b0-900e-5617e1128248</t>
  </si>
  <si>
    <t>محمدرضا صباغیان اردکانی</t>
  </si>
  <si>
    <t>53216b98-440b-4635-aa82-891a0ed48902</t>
  </si>
  <si>
    <t>f5d45b80-7c97-4b46-a893-d8ef5af56068</t>
  </si>
  <si>
    <t>ناصر نصیری عقدائی</t>
  </si>
  <si>
    <t>7da243e9-084c-4579-8305-895e9edae22c</t>
  </si>
  <si>
    <t>c1591853-6b2f-4618-b894-bd3e7dac3560</t>
  </si>
  <si>
    <t>حسین پرند</t>
  </si>
  <si>
    <t>0b2041dc-b1dc-47ae-8029-899ba338d8b4</t>
  </si>
  <si>
    <t>رئیس امور نیروی انسانی و خدمات عمومی</t>
  </si>
  <si>
    <t>3df042fa-f67b-4ef3-8981-0974713dd89b</t>
  </si>
  <si>
    <t>روزبه بهبهانیان</t>
  </si>
  <si>
    <t>a91c8c04-0cd8-4569-84cc-89f45e99226f</t>
  </si>
  <si>
    <t>b30bcf14-d411-439b-8565-0b7b14445b53</t>
  </si>
  <si>
    <t>سید مصطفی رفیعی صدرآباد</t>
  </si>
  <si>
    <t>a5edd56d-2911-4abf-8e62-8a38bf97d060</t>
  </si>
  <si>
    <t>c6ba077f-6d5d-45bc-9322-f2fcf0b4e7b0</t>
  </si>
  <si>
    <t>مهدی شاکر اردکانی</t>
  </si>
  <si>
    <t>d7b38dfc-372e-4f46-bf0a-8a75e17245ac</t>
  </si>
  <si>
    <t>db396800-edcc-4b56-a44d-f9bd9caa3d2b</t>
  </si>
  <si>
    <t>موسی شهسواری</t>
  </si>
  <si>
    <t>9699c73c-a64c-4c0b-8e5f-8a7a8605e594</t>
  </si>
  <si>
    <t>5a247129-bf2f-4b5e-a3db-6a7e6ace6e75</t>
  </si>
  <si>
    <t>محمدحسین بهجتی اردکانی</t>
  </si>
  <si>
    <t>e4dfdd5c-a28f-4590-97c1-8b3e2fcdd15c</t>
  </si>
  <si>
    <t>a6fa39c2-6ee2-4f7e-8108-1d6bfbc64500</t>
  </si>
  <si>
    <t>مرتضی بابائیان عقدا</t>
  </si>
  <si>
    <t>7ea9f522-92ae-4832-9ed9-8b67623462fa</t>
  </si>
  <si>
    <t>a24f7bce-8d1c-4d16-9c08-18636682bb43</t>
  </si>
  <si>
    <t>ناصر نصیری پور</t>
  </si>
  <si>
    <t>398f346a-c6e8-488d-aebf-8bc9c0e4a80a</t>
  </si>
  <si>
    <t>a2a3d2b5-26fb-4e05-8534-971902841479</t>
  </si>
  <si>
    <t>سید اسماعیل عطری اردکانی</t>
  </si>
  <si>
    <t>7fd095fa-4534-43ca-87d8-8c3a7e4e3eca</t>
  </si>
  <si>
    <t>b4bec8cf-217b-4724-96e4-c60adc74bb7d</t>
  </si>
  <si>
    <t>حسین مقنی عقدائی</t>
  </si>
  <si>
    <t>9a9e2239-d392-432e-b907-8ca30d3c3a73</t>
  </si>
  <si>
    <t>21d53854-e9f9-4c8b-b917-437a66b7bbfd</t>
  </si>
  <si>
    <t>اسماعیل جلالپور</t>
  </si>
  <si>
    <t>3fd90edf-5926-40c0-adba-8d8aefffceed</t>
  </si>
  <si>
    <t>7125662f-8917-4496-be00-2847fd029244</t>
  </si>
  <si>
    <t>رضا رستمعلی</t>
  </si>
  <si>
    <t>f4a43b2b-eff5-4990-bd50-8e213e8e4a3a</t>
  </si>
  <si>
    <t>9683ac15-aee1-478c-a6b1-17af7d16f8a5</t>
  </si>
  <si>
    <t>6c574144-8878-46e0-bee2-1b33de3a3222</t>
  </si>
  <si>
    <t>سید جمال موسوی کذابچه</t>
  </si>
  <si>
    <t>58894605-5b3d-448d-95cd-8e7d6830d4cf</t>
  </si>
  <si>
    <t>d86ce140-adfe-4071-b385-733b00e14a40</t>
  </si>
  <si>
    <t>صفرعلی محمدی ترک آباد</t>
  </si>
  <si>
    <t>734e3c65-7800-455f-b813-8f7e146dae93</t>
  </si>
  <si>
    <t>اپراتور چاه آب شور</t>
  </si>
  <si>
    <t>6bd8f3ff-df56-448a-afcc-2dc065ddff61</t>
  </si>
  <si>
    <t>حمیدرضا بابائی مزرعه نو</t>
  </si>
  <si>
    <t>b9f68d74-3c0e-42ae-8e99-90270fb8744b</t>
  </si>
  <si>
    <t>f0eec56e-d6c2-446d-8d85-0578e0759890</t>
  </si>
  <si>
    <t>علی حسن نژادمری</t>
  </si>
  <si>
    <t>805e1859-aac4-4b76-891b-90d4233b5dcb</t>
  </si>
  <si>
    <t>47da14d9-0d9a-45c3-be10-1c08d0a2ea54</t>
  </si>
  <si>
    <t>زین العابدین سرافراز اردکانی</t>
  </si>
  <si>
    <t>5d8beff0-a44a-40f0-b746-917988bbdec2</t>
  </si>
  <si>
    <t>03c4da7f-e4bc-4aad-b328-eb9af56887e6</t>
  </si>
  <si>
    <t>حمید وثوقی</t>
  </si>
  <si>
    <t>38c904be-f8af-4310-b336-91c5bbb17787</t>
  </si>
  <si>
    <t>70362541-6400-4068-be36-bbed7f9edb70</t>
  </si>
  <si>
    <t>علی کیکوهی</t>
  </si>
  <si>
    <t>702487f8-136d-434b-b4d5-91d4b721696c</t>
  </si>
  <si>
    <t>5b1f0592-00be-463d-9acb-0816f1d80e2d</t>
  </si>
  <si>
    <t>علی سرافراز اردکانی</t>
  </si>
  <si>
    <t>8868613e-9d0f-4a8a-bdaa-925645596e04</t>
  </si>
  <si>
    <t>37d5618d-fa7a-42b1-892f-29ad973846c1</t>
  </si>
  <si>
    <t>سید حسین طبائی عقدائی</t>
  </si>
  <si>
    <t>32408ae1-f816-4207-a3d1-931f9b168c81</t>
  </si>
  <si>
    <t>43d3c5fc-dd67-4558-adc9-20ec79d39fd8</t>
  </si>
  <si>
    <t>مهربان لریان</t>
  </si>
  <si>
    <t>e6bbc024-0469-4e79-bcb0-93c1e21f2410</t>
  </si>
  <si>
    <t>855ba470-5ed7-4caf-b16b-ec83580438b4</t>
  </si>
  <si>
    <t>جواد ابراهیمیان اردکانی</t>
  </si>
  <si>
    <t>287b78b0-ecaf-4021-80bd-947100be90ea</t>
  </si>
  <si>
    <t>سرپرست کارگزینی</t>
  </si>
  <si>
    <t>ec3cda49-5f3d-4c0e-b834-94368e9479f1</t>
  </si>
  <si>
    <t>علی دهستانی اردکانی</t>
  </si>
  <si>
    <t>95f4e3eb-5117-44b8-9159-94bb26b8f6fa</t>
  </si>
  <si>
    <t>2ac7d323-0036-47be-8b33-0988c9af7f80</t>
  </si>
  <si>
    <t>1e2c5224-3bed-41ce-9d2c-89d663732353</t>
  </si>
  <si>
    <t>امیدرضا جلال</t>
  </si>
  <si>
    <t>f59c6d9f-878f-4d0c-ab9f-993cf4792c0e</t>
  </si>
  <si>
    <t>b73e86df-753e-42f8-8d01-05f83242e06e</t>
  </si>
  <si>
    <t>هادی افخمی عقدا</t>
  </si>
  <si>
    <t>c7a6837d-871a-4fe0-a540-999b7e3b03f4</t>
  </si>
  <si>
    <t>522a685b-9201-4d66-835c-7ace79c406bd</t>
  </si>
  <si>
    <t>محمدرضا حیدری</t>
  </si>
  <si>
    <t>84d0eb8f-34be-4188-bb1e-99ba5f2938d4</t>
  </si>
  <si>
    <t>d77ebf15-9cb2-4ece-a0a0-e3c2fb7b0b2c</t>
  </si>
  <si>
    <t>جواد داعی انارکی</t>
  </si>
  <si>
    <t>5af8e4d4-7aa5-431c-bcde-99cf3f0107f5</t>
  </si>
  <si>
    <t>02dac37f-6cf9-4e67-a20c-3d59b8065af7</t>
  </si>
  <si>
    <t>علی مرادی مزرعه نو</t>
  </si>
  <si>
    <t>db05d9dc-2324-464b-bdf0-9ad54dc0c6d0</t>
  </si>
  <si>
    <t>438f1c44-3e4a-4e18-917b-12058ba777d6</t>
  </si>
  <si>
    <t>56594dbe-bf38-4b1a-97de-872c70490f53</t>
  </si>
  <si>
    <t>حمیده جلیل پور اردکانی</t>
  </si>
  <si>
    <t>d157cb5e-0ace-4b7e-b966-9b32706beb4c</t>
  </si>
  <si>
    <t>e53cef31-d70e-470c-8acd-333070aabd64</t>
  </si>
  <si>
    <t>حمید قاسمی میدان قلعه</t>
  </si>
  <si>
    <t>426359bb-145c-4a2f-a61b-9cb55a985143</t>
  </si>
  <si>
    <t>f301fdf1-ba81-42d1-930f-8096d2e5fe50</t>
  </si>
  <si>
    <t>مهدی مرادی مزرعه نو</t>
  </si>
  <si>
    <t>173a84db-ebb8-439b-9015-9ce478a8db2c</t>
  </si>
  <si>
    <t>044746b5-f653-41db-b136-e607ed9f785a</t>
  </si>
  <si>
    <t>محمد مرادی مزرعه نو</t>
  </si>
  <si>
    <t>7f336926-9672-4b41-9708-9dcd3406c923</t>
  </si>
  <si>
    <t>ed07839f-f6a4-45e2-a797-8c520a453ce0</t>
  </si>
  <si>
    <t>محمد رضا جعفری نعیمی</t>
  </si>
  <si>
    <t>cbfab1e3-3787-4076-9948-9e5a793b5f70</t>
  </si>
  <si>
    <t>8c2c374e-ef33-4f02-b0ee-4827fee88f3d</t>
  </si>
  <si>
    <t>محمدعلی احسانی اردکانی</t>
  </si>
  <si>
    <t>26f3080e-83f4-4494-b273-9e9605e02f04</t>
  </si>
  <si>
    <t>26a6e7de-2b3c-465b-9738-77cd4bbd9296</t>
  </si>
  <si>
    <t>سعید منصوریان</t>
  </si>
  <si>
    <t>e6c980fe-d1a9-406e-8576-a0f7e686b94e</t>
  </si>
  <si>
    <t>37eba238-acc8-47a3-8d19-6eb5aaff97ab</t>
  </si>
  <si>
    <t>ابوالفضل نصیری فخرآباد</t>
  </si>
  <si>
    <t>fd3962d9-d952-478f-822e-a148985531f6</t>
  </si>
  <si>
    <t>622918cb-1382-4033-8569-9ff0291c46f0</t>
  </si>
  <si>
    <t>حسین گلزاری عقدا</t>
  </si>
  <si>
    <t>fef7fcc8-26ef-4686-a03e-a16e0799958d</t>
  </si>
  <si>
    <t>7bd39659-5c07-4f15-95c7-8c2c099d0f49</t>
  </si>
  <si>
    <t>محمد علی فتاحی اردکانی</t>
  </si>
  <si>
    <t>5f8a1a57-5113-42f4-9124-a3e6f7993643</t>
  </si>
  <si>
    <t>5fdf0eec-a5ea-4494-99f0-34050ba5e7ea</t>
  </si>
  <si>
    <t>سیدعبداله طباطبائی سروی</t>
  </si>
  <si>
    <t>653627ca-a4cc-4833-ad9f-a48d9c971ac5</t>
  </si>
  <si>
    <t>3a46adce-62bb-4fed-af06-df5b9cfbfd6b</t>
  </si>
  <si>
    <t>سید علی طبائی اردکانی</t>
  </si>
  <si>
    <t>34ea1a2f-e261-4f28-b767-a4d3a99e716e</t>
  </si>
  <si>
    <t>2d55851b-ccff-438c-b415-a7d9e72388b0</t>
  </si>
  <si>
    <t>حسن خدائی</t>
  </si>
  <si>
    <t>6a0edec3-8efc-4f07-8631-a528f301fee2</t>
  </si>
  <si>
    <t>279b9b70-6e7c-4912-a6be-cbc976b6a8d6</t>
  </si>
  <si>
    <t>احسان طبیبی</t>
  </si>
  <si>
    <t>7c6fa7c1-b31e-45ed-b996-a52efaba25bb</t>
  </si>
  <si>
    <t>d656c28a-f24d-4751-892c-874520dcc129</t>
  </si>
  <si>
    <t>محمدحسین شاکر اردکانی</t>
  </si>
  <si>
    <t>96a07420-1699-49d9-8dfc-a61c94c1355a</t>
  </si>
  <si>
    <t>5de30d16-5290-4920-9acf-05989149a1e5</t>
  </si>
  <si>
    <t>محمد زارعیان کوشکنو</t>
  </si>
  <si>
    <t>0af7c158-130c-4cac-9125-a662df49d49c</t>
  </si>
  <si>
    <t>a1bff414-e710-4c31-b098-5c939b09de84</t>
  </si>
  <si>
    <t>حسین زارعی</t>
  </si>
  <si>
    <t>e1db06ee-9e1e-4c42-8bee-a67f4840e250</t>
  </si>
  <si>
    <t>سرپرست تعمیرات الکتروموتور</t>
  </si>
  <si>
    <t>ef4e8cfc-b46c-4f5a-bbc2-4334ff98f1aa</t>
  </si>
  <si>
    <t>محمود نوری احمدآبادی</t>
  </si>
  <si>
    <t>81eb20e3-e54f-448b-bc44-a6c66c0576f2</t>
  </si>
  <si>
    <t>90fc7389-9ba0-4db1-b044-c75977e93de4</t>
  </si>
  <si>
    <t>احمدرضا صبوحی</t>
  </si>
  <si>
    <t>725483a7-3927-4fc6-9811-a8a893853e8a</t>
  </si>
  <si>
    <t>9a32451d-9533-4e11-813b-4fdc20d34e4d</t>
  </si>
  <si>
    <t>محمدرضا میرجانی سروی</t>
  </si>
  <si>
    <t>0caf4cb7-05b6-483f-b277-a91088d035ba</t>
  </si>
  <si>
    <t>89e4c59c-9193-4467-afca-20884dd7cffd</t>
  </si>
  <si>
    <t>مرتضی عامری</t>
  </si>
  <si>
    <t>594094ee-ff92-4c40-adcf-a975085a1f6f</t>
  </si>
  <si>
    <t>1498957d-483c-47e9-91ba-dad3f3ec7bf2</t>
  </si>
  <si>
    <t>محسن مسیبی اردکانی</t>
  </si>
  <si>
    <t>1a32e26b-3f29-4e8d-a82f-a9fb6404894d</t>
  </si>
  <si>
    <t>44fd55db-7e50-4fe2-824b-4d23a25c196a</t>
  </si>
  <si>
    <t>محمدحسن شاکری</t>
  </si>
  <si>
    <t>acc25e58-e67a-4f47-84e3-aa2386ccc3d2</t>
  </si>
  <si>
    <t>dc888e0c-608c-45b2-9ca8-5764d9705bc4</t>
  </si>
  <si>
    <t>احمد نصیری</t>
  </si>
  <si>
    <t>b66eda8c-3eb5-4f6f-a78d-aa5dc20bea9e</t>
  </si>
  <si>
    <t>8cae0833-dffc-4112-8181-48f287e9c0b4</t>
  </si>
  <si>
    <t>محمد بهجتی اردکانی</t>
  </si>
  <si>
    <t>441785e3-5a48-4ecf-ae52-aaa432404064</t>
  </si>
  <si>
    <t>fb14923a-fb5e-4a3c-878c-e5eab0db8dd0</t>
  </si>
  <si>
    <t>حسین شاطری مزرعه نو</t>
  </si>
  <si>
    <t>4e12e2ed-6f31-4200-9e28-ab65f59d3e45</t>
  </si>
  <si>
    <t>7a5db40b-24f5-48e7-a39a-775fefd53ccb</t>
  </si>
  <si>
    <t>ناصر حاتمی مجومرد</t>
  </si>
  <si>
    <t>a4fe4681-a9e3-4721-81df-ab6847b384a2</t>
  </si>
  <si>
    <t>80a44abc-f1eb-4191-98b2-4357d94aaa2e</t>
  </si>
  <si>
    <t>مهدی میروکیلی</t>
  </si>
  <si>
    <t>46252cb7-52ff-49a1-95cf-ac24533adb55</t>
  </si>
  <si>
    <t>1138d12c-415f-45e3-a77b-3a64dba6ae31</t>
  </si>
  <si>
    <t>علی حیدری</t>
  </si>
  <si>
    <t>e0887b97-1674-4c24-8c97-ae82cddc3ea7</t>
  </si>
  <si>
    <t>aaadefea-db67-46cd-8039-16e5da833c41</t>
  </si>
  <si>
    <t>محمدحسین طلابی مزرعه نو</t>
  </si>
  <si>
    <t>75875baa-e69d-4ad7-b113-af85dcbe76ea</t>
  </si>
  <si>
    <t>9277474d-80c3-4679-951d-4f097ccab7e9</t>
  </si>
  <si>
    <t>امیرحسین پایدار اردکانی</t>
  </si>
  <si>
    <t>e749642e-a62e-4b32-be58-afb57e4ef1d0</t>
  </si>
  <si>
    <t>0ffa5fa5-b18d-4a27-b2e9-e07a081c3dae</t>
  </si>
  <si>
    <t>مهدی رفیعی مزرعه نو</t>
  </si>
  <si>
    <t>ec8ff79d-e041-4909-b4b9-b065702cf463</t>
  </si>
  <si>
    <t>ef28224a-7386-4dfe-b95b-09765cea1a9f</t>
  </si>
  <si>
    <t>عبدالرحیم دهقانی فخرآباد</t>
  </si>
  <si>
    <t>38a56b04-f223-4c5f-a2ee-b0a628b3899e</t>
  </si>
  <si>
    <t>17e61d28-5af1-4527-9a8d-fe194e554f3b</t>
  </si>
  <si>
    <t>محسن فتاحی اردکانی</t>
  </si>
  <si>
    <t>b5d2129e-d1ee-411e-a53b-b0bd3e5d968d</t>
  </si>
  <si>
    <t>مدیر بازرگانی</t>
  </si>
  <si>
    <t>35dab656-e1c2-4c0a-8d9b-0cf02790e9a8</t>
  </si>
  <si>
    <t>احمد مرادی پور</t>
  </si>
  <si>
    <t>aa23f023-5382-4238-b0e6-b21174b17911</t>
  </si>
  <si>
    <t>29f87a2e-05fe-442e-aa31-f02362918db8</t>
  </si>
  <si>
    <t>سید محمود رفیعی صدرآباد</t>
  </si>
  <si>
    <t>fa57d680-0dbf-4573-a470-b259e8501892</t>
  </si>
  <si>
    <t>0bb3dc55-96df-4123-bf66-65504306c157</t>
  </si>
  <si>
    <t>فاطمه شیری زرجوع</t>
  </si>
  <si>
    <t>6fd4eabd-c130-4a00-866f-b274234fc150</t>
  </si>
  <si>
    <t>0404cc52-d12f-4058-b3be-d094b587b17a</t>
  </si>
  <si>
    <t>سلمان شاکر اردکانی</t>
  </si>
  <si>
    <t>a90a270f-c78a-4927-a5ed-b427f64018be</t>
  </si>
  <si>
    <t>cebf1d2a-3a4c-4f3f-9b77-bd958b91f6e6</t>
  </si>
  <si>
    <t>کاظم شریفی اربوسرا</t>
  </si>
  <si>
    <t>da6cdff7-8264-4d6e-a2c5-b4554e4bcb68</t>
  </si>
  <si>
    <t>54906b50-46f9-4894-83e8-c438cc7cf0b8</t>
  </si>
  <si>
    <t>محمد کرکیان</t>
  </si>
  <si>
    <t>e6d5da33-05e0-429f-aedd-b47b42aa937f</t>
  </si>
  <si>
    <t>e8807a1f-7bb2-4d05-8914-b8ebb7f8e33d</t>
  </si>
  <si>
    <t>مهدی بیکی هفتادر</t>
  </si>
  <si>
    <t>9032c013-d081-4a4c-8a0b-b4f8e132cea8</t>
  </si>
  <si>
    <t>b177d9d6-7b2d-44b9-ae0e-dd6333406bcd</t>
  </si>
  <si>
    <t>محمدرضا رجبی</t>
  </si>
  <si>
    <t>843f9b41-b14b-433c-9461-b507995f1bbf</t>
  </si>
  <si>
    <t>1fa1c193-cc4f-4c4e-960b-2b236e2c3df4</t>
  </si>
  <si>
    <t>سعید مرادی مزرعه نو</t>
  </si>
  <si>
    <t>7a948e4a-807d-46c5-b9b7-b5305cd7ba1d</t>
  </si>
  <si>
    <t>ee93e194-5d3a-48a4-87a9-efb48c47b129</t>
  </si>
  <si>
    <t>جعفر جعفری ترک آباد</t>
  </si>
  <si>
    <t>2f31aeee-1c8b-4e02-884b-b5f5d9f34176</t>
  </si>
  <si>
    <t>7a04e645-6fb1-43f8-937e-97915cc1881b</t>
  </si>
  <si>
    <t>علی کاظمی</t>
  </si>
  <si>
    <t>ca53ac69-0b2f-4855-931f-b61daf3ac99f</t>
  </si>
  <si>
    <t>d9ee42a0-0a38-4c17-bb86-67cd49bdfeed</t>
  </si>
  <si>
    <t>محمدتقی افخمی عقدا</t>
  </si>
  <si>
    <t>2df349e4-201d-4952-8d0d-b629327c1186</t>
  </si>
  <si>
    <t>e7cbc0bb-2ce3-4e06-b094-0f57326d2bee</t>
  </si>
  <si>
    <t>حسین هاتفی اردکانی</t>
  </si>
  <si>
    <t>49179f5c-0e3a-4155-83fe-b655d42268d9</t>
  </si>
  <si>
    <t>2f1670e6-4c30-481e-b8f4-0da63c198497</t>
  </si>
  <si>
    <t>0b233488-efe9-4b18-a2c0-230f4a5df3e1</t>
  </si>
  <si>
    <t>سید صادق سیدصادقی</t>
  </si>
  <si>
    <t>8335be20-d5f1-45ae-93cb-b7e62ce951dd</t>
  </si>
  <si>
    <t>8f220d4d-462a-42f0-b5f2-b17f2d683e58</t>
  </si>
  <si>
    <t>عباسعلی فاضلی شورکی</t>
  </si>
  <si>
    <t>876beb26-ddfa-4967-8cd6-b87a3dd1593d</t>
  </si>
  <si>
    <t>5ce8cf21-c2c2-4d9f-8a7b-45c7869ea5bc</t>
  </si>
  <si>
    <t>محمود افخمی عقدا</t>
  </si>
  <si>
    <t>25e5d2c8-3326-4a43-84f6-b8a36fe02ba0</t>
  </si>
  <si>
    <t>5653d633-e283-4a16-a367-cad0399001d0</t>
  </si>
  <si>
    <t>علی جوادی فر</t>
  </si>
  <si>
    <t>7d262f8b-3020-4f52-8982-b8c053ceda4c</t>
  </si>
  <si>
    <t>5d920a33-1b07-4863-afc6-86dd4f3b8d30</t>
  </si>
  <si>
    <t>محبوبه پورآقائی اردکانی</t>
  </si>
  <si>
    <t>79f9df9c-acce-4c8c-a63a-b8c77d1b2a36</t>
  </si>
  <si>
    <t>ccc29f31-3bf1-48f0-8d99-d0c057141cb7</t>
  </si>
  <si>
    <t>حسینعلی جعفرپور</t>
  </si>
  <si>
    <t>57beef84-fc4c-40c4-9824-b95de72eb408</t>
  </si>
  <si>
    <t>6bf9f941-63d7-4d28-b0cc-0f35b453beec</t>
  </si>
  <si>
    <t>سید رضا موسوی</t>
  </si>
  <si>
    <t>3c8cece9-2a29-421f-b6e3-b982f5624267</t>
  </si>
  <si>
    <t>d866e45d-a965-45c1-8ca0-7095a9d46dea</t>
  </si>
  <si>
    <t>حیدر رئیسی</t>
  </si>
  <si>
    <t>545444b8-1619-4a3c-9275-b9d6ad0637b3</t>
  </si>
  <si>
    <t>06668a14-3a80-4d93-b23c-5ed7bbc8740b</t>
  </si>
  <si>
    <t>بهزاد زمانیان زنجیری</t>
  </si>
  <si>
    <t>a47cd5aa-fe9e-4022-b698-ba843c9bf9be</t>
  </si>
  <si>
    <t>8a6e2c05-6b1c-4769-bb4f-389997f0fade</t>
  </si>
  <si>
    <t>محمد رضائی احمد ابادی</t>
  </si>
  <si>
    <t>f143e77b-be6c-4287-8e3e-bad8b349b433</t>
  </si>
  <si>
    <t>e779acd5-f010-4128-8c46-988cfd89987f</t>
  </si>
  <si>
    <t>مظفر دهقان دولتی</t>
  </si>
  <si>
    <t>f2509c7b-533b-46f8-9c9e-baf7e8218aba</t>
  </si>
  <si>
    <t>dac0a4c2-4913-46b0-849b-ede8788643b1</t>
  </si>
  <si>
    <t>علی زارع احمدآبادی</t>
  </si>
  <si>
    <t>a5c7f737-fad9-4f02-9ef5-bcda55fc1833</t>
  </si>
  <si>
    <t>مدیر سفارشات CPG</t>
  </si>
  <si>
    <t>aa863f61-1ba0-46a3-8324-44af43d35953</t>
  </si>
  <si>
    <t>سعید متقی اردکانی</t>
  </si>
  <si>
    <t>e2576d36-bb6a-4337-b605-bd75a5cd51dc</t>
  </si>
  <si>
    <t>fd69e43a-cc7d-469e-8b9b-82c468090b6c</t>
  </si>
  <si>
    <t>سیدمحمدحسین موسوی بفروئی</t>
  </si>
  <si>
    <t>8d5a5627-2ca8-4b4b-8f30-bea8d8c1f048</t>
  </si>
  <si>
    <t>3bbc2170-8d1a-47f6-bd4b-64c942200f57</t>
  </si>
  <si>
    <t>مصطفی فرهمندنیا</t>
  </si>
  <si>
    <t>c7c02e0c-ab0c-4d98-94d6-bf193501ffe9</t>
  </si>
  <si>
    <t>0011e204-0338-42ff-a731-8ca80d8e72b8</t>
  </si>
  <si>
    <t>سید اسماعیل هاشمی مزرعه نو</t>
  </si>
  <si>
    <t>14a2bea2-c5a5-4f8b-9475-bfaa4cb81893</t>
  </si>
  <si>
    <t>3b87e6ee-28b6-4707-89c3-66ada5afb16e</t>
  </si>
  <si>
    <t>محسن حکیمی مزرعه نو</t>
  </si>
  <si>
    <t>ba92162a-7cf9-488b-9c42-c1152a314b71</t>
  </si>
  <si>
    <t>f6a16ebb-4164-4a60-a156-8dd66e86c0b0</t>
  </si>
  <si>
    <t>مجتبی ضیایی اردکانی پور</t>
  </si>
  <si>
    <t>adec5feb-85b7-4cba-bccc-c33a015a78c6</t>
  </si>
  <si>
    <t>a92b41be-1da3-47f3-be95-55b2670ba590</t>
  </si>
  <si>
    <t>حمیدرضا دهقان قطرمی</t>
  </si>
  <si>
    <t>f844ad3a-3edb-4171-bd4b-c38d92165c9f</t>
  </si>
  <si>
    <t>2f48c229-83d8-40ae-876c-7e7bddc133a9</t>
  </si>
  <si>
    <t>سید محمد رفیعی اردکانی</t>
  </si>
  <si>
    <t>7c2fa7d2-9c12-42f0-87f4-c3cd562c7345</t>
  </si>
  <si>
    <t>3c66c8b0-79bd-490c-b28c-302d15dc79b5</t>
  </si>
  <si>
    <t>روح اله ابجدی</t>
  </si>
  <si>
    <t>594d902e-8431-4573-b652-c40a9a033387</t>
  </si>
  <si>
    <t>74b9e23c-ef7b-45aa-a5c5-5c0f0067bc07</t>
  </si>
  <si>
    <t>مهدی طهرانی</t>
  </si>
  <si>
    <t>7f21837a-4c2c-42bc-a7af-c56513544de7</t>
  </si>
  <si>
    <t>11a2b719-69a2-4903-9380-f10227543597</t>
  </si>
  <si>
    <t>عبدالحسن خمیسی</t>
  </si>
  <si>
    <t>6756c849-261d-4aac-a3cf-c6fbaba7a94e</t>
  </si>
  <si>
    <t>bd56370c-010f-4790-bcbf-df4e27b33016</t>
  </si>
  <si>
    <t>محمد شاکر اردکانی</t>
  </si>
  <si>
    <t>08dbf72e-3376-4fd6-b0f1-c721901667f3</t>
  </si>
  <si>
    <t>988aacea-7c3f-4ee0-b62e-450168df9444</t>
  </si>
  <si>
    <t>سید جمال طبائی عقدائی</t>
  </si>
  <si>
    <t>24f0db40-0f40-4df8-badb-c72333e84f47</t>
  </si>
  <si>
    <t>6877bc20-a565-4158-a8da-17a77fed65f5</t>
  </si>
  <si>
    <t>حسین بابائی مزرعه نو</t>
  </si>
  <si>
    <t>c5078264-3217-42d5-85c8-c863f77609b9</t>
  </si>
  <si>
    <t>16444339-af8f-4d3a-a4f9-1d3b5a274c49</t>
  </si>
  <si>
    <t>محمدرضا افخمی عقدا</t>
  </si>
  <si>
    <t>99c7a43f-3563-4ccd-98a9-cbc456eca0ef</t>
  </si>
  <si>
    <t>55c2cc5e-25f6-4d0d-888a-d80386d55c10</t>
  </si>
  <si>
    <t>یوسف برهانی</t>
  </si>
  <si>
    <t>204d7fc8-be20-4a7e-81fd-cbe18aec75b5</t>
  </si>
  <si>
    <t>ac1b9a67-e52b-4839-b82b-e1048408b4b0</t>
  </si>
  <si>
    <t>علی جعفری طادی</t>
  </si>
  <si>
    <t>08298e7e-2f4f-4e3a-bf8b-cc047a1ea97f</t>
  </si>
  <si>
    <t>abdbd57b-f301-4ea0-bb56-160926b72ddc</t>
  </si>
  <si>
    <t>حسین بابائی</t>
  </si>
  <si>
    <t>858a8d8e-4d61-4999-b7e0-cc3381fff300</t>
  </si>
  <si>
    <t>5c8304c3-c273-4ae9-b087-f9c6876ccc71</t>
  </si>
  <si>
    <t>امیرحسین قطب الدینی</t>
  </si>
  <si>
    <t>236af9c8-6c7f-4b83-96ea-cc602db9f635</t>
  </si>
  <si>
    <t>ef303520-408b-49b1-a6f0-d5639fbe3446</t>
  </si>
  <si>
    <t>حسن جوشن</t>
  </si>
  <si>
    <t>8cfad9a0-69a2-44ab-9686-ce73d28890cf</t>
  </si>
  <si>
    <t>علی کاظمی نیا</t>
  </si>
  <si>
    <t>7a54eb42-6427-42d0-951d-cee0ada132d3</t>
  </si>
  <si>
    <t>0d8d15e5-d869-46ca-8562-a02b5693a014</t>
  </si>
  <si>
    <t>حسین شاکر اردکانی</t>
  </si>
  <si>
    <t>a2d7ede2-d8a3-4d1f-8e15-ceeaaf9e69a5</t>
  </si>
  <si>
    <t>سرویسکار</t>
  </si>
  <si>
    <t>da326b7a-7901-4732-8267-af3210bc7703</t>
  </si>
  <si>
    <t>6059b9c3-015c-4ad7-a531-33d2142b80b8</t>
  </si>
  <si>
    <t>کوروش آمده</t>
  </si>
  <si>
    <t>3aba425a-298b-4656-8f8d-cf172341c14f</t>
  </si>
  <si>
    <t>44955b96-37e6-4acd-b22a-ecc689495732</t>
  </si>
  <si>
    <t>حسین محمدی</t>
  </si>
  <si>
    <t>57e960a1-b1fb-4727-aaf4-d0bcc8f00fcd</t>
  </si>
  <si>
    <t>4e6419e8-bfa5-42b3-84cd-615864bdf4c6</t>
  </si>
  <si>
    <t>حسین میرزائی احمدآبادی</t>
  </si>
  <si>
    <t>00d0a96e-1c67-40a9-9964-d148ef5fdc01</t>
  </si>
  <si>
    <t>8c1e9df5-f469-48bf-b86c-711745b231b6</t>
  </si>
  <si>
    <t>امید شاکر اردکانی</t>
  </si>
  <si>
    <t>74ad66bc-7068-4455-bfba-d38b85f02f2e</t>
  </si>
  <si>
    <t>276e08c9-1217-43aa-8588-2acc8c10652d</t>
  </si>
  <si>
    <t>مهدی کهفی اردکانی</t>
  </si>
  <si>
    <t>88760223-3f29-4934-bdf9-d498853a6a24</t>
  </si>
  <si>
    <t>2c6e5d51-f80c-4fe8-a63b-5e7c3e7d8625</t>
  </si>
  <si>
    <t>رضا فتوحی اردکانی</t>
  </si>
  <si>
    <t>5d0094fb-3a7f-4b1c-b0c7-d4a5c029121c</t>
  </si>
  <si>
    <t>b33a37c2-bc12-4804-be47-c3afe334d06d</t>
  </si>
  <si>
    <t>مهدی شاه محمدی اردکانی</t>
  </si>
  <si>
    <t>3ae49a19-8d35-41aa-a5e1-d5aa93f2a92e</t>
  </si>
  <si>
    <t>5c8ddc1f-2f3b-4f64-b774-09b1985d980a</t>
  </si>
  <si>
    <t>رضا ابراهیم زاده پزشکی</t>
  </si>
  <si>
    <t>f3d15148-08f7-4755-971c-d5bb6c066e69</t>
  </si>
  <si>
    <t>سرپرست برنامه ریزی خرید کالا وخدمات</t>
  </si>
  <si>
    <t>74d1f083-eaea-446e-8f27-8e9e2dd601c8</t>
  </si>
  <si>
    <t>سید مهرداد جلالی</t>
  </si>
  <si>
    <t>859b1df5-27d1-4968-a5e7-d5c189d93af8</t>
  </si>
  <si>
    <t>c5a89a71-1c87-4b36-ad41-634af8174d77</t>
  </si>
  <si>
    <t>جلیل خلیلی هفتادر</t>
  </si>
  <si>
    <t>7d2d7cac-ea8e-4bf1-aafb-d6b12a20e609</t>
  </si>
  <si>
    <t>ba61af20-c527-43bd-8035-7173253af77a</t>
  </si>
  <si>
    <t>احمد کریمی عقدا</t>
  </si>
  <si>
    <t>7ae6115d-d22e-45e6-aa7f-d6c78428e3dd</t>
  </si>
  <si>
    <t>a1e54f7e-32be-405d-bee6-3de1898eb187</t>
  </si>
  <si>
    <t>سید رسول طباطبائی</t>
  </si>
  <si>
    <t>7c47cecc-3bb9-4f1f-8463-d6ce9b2069a6</t>
  </si>
  <si>
    <t>953d7769-8193-4672-903a-b8a48df77cdf</t>
  </si>
  <si>
    <t>مجتبی بمانی احمدآبادی</t>
  </si>
  <si>
    <t>4dd70e39-fee8-4a4c-882c-d742d63e6f78</t>
  </si>
  <si>
    <t>f5855266-e191-42b2-a7cf-f0970dddab04</t>
  </si>
  <si>
    <t>حسین محمدی احمد آبادی</t>
  </si>
  <si>
    <t>7fa79b5c-d61f-4c4a-80c2-d74e0846636c</t>
  </si>
  <si>
    <t>379cece7-b0f1-4e9e-b734-612308c9f2c3</t>
  </si>
  <si>
    <t>حمیدرضا ستایش اردکانی</t>
  </si>
  <si>
    <t>1b7a84bd-c5bd-44ee-9dda-d7edb9a37225</t>
  </si>
  <si>
    <t>08aa5eae-ab35-4ed5-b753-5d6f91ddc00c</t>
  </si>
  <si>
    <t>غفار شجاع نجفی</t>
  </si>
  <si>
    <t>367b91e9-96d0-44da-a2c9-d83748dbe2e6</t>
  </si>
  <si>
    <t>89daaf05-4384-40af-9d6f-020bfad72830</t>
  </si>
  <si>
    <t>مهدی پورقیومی اردکانی</t>
  </si>
  <si>
    <t>090490c4-4614-4fa2-b65e-d8fa9fb2c203</t>
  </si>
  <si>
    <t>17248c6b-608c-40c2-b3f8-8eabe7487612</t>
  </si>
  <si>
    <t>مرتضی قاسمی وراعون</t>
  </si>
  <si>
    <t>5ae6d9cb-9e24-4b82-8fbf-d98407513701</t>
  </si>
  <si>
    <t>0a69abd4-26dd-4dad-91c6-8ff536d151c2</t>
  </si>
  <si>
    <t>حمیدرضا شاطری مزرعه نو</t>
  </si>
  <si>
    <t>b08ed87f-bc40-4ea6-aad8-d9f822917500</t>
  </si>
  <si>
    <t>b3bf77c8-e6cd-499b-9b7d-1698881a43f0</t>
  </si>
  <si>
    <t>محمدرضا علیزاده خراسانی</t>
  </si>
  <si>
    <t>73832e9d-f57b-4d9a-b4db-da244216c79d</t>
  </si>
  <si>
    <t>91e09ad1-11e3-497c-a958-549ca48a5560</t>
  </si>
  <si>
    <t>محمدرضا ذبیحی اردکانی</t>
  </si>
  <si>
    <t>010dca98-8d05-424b-a828-da34b922c992</t>
  </si>
  <si>
    <t>6dead7d8-19d9-48d8-8eb4-490ae3c70a86</t>
  </si>
  <si>
    <t>جمال شاکر اردکانی</t>
  </si>
  <si>
    <t>a46554b0-dc83-40e3-a67d-db906c0762c6</t>
  </si>
  <si>
    <t>cdb5911b-beda-49bf-b976-7df87254b497</t>
  </si>
  <si>
    <t>روح اله فهیمی عقدا</t>
  </si>
  <si>
    <t>8ad02941-4a27-4aa4-a74b-dba00735d2be</t>
  </si>
  <si>
    <t>96ff4efe-7ef6-49d3-a20f-3faa9355a2ca</t>
  </si>
  <si>
    <t>علی مجاور ترک آبادی</t>
  </si>
  <si>
    <t>f7fcc1bb-7aa9-4325-a621-dbfa92d16dc4</t>
  </si>
  <si>
    <t>e8ee767b-8107-44ba-9759-6b5e10e94bb9</t>
  </si>
  <si>
    <t>مصطفی فتاحی اردکانی</t>
  </si>
  <si>
    <t>ae8f8d14-919d-4bb3-a54c-dd49e2909dfe</t>
  </si>
  <si>
    <t>b0cec6e3-9296-4d5b-84f4-88494191d4cd</t>
  </si>
  <si>
    <t>حمیده قطب زاده اردکانی</t>
  </si>
  <si>
    <t>c07a1247-f1a3-485e-adc6-de812f301782</t>
  </si>
  <si>
    <t>کاردان کارگزینی</t>
  </si>
  <si>
    <t>9a2c45e4-316b-4b21-950d-65288e65bfd8</t>
  </si>
  <si>
    <t>سعید بابائی</t>
  </si>
  <si>
    <t>949dac42-4109-43b0-b804-dfac5edc3621</t>
  </si>
  <si>
    <t>b992e6c3-f893-4d10-a293-5114ed002f44</t>
  </si>
  <si>
    <t>میثم امیری هفتادر</t>
  </si>
  <si>
    <t>504a7a52-a405-4962-9acc-e00fa3ea3e86</t>
  </si>
  <si>
    <t>2b605cf2-1634-4b6a-9927-0fd6c2b6a8df</t>
  </si>
  <si>
    <t>حسین یوسفی</t>
  </si>
  <si>
    <t>12c65005-401a-4456-b525-e08c99f42df5</t>
  </si>
  <si>
    <t>قاسم مرتضائی هفتادر</t>
  </si>
  <si>
    <t>c6d01f7a-4392-47c8-a28b-e1892341ca5b</t>
  </si>
  <si>
    <t>fd2ab517-268b-4256-85eb-e21f7f1ab74d</t>
  </si>
  <si>
    <t>سیدابوالفضل هاشمی مزرعه نو</t>
  </si>
  <si>
    <t>a059ac61-df3a-4375-8dd7-e1d2a7bcaa75</t>
  </si>
  <si>
    <t>3bef0ef4-3e25-4ae2-98d1-d9495c0ca535</t>
  </si>
  <si>
    <t>غلامرضا فاضلی بفروئی</t>
  </si>
  <si>
    <t>a9f178f8-d9e4-47f2-b19d-e218a1956519</t>
  </si>
  <si>
    <t>ca352cb2-af11-4502-8bae-9bcdd92b6be3</t>
  </si>
  <si>
    <t>ابوالقاسم حیدری ترک آباد</t>
  </si>
  <si>
    <t>a2548adf-4e19-40a0-98b5-e258c75408d3</t>
  </si>
  <si>
    <t>2940e308-11e0-49ed-92cd-17aa98e61af1</t>
  </si>
  <si>
    <t>علی اکبر خدائی</t>
  </si>
  <si>
    <t>6b772931-d90b-4561-8818-e395cd6b6080</t>
  </si>
  <si>
    <t>5fc7c517-bfea-4156-8c2c-084b87f60813</t>
  </si>
  <si>
    <t>عباس افخمی عقدا</t>
  </si>
  <si>
    <t>b1673be3-e4c3-47d4-a376-e3b64231df05</t>
  </si>
  <si>
    <t>e423f897-5535-43c3-8c18-287462b60852</t>
  </si>
  <si>
    <t>رضا بابائی مزرعه نو</t>
  </si>
  <si>
    <t>75de4372-6d08-49df-bd71-e5e4ef559a8b</t>
  </si>
  <si>
    <t>aaa3daed-a8e2-4235-add1-f9c2d11b3491</t>
  </si>
  <si>
    <t>مصطفی حیدری توتی</t>
  </si>
  <si>
    <t>302df627-7073-4039-bb2c-e5f55861b443</t>
  </si>
  <si>
    <t>تعمیرکارخودرو</t>
  </si>
  <si>
    <t>c3cc972a-a217-48f6-9947-4c93dd5622cf</t>
  </si>
  <si>
    <t>علی مختاری اردکان</t>
  </si>
  <si>
    <t>f87f276b-300d-4523-9305-e65c09291041</t>
  </si>
  <si>
    <t>4278f7d3-6399-4439-9659-9d004e9e7cd2</t>
  </si>
  <si>
    <t>علی ربیعی</t>
  </si>
  <si>
    <t>689994dc-142d-4916-b4a2-e65c73ffb0cc</t>
  </si>
  <si>
    <t>727d9a05-cf5e-4bb7-a86a-ce20bd4fb9fd</t>
  </si>
  <si>
    <t>عبدالحسین مختاری اردکان</t>
  </si>
  <si>
    <t>3762ac30-781b-40cc-976a-e6799ea27797</t>
  </si>
  <si>
    <t>da952ec6-f32f-4063-918f-3a0945ad8fa6</t>
  </si>
  <si>
    <t>علی افخمی عقدا</t>
  </si>
  <si>
    <t>d7ea1f8d-fde8-40f7-bc6e-e76ec57c1f3d</t>
  </si>
  <si>
    <t>dbcc8267-f348-44d5-92d0-7d9c66b0b90d</t>
  </si>
  <si>
    <t>2991b23e-2986-4f4c-b2a2-d02b401c01d4</t>
  </si>
  <si>
    <t>2b5a6f6e-d798-44bc-9561-b7882b588ca5</t>
  </si>
  <si>
    <t>عبداله نوری احمدآبادی</t>
  </si>
  <si>
    <t>6cfa5375-c9cc-417e-8c06-e7f2874669b8</t>
  </si>
  <si>
    <t>b19b6a68-31cd-4549-9ca2-9e8fd7dc2bc2</t>
  </si>
  <si>
    <t>خلیل کلانتری خلیل آباد</t>
  </si>
  <si>
    <t>b1f9b36f-ecde-4397-967b-e7f2f395add3</t>
  </si>
  <si>
    <t>cf13b408-4a8c-4437-a822-1ee70cea965d</t>
  </si>
  <si>
    <t>محمد داعی زاده اردکانی</t>
  </si>
  <si>
    <t>0449ab62-3eb9-4761-aaab-e86b8ccf567c</t>
  </si>
  <si>
    <t>31f0cefc-5d94-4bb7-8e16-6bf109dcdeb8</t>
  </si>
  <si>
    <t>مهدی رفعت خواه</t>
  </si>
  <si>
    <t>8f68404d-848c-4248-a5b2-e8d429b5731a</t>
  </si>
  <si>
    <t>سرپرست انبارهای مجتمع</t>
  </si>
  <si>
    <t>3000fe2d-4a79-498d-8486-c7785a5d3fda</t>
  </si>
  <si>
    <t>سید روح اله خدائی</t>
  </si>
  <si>
    <t>4642289e-b25d-4037-87e1-e8de23eef902</t>
  </si>
  <si>
    <t>سرپرست انباشت و برداشت</t>
  </si>
  <si>
    <t>ee735af9-6500-4c7b-ab51-aac07e218e38</t>
  </si>
  <si>
    <t>محمدحسین فتوحی اردکانی</t>
  </si>
  <si>
    <t>e7f0f56c-2468-46e6-8c6e-e9b6dd2cf148</t>
  </si>
  <si>
    <t>90859c4f-209f-4f58-85f8-e63987452e3e</t>
  </si>
  <si>
    <t>علیرضا رنجغانی اردکان</t>
  </si>
  <si>
    <t>8b56794b-4b36-4863-b875-e9f9ebf37682</t>
  </si>
  <si>
    <t>b4592262-9c1d-45c0-a913-3c064953076d</t>
  </si>
  <si>
    <t>حسین طالعی اردکانی</t>
  </si>
  <si>
    <t>966e6f46-5e5d-4ba9-86d9-ea0087b9a2ca</t>
  </si>
  <si>
    <t>22628162-aa4b-48b2-83cf-9d5fc6e24114</t>
  </si>
  <si>
    <t>مسعود طالعی اردکانی</t>
  </si>
  <si>
    <t>e1661c2f-a387-492b-82a1-eb03d00280ba</t>
  </si>
  <si>
    <t>df5907f5-a777-4ebf-adc1-a6fe4bf6aa30</t>
  </si>
  <si>
    <t>مهدی چوپان زاده ترک آباد</t>
  </si>
  <si>
    <t>d9093ea5-3afb-4d76-858a-eb2aeb91e023</t>
  </si>
  <si>
    <t>74c45576-4c8f-4edd-8d21-3e3e9c48484b</t>
  </si>
  <si>
    <t>مهرداد نصیری سلح چینی</t>
  </si>
  <si>
    <t>adf191df-4e4d-4d1e-a405-eb2ea703b70a</t>
  </si>
  <si>
    <t>2a3a1b43-cda4-4251-b80f-80754ae3cf1c</t>
  </si>
  <si>
    <t>ابوالفضل کلانتری ترک آباد</t>
  </si>
  <si>
    <t>dc23a8ba-b434-42ec-b483-eb751aa62075</t>
  </si>
  <si>
    <t>4dc1ba87-5283-4dcf-92d6-987b4fd80d5c</t>
  </si>
  <si>
    <t>احسان فتوحی اردکانی</t>
  </si>
  <si>
    <t>ab8c8bf6-18c6-46df-b176-ec0759342606</t>
  </si>
  <si>
    <t>c0cfd27b-73b3-4514-9b9f-fb931b849d0c</t>
  </si>
  <si>
    <t>حسین قاسمی</t>
  </si>
  <si>
    <t>486632c1-0d89-4ccd-85f7-ed16e7aa7a41</t>
  </si>
  <si>
    <t>105f8e03-ffbf-45fd-bbd9-db57887aa24c</t>
  </si>
  <si>
    <t>هادی بابائی مزرعه نو</t>
  </si>
  <si>
    <t>75bc2587-aa6b-4a46-a374-ed360f45e320</t>
  </si>
  <si>
    <t>e8f5323b-605e-4aea-bbb0-e3f289272e47</t>
  </si>
  <si>
    <t>مهدی یزدانی</t>
  </si>
  <si>
    <t>1466a6ec-430b-42d5-9b2a-ed55e773253a</t>
  </si>
  <si>
    <t>f60e11d0-6fb0-482d-bd8c-8826fb30c53d</t>
  </si>
  <si>
    <t>ee82ed40-dd76-48b6-b1ea-126263fd0f7d</t>
  </si>
  <si>
    <t>محمدرضا نصیری</t>
  </si>
  <si>
    <t>23463c52-eae3-421c-af32-edaea493f2b5</t>
  </si>
  <si>
    <t>مسئول تعمیرات الکتروموتور</t>
  </si>
  <si>
    <t>4fcaa02d-77fe-4e4b-96c1-0bb4bf2c2b76</t>
  </si>
  <si>
    <t>تراب شیخی ویزنه</t>
  </si>
  <si>
    <t>eed4a546-177c-4295-b402-ee123f26778e</t>
  </si>
  <si>
    <t>9038fa51-64ea-4644-9f79-5942df8270b0</t>
  </si>
  <si>
    <t>حمید چادرکافور</t>
  </si>
  <si>
    <t>8dd75355-c7f0-4206-8e61-ee408d202992</t>
  </si>
  <si>
    <t>8bc59e28-0df5-4877-b2c1-f05cec01835c</t>
  </si>
  <si>
    <t>مسلم برجی هفتادر</t>
  </si>
  <si>
    <t>2a32b22e-cb6c-496d-b35b-eedd6ea51b56</t>
  </si>
  <si>
    <t>07d6c968-8fbf-4274-899b-f3d4143f856e</t>
  </si>
  <si>
    <t>کمال مرشدی اردکانی</t>
  </si>
  <si>
    <t>77ebe59d-45be-472f-ba6d-efff4c39c13a</t>
  </si>
  <si>
    <t>bd25e7ce-20ca-4337-bb28-8bb93db6ca54</t>
  </si>
  <si>
    <t>سید مهدی طباطبائی عقدا</t>
  </si>
  <si>
    <t>88c027c1-5d39-4685-94ea-f1226815704c</t>
  </si>
  <si>
    <t>4f3d5693-2030-4f4a-a64c-95ce957dc1ad</t>
  </si>
  <si>
    <t>امیر موحدیان</t>
  </si>
  <si>
    <t>adf7e0a4-fa26-48d1-8cfa-f17a33749fdc</t>
  </si>
  <si>
    <t>dd0916b3-6e0c-4a96-a271-14bba15be4d4</t>
  </si>
  <si>
    <t>محمدحسین حیدری ترک آباد</t>
  </si>
  <si>
    <t>94b1fa2a-8014-4d46-a35c-f184b916ed29</t>
  </si>
  <si>
    <t>سرپرست خدمات ایمنی و آتش نشانی</t>
  </si>
  <si>
    <t>b68dc20b-86cd-4017-86cc-788cb181b833</t>
  </si>
  <si>
    <t>مجتبی دوستی</t>
  </si>
  <si>
    <t>f4ca50a5-ef43-4675-b702-f233c93d964e</t>
  </si>
  <si>
    <t>5fe12fc5-f3ee-425a-8839-f3347994a035</t>
  </si>
  <si>
    <t>علیرضا افخمی اردکانی</t>
  </si>
  <si>
    <t>a24529ed-0bcb-4700-8208-f30b459bae98</t>
  </si>
  <si>
    <t>f443bdb9-5efe-43cf-80a3-423ceccb8df4</t>
  </si>
  <si>
    <t>d1524aeb-c228-4761-82e0-33267205470c</t>
  </si>
  <si>
    <t>سید حسین خدائی</t>
  </si>
  <si>
    <t>2169054d-a66a-40ec-8c12-f3b44883ef71</t>
  </si>
  <si>
    <t>073709d9-5174-49b2-8f99-33ac2739967e</t>
  </si>
  <si>
    <t>کمال عبدی</t>
  </si>
  <si>
    <t>b6079d70-32ed-479a-b7da-f415bfd7461a</t>
  </si>
  <si>
    <t>a0a81393-03e2-4597-adf5-de97e5e79eb1</t>
  </si>
  <si>
    <t>مصطفی مرتضوی</t>
  </si>
  <si>
    <t>95b254c0-372f-48ce-a8ef-f51001b82caa</t>
  </si>
  <si>
    <t>48f617ff-2697-4e64-a487-21859ba8ed0c</t>
  </si>
  <si>
    <t>محمد مظفری</t>
  </si>
  <si>
    <t>4df7d22a-e0bb-4210-ba07-f565fc484247</t>
  </si>
  <si>
    <t>b1456a50-65b7-4109-b38a-00d69adc236d</t>
  </si>
  <si>
    <t>حسین رشیدی احمدآبادی</t>
  </si>
  <si>
    <t>6d75717d-4ae2-4ce3-b9ac-f60d799837e3</t>
  </si>
  <si>
    <t>30d828d8-7cc1-445a-98a9-99063b6d0f0b</t>
  </si>
  <si>
    <t>سعید شاکر اردکانی</t>
  </si>
  <si>
    <t>72ba76e4-e365-46f3-b347-f61ba2f6aee4</t>
  </si>
  <si>
    <t>d31f8c71-8549-4ce7-bf00-21807e9c5075</t>
  </si>
  <si>
    <t>مصطفی افخمی اردکانی</t>
  </si>
  <si>
    <t>f6041209-3680-4bcb-b6fe-f6b4dff47444</t>
  </si>
  <si>
    <t>be0cdc53-810d-46b0-a9dc-ef30ceb06571</t>
  </si>
  <si>
    <t>محسن مرادی مزرعه نو</t>
  </si>
  <si>
    <t>1d535862-e6f3-452f-ab88-f70e422832f5</t>
  </si>
  <si>
    <t>e4fa843c-3643-4829-9e6c-fe25fc97f979</t>
  </si>
  <si>
    <t>سید محسن طباطبائی عقدا</t>
  </si>
  <si>
    <t>5af5df1d-48a6-4528-9d67-f746996efc1f</t>
  </si>
  <si>
    <t>سرپرست تأسیسات صنعتی</t>
  </si>
  <si>
    <t>ff66d048-408c-4b46-ac6d-c8caca63024f</t>
  </si>
  <si>
    <t>علیرضا ساغندی</t>
  </si>
  <si>
    <t>715556aa-dce8-4bf8-a74b-f78171a54a6c</t>
  </si>
  <si>
    <t>4d9e78c4-3f3d-4938-a5e2-0962745bb816</t>
  </si>
  <si>
    <t>محسن غفوری احمدآبادی</t>
  </si>
  <si>
    <t>18ea6fbe-06b8-4328-a897-f7c728da9b4b</t>
  </si>
  <si>
    <t>57d2d1d5-3c9a-495d-b5ef-d47e68f16b91</t>
  </si>
  <si>
    <t>محمد افخمی عقدا</t>
  </si>
  <si>
    <t>2f680645-2c59-487e-8afc-f8056040ca53</t>
  </si>
  <si>
    <t>3fce8bfc-4ed1-472c-b2d8-a439886acdb4</t>
  </si>
  <si>
    <t>حبیب حیدری ترک آباد</t>
  </si>
  <si>
    <t>72120018-b401-4523-a17e-f869cd66a486</t>
  </si>
  <si>
    <t>3558ec72-13ff-41b1-ae37-260ce58609f3</t>
  </si>
  <si>
    <t>احسان پورتقوی</t>
  </si>
  <si>
    <t>776d6116-0c15-4df0-86c9-f949a1994b64</t>
  </si>
  <si>
    <t>244f4915-bc54-48f5-938a-4a512593fa03</t>
  </si>
  <si>
    <t>علی کمالی اردکانی</t>
  </si>
  <si>
    <t>781a27ed-b74b-4fef-b550-faa2fdd9f243</t>
  </si>
  <si>
    <t>60b42ffb-8d3a-4dec-a121-370791e09f9e</t>
  </si>
  <si>
    <t>حسن ثقفی</t>
  </si>
  <si>
    <t>b3c71f40-5b98-4594-a947-fb0883553c65</t>
  </si>
  <si>
    <t>648c1d61-400f-4f29-b1dc-ce2b09f42d1d</t>
  </si>
  <si>
    <t>امین فتحی</t>
  </si>
  <si>
    <t>7985238d-1a2b-4967-a4bb-fb425a30c384</t>
  </si>
  <si>
    <t>8c4c73e0-f099-407a-993a-ac923bba2005</t>
  </si>
  <si>
    <t>محمدجواد پورصاحبی اردکانی</t>
  </si>
  <si>
    <t>a8b3fe8d-85dc-4a79-a4f5-fc18164badaf</t>
  </si>
  <si>
    <t>93bea5cb-e216-4c18-8594-bea8055989af</t>
  </si>
  <si>
    <t>سید امان علوی</t>
  </si>
  <si>
    <t>09a6ac86-8c6d-43be-94f8-fc7aefa98e9e</t>
  </si>
  <si>
    <t>مدیر H.S.E</t>
  </si>
  <si>
    <t>9d6bacdd-6ff0-490b-85b2-3dfa23d190bd</t>
  </si>
  <si>
    <t>قاسم عاشوری</t>
  </si>
  <si>
    <t>225bf988-cf93-455c-ab8c-fc7f35b6d4db</t>
  </si>
  <si>
    <t>2235475b-09f0-460f-9338-6488ea8432be</t>
  </si>
  <si>
    <t>عباس جعفرپور</t>
  </si>
  <si>
    <t>7e041e66-6145-490b-9f3c-fca00628476a</t>
  </si>
  <si>
    <t>سرپرست هیدرولیک وروانکاری</t>
  </si>
  <si>
    <t>3e458a27-e596-4aa8-b352-4caa0666ceb8</t>
  </si>
  <si>
    <t>احمد افخمی عقدا</t>
  </si>
  <si>
    <t>092d367e-94c3-4380-82c1-fcb04b34013e</t>
  </si>
  <si>
    <t>376fbad4-4858-4ed5-be1a-bea31b6bc2c1</t>
  </si>
  <si>
    <t>مهدی بابائی مزرعه نو</t>
  </si>
  <si>
    <t>33defdf6-5e7e-4607-8354-fcf606005567</t>
  </si>
  <si>
    <t>e0728b48-a647-4dde-a667-6ac3b57479ce</t>
  </si>
  <si>
    <t>محمدحسین کارگر شورکی</t>
  </si>
  <si>
    <t>e09fc15d-4691-40e9-bdc6-fd93b41471be</t>
  </si>
  <si>
    <t>رئیس انباشت و برداشت</t>
  </si>
  <si>
    <t>925e460b-0d95-4352-940e-7534a1c248d8</t>
  </si>
  <si>
    <t>سید محسن حسینی</t>
  </si>
  <si>
    <t>742cadcd-9739-4d3c-8cc9-fdd609ec17d9</t>
  </si>
  <si>
    <t>334e9d87-bdfb-4a03-87a0-6da734a8d0b2</t>
  </si>
  <si>
    <t>حسن ابراهیمیان اردکان</t>
  </si>
  <si>
    <t>e08ed87a-b28a-4ca6-87cd-fe3700d691b8</t>
  </si>
  <si>
    <t>91607178-31da-4eb0-a3d3-d6f75b704000</t>
  </si>
  <si>
    <t>ابراهیم فتحی هفشجانی</t>
  </si>
  <si>
    <t>c4b5552c-a75a-450f-958c-fe739fea6c54</t>
  </si>
  <si>
    <t>سرپرست کارگاه ساخت</t>
  </si>
  <si>
    <t>96ad7305-3c6e-45de-9ab3-a6fc425fad78</t>
  </si>
  <si>
    <t>حسین جمالی گله</t>
  </si>
  <si>
    <t>4e9531f8-bf2f-487d-80b3-fea4afbff537</t>
  </si>
  <si>
    <t>58fd228c-3e2a-4775-b3f4-709961b6b2e9</t>
  </si>
  <si>
    <t>فرزاد انصاری فر</t>
  </si>
  <si>
    <t>45c87dc7-8666-4d8c-bb41-feb85f94c1b6</t>
  </si>
  <si>
    <t>eb529c3d-ae0d-4cab-9c4c-df077fbfd39d</t>
  </si>
  <si>
    <t>حسین رضائی ترک آباد</t>
  </si>
  <si>
    <t>b9ae3e82-50fe-4111-a36f-ff0e787a96b0</t>
  </si>
  <si>
    <t>5f5cd17b-caa2-401c-b227-d774bfa167fa</t>
  </si>
  <si>
    <t>ابراهیم رفیعی خلف بادام</t>
  </si>
  <si>
    <t>a2cae645-ba91-4a0e-a9a1-ff475a9166b5</t>
  </si>
  <si>
    <t>5bfac0b7-abd4-4a1c-a6bf-e6e0db535a0d</t>
  </si>
  <si>
    <t>محمد ضیائی پور اردکانی</t>
  </si>
  <si>
    <t>a6b4db39-5e0c-435d-80b4-ff8adb065f54</t>
  </si>
  <si>
    <t>cc4ff314-3da1-44cb-8b7d-be123181be17</t>
  </si>
  <si>
    <t>سید حسین طباطبائی</t>
  </si>
  <si>
    <t>50f1dc2b-e6fa-4467-ae06-fff07718d7ef</t>
  </si>
  <si>
    <t>b5bbb5fb-a440-4719-913e-4c308101cb13</t>
  </si>
  <si>
    <t>مجتبی روئینیان</t>
  </si>
  <si>
    <t>75ab0552-c9a4-4d44-b8ab-8a7d06a5adf0</t>
  </si>
  <si>
    <t>کارشناس نسوز</t>
  </si>
  <si>
    <t>4db6057c-08c8-43ba-8e4c-32676b4338ff</t>
  </si>
  <si>
    <t>محمد علی هورشت</t>
  </si>
  <si>
    <t>2584ce49-bb72-4922-bc23-45ded85b6410</t>
  </si>
  <si>
    <t>d6a93998-e2c8-41ed-bd24-81fcc8090344</t>
  </si>
  <si>
    <t>نام سیستم</t>
  </si>
  <si>
    <t>کد سیستم</t>
  </si>
  <si>
    <t>ID</t>
  </si>
  <si>
    <t>0110AP01</t>
  </si>
  <si>
    <t>3D2C2C0B-C5BF-4F51-8B82-476842F88D79</t>
  </si>
  <si>
    <t>0110BC01</t>
  </si>
  <si>
    <t>772355C3-D0F4-48B4-B29F-F6514347BFF3</t>
  </si>
  <si>
    <t>0110BC02</t>
  </si>
  <si>
    <t>35AA8EBF-5D97-4689-9CEE-F1F9F8E57804</t>
  </si>
  <si>
    <t>0110BF01</t>
  </si>
  <si>
    <t>CC11723C-8AA3-47E7-849D-AD86911AE390</t>
  </si>
  <si>
    <t>0110CP01</t>
  </si>
  <si>
    <t>26594DE4-E28D-4987-A1EF-682A294C45DA</t>
  </si>
  <si>
    <t>0110CP02</t>
  </si>
  <si>
    <t>A7D7600F-D535-429E-A3B3-C399F27FAEA3</t>
  </si>
  <si>
    <t>0110FE01</t>
  </si>
  <si>
    <t>D9A9B851-57DC-47CE-BD03-E16A975687A8</t>
  </si>
  <si>
    <t>0110FN01</t>
  </si>
  <si>
    <t>39509C93-CC3E-4BDB-8A4B-28DABBC32D06</t>
  </si>
  <si>
    <t>0110GA01</t>
  </si>
  <si>
    <t>2620775D-C68A-45D3-BFFC-181F0176DF93</t>
  </si>
  <si>
    <t>0110HP01</t>
  </si>
  <si>
    <t>51BF34CF-2198-4DBE-8DCF-ABC0ABFE6E46</t>
  </si>
  <si>
    <t>0110MD01</t>
  </si>
  <si>
    <t>CC700F41-0A9D-41CB-907D-80729704D2C3</t>
  </si>
  <si>
    <t>0110MO01</t>
  </si>
  <si>
    <t>A206CBF1-040A-485B-914D-63D1D1F641A1</t>
  </si>
  <si>
    <t>0110OB01</t>
  </si>
  <si>
    <t>94FB13B4-EFBC-4C8C-B459-F4C672203C4A</t>
  </si>
  <si>
    <t>0110OB02</t>
  </si>
  <si>
    <t>716DB248-D78B-44A9-89B3-4F42666DC309</t>
  </si>
  <si>
    <t>0110SC01</t>
  </si>
  <si>
    <t>F5692E7B-A28C-4F3A-950E-4ACEE1A3EA5D</t>
  </si>
  <si>
    <t>0110SC02</t>
  </si>
  <si>
    <t>8CD4D33C-C55B-4207-942B-701307E9D089</t>
  </si>
  <si>
    <t>0110SC03</t>
  </si>
  <si>
    <t>760B33D1-6278-4D51-BEC8-A5C42FF6624D</t>
  </si>
  <si>
    <t>0110SC04</t>
  </si>
  <si>
    <t>C5444EC0-917F-4BF8-AC5F-FAA69312C5A1</t>
  </si>
  <si>
    <t>0110SM01</t>
  </si>
  <si>
    <t>AB347B8D-1DCE-434A-BE49-5D970BA52B58</t>
  </si>
  <si>
    <t>0110ST01</t>
  </si>
  <si>
    <t>57AA7F3E-85D8-496C-8E6A-0CAB364A5D45</t>
  </si>
  <si>
    <t>0110TT01</t>
  </si>
  <si>
    <t>C9B0CB92-B069-43E0-8D65-57E39D995D57</t>
  </si>
  <si>
    <t>0110WD01</t>
  </si>
  <si>
    <t>73C87216-DC33-4BEA-A11B-A481486108C6</t>
  </si>
  <si>
    <t>0120BC01</t>
  </si>
  <si>
    <t>398693C5-D517-4DCD-9F53-7B0C0D24A886</t>
  </si>
  <si>
    <t>0120BC02</t>
  </si>
  <si>
    <t>57DFB1A6-2A62-4E66-AAC4-3550942DC83D</t>
  </si>
  <si>
    <t>0120BC03</t>
  </si>
  <si>
    <t>B61B8D74-B223-4EF2-A5D2-A02E25F13457</t>
  </si>
  <si>
    <t>0120BC04</t>
  </si>
  <si>
    <t>8B25B8F7-FF50-4B18-9778-3E9FFE145B85</t>
  </si>
  <si>
    <t>0120BC05</t>
  </si>
  <si>
    <t>EACF3353-42B5-40F7-AB30-EFAFF71FDB27</t>
  </si>
  <si>
    <t>0120GA01</t>
  </si>
  <si>
    <t>9ABC1425-26D1-44A6-A0BF-E2A3ACDB9C85</t>
  </si>
  <si>
    <t>0120MD01</t>
  </si>
  <si>
    <t>74EE04C2-8368-44CF-8C92-D6D7F7D54A19</t>
  </si>
  <si>
    <t>0120RR01</t>
  </si>
  <si>
    <t>84B85EDF-F16D-4A1D-A606-BF0AC09B7CA3</t>
  </si>
  <si>
    <t>0120SM01</t>
  </si>
  <si>
    <t>B7DEC299-F54A-4121-820F-DF277AE02D70</t>
  </si>
  <si>
    <t>0120TT01</t>
  </si>
  <si>
    <t>1BA361AE-5D69-44F0-B8A3-631DCE3D55D7</t>
  </si>
  <si>
    <t>0120TT02</t>
  </si>
  <si>
    <t>20E1F725-AF80-478C-9F2E-03C04D637113</t>
  </si>
  <si>
    <t>0130BC01</t>
  </si>
  <si>
    <t>67B126AF-C15D-45C9-B489-83D65DA777EB</t>
  </si>
  <si>
    <t>0130CH01</t>
  </si>
  <si>
    <t>5847E06E-D68A-44E1-808C-313EC9EED157</t>
  </si>
  <si>
    <t>0130HP01</t>
  </si>
  <si>
    <t>6412EF62-6462-4730-BA1D-449428BEA3B8</t>
  </si>
  <si>
    <t>0130MD01</t>
  </si>
  <si>
    <t>671543D4-BE0D-44A7-8904-B6F5C46E78C2</t>
  </si>
  <si>
    <t>0130MS01</t>
  </si>
  <si>
    <t>FC26C5D1-01EA-494C-9C3B-176A363024D9</t>
  </si>
  <si>
    <t>0130TS01</t>
  </si>
  <si>
    <t>DCD01443-8E61-4110-8377-BC18F90139C7</t>
  </si>
  <si>
    <t>0150BC01</t>
  </si>
  <si>
    <t>3917E87A-E48A-47F0-B510-8125D841A56E</t>
  </si>
  <si>
    <t>0150BC02</t>
  </si>
  <si>
    <t>5D9B2253-5746-407A-AED6-3F9256677406</t>
  </si>
  <si>
    <t>0150BC03</t>
  </si>
  <si>
    <t>04924503-1D44-4B66-8A10-F22BB381A760</t>
  </si>
  <si>
    <t>0150BI01</t>
  </si>
  <si>
    <t>824084F2-E063-4D7D-A4D7-573ADE22F94F</t>
  </si>
  <si>
    <t>0150CP01</t>
  </si>
  <si>
    <t>5774A277-8482-4B0C-B512-19D6BA1886D2</t>
  </si>
  <si>
    <t>0150EC01</t>
  </si>
  <si>
    <t>39AF6458-B1E4-46EE-93CC-9DF553F355E3</t>
  </si>
  <si>
    <t>0150GA01</t>
  </si>
  <si>
    <t>521A1096-D68C-4734-B211-91785DDCED4B</t>
  </si>
  <si>
    <t>0150OB01</t>
  </si>
  <si>
    <t>26FA39B2-F248-40A6-9D39-591A750EE7D5</t>
  </si>
  <si>
    <t>0150RL01</t>
  </si>
  <si>
    <t>A122AE33-3CC8-4384-9B27-C468EDFB6B1C</t>
  </si>
  <si>
    <t>0150RS01</t>
  </si>
  <si>
    <t>F6A8275E-365D-4E38-833E-048FE72ED639</t>
  </si>
  <si>
    <t>0150SM01</t>
  </si>
  <si>
    <t>0F4FCBC9-0F89-48DA-8CDD-27221702D1FC</t>
  </si>
  <si>
    <t>0150TT01</t>
  </si>
  <si>
    <t>13888048-8CF2-4783-98FC-AA100FBD3878</t>
  </si>
  <si>
    <t>0150WF01</t>
  </si>
  <si>
    <t>462393B5-1BA9-4986-A6AF-1CFA727F39B5</t>
  </si>
  <si>
    <t>0150WP01</t>
  </si>
  <si>
    <t>AC8E5CEC-D969-4E0D-A578-D3E6FAC617C1</t>
  </si>
  <si>
    <t>0150WP02</t>
  </si>
  <si>
    <t>1BB9D93D-C3B0-4D47-BA2A-837E4313E702</t>
  </si>
  <si>
    <t>0150WP03</t>
  </si>
  <si>
    <t>EB5220B7-7347-485F-BAC2-BB67F48723F8</t>
  </si>
  <si>
    <t>0160BC01</t>
  </si>
  <si>
    <t>ECBE53F2-76A7-4360-BE42-2A5D7AA988F9</t>
  </si>
  <si>
    <t>0160BC02</t>
  </si>
  <si>
    <t>472A93C5-EEC0-459C-9770-7B9C7742CC43</t>
  </si>
  <si>
    <t>0160FE01</t>
  </si>
  <si>
    <t>AEC6D42B-C0FA-41F7-B79A-8103DAE20265</t>
  </si>
  <si>
    <t>0160FE02</t>
  </si>
  <si>
    <t>793E4A7C-A47C-4FAD-8DF2-8FC82404AD80</t>
  </si>
  <si>
    <t>0160GA01</t>
  </si>
  <si>
    <t>C87C5F0B-BD0A-4F5B-B30A-4CA75876400B</t>
  </si>
  <si>
    <t>0160HP01</t>
  </si>
  <si>
    <t>88B776DC-4348-42FF-BA43-61868791D29F</t>
  </si>
  <si>
    <t>0160HP02</t>
  </si>
  <si>
    <t>ACE17F4A-14E5-430D-B1BA-33C6ADC54B33</t>
  </si>
  <si>
    <t>0160MD01</t>
  </si>
  <si>
    <t>F4C3AC59-6F40-44BF-B43E-BC9FCCEEF244</t>
  </si>
  <si>
    <t>0160SM01</t>
  </si>
  <si>
    <t>0073950A-CD59-4A6A-B274-1566AE7201A2</t>
  </si>
  <si>
    <t>0160TT01</t>
  </si>
  <si>
    <t>5AE584F4-2DAC-4528-BE71-838F53C02815</t>
  </si>
  <si>
    <t>0210BF01</t>
  </si>
  <si>
    <t>C3BAD621-649A-45CB-AFDD-F1352A10A851</t>
  </si>
  <si>
    <t>0210BF02</t>
  </si>
  <si>
    <t>655F706E-1434-49DD-BAEA-7D998A46E098</t>
  </si>
  <si>
    <t>0210BI01</t>
  </si>
  <si>
    <t>7B4E4B1B-6026-465F-8663-B14F430269D8</t>
  </si>
  <si>
    <t>0210CC01</t>
  </si>
  <si>
    <t>C6273205-8B59-4B11-B73C-5C9A7CBCC054</t>
  </si>
  <si>
    <t>0210CH01</t>
  </si>
  <si>
    <t>669DD41F-1ECD-4B80-A25F-ED828A0F7455</t>
  </si>
  <si>
    <t>0210CN01</t>
  </si>
  <si>
    <t>B782790A-2B31-4A71-A55D-C67862DF12AD</t>
  </si>
  <si>
    <t>0210DA01</t>
  </si>
  <si>
    <t>5069001F-44AD-4CC4-822A-935351657135</t>
  </si>
  <si>
    <t>0210FE01</t>
  </si>
  <si>
    <t>3AB1EC3A-2172-48E9-B7A4-774352D3E886</t>
  </si>
  <si>
    <t>0210FN01</t>
  </si>
  <si>
    <t>520C8BBF-FABF-4624-B1A1-A0D3363C7CFE</t>
  </si>
  <si>
    <t>0210FN02</t>
  </si>
  <si>
    <t>C2AB0672-22E4-4380-AD4C-02F9AC6EAE34</t>
  </si>
  <si>
    <t>0210FN03</t>
  </si>
  <si>
    <t>5AD1CE4E-E295-4AD3-BA0A-59D6FC358313</t>
  </si>
  <si>
    <t>0210FN04</t>
  </si>
  <si>
    <t>E9A5C7F9-5EAF-4C88-8649-82FA757BD027</t>
  </si>
  <si>
    <t>0210FN05</t>
  </si>
  <si>
    <t>739DFB57-9533-4F88-BA50-288F0EF32F43</t>
  </si>
  <si>
    <t>0210GA01</t>
  </si>
  <si>
    <t>409AAC5D-AC5C-43F9-95A2-F56A6233355B</t>
  </si>
  <si>
    <t>0210GA02</t>
  </si>
  <si>
    <t>ECBAA054-4A34-481F-8472-BB904C61C198</t>
  </si>
  <si>
    <t>0210RL01</t>
  </si>
  <si>
    <t>30F49F27-C6E6-4D89-8221-72BB6CDDCBFC</t>
  </si>
  <si>
    <t>0210WF01</t>
  </si>
  <si>
    <t>78912BD8-654E-4749-B475-0C079662AAB1</t>
  </si>
  <si>
    <t>0310BE01</t>
  </si>
  <si>
    <t>ED42CA8A-7543-455B-855C-928DC2433EA9</t>
  </si>
  <si>
    <t>0310BF01</t>
  </si>
  <si>
    <t>54BFEBDA-5FC9-43E6-99CB-452E6CE32964</t>
  </si>
  <si>
    <t>0310BF02</t>
  </si>
  <si>
    <t>2558C93D-D5AD-4BD4-9351-EF99B505491B</t>
  </si>
  <si>
    <t>0310BF03</t>
  </si>
  <si>
    <t>F60F6D73-A938-4093-8637-AFF48980C7AF</t>
  </si>
  <si>
    <t>0310BL02</t>
  </si>
  <si>
    <t>963DBEE5-509B-46B8-83CB-46297D26673C</t>
  </si>
  <si>
    <t>0310FE01</t>
  </si>
  <si>
    <t>C8468A6E-CA6C-4348-A14C-04FE6E19E446</t>
  </si>
  <si>
    <t>0310FE02</t>
  </si>
  <si>
    <t>A39D4B88-C5A7-46C8-AA22-78BF76615A99</t>
  </si>
  <si>
    <t>0310FN01</t>
  </si>
  <si>
    <t>3A34F5F0-05B4-4D63-919E-5413FA1B7ADE</t>
  </si>
  <si>
    <t>0310GA01</t>
  </si>
  <si>
    <t>B238B585-D0DE-4CAD-8EA5-F227AF8594DC</t>
  </si>
  <si>
    <t>0310GA02</t>
  </si>
  <si>
    <t>F755C308-25C0-4007-8AF3-41EEEAFC11B0</t>
  </si>
  <si>
    <t>0310GA03</t>
  </si>
  <si>
    <t>253CB438-25E2-4745-8F9E-A53F81AAD51E</t>
  </si>
  <si>
    <t>0310SC01</t>
  </si>
  <si>
    <t>8E151D5D-870A-4AC9-9962-D1B4B495952F</t>
  </si>
  <si>
    <t>0310SL01</t>
  </si>
  <si>
    <t>D6FBC9B1-5F2F-4B30-9CF8-8105BAC76155</t>
  </si>
  <si>
    <t>0310SL02</t>
  </si>
  <si>
    <t>93ED6F9A-A2A9-4650-A7E4-DD4966486A99</t>
  </si>
  <si>
    <t>0510BC01</t>
  </si>
  <si>
    <t>A6DABE4F-B11C-42A9-8AD3-5C6DF2D23F3A</t>
  </si>
  <si>
    <t>0510BC02</t>
  </si>
  <si>
    <t>065639EF-68F5-42FB-8209-984E09D1B888</t>
  </si>
  <si>
    <t>0510BI01</t>
  </si>
  <si>
    <t>0556D3D9-260D-4197-A60B-F4E5EDEB70FA</t>
  </si>
  <si>
    <t>0510BI02</t>
  </si>
  <si>
    <t>82CA12C4-905C-4690-A680-3A1DB8BFE780</t>
  </si>
  <si>
    <t>0510BI03</t>
  </si>
  <si>
    <t>B905E01F-3700-4FBA-BCC4-C7C9DBD32D4F</t>
  </si>
  <si>
    <t>0510BI04</t>
  </si>
  <si>
    <t>37139EC0-0A91-41F6-9C36-2B1284945D0A</t>
  </si>
  <si>
    <t>0510BI05</t>
  </si>
  <si>
    <t>E84FFF93-5609-4233-93EF-EA8F77F700BD</t>
  </si>
  <si>
    <t>0510BI06</t>
  </si>
  <si>
    <t>80E16C0B-7A74-48B4-9205-73FE1BED5468</t>
  </si>
  <si>
    <t>0510GA01</t>
  </si>
  <si>
    <t>86C26F45-B5EF-4273-A7E7-F6D69DC2984C</t>
  </si>
  <si>
    <t>0510GA02</t>
  </si>
  <si>
    <t>4D062C47-A700-4AB1-A969-F6C245975A57</t>
  </si>
  <si>
    <t>0510GA03</t>
  </si>
  <si>
    <t>597D6689-95B7-4398-A813-52F84D3868C1</t>
  </si>
  <si>
    <t>0510GA04</t>
  </si>
  <si>
    <t>FB21FB8C-D7C9-4AF7-A6F8-27693E13AA17</t>
  </si>
  <si>
    <t>0510GA05</t>
  </si>
  <si>
    <t>6D048C13-B9B0-430A-96FC-789B5F0CC8B4</t>
  </si>
  <si>
    <t>0510GA06</t>
  </si>
  <si>
    <t>F1BFF4D7-FAFA-4913-A84B-E911198D6695</t>
  </si>
  <si>
    <t>0510GA07</t>
  </si>
  <si>
    <t>5C9D84AF-C6CE-40F8-A3A4-ACB7A53DD6BC</t>
  </si>
  <si>
    <t>0510GA09</t>
  </si>
  <si>
    <t>7F214C53-F844-4392-BDAD-E6EF4F870FEF</t>
  </si>
  <si>
    <t>0510SU01</t>
  </si>
  <si>
    <t>01CBF45A-5F27-4781-AD90-3B1F6F968D51</t>
  </si>
  <si>
    <t>0510WF01</t>
  </si>
  <si>
    <t>8410C0A6-80B4-4549-B78F-B46971814CC2</t>
  </si>
  <si>
    <t>0510WF02</t>
  </si>
  <si>
    <t>B4EDC1D8-3CCC-43B9-8C6D-92E0157B7AB5</t>
  </si>
  <si>
    <t>0510WF03</t>
  </si>
  <si>
    <t>00E560AE-9C21-4B31-A73E-C3B043B5226F</t>
  </si>
  <si>
    <t>0510WF04</t>
  </si>
  <si>
    <t>B9CEDFBF-903F-4D98-B910-313083E258D9</t>
  </si>
  <si>
    <t>0510WF05</t>
  </si>
  <si>
    <t>5F3EEDA5-DFB6-4079-96A8-04FD5FB6BE5C</t>
  </si>
  <si>
    <t>0510WF06</t>
  </si>
  <si>
    <t>48F693D8-1955-48AF-9B17-2B063C001AAD</t>
  </si>
  <si>
    <t>0510WF07</t>
  </si>
  <si>
    <t>78D614D2-1F2A-4302-978B-E70D64D2A8C3</t>
  </si>
  <si>
    <t>0510WF08</t>
  </si>
  <si>
    <t>67BB71A3-0C28-4856-9407-73C0FB6FFE50</t>
  </si>
  <si>
    <t>0510WF09</t>
  </si>
  <si>
    <t>B336BF20-C8A3-4D4F-A8F4-32819F684BB8</t>
  </si>
  <si>
    <t>0510WF10</t>
  </si>
  <si>
    <t>BA7B44B8-05C5-4C2E-BDC1-843D4E5FC036</t>
  </si>
  <si>
    <t>0520BC01</t>
  </si>
  <si>
    <t>28C25BC4-F9A4-4C40-B858-DE3EC38A59AE</t>
  </si>
  <si>
    <t>0520BC02</t>
  </si>
  <si>
    <t>23AFC6D0-54F8-4AB4-A371-F9C98D8C16C3</t>
  </si>
  <si>
    <t>0520BC03</t>
  </si>
  <si>
    <t>A3DA0123-08D8-4722-8112-03834E4CF277</t>
  </si>
  <si>
    <t>0520BC04</t>
  </si>
  <si>
    <t>9B2253D6-6F2C-43C7-8DC6-3D8E64CB025D</t>
  </si>
  <si>
    <t>0520BC05</t>
  </si>
  <si>
    <t>E62A12C6-F1BD-4556-8A5F-AE0698DA44A4</t>
  </si>
  <si>
    <t>0520CH01</t>
  </si>
  <si>
    <t>3135A535-DFEC-434F-99FB-64DDC5897F19</t>
  </si>
  <si>
    <t>0520FN01</t>
  </si>
  <si>
    <t>81BD4314-364E-4686-8B55-CCB6F7B6F20A</t>
  </si>
  <si>
    <t>0520MX01</t>
  </si>
  <si>
    <t>75BDCE67-84C0-46DD-AE67-FBAF082BC1DC</t>
  </si>
  <si>
    <t>0520MX02</t>
  </si>
  <si>
    <t>9E8CB1FE-0212-408B-A13A-C1F851483825</t>
  </si>
  <si>
    <t>0520OB01</t>
  </si>
  <si>
    <t>B519AC3C-CB80-4649-B47A-E6C1EFE2E3DF</t>
  </si>
  <si>
    <t>0520PL01</t>
  </si>
  <si>
    <t>DC03182F-B719-4EED-9DA4-E5933C8BCC28</t>
  </si>
  <si>
    <t>0520PL02</t>
  </si>
  <si>
    <t>D3164BDC-0F2B-4389-8C4E-321018B47A1D</t>
  </si>
  <si>
    <t>0520PL03</t>
  </si>
  <si>
    <t>2C0E19C0-11DF-45E4-A090-0DD308D63F60</t>
  </si>
  <si>
    <t>0520PL04</t>
  </si>
  <si>
    <t>82BD92E0-F802-48DD-AF82-603470AD8244</t>
  </si>
  <si>
    <t>0520PL05</t>
  </si>
  <si>
    <t>3721DEC7-C869-439C-B063-73967E67F3C2</t>
  </si>
  <si>
    <t>0520PL06</t>
  </si>
  <si>
    <t>6A1380DD-B056-48FB-9A40-0AAB9B33F2B9</t>
  </si>
  <si>
    <t>0520WS01</t>
  </si>
  <si>
    <t>D81C833E-D359-453E-86A9-6BD6A484F505</t>
  </si>
  <si>
    <t>0610BC01</t>
  </si>
  <si>
    <t>1683EDE5-C605-4CF8-8603-DE786665790F</t>
  </si>
  <si>
    <t>0610BC02</t>
  </si>
  <si>
    <t>9C2DB521-00BA-47C4-9F7E-826BB5723187</t>
  </si>
  <si>
    <t>0610BC03</t>
  </si>
  <si>
    <t>E2953993-F8FD-4F3A-A327-48BB7D396F86</t>
  </si>
  <si>
    <t>0610BC04</t>
  </si>
  <si>
    <t>B46D22F4-3D45-4673-8757-B0E0210B53BA</t>
  </si>
  <si>
    <t>0610BC05</t>
  </si>
  <si>
    <t>62C49CE6-6B2F-468F-913F-07624A78B5AD</t>
  </si>
  <si>
    <t>0610BC06</t>
  </si>
  <si>
    <t>51CCB895-EB48-474C-B8D4-60BBA1E81B42</t>
  </si>
  <si>
    <t>0610BC07</t>
  </si>
  <si>
    <t>24429797-7A23-40D4-9F94-B7305925602F</t>
  </si>
  <si>
    <t>0610BC08</t>
  </si>
  <si>
    <t>25DB4A02-41AD-49FE-AA33-403BD6A86167</t>
  </si>
  <si>
    <t>0610BC09</t>
  </si>
  <si>
    <t>93AE7D4C-BC86-4F31-A6C8-60FF8EC6FB1A</t>
  </si>
  <si>
    <t>0610BC10</t>
  </si>
  <si>
    <t>624C411F-B115-4677-9C4A-1D017961A53E</t>
  </si>
  <si>
    <t>0610BC11</t>
  </si>
  <si>
    <t>81D9CBCD-71CE-4FD5-A9CE-0AD9C8B108F1</t>
  </si>
  <si>
    <t>0610BC12</t>
  </si>
  <si>
    <t>650E2D24-0E5E-4013-9786-32C37C3E588E</t>
  </si>
  <si>
    <t>0610BC13</t>
  </si>
  <si>
    <t>60310BBE-ED87-468F-982F-19BB5CEEBC54</t>
  </si>
  <si>
    <t>0610BC14</t>
  </si>
  <si>
    <t>9F1FFAFB-F0E9-4F64-98E1-ACD9EDA2CF97</t>
  </si>
  <si>
    <t>0610BI01</t>
  </si>
  <si>
    <t>C18D0A16-1489-4005-8F9A-B229E202CB67</t>
  </si>
  <si>
    <t>0610BI02</t>
  </si>
  <si>
    <t>7BC8E678-208E-447A-A368-189E447ECBA7</t>
  </si>
  <si>
    <t>0610BI03</t>
  </si>
  <si>
    <t>1A1B071A-DAE9-47B0-A9A5-49DBC71C3DB1</t>
  </si>
  <si>
    <t>0610BI04</t>
  </si>
  <si>
    <t>9068717C-1F5D-43BB-8A4C-6A520EAE02B1</t>
  </si>
  <si>
    <t>0610BI05</t>
  </si>
  <si>
    <t>6FB57D58-AEC2-4E5A-B464-4F27AD7F3121</t>
  </si>
  <si>
    <t>0610BI06</t>
  </si>
  <si>
    <t>75DCDA45-6CCC-4E80-8171-D5425E2D898C</t>
  </si>
  <si>
    <t>0610OB01</t>
  </si>
  <si>
    <t>BE96F90D-D801-4C56-9C65-565CE0C73BD6</t>
  </si>
  <si>
    <t>0610PE01</t>
  </si>
  <si>
    <t>EE054EA0-0747-42C6-A844-8A0F496AB1BC</t>
  </si>
  <si>
    <t>0610PE02</t>
  </si>
  <si>
    <t>0D279876-7537-474E-ADF9-F4B84BD5414C</t>
  </si>
  <si>
    <t>0610PE03</t>
  </si>
  <si>
    <t>715FC2AA-320E-487A-9881-986E7A13972E</t>
  </si>
  <si>
    <t>0610PE04</t>
  </si>
  <si>
    <t>D20171E6-3B50-46B3-9467-19609462C455</t>
  </si>
  <si>
    <t>0610PE05</t>
  </si>
  <si>
    <t>804399E3-8BBF-4F2F-932A-792D625F9B08</t>
  </si>
  <si>
    <t>0610PE06</t>
  </si>
  <si>
    <t>8F29AD65-F2F9-4DCE-B206-447039CADFB0</t>
  </si>
  <si>
    <t>0610RB01</t>
  </si>
  <si>
    <t>283D1013-9856-4431-A0C4-1831A37B25FA</t>
  </si>
  <si>
    <t>0610RF01</t>
  </si>
  <si>
    <t>AB58DCCE-CDD7-4AA7-85BD-6467520AB865</t>
  </si>
  <si>
    <t>0610RS01</t>
  </si>
  <si>
    <t>1172BE2C-20BA-4594-BD29-6BF06317C8B3</t>
  </si>
  <si>
    <t>0610RS02</t>
  </si>
  <si>
    <t>77A3B2C9-FB7B-4E36-9DEE-B76FD4732ABE</t>
  </si>
  <si>
    <t>0610RS03</t>
  </si>
  <si>
    <t>0D09CCBD-79EA-4374-90EB-9A88A76E870F</t>
  </si>
  <si>
    <t>0610RS04</t>
  </si>
  <si>
    <t>A1C9EEDE-427D-42E0-940E-06387D52BB0D</t>
  </si>
  <si>
    <t>0610RS05</t>
  </si>
  <si>
    <t>D7BFAC9B-84E2-4CFB-82F5-16658B6EC17A</t>
  </si>
  <si>
    <t>0610RS06</t>
  </si>
  <si>
    <t>859BAE82-8ECC-41D8-A704-BBBBF669C4C4</t>
  </si>
  <si>
    <t>0610SU01</t>
  </si>
  <si>
    <t>955BB1B8-5C50-4A71-9C81-9ADA6DB88647</t>
  </si>
  <si>
    <t>0610SU03</t>
  </si>
  <si>
    <t>40C357F6-EFAD-4D54-9458-17A4D336B1C9</t>
  </si>
  <si>
    <t>0610SU04</t>
  </si>
  <si>
    <t>714CE810-A8FF-44D5-8A29-307B4443D7FA</t>
  </si>
  <si>
    <t>0610SU05</t>
  </si>
  <si>
    <t>77A5AB82-9A33-48A4-92B4-24E79D0D8BEA</t>
  </si>
  <si>
    <t>0610SU06</t>
  </si>
  <si>
    <t>9A17041E-F46B-4BB4-8B89-38FF090A9C4B</t>
  </si>
  <si>
    <t>0610SU07</t>
  </si>
  <si>
    <t>251D08FF-D3C3-4915-A034-E994DDA53B87</t>
  </si>
  <si>
    <t>0610SU08</t>
  </si>
  <si>
    <t>2B9714FE-B1A9-4026-8F6D-14842EA7DBF7</t>
  </si>
  <si>
    <t>0610SU09</t>
  </si>
  <si>
    <t>7D2F0B85-DF3C-4A60-A80A-B2537F981527</t>
  </si>
  <si>
    <t>0610SU10</t>
  </si>
  <si>
    <t>7E9D35A8-F675-4E1C-8230-696E0BE0A4EA</t>
  </si>
  <si>
    <t>0610WB01</t>
  </si>
  <si>
    <t>65794C77-08FF-426C-AFAB-E9EA8C74A5ED</t>
  </si>
  <si>
    <t>0620BC01</t>
  </si>
  <si>
    <t>159521E6-5575-4FC1-BC03-D71BF8CEC341</t>
  </si>
  <si>
    <t>0620BC02</t>
  </si>
  <si>
    <t>77098376-6D1E-4360-A048-4DB323B3F05E</t>
  </si>
  <si>
    <t>0620BC03</t>
  </si>
  <si>
    <t>4848EF2D-6878-4DC9-B310-09733096B043</t>
  </si>
  <si>
    <t>0620BC04</t>
  </si>
  <si>
    <t>C573E6E1-8C71-4254-953E-30691905D034</t>
  </si>
  <si>
    <t>0620‍CH01</t>
  </si>
  <si>
    <t>6F7526BB-AD8E-4CAF-B032-36E8DE66555C</t>
  </si>
  <si>
    <t>0710BE01</t>
  </si>
  <si>
    <t>1ACF9AB2-03B5-4E18-9855-FD2B77D7002B</t>
  </si>
  <si>
    <t>0710CH01</t>
  </si>
  <si>
    <t>71EDA626-961B-4D9B-9976-B1507B759A2B</t>
  </si>
  <si>
    <t>0710CN01</t>
  </si>
  <si>
    <t>8945E73E-0BBB-485E-94A3-DEBF422B4803</t>
  </si>
  <si>
    <t>0710CN02</t>
  </si>
  <si>
    <t>BE470EA4-6B17-46B0-8BEA-B835156750B1</t>
  </si>
  <si>
    <t>0710DA01</t>
  </si>
  <si>
    <t>8295247B-D43B-45BD-9770-801E59285C56</t>
  </si>
  <si>
    <t>0710DA02</t>
  </si>
  <si>
    <t>D484F846-012F-427A-9204-A08A5544386B</t>
  </si>
  <si>
    <t>0710DA03</t>
  </si>
  <si>
    <t>E96855F5-1ED7-4F3F-BB78-7299BD0CED73</t>
  </si>
  <si>
    <t>0710DA04</t>
  </si>
  <si>
    <t>C85DE836-338F-48BC-965D-721C642B7151</t>
  </si>
  <si>
    <t>0710DA05</t>
  </si>
  <si>
    <t>702011FB-968B-4C30-B8FE-D3CA656A25D6</t>
  </si>
  <si>
    <t>0710DA06</t>
  </si>
  <si>
    <t>A526CE14-7758-47F2-8EBC-8202A3A7C56E</t>
  </si>
  <si>
    <t>0710DA07</t>
  </si>
  <si>
    <t>A47CA61C-F3A1-4FB0-976C-3BD0173D9AB3</t>
  </si>
  <si>
    <t>0710EP01</t>
  </si>
  <si>
    <t>5225535A-F5DB-4F29-ADBC-0D79A0D30560</t>
  </si>
  <si>
    <t>0710EP02</t>
  </si>
  <si>
    <t>392B8997-644F-4D5B-9F9F-76B581770ED0</t>
  </si>
  <si>
    <t>0710FN01</t>
  </si>
  <si>
    <t>D1BEE42B-7583-454D-A402-B82C2C1956DA</t>
  </si>
  <si>
    <t>0710FN02</t>
  </si>
  <si>
    <t>05030F59-A3B1-4449-984A-415923BE2EF1</t>
  </si>
  <si>
    <t>0710FN03</t>
  </si>
  <si>
    <t>3D018752-7D6D-411D-BCE1-1554200DE5DD</t>
  </si>
  <si>
    <t>0710FN04</t>
  </si>
  <si>
    <t>237E26D4-8E43-429E-BC4A-A94167BA0D2D</t>
  </si>
  <si>
    <t>0710FN05</t>
  </si>
  <si>
    <t>BDD1EF5B-2F25-4000-85D2-B24CDC49164F</t>
  </si>
  <si>
    <t>0710FN06</t>
  </si>
  <si>
    <t>FBC93294-31D6-4B66-8E88-36ABE2DD0E1A</t>
  </si>
  <si>
    <t>0710FN07</t>
  </si>
  <si>
    <t>57C3CB58-4235-4CDF-AC82-018C7ADFA34C</t>
  </si>
  <si>
    <t>0710FN08</t>
  </si>
  <si>
    <t>B369521F-2887-4692-82B7-EF57922689AA</t>
  </si>
  <si>
    <t>0710FN09</t>
  </si>
  <si>
    <t>24AEC299-AB70-4B02-87FD-FB4C590EC839</t>
  </si>
  <si>
    <t>0710FN10</t>
  </si>
  <si>
    <t>0A068003-313A-412A-9E26-FFF5299C85B6</t>
  </si>
  <si>
    <t>0710FN11</t>
  </si>
  <si>
    <t>CFBF245D-55F6-40FE-98BB-E89D933B6354</t>
  </si>
  <si>
    <t>0710FR01</t>
  </si>
  <si>
    <t>F3F37373-B82D-404D-868F-A9CD232FE9B7</t>
  </si>
  <si>
    <t>0710MC01</t>
  </si>
  <si>
    <t>BA8AA55D-F895-4D6A-BDEA-4377C730D606</t>
  </si>
  <si>
    <t>0710MC02</t>
  </si>
  <si>
    <t>921582BA-DF7D-47FD-9561-1EF4BA010123</t>
  </si>
  <si>
    <t>0710OB01</t>
  </si>
  <si>
    <t>20D1BFA2-ECA6-48BC-8886-E8EBE45138F8</t>
  </si>
  <si>
    <t>0710SK01</t>
  </si>
  <si>
    <t>A03E0056-D005-4DAA-8C31-544B82BB86F8</t>
  </si>
  <si>
    <t>0710TG01</t>
  </si>
  <si>
    <t>ED5B0E04-509A-4D3E-9874-4772CC7FDC43</t>
  </si>
  <si>
    <t>0710WS01</t>
  </si>
  <si>
    <t>FF2321DD-4114-4F64-95E3-F9E9811AED2A</t>
  </si>
  <si>
    <t>0720BU01</t>
  </si>
  <si>
    <t>83A24A64-92DF-4488-82E9-C426A11198CB</t>
  </si>
  <si>
    <t>0720FN01</t>
  </si>
  <si>
    <t>254DE4A9-59BB-41A2-A2E1-522789859ED9</t>
  </si>
  <si>
    <t>0720FN02</t>
  </si>
  <si>
    <t>6272CE04-2838-40DC-8DB9-FDC63B94E5BB</t>
  </si>
  <si>
    <t>0720FN03</t>
  </si>
  <si>
    <t>3F0F8182-B016-4374-81D1-9CF69D3B473E</t>
  </si>
  <si>
    <t>0720FN04</t>
  </si>
  <si>
    <t>F7752EE0-EB96-476B-A9B4-8B947938F456</t>
  </si>
  <si>
    <t>0720KL01</t>
  </si>
  <si>
    <t>32C2A1B0-3789-4220-B809-24C00C67C5BA</t>
  </si>
  <si>
    <t>0720SN01</t>
  </si>
  <si>
    <t>CF29189F-2ECC-4F99-A5BB-7A04F9B9F3FF</t>
  </si>
  <si>
    <t>0730AN01</t>
  </si>
  <si>
    <t>40989B58-1026-448E-9FFD-FB699894CC04</t>
  </si>
  <si>
    <t>0730DA01</t>
  </si>
  <si>
    <t>C42B5E3E-F927-4F28-B895-5E13C90BD516</t>
  </si>
  <si>
    <t>0730DA02</t>
  </si>
  <si>
    <t>85305E99-CF1B-459D-BB12-2DA163587452</t>
  </si>
  <si>
    <t>0730DA03</t>
  </si>
  <si>
    <t>1B23FF74-42F5-41D1-BD6F-5C31FBB03EE1</t>
  </si>
  <si>
    <t>0730DA04</t>
  </si>
  <si>
    <t>86D56B9C-1A3B-4A0B-BAB3-B0670EAC972C</t>
  </si>
  <si>
    <t>0730ES01</t>
  </si>
  <si>
    <t>67584691-592E-4F42-8EA7-430402C978CB</t>
  </si>
  <si>
    <t>0730FN01</t>
  </si>
  <si>
    <t>E082D7B7-8FFE-4DB7-8DC3-64CD45A8A10A</t>
  </si>
  <si>
    <t>0730FN02</t>
  </si>
  <si>
    <t>54820427-501B-4228-B449-E18E4B6BF4ED</t>
  </si>
  <si>
    <t>0730FN03</t>
  </si>
  <si>
    <t>7AB87C07-C244-406C-A094-C2B40DDDEFFE</t>
  </si>
  <si>
    <t>0730FN04</t>
  </si>
  <si>
    <t>EADED00F-CF4C-4133-8CBA-AF6EB197E9EA</t>
  </si>
  <si>
    <t>0730FN05</t>
  </si>
  <si>
    <t>8AC1D373-3CA0-4A0C-B5FA-FE7439B863C5</t>
  </si>
  <si>
    <t>0730FN06</t>
  </si>
  <si>
    <t>680409B2-0885-4C6C-8F08-58F68C351012</t>
  </si>
  <si>
    <t>0730FN07</t>
  </si>
  <si>
    <t>01111BE2-4B5A-47AB-9060-BFE6156BD5B1</t>
  </si>
  <si>
    <t>0730FN08</t>
  </si>
  <si>
    <t>637E58C7-714B-4D4D-8F5D-5C57045E6955</t>
  </si>
  <si>
    <t>0730GA01</t>
  </si>
  <si>
    <t>DC8B4311-4459-4067-9CE2-E10835952FE7</t>
  </si>
  <si>
    <t>0730GA02</t>
  </si>
  <si>
    <t>0C3342D0-37E1-4281-BE05-4DD66701C480</t>
  </si>
  <si>
    <t>0730OB01</t>
  </si>
  <si>
    <t>3FBA0CA3-2E74-4AE3-B3D6-24A9A2487183</t>
  </si>
  <si>
    <t>0730SK01</t>
  </si>
  <si>
    <t>9C1B5095-9004-46F6-A9A2-08CBA529336C</t>
  </si>
  <si>
    <t>0730SU01</t>
  </si>
  <si>
    <t>1E83F097-3504-4A47-ABF0-0EB17ED77E9F</t>
  </si>
  <si>
    <t>0730SU02</t>
  </si>
  <si>
    <t>8491DDC8-F8F5-4305-A531-C92B9978AD8B</t>
  </si>
  <si>
    <t>0730WS01</t>
  </si>
  <si>
    <t>1352DBBB-B679-466D-9561-F867CCD9883F</t>
  </si>
  <si>
    <t>0740BC01</t>
  </si>
  <si>
    <t>8697B919-91D5-47B4-A8A3-A12866017630</t>
  </si>
  <si>
    <t>0740BC02</t>
  </si>
  <si>
    <t>EEA4D80C-B7E6-49EC-97ED-8E07AB7C761E</t>
  </si>
  <si>
    <t>0740BE01</t>
  </si>
  <si>
    <t>BC22D8FD-DEE3-43D2-A8BE-6329C97AFC71</t>
  </si>
  <si>
    <t>0740CH01</t>
  </si>
  <si>
    <t>9DEF62C7-F5E9-4524-9A44-319F6B5CD221</t>
  </si>
  <si>
    <t>0740FN01</t>
  </si>
  <si>
    <t>224036C5-0747-4CC8-9EB4-FF4531444F6E</t>
  </si>
  <si>
    <t>0740GA01</t>
  </si>
  <si>
    <t>6D7792BB-7D7C-4CA6-91B8-D812D40D4E35</t>
  </si>
  <si>
    <t>0740PC01</t>
  </si>
  <si>
    <t>08B57C51-489C-48C5-87E6-A18671170AE4</t>
  </si>
  <si>
    <t>0740PC02</t>
  </si>
  <si>
    <t>AF9918AF-2341-4153-B759-6ED89E79792E</t>
  </si>
  <si>
    <t>0740RE01</t>
  </si>
  <si>
    <t>C04CC365-E592-42EC-9756-6A7D0E455A78</t>
  </si>
  <si>
    <t>0740RE02</t>
  </si>
  <si>
    <t>C225146A-08DC-4805-AC51-7364E26A4C5C</t>
  </si>
  <si>
    <t>0740RE03</t>
  </si>
  <si>
    <t>CFCFC8E4-79F8-45DA-8DC5-FC2F77E3C2CC</t>
  </si>
  <si>
    <t>0740RE04</t>
  </si>
  <si>
    <t>C26BAA53-399F-4D70-87E2-51D74950A31A</t>
  </si>
  <si>
    <t>0740SK01</t>
  </si>
  <si>
    <t>04652F07-003B-4BF8-B2D2-6562B4533E9A</t>
  </si>
  <si>
    <t>0740TT01</t>
  </si>
  <si>
    <t>D554DACB-7894-4AED-8BFF-16BC38CD2EA6</t>
  </si>
  <si>
    <t>0740VF01</t>
  </si>
  <si>
    <t>E885EAA2-DA1E-4BC3-8D44-AAB1182E7BF3</t>
  </si>
  <si>
    <t>0740VF02</t>
  </si>
  <si>
    <t>E8826536-9A9D-4F9E-8D8B-71AA052E281B</t>
  </si>
  <si>
    <t>0740VS01</t>
  </si>
  <si>
    <t>F253A056-5C20-45DD-AA66-FBDFDB980907</t>
  </si>
  <si>
    <t>0740VS02</t>
  </si>
  <si>
    <t>33E3CA33-79B9-4F83-B74E-F38485CB22B2</t>
  </si>
  <si>
    <t>0740WS01</t>
  </si>
  <si>
    <t>1505C93A-E65F-405D-8C6F-5D5E55F5EB19</t>
  </si>
  <si>
    <t>0810BC01</t>
  </si>
  <si>
    <t>B34FCCE1-4041-4E27-A383-E5EE42FDF6C8</t>
  </si>
  <si>
    <t>0810BC02</t>
  </si>
  <si>
    <t>12C56B1D-0CC9-464A-8F57-F44DF0325EE5</t>
  </si>
  <si>
    <t>0810GA01</t>
  </si>
  <si>
    <t>364A677A-701B-4BB2-AC15-B6CD666337A6</t>
  </si>
  <si>
    <t>0810SM01</t>
  </si>
  <si>
    <t>98D7A088-E335-4D0A-8065-A7012D4762F7</t>
  </si>
  <si>
    <t>0810ST01</t>
  </si>
  <si>
    <t>28382387-B891-48F8-9F8D-579B2142C93D</t>
  </si>
  <si>
    <t>0810TT01</t>
  </si>
  <si>
    <t>82E050DB-0329-494C-86B2-350864B5D11A</t>
  </si>
  <si>
    <t>0820AR01</t>
  </si>
  <si>
    <t>3500E75E-105B-41BD-8357-A83225C044EE</t>
  </si>
  <si>
    <t>0820BC01</t>
  </si>
  <si>
    <t>ED21AC8E-A275-42BD-ADB7-8A09C098D51B</t>
  </si>
  <si>
    <t>0820BC02</t>
  </si>
  <si>
    <t>364A9EA4-A180-45EE-AC8D-DE914EAE2001</t>
  </si>
  <si>
    <t>0820BC03</t>
  </si>
  <si>
    <t>43AC203A-DC07-41DF-A460-90313867E903</t>
  </si>
  <si>
    <t>0820BC04</t>
  </si>
  <si>
    <t>739D306E-A782-4B2C-B6CF-E7A79005499E</t>
  </si>
  <si>
    <t>0820BC05</t>
  </si>
  <si>
    <t>0D415A6C-7FC5-48A5-B93A-82E1588D2776</t>
  </si>
  <si>
    <t>0820BC06</t>
  </si>
  <si>
    <t>6623FA39-7901-4490-98DA-EBA686663D2B</t>
  </si>
  <si>
    <t>0820BC07</t>
  </si>
  <si>
    <t>03DFE3A0-63F2-4F4B-AD08-30A36DD267C2</t>
  </si>
  <si>
    <t>0820BF01</t>
  </si>
  <si>
    <t>185390B5-FB0E-42B2-8708-AADE975933F0</t>
  </si>
  <si>
    <t>0820BF02</t>
  </si>
  <si>
    <t>64A5C211-29EB-42B6-9848-F0B73500522E</t>
  </si>
  <si>
    <t>0820BF03</t>
  </si>
  <si>
    <t>CBA951E2-433F-4F46-98D1-71FBE46C94C1</t>
  </si>
  <si>
    <t>0820BI01</t>
  </si>
  <si>
    <t>B9A8E444-ABBE-4D65-8906-EA1D8CC63B7B</t>
  </si>
  <si>
    <t>0820BI02</t>
  </si>
  <si>
    <t>C736DD6B-6DDF-4B55-9BCD-373E3EE18B84</t>
  </si>
  <si>
    <t>0820BI03</t>
  </si>
  <si>
    <t>04431995-2433-4FD6-B9A8-2F5B020AEAE9</t>
  </si>
  <si>
    <t>0820BI04</t>
  </si>
  <si>
    <t>952BF464-B19E-4069-882C-CBBFF8020AA1</t>
  </si>
  <si>
    <t>0820CH01</t>
  </si>
  <si>
    <t>5690ED42-F5A2-4BA0-B8DC-1A088EC1F3E1</t>
  </si>
  <si>
    <t>0820CL01</t>
  </si>
  <si>
    <t>B0E13D32-BF53-40B1-AFDE-A7749131E445</t>
  </si>
  <si>
    <t>0820CL02</t>
  </si>
  <si>
    <t>BDAD0F19-9471-4EE1-B48C-A95FD5B51B9D</t>
  </si>
  <si>
    <t>0820FN01</t>
  </si>
  <si>
    <t>362FC1B6-7412-4213-9CA6-948F99877CDB</t>
  </si>
  <si>
    <t>0820FN02</t>
  </si>
  <si>
    <t>333F5807-E8DA-4C37-BC91-E22E054ABFA3</t>
  </si>
  <si>
    <t>0820FN03</t>
  </si>
  <si>
    <t>6A62E0F8-D50D-4E5B-96AB-CF89668673C9</t>
  </si>
  <si>
    <t>0820GA01</t>
  </si>
  <si>
    <t>9505B795-F65B-4FE8-BA64-0F085D517D66</t>
  </si>
  <si>
    <t>0820GA02</t>
  </si>
  <si>
    <t>F0B79997-1564-4D0B-A63A-B2A6A3564997</t>
  </si>
  <si>
    <t>0820GA03</t>
  </si>
  <si>
    <t>BEF23C87-6A74-4F52-9CC6-BA84E72EB91C</t>
  </si>
  <si>
    <t>0820GA04</t>
  </si>
  <si>
    <t>89CE7797-4ACF-4A78-8A27-19D72537F99C</t>
  </si>
  <si>
    <t>0820GA05</t>
  </si>
  <si>
    <t>17A1B504-8835-4278-84F4-269F13E2A661</t>
  </si>
  <si>
    <t>0820GA06</t>
  </si>
  <si>
    <t>92452F99-7A37-4535-85FE-9E0D90D8B41C</t>
  </si>
  <si>
    <t>0820GA07</t>
  </si>
  <si>
    <t>B4585EDE-08EB-42CD-A687-E57EE2BF1288</t>
  </si>
  <si>
    <t>0820GA08</t>
  </si>
  <si>
    <t>DD6C9638-0DB2-4507-8CFB-C9DAADA6B83F</t>
  </si>
  <si>
    <t>0820GA09</t>
  </si>
  <si>
    <t>A5BCF4A0-7590-420B-99C8-36188DE3BDE3</t>
  </si>
  <si>
    <t>0820GA10</t>
  </si>
  <si>
    <t>6892CD8F-C2C9-4B31-8553-553EC419320D</t>
  </si>
  <si>
    <t>0820GA11</t>
  </si>
  <si>
    <t>C4AA6B68-F973-49A9-8884-3E4324EBBBE6</t>
  </si>
  <si>
    <t>0820GA12</t>
  </si>
  <si>
    <t>4A671AFB-BA97-4E6C-89D1-17B160CBB91E</t>
  </si>
  <si>
    <t>0820GA13</t>
  </si>
  <si>
    <t>57914BE4-E338-40F6-AE33-96A6A4873C03</t>
  </si>
  <si>
    <t>0820GA14</t>
  </si>
  <si>
    <t>B1949E13-A135-4B08-96EB-B0BA17CA855F</t>
  </si>
  <si>
    <t>0820GA15</t>
  </si>
  <si>
    <t>E61B6801-8DAE-473B-984A-5D49DB2560A0</t>
  </si>
  <si>
    <t>0820GA16</t>
  </si>
  <si>
    <t>385A181B-9617-434D-95E4-F2CEA60B8CE2</t>
  </si>
  <si>
    <t>0820GA17</t>
  </si>
  <si>
    <t>B0BD2946-4B33-4FE9-BD3B-A1626E0F73E0</t>
  </si>
  <si>
    <t>0820GA18</t>
  </si>
  <si>
    <t>619FF97B-4B03-4399-8C19-DA3F7DD26220</t>
  </si>
  <si>
    <t>0820GA19</t>
  </si>
  <si>
    <t>0896D91B-8C39-4A95-859F-32E758E93134</t>
  </si>
  <si>
    <t>0820GA20</t>
  </si>
  <si>
    <t>1C7FD779-AAD7-486E-8986-EB47983220C4</t>
  </si>
  <si>
    <t>0820GA21</t>
  </si>
  <si>
    <t>63D15419-FB53-4272-A961-DE5ACCCAE5AE</t>
  </si>
  <si>
    <t>0820GA22</t>
  </si>
  <si>
    <t>191C2959-2221-4FB9-A01C-94153B454297</t>
  </si>
  <si>
    <t>0820GA23</t>
  </si>
  <si>
    <t>0A90BC1E-4ADC-4FB9-8275-25E7B5A3CA2C</t>
  </si>
  <si>
    <t>0820GA24</t>
  </si>
  <si>
    <t>AF0406BF-77E6-4E43-A47F-22FA631A0B40</t>
  </si>
  <si>
    <t>0820GA25</t>
  </si>
  <si>
    <t>610CE90D-7B2D-4D57-B319-46F81A48202D</t>
  </si>
  <si>
    <t>0820GA26</t>
  </si>
  <si>
    <t>8E80B5AE-F161-4A25-AE22-C8E67C99B4EF</t>
  </si>
  <si>
    <t>0820GA27</t>
  </si>
  <si>
    <t>722656CC-067E-482B-BA78-3CD3D7A2455B</t>
  </si>
  <si>
    <t>0820GA28</t>
  </si>
  <si>
    <t>CBCA1927-5306-4720-B2E2-19AB1C94FB17</t>
  </si>
  <si>
    <t>0820GA29</t>
  </si>
  <si>
    <t>ADFDBC95-F65C-49AA-BB24-0B0BEBB57633</t>
  </si>
  <si>
    <t>0820GA30</t>
  </si>
  <si>
    <t>F4082068-FEA1-4A63-A9A4-F92FF58425C6</t>
  </si>
  <si>
    <t>0820GA31</t>
  </si>
  <si>
    <t>9E58CF76-BA44-4DAB-A5D2-7EF6AE59D234</t>
  </si>
  <si>
    <t>0820GA32</t>
  </si>
  <si>
    <t>F4D9E953-2FC3-462E-8CE9-FAFFDB73CC25</t>
  </si>
  <si>
    <t>0820GA33</t>
  </si>
  <si>
    <t>55649425-2242-4BCA-9E0C-A8E8B3B3EAB3</t>
  </si>
  <si>
    <t>0820GA34</t>
  </si>
  <si>
    <t>E9561060-1C25-4F65-9797-9C03DB152CE5</t>
  </si>
  <si>
    <t>0820GA35</t>
  </si>
  <si>
    <t>68461AAC-9A8E-4A54-A646-1198BAFDAD6B</t>
  </si>
  <si>
    <t>0820GA36</t>
  </si>
  <si>
    <t>CCEDC329-6781-46A5-85AD-82EA1BCFD3D6</t>
  </si>
  <si>
    <t>0820GA37</t>
  </si>
  <si>
    <t>1395C4BF-E83E-4F3B-845F-7C6EEFCC598F</t>
  </si>
  <si>
    <t>0820GA38</t>
  </si>
  <si>
    <t>3A20FC43-7212-4657-B9D9-855E039B0A8E</t>
  </si>
  <si>
    <t>0820GA39</t>
  </si>
  <si>
    <t>84486F36-6016-4EF1-BD9D-5D1E7023DCC0</t>
  </si>
  <si>
    <t>0820GA40</t>
  </si>
  <si>
    <t>88D24D4E-B9C9-4614-A5F2-584DF0285F96</t>
  </si>
  <si>
    <t>0820GA41</t>
  </si>
  <si>
    <t>DC0759C0-6298-4323-8654-CBD03893D071</t>
  </si>
  <si>
    <t>0820GA42</t>
  </si>
  <si>
    <t>797CC9A8-A4AF-42DD-9968-9C201A167C78</t>
  </si>
  <si>
    <t>0820GA43</t>
  </si>
  <si>
    <t>2390333D-23F3-4354-BD08-78D39947E845</t>
  </si>
  <si>
    <t>0820GA44</t>
  </si>
  <si>
    <t>54672167-75A7-44F2-9EF2-82470EBEE7D8</t>
  </si>
  <si>
    <t>0820GA45</t>
  </si>
  <si>
    <t>21974280-F71F-4124-B82A-64CF85E1C9DA</t>
  </si>
  <si>
    <t>0820GA46</t>
  </si>
  <si>
    <t>1EB63F9A-963E-4F6C-87F0-95307EBB490A</t>
  </si>
  <si>
    <t>0820GA47</t>
  </si>
  <si>
    <t>640FBC34-8886-4935-A4D3-CA636A31F762</t>
  </si>
  <si>
    <t>0820GA48</t>
  </si>
  <si>
    <t>3B93A812-F539-4309-AB5F-881C75280BE4</t>
  </si>
  <si>
    <t>0820GA49</t>
  </si>
  <si>
    <t>29EF42FD-AF2B-4373-A185-04FA91948CC1</t>
  </si>
  <si>
    <t>0820GA50</t>
  </si>
  <si>
    <t>9FF0CDF2-A346-4C2A-9C8E-9B0E5294E297</t>
  </si>
  <si>
    <t>0820GA51</t>
  </si>
  <si>
    <t>07F8BA38-3075-437C-83B2-86D3D19C1976</t>
  </si>
  <si>
    <t>0820GA52</t>
  </si>
  <si>
    <t>AA7931E6-9AEF-454B-B251-25FC32476E55</t>
  </si>
  <si>
    <t>0820GA53</t>
  </si>
  <si>
    <t>13740005-5E52-42A0-B0BF-58849E45F26E</t>
  </si>
  <si>
    <t>0820GA54</t>
  </si>
  <si>
    <t>7C5DBBFE-7703-465A-9950-AADBC85FB3B1</t>
  </si>
  <si>
    <t>0820GA55</t>
  </si>
  <si>
    <t>9BC2B987-92F5-495F-A3BB-3EF308A48639</t>
  </si>
  <si>
    <t>0820GA56</t>
  </si>
  <si>
    <t>487C227C-8BF2-48FC-9DB4-BE8A003D2D6A</t>
  </si>
  <si>
    <t>0820GA57</t>
  </si>
  <si>
    <t>C9A2B874-0DDC-4DC1-A011-71CD57211C55</t>
  </si>
  <si>
    <t>0820GA58</t>
  </si>
  <si>
    <t>43C8B9AA-D74A-485F-BBB8-715450890317</t>
  </si>
  <si>
    <t>0820GA59</t>
  </si>
  <si>
    <t>40C32E79-9700-430F-A88E-FE35288BFC3D</t>
  </si>
  <si>
    <t>0820GA60</t>
  </si>
  <si>
    <t>5BF00748-AF97-479D-AC5E-54F01DBC8ADB</t>
  </si>
  <si>
    <t>0820GA61</t>
  </si>
  <si>
    <t>793B34A4-40B4-4A5B-9F58-14D2847F43B6</t>
  </si>
  <si>
    <t>0820GA62</t>
  </si>
  <si>
    <t>CE1BBA4B-F485-4028-B1F5-AE5C81AAA59C</t>
  </si>
  <si>
    <t>0820GA63</t>
  </si>
  <si>
    <t>B337CFD0-A7BF-4DF8-8D2B-11DF46AF994C</t>
  </si>
  <si>
    <t>0820GA64</t>
  </si>
  <si>
    <t>3B0E8846-A11A-461F-8689-D09E30466A93</t>
  </si>
  <si>
    <t>0820GA65</t>
  </si>
  <si>
    <t>31B747CB-35EA-4FA4-BBFB-A37CEFA67693</t>
  </si>
  <si>
    <t>0820GA66</t>
  </si>
  <si>
    <t>53811DAF-BD22-478C-9838-6A919D794DDB</t>
  </si>
  <si>
    <t>0820GA67</t>
  </si>
  <si>
    <t>499F5140-B4ED-48D3-BD12-DDA393136FB5</t>
  </si>
  <si>
    <t>0820GA68</t>
  </si>
  <si>
    <t>B3C87B44-444E-4C5B-B179-6477FCB4CB0E</t>
  </si>
  <si>
    <t>0820GA69</t>
  </si>
  <si>
    <t>57C8527A-67E7-4C65-85EF-A6EE2ABFE118</t>
  </si>
  <si>
    <t>0820GA70</t>
  </si>
  <si>
    <t>C3C15D14-C47D-4F36-9C66-459FDA7FC3E4</t>
  </si>
  <si>
    <t>0820GA71</t>
  </si>
  <si>
    <t>E6CD75DC-42F4-43A7-A368-577A6DB8FE66</t>
  </si>
  <si>
    <t>0820OB01</t>
  </si>
  <si>
    <t>96B39A49-A353-46F4-83B7-BA2728207E16</t>
  </si>
  <si>
    <t>0820OB02</t>
  </si>
  <si>
    <t>835DBF5F-93AD-4D3E-8C6D-3369BD32E30B</t>
  </si>
  <si>
    <t>0820SM01</t>
  </si>
  <si>
    <t>629593B2-242E-44E3-81BC-96412743C2A5</t>
  </si>
  <si>
    <t>0820TS01</t>
  </si>
  <si>
    <t>7C6E06F8-C7E6-4D05-AF1D-802AB8097B57</t>
  </si>
  <si>
    <t>0820TS02</t>
  </si>
  <si>
    <t>2AF32328-8E30-456D-BA8B-90A8FFA53D7E</t>
  </si>
  <si>
    <t>0820TS2A01</t>
  </si>
  <si>
    <t>6B9D226B-46B6-46A9-A9A6-DB883F843BF6</t>
  </si>
  <si>
    <t>0820TT01</t>
  </si>
  <si>
    <t>A34AC6FF-E5EF-424F-954D-FF8BB1D2B026</t>
  </si>
  <si>
    <t>0830BC01</t>
  </si>
  <si>
    <t>2F2E56A6-AA36-4D44-A48F-7420DABBB2FD</t>
  </si>
  <si>
    <t>0830BC02</t>
  </si>
  <si>
    <t>EA1FC7A4-FC4E-4C8C-A4FA-ECE2B9CD86E7</t>
  </si>
  <si>
    <t>0830BC03</t>
  </si>
  <si>
    <t>8C0E5DCF-E4BD-49DB-8911-2FD308792F45</t>
  </si>
  <si>
    <t>0830BC04</t>
  </si>
  <si>
    <t>0DEABB61-0AA5-41A3-BC3F-EDEFB75135CB</t>
  </si>
  <si>
    <t>0830HP01</t>
  </si>
  <si>
    <t>77938AA7-1D2A-447D-8FC1-93F02BB2432D</t>
  </si>
  <si>
    <t>0830SH01</t>
  </si>
  <si>
    <t>7F4F6D0D-8D05-492E-B670-48623368B8C9</t>
  </si>
  <si>
    <t>0830TN01</t>
  </si>
  <si>
    <t>FB36FBB6-85C8-456C-BAFF-0532E1341EAF</t>
  </si>
  <si>
    <t>0830VF01</t>
  </si>
  <si>
    <t>23B81F1E-D05A-4988-8709-60ADF1287B23</t>
  </si>
  <si>
    <t>0830VS01</t>
  </si>
  <si>
    <t>199D59E8-48FC-44FF-B2D5-F56C76CEAB58</t>
  </si>
  <si>
    <t>0830WP01</t>
  </si>
  <si>
    <t>525B03EB-3974-4F3E-A932-C8D31046CD76</t>
  </si>
  <si>
    <t>0910BC01</t>
  </si>
  <si>
    <t>E027D54A-0121-4184-88F0-00B78D88A523</t>
  </si>
  <si>
    <t>0910BC02</t>
  </si>
  <si>
    <t>B98E6E49-05B6-4B88-B50F-5B6E6BF14F5A</t>
  </si>
  <si>
    <t>0910BC03</t>
  </si>
  <si>
    <t>7BB25B76-36FD-4AB4-9F68-0506D7C043BB</t>
  </si>
  <si>
    <t>0910GA01</t>
  </si>
  <si>
    <t>87F15843-062D-4BC9-A9BE-BAA98EDCF5F9</t>
  </si>
  <si>
    <t>0910TT01</t>
  </si>
  <si>
    <t>81F7F46E-F624-44AB-BBFD-CC75679A43B2</t>
  </si>
  <si>
    <t>0920BC01</t>
  </si>
  <si>
    <t>CFF86DE6-E96B-43A5-9818-F806C31AE92F</t>
  </si>
  <si>
    <t>0920BC02</t>
  </si>
  <si>
    <t>210ADDC4-78D2-43DC-91E8-D303D0484EFE</t>
  </si>
  <si>
    <t>0920BC03</t>
  </si>
  <si>
    <t>B5E6B818-F8FE-4A66-BA91-2D7EA4D9B2EC</t>
  </si>
  <si>
    <t>0920GA01</t>
  </si>
  <si>
    <t>8598F61C-44D8-49F3-8D53-8EF031799FD7</t>
  </si>
  <si>
    <t>0920PG01</t>
  </si>
  <si>
    <t>D1CC8298-7B99-43A2-8E73-8CEB8808041A</t>
  </si>
  <si>
    <t>0930BC01</t>
  </si>
  <si>
    <t>080DD840-7802-4328-81F9-66F3AC4D2173</t>
  </si>
  <si>
    <t>0930BI01</t>
  </si>
  <si>
    <t>A64E1979-3FBD-4897-A345-3F18AA7D406F</t>
  </si>
  <si>
    <t>0930BM01</t>
  </si>
  <si>
    <t>6A963E86-5102-4DEE-A798-EB53CDE90C57</t>
  </si>
  <si>
    <t>0930GA01</t>
  </si>
  <si>
    <t>E6024264-F24C-4E10-9469-EA5681E56EC2</t>
  </si>
  <si>
    <t>0930IP01</t>
  </si>
  <si>
    <t>ECC14F9F-F4ED-45F0-BECA-910FD1532AB3</t>
  </si>
  <si>
    <t>0930PS01</t>
  </si>
  <si>
    <t>71C52CF7-D52C-449F-9D3B-69791AE76D94</t>
  </si>
  <si>
    <t>0930PS02</t>
  </si>
  <si>
    <t>1572CC6F-2EF7-4B23-AC15-2C90FBEF537F</t>
  </si>
  <si>
    <t>0930TN01</t>
  </si>
  <si>
    <t>1684FE49-0BA8-43A3-932D-645CE54E6185</t>
  </si>
  <si>
    <t>0930WF01</t>
  </si>
  <si>
    <t>4AC95974-B74C-4DFE-AE7D-BE5AB533961C</t>
  </si>
  <si>
    <t>0940CF01</t>
  </si>
  <si>
    <t>270104C4-735D-45E5-839D-8F6D37C51219</t>
  </si>
  <si>
    <t>0940CF02</t>
  </si>
  <si>
    <t>21DAE90B-980A-4C5E-8ECD-81D0217A1611</t>
  </si>
  <si>
    <t>0940CR01</t>
  </si>
  <si>
    <t>1AE2460F-4D03-4099-A027-A38BDE93A415</t>
  </si>
  <si>
    <t>0940FP01</t>
  </si>
  <si>
    <t>1F1D1997-4B53-463B-BBFC-60982449B0F4</t>
  </si>
  <si>
    <t>0940FP02</t>
  </si>
  <si>
    <t>762804B5-4795-4070-83BA-E3A0D44A821B</t>
  </si>
  <si>
    <t>0940FP03</t>
  </si>
  <si>
    <t>5F145056-B965-4C3E-ACBB-692A8CC93672</t>
  </si>
  <si>
    <t>0940FP04</t>
  </si>
  <si>
    <t>DEC40F86-C5EB-42C9-A713-6EBBD838BDB0</t>
  </si>
  <si>
    <t>0940FP05</t>
  </si>
  <si>
    <t>276B69F2-D387-4088-B87D-EFF9D41F611C</t>
  </si>
  <si>
    <t>0940FP06</t>
  </si>
  <si>
    <t>905DA866-D25C-45C5-B080-6B40A93B1272</t>
  </si>
  <si>
    <t>0940FP07</t>
  </si>
  <si>
    <t>A438287F-351B-4304-BBA8-BA546CF55E4B</t>
  </si>
  <si>
    <t>0940FP08</t>
  </si>
  <si>
    <t>E36C67F7-2410-449E-9B3F-0AEBBA36655D</t>
  </si>
  <si>
    <t>0940FP09</t>
  </si>
  <si>
    <t>0989EA61-6206-4905-9CF8-AADF859155A3</t>
  </si>
  <si>
    <t>0940FP10</t>
  </si>
  <si>
    <t>E14AD5D7-2D16-4219-ACBA-F0327B52D439</t>
  </si>
  <si>
    <t>0940GA01</t>
  </si>
  <si>
    <t>C45221CC-4BBA-405E-876D-076F01802EE1</t>
  </si>
  <si>
    <t>0940IP01</t>
  </si>
  <si>
    <t>0CB94215-7392-4842-8896-5E2F624E990B</t>
  </si>
  <si>
    <t>0940IP02</t>
  </si>
  <si>
    <t>A63EBCBF-C8A8-436F-B218-4E1F526221E7</t>
  </si>
  <si>
    <t>0940IP03</t>
  </si>
  <si>
    <t>A0BA403C-2C30-48DE-8F6E-7CC89AF33EA9</t>
  </si>
  <si>
    <t>0940IP04</t>
  </si>
  <si>
    <t>899BB410-B206-4AA4-8FA3-21AF8FA77769</t>
  </si>
  <si>
    <t>0940OT01</t>
  </si>
  <si>
    <t>9F96D0A0-7E5C-455B-B700-8E92BB98EA11</t>
  </si>
  <si>
    <t>0940PS01</t>
  </si>
  <si>
    <t>8114E7BF-A719-4AC3-97C6-E851839C07E9</t>
  </si>
  <si>
    <t>0940PS02</t>
  </si>
  <si>
    <t>03D3A177-6C55-4A73-932D-5A2FA41C702F</t>
  </si>
  <si>
    <t>0940PS03</t>
  </si>
  <si>
    <t>4D255801-854A-45D2-9ABC-0616BC8BBF7E</t>
  </si>
  <si>
    <t>0940PS04</t>
  </si>
  <si>
    <t>758DDCD1-F6C6-4F85-B205-8CF7DF211035</t>
  </si>
  <si>
    <t>0940PS05</t>
  </si>
  <si>
    <t>9ADB6E14-A58A-42A3-8AE1-4C0985465800</t>
  </si>
  <si>
    <t>0940PS06</t>
  </si>
  <si>
    <t>736A63E6-AA73-4B87-9353-F528F0F4BBA1</t>
  </si>
  <si>
    <t>0940PS07</t>
  </si>
  <si>
    <t>0A8C6216-3EF1-4AB2-B67F-F89C51660D23</t>
  </si>
  <si>
    <t>0940PS08</t>
  </si>
  <si>
    <t>56A355B8-D714-48F4-9E65-6B3C5E98564D</t>
  </si>
  <si>
    <t>0940PS09</t>
  </si>
  <si>
    <t>17E85260-0AED-4F63-B5C8-66E1FCC066AB</t>
  </si>
  <si>
    <t>0940PS10</t>
  </si>
  <si>
    <t>6381940C-EC5D-4C85-AEA2-CABC224EC301</t>
  </si>
  <si>
    <t>0940PS11</t>
  </si>
  <si>
    <t>3D8D81AD-8491-4434-990E-C41DF0B1C877</t>
  </si>
  <si>
    <t>0940PS12</t>
  </si>
  <si>
    <t>92046C9C-508C-44EA-B443-08F89DC5E82F</t>
  </si>
  <si>
    <t>0940PS13</t>
  </si>
  <si>
    <t>2359C6E7-4238-4675-83B1-23EF925D4199</t>
  </si>
  <si>
    <t>0940PS14</t>
  </si>
  <si>
    <t>4F1E6657-8CC3-41FB-8C49-FEE00B88F98B</t>
  </si>
  <si>
    <t>0940TA01</t>
  </si>
  <si>
    <t>09DD025C-DA17-4623-9D36-1D2800F9DB42</t>
  </si>
  <si>
    <t>0940TN01</t>
  </si>
  <si>
    <t>A3A68F39-9456-4BA4-84AB-9A165B9A718F</t>
  </si>
  <si>
    <t>0940TN02</t>
  </si>
  <si>
    <t>2ED69635-AB11-422C-8359-75D18B142D6E</t>
  </si>
  <si>
    <t>0940TN03</t>
  </si>
  <si>
    <t>74B3DAC5-20C0-404D-A77C-97B2B8A0E1B8</t>
  </si>
  <si>
    <t>0940TN04</t>
  </si>
  <si>
    <t>9BE47313-D69C-401F-B72A-1EAF9F995AB8</t>
  </si>
  <si>
    <t>0940TN05</t>
  </si>
  <si>
    <t>2052C11D-BAC7-4058-BBD8-75311599DC8F</t>
  </si>
  <si>
    <t>0940WP01</t>
  </si>
  <si>
    <t>7E323E4D-2BB8-4A62-9CD6-3A85E70572B6</t>
  </si>
  <si>
    <t>0940WP02</t>
  </si>
  <si>
    <t>BD6455E3-2A05-4E7C-80CF-48AE4551AA6A</t>
  </si>
  <si>
    <t>0950AR01</t>
  </si>
  <si>
    <t>BF697AF9-35EA-4141-8985-0AE47E17669C</t>
  </si>
  <si>
    <t>0950AR02</t>
  </si>
  <si>
    <t>8F1DA66E-FE0C-4491-8BD8-399C95180324</t>
  </si>
  <si>
    <t>0950AR03</t>
  </si>
  <si>
    <t>ED43A5DD-047E-4158-A9DB-E38B8ACD9DBC</t>
  </si>
  <si>
    <t>0950AR04</t>
  </si>
  <si>
    <t>C4ACB207-C6F3-49FD-B414-1B5672125566</t>
  </si>
  <si>
    <t>0950AR05</t>
  </si>
  <si>
    <t>40379360-9A80-4917-BD98-902FEE4D214D</t>
  </si>
  <si>
    <t>0950AR06</t>
  </si>
  <si>
    <t>B64A7AE1-19A2-4E65-9B80-82F37CDCB295</t>
  </si>
  <si>
    <t>0950AR07</t>
  </si>
  <si>
    <t>B0FA5602-E59E-4578-8B51-0C4229FDD131</t>
  </si>
  <si>
    <t>0950CH01</t>
  </si>
  <si>
    <t>546837D8-911B-4562-B936-C3F525FF1D23</t>
  </si>
  <si>
    <t>0950CP01</t>
  </si>
  <si>
    <t>21CA1103-A614-4346-AD01-11FD85A7F29E</t>
  </si>
  <si>
    <t>0950EC01</t>
  </si>
  <si>
    <t>A37B6D8A-7E16-4783-B43D-4BEA5C27C530</t>
  </si>
  <si>
    <t>0950FP01</t>
  </si>
  <si>
    <t>127FE0CB-A559-45FC-83E4-B422073F4A65</t>
  </si>
  <si>
    <t>0950FP02</t>
  </si>
  <si>
    <t>A320F14B-ED4B-4045-B5E2-27E50313D4F8</t>
  </si>
  <si>
    <t>0950FT01</t>
  </si>
  <si>
    <t>5F48F494-4F70-42A1-9110-111498FFBC13</t>
  </si>
  <si>
    <t>0950FT02</t>
  </si>
  <si>
    <t>1070EFB0-C33D-403F-B1FC-8D7A73453ACF</t>
  </si>
  <si>
    <t>0950OB01</t>
  </si>
  <si>
    <t>397E59D2-C11E-4E49-AF1F-8462F3EDDD4E</t>
  </si>
  <si>
    <t>0950OT01</t>
  </si>
  <si>
    <t>55733E09-FF9F-4106-8B9E-3D6F7746D35A</t>
  </si>
  <si>
    <t>0950PS01</t>
  </si>
  <si>
    <t>D8EB1149-6A61-467F-A35D-401E5186EFE0</t>
  </si>
  <si>
    <t>0950PS02</t>
  </si>
  <si>
    <t>38714E4F-496D-4581-9BAA-2CD0014B3762</t>
  </si>
  <si>
    <t>0950PS03</t>
  </si>
  <si>
    <t>C9A73754-E950-48B9-92E8-16E89A123D99</t>
  </si>
  <si>
    <t>0950PS04</t>
  </si>
  <si>
    <t>5E493AB8-B081-4E67-94E7-0B6FEE32DCC3</t>
  </si>
  <si>
    <t>0950SX01</t>
  </si>
  <si>
    <t>3F419DEF-5F27-4565-8F34-5DCEF5ABB628</t>
  </si>
  <si>
    <t>0950TH01</t>
  </si>
  <si>
    <t>EE29397F-6A0C-4440-ADC2-05BDDFF85362</t>
  </si>
  <si>
    <t>0950VP01</t>
  </si>
  <si>
    <t>2D06557B-89BC-4FF8-BC3F-C2A35F2BF354</t>
  </si>
  <si>
    <t>0950VP02</t>
  </si>
  <si>
    <t>F0509FCE-B339-45E0-9DCB-75542D52C1CC</t>
  </si>
  <si>
    <t>0950WP01</t>
  </si>
  <si>
    <t>E3430030-8B4A-4A3A-8A57-05A0718FF4C0</t>
  </si>
  <si>
    <t>0950WP02</t>
  </si>
  <si>
    <t>DBD390BA-4D58-4CF5-A702-B726343EC9A8</t>
  </si>
  <si>
    <t>0950WP03</t>
  </si>
  <si>
    <t>C47190B3-AED4-4585-96E1-7AEAB653A6F5</t>
  </si>
  <si>
    <t>0950WP04</t>
  </si>
  <si>
    <t>ED70586C-9B59-4677-8F16-090AFDB5CC97</t>
  </si>
  <si>
    <t>Concentrate Receiving, Stockpiling &amp; Reclaiming</t>
  </si>
  <si>
    <t>9F4DF4F7-A46F-41FB-9553-FCE71C7B0AC2</t>
  </si>
  <si>
    <t>Crane &amp; Hoist Area</t>
  </si>
  <si>
    <t>827AB08C-91B1-4FA6-A097-019095488124</t>
  </si>
  <si>
    <t>Crane &amp; Hoist</t>
  </si>
  <si>
    <t>F42A1708-BA0B-4325-96B2-C4B9BF51B690</t>
  </si>
  <si>
    <t>1010CA01</t>
  </si>
  <si>
    <t>5ACE61E3-C661-48B8-9827-1F3ACBCD0171</t>
  </si>
  <si>
    <t>1010CA02</t>
  </si>
  <si>
    <t>18105B87-CD0D-45CB-984A-4A24C81F2AB8</t>
  </si>
  <si>
    <t>1010CA03</t>
  </si>
  <si>
    <t>BC0DFDA8-D1AF-4925-93BE-FF412092CD39</t>
  </si>
  <si>
    <t>1010CA04</t>
  </si>
  <si>
    <t>E4B58258-07F7-4A45-BAA0-B1D420F59A08</t>
  </si>
  <si>
    <t>1010CA05</t>
  </si>
  <si>
    <t>2FD32B40-1FD1-45AC-9635-156B7A613DF8</t>
  </si>
  <si>
    <t>1010CA06</t>
  </si>
  <si>
    <t>1068CF39-BABA-474C-866C-43DA821F9945</t>
  </si>
  <si>
    <t>1010CA07</t>
  </si>
  <si>
    <t>0F3385C7-9EBD-47B0-AE69-7C02F0474186</t>
  </si>
  <si>
    <t>1010CA08</t>
  </si>
  <si>
    <t>6D5A0646-B22C-479C-92C7-55EFD2351E6E</t>
  </si>
  <si>
    <t>1010CA09</t>
  </si>
  <si>
    <t>C41ABDE4-08B1-49F3-8320-FDA2E009D358</t>
  </si>
  <si>
    <t>1010CA10</t>
  </si>
  <si>
    <t>FFA62283-429C-415E-8333-1A6D56B15841</t>
  </si>
  <si>
    <t>1010CA11</t>
  </si>
  <si>
    <t>69E8E384-ED82-49FA-9C94-C5A38590E4E0</t>
  </si>
  <si>
    <t>1010CA12</t>
  </si>
  <si>
    <t>6F988B36-C74A-4677-90EB-B72CEF3DEA9A</t>
  </si>
  <si>
    <t>1010CA13</t>
  </si>
  <si>
    <t>65259C9A-BAB8-4128-82EC-63861B9E49F6</t>
  </si>
  <si>
    <t>1010EH01</t>
  </si>
  <si>
    <t>A4E5779C-36CA-4044-98D9-2234E9D738E0</t>
  </si>
  <si>
    <t>1010EH02</t>
  </si>
  <si>
    <t>4C80BDAE-2B3D-4E03-9BEF-22A78C0FA156</t>
  </si>
  <si>
    <t>1010EH03</t>
  </si>
  <si>
    <t>FC9EC6EA-CE66-4AF8-AC59-079A7847AB1A</t>
  </si>
  <si>
    <t>1010EH04</t>
  </si>
  <si>
    <t>8604E06F-353D-459E-A952-E52CA32DCD08</t>
  </si>
  <si>
    <t>1010EH05</t>
  </si>
  <si>
    <t>830B3140-9D2F-48C5-BEDF-808C0A117AE9</t>
  </si>
  <si>
    <t>1010EH06</t>
  </si>
  <si>
    <t>93B919FA-9399-465D-A433-0EED3A66FE18</t>
  </si>
  <si>
    <t>1010EH07</t>
  </si>
  <si>
    <t>4DEA6A7B-966B-41F0-85E8-88D84C0866B1</t>
  </si>
  <si>
    <t>1010EL01</t>
  </si>
  <si>
    <t>D52893D0-86E3-4BC0-9316-773E3D5EBEB9</t>
  </si>
  <si>
    <t>1010EL02</t>
  </si>
  <si>
    <t>B5EF9BF5-AE3F-45C8-8906-AEC483C6B646</t>
  </si>
  <si>
    <t>1010EL03</t>
  </si>
  <si>
    <t>6AA9AC3B-FFF4-4AA5-A05C-322A29515AD4</t>
  </si>
  <si>
    <t>Concentrate Receiving</t>
  </si>
  <si>
    <t>40C05286-9F80-4849-BB83-2F96873F8992</t>
  </si>
  <si>
    <t>Laboratory Equipment Area</t>
  </si>
  <si>
    <t>FC02644B-970C-427D-A27B-B834A86ED37D</t>
  </si>
  <si>
    <t>Laboratory Equipment</t>
  </si>
  <si>
    <t>D4071E03-20A0-414D-BEC8-5C00C96B7F37</t>
  </si>
  <si>
    <t>11102A01</t>
  </si>
  <si>
    <t>8037E6E9-97BC-4950-9DE9-BF7C31BF67CD</t>
  </si>
  <si>
    <t>1110OB01</t>
  </si>
  <si>
    <t>FC5C5DD1-7B3C-417B-869E-41326B16E716</t>
  </si>
  <si>
    <t>Concentrate Reclaiming</t>
  </si>
  <si>
    <t>67E5267F-6B7A-4494-9137-2E154CE15C26</t>
  </si>
  <si>
    <t>Machine Shop Equipment</t>
  </si>
  <si>
    <t>7687DC4B-CEA8-421C-8974-F95345E57C8D</t>
  </si>
  <si>
    <t>Mainenance Shop Equipment</t>
  </si>
  <si>
    <t>6EE42524-95E4-4B16-AE47-4F98D96D1B14</t>
  </si>
  <si>
    <t>1210MP01</t>
  </si>
  <si>
    <t>EA66DF15-859C-4F25-ADB2-807084F0E8A3</t>
  </si>
  <si>
    <t>1210MP02</t>
  </si>
  <si>
    <t>82BB6109-EA83-4DD7-B525-4571688A6E21</t>
  </si>
  <si>
    <t>1210MP03</t>
  </si>
  <si>
    <t>765EA987-D29A-42A1-8EF7-95D4E3B42668</t>
  </si>
  <si>
    <t>1210MP04</t>
  </si>
  <si>
    <t>B6C9580A-6B4D-4D39-864E-51655AB0FB19</t>
  </si>
  <si>
    <t>1210MP05</t>
  </si>
  <si>
    <t>23ACF985-45FD-4DA9-9FE6-98103D554103</t>
  </si>
  <si>
    <t>Limestone Receiving</t>
  </si>
  <si>
    <t>ABAEBDC8-32CE-4D2F-A1D2-EDCA7A637679</t>
  </si>
  <si>
    <t>Fluid Distribution</t>
  </si>
  <si>
    <t>98B8F5C2-F0C7-4699-A1CD-E62BA2A855E8</t>
  </si>
  <si>
    <t>Water Distribution</t>
  </si>
  <si>
    <t>64574AAC-CACA-4F88-9DE2-3D2473F89835</t>
  </si>
  <si>
    <t>1310OB01</t>
  </si>
  <si>
    <t>BB6A5BEA-5600-4FAE-9BDE-84097F3E7CEE</t>
  </si>
  <si>
    <t>1310OB02</t>
  </si>
  <si>
    <t>067BF5EF-3D6E-4C09-A254-2FA88A5DA267</t>
  </si>
  <si>
    <t>1310OB03</t>
  </si>
  <si>
    <t>5844A015-62DC-435F-891E-C78E2F29C948</t>
  </si>
  <si>
    <t>1310WP01</t>
  </si>
  <si>
    <t>12759831-F6DA-41C5-A1E0-F61EE99614E7</t>
  </si>
  <si>
    <t>1310WP02</t>
  </si>
  <si>
    <t>AE2EBA13-80E9-4358-98B0-190B986A3276</t>
  </si>
  <si>
    <t>1310WT01</t>
  </si>
  <si>
    <t>BF5ED234-1DE2-489F-A3D1-094C38723AF5</t>
  </si>
  <si>
    <t>Cooling Water</t>
  </si>
  <si>
    <t>1957EC20-3F4C-4935-A986-1A29F4CB8966</t>
  </si>
  <si>
    <t>1320DO01</t>
  </si>
  <si>
    <t>007A165A-65B8-4F0A-B8FB-B550AEAA7D09</t>
  </si>
  <si>
    <t>1320DS01</t>
  </si>
  <si>
    <t>6765F044-9731-4F4C-9D6D-49082BD9A2EE</t>
  </si>
  <si>
    <t>1320DS02</t>
  </si>
  <si>
    <t>12B3D547-2673-4677-9DA6-F9386766B66D</t>
  </si>
  <si>
    <t>1320DS03</t>
  </si>
  <si>
    <t>31F021C3-BBB9-4360-9A4C-17672AADE028</t>
  </si>
  <si>
    <t>1320DS04</t>
  </si>
  <si>
    <t>D89D06D5-DDE0-4789-999A-E5C44DAB5AC4</t>
  </si>
  <si>
    <t>1320EC01</t>
  </si>
  <si>
    <t>978110E7-D909-459B-9615-4D509334793C</t>
  </si>
  <si>
    <t>1320EC02</t>
  </si>
  <si>
    <t>9B990994-53E1-48F9-B0D3-250F51DDC9AA</t>
  </si>
  <si>
    <t>1320SS01</t>
  </si>
  <si>
    <t>E6FB3525-B91A-480F-9695-497AE0134201</t>
  </si>
  <si>
    <t>1320WP01</t>
  </si>
  <si>
    <t>15F2A868-F4DB-437F-B292-CFE68C7F3C19</t>
  </si>
  <si>
    <t>1320WP02</t>
  </si>
  <si>
    <t>8A67B6E6-5DC8-4116-9FAF-3D84F49DA58A</t>
  </si>
  <si>
    <t>1320WP03</t>
  </si>
  <si>
    <t>18B70806-320E-48BA-B205-2B5DEF444962</t>
  </si>
  <si>
    <t>1320WP04</t>
  </si>
  <si>
    <t>F4B915F1-DA44-4CB2-9F69-B9470576467B</t>
  </si>
  <si>
    <t>1320WP05</t>
  </si>
  <si>
    <t>5421B7A3-EAAC-451F-9FD3-F9B4758112F7</t>
  </si>
  <si>
    <t>1320WP06</t>
  </si>
  <si>
    <t>EA6BE9E5-079F-43B6-B27C-30BB361163EF</t>
  </si>
  <si>
    <t>1320WP07</t>
  </si>
  <si>
    <t>31112E75-2EB8-4547-9BFE-32BD9AC588DF</t>
  </si>
  <si>
    <t>1320WP08</t>
  </si>
  <si>
    <t>14D54B82-061B-4170-ACDF-DD9DF7BF894D</t>
  </si>
  <si>
    <t>1320WP09</t>
  </si>
  <si>
    <t>66723ED6-2B8B-43D6-8271-1AB72F9E6567</t>
  </si>
  <si>
    <t>1320WP10</t>
  </si>
  <si>
    <t>F58AC59B-2DE6-4C76-A83E-C67DB567B175</t>
  </si>
  <si>
    <t>1320WP11</t>
  </si>
  <si>
    <t>C529774A-F317-4F1C-8950-9E199566F3CC</t>
  </si>
  <si>
    <t>1320WP12</t>
  </si>
  <si>
    <t>5B8F4003-4985-4BE3-9A33-82C55A9010EA</t>
  </si>
  <si>
    <t>1320WP13</t>
  </si>
  <si>
    <t>0B38BBD8-39C9-44C4-8E02-A7E056444463</t>
  </si>
  <si>
    <t>1320WP14</t>
  </si>
  <si>
    <t>69A3D6F5-4DB5-4EC3-926D-3487DC04C01E</t>
  </si>
  <si>
    <t>1320WT01</t>
  </si>
  <si>
    <t>76708EC9-2E9B-4368-BAC6-F4DF528FC43E</t>
  </si>
  <si>
    <t>1320WT02</t>
  </si>
  <si>
    <t>42942D2B-A935-4581-B2F5-04FE8E5D884A</t>
  </si>
  <si>
    <t>Potable Water</t>
  </si>
  <si>
    <t>719827D5-412C-49FB-9FBB-A37B11223960</t>
  </si>
  <si>
    <t>1330WA01</t>
  </si>
  <si>
    <t>1A7242FC-16A7-4382-A94F-1D7AED38229B</t>
  </si>
  <si>
    <t>1330WP01</t>
  </si>
  <si>
    <t>4CB5EE7C-979D-4DA3-ABB3-6D965F2769EB</t>
  </si>
  <si>
    <t>1330WP02</t>
  </si>
  <si>
    <t>B709F742-7237-4EA7-A2DD-1D74CE293BC1</t>
  </si>
  <si>
    <t>1330WP03</t>
  </si>
  <si>
    <t>D017D88A-3C90-4F17-BD0E-C72CCD9D27AF</t>
  </si>
  <si>
    <t>1330WP04</t>
  </si>
  <si>
    <t>F78DCCC7-BBC0-47AA-A85D-B21C44C6F399</t>
  </si>
  <si>
    <t>1330WT01</t>
  </si>
  <si>
    <t>40548997-A1C4-4B0C-A82F-F96A07DC41B4</t>
  </si>
  <si>
    <t>1330WT02</t>
  </si>
  <si>
    <t>4DD52338-4802-40C2-A337-B3321E45407A</t>
  </si>
  <si>
    <t>Sewage Treatment</t>
  </si>
  <si>
    <t>D3A4B00C-5F42-4675-B0F6-E8C86E21314E</t>
  </si>
  <si>
    <t>1340SE01</t>
  </si>
  <si>
    <t>F365883C-B973-4C2E-BFEA-824B97FF81F9</t>
  </si>
  <si>
    <t>Compressed Air</t>
  </si>
  <si>
    <t>AD4B74EB-EDAE-4974-B998-015829D7EF7F</t>
  </si>
  <si>
    <t>1350AR01</t>
  </si>
  <si>
    <t>7D6FDE41-1CBE-44F9-A1F1-B26B0751EFA5</t>
  </si>
  <si>
    <t>1350AR02</t>
  </si>
  <si>
    <t>A6DC7DDD-A724-41A3-9985-8B8047218C62</t>
  </si>
  <si>
    <t>1350AR03</t>
  </si>
  <si>
    <t>B6F9E404-468A-4935-A327-1C4F71F2B433</t>
  </si>
  <si>
    <t>1350AR04</t>
  </si>
  <si>
    <t>FF061D2D-CD96-4DD6-88C6-AD3655304312</t>
  </si>
  <si>
    <t>1350CP01</t>
  </si>
  <si>
    <t>8D46A11A-A845-4513-BB16-49E06DB0B501</t>
  </si>
  <si>
    <t>1350CP02</t>
  </si>
  <si>
    <t>B8B4656F-D398-409B-8CB6-FD315171730F</t>
  </si>
  <si>
    <t>1350CP03</t>
  </si>
  <si>
    <t>FC297107-53E0-4151-AF9C-4AE391EC25D4</t>
  </si>
  <si>
    <t>1350CP04</t>
  </si>
  <si>
    <t>EB708932-9615-4F05-87C7-8F0ECA0DFA74</t>
  </si>
  <si>
    <t>1350EF01</t>
  </si>
  <si>
    <t>E325D6AB-4258-4BC9-8B35-03604874E653</t>
  </si>
  <si>
    <t>Instrument Air</t>
  </si>
  <si>
    <t>BF163F79-A455-4637-92E6-495850A57301</t>
  </si>
  <si>
    <t>1360AR01</t>
  </si>
  <si>
    <t>EC259BE8-2084-4730-8EFA-BC19B5D9E19C</t>
  </si>
  <si>
    <t>1360AR02</t>
  </si>
  <si>
    <t>A008AC6E-0C53-4EBF-86F6-84C07FFCC550</t>
  </si>
  <si>
    <t>1360AR03</t>
  </si>
  <si>
    <t>DEDAC3F9-5423-409B-AB34-3A9FA89624A1</t>
  </si>
  <si>
    <t>1360AR04</t>
  </si>
  <si>
    <t>F4B190A2-8490-4564-AFC3-C45B5183054D</t>
  </si>
  <si>
    <t>1360CP01</t>
  </si>
  <si>
    <t>9484B9DD-20E8-4D70-A64E-B52AA725F06F</t>
  </si>
  <si>
    <t>1360CP02</t>
  </si>
  <si>
    <t>967434E5-51F4-4A7F-993C-A630B4CAD7D4</t>
  </si>
  <si>
    <t>Natural Gas</t>
  </si>
  <si>
    <t>4CEC1EB6-64A3-4293-8322-FDB49405019B</t>
  </si>
  <si>
    <t>1370LPG01</t>
  </si>
  <si>
    <t>A5CBC332-E82B-4D00-ADB0-7B4009CA2B67</t>
  </si>
  <si>
    <t>Diesel Oil</t>
  </si>
  <si>
    <t>31A3542E-14DB-4CB6-840C-CBB5D658EC02</t>
  </si>
  <si>
    <t>Raw Water</t>
  </si>
  <si>
    <t>B8BDA0D1-722C-4723-B5EF-F6C98DF2E229</t>
  </si>
  <si>
    <t>13902A01</t>
  </si>
  <si>
    <t>F27D5A1C-DDE4-455B-9C67-09C6EFDA0CE7</t>
  </si>
  <si>
    <t>1390WP01</t>
  </si>
  <si>
    <t>65EC97B6-97E3-4DCD-B6E0-41CE16E467EC</t>
  </si>
  <si>
    <t>1390WT01</t>
  </si>
  <si>
    <t>9D82176F-3A27-45B3-9BE2-A756F6270444</t>
  </si>
  <si>
    <t>1390WT02</t>
  </si>
  <si>
    <t>5A991BF8-FFAC-4E3E-93DC-E69195432046</t>
  </si>
  <si>
    <t>Fire Protection</t>
  </si>
  <si>
    <t>9333DB52-A185-4566-BFAC-818664FAE674</t>
  </si>
  <si>
    <t>1400FI01</t>
  </si>
  <si>
    <t>ED5C8D14-AEA8-4CB6-BDB5-583D851CD7E1</t>
  </si>
  <si>
    <t>1400WP01</t>
  </si>
  <si>
    <t>3762A678-CFC9-4943-AB8D-1567EC1DB714</t>
  </si>
  <si>
    <t>1400WP02</t>
  </si>
  <si>
    <t>2748A03C-E540-4A55-9827-DC0B59180BE2</t>
  </si>
  <si>
    <t>1400WP03</t>
  </si>
  <si>
    <t>9F969C3A-4371-4785-9E85-89D5F939704C</t>
  </si>
  <si>
    <t>1400WP2</t>
  </si>
  <si>
    <t>82EED6D2-03D2-47CD-81C7-CAF5E3D45FD5</t>
  </si>
  <si>
    <t>Grinding / HPGR</t>
  </si>
  <si>
    <t>DCD9813F-6176-4997-B2AB-D50715CF7C11</t>
  </si>
  <si>
    <t>Miscellaneous</t>
  </si>
  <si>
    <t>E5677D48-D0A7-47C9-B293-D7B950B0F198</t>
  </si>
  <si>
    <t>1500.PI-CE01</t>
  </si>
  <si>
    <t>7DC3D284-1347-4E60-AEB1-13589274E805</t>
  </si>
  <si>
    <t>تاسيسات نيمه صنعتي بالينگ</t>
  </si>
  <si>
    <t>57A226D8-85EA-4734-99A2-58FB2CA93764</t>
  </si>
  <si>
    <t>1510AC01</t>
  </si>
  <si>
    <t>F268ABF5-8008-4722-A7A4-9CB027476ADD</t>
  </si>
  <si>
    <t>1510AC02</t>
  </si>
  <si>
    <t>C3770E6B-CEF9-43B2-AFC9-2E525A9F8051</t>
  </si>
  <si>
    <t>1510AH01</t>
  </si>
  <si>
    <t>6A9FD849-9264-42BA-ADE4-A2D983B3DDFC</t>
  </si>
  <si>
    <t>1510AH02</t>
  </si>
  <si>
    <t>406CBEE3-A0A1-4975-8872-B38F5AA23DCB</t>
  </si>
  <si>
    <t>1510DS01</t>
  </si>
  <si>
    <t>52562CE7-B52D-4726-B8CB-CD526418A771</t>
  </si>
  <si>
    <t>1510EC01</t>
  </si>
  <si>
    <t>AEA32F0C-4ED5-467E-8262-18C2EDE9F2CE</t>
  </si>
  <si>
    <t>1510EC02</t>
  </si>
  <si>
    <t>CD4DA603-D269-4C8E-A700-40250B2F25FB</t>
  </si>
  <si>
    <t>1510EF01</t>
  </si>
  <si>
    <t>EA3E4276-E009-4A0D-B445-7BABA1397858</t>
  </si>
  <si>
    <t>1510LP01</t>
  </si>
  <si>
    <t>B331C2F5-AF3E-4664-B54B-236BC506493B</t>
  </si>
  <si>
    <t>1510LP02</t>
  </si>
  <si>
    <t>9D938BD4-51BF-4F84-972E-6BA6392E4871</t>
  </si>
  <si>
    <t>1510LP03</t>
  </si>
  <si>
    <t>FC37B87B-0DD7-46C6-8A2F-6CDAA7F9B18C</t>
  </si>
  <si>
    <t>1510LP04</t>
  </si>
  <si>
    <t>3FBA6085-BE55-4CE9-9B6E-213457D4AEE0</t>
  </si>
  <si>
    <t>1510OB01</t>
  </si>
  <si>
    <t>58255ADE-B0A9-48F8-A2F4-36D53C51E873</t>
  </si>
  <si>
    <t>1510WP01</t>
  </si>
  <si>
    <t>F973DC14-6CDE-447B-9E03-41CD28F45020</t>
  </si>
  <si>
    <t>1510WP02</t>
  </si>
  <si>
    <t>1C25110C-F627-417D-8862-DCE550940CF9</t>
  </si>
  <si>
    <t>1510WP03</t>
  </si>
  <si>
    <t>4ED4B6EE-E4DF-4A75-B316-D452556AA16E</t>
  </si>
  <si>
    <t>1510WP04</t>
  </si>
  <si>
    <t>6BE366F3-CAA2-4F10-9923-112E820120E5</t>
  </si>
  <si>
    <t>1510WP05</t>
  </si>
  <si>
    <t>C0117C32-07B8-4DBA-92E4-4AFF768414DB</t>
  </si>
  <si>
    <t>1510WP06</t>
  </si>
  <si>
    <t>0E9EB8BD-2D28-4CC3-8D4D-148E58B2E443</t>
  </si>
  <si>
    <t>1510WP07</t>
  </si>
  <si>
    <t>CA738B60-8A5E-4069-BCAA-60A6F95CB118</t>
  </si>
  <si>
    <t>تاسيسات نيمه صنعتي موتورخانه مرکزي</t>
  </si>
  <si>
    <t>19BECAB1-4545-4A05-96A0-DC0A7F9F8A0A</t>
  </si>
  <si>
    <t>1520AC01</t>
  </si>
  <si>
    <t>52EABFB0-EF62-400A-8875-FF96430250DD</t>
  </si>
  <si>
    <t>1520AC02</t>
  </si>
  <si>
    <t>6ACE26D7-0162-456B-9160-3CD970F8AB21</t>
  </si>
  <si>
    <t>1520BH01</t>
  </si>
  <si>
    <t>B879B52D-92FC-4B3F-861C-EC2E3F21AFB8</t>
  </si>
  <si>
    <t>1520BH02</t>
  </si>
  <si>
    <t>92AF8FA0-8C85-4E9F-B1F3-746587858AEC</t>
  </si>
  <si>
    <t>1520BH03</t>
  </si>
  <si>
    <t>74D1FA90-6EBA-445D-B8D3-58C1605E5BF5</t>
  </si>
  <si>
    <t>1520BU01</t>
  </si>
  <si>
    <t>60F53A03-25B5-445F-B55D-19283E9BBA26</t>
  </si>
  <si>
    <t>1520BU02</t>
  </si>
  <si>
    <t>88ADAC8A-A294-42A1-8E1F-DE0CEB8B34EB</t>
  </si>
  <si>
    <t>1520BU03</t>
  </si>
  <si>
    <t>43B0D50E-D4D6-4C37-88CA-DFF8148D4F38</t>
  </si>
  <si>
    <t>1520DS01</t>
  </si>
  <si>
    <t>4F713EC3-823B-44CD-A169-5F4F8923908F</t>
  </si>
  <si>
    <t>1520DS02</t>
  </si>
  <si>
    <t>08417E8C-EDC0-4BD1-AD99-16CBA02F03EF</t>
  </si>
  <si>
    <t>1520EC01</t>
  </si>
  <si>
    <t>8E840D4F-7BB9-4AE3-8670-389103842EE2</t>
  </si>
  <si>
    <t>1520EC02</t>
  </si>
  <si>
    <t>A7FF29C3-08D4-460C-A5E1-657D3FEA21EB</t>
  </si>
  <si>
    <t>1520LP01</t>
  </si>
  <si>
    <t>37383715-1A40-41A8-B33C-F8DF590F15B4</t>
  </si>
  <si>
    <t>1520LP02</t>
  </si>
  <si>
    <t>2DF301A5-3374-45FE-8AB3-018C2551AADF</t>
  </si>
  <si>
    <t>1520WP01</t>
  </si>
  <si>
    <t>D47082A6-5834-4164-B5FF-DA7CBAF48166</t>
  </si>
  <si>
    <t>1520WP02</t>
  </si>
  <si>
    <t>E1EF5401-ABB0-4DEF-B41D-EA1BCA85E2D3</t>
  </si>
  <si>
    <t>1520WP03</t>
  </si>
  <si>
    <t>76BAB80C-6577-4852-86C6-2E38B81EEA1E</t>
  </si>
  <si>
    <t>1520WP04</t>
  </si>
  <si>
    <t>B6D79102-4FB1-4537-B371-D53B0B73B2B4</t>
  </si>
  <si>
    <t>1520WP05</t>
  </si>
  <si>
    <t>3C9D4352-5639-47F2-9910-681EBF5B5E63</t>
  </si>
  <si>
    <t>1520WP06</t>
  </si>
  <si>
    <t>92589E75-4975-40B9-BDAF-A6EABE52C8DD</t>
  </si>
  <si>
    <t>1520WP07</t>
  </si>
  <si>
    <t>C95937EE-0F5F-45A3-AE61-C6B0467D1B20</t>
  </si>
  <si>
    <t>1520WP08</t>
  </si>
  <si>
    <t>E49812FF-513E-44F2-A0AE-1D04DD1A2063</t>
  </si>
  <si>
    <t>1520WP09</t>
  </si>
  <si>
    <t>0735E2C9-4FC9-4C1A-83DE-4A9C5B0B9B50</t>
  </si>
  <si>
    <t>1520WP10</t>
  </si>
  <si>
    <t>031A0581-C7D6-4572-BCE0-CF468FBBED9B</t>
  </si>
  <si>
    <t>1520WP11</t>
  </si>
  <si>
    <t>803FCAB1-20D1-4D82-9131-B0C3D8B505A9</t>
  </si>
  <si>
    <t>1520WP12</t>
  </si>
  <si>
    <t>9FB9AB8E-1CA7-4DC1-B05D-DB0CDE9A697A</t>
  </si>
  <si>
    <t>تاسيسات نيمه صنعتي آزمايشگاه</t>
  </si>
  <si>
    <t>A601D9B1-5EF5-4AD2-AF5E-A741D9840B3C</t>
  </si>
  <si>
    <t>1530AH01</t>
  </si>
  <si>
    <t>F474411B-3B2C-4175-9E60-A8191F5F6F9B</t>
  </si>
  <si>
    <t>تاسيسات نيمه صنعتي رستوران و آشپزخانه</t>
  </si>
  <si>
    <t>1F3F8C35-ECFF-48A7-86BC-016E1E80422C</t>
  </si>
  <si>
    <t>1540AH01</t>
  </si>
  <si>
    <t>CCA39BCD-C325-4745-ACFA-BDB0196A1E29</t>
  </si>
  <si>
    <t>1540AH02</t>
  </si>
  <si>
    <t>33EDA400-D7BF-4E6E-A96F-FF7C6CE780C7</t>
  </si>
  <si>
    <t>تاسيسات نيمه صنعتي مهمانسرا</t>
  </si>
  <si>
    <t>AF94B319-41E2-4FA5-88E9-E73CDC6D708C</t>
  </si>
  <si>
    <t>1550BU01</t>
  </si>
  <si>
    <t>04101348-CB7C-4E3A-8D3F-EA02D6B87257</t>
  </si>
  <si>
    <t>1550BU02</t>
  </si>
  <si>
    <t>C7351761-BA1F-4110-9732-E8C56F98DB28</t>
  </si>
  <si>
    <t>1550LP01</t>
  </si>
  <si>
    <t>EAE42328-808E-463D-BDD3-AA588A1F9C69</t>
  </si>
  <si>
    <t>1550LP02</t>
  </si>
  <si>
    <t>B9D0EA52-B355-4E06-99A3-D71D0457520E</t>
  </si>
  <si>
    <t>1550LP03</t>
  </si>
  <si>
    <t>F283C905-91C3-4BE5-883D-08747FBAC3A8</t>
  </si>
  <si>
    <t>1550LP04</t>
  </si>
  <si>
    <t>22F6F03C-A8A2-46A0-8AA0-51F516F55C31</t>
  </si>
  <si>
    <t>تاسيسات نيمه صنعتي واحد آموزش مجتمع</t>
  </si>
  <si>
    <t>0A8E1FA8-53DB-48AD-9E4A-044B227B52FF</t>
  </si>
  <si>
    <t>1560LP01</t>
  </si>
  <si>
    <t>D5AF69A8-DB9B-4245-84F4-D68EEFFA50BF</t>
  </si>
  <si>
    <t>1560LP02</t>
  </si>
  <si>
    <t>4271C9DA-1AA6-43E9-977D-3081BF99CF42</t>
  </si>
  <si>
    <t>1560LP03</t>
  </si>
  <si>
    <t>1DD26AA6-E852-4A51-869E-5141234D095B</t>
  </si>
  <si>
    <t>1560LP04</t>
  </si>
  <si>
    <t>F6246981-18EC-4749-9AA6-333D8DDE9D49</t>
  </si>
  <si>
    <t>تاسيسات نيمه صنعتي کمپ مهندسي</t>
  </si>
  <si>
    <t>7AB58073-DA48-40FD-B7AC-F89CED519A8E</t>
  </si>
  <si>
    <t>1570BU01</t>
  </si>
  <si>
    <t>9A834943-8472-4406-B223-141A85C24038</t>
  </si>
  <si>
    <t>1570BU02</t>
  </si>
  <si>
    <t>A8AB6BCD-3976-4DAF-BB37-505936CDF4D9</t>
  </si>
  <si>
    <t>1570DS01</t>
  </si>
  <si>
    <t>ABF8C28C-B57E-403C-B67B-197BEE501002</t>
  </si>
  <si>
    <t>1570LP01</t>
  </si>
  <si>
    <t>B972FF2C-AF44-4583-A177-B3255D84D86F</t>
  </si>
  <si>
    <t>1570LP02</t>
  </si>
  <si>
    <t>1037B379-9860-48F9-88DC-59667B8D355D</t>
  </si>
  <si>
    <t>1570LP03</t>
  </si>
  <si>
    <t>6E4DB72E-CB70-4CC3-AA8E-7231E14CE487</t>
  </si>
  <si>
    <t>1570LP04</t>
  </si>
  <si>
    <t>1013D4F7-0E25-4AF1-BF1B-FC9ED3E72D1E</t>
  </si>
  <si>
    <t>1570LP05</t>
  </si>
  <si>
    <t>44E11B7A-695A-4BC0-813C-E6FE9D68FD75</t>
  </si>
  <si>
    <t>1570WP01</t>
  </si>
  <si>
    <t>C273D4E0-D3F5-489D-B454-DDE470754086</t>
  </si>
  <si>
    <t>1570WP02</t>
  </si>
  <si>
    <t>BDC745A0-D33D-4401-AA43-BC4BD329EE13</t>
  </si>
  <si>
    <t>تاسيسات نيمه صنعتي کمپ کارگري</t>
  </si>
  <si>
    <t>CBD7577D-1A77-430C-9155-AD30B3098A0F</t>
  </si>
  <si>
    <t>1580BU01</t>
  </si>
  <si>
    <t>21D1BF12-21CD-4373-8C43-F5BEF28C4A32</t>
  </si>
  <si>
    <t>1580LP01</t>
  </si>
  <si>
    <t>C41B5BE0-983E-41BC-B986-D612719DFC7A</t>
  </si>
  <si>
    <t>1580SH01</t>
  </si>
  <si>
    <t>583107F1-40F1-493C-8398-9CCDE1DBF89B</t>
  </si>
  <si>
    <t>چاه و انتقال آب شور</t>
  </si>
  <si>
    <t>F1588A3A-C3DD-45B8-A991-27F533A3FCA2</t>
  </si>
  <si>
    <t>15902A01</t>
  </si>
  <si>
    <t>C8F8E5B3-B18E-4FBE-ACB5-8C65A02AA6A9</t>
  </si>
  <si>
    <t>1590CP01</t>
  </si>
  <si>
    <t>D15DCDCB-314F-4A26-ABD3-C76A3AF9579F</t>
  </si>
  <si>
    <t>1590IP01</t>
  </si>
  <si>
    <t>FACAAF19-FCEB-409E-811F-53C2FDCACE59</t>
  </si>
  <si>
    <t>1590SU01</t>
  </si>
  <si>
    <t>179843B5-0392-4D6C-A962-0E330CC598FA</t>
  </si>
  <si>
    <t>1590SU02</t>
  </si>
  <si>
    <t>5A5E335C-9C27-46D1-8B9F-0076028530C8</t>
  </si>
  <si>
    <t>1590SU03</t>
  </si>
  <si>
    <t>BB2DCBDF-C1A2-4A07-96E5-903E93207A31</t>
  </si>
  <si>
    <t>1590WP01</t>
  </si>
  <si>
    <t>7E4E5E16-E95E-4FB7-AEC4-B7A8BD5A8281</t>
  </si>
  <si>
    <t>1590WP02</t>
  </si>
  <si>
    <t>30061468-86B5-4BC8-8F0F-3F413B8EEB50</t>
  </si>
  <si>
    <t>1590WP03</t>
  </si>
  <si>
    <t>B7F81949-0B19-487D-9D21-53492402FB3C</t>
  </si>
  <si>
    <t>1590WP04</t>
  </si>
  <si>
    <t>FD9AFD3A-C9C3-4208-A44B-5CD7680BDD66</t>
  </si>
  <si>
    <t>1590WP05</t>
  </si>
  <si>
    <t>CAC278E4-CA79-4D19-9FA2-B3BDAA0547E6</t>
  </si>
  <si>
    <t>1590WP06</t>
  </si>
  <si>
    <t>8F91CAE8-4C34-4030-8B94-8E9C9F70388C</t>
  </si>
  <si>
    <t>1590WT01</t>
  </si>
  <si>
    <t>7B70CB21-6B82-4F54-BC37-212CE5EACE77</t>
  </si>
  <si>
    <t>1590WT02</t>
  </si>
  <si>
    <t>5BAAA0EB-561F-46FF-9FEC-946E56E29518</t>
  </si>
  <si>
    <t>1590WT03</t>
  </si>
  <si>
    <t>2488A054-1E2D-4928-87B2-7B2972FE3942</t>
  </si>
  <si>
    <t>Truck Unloading</t>
  </si>
  <si>
    <t>4A45DCA8-9EE0-449B-8C20-3EFEC983ABD6</t>
  </si>
  <si>
    <t>Limestone Drying &amp; Grinding</t>
  </si>
  <si>
    <t>3C9A4D28-3A5C-4486-BA98-1E87CD73EC79</t>
  </si>
  <si>
    <t>Limestone Grinding</t>
  </si>
  <si>
    <t>15C3C9FA-3AA6-459A-88AF-AAEB4D782212</t>
  </si>
  <si>
    <t>Bentonite Receiving Area</t>
  </si>
  <si>
    <t>6996FAB7-2CA6-43DC-989A-701B11047251</t>
  </si>
  <si>
    <t>Bentonite Receiving</t>
  </si>
  <si>
    <t>75AE3351-1011-47B5-9D36-5FEE7A1B0912</t>
  </si>
  <si>
    <t>Naoh Receiving</t>
  </si>
  <si>
    <t>E6F6C1CE-E0DE-457B-927A-988FFE7314F2</t>
  </si>
  <si>
    <t>Mixing Area</t>
  </si>
  <si>
    <t>AC48514E-DFB9-433C-BFD7-2143BD5CBB5F</t>
  </si>
  <si>
    <t>Blending</t>
  </si>
  <si>
    <t>3181EF1D-2563-4E82-9816-D4008E40C873</t>
  </si>
  <si>
    <t>Mixing</t>
  </si>
  <si>
    <t>43A0CBC6-41A4-441C-A4DB-36C962D22DB4</t>
  </si>
  <si>
    <t>Balling Area</t>
  </si>
  <si>
    <t>6F853495-D322-4E85-9BAC-A07B30B631C6</t>
  </si>
  <si>
    <t>Balling</t>
  </si>
  <si>
    <t>1C13AAE5-B45A-43F5-B2BF-7E17E28E5276</t>
  </si>
  <si>
    <t>Off-size Reclaiming</t>
  </si>
  <si>
    <t>B1B7A19B-5303-4218-A26E-CE7AB4C219EC</t>
  </si>
  <si>
    <t>Induration</t>
  </si>
  <si>
    <t>89D673EC-C612-4D31-A1A3-19A155F6C56C</t>
  </si>
  <si>
    <t>Drying &amp; Preheating</t>
  </si>
  <si>
    <t>D6A21918-DD65-4F5C-A127-3B23427A9366</t>
  </si>
  <si>
    <t>Firing</t>
  </si>
  <si>
    <t>8B4E2323-C711-4B93-98EA-690EB9F6753B</t>
  </si>
  <si>
    <t>Heat-recouping &amp; Cooling</t>
  </si>
  <si>
    <t>17FE21E7-0A50-4A2C-8988-0F51FCAE8406</t>
  </si>
  <si>
    <t>Product Screening</t>
  </si>
  <si>
    <t>C590B58F-4A5F-4887-A4AC-E47694C36A98</t>
  </si>
  <si>
    <t>Product Stockpilling, Reclaiming &amp; Load-out</t>
  </si>
  <si>
    <t>31A6824C-EC5C-4C2C-9A42-89B864E8AFEE</t>
  </si>
  <si>
    <t>Product Stockpilling</t>
  </si>
  <si>
    <t>9646E902-4D72-4A04-8705-3956090D1B20</t>
  </si>
  <si>
    <t>Product Reclaiming</t>
  </si>
  <si>
    <t>63D526D4-9A93-4012-85DE-AD25D01F228D</t>
  </si>
  <si>
    <t>Chunk Screening</t>
  </si>
  <si>
    <t>38F8C9E0-70F9-4172-81A5-6D4AEB0A482A</t>
  </si>
  <si>
    <t>Waste Reclamation</t>
  </si>
  <si>
    <t>77B34F56-340F-40B2-BD16-F6CF0D58BC66</t>
  </si>
  <si>
    <t>Undersize Reclaiming</t>
  </si>
  <si>
    <t>035222D9-FCB3-471B-A301-CE8CB8C59B89</t>
  </si>
  <si>
    <t>Grate Spillage Reclaiming</t>
  </si>
  <si>
    <t>55B728D2-7E39-47D7-A625-2575729636B2</t>
  </si>
  <si>
    <t>Regrinding</t>
  </si>
  <si>
    <t>5E8435B8-D941-448E-9645-A8DCE6490293</t>
  </si>
  <si>
    <t>Spill Material Reclaiming</t>
  </si>
  <si>
    <t>34010146-FD37-45E2-B0E1-FA9A5E8263A5</t>
  </si>
  <si>
    <t>Filtering</t>
  </si>
  <si>
    <t>50AE31FD-3F66-48ED-B47C-A31377AC6564</t>
  </si>
  <si>
    <t>Warehouse</t>
  </si>
  <si>
    <t>C200</t>
  </si>
  <si>
    <t>24C56E1B-EB38-43BB-B901-660F9E9FAAF9</t>
  </si>
  <si>
    <t>C200WH01</t>
  </si>
  <si>
    <t>1B7DA395-F4EE-4D5F-8E3D-F6C5316D22D2</t>
  </si>
  <si>
    <t>C200WH02</t>
  </si>
  <si>
    <t>A70A024B-47CC-4DBB-B8F9-C6DF44D55870</t>
  </si>
  <si>
    <t>C200WH2A01</t>
  </si>
  <si>
    <t>26A5E270-614F-44C2-9A5A-0B3BDF822CA0</t>
  </si>
  <si>
    <t>Infrastructure</t>
  </si>
  <si>
    <t>C300</t>
  </si>
  <si>
    <t>D76909CF-C15A-4D5C-959D-AA491F7EE1FD</t>
  </si>
  <si>
    <t>Pipe Rack</t>
  </si>
  <si>
    <t>C310</t>
  </si>
  <si>
    <t>4FC89369-0030-4994-9B33-12471F749B9D</t>
  </si>
  <si>
    <t>Cable Duck Bank &amp; Cable Tunnels</t>
  </si>
  <si>
    <t>C320</t>
  </si>
  <si>
    <t>23BEF153-B9A2-4FF5-8502-51ABC78CBD16</t>
  </si>
  <si>
    <t>Outdoor Lighting</t>
  </si>
  <si>
    <t>C330</t>
  </si>
  <si>
    <t>C38EF511-7461-4D7C-85FF-428DE636E0D6</t>
  </si>
  <si>
    <t>0C75BE7F-22E6-47F1-A34F-34E109F2AAFC</t>
  </si>
  <si>
    <t>Site Preparation</t>
  </si>
  <si>
    <t>C340</t>
  </si>
  <si>
    <t>871984A8-F28B-448B-9470-B05EE97B962E</t>
  </si>
  <si>
    <t>Roads &amp; Paving</t>
  </si>
  <si>
    <t>C350</t>
  </si>
  <si>
    <t>B09278CF-C037-4F78-BEED-FD16982BA1EE</t>
  </si>
  <si>
    <t>C350OB01</t>
  </si>
  <si>
    <t>EEE3D681-872A-42F4-A1EC-40439212278F</t>
  </si>
  <si>
    <t>Fence and Gate</t>
  </si>
  <si>
    <t>C360</t>
  </si>
  <si>
    <t>FF5D529A-3D89-4702-869B-92D816A81C40</t>
  </si>
  <si>
    <t>C360FG01</t>
  </si>
  <si>
    <t>04699629-248C-49C8-A7C5-F277B991878C</t>
  </si>
  <si>
    <t>C360FG02</t>
  </si>
  <si>
    <t>670954B7-4C3B-4F76-BDC8-82C8C1C0096F</t>
  </si>
  <si>
    <t>C360FG03</t>
  </si>
  <si>
    <t>07C53720-59AF-4120-9B80-D68F891A17B9</t>
  </si>
  <si>
    <t>Stormwater Drainage</t>
  </si>
  <si>
    <t>C370</t>
  </si>
  <si>
    <t>09E22BFD-16CE-4344-9D2F-262F781776AE</t>
  </si>
  <si>
    <t>Sewer</t>
  </si>
  <si>
    <t>C380</t>
  </si>
  <si>
    <t>AEC245F7-08D2-414B-B328-E80EDA608BC3</t>
  </si>
  <si>
    <t>Rail Way</t>
  </si>
  <si>
    <t>C390</t>
  </si>
  <si>
    <t>0932E663-67D8-4368-9F47-A8280998BFC4</t>
  </si>
  <si>
    <t>Ancillary Building</t>
  </si>
  <si>
    <t>C400</t>
  </si>
  <si>
    <t>56B7C9BA-BC69-401A-9B7A-075F3F29A866</t>
  </si>
  <si>
    <t>Office Building</t>
  </si>
  <si>
    <t>C410</t>
  </si>
  <si>
    <t>C334DC4B-30C1-4BEC-8D59-4A7AA348EA06</t>
  </si>
  <si>
    <t>C4102A01</t>
  </si>
  <si>
    <t>692D09C5-27CB-4B9A-BCD2-177CFC2CC08A</t>
  </si>
  <si>
    <t>C410OB01</t>
  </si>
  <si>
    <t>A355905F-7A78-4D9B-A836-C5F9470D5CBA</t>
  </si>
  <si>
    <t>C410OB02</t>
  </si>
  <si>
    <t>02971099-D16D-4811-A013-44DEDC387891</t>
  </si>
  <si>
    <t>C410OB03</t>
  </si>
  <si>
    <t>8E973FF0-0544-4CD0-831A-EF53B2C914FB</t>
  </si>
  <si>
    <t>C410OB04</t>
  </si>
  <si>
    <t>2CA3965C-A4FA-4807-A9CB-0E2F0087E98A</t>
  </si>
  <si>
    <t>C410OB05</t>
  </si>
  <si>
    <t>922E9A0D-BD5A-4F1D-9170-A83478CB8F9A</t>
  </si>
  <si>
    <t>C410OB06</t>
  </si>
  <si>
    <t>518C6112-317D-4C56-9953-B93CBC035CA1</t>
  </si>
  <si>
    <t>C410OB07</t>
  </si>
  <si>
    <t>558D51D3-B817-4E08-BD08-C293F86D95B4</t>
  </si>
  <si>
    <t>Gate House</t>
  </si>
  <si>
    <t>C420</t>
  </si>
  <si>
    <t>28B0F70D-4295-43B4-87A1-4A8A2DF4D607</t>
  </si>
  <si>
    <t>C420CM01</t>
  </si>
  <si>
    <t>362F2025-BF8E-4C08-AA48-A2FB75A46A91</t>
  </si>
  <si>
    <t>C420CM02</t>
  </si>
  <si>
    <t>8B8FA01E-2949-4EBC-AA52-7AC9E56E8F95</t>
  </si>
  <si>
    <t>C420CM03</t>
  </si>
  <si>
    <t>0A65FF28-928F-4483-B407-6E7F2011FBD5</t>
  </si>
  <si>
    <t>First Aid And Fire Station</t>
  </si>
  <si>
    <t>C430</t>
  </si>
  <si>
    <t>5AE74F76-43CC-49E4-BE3F-F992A939567F</t>
  </si>
  <si>
    <t>C430OB01</t>
  </si>
  <si>
    <t>655F621E-5BD0-4ADB-80DF-25FE14F69C2A</t>
  </si>
  <si>
    <t>C430OB02</t>
  </si>
  <si>
    <t>E8FDB5A6-7FDA-406A-8BAE-A61A8BD6335D</t>
  </si>
  <si>
    <t>C430OB03</t>
  </si>
  <si>
    <t>4C60101A-2691-4478-904B-6A8477FA7EC7</t>
  </si>
  <si>
    <t>Change House</t>
  </si>
  <si>
    <t>C440</t>
  </si>
  <si>
    <t>2436D7B9-2659-4E86-A755-786FFCF72C0F</t>
  </si>
  <si>
    <t>C440CH01</t>
  </si>
  <si>
    <t>34B74A99-E91D-46C0-875C-0077AE372CD5</t>
  </si>
  <si>
    <t>C440CH02</t>
  </si>
  <si>
    <t>D25A9550-A7F1-409A-AE31-B7333B788CF7</t>
  </si>
  <si>
    <t>Transport</t>
  </si>
  <si>
    <t>C450</t>
  </si>
  <si>
    <t>DCBA87FD-99E4-4DF2-8FA1-1230C9C34477</t>
  </si>
  <si>
    <t>C450.AL01.01</t>
  </si>
  <si>
    <t>5DC650D7-D846-49A0-9925-8AA218F5C522</t>
  </si>
  <si>
    <t>C450.BL01.01</t>
  </si>
  <si>
    <t>690895C9-2DE6-4908-94B4-ADAEBEB9060C</t>
  </si>
  <si>
    <t>C450.BL01.02</t>
  </si>
  <si>
    <t>24B203FF-FDEB-424D-8FCB-55C96B3FAC52</t>
  </si>
  <si>
    <t>C450.CP01</t>
  </si>
  <si>
    <t>0923D436-B3EE-4F16-8F4C-B1D27CD8C6DA</t>
  </si>
  <si>
    <t>C450.CP02</t>
  </si>
  <si>
    <t>D465B6E9-1A58-4132-A223-E2BA20B41658</t>
  </si>
  <si>
    <t>C450.DT01.01</t>
  </si>
  <si>
    <t>FD83784A-0AEE-41AA-B388-E31D31ED664F</t>
  </si>
  <si>
    <t>C450.DT01.02</t>
  </si>
  <si>
    <t>22A69171-2574-46E8-82DA-FF483857C72D</t>
  </si>
  <si>
    <t>C450.DT01.03</t>
  </si>
  <si>
    <t>25A538FB-6BF2-48FF-960D-4AEABCABDE3B</t>
  </si>
  <si>
    <t>C450.DT01.04</t>
  </si>
  <si>
    <t>44670777-73D3-4646-954B-EA44CE859019</t>
  </si>
  <si>
    <t>C450.DT02.01</t>
  </si>
  <si>
    <t>CC816F81-4315-42D5-8E1C-38C7A36AC51E</t>
  </si>
  <si>
    <t>C450.DT02.02</t>
  </si>
  <si>
    <t>DB77F1EC-9F31-4B90-BA23-E5E8D4AD1EBC</t>
  </si>
  <si>
    <t>C450.DT02.03</t>
  </si>
  <si>
    <t>21EDDB3D-581E-41CA-AFD8-768555A6A378</t>
  </si>
  <si>
    <t>C450.FL01.01</t>
  </si>
  <si>
    <t>5C217CB6-B95D-4993-A710-A862E952D71F</t>
  </si>
  <si>
    <t>C450.FL02.01</t>
  </si>
  <si>
    <t>7E34DB63-4FD7-409A-A31D-7F781D626FBC</t>
  </si>
  <si>
    <t>C450.FL03.01</t>
  </si>
  <si>
    <t>48D5FB4A-107F-4E2A-8B33-FBAC631E89B8</t>
  </si>
  <si>
    <t>C450.FL04.01</t>
  </si>
  <si>
    <t>C49E8291-99ED-4BC8-8293-B05C9B69A94E</t>
  </si>
  <si>
    <t>C450.FL05.01</t>
  </si>
  <si>
    <t>DAA1913F-5708-48F2-8655-73D591C7634C</t>
  </si>
  <si>
    <t>C450.FL05.02</t>
  </si>
  <si>
    <t>2FE060D4-59A3-460D-A31A-51959B40BB1E</t>
  </si>
  <si>
    <t>C450.FL05.03</t>
  </si>
  <si>
    <t>F5476B91-1665-4926-AF7C-6624F253F953</t>
  </si>
  <si>
    <t>C450.FL06.01</t>
  </si>
  <si>
    <t>1812A738-38E4-4B34-9C1A-6E7D4CAED06A</t>
  </si>
  <si>
    <t>C450.FT01.01</t>
  </si>
  <si>
    <t>A4102814-A4A6-4E9D-8799-44E3023A55FD</t>
  </si>
  <si>
    <t>C450.GR01.01</t>
  </si>
  <si>
    <t>B551C765-8AF4-4A24-886B-1A52C7FB3A68</t>
  </si>
  <si>
    <t>C450.GR01.02</t>
  </si>
  <si>
    <t>E912FD4C-0FDC-4943-B264-869458915FAB</t>
  </si>
  <si>
    <t>C450.GT01.01</t>
  </si>
  <si>
    <t>9DBF38D1-6DE9-4853-B72C-C1C5178EC0B4</t>
  </si>
  <si>
    <t>C450.LO01.01</t>
  </si>
  <si>
    <t>76E72421-971C-4B50-A300-88EB69FF09CE</t>
  </si>
  <si>
    <t>C450.LO01.02</t>
  </si>
  <si>
    <t>47AEF1BD-A6F3-4631-AE0E-29BB1407D681</t>
  </si>
  <si>
    <t>C450.LO02.01</t>
  </si>
  <si>
    <t>322A708E-782D-4E1F-9FB2-3CF9EC7647EE</t>
  </si>
  <si>
    <t>C450.LO02.02</t>
  </si>
  <si>
    <t>EC8BE060-CE53-4BFA-BD98-7CCF4324068B</t>
  </si>
  <si>
    <t>C450.LO03.01</t>
  </si>
  <si>
    <t>721BB658-E50A-4E0B-91A3-3B4EB09C2365</t>
  </si>
  <si>
    <t>C450.LO04.01</t>
  </si>
  <si>
    <t>629BCA75-4A3D-4CA7-BB4B-F5E238B19DC1</t>
  </si>
  <si>
    <t>C450.LO04.02</t>
  </si>
  <si>
    <t>3AB73C47-AFE6-46DB-9FB0-E86F97F0018E</t>
  </si>
  <si>
    <t>C450.LO04.03</t>
  </si>
  <si>
    <t>E2835C2B-BC6E-4729-AAE4-DAE283BAE8DE</t>
  </si>
  <si>
    <t>C450.LT01.01</t>
  </si>
  <si>
    <t>96379E6D-A1ED-43D6-928E-12DB27235915</t>
  </si>
  <si>
    <t>C450.MC01.01</t>
  </si>
  <si>
    <t>A953A846-73F9-41D1-BC18-8E5612F0B053</t>
  </si>
  <si>
    <t>C450.MC02.01</t>
  </si>
  <si>
    <t>4B80A572-1574-4B56-B256-B1C5C523B248</t>
  </si>
  <si>
    <t>C450.MC03.01</t>
  </si>
  <si>
    <t>39B2FF25-5AEC-4160-AA88-6E044D73E523</t>
  </si>
  <si>
    <t>C450.MC04.01</t>
  </si>
  <si>
    <t>1A1C05CD-8FD6-4AFA-B59F-A390942F2015</t>
  </si>
  <si>
    <t>C450.MC04.02</t>
  </si>
  <si>
    <t>137E5C68-38B4-4EE7-8690-5D8968097388</t>
  </si>
  <si>
    <t>C450.MT01.01</t>
  </si>
  <si>
    <t>787A6D62-72F3-44B8-A638-54F60B625A83</t>
  </si>
  <si>
    <t>C450.PC01.01</t>
  </si>
  <si>
    <t>7BAFCD0A-22F8-451B-B6B3-1D4577A87B07</t>
  </si>
  <si>
    <t>C450.PC01.02</t>
  </si>
  <si>
    <t>E033CA5D-BD3F-4A07-9B2A-4771F070B85A</t>
  </si>
  <si>
    <t>C450.PC01.03</t>
  </si>
  <si>
    <t>247BA431-EAEE-48F7-AA0A-74A1AD09F5DB</t>
  </si>
  <si>
    <t>C450.PC02.01</t>
  </si>
  <si>
    <t>BEF0E8AC-FC62-4944-B242-171F082E3ED4</t>
  </si>
  <si>
    <t>C450.PC03.01</t>
  </si>
  <si>
    <t>C602EE46-8926-44F8-A1EA-8B6A5DA3C2FF</t>
  </si>
  <si>
    <t>C450.PC03.02</t>
  </si>
  <si>
    <t>3C6D05F8-3357-4A70-85D7-88A8C0460AB9</t>
  </si>
  <si>
    <t>C450.PC03.03</t>
  </si>
  <si>
    <t>B091CB82-3E13-41AF-8907-EFC71E2C5F6D</t>
  </si>
  <si>
    <t>C450.PC03.04</t>
  </si>
  <si>
    <t>F064B0BA-CA1F-462C-A159-8298F34164AF</t>
  </si>
  <si>
    <t>C450.PC03.05</t>
  </si>
  <si>
    <t>06A3F365-9250-43AE-AB3D-FE146156E7A9</t>
  </si>
  <si>
    <t>C450.PC03.06</t>
  </si>
  <si>
    <t>DA57C7EE-AEC5-40A4-9DBA-F18D268BC8E1</t>
  </si>
  <si>
    <t>C450.PC04.01</t>
  </si>
  <si>
    <t>7CA2BA1D-E485-4C68-A35A-0AE22F8978FF</t>
  </si>
  <si>
    <t>C450.PC05.01</t>
  </si>
  <si>
    <t>70433B29-8808-4BEB-B67E-EB5612A063EB</t>
  </si>
  <si>
    <t>C450.RT01.01</t>
  </si>
  <si>
    <t>ABF550F0-7C33-4B37-9131-1D1E8B27B7DA</t>
  </si>
  <si>
    <t>C450.SE01.01</t>
  </si>
  <si>
    <t>B1EC77F8-0868-426A-920D-0C87384C5251</t>
  </si>
  <si>
    <t>C450.SE02.01</t>
  </si>
  <si>
    <t>1BD0E780-67CB-4081-ACDE-B361B8A58374</t>
  </si>
  <si>
    <t>C450.SE02.02</t>
  </si>
  <si>
    <t>3A3723C5-0BC8-49F6-A320-FFB5B2EC658B</t>
  </si>
  <si>
    <t>C450.SE02.03</t>
  </si>
  <si>
    <t>87B521BA-43DF-40F9-988F-E3825045FF1A</t>
  </si>
  <si>
    <t>C450.SE02.04</t>
  </si>
  <si>
    <t>4C63FC26-9FAD-410E-8AC3-71A721CC9F95</t>
  </si>
  <si>
    <t>C450.SE03.01</t>
  </si>
  <si>
    <t>60F36A52-EF9E-4357-98DF-E93EFD4C710B</t>
  </si>
  <si>
    <t>C450.SE04.01</t>
  </si>
  <si>
    <t>EDE689B8-E35D-4540-A774-5EA3AF1D6291</t>
  </si>
  <si>
    <t>C450.SE04.02</t>
  </si>
  <si>
    <t>DA0F31DA-11C8-4CB3-A41F-E90A56C2B4FB</t>
  </si>
  <si>
    <t>C450.SE05.01</t>
  </si>
  <si>
    <t>41F963E2-4529-4B08-9FF8-038AD9A4DC84</t>
  </si>
  <si>
    <t>C450.SE06.01</t>
  </si>
  <si>
    <t>9CC6CAC1-0087-4102-AFA0-F214F6B55B2D</t>
  </si>
  <si>
    <t>C450.SE06.02</t>
  </si>
  <si>
    <t>314F1C9D-7CDF-4DFF-BC52-C677F3FB3A81</t>
  </si>
  <si>
    <t>C450.SE07.01</t>
  </si>
  <si>
    <t>0BCFDB70-191A-4AEC-9964-52CB5DFA8AAC</t>
  </si>
  <si>
    <t>C450.SE07.02</t>
  </si>
  <si>
    <t>6CFE48E7-486B-4601-9788-0B88B0474C2C</t>
  </si>
  <si>
    <t>C450.SE08.01</t>
  </si>
  <si>
    <t>5DA50C8A-AF6A-4219-917B-373B3C82571F</t>
  </si>
  <si>
    <t>C450.SE08.02</t>
  </si>
  <si>
    <t>C220B6CE-405A-4C97-B78F-9FAFBD536932</t>
  </si>
  <si>
    <t>C450.SE09.01</t>
  </si>
  <si>
    <t>6545CF24-8B38-4078-A6C7-59D228DD93C8</t>
  </si>
  <si>
    <t>C450.SE09.02</t>
  </si>
  <si>
    <t>393E1011-F565-4388-9292-A49D914086CB</t>
  </si>
  <si>
    <t>C450.SE09.03</t>
  </si>
  <si>
    <t>AE453F15-C981-4DB7-B49E-CEBB5FB671FD</t>
  </si>
  <si>
    <t>C450.SE09.04</t>
  </si>
  <si>
    <t>25DADF1B-5D69-45EC-9582-678F09FD29C8</t>
  </si>
  <si>
    <t>C450.SE09.05</t>
  </si>
  <si>
    <t>4467E723-5328-44DD-A4E0-B61222D9D908</t>
  </si>
  <si>
    <t>C450.SE09.06</t>
  </si>
  <si>
    <t>8C4F1CC9-C00D-4935-9050-9F4B51A5D3D5</t>
  </si>
  <si>
    <t>C450.SE09.07</t>
  </si>
  <si>
    <t>E2E4C506-AD06-417B-8F0A-B470FA7B25FD</t>
  </si>
  <si>
    <t>C450.SE09.08</t>
  </si>
  <si>
    <t>EDE4202B-8E50-4BDC-ACA3-C883FDC33175</t>
  </si>
  <si>
    <t>C450.ST01.01</t>
  </si>
  <si>
    <t>D4218699-2B09-4EBD-8BF4-0177DD453D44</t>
  </si>
  <si>
    <t>C450.TR01.01</t>
  </si>
  <si>
    <t>866AE137-19F0-4F82-B634-32438462448B</t>
  </si>
  <si>
    <t>C450.TR01.02</t>
  </si>
  <si>
    <t>D1D5F9BE-A2C5-414E-89A8-B143DABEA6CF</t>
  </si>
  <si>
    <t>C450.TR02.01</t>
  </si>
  <si>
    <t>C5806254-E60E-432D-AA12-92F2B6AB499D</t>
  </si>
  <si>
    <t>C450.TR03.01</t>
  </si>
  <si>
    <t>1C9FE70F-CF36-4ADA-B737-5803EAB1CF2F</t>
  </si>
  <si>
    <t>C450.TR04.01</t>
  </si>
  <si>
    <t>85DA0CA2-A1A3-4C2C-ABCB-4870E451D36D</t>
  </si>
  <si>
    <t>C450.TT01.01</t>
  </si>
  <si>
    <t>959805DF-0A4C-4FA0-AFE8-23307C1B795E</t>
  </si>
  <si>
    <t>C450.TT02.01</t>
  </si>
  <si>
    <t>F3B31192-22DA-4787-9722-9021EA5BAEF2</t>
  </si>
  <si>
    <t>C450.TT02.02</t>
  </si>
  <si>
    <t>35EB022E-8298-49DF-9088-68BC54BE99FC</t>
  </si>
  <si>
    <t>C450.UM01.01</t>
  </si>
  <si>
    <t>E7404EB0-CE69-45FF-B13C-187FFE65725A</t>
  </si>
  <si>
    <t>C450RT01</t>
  </si>
  <si>
    <t>E4E0F985-39E3-4F34-AE2A-5CD6C5E5A21A</t>
  </si>
  <si>
    <t>IT &amp; Telecommunications System</t>
  </si>
  <si>
    <t>C500</t>
  </si>
  <si>
    <t>18830DC6-4037-4084-9FB2-E0F25DA60B9D</t>
  </si>
  <si>
    <t>Chadormalu Industrial Company</t>
  </si>
  <si>
    <t>CHIC</t>
  </si>
  <si>
    <t>0FB5CDE5-63DB-4DEF-B4CD-F0224EE4B9CA</t>
  </si>
  <si>
    <t>Central Control Room</t>
  </si>
  <si>
    <t>ECCR</t>
  </si>
  <si>
    <t>1692FCF8-3C62-4286-858C-23A135DD0897</t>
  </si>
  <si>
    <t>ECCR2C01</t>
  </si>
  <si>
    <t>7718118F-5172-4BCE-8F49-F03D4EB74BF5</t>
  </si>
  <si>
    <t>ECCR2C02</t>
  </si>
  <si>
    <t>165905AA-DEB9-4061-BB54-B8FDE478B989</t>
  </si>
  <si>
    <t>ECCR2C03</t>
  </si>
  <si>
    <t>33DDAE56-B316-484E-B4AA-970A6D00E194</t>
  </si>
  <si>
    <t>ECCR2H01</t>
  </si>
  <si>
    <t>80C14D25-1689-4C96-AC80-E1E6FE3D91C3</t>
  </si>
  <si>
    <t>ECCR2H05</t>
  </si>
  <si>
    <t>BADDF65F-C710-467D-8CA5-606090DD2910</t>
  </si>
  <si>
    <t>ECCR2J01</t>
  </si>
  <si>
    <t>82FC629E-B0C3-45D7-A2D3-ADDE5C70F9C4</t>
  </si>
  <si>
    <t>Electrical Room</t>
  </si>
  <si>
    <t>ER</t>
  </si>
  <si>
    <t>28B27C2B-FD6D-4AE3-9CB3-C725B000BB66</t>
  </si>
  <si>
    <t>Electric Room 0</t>
  </si>
  <si>
    <t>ER00</t>
  </si>
  <si>
    <t>0237A903-65E7-4408-8257-10ECD4FF27A2</t>
  </si>
  <si>
    <t>ER00L023-T1</t>
  </si>
  <si>
    <t>CD732C4D-74AF-4F6E-B887-9ABB21D731FD</t>
  </si>
  <si>
    <t>ER00L023-T10</t>
  </si>
  <si>
    <t>C5259A2A-F000-4BA2-ADCB-86D4F5347A5B</t>
  </si>
  <si>
    <t>ER00L023-T11</t>
  </si>
  <si>
    <t>5CD4B74B-176B-4938-B3C9-0450FBF2306B</t>
  </si>
  <si>
    <t>ER00L023-T12</t>
  </si>
  <si>
    <t>439E0011-7D1B-4C54-AB65-580E12562E1B</t>
  </si>
  <si>
    <t>ER00L023-T13</t>
  </si>
  <si>
    <t>94A5CA71-736D-41C1-B2EB-EF6AF002E50D</t>
  </si>
  <si>
    <t>ER00L023-T14</t>
  </si>
  <si>
    <t>40657003-1992-4E24-B6C8-E3C9860153F5</t>
  </si>
  <si>
    <t>ER00L023-T15</t>
  </si>
  <si>
    <t>02F37CDC-1D26-43A7-9822-5497392AAFDF</t>
  </si>
  <si>
    <t>ER00L023-T16</t>
  </si>
  <si>
    <t>EAE24B82-8DFB-4688-85EB-BC74D58E002D</t>
  </si>
  <si>
    <t>ER00L023-T17</t>
  </si>
  <si>
    <t>EEF64DE3-C435-467A-A34E-71346F960F18</t>
  </si>
  <si>
    <t>ER00L023-T18</t>
  </si>
  <si>
    <t>6A0D39B1-3D27-4001-A172-C9BA95D410C6</t>
  </si>
  <si>
    <t>ER00L023-T19</t>
  </si>
  <si>
    <t>A0AC43A3-0BE0-447A-B9EA-1C18B8714EFD</t>
  </si>
  <si>
    <t>ER00L023-T2</t>
  </si>
  <si>
    <t>BD833F63-3244-4528-8CC8-6972EAE3BED1</t>
  </si>
  <si>
    <t>ER00L023-T20</t>
  </si>
  <si>
    <t>FC27F756-A95D-4DFB-8203-0242BC723807</t>
  </si>
  <si>
    <t>ER00L023-T21</t>
  </si>
  <si>
    <t>B1625B20-FC74-4A35-AE84-9379415F1B91</t>
  </si>
  <si>
    <t>ER00L023-T22</t>
  </si>
  <si>
    <t>F785C515-D219-4646-9CB2-0757668287D9</t>
  </si>
  <si>
    <t>ER00L023-T23</t>
  </si>
  <si>
    <t>54F9BAC2-9045-402E-9B23-7160AC1E60C5</t>
  </si>
  <si>
    <t>ER00L023-T24</t>
  </si>
  <si>
    <t>11CD7F49-04D1-4A97-8756-C7F4961288C1</t>
  </si>
  <si>
    <t>ER00L023-T25</t>
  </si>
  <si>
    <t>D988C896-28B5-45C7-901F-ABE17E1CD9D2</t>
  </si>
  <si>
    <t>ER00L023-T26</t>
  </si>
  <si>
    <t>1AC4098C-1857-4C60-8EBD-5CE3F92295B1</t>
  </si>
  <si>
    <t>ER00L023-T3</t>
  </si>
  <si>
    <t>6FCFA87C-1A20-4E01-8B7F-77ECB97F96F4</t>
  </si>
  <si>
    <t>ER00L023-T4</t>
  </si>
  <si>
    <t>75DB78B5-66FC-4E41-B712-7F20F3D59AC8</t>
  </si>
  <si>
    <t>ER00L023-T5</t>
  </si>
  <si>
    <t>7EA96A67-5F10-4940-9435-595AFB221CF7</t>
  </si>
  <si>
    <t>ER00L023-T6</t>
  </si>
  <si>
    <t>3AAC39A2-0957-405C-9ABA-9F0999C6E454</t>
  </si>
  <si>
    <t>ER00L023-T7</t>
  </si>
  <si>
    <t>B1866431-57BD-4FE9-87BD-5763089537E0</t>
  </si>
  <si>
    <t>ER00L023-T8</t>
  </si>
  <si>
    <t>2DE6185E-A8E0-4C21-8B6D-53486F829E34</t>
  </si>
  <si>
    <t>ER00L023-T9</t>
  </si>
  <si>
    <t>7A30B4B6-1E83-482B-8382-22989A207CAB</t>
  </si>
  <si>
    <t>ER00OB01</t>
  </si>
  <si>
    <t>B9CAE8AE-B648-44BB-9E8E-E24F7ECEFD5C</t>
  </si>
  <si>
    <t>Electric Room 1</t>
  </si>
  <si>
    <t>ER01</t>
  </si>
  <si>
    <t>164D6A19-20CE-4C97-98D7-37C26E8F970F</t>
  </si>
  <si>
    <t>ER011MO1</t>
  </si>
  <si>
    <t>85C63FE4-ACB6-4BE1-9EB4-BF7528EB88F3</t>
  </si>
  <si>
    <t>ER011NO1</t>
  </si>
  <si>
    <t>ACA8E523-5CD2-4AE7-A9F3-811E48AFCD06</t>
  </si>
  <si>
    <t>ER011NO2</t>
  </si>
  <si>
    <t>FF5D1E36-B601-4D26-B0B8-F95617347544</t>
  </si>
  <si>
    <t>ER011NO3</t>
  </si>
  <si>
    <t>BA813BB6-9668-4385-851D-D695851D7F2B</t>
  </si>
  <si>
    <t>ER011S01</t>
  </si>
  <si>
    <t>A2D9FAC6-8887-4307-8D7D-15E1387CFABC</t>
  </si>
  <si>
    <t>ER011S01.U01</t>
  </si>
  <si>
    <t>DB8C427D-90B1-4020-9BBC-229151C3161A</t>
  </si>
  <si>
    <t>ER011S01.U02</t>
  </si>
  <si>
    <t>3958B9B2-7F9C-43EB-9F74-96A6B87DAC21</t>
  </si>
  <si>
    <t>ER011S01.U03</t>
  </si>
  <si>
    <t>E8A45529-465B-464F-ADCB-DD16C36E0890</t>
  </si>
  <si>
    <t>ER011S01.U04</t>
  </si>
  <si>
    <t>AAB8279C-A0E6-488E-A955-4545A57D6F4D</t>
  </si>
  <si>
    <t>ER011S01.U05</t>
  </si>
  <si>
    <t>E5056929-9AA1-40A7-AB0E-2A811899E572</t>
  </si>
  <si>
    <t>ER011S01.U06</t>
  </si>
  <si>
    <t>6BB5FED1-E7C7-4CE8-8219-BA971A5DBD11</t>
  </si>
  <si>
    <t>ER011T01</t>
  </si>
  <si>
    <t>5964886D-51EA-48F2-97CE-32BB55DC2B60</t>
  </si>
  <si>
    <t>ER012A01</t>
  </si>
  <si>
    <t>73949A1D-41E3-4093-A134-B3CCBED1E4EA</t>
  </si>
  <si>
    <t>ER012B01</t>
  </si>
  <si>
    <t>49C51DF4-6315-44F1-B393-5EED1C6D2C22</t>
  </si>
  <si>
    <t>ER012D01</t>
  </si>
  <si>
    <t>20C68C9A-FD48-497F-9661-50463AF474CB</t>
  </si>
  <si>
    <t>ER012Q01</t>
  </si>
  <si>
    <t>BA2A507D-74D5-4A8F-9239-331CC843644D</t>
  </si>
  <si>
    <t>ER01OB01</t>
  </si>
  <si>
    <t>EC029E5F-4538-4C81-80EB-F715EB4445DD</t>
  </si>
  <si>
    <t>Electric Room 2</t>
  </si>
  <si>
    <t>ER02</t>
  </si>
  <si>
    <t>6D36877D-4121-402D-B0FE-EA13853E23F0</t>
  </si>
  <si>
    <t>ER02.210WF01</t>
  </si>
  <si>
    <t>B7D043B8-5874-42BE-B430-9D5929D1AB96</t>
  </si>
  <si>
    <t>ER02.510WF01</t>
  </si>
  <si>
    <t>0BF8F6C5-5ED9-4C70-95E3-AB2B3E75039C</t>
  </si>
  <si>
    <t>ER02.510WF02</t>
  </si>
  <si>
    <t>0E87520E-5321-40B3-A9F4-E0AFC5CF31CF</t>
  </si>
  <si>
    <t>ER02.510WF03</t>
  </si>
  <si>
    <t>FCF87A11-3E60-4121-B755-857CE41B387D</t>
  </si>
  <si>
    <t>ER02.510WF04</t>
  </si>
  <si>
    <t>6FE6AC6B-8103-486E-897B-01F31F5F3345</t>
  </si>
  <si>
    <t>ER02.510WF05</t>
  </si>
  <si>
    <t>0CEEB247-79CC-488C-BCF8-D4A255C6D16C</t>
  </si>
  <si>
    <t>ER02.510WF06</t>
  </si>
  <si>
    <t>B9B160CD-1798-469C-9CE0-D626AFE1C052</t>
  </si>
  <si>
    <t>ER02.510WF07</t>
  </si>
  <si>
    <t>B82D2D1F-4C84-4B91-9B52-660BBE05EE76</t>
  </si>
  <si>
    <t>ER02.510WF08</t>
  </si>
  <si>
    <t>FDB880C1-E14D-4748-8444-6D7D15BCF6E8</t>
  </si>
  <si>
    <t>ER02.510WF09</t>
  </si>
  <si>
    <t>43DDD6F2-0589-4E9B-B594-50EA3D45CB99</t>
  </si>
  <si>
    <t>ER02.510WF10</t>
  </si>
  <si>
    <t>1EFD3BB2-F919-406E-BE6A-2578E5A55443</t>
  </si>
  <si>
    <t>ER02.710EP1.CE01</t>
  </si>
  <si>
    <t>E8B3DD54-6A3C-426A-B5E8-5FB6B524E36F</t>
  </si>
  <si>
    <t>ER02.710EP1.CE02</t>
  </si>
  <si>
    <t>92F6EDA7-DBFB-41F3-9549-8AFBAA7A828E</t>
  </si>
  <si>
    <t>ER02.710EP2.CE01</t>
  </si>
  <si>
    <t>E643A544-48BB-40B4-978D-44135A16D685</t>
  </si>
  <si>
    <t>ER02.710EP2.CE02</t>
  </si>
  <si>
    <t>F46B36BB-0831-4273-BE93-B85C931EA18D</t>
  </si>
  <si>
    <t>ER02.930WF01</t>
  </si>
  <si>
    <t>1D7B09C0-6108-4E5E-87E2-1F321ABF9C3A</t>
  </si>
  <si>
    <t>ER021G1-2500</t>
  </si>
  <si>
    <t>13A311A2-FD8C-4929-BAE6-3F7E5A2B5A54</t>
  </si>
  <si>
    <t>ER021G2-1500</t>
  </si>
  <si>
    <t>78C3E0AF-691D-4A62-ACB3-180F4DD3B958</t>
  </si>
  <si>
    <t>ER021G3-244</t>
  </si>
  <si>
    <t>4FEBDE0A-E5D3-4655-B605-E54E8387A4DF</t>
  </si>
  <si>
    <t>ER021G4-150</t>
  </si>
  <si>
    <t>B1E8A925-A45A-49D1-82C8-3218EB051CE8</t>
  </si>
  <si>
    <t>ER021M01</t>
  </si>
  <si>
    <t>C507D6B5-955B-4460-B4C4-744D1470656E</t>
  </si>
  <si>
    <t>ER021M02</t>
  </si>
  <si>
    <t>3812E16F-55E9-4F22-8938-BF73B3D32443</t>
  </si>
  <si>
    <t>ER021M03</t>
  </si>
  <si>
    <t>9B6ED85E-7BD8-4A3C-9215-FAF3CAC3EEC6</t>
  </si>
  <si>
    <t>ER021M04</t>
  </si>
  <si>
    <t>DF66F459-A184-4D13-8F55-75F2FB965CF6</t>
  </si>
  <si>
    <t>ER021M05</t>
  </si>
  <si>
    <t>1570F7D9-511E-4012-9E95-A04A85B998B8</t>
  </si>
  <si>
    <t>ER021M06</t>
  </si>
  <si>
    <t>A424E594-4D53-4D77-8BF9-7334D9698DDD</t>
  </si>
  <si>
    <t>ER021M07</t>
  </si>
  <si>
    <t>9D0C9245-3A74-4335-8D54-F5AB3E0FCBBC</t>
  </si>
  <si>
    <t>ER021N01</t>
  </si>
  <si>
    <t>6CF08EFC-1B42-4EEE-8BF2-834CCEC9E9A3</t>
  </si>
  <si>
    <t>ER021N02</t>
  </si>
  <si>
    <t>9BEF295C-93EE-4BDA-A05C-51CC9BA6E53E</t>
  </si>
  <si>
    <t>ER021N03</t>
  </si>
  <si>
    <t>4CD135AE-6EB2-445F-B554-6875DCB548E3</t>
  </si>
  <si>
    <t>ER021N04</t>
  </si>
  <si>
    <t>809D835E-0854-4B04-B7BC-50BB0D87FBBB</t>
  </si>
  <si>
    <t>ER021N05</t>
  </si>
  <si>
    <t>A615BCB8-54EC-476B-9008-1DEF405F96A5</t>
  </si>
  <si>
    <t>ER021S01.U01</t>
  </si>
  <si>
    <t>1DB3CE3A-8752-4609-BDE2-88CAFB77F565</t>
  </si>
  <si>
    <t>ER021S01.U02</t>
  </si>
  <si>
    <t>C8DBB1C4-F7BB-420B-B34F-D5662B2061F8</t>
  </si>
  <si>
    <t>ER021S01.U03</t>
  </si>
  <si>
    <t>A6EBAF04-D955-4235-BA16-3B13DEBE2132</t>
  </si>
  <si>
    <t>ER021S01.U04</t>
  </si>
  <si>
    <t>A683F39B-49E1-460C-A234-3D212A14B926</t>
  </si>
  <si>
    <t>ER021S01.U05</t>
  </si>
  <si>
    <t>932D6DB3-4890-4242-B70C-47C3018DC76B</t>
  </si>
  <si>
    <t>ER021S01.U06</t>
  </si>
  <si>
    <t>374C1962-E081-4E9E-922E-85433D42C323</t>
  </si>
  <si>
    <t>ER021S01.U07</t>
  </si>
  <si>
    <t>16AB1B7C-6D61-46A4-9A00-D44A2D7B9E50</t>
  </si>
  <si>
    <t>ER021S01.U08</t>
  </si>
  <si>
    <t>4F0A1A35-5670-4400-9E8E-31BDDE559593</t>
  </si>
  <si>
    <t>ER021S01.U09</t>
  </si>
  <si>
    <t>DAEA6655-40B2-4143-8F2A-76BE714EDB16</t>
  </si>
  <si>
    <t>ER021S01.U10</t>
  </si>
  <si>
    <t>CAA278DF-1B06-43A0-95CE-AF838E041558</t>
  </si>
  <si>
    <t>ER021S01.U11</t>
  </si>
  <si>
    <t>10BB625F-53F5-4B53-ABC1-78E103B57852</t>
  </si>
  <si>
    <t>ER021S01.U12</t>
  </si>
  <si>
    <t>D7E3ECC6-DA65-45D7-A16F-CB4074AAA7B9</t>
  </si>
  <si>
    <t>ER021S01.U13</t>
  </si>
  <si>
    <t>620F205E-B034-4729-87AF-73793C42CB2A</t>
  </si>
  <si>
    <t>ER021S01.U14</t>
  </si>
  <si>
    <t>5672E4FD-C7E4-46D8-8AFD-D48E5A8F92AA</t>
  </si>
  <si>
    <t>ER021S01.U15</t>
  </si>
  <si>
    <t>36402172-7D4E-4DD9-8281-5A02067FF0BB</t>
  </si>
  <si>
    <t>ER021S02.U01</t>
  </si>
  <si>
    <t>C516BA85-B097-4F14-8FA5-4491A7F1EA7F</t>
  </si>
  <si>
    <t>ER021S02.U02</t>
  </si>
  <si>
    <t>873934CC-8BAB-43C1-9DEA-F8F45063319C</t>
  </si>
  <si>
    <t>ER021S02.U03</t>
  </si>
  <si>
    <t>E28F0DD6-EB3C-4FE1-9882-F65C8EBBEB12</t>
  </si>
  <si>
    <t>ER021S02.U04</t>
  </si>
  <si>
    <t>08737139-D09D-44C8-BE2C-0726CDC7ADB6</t>
  </si>
  <si>
    <t>ER021S02.U05</t>
  </si>
  <si>
    <t>8BD9596B-07AC-4BDD-A5E9-2240D6237B91</t>
  </si>
  <si>
    <t>ER021S02.U06</t>
  </si>
  <si>
    <t>CC237BC3-CDC1-4C18-B8BF-7723197574C1</t>
  </si>
  <si>
    <t>ER021S02.U07</t>
  </si>
  <si>
    <t>E00DB8AF-508E-4BED-A498-28269A75456C</t>
  </si>
  <si>
    <t>ER021S02.U08</t>
  </si>
  <si>
    <t>5EC162C6-3403-46E4-A9A5-8A1472293B39</t>
  </si>
  <si>
    <t>ER021S02.U09</t>
  </si>
  <si>
    <t>752B358A-489E-458A-96E7-C8003B22487A</t>
  </si>
  <si>
    <t>ER021S02.U10</t>
  </si>
  <si>
    <t>748F7E03-7585-46EE-B45D-0042C45514D1</t>
  </si>
  <si>
    <t>ER021S02.U11</t>
  </si>
  <si>
    <t>8D2B2ED4-CBF1-4CDD-AA58-E33A1888E62F</t>
  </si>
  <si>
    <t>ER021S02.U12</t>
  </si>
  <si>
    <t>CA04D16A-A5D5-4705-A8BC-E72E8FE67B5A</t>
  </si>
  <si>
    <t>ER021T01</t>
  </si>
  <si>
    <t>25BE2E74-4DE4-4BC0-961B-47EE6A255155</t>
  </si>
  <si>
    <t>ER021T02</t>
  </si>
  <si>
    <t>ADED403E-CBE3-49E4-BD5F-BD223949F70A</t>
  </si>
  <si>
    <t>ER021T03</t>
  </si>
  <si>
    <t>9CA736B4-FA4F-4E4B-A07C-EB59D96BBF51</t>
  </si>
  <si>
    <t>ER021T04</t>
  </si>
  <si>
    <t>C7AC6302-76FD-4374-AB55-BE7DF9A33E00</t>
  </si>
  <si>
    <t>ER021T05</t>
  </si>
  <si>
    <t>D67783FD-795E-481B-8CD3-EF68F874A928</t>
  </si>
  <si>
    <t>ER021T06</t>
  </si>
  <si>
    <t>9FB0EF23-29F8-4493-9D06-0108BDD2CC8A</t>
  </si>
  <si>
    <t>ER021T07</t>
  </si>
  <si>
    <t>3EB01A4E-ED53-4C23-9719-44E5F8011205</t>
  </si>
  <si>
    <t>ER022A01</t>
  </si>
  <si>
    <t>E77995F1-2C8A-4B66-9D4E-B2FCB36352B4</t>
  </si>
  <si>
    <t>ER022A02</t>
  </si>
  <si>
    <t>C286BA7E-D5FB-4BF3-B9FA-625AABD7A1D6</t>
  </si>
  <si>
    <t>ER022B01</t>
  </si>
  <si>
    <t>FBBE3FCE-69E2-4C43-ADC7-996B1170F4ED</t>
  </si>
  <si>
    <t>ER022B02</t>
  </si>
  <si>
    <t>5BEA35EF-0D3F-4A6F-ADB3-B42BC32E6F75</t>
  </si>
  <si>
    <t>ER022B03</t>
  </si>
  <si>
    <t>A43260D6-4F10-4A7E-B54C-F403AB5E776E</t>
  </si>
  <si>
    <t>ER022B04</t>
  </si>
  <si>
    <t>15A21681-BA27-4AB3-BDB3-7F666920ED32</t>
  </si>
  <si>
    <t>ER022B12</t>
  </si>
  <si>
    <t>2D44E469-446A-4481-8BBB-E822694B6D1B</t>
  </si>
  <si>
    <t>ER022C01-BC1</t>
  </si>
  <si>
    <t>BAB5B695-81EC-423B-9052-F662F3961B1F</t>
  </si>
  <si>
    <t>ER022C01-BC2</t>
  </si>
  <si>
    <t>42562855-A74A-482D-BC57-F3B688A0D2E6</t>
  </si>
  <si>
    <t>ER022C02-BC3</t>
  </si>
  <si>
    <t>A8D79CBF-0BF8-4114-96A2-3208DA6D1FED</t>
  </si>
  <si>
    <t>ER022C02-BC4</t>
  </si>
  <si>
    <t>526274A1-F21F-4D5D-8C8D-901BB3C9A20A</t>
  </si>
  <si>
    <t>ER022C03-BC4</t>
  </si>
  <si>
    <t>7B0B7271-7E34-47BF-BE4A-5E94472B302C</t>
  </si>
  <si>
    <t>ER022C03-BC5</t>
  </si>
  <si>
    <t>2FC95512-1EE9-42D5-BDCC-B5AEE0246DD2</t>
  </si>
  <si>
    <t>ER022C04</t>
  </si>
  <si>
    <t>A7DDDFBA-1379-40C4-8B51-F8D10E29B1EF</t>
  </si>
  <si>
    <t>ER022C05</t>
  </si>
  <si>
    <t>18177241-9099-4532-B24D-A72E33FE0DD1</t>
  </si>
  <si>
    <t>ER022C06</t>
  </si>
  <si>
    <t>ABA15A46-E0AF-4822-8BDC-CA2D35AA0AF7</t>
  </si>
  <si>
    <t>ER022C07</t>
  </si>
  <si>
    <t>D2FA01EE-24B0-4EB5-93EE-3680A851C3C7</t>
  </si>
  <si>
    <t>ER022C08</t>
  </si>
  <si>
    <t>A6FB8AC2-424A-49F0-842B-8E15B578AEAE</t>
  </si>
  <si>
    <t>ER022C09</t>
  </si>
  <si>
    <t>7E870C2D-4E85-45B2-95CC-7335E0689D5E</t>
  </si>
  <si>
    <t>ER022C10-RB</t>
  </si>
  <si>
    <t>C1135BD3-034A-494F-B8B2-764ED79491CE</t>
  </si>
  <si>
    <t>ER022C10-WB</t>
  </si>
  <si>
    <t>65AF658F-153B-4EA7-ACCD-83323926DC2D</t>
  </si>
  <si>
    <t>ER022C11-ME01</t>
  </si>
  <si>
    <t>406AA45F-87F9-4678-8EFA-77CB5C143A3D</t>
  </si>
  <si>
    <t>ER022C11-ME02</t>
  </si>
  <si>
    <t>1EF555E8-4072-4183-9D94-438DCF9258D3</t>
  </si>
  <si>
    <t>ER022C12.UE01</t>
  </si>
  <si>
    <t>FB2CAD73-DF28-485B-9870-53BE1498FD55</t>
  </si>
  <si>
    <t>ER022C13.UE02</t>
  </si>
  <si>
    <t>9310833F-4F9E-4165-8903-59A6D55219B6</t>
  </si>
  <si>
    <t>ER022C14-ME01</t>
  </si>
  <si>
    <t>A36CD3A6-358B-4744-AB41-2977CE59151D</t>
  </si>
  <si>
    <t>ER022C14-ME02</t>
  </si>
  <si>
    <t>249AFC27-4F46-42D5-99FB-02662FF38243</t>
  </si>
  <si>
    <t>ER022C15.UE01</t>
  </si>
  <si>
    <t>A475D6A0-9899-458E-ADA0-0DA2C0D85CFD</t>
  </si>
  <si>
    <t>ER022C16.UE01</t>
  </si>
  <si>
    <t>5E58FD81-738B-4814-A644-4929A5958D5D</t>
  </si>
  <si>
    <t>ER022C17</t>
  </si>
  <si>
    <t>C59225FD-D462-41D1-B794-9E5A209DC700</t>
  </si>
  <si>
    <t>ER022C18</t>
  </si>
  <si>
    <t>9701D202-FA9A-4C89-8A79-E74D798922CF</t>
  </si>
  <si>
    <t>ER022C19</t>
  </si>
  <si>
    <t>BCCE887D-90BE-478F-A63B-150644101678</t>
  </si>
  <si>
    <t>ER022C20</t>
  </si>
  <si>
    <t>65434776-53D0-4B4E-AE31-A484746CDD2F</t>
  </si>
  <si>
    <t>ER022C21</t>
  </si>
  <si>
    <t>486776A1-38E3-4142-AA5A-CDE206268B5C</t>
  </si>
  <si>
    <t>ER022C22</t>
  </si>
  <si>
    <t>FE627F33-8B40-4DDF-ABA6-9598D97AB3B2</t>
  </si>
  <si>
    <t>ER022C23</t>
  </si>
  <si>
    <t>D87EE7EE-9879-4879-A4F5-AF0CE37DD580</t>
  </si>
  <si>
    <t>ER022C24</t>
  </si>
  <si>
    <t>288F139D-2B22-4E45-8EFE-17AA82056D60</t>
  </si>
  <si>
    <t>ER022D01</t>
  </si>
  <si>
    <t>3FBD1660-0996-489D-B699-89C55184BD48</t>
  </si>
  <si>
    <t>ER022Q01</t>
  </si>
  <si>
    <t>31E48C22-F0B0-4FE4-8EB2-13501139948E</t>
  </si>
  <si>
    <t>ER022Q02</t>
  </si>
  <si>
    <t>816A5194-40B5-4529-8730-D64834CD22A9</t>
  </si>
  <si>
    <t>ER022Q03</t>
  </si>
  <si>
    <t>FBFA4E6B-5AAB-4DCF-84F3-13FF0CB31FEC</t>
  </si>
  <si>
    <t>ER022Q04</t>
  </si>
  <si>
    <t>57B06136-AA77-46C4-94E6-72B05613942F</t>
  </si>
  <si>
    <t>ER022Q05</t>
  </si>
  <si>
    <t>7F8C570D-6F75-42F6-97E6-18F41664AAF9</t>
  </si>
  <si>
    <t>ER022Q06</t>
  </si>
  <si>
    <t>D8FB583F-C80B-4027-82BE-512A16FDBC47</t>
  </si>
  <si>
    <t>ER022Q07</t>
  </si>
  <si>
    <t>BBB34F1A-A3B4-4276-BC58-936AAE153216</t>
  </si>
  <si>
    <t>ER022Q08</t>
  </si>
  <si>
    <t>B160F2C8-2B61-4FCF-A9F1-6CE447EF0E95</t>
  </si>
  <si>
    <t>ER022Q09</t>
  </si>
  <si>
    <t>336D4EE3-D8B7-413F-86C1-72160EAF743D</t>
  </si>
  <si>
    <t>ER022Q10</t>
  </si>
  <si>
    <t>5F35D0B4-2C72-4AE6-B49B-E5936291524F</t>
  </si>
  <si>
    <t>ER022Q11</t>
  </si>
  <si>
    <t>1D1D2752-89B3-4AD7-A283-232B090E1482</t>
  </si>
  <si>
    <t>ER022Y01</t>
  </si>
  <si>
    <t>6DCBCD21-21F5-4238-87FE-6F2B85C21BD3</t>
  </si>
  <si>
    <t>ER02OB01</t>
  </si>
  <si>
    <t>1522C8D1-686A-4C26-B452-BA0BFCDD1FBB</t>
  </si>
  <si>
    <t>Electric Room 3</t>
  </si>
  <si>
    <t>ER03</t>
  </si>
  <si>
    <t>617EE7FD-FCA5-4ACB-91CB-B80BDE85DC77</t>
  </si>
  <si>
    <t>ER031M01</t>
  </si>
  <si>
    <t>5BF11696-30E3-4F2F-AD2F-441388DB455B</t>
  </si>
  <si>
    <t>ER031M02</t>
  </si>
  <si>
    <t>7DC92AF5-89BF-4998-9B10-8F9027BB908B</t>
  </si>
  <si>
    <t>ER031M03</t>
  </si>
  <si>
    <t>AE6DBAFA-FABD-4F0E-A11E-CFD740FB83EA</t>
  </si>
  <si>
    <t>ER031N01</t>
  </si>
  <si>
    <t>D24F5ED1-3223-473D-BB7D-66BE48DCBB5C</t>
  </si>
  <si>
    <t>ER031N02</t>
  </si>
  <si>
    <t>C4E93C8B-ECFD-4AFC-B2D3-11E83F86E43C</t>
  </si>
  <si>
    <t>ER031S01.U01</t>
  </si>
  <si>
    <t>9A6B0822-25ED-4F15-8542-27AE14B130F2</t>
  </si>
  <si>
    <t>ER031S01.U02</t>
  </si>
  <si>
    <t>037E4CB9-6236-422E-9E56-8F7820BE27BD</t>
  </si>
  <si>
    <t>ER031S01.U03</t>
  </si>
  <si>
    <t>15020D6A-0811-49DE-AF93-C75B8BF38B53</t>
  </si>
  <si>
    <t>ER031S01.U04</t>
  </si>
  <si>
    <t>6D84B19C-FB74-4E4C-BF38-8E8121AA9762</t>
  </si>
  <si>
    <t>ER031T01</t>
  </si>
  <si>
    <t>5DEFEE7E-9DE3-4E63-99F3-46CF95D627AC</t>
  </si>
  <si>
    <t>ER032A01</t>
  </si>
  <si>
    <t>5933F785-35E1-434D-BA01-9D39BC4AEAEB</t>
  </si>
  <si>
    <t>ER032B01</t>
  </si>
  <si>
    <t>9DD35C38-E314-426E-B069-10B9340477C9</t>
  </si>
  <si>
    <t>ER032D01</t>
  </si>
  <si>
    <t>C519E9B4-9677-4862-B731-1CA2C3599983</t>
  </si>
  <si>
    <t>ER032Q01</t>
  </si>
  <si>
    <t>562496E5-7368-4D1F-9EFC-C584B1DA8CA3</t>
  </si>
  <si>
    <t>ER032Q02</t>
  </si>
  <si>
    <t>3CEB2AB6-826F-4602-8364-9096D1F12C55</t>
  </si>
  <si>
    <t>ER032Q03</t>
  </si>
  <si>
    <t>8BE4AC40-4D30-47D9-8755-631B0A06D8EA</t>
  </si>
  <si>
    <t>ER03OB01</t>
  </si>
  <si>
    <t>C74C7673-4884-4E9E-8C49-EC07F57560A2</t>
  </si>
  <si>
    <t>Electric Room 4</t>
  </si>
  <si>
    <t>ER04</t>
  </si>
  <si>
    <t>8C3D865C-EC3D-4782-B8FC-5E0B7338A255</t>
  </si>
  <si>
    <t>ER04.150WF01</t>
  </si>
  <si>
    <t>EE5B5BA8-F5C1-4A6B-8C4D-62B4F9A83BDF</t>
  </si>
  <si>
    <t>ER041MO1</t>
  </si>
  <si>
    <t>BAF39663-4137-4DBF-B6C4-1FE6A20C04C2</t>
  </si>
  <si>
    <t>ER041NO1</t>
  </si>
  <si>
    <t>15819CBA-8822-4C5C-9A37-79329600ED28</t>
  </si>
  <si>
    <t>ER041S01.UE01</t>
  </si>
  <si>
    <t>0B9B7660-F58B-4296-987A-9BE4D7CFF6FC</t>
  </si>
  <si>
    <t>ER041S01.UE02</t>
  </si>
  <si>
    <t>8EEFB0B5-92C2-45A1-BCA1-884D270E5D2F</t>
  </si>
  <si>
    <t>ER041S01.UE03</t>
  </si>
  <si>
    <t>B8356C15-F581-4CA7-8AFF-43B42A051DEB</t>
  </si>
  <si>
    <t>ER041S01.UE04</t>
  </si>
  <si>
    <t>036DB4E0-006F-4ECB-9C59-148273A5ECAC</t>
  </si>
  <si>
    <t>ER041T01</t>
  </si>
  <si>
    <t>477369BE-FFA8-4709-ABB4-CC0B3263B0BE</t>
  </si>
  <si>
    <t>ER042A01</t>
  </si>
  <si>
    <t>8304C578-2254-4BE1-8ED1-864E25A24FEC</t>
  </si>
  <si>
    <t>ER042B01</t>
  </si>
  <si>
    <t>F236C99D-F85F-48F1-A49E-97C4D287DF54</t>
  </si>
  <si>
    <t>ER042C01</t>
  </si>
  <si>
    <t>98B96277-F78C-401A-9EA5-23C0043FF797</t>
  </si>
  <si>
    <t>ER042C02</t>
  </si>
  <si>
    <t>BA9000A6-95DD-454F-8643-423C871A4B50</t>
  </si>
  <si>
    <t>ER042D01</t>
  </si>
  <si>
    <t>33E34EA5-768C-49A2-8A85-A1276534D12E</t>
  </si>
  <si>
    <t>ER042Q01</t>
  </si>
  <si>
    <t>FACF9B59-D656-4410-BEEB-E67BA1786F55</t>
  </si>
  <si>
    <t>ER048F1.PM01</t>
  </si>
  <si>
    <t>31A2D3A5-85D8-43AD-A5C0-6B7CB8B2858F</t>
  </si>
  <si>
    <t>ER04OB01</t>
  </si>
  <si>
    <t>F1171EDD-B179-4D17-9CDB-B6BC73039B3A</t>
  </si>
  <si>
    <t>ER1601M01</t>
  </si>
  <si>
    <t>7B5AF5AD-E7E7-4BBA-8BA6-C40D499149D3</t>
  </si>
  <si>
    <t>ER1601M02</t>
  </si>
  <si>
    <t>C41F6024-E4E2-4A71-A175-E43D5D0A12BB</t>
  </si>
  <si>
    <t>ER1601S01</t>
  </si>
  <si>
    <t>B5802F5B-B109-4967-9299-71AEED8EB6F6</t>
  </si>
  <si>
    <t>ER1602A01</t>
  </si>
  <si>
    <t>11ABCB0C-4E33-4004-80AF-404E825CA310</t>
  </si>
  <si>
    <t>ER1602P</t>
  </si>
  <si>
    <t>618F4442-C5D9-49E0-A7CB-65DAE26674BA</t>
  </si>
  <si>
    <t>Wagon Dumper Electrical Room</t>
  </si>
  <si>
    <t>ER31</t>
  </si>
  <si>
    <t>90A907E0-AC59-4292-A5B4-8998689BB5A8</t>
  </si>
  <si>
    <t>ER311MO1</t>
  </si>
  <si>
    <t>7A9DDBF3-D7C7-4085-85A7-2699607CF3E4</t>
  </si>
  <si>
    <t>ER311T01</t>
  </si>
  <si>
    <t>51C9BF4C-8212-48FB-89D5-6816ED8CB9CB</t>
  </si>
  <si>
    <t>ER312A01</t>
  </si>
  <si>
    <t>D856117C-B301-4704-83FC-6D95F08E2091</t>
  </si>
  <si>
    <t>ER312P01</t>
  </si>
  <si>
    <t>3502D7B3-7B9F-4630-A6B6-F673365DC3C3</t>
  </si>
  <si>
    <t>ER521M01.UE01</t>
  </si>
  <si>
    <t>C9D78529-77A1-40FD-8A88-FCDE89D037B4</t>
  </si>
  <si>
    <t>ER521M01.UE02</t>
  </si>
  <si>
    <t>9B0E4591-3683-4CAB-BEA4-2B9FF2C49BBA</t>
  </si>
  <si>
    <t>ER521M01.UE03</t>
  </si>
  <si>
    <t>70C1919C-37BD-4562-96B2-3AA44DC9B474</t>
  </si>
  <si>
    <t>ER521M01.UE04</t>
  </si>
  <si>
    <t>A2F60F55-2D14-4042-B8FC-B7DAE0EBFBD4</t>
  </si>
  <si>
    <t>ER521S01</t>
  </si>
  <si>
    <t>1E0BF1A8-5F77-40DC-BA4D-AD2E58629C97</t>
  </si>
  <si>
    <t>ER521T01</t>
  </si>
  <si>
    <t>525C5DB6-1FC6-4448-8BC8-1CC321853D30</t>
  </si>
  <si>
    <t>ER522P01.UE01</t>
  </si>
  <si>
    <t>C48CC810-B903-4E6A-B4A3-082613260FEC</t>
  </si>
  <si>
    <t>ER531M01.UE01</t>
  </si>
  <si>
    <t>4E6EACF5-3FA2-46FC-B33B-893F887959E9</t>
  </si>
  <si>
    <t>ER531M01.UE02</t>
  </si>
  <si>
    <t>D15B06A5-C6A3-4C8E-A38D-18448CE6AA86</t>
  </si>
  <si>
    <t>ER531M01.UE03</t>
  </si>
  <si>
    <t>7C91797A-6A91-48DE-985A-907094E5F6BE</t>
  </si>
  <si>
    <t>ER531M01.UE04</t>
  </si>
  <si>
    <t>6F85C662-6754-4B38-B995-E54EBD5D90B8</t>
  </si>
  <si>
    <t>ER531M01.UE05</t>
  </si>
  <si>
    <t>811549B1-94B6-4832-97A2-255F8D683670</t>
  </si>
  <si>
    <t>ER531S01.UE01</t>
  </si>
  <si>
    <t>2D9FF4E5-79EC-4970-8424-C9B065F6D47E</t>
  </si>
  <si>
    <t>ER531S01.UE02</t>
  </si>
  <si>
    <t>D5273CB6-7DDC-4E18-A198-1077C2374859</t>
  </si>
  <si>
    <t>ER531T01</t>
  </si>
  <si>
    <t>B5515899-110B-4602-95F8-0EEB0312A3E7</t>
  </si>
  <si>
    <t>ER532P01.UE01</t>
  </si>
  <si>
    <t>1EC698EC-71AB-4C5A-A869-CD435CC289A8</t>
  </si>
  <si>
    <t>ER541M01.UE01</t>
  </si>
  <si>
    <t>A6D3C5D2-4130-49BD-A7CA-76DCD116B643</t>
  </si>
  <si>
    <t>ER541M01.UE02</t>
  </si>
  <si>
    <t>CDF914DA-E181-4C1C-978F-B732E0EBF8D6</t>
  </si>
  <si>
    <t>ER541M01.UE03</t>
  </si>
  <si>
    <t>EC5EEB99-7E49-441C-8264-AB02BDA64ECF</t>
  </si>
  <si>
    <t>ER541M01.UE04</t>
  </si>
  <si>
    <t>27B0F837-26E8-46A5-99BD-4B4F2D2B8919</t>
  </si>
  <si>
    <t>ER541S01.UE01</t>
  </si>
  <si>
    <t>47FCCB78-3CD6-49C8-81D1-9F881EB65383</t>
  </si>
  <si>
    <t>ER541S01.UE02</t>
  </si>
  <si>
    <t>AB2212A6-14F3-49CC-AA26-BA3C22B3FC7A</t>
  </si>
  <si>
    <t>ER541T01</t>
  </si>
  <si>
    <t>4690E8BA-BA06-41A3-9A7F-A9796A67383E</t>
  </si>
  <si>
    <t>ER542P01.UE01</t>
  </si>
  <si>
    <t>5B56502E-9E63-4C7D-A28E-7CCFE852BD68</t>
  </si>
  <si>
    <t>Monitoring Room</t>
  </si>
  <si>
    <t>MANITORINGROOM2A01</t>
  </si>
  <si>
    <t>C3B68FD5-3190-4D51-9DBB-626198B53AB1</t>
  </si>
  <si>
    <t>Pelletizing Plant</t>
  </si>
  <si>
    <t>PP01</t>
  </si>
  <si>
    <t>91794BD7-ADC1-49E1-BBBF-34B6FCF65F78</t>
  </si>
  <si>
    <t>SERVER.IT</t>
  </si>
  <si>
    <t>B609405B-3531-4F81-8BD4-D9037A5E3441</t>
  </si>
  <si>
    <t>SERVER2A01</t>
  </si>
  <si>
    <t>FE827ABB-4DFC-44EB-9A81-E9AB35BB2E3A</t>
  </si>
  <si>
    <t>Name</t>
  </si>
  <si>
    <t>شبکه و IT</t>
  </si>
  <si>
    <t>39731D39-5280-45EA-A647-0ED6A1004AB3</t>
  </si>
  <si>
    <t>نسوز</t>
  </si>
  <si>
    <t>B398D37E-5E0C-4A6E-924F-12E4D245F4C9</t>
  </si>
  <si>
    <t>ابزار دقیق</t>
  </si>
  <si>
    <t>BBFC342F-6CB5-4709-89C0-2D9476967387</t>
  </si>
  <si>
    <t>اتوماسیون</t>
  </si>
  <si>
    <t>26759677-2DE5-4268-8C8B-3801A7D4C97D</t>
  </si>
  <si>
    <t>4A2D6064-858C-4D94-9530-38C2EE574B8D</t>
  </si>
  <si>
    <t>مکانیک</t>
  </si>
  <si>
    <t>8F03BD33-60AE-4959-A64A-9FA58263E40C</t>
  </si>
  <si>
    <t>تاسیسات/آبرسانی</t>
  </si>
  <si>
    <t>8A70945E-D4E3-47ED-96D7-A52544553E89</t>
  </si>
  <si>
    <t>هیدرولیک و روانکاری</t>
  </si>
  <si>
    <t>7C095E36-4F3F-4556-89EE-A76CB93D8FEE</t>
  </si>
  <si>
    <t>برق</t>
  </si>
  <si>
    <t>8AF9CC35-B938-4976-9C12-F05E1575BF7F</t>
  </si>
  <si>
    <t>35A0CC31-B853-4CD0-A68E-F8564BAB3EA5</t>
  </si>
  <si>
    <t>ردیف</t>
  </si>
  <si>
    <t>نوع کار</t>
  </si>
  <si>
    <t>نام کارشناس دفتر فنی</t>
  </si>
  <si>
    <t>نام شخص کارشناس نظارت</t>
  </si>
  <si>
    <t>d0a2a60d-40f3-4b23-8414-7dbf4d3e93e3</t>
  </si>
  <si>
    <t>کارشناس عمران،خدمات صنعتی و ترانسپورت</t>
  </si>
  <si>
    <t>رئیس واحد عمران،خدمات صنعتی و ترانسپورت</t>
  </si>
  <si>
    <t>سیامک خدایی</t>
  </si>
  <si>
    <t>حامد حکیم زاده اردکانی</t>
  </si>
  <si>
    <t>مهدی حاتمی</t>
  </si>
  <si>
    <t>مجتبی کافی</t>
  </si>
  <si>
    <t>محمود پیروز</t>
  </si>
  <si>
    <t>سید حسن میرجعفری</t>
  </si>
  <si>
    <t>احمد طاقداری</t>
  </si>
  <si>
    <t>5401019b-9d52-4ecc-af6e-587659713ae9</t>
  </si>
  <si>
    <t>df4542e4-1567-4357-beb1-82b95a39b17b</t>
  </si>
  <si>
    <t>abdb9289-0089-4806-a341-b9d6cffee05d</t>
  </si>
  <si>
    <t>b5978f5f-7330-4a29-a39e-da5ffc60ba06</t>
  </si>
  <si>
    <t>6a521618-d7b8-4159-9c10-f570754b9d18</t>
  </si>
  <si>
    <t>سرپرست پیمانکاری آروین آزماگستر</t>
  </si>
  <si>
    <t>سرپرست خدمات صنعتی</t>
  </si>
  <si>
    <t>سرپرست تعمیرات برق</t>
  </si>
  <si>
    <t>رئیس  آزمایشگاه</t>
  </si>
  <si>
    <t>سرپرست پیمانکاری پارس پویا صنعت</t>
  </si>
  <si>
    <t>سرپرست تعمیرات تاسیسات نیمه صنعتی</t>
  </si>
  <si>
    <t>سرپرست پیمانکاری حاتمی</t>
  </si>
  <si>
    <t>سرپرست تعمیرات تاسیسات آبرسانی</t>
  </si>
  <si>
    <t>سرپرست اجرایی زرپی جوش</t>
  </si>
  <si>
    <t>رئیس انبار</t>
  </si>
  <si>
    <t>سرپرست کنترل کیفیت</t>
  </si>
  <si>
    <t>رییس اجرایی زرپی جوش</t>
  </si>
  <si>
    <t>سرپرست ترانسپورت</t>
  </si>
  <si>
    <t>سرپرست پیمانکاری مفتاح صنعت کویر</t>
  </si>
  <si>
    <t>سرپرست پیمانکاری فراگستر صنایع فولاد سرو</t>
  </si>
  <si>
    <t>سرپرست تعمیرات برق نیمه صنعتی</t>
  </si>
  <si>
    <t>سرپرست  عمران و ابنیه</t>
  </si>
  <si>
    <t>8b6092b5-2276-4dcd-941d-76125158350b</t>
  </si>
  <si>
    <t>15c942bb-13a5-4bf7-b825-ab03121cdf3d</t>
  </si>
  <si>
    <t>be7dd461-9b72-47f8-9e22-93754d5295b6</t>
  </si>
  <si>
    <t>3446a5bc-49db-4ce8-b1cb-e32e6ef76951</t>
  </si>
  <si>
    <t>22372497-6a41-4aa5-a54e-ef89c0ceb2df</t>
  </si>
  <si>
    <t>ef668000-a85b-4106-a684-3d273bdd620a</t>
  </si>
  <si>
    <t>20607cfa-4580-4f63-954d-ca63d4670c8d</t>
  </si>
  <si>
    <t>3f6e87b3-ddb3-4e33-867e-63d02dfa2584</t>
  </si>
  <si>
    <t>e3118f8f-c7c5-4b8b-9230-771877ab657f</t>
  </si>
  <si>
    <t>57525065-05be-47c3-944d-d3fd76f3c955</t>
  </si>
  <si>
    <t>پیمانکاری مفتاح صنعت کویر</t>
  </si>
  <si>
    <t>دفتر مهندسی و برنامه ریزی تعمیرات مکانیک</t>
  </si>
  <si>
    <t>پیمانکاری پارس پویا صنعت</t>
  </si>
  <si>
    <t>خدمات صنعتی</t>
  </si>
  <si>
    <t>کنترل کیفیت</t>
  </si>
  <si>
    <t>تعمیرات ابزاردقیق</t>
  </si>
  <si>
    <t>پیمانکاری زرپی جوش</t>
  </si>
  <si>
    <t>تعمیرات روانکاری و هیدرولیک</t>
  </si>
  <si>
    <t>تعمیرات برق نیمه صنعتی</t>
  </si>
  <si>
    <t>تعمیرات الکتروموتور</t>
  </si>
  <si>
    <t>عملیات تولید</t>
  </si>
  <si>
    <t>پیمانکاری آروین آزماگستر</t>
  </si>
  <si>
    <t>تعمیرات تاسیسات صنعتی</t>
  </si>
  <si>
    <t>تعمیرات مکانیک</t>
  </si>
  <si>
    <t>ترانسپورت و ماشین آلات</t>
  </si>
  <si>
    <t>دفتر مهندسی و برنامه ریزی تعمیرات برق و ابزاردقیق</t>
  </si>
  <si>
    <t>پیمانکاری حاتمی</t>
  </si>
  <si>
    <t>تعمیرات تاسیسات نیمه صنعتی</t>
  </si>
  <si>
    <t>عمران و ابنیه</t>
  </si>
  <si>
    <t>پیمانکاری فراگستر صنایع فولاد سرو</t>
  </si>
  <si>
    <t>تعمیرات تاسیسات آب رسانی</t>
  </si>
  <si>
    <t>آزمایشگاه</t>
  </si>
  <si>
    <t>انباشت و برداشت</t>
  </si>
  <si>
    <t>تعمیرات کارگاه ساخت</t>
  </si>
  <si>
    <t>تعمیرات برق</t>
  </si>
  <si>
    <t>a586e718-dc1f-4c2a-b90c-07870e6aa798</t>
  </si>
  <si>
    <t>8c6c4a9d-e409-4f1c-a68a-0beff8db8c21</t>
  </si>
  <si>
    <t>d4c438db-1288-4489-81f6-17e437ba3d19</t>
  </si>
  <si>
    <t>49ae94eb-04db-41ca-becf-1f1cd9d0c0f4</t>
  </si>
  <si>
    <t>41f19f04-ccb0-4406-a5a8-1f7fab7dff84</t>
  </si>
  <si>
    <t>0958da4d-b851-4df5-9432-344466c5132f</t>
  </si>
  <si>
    <t>425af2fb-bc0e-4dd2-8ab1-35e5df953cbd</t>
  </si>
  <si>
    <t>35770adc-ca34-43ef-a012-481e2cbc704e</t>
  </si>
  <si>
    <t>56cace24-bb7f-44d8-b584-6a09e5790c42</t>
  </si>
  <si>
    <t>dd79732b-2ef8-4089-8e74-7030ef48a50c</t>
  </si>
  <si>
    <t>5c503d67-daa3-4078-98f0-7297991c2772</t>
  </si>
  <si>
    <t>2a033f40-8506-4c71-9f6a-8c9ed231a8f9</t>
  </si>
  <si>
    <t>38a0bc03-26dc-4988-a1c9-9979394fdf17</t>
  </si>
  <si>
    <t>f635122e-bbf0-48a2-a6d0-a67ab776adbb</t>
  </si>
  <si>
    <t>c3e5b79a-1144-4cb5-8ef7-ac41c5eb189c</t>
  </si>
  <si>
    <t>2e141f78-73f5-4e27-830b-acaef438c811</t>
  </si>
  <si>
    <t>b6597f1b-c817-4231-b49c-b278d5021c2b</t>
  </si>
  <si>
    <t>241d1733-3cf5-431c-b2e7-b4d14482e15d</t>
  </si>
  <si>
    <t>fe0f75c9-8dc5-4133-b3dc-bf7c0d0d83ba</t>
  </si>
  <si>
    <t>3d5af294-8e07-4489-8d38-c0927ea10853</t>
  </si>
  <si>
    <t>b57572db-4aff-47b0-8a12-c0ce09d06888</t>
  </si>
  <si>
    <t>d0654047-3aac-4142-8f7d-d275df4d99fc</t>
  </si>
  <si>
    <t>31d27e78-96d4-4b58-9e90-db9101338b89</t>
  </si>
  <si>
    <t>1ddac4c7-8ba3-4bad-92e0-ec034107ed95</t>
  </si>
  <si>
    <t>7a71b930-4877-4eff-93fa-ec98bd82bca9</t>
  </si>
  <si>
    <t>رئیس اجرایی</t>
  </si>
  <si>
    <t>سرپرست واحد اجرایی</t>
  </si>
  <si>
    <t>1b297192-a305-4905-8612-6605e6b94122</t>
  </si>
  <si>
    <t>پیمانکار تعمیرات مکانیک و تاسیسات</t>
  </si>
  <si>
    <t>Is It Used : 1 ~ 'YES'</t>
  </si>
  <si>
    <t>0160BW01</t>
  </si>
  <si>
    <t>480E2505-B7CA-45B9-B642-F8382E927AAB</t>
  </si>
  <si>
    <t>1210MP06</t>
  </si>
  <si>
    <t>E43A1684-922F-4225-9F06-7D035E25EF82</t>
  </si>
  <si>
    <t>1210MP07</t>
  </si>
  <si>
    <t>EF848525-557F-4A3F-9698-BEE1BF10BA85</t>
  </si>
  <si>
    <t>رستوران و آشپزخانه گندله</t>
  </si>
  <si>
    <t>مهمانسراهای مجتمع</t>
  </si>
  <si>
    <t>واحد آموزش مجتمع و رهیار</t>
  </si>
  <si>
    <t>کمپ های مجتمع</t>
  </si>
  <si>
    <t>بدون نام</t>
  </si>
  <si>
    <t>چاه های آب شور و  خطوط انتقال</t>
  </si>
  <si>
    <t>Outdoor_Lighting</t>
  </si>
  <si>
    <t>C330LI01</t>
  </si>
  <si>
    <t>Is in Systems Sheet : 1 ~ 'Yes'</t>
  </si>
  <si>
    <t>سید مرتضی منصوری</t>
  </si>
  <si>
    <t>حسن نعمتی</t>
  </si>
  <si>
    <t>کارشناس بازرسی وبرنامه ریزی تعمیرات مکانیک(16)</t>
  </si>
  <si>
    <t>کارشناس بازرسی وبرنامه ریزی تعمیرات مکانیک(3)</t>
  </si>
  <si>
    <t>کارشناس تاسیسات نظارت (3)</t>
  </si>
  <si>
    <t>کارشناس عمران نظارت</t>
  </si>
  <si>
    <t>کاردان برنامه ریزی تعمیرات برق و ابزار دقیق</t>
  </si>
  <si>
    <t>e39e2238-a8bf-430c-93d1-50230eb20134</t>
  </si>
  <si>
    <t>کارشناس بازرسی وبرنامه ریزی تعمیرات مکانیک (2)</t>
  </si>
  <si>
    <t>یوسف	تقی نژاد</t>
  </si>
  <si>
    <t>f592e720-14f1-4c98-8efc-10ce7814ec66</t>
  </si>
  <si>
    <t>کارشناس مکانیک نظارت (2)</t>
  </si>
  <si>
    <t>مصطفی دشتی</t>
  </si>
  <si>
    <t>7482529a-ec83-4ad3-bc0f-2989abe2cb9a</t>
  </si>
  <si>
    <t>کارشناس بازرسی وبرنامه ریزی تعمیرات مکانیک(14)</t>
  </si>
  <si>
    <t>c406416f-843e-465c-9b10-c3c8701cc9ab</t>
  </si>
  <si>
    <t>کارشناس ناظر برق و ابزار دقیق چادرملو (1)</t>
  </si>
  <si>
    <t>10e9e0e0-05ef-4eca-9a50-2fbaec05ef7e</t>
  </si>
  <si>
    <t>کارشناس ناظر مکانیک چادرملو (3)</t>
  </si>
  <si>
    <t>80d17a42-569e-41f1-9775-2f0092af57ce</t>
  </si>
  <si>
    <t>کارشناس بازرسی وبرنامه ریزی تعمیرات مکانیک(5)</t>
  </si>
  <si>
    <t>جواد حمالی</t>
  </si>
  <si>
    <t>2ba1fe57-1aa5-4d72-8c3d-32f9a46f0f28</t>
  </si>
  <si>
    <t>مدیر سایت ارکان تدبیر</t>
  </si>
  <si>
    <t>37cebb39-f5fd-4f10-9290-04f972928860</t>
  </si>
  <si>
    <t>رئیس نت گندله سازی چادرملو</t>
  </si>
  <si>
    <t>کارشناس بازرسی وبرنامه ریزی تعمیرات مکانیک (1)</t>
  </si>
  <si>
    <t>کارشناس بازرسی وبرنامه ریزی تعمیرات مکانیک(4)</t>
  </si>
  <si>
    <t>کارشناس تولید و فرایند نظارت</t>
  </si>
  <si>
    <t>سید علی اکبر میرقانعی</t>
  </si>
  <si>
    <t>c39c1544-6ffb-46bf-b1f2-464bdbde9b5a</t>
  </si>
  <si>
    <t>bc1aa83b-90a3-46e3-a63d-ed1b1d8354c5</t>
  </si>
  <si>
    <t>کارشناس تاسیسات نظارت (1)</t>
  </si>
  <si>
    <t>کارشناس بازرسی وبرنامه ریزی تعمیرات مکانیک(11)</t>
  </si>
  <si>
    <t>کارشناس بازرسی وبرنامه ریزی تعمیرات مکانیک(15)</t>
  </si>
  <si>
    <t>کارشناس بازرسی وبرنامه ریزی تعمیرات مکانیک(9)</t>
  </si>
  <si>
    <t>47cb1f68-409b-44bc-a6ed-658768cb7b01</t>
  </si>
  <si>
    <t>کارشناس تاسیسات نظارت (2)</t>
  </si>
  <si>
    <t>a446c101-c685-4a27-b1a1-404a9a61d86d</t>
  </si>
  <si>
    <t>حمید فاضلی راد</t>
  </si>
  <si>
    <t>a1685482-60e2-452c-ba96-69c8b950e531</t>
  </si>
  <si>
    <t>کارشناس ناظر آزمایشگاه و فرایند چادرملو</t>
  </si>
  <si>
    <t>f4fced34-279d-4f6d-bd8c-4bc4bdd21f58</t>
  </si>
  <si>
    <t>کارشناس برق و ابزار دقیق نظارت (1)</t>
  </si>
  <si>
    <t>کارشناس بازرسی وبرنامه ریزی تعمیرات مکانیک(10)</t>
  </si>
  <si>
    <t>محسن زهدی</t>
  </si>
  <si>
    <t>91d5d534-de2b-4fd6-a9c2-6d607f3eacec</t>
  </si>
  <si>
    <t>مدیر واحد نظارت گندله سازی</t>
  </si>
  <si>
    <t>کارشناس بازرسی وبرنامه ریزی تعمیرات مکانیک(6)</t>
  </si>
  <si>
    <t>کارشناس ناظر مکانیک چادرملو (1)</t>
  </si>
  <si>
    <t>علیرضا اسلامی</t>
  </si>
  <si>
    <t>59336d04-0494-45f9-9d94-78dde4fa52ef</t>
  </si>
  <si>
    <t>رئیس تولید گندله سازی چادرملو</t>
  </si>
  <si>
    <t>618b00d9-03d7-4c05-8ac2-76389174f22c</t>
  </si>
  <si>
    <t>کارشناس بازرسی وبرنامه ریزی تعمیرات مکانیک(13)</t>
  </si>
  <si>
    <t>عبدالله کوشا</t>
  </si>
  <si>
    <t>سعید یحیی آبادی</t>
  </si>
  <si>
    <t>0a29845e-6306-4dca-a76f-83ce97625f2b</t>
  </si>
  <si>
    <t>کارشناس ناظر تولید چادرملو (4)</t>
  </si>
  <si>
    <t>61ef49ac-492d-4b13-b750-547c5a0ef634</t>
  </si>
  <si>
    <t>علی دهقانی سانیچ</t>
  </si>
  <si>
    <t>8f801ff8-17c9-4eab-932e-856264916989</t>
  </si>
  <si>
    <t>کارشناس ناظر تولید چادرملو (3)</t>
  </si>
  <si>
    <t>e27b5911-0b6d-498f-8d38-ba2e438575f4</t>
  </si>
  <si>
    <t>احمد جعفریان</t>
  </si>
  <si>
    <t>31693550-c7c2-46ed-b417-8de59911644a</t>
  </si>
  <si>
    <t>کارشناس نسوز نظارت</t>
  </si>
  <si>
    <t>93f3d549-0808-48b7-8553-734f08e40e2c</t>
  </si>
  <si>
    <t>رضا	خلیلی</t>
  </si>
  <si>
    <t>d9f0c56d-6c35-4adb-85fd-981bb5cb00f0</t>
  </si>
  <si>
    <t>احسان عالمی</t>
  </si>
  <si>
    <t>9a5fc6e4-85e3-4108-863c-a05d4d890af8</t>
  </si>
  <si>
    <t>کارشناس ناظر تولید چادرملو (1)</t>
  </si>
  <si>
    <t>cc4a9c1a-d76d-4a78-beac-0b94eaee5987</t>
  </si>
  <si>
    <t>کارشناس بازرسی وبرنامه ریزی تعمیرات مکانیک(8)</t>
  </si>
  <si>
    <t>کارشناس برق و ابزار دقیق نظارت (2)</t>
  </si>
  <si>
    <t>کارشناس بازرسی وبرنامه ریزی تعمیرات مکانیک(12)</t>
  </si>
  <si>
    <t>حسین مهدیان</t>
  </si>
  <si>
    <t>ab87ed83-29c8-4f9b-9cf1-ac826835f90d</t>
  </si>
  <si>
    <t>محمد وفایی فر</t>
  </si>
  <si>
    <t>055c1faf-821c-4b95-a947-b5ef0f5e3091</t>
  </si>
  <si>
    <t>398d682b-c975-4f07-ba05-ae3c13364b3d</t>
  </si>
  <si>
    <t>کارشناس مکانیک نظارت (1)</t>
  </si>
  <si>
    <t>کارشناس بازرسی و کنترل کیفی CPG</t>
  </si>
  <si>
    <t>369014f2-20f0-41ed-92a1-b996cae50496</t>
  </si>
  <si>
    <t>کارشناس برق و ابزار دقیق نظارت (3)</t>
  </si>
  <si>
    <t>عارف مسینانی</t>
  </si>
  <si>
    <t>f8031968-da84-4add-9379-ca2f8c83028c</t>
  </si>
  <si>
    <t>کارشناس ناظر تولید چادرملو (2)</t>
  </si>
  <si>
    <t>cfec02ec-d7b7-4c35-9cd8-ec4cd84db270</t>
  </si>
  <si>
    <t>فرحناز میرجانی سروی</t>
  </si>
  <si>
    <t>d16cd9e4-fbb5-405f-aaac-ca61594f3bae</t>
  </si>
  <si>
    <t>کارشناس سفارشات انبار</t>
  </si>
  <si>
    <t>a48a50d5-13ca-4cb7-97e9-3d0ad247d8bc</t>
  </si>
  <si>
    <t>مجتبی دهستانی اردکانی</t>
  </si>
  <si>
    <t>915950cc-5425-44d5-ab0f-d0bb9ab6c2e8</t>
  </si>
  <si>
    <t>امیر	مروتی</t>
  </si>
  <si>
    <t>c1551204-d87e-4801-aab1-e02377f3d25d</t>
  </si>
  <si>
    <t>مسعود پورنادمی</t>
  </si>
  <si>
    <t>b243487a-432b-49b7-a93e-e8bbafc007bc</t>
  </si>
  <si>
    <t>کارشناس ناظر برق و ابزار دقیق چادرملو  (2)</t>
  </si>
  <si>
    <t>کارشناس بازرسی وبرنامه ریزی تعمیرات مکانیک(7)</t>
  </si>
  <si>
    <t>سمت کارشناس دفتر فنی</t>
  </si>
  <si>
    <t>سمت کارشناس نظارت</t>
  </si>
  <si>
    <t>ترانسپورت</t>
  </si>
  <si>
    <t>D3E111A0-E132-4BB2-8CE5-48B98D7F0256</t>
  </si>
  <si>
    <t>عمرانی/خدماتی</t>
  </si>
  <si>
    <t>کنترل فرآیند</t>
  </si>
  <si>
    <t>کارشناس بازرسی وبرنامه ریزی تعمیرات برق وابزاردقیق(1)</t>
  </si>
  <si>
    <t>کارشناس بازرسی وبرنامه ریزی تعمیرات برق وابزاردقیق(4)</t>
  </si>
  <si>
    <t>کارشناس کالیبراسیون و برنامه ریزی تعمیرات برق وابزاردقیق</t>
  </si>
  <si>
    <t>کارشناس بازرسی وبرنامه ریزی تعمیرات برق وابزاردقیق(2)</t>
  </si>
  <si>
    <t>کارشناس ناظر مکانیک چادرملو (2)</t>
  </si>
  <si>
    <t>کارشناس بازرسی وبرنامه ریزی تعمیرات برق وابزاردقیق(5)</t>
  </si>
  <si>
    <t>کارشناس بازرسی و برنامه ریزی کالا و خدمات</t>
  </si>
  <si>
    <t>bfd49679-9ae0-4001-bb13-ca8f68e9b126</t>
  </si>
  <si>
    <t>کارشناس بازرسی وبرنامه ریزی تعمیرات برق وابزاردقیق(3)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</si>
</sst>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" xfId="0" builtinId="0"/>
  </cellStyles>
  <dxfs count="138">
    <dxf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524" totalsRowShown="0" headerRowDxfId="137" dataDxfId="135" headerRowBorderDxfId="136" tableBorderDxfId="134" totalsRowBorderDxfId="133">
  <autoFilter ref="A1:D524" xr:uid="{00000000-000C-0000-FFFF-FFFF00000000}">
    <filterColumn colId="0">
      <filters>
        <filter val="مجتبی ضیایی اردکانی پور"/>
        <filter val="محمد ضیائی پور اردکانی"/>
      </filters>
    </filterColumn>
  </autoFilter>
  <tableColumns count="4">
    <tableColumn id="1" xr3:uid="{00000000-0010-0000-0000-000001000000}" name="Employee" dataDxfId="132"/>
    <tableColumn id="2" xr3:uid="{00000000-0010-0000-0000-000002000000}" name="Employee ID" dataDxfId="131"/>
    <tableColumn id="3" xr3:uid="{00000000-0010-0000-0000-000003000000}" name="Position" dataDxfId="130"/>
    <tableColumn id="4" xr3:uid="{00000000-0010-0000-0000-000004000000}" name="Position ID" dataDxfId="129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A000000}" name="Table10" displayName="Table10" ref="A1:I1089" totalsRowShown="0" headerRowDxfId="54" dataDxfId="53">
  <autoFilter ref="A1:I1089" xr:uid="{00000000-000C-0000-FFFF-FFFF0A000000}">
    <filterColumn colId="6">
      <filters>
        <filter val="سید مرتضی منصوری"/>
      </filters>
    </filterColumn>
  </autoFilter>
  <tableColumns count="9">
    <tableColumn id="1" xr3:uid="{00000000-0010-0000-0A00-000001000000}" name="ردیف" dataDxfId="52"/>
    <tableColumn id="2" xr3:uid="{00000000-0010-0000-0A00-000002000000}" name="نام سیستم" dataDxfId="51"/>
    <tableColumn id="3" xr3:uid="{00000000-0010-0000-0A00-000003000000}" name="کد سیستم" dataDxfId="50"/>
    <tableColumn id="4" xr3:uid="{00000000-0010-0000-0A00-000004000000}" name="نوع کار" dataDxfId="49"/>
    <tableColumn id="5" xr3:uid="{00000000-0010-0000-0A00-000005000000}" name="نام کارشناس دفتر فنی" dataDxfId="48"/>
    <tableColumn id="8" xr3:uid="{EA8D851A-4F82-4C77-93B8-1A19EFCA9269}" name="سمت کارشناس دفتر فنی" dataDxfId="47">
      <calculatedColumnFormula>VLOOKUP(Table10[[#This Row],[نام کارشناس دفتر فنی]],Table1[],3,0)</calculatedColumnFormula>
    </tableColumn>
    <tableColumn id="6" xr3:uid="{00000000-0010-0000-0A00-000006000000}" name="نام شخص کارشناس نظارت" dataDxfId="46"/>
    <tableColumn id="9" xr3:uid="{F375A77F-2563-4679-83A9-4EA6461C1ACE}" name="سمت کارشناس نظارت" dataDxfId="45">
      <calculatedColumnFormula>VLOOKUP(Table10[[#This Row],[نام شخص کارشناس نظارت]],Table1[],3,0)</calculatedColumnFormula>
    </tableColumn>
    <tableColumn id="7" xr3:uid="{2970AC67-9D7F-43C0-878C-B39D0CA68A51}" name="Is in Systems Sheet : 1 ~ 'Yes'" dataDxfId="44">
      <calculatedColumnFormula>COUNTIF(Table2[کد سیستم],Table10[[#This Row],[کد سیستم]])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B000000}" name="Table11" displayName="Table11" ref="A1:I1089" totalsRowShown="0" headerRowDxfId="43" dataDxfId="42">
  <autoFilter ref="A1:I1089" xr:uid="{00000000-0009-0000-0100-00000B000000}"/>
  <tableColumns count="9">
    <tableColumn id="1" xr3:uid="{00000000-0010-0000-0B00-000001000000}" name="ردیف" dataDxfId="41"/>
    <tableColumn id="2" xr3:uid="{00000000-0010-0000-0B00-000002000000}" name="نام سیستم" dataDxfId="40"/>
    <tableColumn id="3" xr3:uid="{00000000-0010-0000-0B00-000003000000}" name="کد سیستم" dataDxfId="39"/>
    <tableColumn id="4" xr3:uid="{00000000-0010-0000-0B00-000004000000}" name="نوع کار" dataDxfId="38"/>
    <tableColumn id="5" xr3:uid="{00000000-0010-0000-0B00-000005000000}" name="نام کارشناس دفتر فنی" dataDxfId="37"/>
    <tableColumn id="8" xr3:uid="{27133D39-D4E2-4E52-BCFF-2CC4592D6B12}" name="سمت کارشناس دفتر فنی" dataDxfId="36">
      <calculatedColumnFormula>VLOOKUP(Table11[[#This Row],[نام کارشناس دفتر فنی]],Table1[],3,0)</calculatedColumnFormula>
    </tableColumn>
    <tableColumn id="6" xr3:uid="{00000000-0010-0000-0B00-000006000000}" name="نام شخص کارشناس نظارت" dataDxfId="35"/>
    <tableColumn id="9" xr3:uid="{0BBA46DD-65CD-408D-9AAD-07B24A6FA4EE}" name="سمت کارشناس نظارت" dataDxfId="34">
      <calculatedColumnFormula>VLOOKUP(Table11[[#This Row],[نام شخص کارشناس نظارت]],Table1[],3,0)</calculatedColumnFormula>
    </tableColumn>
    <tableColumn id="7" xr3:uid="{8857E3D0-FA53-49F1-AECE-8E61A26551E4}" name="Is in Systems Sheet : 1 ~ 'Yes'" dataDxfId="33">
      <calculatedColumnFormula>COUNTIF(Table2[کد سیستم],Table11[[#This Row],[کد سیستم]])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4" displayName="Table4" ref="A1:I1089" totalsRowShown="0" headerRowDxfId="32" dataDxfId="31">
  <autoFilter ref="A1:I1089" xr:uid="{00000000-000C-0000-FFFF-FFFF04000000}">
    <filterColumn colId="2">
      <filters>
        <filter val="1580"/>
        <filter val="1580BU01"/>
        <filter val="1580LP01"/>
        <filter val="1580SH01"/>
      </filters>
    </filterColumn>
    <filterColumn colId="4">
      <filters>
        <filter val="محمدجواد جعفری راد"/>
      </filters>
    </filterColumn>
  </autoFilter>
  <tableColumns count="9">
    <tableColumn id="1" xr3:uid="{00000000-0010-0000-0400-000001000000}" name="ردیف" dataDxfId="30"/>
    <tableColumn id="2" xr3:uid="{00000000-0010-0000-0400-000002000000}" name="نام سیستم" dataDxfId="29"/>
    <tableColumn id="3" xr3:uid="{00000000-0010-0000-0400-000003000000}" name="کد سیستم" dataDxfId="28"/>
    <tableColumn id="4" xr3:uid="{00000000-0010-0000-0400-000004000000}" name="نوع کار" dataDxfId="27"/>
    <tableColumn id="5" xr3:uid="{00000000-0010-0000-0400-000005000000}" name="نام کارشناس دفتر فنی" dataDxfId="26"/>
    <tableColumn id="9" xr3:uid="{99C3E615-8591-4CC0-A50B-5B0AA4DCD713}" name="سمت کارشناس دفتر فنی" dataDxfId="25">
      <calculatedColumnFormula>VLOOKUP(Table4[[#This Row],[نام کارشناس دفتر فنی]],Table1[],3,0)</calculatedColumnFormula>
    </tableColumn>
    <tableColumn id="6" xr3:uid="{00000000-0010-0000-0400-000006000000}" name="نام شخص کارشناس نظارت" dataDxfId="24"/>
    <tableColumn id="8" xr3:uid="{2C7B2145-1F66-4013-8EFB-557122F25DD4}" name="سمت کارشناس نظارت" dataDxfId="23">
      <calculatedColumnFormula>VLOOKUP(Table4[[#This Row],[نام شخص کارشناس نظارت]],Table1[],3,0)</calculatedColumnFormula>
    </tableColumn>
    <tableColumn id="7" xr3:uid="{DC37D5AB-60FE-491C-B565-3317C6E7AB0E}" name="Is in Systems Sheet : 1 ~ 'Yes'" dataDxfId="22">
      <calculatedColumnFormula>COUNTIF(Table2[کد سیستم],Table4[[#This Row],[کد سیستم]])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5000000}" name="Table5" displayName="Table5" ref="A1:I1089" totalsRowShown="0" headerRowDxfId="21" dataDxfId="20">
  <autoFilter ref="A1:I1089" xr:uid="{00000000-0009-0000-0100-000005000000}"/>
  <tableColumns count="9">
    <tableColumn id="1" xr3:uid="{00000000-0010-0000-0500-000001000000}" name="ردیف" dataDxfId="19"/>
    <tableColumn id="2" xr3:uid="{00000000-0010-0000-0500-000002000000}" name="نام سیستم" dataDxfId="18"/>
    <tableColumn id="3" xr3:uid="{00000000-0010-0000-0500-000003000000}" name="کد سیستم" dataDxfId="17"/>
    <tableColumn id="4" xr3:uid="{00000000-0010-0000-0500-000004000000}" name="نوع کار" dataDxfId="16"/>
    <tableColumn id="5" xr3:uid="{00000000-0010-0000-0500-000005000000}" name="نام کارشناس دفتر فنی" dataDxfId="15"/>
    <tableColumn id="9" xr3:uid="{9D507D93-8DE4-4FD2-97D2-93989440F336}" name="سمت کارشناس دفتر فنی" dataDxfId="14">
      <calculatedColumnFormula>VLOOKUP(Table5[[#This Row],[نام کارشناس دفتر فنی]],Table1[],3,0)</calculatedColumnFormula>
    </tableColumn>
    <tableColumn id="6" xr3:uid="{00000000-0010-0000-0500-000006000000}" name="نام شخص کارشناس نظارت" dataDxfId="13"/>
    <tableColumn id="8" xr3:uid="{5BE07D94-C810-4A56-A321-0B85A26A059F}" name="سمت کارشناس نظارت" dataDxfId="12">
      <calculatedColumnFormula>VLOOKUP(Table5[[#This Row],[نام شخص کارشناس نظارت]],Table1[],3,0)</calculatedColumnFormula>
    </tableColumn>
    <tableColumn id="7" xr3:uid="{7E39A4CB-356E-4593-91F4-B32C2CFCC240}" name="Is in Systems Sheet : 1 ~ 'Yes'" dataDxfId="11">
      <calculatedColumnFormula>COUNTIF(Table2[کد سیستم],Table5[[#This Row],[کد سیستم]])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13" displayName="Table1113" ref="A1:I1089" totalsRowShown="0" headerRowDxfId="10" dataDxfId="9">
  <autoFilter ref="A1:I1089" xr:uid="{00000000-0009-0000-0100-00000C000000}">
    <filterColumn colId="4">
      <filters>
        <filter val="محمدجواد جعفری راد"/>
      </filters>
    </filterColumn>
  </autoFilter>
  <tableColumns count="9">
    <tableColumn id="1" xr3:uid="{00000000-0010-0000-0C00-000001000000}" name="ردیف" dataDxfId="8"/>
    <tableColumn id="2" xr3:uid="{00000000-0010-0000-0C00-000002000000}" name="نام سیستم" dataDxfId="7"/>
    <tableColumn id="3" xr3:uid="{00000000-0010-0000-0C00-000003000000}" name="کد سیستم" dataDxfId="6"/>
    <tableColumn id="4" xr3:uid="{00000000-0010-0000-0C00-000004000000}" name="نوع کار" dataDxfId="5"/>
    <tableColumn id="5" xr3:uid="{00000000-0010-0000-0C00-000005000000}" name="نام کارشناس دفتر فنی" dataDxfId="4"/>
    <tableColumn id="9" xr3:uid="{4CCE69AC-ACC8-43FA-9EB0-17885C6A0651}" name="سمت کارشناس دفتر فنی" dataDxfId="3">
      <calculatedColumnFormula>VLOOKUP(Table1113[[#This Row],[نام کارشناس دفتر فنی]],Table1[],3,0)</calculatedColumnFormula>
    </tableColumn>
    <tableColumn id="6" xr3:uid="{00000000-0010-0000-0C00-000006000000}" name="نام شخص کارشناس نظارت" dataDxfId="2"/>
    <tableColumn id="8" xr3:uid="{649AD86A-7C85-437B-83FC-FF0809AA7084}" name="سمت کارشناس نظارت" dataDxfId="1">
      <calculatedColumnFormula>VLOOKUP(Table1113[[#This Row],[نام شخص کارشناس نظارت]],Table1[],3,0)</calculatedColumnFormula>
    </tableColumn>
    <tableColumn id="7" xr3:uid="{49A0CFB8-C7BA-4FFF-962A-09B19B4CE7D4}" name="Is in Systems Sheet : 1 ~ 'Yes'" dataDxfId="0">
      <calculatedColumnFormula>COUNTIF(Table2[کد سیستم],Table1113[[#This Row],[کد سیستم]])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D1089" totalsRowShown="0" headerRowDxfId="128" dataDxfId="126" headerRowBorderDxfId="127" tableBorderDxfId="125" totalsRowBorderDxfId="124">
  <autoFilter ref="A1:D1089" xr:uid="{00000000-0009-0000-0100-000002000000}"/>
  <tableColumns count="4">
    <tableColumn id="1" xr3:uid="{00000000-0010-0000-0100-000001000000}" name="نام سیستم" dataDxfId="123"/>
    <tableColumn id="2" xr3:uid="{00000000-0010-0000-0100-000002000000}" name="کد سیستم" dataDxfId="122"/>
    <tableColumn id="3" xr3:uid="{00000000-0010-0000-0100-000003000000}" name="ID" dataDxfId="121"/>
    <tableColumn id="4" xr3:uid="{BDBF450D-8D41-4AC2-83D9-AE448EEF03F1}" name="Is It Used : 1 ~ 'YES'" dataDxfId="120">
      <calculatedColumnFormula>COUNTIF(Table4[کد سیستم],Table2[[#This Row],[کد سیستم]])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12" totalsRowShown="0" headerRowDxfId="119" dataDxfId="118">
  <autoFilter ref="A1:B12" xr:uid="{00000000-0009-0000-0100-000003000000}"/>
  <tableColumns count="2">
    <tableColumn id="1" xr3:uid="{00000000-0010-0000-0200-000001000000}" name="Name" dataDxfId="117"/>
    <tableColumn id="2" xr3:uid="{00000000-0010-0000-0200-000002000000}" name="ID" dataDxfId="1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3000000}" name="Table314" displayName="Table314" ref="A1:D27" totalsRowShown="0" headerRowDxfId="115" dataDxfId="114">
  <autoFilter ref="A1:D27" xr:uid="{00000000-0009-0000-0100-00000D000000}"/>
  <tableColumns count="4">
    <tableColumn id="1" xr3:uid="{00000000-0010-0000-0300-000001000000}" name="Name" dataDxfId="113"/>
    <tableColumn id="2" xr3:uid="{00000000-0010-0000-0300-000002000000}" name="ID" dataDxfId="112"/>
    <tableColumn id="3" xr3:uid="{00000000-0010-0000-0300-000003000000}" name="رئیس اجرایی" dataDxfId="111"/>
    <tableColumn id="5" xr3:uid="{00000000-0010-0000-0300-000005000000}" name="سرپرست واحد اجرایی" dataDxfId="11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6000000}" name="Table6" displayName="Table6" ref="A1:I1089" totalsRowShown="0" headerRowDxfId="109" dataDxfId="108">
  <autoFilter ref="A1:I1089" xr:uid="{00000000-0009-0000-0100-000006000000}"/>
  <tableColumns count="9">
    <tableColumn id="1" xr3:uid="{00000000-0010-0000-0600-000001000000}" name="ردیف" dataDxfId="107"/>
    <tableColumn id="2" xr3:uid="{00000000-0010-0000-0600-000002000000}" name="نام سیستم" dataDxfId="106"/>
    <tableColumn id="3" xr3:uid="{00000000-0010-0000-0600-000003000000}" name="کد سیستم" dataDxfId="105"/>
    <tableColumn id="4" xr3:uid="{00000000-0010-0000-0600-000004000000}" name="نوع کار" dataDxfId="104"/>
    <tableColumn id="5" xr3:uid="{00000000-0010-0000-0600-000005000000}" name="نام کارشناس دفتر فنی" dataDxfId="103"/>
    <tableColumn id="8" xr3:uid="{8EFE5355-CC9F-4158-875B-17CD4A5CA400}" name="سمت کارشناس دفتر فنی" dataDxfId="102">
      <calculatedColumnFormula>VLOOKUP(Table6[[#This Row],[نام کارشناس دفتر فنی]],Table1[],3,0)</calculatedColumnFormula>
    </tableColumn>
    <tableColumn id="6" xr3:uid="{00000000-0010-0000-0600-000006000000}" name="نام شخص کارشناس نظارت" dataDxfId="101"/>
    <tableColumn id="9" xr3:uid="{A67C25DD-ECA1-4727-8BD0-00799F23305B}" name="سمت کارشناس نظارت" dataDxfId="100">
      <calculatedColumnFormula>VLOOKUP(Table6[[#This Row],[نام شخص کارشناس نظارت]],Table1[],3,0)</calculatedColumnFormula>
    </tableColumn>
    <tableColumn id="7" xr3:uid="{CE0C2AA9-177B-4A8A-BA7F-216B39DCCF2D}" name="Is in Systems Sheet : 1 ~ 'Yes'" dataDxfId="99">
      <calculatedColumnFormula>COUNTIF(Table2[کد سیستم],Table6[[#This Row],[کد سیستم]])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C331F2C-852D-488C-BCB3-8A07049E38C0}" name="Table715" displayName="Table715" ref="A1:I1089" totalsRowShown="0" headerRowDxfId="98" dataDxfId="97">
  <autoFilter ref="A1:I1089" xr:uid="{00000000-0009-0000-0100-000007000000}"/>
  <tableColumns count="9">
    <tableColumn id="1" xr3:uid="{F3EA016B-E3B5-4D44-A92D-E9347E29AB23}" name="ردیف" dataDxfId="96"/>
    <tableColumn id="2" xr3:uid="{07B94DA0-CF0B-4753-A493-B5F9E3CD2BFC}" name="نام سیستم" dataDxfId="95"/>
    <tableColumn id="3" xr3:uid="{FD6872CE-187F-4DAA-9AD0-7F9F1DACB8C5}" name="کد سیستم" dataDxfId="94"/>
    <tableColumn id="4" xr3:uid="{3F3A117D-1D98-44A6-895B-C0F5F7D08C50}" name="نوع کار" dataDxfId="93"/>
    <tableColumn id="5" xr3:uid="{2738293F-5672-4324-A7C0-A11E0177D3D5}" name="نام کارشناس دفتر فنی" dataDxfId="92"/>
    <tableColumn id="8" xr3:uid="{F66222D3-5348-476F-B473-02FF0BD67FD3}" name="سمت کارشناس دفتر فنی" dataDxfId="91">
      <calculatedColumnFormula>VLOOKUP(Table715[[#This Row],[نام کارشناس دفتر فنی]],Table1[],3,0)</calculatedColumnFormula>
    </tableColumn>
    <tableColumn id="6" xr3:uid="{4C704602-D05D-4BC2-A2FC-F70ECBA3B2D6}" name="نام شخص کارشناس نظارت" dataDxfId="90"/>
    <tableColumn id="9" xr3:uid="{4CED2F9B-64FB-44C8-902C-BB27013F19F9}" name="سمت کارشناس نظارت" dataDxfId="89">
      <calculatedColumnFormula>VLOOKUP(Table715[[#This Row],[نام شخص کارشناس نظارت]],Table1[],3,0)</calculatedColumnFormula>
    </tableColumn>
    <tableColumn id="7" xr3:uid="{CF826B2F-A777-4D3C-BDE9-4B242020ECD7}" name="Is in Systems Sheet : 1 ~ 'Yes'" dataDxfId="88">
      <calculatedColumnFormula>COUNTIF(Table2[کد سیستم],Table715[[#This Row],[کد سیستم]])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e7" displayName="Table7" ref="A1:I1089" totalsRowShown="0" headerRowDxfId="87" dataDxfId="86">
  <autoFilter ref="A1:I1089" xr:uid="{00000000-0009-0000-0100-000007000000}"/>
  <tableColumns count="9">
    <tableColumn id="1" xr3:uid="{00000000-0010-0000-0700-000001000000}" name="ردیف" dataDxfId="85"/>
    <tableColumn id="2" xr3:uid="{00000000-0010-0000-0700-000002000000}" name="نام سیستم" dataDxfId="84"/>
    <tableColumn id="3" xr3:uid="{00000000-0010-0000-0700-000003000000}" name="کد سیستم" dataDxfId="83"/>
    <tableColumn id="4" xr3:uid="{00000000-0010-0000-0700-000004000000}" name="نوع کار" dataDxfId="82"/>
    <tableColumn id="5" xr3:uid="{00000000-0010-0000-0700-000005000000}" name="نام کارشناس دفتر فنی" dataDxfId="81"/>
    <tableColumn id="8" xr3:uid="{C48842D7-E1F2-4E5A-A87F-BDE85F8FD1CD}" name="سمت کارشناس دفتر فنی" dataDxfId="80">
      <calculatedColumnFormula>VLOOKUP(Table7[[#This Row],[نام کارشناس دفتر فنی]],Table1[],3,0)</calculatedColumnFormula>
    </tableColumn>
    <tableColumn id="6" xr3:uid="{00000000-0010-0000-0700-000006000000}" name="نام شخص کارشناس نظارت" dataDxfId="79"/>
    <tableColumn id="9" xr3:uid="{EF7B6D05-A399-41D2-B85E-BF16E2DB6585}" name="سمت کارشناس نظارت" dataDxfId="78">
      <calculatedColumnFormula>VLOOKUP(Table7[[#This Row],[نام شخص کارشناس نظارت]],Table1[],3,0)</calculatedColumnFormula>
    </tableColumn>
    <tableColumn id="7" xr3:uid="{72F6F11F-B2CD-4A54-ABA5-6B68CD2BD232}" name="Is in Systems Sheet : 1 ~ 'Yes'" dataDxfId="77">
      <calculatedColumnFormula>COUNTIF(Table2[کد سیستم],Table7[[#This Row],[کد سیستم]])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8000000}" name="Table8" displayName="Table8" ref="A1:I1089" totalsRowShown="0" headerRowDxfId="76" dataDxfId="75">
  <autoFilter ref="A1:I1089" xr:uid="{00000000-0009-0000-0100-000008000000}"/>
  <tableColumns count="9">
    <tableColumn id="1" xr3:uid="{00000000-0010-0000-0800-000001000000}" name="ردیف" dataDxfId="74"/>
    <tableColumn id="2" xr3:uid="{00000000-0010-0000-0800-000002000000}" name="نام سیستم" dataDxfId="73"/>
    <tableColumn id="3" xr3:uid="{00000000-0010-0000-0800-000003000000}" name="کد سیستم" dataDxfId="72"/>
    <tableColumn id="4" xr3:uid="{00000000-0010-0000-0800-000004000000}" name="نوع کار" dataDxfId="71"/>
    <tableColumn id="5" xr3:uid="{00000000-0010-0000-0800-000005000000}" name="نام کارشناس دفتر فنی" dataDxfId="70"/>
    <tableColumn id="9" xr3:uid="{845A1073-2282-41BA-A278-7E1D70A84EE8}" name="سمت کارشناس دفتر فنی" dataDxfId="69">
      <calculatedColumnFormula>VLOOKUP(Table8[[#This Row],[نام کارشناس دفتر فنی]],Table1[],3,0)</calculatedColumnFormula>
    </tableColumn>
    <tableColumn id="6" xr3:uid="{00000000-0010-0000-0800-000006000000}" name="نام شخص کارشناس نظارت" dataDxfId="68"/>
    <tableColumn id="8" xr3:uid="{069B1BAA-B045-4579-AF91-DE7EB8B6F0E1}" name="سمت کارشناس نظارت" dataDxfId="67">
      <calculatedColumnFormula>VLOOKUP(Table8[[#This Row],[نام شخص کارشناس نظارت]],Table1[],3,0)</calculatedColumnFormula>
    </tableColumn>
    <tableColumn id="7" xr3:uid="{2E3613D5-1FBC-44B1-8185-22280E1B4843}" name="Is in Systems Sheet : 1 ~ 'Yes'" dataDxfId="66">
      <calculatedColumnFormula>COUNTIF(Table2[کد سیستم],Table8[[#This Row],[کد سیستم]])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9000000}" name="Table9" displayName="Table9" ref="A1:I1089" totalsRowShown="0" headerRowDxfId="65" dataDxfId="64">
  <autoFilter ref="A1:I1089" xr:uid="{00000000-0009-0000-0100-000009000000}">
    <filterColumn colId="1">
      <filters>
        <filter val="0910BC01"/>
        <filter val="0910BC02"/>
        <filter val="0910BC03"/>
        <filter val="0910GA01"/>
        <filter val="0910TT01"/>
        <filter val="0920BC01"/>
        <filter val="0920BC02"/>
        <filter val="0920BC03"/>
        <filter val="0920GA01"/>
        <filter val="0920PG01"/>
        <filter val="0930BC01"/>
        <filter val="0930BI01"/>
        <filter val="0930BM01"/>
        <filter val="0930GA01"/>
      </filters>
    </filterColumn>
  </autoFilter>
  <tableColumns count="9">
    <tableColumn id="1" xr3:uid="{00000000-0010-0000-0900-000001000000}" name="ردیف" dataDxfId="63"/>
    <tableColumn id="2" xr3:uid="{00000000-0010-0000-0900-000002000000}" name="نام سیستم" dataDxfId="62"/>
    <tableColumn id="3" xr3:uid="{00000000-0010-0000-0900-000003000000}" name="کد سیستم" dataDxfId="61"/>
    <tableColumn id="4" xr3:uid="{00000000-0010-0000-0900-000004000000}" name="نوع کار" dataDxfId="60"/>
    <tableColumn id="5" xr3:uid="{00000000-0010-0000-0900-000005000000}" name="نام کارشناس دفتر فنی" dataDxfId="59"/>
    <tableColumn id="9" xr3:uid="{6D5C6D3A-4C54-4DD2-8894-DCE9F83D6941}" name="سمت کارشناس دفتر فنی" dataDxfId="58">
      <calculatedColumnFormula>VLOOKUP(Table9[[#This Row],[نام کارشناس دفتر فنی]],Table1[],3,0)</calculatedColumnFormula>
    </tableColumn>
    <tableColumn id="6" xr3:uid="{00000000-0010-0000-0900-000006000000}" name="نام شخص کارشناس نظارت" dataDxfId="57"/>
    <tableColumn id="8" xr3:uid="{CE9C46FF-B3E5-435D-AE4A-BD9514648109}" name="سمت کارشناس نظارت" dataDxfId="56">
      <calculatedColumnFormula>VLOOKUP(Table9[[#This Row],[نام شخص کارشناس نظارت]],Table1[],3,0)</calculatedColumnFormula>
    </tableColumn>
    <tableColumn id="7" xr3:uid="{08F2628E-860A-4E3C-A4FA-59155CF48888}" name="Is in Systems Sheet : 1 ~ 'Yes'" dataDxfId="55">
      <calculatedColumnFormula>COUNTIF(Table2[کد سیستم],Table9[[#This Row],[کد سیستم]])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4"/>
  <sheetViews>
    <sheetView workbookViewId="0">
      <selection activeCell="A393" sqref="A393"/>
    </sheetView>
  </sheetViews>
  <sheetFormatPr defaultColWidth="9.125" defaultRowHeight="15" x14ac:dyDescent="0.25"/>
  <cols>
    <col min="1" max="1" width="24.875" style="1" bestFit="1" customWidth="1"/>
    <col min="2" max="2" width="38.875" style="1" bestFit="1" customWidth="1"/>
    <col min="3" max="3" width="40.375" style="1" bestFit="1" customWidth="1"/>
    <col min="4" max="4" width="38.375" style="1" bestFit="1" customWidth="1"/>
    <col min="5" max="16384" width="9.125" style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hidden="1" x14ac:dyDescent="0.25">
      <c r="A3" s="2" t="s">
        <v>8</v>
      </c>
      <c r="B3" s="2" t="s">
        <v>9</v>
      </c>
      <c r="C3" s="2" t="s">
        <v>3881</v>
      </c>
      <c r="D3" s="2" t="s">
        <v>10</v>
      </c>
    </row>
    <row r="4" spans="1:4" hidden="1" x14ac:dyDescent="0.25">
      <c r="A4" s="2" t="s">
        <v>11</v>
      </c>
      <c r="B4" s="2" t="s">
        <v>12</v>
      </c>
      <c r="C4" s="2" t="s">
        <v>13</v>
      </c>
      <c r="D4" s="2" t="s">
        <v>14</v>
      </c>
    </row>
    <row r="5" spans="1:4" hidden="1" x14ac:dyDescent="0.25">
      <c r="A5" s="2" t="s">
        <v>15</v>
      </c>
      <c r="B5" s="2" t="s">
        <v>16</v>
      </c>
      <c r="C5" s="2" t="s">
        <v>17</v>
      </c>
      <c r="D5" s="2" t="s">
        <v>18</v>
      </c>
    </row>
    <row r="6" spans="1:4" hidden="1" x14ac:dyDescent="0.25">
      <c r="A6" s="2" t="s">
        <v>19</v>
      </c>
      <c r="B6" s="2" t="s">
        <v>20</v>
      </c>
      <c r="C6" s="2" t="s">
        <v>3882</v>
      </c>
      <c r="D6" s="2" t="s">
        <v>22</v>
      </c>
    </row>
    <row r="7" spans="1:4" hidden="1" x14ac:dyDescent="0.25">
      <c r="A7" s="2" t="s">
        <v>23</v>
      </c>
      <c r="B7" s="2" t="s">
        <v>24</v>
      </c>
      <c r="C7" s="2" t="s">
        <v>3782</v>
      </c>
      <c r="D7" s="2" t="s">
        <v>3799</v>
      </c>
    </row>
    <row r="8" spans="1:4" hidden="1" x14ac:dyDescent="0.25">
      <c r="A8" s="2" t="s">
        <v>23</v>
      </c>
      <c r="B8" s="2" t="s">
        <v>24</v>
      </c>
      <c r="C8" s="2" t="s">
        <v>25</v>
      </c>
      <c r="D8" s="2" t="s">
        <v>26</v>
      </c>
    </row>
    <row r="9" spans="1:4" hidden="1" x14ac:dyDescent="0.25">
      <c r="A9" s="2" t="s">
        <v>27</v>
      </c>
      <c r="B9" s="2" t="s">
        <v>28</v>
      </c>
      <c r="C9" s="2" t="s">
        <v>29</v>
      </c>
      <c r="D9" s="2" t="s">
        <v>30</v>
      </c>
    </row>
    <row r="10" spans="1:4" hidden="1" x14ac:dyDescent="0.25">
      <c r="A10" s="2" t="s">
        <v>31</v>
      </c>
      <c r="B10" s="2" t="s">
        <v>32</v>
      </c>
      <c r="C10" s="2" t="s">
        <v>3883</v>
      </c>
      <c r="D10" s="2" t="s">
        <v>33</v>
      </c>
    </row>
    <row r="11" spans="1:4" hidden="1" x14ac:dyDescent="0.25">
      <c r="A11" s="2" t="s">
        <v>34</v>
      </c>
      <c r="B11" s="2" t="s">
        <v>35</v>
      </c>
      <c r="C11" s="2" t="s">
        <v>36</v>
      </c>
      <c r="D11" s="2" t="s">
        <v>37</v>
      </c>
    </row>
    <row r="12" spans="1:4" hidden="1" x14ac:dyDescent="0.25">
      <c r="A12" s="2" t="s">
        <v>38</v>
      </c>
      <c r="B12" s="2" t="s">
        <v>39</v>
      </c>
      <c r="C12" s="2" t="s">
        <v>40</v>
      </c>
      <c r="D12" s="2" t="s">
        <v>41</v>
      </c>
    </row>
    <row r="13" spans="1:4" hidden="1" x14ac:dyDescent="0.25">
      <c r="A13" s="2" t="s">
        <v>42</v>
      </c>
      <c r="B13" s="2" t="s">
        <v>43</v>
      </c>
      <c r="C13" s="2" t="s">
        <v>44</v>
      </c>
      <c r="D13" s="2" t="s">
        <v>45</v>
      </c>
    </row>
    <row r="14" spans="1:4" hidden="1" x14ac:dyDescent="0.25">
      <c r="A14" s="2" t="s">
        <v>46</v>
      </c>
      <c r="B14" s="2" t="s">
        <v>47</v>
      </c>
      <c r="C14" s="2" t="s">
        <v>48</v>
      </c>
      <c r="D14" s="2" t="s">
        <v>49</v>
      </c>
    </row>
    <row r="15" spans="1:4" hidden="1" x14ac:dyDescent="0.25">
      <c r="A15" s="2" t="s">
        <v>50</v>
      </c>
      <c r="B15" s="2" t="s">
        <v>51</v>
      </c>
      <c r="C15" s="2" t="s">
        <v>36</v>
      </c>
      <c r="D15" s="2" t="s">
        <v>52</v>
      </c>
    </row>
    <row r="16" spans="1:4" hidden="1" x14ac:dyDescent="0.25">
      <c r="A16" s="2" t="s">
        <v>53</v>
      </c>
      <c r="B16" s="2" t="s">
        <v>54</v>
      </c>
      <c r="C16" s="2" t="s">
        <v>55</v>
      </c>
      <c r="D16" s="2" t="s">
        <v>56</v>
      </c>
    </row>
    <row r="17" spans="1:4" hidden="1" x14ac:dyDescent="0.25">
      <c r="A17" s="2" t="s">
        <v>57</v>
      </c>
      <c r="B17" s="2" t="s">
        <v>58</v>
      </c>
      <c r="C17" s="2" t="s">
        <v>44</v>
      </c>
      <c r="D17" s="2" t="s">
        <v>59</v>
      </c>
    </row>
    <row r="18" spans="1:4" hidden="1" x14ac:dyDescent="0.25">
      <c r="A18" s="2" t="s">
        <v>60</v>
      </c>
      <c r="B18" s="2" t="s">
        <v>61</v>
      </c>
      <c r="C18" s="2" t="s">
        <v>44</v>
      </c>
      <c r="D18" s="2" t="s">
        <v>62</v>
      </c>
    </row>
    <row r="19" spans="1:4" hidden="1" x14ac:dyDescent="0.25">
      <c r="A19" s="2" t="s">
        <v>63</v>
      </c>
      <c r="B19" s="2" t="s">
        <v>64</v>
      </c>
      <c r="C19" s="2" t="s">
        <v>3884</v>
      </c>
      <c r="D19" s="2" t="s">
        <v>65</v>
      </c>
    </row>
    <row r="20" spans="1:4" hidden="1" x14ac:dyDescent="0.25">
      <c r="A20" s="2" t="s">
        <v>66</v>
      </c>
      <c r="B20" s="2" t="s">
        <v>67</v>
      </c>
      <c r="C20" s="2" t="s">
        <v>44</v>
      </c>
      <c r="D20" s="2" t="s">
        <v>68</v>
      </c>
    </row>
    <row r="21" spans="1:4" hidden="1" x14ac:dyDescent="0.25">
      <c r="A21" s="2" t="s">
        <v>69</v>
      </c>
      <c r="B21" s="2" t="s">
        <v>70</v>
      </c>
      <c r="C21" s="2" t="s">
        <v>3885</v>
      </c>
      <c r="D21" s="2" t="s">
        <v>3886</v>
      </c>
    </row>
    <row r="22" spans="1:4" hidden="1" x14ac:dyDescent="0.25">
      <c r="A22" s="2" t="s">
        <v>69</v>
      </c>
      <c r="B22" s="2" t="s">
        <v>70</v>
      </c>
      <c r="C22" s="2" t="s">
        <v>71</v>
      </c>
      <c r="D22" s="2" t="s">
        <v>72</v>
      </c>
    </row>
    <row r="23" spans="1:4" hidden="1" x14ac:dyDescent="0.25">
      <c r="A23" s="2" t="s">
        <v>73</v>
      </c>
      <c r="B23" s="2" t="s">
        <v>74</v>
      </c>
      <c r="C23" s="2" t="s">
        <v>75</v>
      </c>
      <c r="D23" s="2" t="s">
        <v>76</v>
      </c>
    </row>
    <row r="24" spans="1:4" hidden="1" x14ac:dyDescent="0.25">
      <c r="A24" s="2" t="s">
        <v>77</v>
      </c>
      <c r="B24" s="2" t="s">
        <v>78</v>
      </c>
      <c r="C24" s="2" t="s">
        <v>79</v>
      </c>
      <c r="D24" s="2" t="s">
        <v>80</v>
      </c>
    </row>
    <row r="25" spans="1:4" hidden="1" x14ac:dyDescent="0.25">
      <c r="A25" s="2" t="s">
        <v>81</v>
      </c>
      <c r="B25" s="2" t="s">
        <v>82</v>
      </c>
      <c r="C25" s="2" t="s">
        <v>3887</v>
      </c>
      <c r="D25" s="2" t="s">
        <v>83</v>
      </c>
    </row>
    <row r="26" spans="1:4" hidden="1" x14ac:dyDescent="0.25">
      <c r="A26" s="2" t="s">
        <v>84</v>
      </c>
      <c r="B26" s="2" t="s">
        <v>85</v>
      </c>
      <c r="C26" s="2" t="s">
        <v>86</v>
      </c>
      <c r="D26" s="2" t="s">
        <v>87</v>
      </c>
    </row>
    <row r="27" spans="1:4" hidden="1" x14ac:dyDescent="0.25">
      <c r="A27" s="2" t="s">
        <v>88</v>
      </c>
      <c r="B27" s="2" t="s">
        <v>89</v>
      </c>
      <c r="C27" s="2" t="s">
        <v>90</v>
      </c>
      <c r="D27" s="2" t="s">
        <v>91</v>
      </c>
    </row>
    <row r="28" spans="1:4" hidden="1" x14ac:dyDescent="0.25">
      <c r="A28" s="2" t="s">
        <v>92</v>
      </c>
      <c r="B28" s="2" t="s">
        <v>93</v>
      </c>
      <c r="C28" s="2" t="s">
        <v>94</v>
      </c>
      <c r="D28" s="2" t="s">
        <v>95</v>
      </c>
    </row>
    <row r="29" spans="1:4" hidden="1" x14ac:dyDescent="0.25">
      <c r="A29" s="2" t="s">
        <v>96</v>
      </c>
      <c r="B29" s="2" t="s">
        <v>97</v>
      </c>
      <c r="C29" s="2" t="s">
        <v>98</v>
      </c>
      <c r="D29" s="2" t="s">
        <v>99</v>
      </c>
    </row>
    <row r="30" spans="1:4" hidden="1" x14ac:dyDescent="0.25">
      <c r="A30" s="2" t="s">
        <v>100</v>
      </c>
      <c r="B30" s="2" t="s">
        <v>101</v>
      </c>
      <c r="C30" s="2" t="s">
        <v>102</v>
      </c>
      <c r="D30" s="2" t="s">
        <v>103</v>
      </c>
    </row>
    <row r="31" spans="1:4" hidden="1" x14ac:dyDescent="0.25">
      <c r="A31" s="2" t="s">
        <v>104</v>
      </c>
      <c r="B31" s="2" t="s">
        <v>105</v>
      </c>
      <c r="C31" s="2" t="s">
        <v>94</v>
      </c>
      <c r="D31" s="2" t="s">
        <v>106</v>
      </c>
    </row>
    <row r="32" spans="1:4" hidden="1" x14ac:dyDescent="0.25">
      <c r="A32" s="2" t="s">
        <v>107</v>
      </c>
      <c r="B32" s="2" t="s">
        <v>108</v>
      </c>
      <c r="C32" s="2" t="s">
        <v>109</v>
      </c>
      <c r="D32" s="2" t="s">
        <v>110</v>
      </c>
    </row>
    <row r="33" spans="1:4" hidden="1" x14ac:dyDescent="0.25">
      <c r="A33" s="2" t="s">
        <v>111</v>
      </c>
      <c r="B33" s="2" t="s">
        <v>112</v>
      </c>
      <c r="C33" s="2" t="s">
        <v>113</v>
      </c>
      <c r="D33" s="2" t="s">
        <v>114</v>
      </c>
    </row>
    <row r="34" spans="1:4" hidden="1" x14ac:dyDescent="0.25">
      <c r="A34" s="2" t="s">
        <v>3888</v>
      </c>
      <c r="B34" s="2" t="s">
        <v>3889</v>
      </c>
      <c r="C34" s="2" t="s">
        <v>262</v>
      </c>
      <c r="D34" s="2" t="s">
        <v>365</v>
      </c>
    </row>
    <row r="35" spans="1:4" hidden="1" x14ac:dyDescent="0.25">
      <c r="A35" s="2" t="s">
        <v>115</v>
      </c>
      <c r="B35" s="2" t="s">
        <v>116</v>
      </c>
      <c r="C35" s="2" t="s">
        <v>117</v>
      </c>
      <c r="D35" s="2" t="s">
        <v>118</v>
      </c>
    </row>
    <row r="36" spans="1:4" hidden="1" x14ac:dyDescent="0.25">
      <c r="A36" s="2" t="s">
        <v>119</v>
      </c>
      <c r="B36" s="2" t="s">
        <v>120</v>
      </c>
      <c r="C36" s="2" t="s">
        <v>40</v>
      </c>
      <c r="D36" s="2" t="s">
        <v>121</v>
      </c>
    </row>
    <row r="37" spans="1:4" hidden="1" x14ac:dyDescent="0.25">
      <c r="A37" s="2" t="s">
        <v>122</v>
      </c>
      <c r="B37" s="2" t="s">
        <v>123</v>
      </c>
      <c r="C37" s="2" t="s">
        <v>98</v>
      </c>
      <c r="D37" s="2" t="s">
        <v>124</v>
      </c>
    </row>
    <row r="38" spans="1:4" hidden="1" x14ac:dyDescent="0.25">
      <c r="A38" s="2" t="s">
        <v>125</v>
      </c>
      <c r="B38" s="2" t="s">
        <v>126</v>
      </c>
      <c r="C38" s="2" t="s">
        <v>127</v>
      </c>
      <c r="D38" s="2" t="s">
        <v>128</v>
      </c>
    </row>
    <row r="39" spans="1:4" hidden="1" x14ac:dyDescent="0.25">
      <c r="A39" s="2" t="s">
        <v>129</v>
      </c>
      <c r="B39" s="2" t="s">
        <v>130</v>
      </c>
      <c r="C39" s="2" t="s">
        <v>131</v>
      </c>
      <c r="D39" s="2" t="s">
        <v>132</v>
      </c>
    </row>
    <row r="40" spans="1:4" hidden="1" x14ac:dyDescent="0.25">
      <c r="A40" s="2" t="s">
        <v>133</v>
      </c>
      <c r="B40" s="2" t="s">
        <v>134</v>
      </c>
      <c r="C40" s="2" t="s">
        <v>135</v>
      </c>
      <c r="D40" s="2" t="s">
        <v>136</v>
      </c>
    </row>
    <row r="41" spans="1:4" hidden="1" x14ac:dyDescent="0.25">
      <c r="A41" s="2" t="s">
        <v>137</v>
      </c>
      <c r="B41" s="2" t="s">
        <v>138</v>
      </c>
      <c r="C41" s="2" t="s">
        <v>6</v>
      </c>
      <c r="D41" s="2" t="s">
        <v>139</v>
      </c>
    </row>
    <row r="42" spans="1:4" hidden="1" x14ac:dyDescent="0.25">
      <c r="A42" s="2" t="s">
        <v>140</v>
      </c>
      <c r="B42" s="2" t="s">
        <v>141</v>
      </c>
      <c r="C42" s="2" t="s">
        <v>142</v>
      </c>
      <c r="D42" s="2" t="s">
        <v>143</v>
      </c>
    </row>
    <row r="43" spans="1:4" hidden="1" x14ac:dyDescent="0.25">
      <c r="A43" s="2" t="s">
        <v>144</v>
      </c>
      <c r="B43" s="2" t="s">
        <v>145</v>
      </c>
      <c r="C43" s="2" t="s">
        <v>146</v>
      </c>
      <c r="D43" s="2" t="s">
        <v>147</v>
      </c>
    </row>
    <row r="44" spans="1:4" hidden="1" x14ac:dyDescent="0.25">
      <c r="A44" s="2" t="s">
        <v>148</v>
      </c>
      <c r="B44" s="2" t="s">
        <v>149</v>
      </c>
      <c r="C44" s="2" t="s">
        <v>150</v>
      </c>
      <c r="D44" s="2" t="s">
        <v>151</v>
      </c>
    </row>
    <row r="45" spans="1:4" hidden="1" x14ac:dyDescent="0.25">
      <c r="A45" s="2" t="s">
        <v>152</v>
      </c>
      <c r="B45" s="2" t="s">
        <v>153</v>
      </c>
      <c r="C45" s="2" t="s">
        <v>44</v>
      </c>
      <c r="D45" s="2" t="s">
        <v>154</v>
      </c>
    </row>
    <row r="46" spans="1:4" hidden="1" x14ac:dyDescent="0.25">
      <c r="A46" s="2" t="s">
        <v>152</v>
      </c>
      <c r="B46" s="2" t="s">
        <v>153</v>
      </c>
      <c r="C46" s="2" t="s">
        <v>3783</v>
      </c>
      <c r="D46" s="2" t="s">
        <v>3800</v>
      </c>
    </row>
    <row r="47" spans="1:4" hidden="1" x14ac:dyDescent="0.25">
      <c r="A47" s="2" t="s">
        <v>155</v>
      </c>
      <c r="B47" s="2" t="s">
        <v>156</v>
      </c>
      <c r="C47" s="2" t="s">
        <v>6</v>
      </c>
      <c r="D47" s="2" t="s">
        <v>157</v>
      </c>
    </row>
    <row r="48" spans="1:4" hidden="1" x14ac:dyDescent="0.25">
      <c r="A48" s="2" t="s">
        <v>158</v>
      </c>
      <c r="B48" s="2" t="s">
        <v>159</v>
      </c>
      <c r="C48" s="2" t="s">
        <v>160</v>
      </c>
      <c r="D48" s="2" t="s">
        <v>161</v>
      </c>
    </row>
    <row r="49" spans="1:4" hidden="1" x14ac:dyDescent="0.25">
      <c r="A49" s="2" t="s">
        <v>162</v>
      </c>
      <c r="B49" s="2" t="s">
        <v>163</v>
      </c>
      <c r="C49" s="2" t="s">
        <v>90</v>
      </c>
      <c r="D49" s="2" t="s">
        <v>164</v>
      </c>
    </row>
    <row r="50" spans="1:4" hidden="1" x14ac:dyDescent="0.25">
      <c r="A50" s="2" t="s">
        <v>165</v>
      </c>
      <c r="B50" s="2" t="s">
        <v>166</v>
      </c>
      <c r="C50" s="2" t="s">
        <v>167</v>
      </c>
      <c r="D50" s="2" t="s">
        <v>168</v>
      </c>
    </row>
    <row r="51" spans="1:4" hidden="1" x14ac:dyDescent="0.25">
      <c r="A51" s="2" t="s">
        <v>169</v>
      </c>
      <c r="B51" s="2" t="s">
        <v>170</v>
      </c>
      <c r="C51" s="2" t="s">
        <v>171</v>
      </c>
      <c r="D51" s="2" t="s">
        <v>172</v>
      </c>
    </row>
    <row r="52" spans="1:4" hidden="1" x14ac:dyDescent="0.25">
      <c r="A52" s="2" t="s">
        <v>173</v>
      </c>
      <c r="B52" s="2" t="s">
        <v>174</v>
      </c>
      <c r="C52" s="2" t="s">
        <v>175</v>
      </c>
      <c r="D52" s="2" t="s">
        <v>176</v>
      </c>
    </row>
    <row r="53" spans="1:4" hidden="1" x14ac:dyDescent="0.25">
      <c r="A53" s="2" t="s">
        <v>177</v>
      </c>
      <c r="B53" s="2" t="s">
        <v>178</v>
      </c>
      <c r="C53" s="2" t="s">
        <v>44</v>
      </c>
      <c r="D53" s="2" t="s">
        <v>179</v>
      </c>
    </row>
    <row r="54" spans="1:4" hidden="1" x14ac:dyDescent="0.25">
      <c r="A54" s="2" t="s">
        <v>180</v>
      </c>
      <c r="B54" s="2" t="s">
        <v>181</v>
      </c>
      <c r="C54" s="2" t="s">
        <v>86</v>
      </c>
      <c r="D54" s="2" t="s">
        <v>182</v>
      </c>
    </row>
    <row r="55" spans="1:4" hidden="1" x14ac:dyDescent="0.25">
      <c r="A55" s="2" t="s">
        <v>183</v>
      </c>
      <c r="B55" s="2" t="s">
        <v>184</v>
      </c>
      <c r="C55" s="2" t="s">
        <v>185</v>
      </c>
      <c r="D55" s="2" t="s">
        <v>186</v>
      </c>
    </row>
    <row r="56" spans="1:4" hidden="1" x14ac:dyDescent="0.25">
      <c r="A56" s="2" t="s">
        <v>187</v>
      </c>
      <c r="B56" s="2" t="s">
        <v>188</v>
      </c>
      <c r="C56" s="2" t="s">
        <v>36</v>
      </c>
      <c r="D56" s="2" t="s">
        <v>189</v>
      </c>
    </row>
    <row r="57" spans="1:4" hidden="1" x14ac:dyDescent="0.25">
      <c r="A57" s="2" t="s">
        <v>190</v>
      </c>
      <c r="B57" s="2" t="s">
        <v>191</v>
      </c>
      <c r="C57" s="2" t="s">
        <v>3784</v>
      </c>
      <c r="D57" s="2" t="s">
        <v>192</v>
      </c>
    </row>
    <row r="58" spans="1:4" hidden="1" x14ac:dyDescent="0.25">
      <c r="A58" s="2" t="s">
        <v>193</v>
      </c>
      <c r="B58" s="2" t="s">
        <v>194</v>
      </c>
      <c r="C58" s="2" t="s">
        <v>3785</v>
      </c>
      <c r="D58" s="2" t="s">
        <v>195</v>
      </c>
    </row>
    <row r="59" spans="1:4" hidden="1" x14ac:dyDescent="0.25">
      <c r="A59" s="2" t="s">
        <v>196</v>
      </c>
      <c r="B59" s="2" t="s">
        <v>197</v>
      </c>
      <c r="C59" s="2" t="s">
        <v>175</v>
      </c>
      <c r="D59" s="2" t="s">
        <v>199</v>
      </c>
    </row>
    <row r="60" spans="1:4" hidden="1" x14ac:dyDescent="0.25">
      <c r="A60" s="2" t="s">
        <v>196</v>
      </c>
      <c r="B60" s="2" t="s">
        <v>197</v>
      </c>
      <c r="C60" s="2" t="s">
        <v>36</v>
      </c>
      <c r="D60" s="2" t="s">
        <v>198</v>
      </c>
    </row>
    <row r="61" spans="1:4" hidden="1" x14ac:dyDescent="0.25">
      <c r="A61" s="2" t="s">
        <v>200</v>
      </c>
      <c r="B61" s="2" t="s">
        <v>201</v>
      </c>
      <c r="C61" s="2" t="s">
        <v>202</v>
      </c>
      <c r="D61" s="2" t="s">
        <v>203</v>
      </c>
    </row>
    <row r="62" spans="1:4" hidden="1" x14ac:dyDescent="0.25">
      <c r="A62" s="2" t="s">
        <v>204</v>
      </c>
      <c r="B62" s="2" t="s">
        <v>205</v>
      </c>
      <c r="C62" s="2" t="s">
        <v>44</v>
      </c>
      <c r="D62" s="2" t="s">
        <v>206</v>
      </c>
    </row>
    <row r="63" spans="1:4" hidden="1" x14ac:dyDescent="0.25">
      <c r="A63" s="2" t="s">
        <v>209</v>
      </c>
      <c r="B63" s="2" t="s">
        <v>210</v>
      </c>
      <c r="C63" s="2" t="s">
        <v>98</v>
      </c>
      <c r="D63" s="2" t="s">
        <v>211</v>
      </c>
    </row>
    <row r="64" spans="1:4" hidden="1" x14ac:dyDescent="0.25">
      <c r="A64" s="2" t="s">
        <v>209</v>
      </c>
      <c r="B64" s="2" t="s">
        <v>210</v>
      </c>
      <c r="C64" s="2" t="s">
        <v>6</v>
      </c>
      <c r="D64" s="2" t="s">
        <v>213</v>
      </c>
    </row>
    <row r="65" spans="1:4" hidden="1" x14ac:dyDescent="0.25">
      <c r="A65" s="2" t="s">
        <v>209</v>
      </c>
      <c r="B65" s="2" t="s">
        <v>210</v>
      </c>
      <c r="C65" s="2" t="s">
        <v>6</v>
      </c>
      <c r="D65" s="2" t="s">
        <v>212</v>
      </c>
    </row>
    <row r="66" spans="1:4" hidden="1" x14ac:dyDescent="0.25">
      <c r="A66" s="2" t="s">
        <v>214</v>
      </c>
      <c r="B66" s="2" t="s">
        <v>215</v>
      </c>
      <c r="C66" s="2" t="s">
        <v>6</v>
      </c>
      <c r="D66" s="2" t="s">
        <v>216</v>
      </c>
    </row>
    <row r="67" spans="1:4" hidden="1" x14ac:dyDescent="0.25">
      <c r="A67" s="2" t="s">
        <v>217</v>
      </c>
      <c r="B67" s="2" t="s">
        <v>218</v>
      </c>
      <c r="C67" s="2" t="s">
        <v>219</v>
      </c>
      <c r="D67" s="2" t="s">
        <v>220</v>
      </c>
    </row>
    <row r="68" spans="1:4" hidden="1" x14ac:dyDescent="0.25">
      <c r="A68" s="2" t="s">
        <v>221</v>
      </c>
      <c r="B68" s="2" t="s">
        <v>222</v>
      </c>
      <c r="C68" s="2" t="s">
        <v>44</v>
      </c>
      <c r="D68" s="2" t="s">
        <v>223</v>
      </c>
    </row>
    <row r="69" spans="1:4" hidden="1" x14ac:dyDescent="0.25">
      <c r="A69" s="2" t="s">
        <v>224</v>
      </c>
      <c r="B69" s="2" t="s">
        <v>225</v>
      </c>
      <c r="C69" s="2" t="s">
        <v>226</v>
      </c>
      <c r="D69" s="2" t="s">
        <v>227</v>
      </c>
    </row>
    <row r="70" spans="1:4" hidden="1" x14ac:dyDescent="0.25">
      <c r="A70" s="2" t="s">
        <v>228</v>
      </c>
      <c r="B70" s="2" t="s">
        <v>229</v>
      </c>
      <c r="C70" s="2" t="s">
        <v>230</v>
      </c>
      <c r="D70" s="2" t="s">
        <v>231</v>
      </c>
    </row>
    <row r="71" spans="1:4" hidden="1" x14ac:dyDescent="0.25">
      <c r="A71" s="2" t="s">
        <v>232</v>
      </c>
      <c r="B71" s="2" t="s">
        <v>233</v>
      </c>
      <c r="C71" s="2" t="s">
        <v>142</v>
      </c>
      <c r="D71" s="2" t="s">
        <v>234</v>
      </c>
    </row>
    <row r="72" spans="1:4" hidden="1" x14ac:dyDescent="0.25">
      <c r="A72" s="2" t="s">
        <v>235</v>
      </c>
      <c r="B72" s="2" t="s">
        <v>236</v>
      </c>
      <c r="C72" s="2" t="s">
        <v>86</v>
      </c>
      <c r="D72" s="2" t="s">
        <v>237</v>
      </c>
    </row>
    <row r="73" spans="1:4" hidden="1" x14ac:dyDescent="0.25">
      <c r="A73" s="2" t="s">
        <v>238</v>
      </c>
      <c r="B73" s="2" t="s">
        <v>239</v>
      </c>
      <c r="C73" s="2" t="s">
        <v>44</v>
      </c>
      <c r="D73" s="2" t="s">
        <v>240</v>
      </c>
    </row>
    <row r="74" spans="1:4" hidden="1" x14ac:dyDescent="0.25">
      <c r="A74" s="2" t="s">
        <v>241</v>
      </c>
      <c r="B74" s="2" t="s">
        <v>242</v>
      </c>
      <c r="C74" s="2" t="s">
        <v>3890</v>
      </c>
      <c r="D74" s="2" t="s">
        <v>243</v>
      </c>
    </row>
    <row r="75" spans="1:4" hidden="1" x14ac:dyDescent="0.25">
      <c r="A75" s="2" t="s">
        <v>244</v>
      </c>
      <c r="B75" s="2" t="s">
        <v>245</v>
      </c>
      <c r="C75" s="2" t="s">
        <v>44</v>
      </c>
      <c r="D75" s="2" t="s">
        <v>246</v>
      </c>
    </row>
    <row r="76" spans="1:4" hidden="1" x14ac:dyDescent="0.25">
      <c r="A76" s="2" t="s">
        <v>247</v>
      </c>
      <c r="B76" s="2" t="s">
        <v>248</v>
      </c>
      <c r="C76" s="2" t="s">
        <v>249</v>
      </c>
      <c r="D76" s="2" t="s">
        <v>250</v>
      </c>
    </row>
    <row r="77" spans="1:4" hidden="1" x14ac:dyDescent="0.25">
      <c r="A77" s="2" t="s">
        <v>251</v>
      </c>
      <c r="B77" s="2" t="s">
        <v>252</v>
      </c>
      <c r="C77" s="2" t="s">
        <v>86</v>
      </c>
      <c r="D77" s="2" t="s">
        <v>253</v>
      </c>
    </row>
    <row r="78" spans="1:4" hidden="1" x14ac:dyDescent="0.25">
      <c r="A78" s="2" t="s">
        <v>254</v>
      </c>
      <c r="B78" s="2" t="s">
        <v>255</v>
      </c>
      <c r="C78" s="2" t="s">
        <v>44</v>
      </c>
      <c r="D78" s="2" t="s">
        <v>256</v>
      </c>
    </row>
    <row r="79" spans="1:4" hidden="1" x14ac:dyDescent="0.25">
      <c r="A79" s="2" t="s">
        <v>257</v>
      </c>
      <c r="B79" s="2" t="s">
        <v>258</v>
      </c>
      <c r="C79" s="2" t="s">
        <v>44</v>
      </c>
      <c r="D79" s="2" t="s">
        <v>259</v>
      </c>
    </row>
    <row r="80" spans="1:4" hidden="1" x14ac:dyDescent="0.25">
      <c r="A80" s="2" t="s">
        <v>260</v>
      </c>
      <c r="B80" s="2" t="s">
        <v>261</v>
      </c>
      <c r="C80" s="2" t="s">
        <v>262</v>
      </c>
      <c r="D80" s="2" t="s">
        <v>263</v>
      </c>
    </row>
    <row r="81" spans="1:4" hidden="1" x14ac:dyDescent="0.25">
      <c r="A81" s="2" t="s">
        <v>3891</v>
      </c>
      <c r="B81" s="2" t="s">
        <v>3892</v>
      </c>
      <c r="C81" s="2" t="s">
        <v>3893</v>
      </c>
      <c r="D81" s="2" t="s">
        <v>3894</v>
      </c>
    </row>
    <row r="82" spans="1:4" hidden="1" x14ac:dyDescent="0.25">
      <c r="A82" s="2" t="s">
        <v>264</v>
      </c>
      <c r="B82" s="2" t="s">
        <v>265</v>
      </c>
      <c r="C82" s="2" t="s">
        <v>266</v>
      </c>
      <c r="D82" s="2" t="s">
        <v>267</v>
      </c>
    </row>
    <row r="83" spans="1:4" hidden="1" x14ac:dyDescent="0.25">
      <c r="A83" s="2" t="s">
        <v>268</v>
      </c>
      <c r="B83" s="2" t="s">
        <v>269</v>
      </c>
      <c r="C83" s="2" t="s">
        <v>270</v>
      </c>
      <c r="D83" s="2" t="s">
        <v>271</v>
      </c>
    </row>
    <row r="84" spans="1:4" hidden="1" x14ac:dyDescent="0.25">
      <c r="A84" s="2" t="s">
        <v>272</v>
      </c>
      <c r="B84" s="2" t="s">
        <v>273</v>
      </c>
      <c r="C84" s="2" t="s">
        <v>40</v>
      </c>
      <c r="D84" s="2" t="s">
        <v>274</v>
      </c>
    </row>
    <row r="85" spans="1:4" hidden="1" x14ac:dyDescent="0.25">
      <c r="A85" s="2" t="s">
        <v>275</v>
      </c>
      <c r="B85" s="2" t="s">
        <v>276</v>
      </c>
      <c r="C85" s="2" t="s">
        <v>86</v>
      </c>
      <c r="D85" s="2" t="s">
        <v>277</v>
      </c>
    </row>
    <row r="86" spans="1:4" hidden="1" x14ac:dyDescent="0.25">
      <c r="A86" s="2" t="s">
        <v>278</v>
      </c>
      <c r="B86" s="2" t="s">
        <v>279</v>
      </c>
      <c r="C86" s="2" t="s">
        <v>6</v>
      </c>
      <c r="D86" s="2" t="s">
        <v>280</v>
      </c>
    </row>
    <row r="87" spans="1:4" hidden="1" x14ac:dyDescent="0.25">
      <c r="A87" s="2" t="s">
        <v>281</v>
      </c>
      <c r="B87" s="2" t="s">
        <v>282</v>
      </c>
      <c r="C87" s="2" t="s">
        <v>283</v>
      </c>
      <c r="D87" s="2" t="s">
        <v>284</v>
      </c>
    </row>
    <row r="88" spans="1:4" hidden="1" x14ac:dyDescent="0.25">
      <c r="A88" s="2" t="s">
        <v>285</v>
      </c>
      <c r="B88" s="2" t="s">
        <v>286</v>
      </c>
      <c r="C88" s="2" t="s">
        <v>287</v>
      </c>
      <c r="D88" s="2" t="s">
        <v>288</v>
      </c>
    </row>
    <row r="89" spans="1:4" hidden="1" x14ac:dyDescent="0.25">
      <c r="A89" s="2" t="s">
        <v>289</v>
      </c>
      <c r="B89" s="2" t="s">
        <v>290</v>
      </c>
      <c r="C89" s="2" t="s">
        <v>291</v>
      </c>
      <c r="D89" s="2" t="s">
        <v>292</v>
      </c>
    </row>
    <row r="90" spans="1:4" hidden="1" x14ac:dyDescent="0.25">
      <c r="A90" s="2" t="s">
        <v>293</v>
      </c>
      <c r="B90" s="2" t="s">
        <v>294</v>
      </c>
      <c r="C90" s="2" t="s">
        <v>262</v>
      </c>
      <c r="D90" s="2" t="s">
        <v>295</v>
      </c>
    </row>
    <row r="91" spans="1:4" hidden="1" x14ac:dyDescent="0.25">
      <c r="A91" s="2" t="s">
        <v>297</v>
      </c>
      <c r="B91" s="2" t="s">
        <v>298</v>
      </c>
      <c r="C91" s="2" t="s">
        <v>299</v>
      </c>
      <c r="D91" s="2" t="s">
        <v>300</v>
      </c>
    </row>
    <row r="92" spans="1:4" hidden="1" x14ac:dyDescent="0.25">
      <c r="A92" s="2" t="s">
        <v>301</v>
      </c>
      <c r="B92" s="2" t="s">
        <v>302</v>
      </c>
      <c r="C92" s="2" t="s">
        <v>98</v>
      </c>
      <c r="D92" s="2" t="s">
        <v>303</v>
      </c>
    </row>
    <row r="93" spans="1:4" hidden="1" x14ac:dyDescent="0.25">
      <c r="A93" s="2" t="s">
        <v>304</v>
      </c>
      <c r="B93" s="2" t="s">
        <v>305</v>
      </c>
      <c r="C93" s="2" t="s">
        <v>94</v>
      </c>
      <c r="D93" s="2" t="s">
        <v>306</v>
      </c>
    </row>
    <row r="94" spans="1:4" hidden="1" x14ac:dyDescent="0.25">
      <c r="A94" s="2" t="s">
        <v>307</v>
      </c>
      <c r="B94" s="2" t="s">
        <v>308</v>
      </c>
      <c r="C94" s="2" t="s">
        <v>3895</v>
      </c>
      <c r="D94" s="2" t="s">
        <v>309</v>
      </c>
    </row>
    <row r="95" spans="1:4" hidden="1" x14ac:dyDescent="0.25">
      <c r="A95" s="2" t="s">
        <v>3879</v>
      </c>
      <c r="B95" s="2" t="s">
        <v>3896</v>
      </c>
      <c r="C95" s="2" t="s">
        <v>3897</v>
      </c>
      <c r="D95" s="2" t="s">
        <v>3898</v>
      </c>
    </row>
    <row r="96" spans="1:4" hidden="1" x14ac:dyDescent="0.25">
      <c r="A96" s="2" t="s">
        <v>310</v>
      </c>
      <c r="B96" s="2" t="s">
        <v>311</v>
      </c>
      <c r="C96" s="2" t="s">
        <v>109</v>
      </c>
      <c r="D96" s="2" t="s">
        <v>312</v>
      </c>
    </row>
    <row r="97" spans="1:4" hidden="1" x14ac:dyDescent="0.25">
      <c r="A97" s="2" t="s">
        <v>313</v>
      </c>
      <c r="B97" s="2" t="s">
        <v>314</v>
      </c>
      <c r="C97" s="2" t="s">
        <v>315</v>
      </c>
      <c r="D97" s="2" t="s">
        <v>316</v>
      </c>
    </row>
    <row r="98" spans="1:4" hidden="1" x14ac:dyDescent="0.25">
      <c r="A98" s="2" t="s">
        <v>317</v>
      </c>
      <c r="B98" s="2" t="s">
        <v>318</v>
      </c>
      <c r="C98" s="2" t="s">
        <v>3899</v>
      </c>
      <c r="D98" s="2" t="s">
        <v>319</v>
      </c>
    </row>
    <row r="99" spans="1:4" hidden="1" x14ac:dyDescent="0.25">
      <c r="A99" s="2" t="s">
        <v>3900</v>
      </c>
      <c r="B99" s="2" t="s">
        <v>3901</v>
      </c>
      <c r="C99" s="2" t="s">
        <v>3902</v>
      </c>
      <c r="D99" s="2" t="s">
        <v>3903</v>
      </c>
    </row>
    <row r="100" spans="1:4" hidden="1" x14ac:dyDescent="0.25">
      <c r="A100" s="2" t="s">
        <v>320</v>
      </c>
      <c r="B100" s="2" t="s">
        <v>321</v>
      </c>
      <c r="C100" s="2" t="s">
        <v>3904</v>
      </c>
      <c r="D100" s="2" t="s">
        <v>322</v>
      </c>
    </row>
    <row r="101" spans="1:4" hidden="1" x14ac:dyDescent="0.25">
      <c r="A101" s="2" t="s">
        <v>323</v>
      </c>
      <c r="B101" s="2" t="s">
        <v>324</v>
      </c>
      <c r="C101" s="2" t="s">
        <v>202</v>
      </c>
      <c r="D101" s="2" t="s">
        <v>325</v>
      </c>
    </row>
    <row r="102" spans="1:4" hidden="1" x14ac:dyDescent="0.25">
      <c r="A102" s="2" t="s">
        <v>326</v>
      </c>
      <c r="B102" s="2" t="s">
        <v>327</v>
      </c>
      <c r="C102" s="2" t="s">
        <v>328</v>
      </c>
      <c r="D102" s="2" t="s">
        <v>329</v>
      </c>
    </row>
    <row r="103" spans="1:4" hidden="1" x14ac:dyDescent="0.25">
      <c r="A103" s="2" t="s">
        <v>330</v>
      </c>
      <c r="B103" s="2" t="s">
        <v>331</v>
      </c>
      <c r="C103" s="2" t="s">
        <v>44</v>
      </c>
      <c r="D103" s="2" t="s">
        <v>332</v>
      </c>
    </row>
    <row r="104" spans="1:4" hidden="1" x14ac:dyDescent="0.25">
      <c r="A104" s="2" t="s">
        <v>333</v>
      </c>
      <c r="B104" s="2" t="s">
        <v>334</v>
      </c>
      <c r="C104" s="2" t="s">
        <v>79</v>
      </c>
      <c r="D104" s="2" t="s">
        <v>335</v>
      </c>
    </row>
    <row r="105" spans="1:4" hidden="1" x14ac:dyDescent="0.25">
      <c r="A105" s="2" t="s">
        <v>336</v>
      </c>
      <c r="B105" s="2" t="s">
        <v>337</v>
      </c>
      <c r="C105" s="2" t="s">
        <v>6</v>
      </c>
      <c r="D105" s="2" t="s">
        <v>338</v>
      </c>
    </row>
    <row r="106" spans="1:4" hidden="1" x14ac:dyDescent="0.25">
      <c r="A106" s="2" t="s">
        <v>339</v>
      </c>
      <c r="B106" s="2" t="s">
        <v>340</v>
      </c>
      <c r="C106" s="2" t="s">
        <v>36</v>
      </c>
      <c r="D106" s="2" t="s">
        <v>341</v>
      </c>
    </row>
    <row r="107" spans="1:4" hidden="1" x14ac:dyDescent="0.25">
      <c r="A107" s="2" t="s">
        <v>342</v>
      </c>
      <c r="B107" s="2" t="s">
        <v>343</v>
      </c>
      <c r="C107" s="2" t="s">
        <v>79</v>
      </c>
      <c r="D107" s="2" t="s">
        <v>344</v>
      </c>
    </row>
    <row r="108" spans="1:4" hidden="1" x14ac:dyDescent="0.25">
      <c r="A108" s="2" t="s">
        <v>345</v>
      </c>
      <c r="B108" s="2" t="s">
        <v>346</v>
      </c>
      <c r="C108" s="2" t="s">
        <v>160</v>
      </c>
      <c r="D108" s="2" t="s">
        <v>347</v>
      </c>
    </row>
    <row r="109" spans="1:4" hidden="1" x14ac:dyDescent="0.25">
      <c r="A109" s="2" t="s">
        <v>348</v>
      </c>
      <c r="B109" s="2" t="s">
        <v>349</v>
      </c>
      <c r="C109" s="2" t="s">
        <v>350</v>
      </c>
      <c r="D109" s="2" t="s">
        <v>351</v>
      </c>
    </row>
    <row r="110" spans="1:4" hidden="1" x14ac:dyDescent="0.25">
      <c r="A110" s="2" t="s">
        <v>352</v>
      </c>
      <c r="B110" s="2" t="s">
        <v>353</v>
      </c>
      <c r="C110" s="2" t="s">
        <v>354</v>
      </c>
      <c r="D110" s="2" t="s">
        <v>355</v>
      </c>
    </row>
    <row r="111" spans="1:4" hidden="1" x14ac:dyDescent="0.25">
      <c r="A111" s="2" t="s">
        <v>356</v>
      </c>
      <c r="B111" s="2" t="s">
        <v>357</v>
      </c>
      <c r="C111" s="2" t="s">
        <v>3905</v>
      </c>
      <c r="D111" s="2" t="s">
        <v>358</v>
      </c>
    </row>
    <row r="112" spans="1:4" hidden="1" x14ac:dyDescent="0.25">
      <c r="A112" s="2" t="s">
        <v>359</v>
      </c>
      <c r="B112" s="2" t="s">
        <v>360</v>
      </c>
      <c r="C112" s="2" t="s">
        <v>328</v>
      </c>
      <c r="D112" s="2" t="s">
        <v>361</v>
      </c>
    </row>
    <row r="113" spans="1:4" hidden="1" x14ac:dyDescent="0.25">
      <c r="A113" s="2" t="s">
        <v>362</v>
      </c>
      <c r="B113" s="2" t="s">
        <v>363</v>
      </c>
      <c r="C113" s="2" t="s">
        <v>150</v>
      </c>
      <c r="D113" s="2" t="s">
        <v>364</v>
      </c>
    </row>
    <row r="114" spans="1:4" hidden="1" x14ac:dyDescent="0.25">
      <c r="A114" s="2" t="s">
        <v>366</v>
      </c>
      <c r="B114" s="2" t="s">
        <v>367</v>
      </c>
      <c r="C114" s="2" t="s">
        <v>368</v>
      </c>
      <c r="D114" s="2" t="s">
        <v>369</v>
      </c>
    </row>
    <row r="115" spans="1:4" hidden="1" x14ac:dyDescent="0.25">
      <c r="A115" s="2" t="s">
        <v>370</v>
      </c>
      <c r="B115" s="2" t="s">
        <v>371</v>
      </c>
      <c r="C115" s="2" t="s">
        <v>299</v>
      </c>
      <c r="D115" s="2" t="s">
        <v>372</v>
      </c>
    </row>
    <row r="116" spans="1:4" hidden="1" x14ac:dyDescent="0.25">
      <c r="A116" s="2" t="s">
        <v>373</v>
      </c>
      <c r="B116" s="2" t="s">
        <v>374</v>
      </c>
      <c r="C116" s="2" t="s">
        <v>98</v>
      </c>
      <c r="D116" s="2" t="s">
        <v>375</v>
      </c>
    </row>
    <row r="117" spans="1:4" hidden="1" x14ac:dyDescent="0.25">
      <c r="A117" s="2" t="s">
        <v>376</v>
      </c>
      <c r="B117" s="2" t="s">
        <v>377</v>
      </c>
      <c r="C117" s="2" t="s">
        <v>328</v>
      </c>
      <c r="D117" s="2" t="s">
        <v>378</v>
      </c>
    </row>
    <row r="118" spans="1:4" hidden="1" x14ac:dyDescent="0.25">
      <c r="A118" s="2" t="s">
        <v>379</v>
      </c>
      <c r="B118" s="2" t="s">
        <v>380</v>
      </c>
      <c r="C118" s="2" t="s">
        <v>291</v>
      </c>
      <c r="D118" s="2" t="s">
        <v>381</v>
      </c>
    </row>
    <row r="119" spans="1:4" hidden="1" x14ac:dyDescent="0.25">
      <c r="A119" s="2" t="s">
        <v>382</v>
      </c>
      <c r="B119" s="2" t="s">
        <v>383</v>
      </c>
      <c r="C119" s="2" t="s">
        <v>384</v>
      </c>
      <c r="D119" s="2" t="s">
        <v>385</v>
      </c>
    </row>
    <row r="120" spans="1:4" hidden="1" x14ac:dyDescent="0.25">
      <c r="A120" s="2" t="s">
        <v>386</v>
      </c>
      <c r="B120" s="2" t="s">
        <v>387</v>
      </c>
      <c r="C120" s="2" t="s">
        <v>388</v>
      </c>
      <c r="D120" s="2" t="s">
        <v>389</v>
      </c>
    </row>
    <row r="121" spans="1:4" hidden="1" x14ac:dyDescent="0.25">
      <c r="A121" s="2" t="s">
        <v>390</v>
      </c>
      <c r="B121" s="2" t="s">
        <v>391</v>
      </c>
      <c r="C121" s="2" t="s">
        <v>44</v>
      </c>
      <c r="D121" s="2" t="s">
        <v>392</v>
      </c>
    </row>
    <row r="122" spans="1:4" hidden="1" x14ac:dyDescent="0.25">
      <c r="A122" s="2" t="s">
        <v>393</v>
      </c>
      <c r="B122" s="2" t="s">
        <v>394</v>
      </c>
      <c r="C122" s="2" t="s">
        <v>395</v>
      </c>
      <c r="D122" s="2" t="s">
        <v>396</v>
      </c>
    </row>
    <row r="123" spans="1:4" hidden="1" x14ac:dyDescent="0.25">
      <c r="A123" s="2" t="s">
        <v>397</v>
      </c>
      <c r="B123" s="2" t="s">
        <v>398</v>
      </c>
      <c r="C123" s="2" t="s">
        <v>6</v>
      </c>
      <c r="D123" s="2" t="s">
        <v>399</v>
      </c>
    </row>
    <row r="124" spans="1:4" hidden="1" x14ac:dyDescent="0.25">
      <c r="A124" s="2" t="s">
        <v>400</v>
      </c>
      <c r="B124" s="2" t="s">
        <v>401</v>
      </c>
      <c r="C124" s="2" t="s">
        <v>402</v>
      </c>
      <c r="D124" s="2" t="s">
        <v>403</v>
      </c>
    </row>
    <row r="125" spans="1:4" hidden="1" x14ac:dyDescent="0.25">
      <c r="A125" s="2" t="s">
        <v>404</v>
      </c>
      <c r="B125" s="2" t="s">
        <v>405</v>
      </c>
      <c r="C125" s="2" t="s">
        <v>175</v>
      </c>
      <c r="D125" s="2" t="s">
        <v>406</v>
      </c>
    </row>
    <row r="126" spans="1:4" hidden="1" x14ac:dyDescent="0.25">
      <c r="A126" s="2" t="s">
        <v>407</v>
      </c>
      <c r="B126" s="2" t="s">
        <v>408</v>
      </c>
      <c r="C126" s="2" t="s">
        <v>409</v>
      </c>
      <c r="D126" s="2" t="s">
        <v>410</v>
      </c>
    </row>
    <row r="127" spans="1:4" hidden="1" x14ac:dyDescent="0.25">
      <c r="A127" s="2" t="s">
        <v>411</v>
      </c>
      <c r="B127" s="2" t="s">
        <v>412</v>
      </c>
      <c r="C127" s="2" t="s">
        <v>413</v>
      </c>
      <c r="D127" s="2" t="s">
        <v>414</v>
      </c>
    </row>
    <row r="128" spans="1:4" hidden="1" x14ac:dyDescent="0.25">
      <c r="A128" s="2" t="s">
        <v>415</v>
      </c>
      <c r="B128" s="2" t="s">
        <v>416</v>
      </c>
      <c r="C128" s="2" t="s">
        <v>3906</v>
      </c>
      <c r="D128" s="2" t="s">
        <v>417</v>
      </c>
    </row>
    <row r="129" spans="1:4" hidden="1" x14ac:dyDescent="0.25">
      <c r="A129" s="2" t="s">
        <v>418</v>
      </c>
      <c r="B129" s="2" t="s">
        <v>419</v>
      </c>
      <c r="C129" s="2" t="s">
        <v>3987</v>
      </c>
      <c r="D129" s="2" t="s">
        <v>420</v>
      </c>
    </row>
    <row r="130" spans="1:4" hidden="1" x14ac:dyDescent="0.25">
      <c r="A130" s="2" t="s">
        <v>1540</v>
      </c>
      <c r="B130" s="2" t="s">
        <v>1541</v>
      </c>
      <c r="C130" s="2" t="s">
        <v>3907</v>
      </c>
      <c r="D130" s="2" t="s">
        <v>1542</v>
      </c>
    </row>
    <row r="131" spans="1:4" hidden="1" x14ac:dyDescent="0.25">
      <c r="A131" s="2" t="s">
        <v>3908</v>
      </c>
      <c r="B131" s="2" t="s">
        <v>3909</v>
      </c>
      <c r="C131" s="2" t="s">
        <v>3988</v>
      </c>
      <c r="D131" s="2" t="s">
        <v>3910</v>
      </c>
    </row>
    <row r="132" spans="1:4" hidden="1" x14ac:dyDescent="0.25">
      <c r="A132" s="2" t="s">
        <v>421</v>
      </c>
      <c r="B132" s="2" t="s">
        <v>422</v>
      </c>
      <c r="C132" s="2" t="s">
        <v>79</v>
      </c>
      <c r="D132" s="2" t="s">
        <v>423</v>
      </c>
    </row>
    <row r="133" spans="1:4" hidden="1" x14ac:dyDescent="0.25">
      <c r="A133" s="2" t="s">
        <v>424</v>
      </c>
      <c r="B133" s="2" t="s">
        <v>425</v>
      </c>
      <c r="C133" s="2" t="s">
        <v>230</v>
      </c>
      <c r="D133" s="2" t="s">
        <v>426</v>
      </c>
    </row>
    <row r="134" spans="1:4" hidden="1" x14ac:dyDescent="0.25">
      <c r="A134" s="2" t="s">
        <v>427</v>
      </c>
      <c r="B134" s="2" t="s">
        <v>428</v>
      </c>
      <c r="C134" s="2" t="s">
        <v>3911</v>
      </c>
      <c r="D134" s="2" t="s">
        <v>429</v>
      </c>
    </row>
    <row r="135" spans="1:4" hidden="1" x14ac:dyDescent="0.25">
      <c r="A135" s="2" t="s">
        <v>430</v>
      </c>
      <c r="B135" s="2" t="s">
        <v>431</v>
      </c>
      <c r="C135" s="2" t="s">
        <v>98</v>
      </c>
      <c r="D135" s="2" t="s">
        <v>432</v>
      </c>
    </row>
    <row r="136" spans="1:4" hidden="1" x14ac:dyDescent="0.25">
      <c r="A136" s="2" t="s">
        <v>433</v>
      </c>
      <c r="B136" s="2" t="s">
        <v>434</v>
      </c>
      <c r="C136" s="2" t="s">
        <v>98</v>
      </c>
      <c r="D136" s="2" t="s">
        <v>435</v>
      </c>
    </row>
    <row r="137" spans="1:4" hidden="1" x14ac:dyDescent="0.25">
      <c r="A137" s="2" t="s">
        <v>436</v>
      </c>
      <c r="B137" s="2" t="s">
        <v>437</v>
      </c>
      <c r="C137" s="2" t="s">
        <v>135</v>
      </c>
      <c r="D137" s="2" t="s">
        <v>438</v>
      </c>
    </row>
    <row r="138" spans="1:4" hidden="1" x14ac:dyDescent="0.25">
      <c r="A138" s="2" t="s">
        <v>439</v>
      </c>
      <c r="B138" s="2" t="s">
        <v>440</v>
      </c>
      <c r="C138" s="2" t="s">
        <v>441</v>
      </c>
      <c r="D138" s="2" t="s">
        <v>442</v>
      </c>
    </row>
    <row r="139" spans="1:4" hidden="1" x14ac:dyDescent="0.25">
      <c r="A139" s="2" t="s">
        <v>443</v>
      </c>
      <c r="B139" s="2" t="s">
        <v>444</v>
      </c>
      <c r="C139" s="2" t="s">
        <v>3912</v>
      </c>
      <c r="D139" s="2" t="s">
        <v>445</v>
      </c>
    </row>
    <row r="140" spans="1:4" hidden="1" x14ac:dyDescent="0.25">
      <c r="A140" s="2" t="s">
        <v>446</v>
      </c>
      <c r="B140" s="2" t="s">
        <v>447</v>
      </c>
      <c r="C140" s="2" t="s">
        <v>287</v>
      </c>
      <c r="D140" s="2" t="s">
        <v>448</v>
      </c>
    </row>
    <row r="141" spans="1:4" hidden="1" x14ac:dyDescent="0.25">
      <c r="A141" s="2" t="s">
        <v>449</v>
      </c>
      <c r="B141" s="2" t="s">
        <v>450</v>
      </c>
      <c r="C141" s="2" t="s">
        <v>135</v>
      </c>
      <c r="D141" s="2" t="s">
        <v>451</v>
      </c>
    </row>
    <row r="142" spans="1:4" hidden="1" x14ac:dyDescent="0.25">
      <c r="A142" s="2" t="s">
        <v>452</v>
      </c>
      <c r="B142" s="2" t="s">
        <v>453</v>
      </c>
      <c r="C142" s="2" t="s">
        <v>36</v>
      </c>
      <c r="D142" s="2" t="s">
        <v>454</v>
      </c>
    </row>
    <row r="143" spans="1:4" hidden="1" x14ac:dyDescent="0.25">
      <c r="A143" s="2" t="s">
        <v>455</v>
      </c>
      <c r="B143" s="2" t="s">
        <v>456</v>
      </c>
      <c r="C143" s="2" t="s">
        <v>36</v>
      </c>
      <c r="D143" s="2" t="s">
        <v>457</v>
      </c>
    </row>
    <row r="144" spans="1:4" hidden="1" x14ac:dyDescent="0.25">
      <c r="A144" s="2" t="s">
        <v>458</v>
      </c>
      <c r="B144" s="2" t="s">
        <v>459</v>
      </c>
      <c r="C144" s="2" t="s">
        <v>98</v>
      </c>
      <c r="D144" s="2" t="s">
        <v>460</v>
      </c>
    </row>
    <row r="145" spans="1:4" hidden="1" x14ac:dyDescent="0.25">
      <c r="A145" s="2" t="s">
        <v>461</v>
      </c>
      <c r="B145" s="2" t="s">
        <v>462</v>
      </c>
      <c r="C145" s="2" t="s">
        <v>44</v>
      </c>
      <c r="D145" s="2" t="s">
        <v>463</v>
      </c>
    </row>
    <row r="146" spans="1:4" hidden="1" x14ac:dyDescent="0.25">
      <c r="A146" s="2" t="s">
        <v>464</v>
      </c>
      <c r="B146" s="2" t="s">
        <v>465</v>
      </c>
      <c r="C146" s="2" t="s">
        <v>142</v>
      </c>
      <c r="D146" s="2" t="s">
        <v>466</v>
      </c>
    </row>
    <row r="147" spans="1:4" hidden="1" x14ac:dyDescent="0.25">
      <c r="A147" s="2" t="s">
        <v>467</v>
      </c>
      <c r="B147" s="2" t="s">
        <v>468</v>
      </c>
      <c r="C147" s="2" t="s">
        <v>202</v>
      </c>
      <c r="D147" s="2" t="s">
        <v>469</v>
      </c>
    </row>
    <row r="148" spans="1:4" hidden="1" x14ac:dyDescent="0.25">
      <c r="A148" s="2" t="s">
        <v>470</v>
      </c>
      <c r="B148" s="2" t="s">
        <v>471</v>
      </c>
      <c r="C148" s="2" t="s">
        <v>13</v>
      </c>
      <c r="D148" s="2" t="s">
        <v>472</v>
      </c>
    </row>
    <row r="149" spans="1:4" hidden="1" x14ac:dyDescent="0.25">
      <c r="A149" s="2" t="s">
        <v>473</v>
      </c>
      <c r="B149" s="2" t="s">
        <v>474</v>
      </c>
      <c r="C149" s="2" t="s">
        <v>6</v>
      </c>
      <c r="D149" s="2" t="s">
        <v>475</v>
      </c>
    </row>
    <row r="150" spans="1:4" hidden="1" x14ac:dyDescent="0.25">
      <c r="A150" s="2" t="s">
        <v>476</v>
      </c>
      <c r="B150" s="2" t="s">
        <v>477</v>
      </c>
      <c r="C150" s="2" t="s">
        <v>368</v>
      </c>
      <c r="D150" s="2" t="s">
        <v>478</v>
      </c>
    </row>
    <row r="151" spans="1:4" hidden="1" x14ac:dyDescent="0.25">
      <c r="A151" s="2" t="s">
        <v>479</v>
      </c>
      <c r="B151" s="2" t="s">
        <v>480</v>
      </c>
      <c r="C151" s="2" t="s">
        <v>202</v>
      </c>
      <c r="D151" s="2" t="s">
        <v>481</v>
      </c>
    </row>
    <row r="152" spans="1:4" hidden="1" x14ac:dyDescent="0.25">
      <c r="A152" s="2" t="s">
        <v>482</v>
      </c>
      <c r="B152" s="2" t="s">
        <v>483</v>
      </c>
      <c r="C152" s="2" t="s">
        <v>3913</v>
      </c>
      <c r="D152" s="2" t="s">
        <v>484</v>
      </c>
    </row>
    <row r="153" spans="1:4" hidden="1" x14ac:dyDescent="0.25">
      <c r="A153" s="2" t="s">
        <v>485</v>
      </c>
      <c r="B153" s="2" t="s">
        <v>486</v>
      </c>
      <c r="C153" s="2" t="s">
        <v>44</v>
      </c>
      <c r="D153" s="2" t="s">
        <v>487</v>
      </c>
    </row>
    <row r="154" spans="1:4" hidden="1" x14ac:dyDescent="0.25">
      <c r="A154" s="2" t="s">
        <v>488</v>
      </c>
      <c r="B154" s="2" t="s">
        <v>489</v>
      </c>
      <c r="C154" s="2" t="s">
        <v>79</v>
      </c>
      <c r="D154" s="2" t="s">
        <v>490</v>
      </c>
    </row>
    <row r="155" spans="1:4" hidden="1" x14ac:dyDescent="0.25">
      <c r="A155" s="2" t="s">
        <v>491</v>
      </c>
      <c r="B155" s="2" t="s">
        <v>492</v>
      </c>
      <c r="C155" s="2" t="s">
        <v>328</v>
      </c>
      <c r="D155" s="2" t="s">
        <v>493</v>
      </c>
    </row>
    <row r="156" spans="1:4" hidden="1" x14ac:dyDescent="0.25">
      <c r="A156" s="2" t="s">
        <v>494</v>
      </c>
      <c r="B156" s="2" t="s">
        <v>495</v>
      </c>
      <c r="C156" s="2" t="s">
        <v>40</v>
      </c>
      <c r="D156" s="2" t="s">
        <v>496</v>
      </c>
    </row>
    <row r="157" spans="1:4" hidden="1" x14ac:dyDescent="0.25">
      <c r="A157" s="2" t="s">
        <v>497</v>
      </c>
      <c r="B157" s="2" t="s">
        <v>498</v>
      </c>
      <c r="C157" s="2" t="s">
        <v>36</v>
      </c>
      <c r="D157" s="2" t="s">
        <v>499</v>
      </c>
    </row>
    <row r="158" spans="1:4" hidden="1" x14ac:dyDescent="0.25">
      <c r="A158" s="2" t="s">
        <v>500</v>
      </c>
      <c r="B158" s="2" t="s">
        <v>501</v>
      </c>
      <c r="C158" s="2" t="s">
        <v>230</v>
      </c>
      <c r="D158" s="2" t="s">
        <v>502</v>
      </c>
    </row>
    <row r="159" spans="1:4" hidden="1" x14ac:dyDescent="0.25">
      <c r="A159" s="2" t="s">
        <v>503</v>
      </c>
      <c r="B159" s="2" t="s">
        <v>504</v>
      </c>
      <c r="C159" s="2" t="s">
        <v>36</v>
      </c>
      <c r="D159" s="2" t="s">
        <v>505</v>
      </c>
    </row>
    <row r="160" spans="1:4" hidden="1" x14ac:dyDescent="0.25">
      <c r="A160" s="2" t="s">
        <v>506</v>
      </c>
      <c r="B160" s="2" t="s">
        <v>507</v>
      </c>
      <c r="C160" s="2" t="s">
        <v>6</v>
      </c>
      <c r="D160" s="2" t="s">
        <v>508</v>
      </c>
    </row>
    <row r="161" spans="1:4" hidden="1" x14ac:dyDescent="0.25">
      <c r="A161" s="2" t="s">
        <v>509</v>
      </c>
      <c r="B161" s="2" t="s">
        <v>510</v>
      </c>
      <c r="C161" s="2" t="s">
        <v>230</v>
      </c>
      <c r="D161" s="2" t="s">
        <v>511</v>
      </c>
    </row>
    <row r="162" spans="1:4" hidden="1" x14ac:dyDescent="0.25">
      <c r="A162" s="2" t="s">
        <v>512</v>
      </c>
      <c r="B162" s="2" t="s">
        <v>513</v>
      </c>
      <c r="C162" s="2" t="s">
        <v>514</v>
      </c>
      <c r="D162" s="2" t="s">
        <v>515</v>
      </c>
    </row>
    <row r="163" spans="1:4" hidden="1" x14ac:dyDescent="0.25">
      <c r="A163" s="2" t="s">
        <v>516</v>
      </c>
      <c r="B163" s="2" t="s">
        <v>517</v>
      </c>
      <c r="C163" s="2" t="s">
        <v>402</v>
      </c>
      <c r="D163" s="2" t="s">
        <v>518</v>
      </c>
    </row>
    <row r="164" spans="1:4" hidden="1" x14ac:dyDescent="0.25">
      <c r="A164" s="2" t="s">
        <v>519</v>
      </c>
      <c r="B164" s="2" t="s">
        <v>520</v>
      </c>
      <c r="C164" s="2" t="s">
        <v>44</v>
      </c>
      <c r="D164" s="2" t="s">
        <v>521</v>
      </c>
    </row>
    <row r="165" spans="1:4" hidden="1" x14ac:dyDescent="0.25">
      <c r="A165" s="2" t="s">
        <v>522</v>
      </c>
      <c r="B165" s="2" t="s">
        <v>523</v>
      </c>
      <c r="C165" s="2" t="s">
        <v>36</v>
      </c>
      <c r="D165" s="2" t="s">
        <v>524</v>
      </c>
    </row>
    <row r="166" spans="1:4" hidden="1" x14ac:dyDescent="0.25">
      <c r="A166" s="2" t="s">
        <v>525</v>
      </c>
      <c r="B166" s="2" t="s">
        <v>526</v>
      </c>
      <c r="C166" s="2" t="s">
        <v>98</v>
      </c>
      <c r="D166" s="2" t="s">
        <v>527</v>
      </c>
    </row>
    <row r="167" spans="1:4" hidden="1" x14ac:dyDescent="0.25">
      <c r="A167" s="2" t="s">
        <v>528</v>
      </c>
      <c r="B167" s="2" t="s">
        <v>529</v>
      </c>
      <c r="C167" s="2" t="s">
        <v>3914</v>
      </c>
      <c r="D167" s="2" t="s">
        <v>530</v>
      </c>
    </row>
    <row r="168" spans="1:4" hidden="1" x14ac:dyDescent="0.25">
      <c r="A168" s="2" t="s">
        <v>531</v>
      </c>
      <c r="B168" s="2" t="s">
        <v>532</v>
      </c>
      <c r="C168" s="2" t="s">
        <v>98</v>
      </c>
      <c r="D168" s="2" t="s">
        <v>533</v>
      </c>
    </row>
    <row r="169" spans="1:4" hidden="1" x14ac:dyDescent="0.25">
      <c r="A169" s="2" t="s">
        <v>534</v>
      </c>
      <c r="B169" s="2" t="s">
        <v>535</v>
      </c>
      <c r="C169" s="2" t="s">
        <v>44</v>
      </c>
      <c r="D169" s="2" t="s">
        <v>536</v>
      </c>
    </row>
    <row r="170" spans="1:4" hidden="1" x14ac:dyDescent="0.25">
      <c r="A170" s="2" t="s">
        <v>537</v>
      </c>
      <c r="B170" s="2" t="s">
        <v>538</v>
      </c>
      <c r="C170" s="2" t="s">
        <v>388</v>
      </c>
      <c r="D170" s="2" t="s">
        <v>539</v>
      </c>
    </row>
    <row r="171" spans="1:4" hidden="1" x14ac:dyDescent="0.25">
      <c r="A171" s="2" t="s">
        <v>540</v>
      </c>
      <c r="B171" s="2" t="s">
        <v>541</v>
      </c>
      <c r="C171" s="2" t="s">
        <v>230</v>
      </c>
      <c r="D171" s="2" t="s">
        <v>542</v>
      </c>
    </row>
    <row r="172" spans="1:4" hidden="1" x14ac:dyDescent="0.25">
      <c r="A172" s="2" t="s">
        <v>543</v>
      </c>
      <c r="B172" s="2" t="s">
        <v>544</v>
      </c>
      <c r="C172" s="2" t="s">
        <v>13</v>
      </c>
      <c r="D172" s="2" t="s">
        <v>545</v>
      </c>
    </row>
    <row r="173" spans="1:4" hidden="1" x14ac:dyDescent="0.25">
      <c r="A173" s="2" t="s">
        <v>546</v>
      </c>
      <c r="B173" s="2" t="s">
        <v>547</v>
      </c>
      <c r="C173" s="2" t="s">
        <v>175</v>
      </c>
      <c r="D173" s="2" t="s">
        <v>548</v>
      </c>
    </row>
    <row r="174" spans="1:4" hidden="1" x14ac:dyDescent="0.25">
      <c r="A174" s="2" t="s">
        <v>549</v>
      </c>
      <c r="B174" s="2" t="s">
        <v>550</v>
      </c>
      <c r="C174" s="2" t="s">
        <v>551</v>
      </c>
      <c r="D174" s="2" t="s">
        <v>552</v>
      </c>
    </row>
    <row r="175" spans="1:4" hidden="1" x14ac:dyDescent="0.25">
      <c r="A175" s="2" t="s">
        <v>553</v>
      </c>
      <c r="B175" s="2" t="s">
        <v>554</v>
      </c>
      <c r="C175" s="2" t="s">
        <v>555</v>
      </c>
      <c r="D175" s="2" t="s">
        <v>556</v>
      </c>
    </row>
    <row r="176" spans="1:4" hidden="1" x14ac:dyDescent="0.25">
      <c r="A176" s="2" t="s">
        <v>557</v>
      </c>
      <c r="B176" s="2" t="s">
        <v>558</v>
      </c>
      <c r="C176" s="2" t="s">
        <v>6</v>
      </c>
      <c r="D176" s="2" t="s">
        <v>559</v>
      </c>
    </row>
    <row r="177" spans="1:4" hidden="1" x14ac:dyDescent="0.25">
      <c r="A177" s="2" t="s">
        <v>560</v>
      </c>
      <c r="B177" s="2" t="s">
        <v>561</v>
      </c>
      <c r="C177" s="2" t="s">
        <v>562</v>
      </c>
      <c r="D177" s="2" t="s">
        <v>563</v>
      </c>
    </row>
    <row r="178" spans="1:4" hidden="1" x14ac:dyDescent="0.25">
      <c r="A178" s="2" t="s">
        <v>3770</v>
      </c>
      <c r="B178" s="2" t="s">
        <v>3777</v>
      </c>
      <c r="C178" s="2" t="s">
        <v>3786</v>
      </c>
      <c r="D178" s="2" t="s">
        <v>3801</v>
      </c>
    </row>
    <row r="179" spans="1:4" hidden="1" x14ac:dyDescent="0.25">
      <c r="A179" s="2" t="s">
        <v>564</v>
      </c>
      <c r="B179" s="2" t="s">
        <v>565</v>
      </c>
      <c r="C179" s="2" t="s">
        <v>566</v>
      </c>
      <c r="D179" s="2" t="s">
        <v>567</v>
      </c>
    </row>
    <row r="180" spans="1:4" hidden="1" x14ac:dyDescent="0.25">
      <c r="A180" s="2" t="s">
        <v>568</v>
      </c>
      <c r="B180" s="2" t="s">
        <v>569</v>
      </c>
      <c r="C180" s="2" t="s">
        <v>79</v>
      </c>
      <c r="D180" s="2" t="s">
        <v>570</v>
      </c>
    </row>
    <row r="181" spans="1:4" hidden="1" x14ac:dyDescent="0.25">
      <c r="A181" s="2" t="s">
        <v>571</v>
      </c>
      <c r="B181" s="2" t="s">
        <v>572</v>
      </c>
      <c r="C181" s="2" t="s">
        <v>573</v>
      </c>
      <c r="D181" s="2" t="s">
        <v>574</v>
      </c>
    </row>
    <row r="182" spans="1:4" hidden="1" x14ac:dyDescent="0.25">
      <c r="A182" s="2" t="s">
        <v>575</v>
      </c>
      <c r="B182" s="2" t="s">
        <v>576</v>
      </c>
      <c r="C182" s="2" t="s">
        <v>3989</v>
      </c>
      <c r="D182" s="2" t="s">
        <v>577</v>
      </c>
    </row>
    <row r="183" spans="1:4" hidden="1" x14ac:dyDescent="0.25">
      <c r="A183" s="2" t="s">
        <v>578</v>
      </c>
      <c r="B183" s="2" t="s">
        <v>579</v>
      </c>
      <c r="C183" s="2" t="s">
        <v>580</v>
      </c>
      <c r="D183" s="2" t="s">
        <v>581</v>
      </c>
    </row>
    <row r="184" spans="1:4" hidden="1" x14ac:dyDescent="0.25">
      <c r="A184" s="2" t="s">
        <v>582</v>
      </c>
      <c r="B184" s="2" t="s">
        <v>583</v>
      </c>
      <c r="C184" s="2" t="s">
        <v>584</v>
      </c>
      <c r="D184" s="2" t="s">
        <v>585</v>
      </c>
    </row>
    <row r="185" spans="1:4" hidden="1" x14ac:dyDescent="0.25">
      <c r="A185" s="2" t="s">
        <v>586</v>
      </c>
      <c r="B185" s="2" t="s">
        <v>587</v>
      </c>
      <c r="C185" s="2" t="s">
        <v>3990</v>
      </c>
      <c r="D185" s="2" t="s">
        <v>588</v>
      </c>
    </row>
    <row r="186" spans="1:4" hidden="1" x14ac:dyDescent="0.25">
      <c r="A186" s="2" t="s">
        <v>589</v>
      </c>
      <c r="B186" s="2" t="s">
        <v>590</v>
      </c>
      <c r="C186" s="2" t="s">
        <v>3991</v>
      </c>
      <c r="D186" s="2" t="s">
        <v>591</v>
      </c>
    </row>
    <row r="187" spans="1:4" hidden="1" x14ac:dyDescent="0.25">
      <c r="A187" s="2" t="s">
        <v>592</v>
      </c>
      <c r="B187" s="2" t="s">
        <v>593</v>
      </c>
      <c r="C187" s="2" t="s">
        <v>44</v>
      </c>
      <c r="D187" s="2" t="s">
        <v>594</v>
      </c>
    </row>
    <row r="188" spans="1:4" hidden="1" x14ac:dyDescent="0.25">
      <c r="A188" s="2" t="s">
        <v>595</v>
      </c>
      <c r="B188" s="2" t="s">
        <v>596</v>
      </c>
      <c r="C188" s="2" t="s">
        <v>597</v>
      </c>
      <c r="D188" s="2" t="s">
        <v>598</v>
      </c>
    </row>
    <row r="189" spans="1:4" hidden="1" x14ac:dyDescent="0.25">
      <c r="A189" s="2" t="s">
        <v>599</v>
      </c>
      <c r="B189" s="2" t="s">
        <v>600</v>
      </c>
      <c r="C189" s="2" t="s">
        <v>79</v>
      </c>
      <c r="D189" s="2" t="s">
        <v>601</v>
      </c>
    </row>
    <row r="190" spans="1:4" hidden="1" x14ac:dyDescent="0.25">
      <c r="A190" s="2" t="s">
        <v>602</v>
      </c>
      <c r="B190" s="2" t="s">
        <v>603</v>
      </c>
      <c r="C190" s="2" t="s">
        <v>3768</v>
      </c>
      <c r="D190" s="2" t="s">
        <v>3767</v>
      </c>
    </row>
    <row r="191" spans="1:4" hidden="1" x14ac:dyDescent="0.25">
      <c r="A191" s="2" t="s">
        <v>605</v>
      </c>
      <c r="B191" s="2" t="s">
        <v>606</v>
      </c>
      <c r="C191" s="2" t="s">
        <v>328</v>
      </c>
      <c r="D191" s="2" t="s">
        <v>607</v>
      </c>
    </row>
    <row r="192" spans="1:4" hidden="1" x14ac:dyDescent="0.25">
      <c r="A192" s="2" t="s">
        <v>608</v>
      </c>
      <c r="B192" s="2" t="s">
        <v>609</v>
      </c>
      <c r="C192" s="2" t="s">
        <v>202</v>
      </c>
      <c r="D192" s="2" t="s">
        <v>610</v>
      </c>
    </row>
    <row r="193" spans="1:4" hidden="1" x14ac:dyDescent="0.25">
      <c r="A193" s="2" t="s">
        <v>611</v>
      </c>
      <c r="B193" s="2" t="s">
        <v>612</v>
      </c>
      <c r="C193" s="2" t="s">
        <v>98</v>
      </c>
      <c r="D193" s="2" t="s">
        <v>613</v>
      </c>
    </row>
    <row r="194" spans="1:4" hidden="1" x14ac:dyDescent="0.25">
      <c r="A194" s="2" t="s">
        <v>614</v>
      </c>
      <c r="B194" s="2" t="s">
        <v>615</v>
      </c>
      <c r="C194" s="2" t="s">
        <v>616</v>
      </c>
      <c r="D194" s="2" t="s">
        <v>617</v>
      </c>
    </row>
    <row r="195" spans="1:4" hidden="1" x14ac:dyDescent="0.25">
      <c r="A195" s="2" t="s">
        <v>618</v>
      </c>
      <c r="B195" s="2" t="s">
        <v>619</v>
      </c>
      <c r="C195" s="2" t="s">
        <v>402</v>
      </c>
      <c r="D195" s="2" t="s">
        <v>620</v>
      </c>
    </row>
    <row r="196" spans="1:4" hidden="1" x14ac:dyDescent="0.25">
      <c r="A196" s="2" t="s">
        <v>621</v>
      </c>
      <c r="B196" s="2" t="s">
        <v>622</v>
      </c>
      <c r="C196" s="2" t="s">
        <v>40</v>
      </c>
      <c r="D196" s="2" t="s">
        <v>623</v>
      </c>
    </row>
    <row r="197" spans="1:4" hidden="1" x14ac:dyDescent="0.25">
      <c r="A197" s="2" t="s">
        <v>624</v>
      </c>
      <c r="B197" s="2" t="s">
        <v>625</v>
      </c>
      <c r="C197" s="2" t="s">
        <v>98</v>
      </c>
      <c r="D197" s="2" t="s">
        <v>626</v>
      </c>
    </row>
    <row r="198" spans="1:4" hidden="1" x14ac:dyDescent="0.25">
      <c r="A198" s="2" t="s">
        <v>627</v>
      </c>
      <c r="B198" s="2" t="s">
        <v>628</v>
      </c>
      <c r="C198" s="2" t="s">
        <v>98</v>
      </c>
      <c r="D198" s="2" t="s">
        <v>629</v>
      </c>
    </row>
    <row r="199" spans="1:4" hidden="1" x14ac:dyDescent="0.25">
      <c r="A199" s="2" t="s">
        <v>630</v>
      </c>
      <c r="B199" s="2" t="s">
        <v>631</v>
      </c>
      <c r="C199" s="2" t="s">
        <v>573</v>
      </c>
      <c r="D199" s="2" t="s">
        <v>632</v>
      </c>
    </row>
    <row r="200" spans="1:4" hidden="1" x14ac:dyDescent="0.25">
      <c r="A200" s="2" t="s">
        <v>633</v>
      </c>
      <c r="B200" s="2" t="s">
        <v>634</v>
      </c>
      <c r="C200" s="2" t="s">
        <v>98</v>
      </c>
      <c r="D200" s="2" t="s">
        <v>635</v>
      </c>
    </row>
    <row r="201" spans="1:4" hidden="1" x14ac:dyDescent="0.25">
      <c r="A201" s="2" t="s">
        <v>636</v>
      </c>
      <c r="B201" s="2" t="s">
        <v>637</v>
      </c>
      <c r="C201" s="2" t="s">
        <v>98</v>
      </c>
      <c r="D201" s="2" t="s">
        <v>638</v>
      </c>
    </row>
    <row r="202" spans="1:4" hidden="1" x14ac:dyDescent="0.25">
      <c r="A202" s="2" t="s">
        <v>639</v>
      </c>
      <c r="B202" s="2" t="s">
        <v>640</v>
      </c>
      <c r="C202" s="2" t="s">
        <v>573</v>
      </c>
      <c r="D202" s="2" t="s">
        <v>641</v>
      </c>
    </row>
    <row r="203" spans="1:4" hidden="1" x14ac:dyDescent="0.25">
      <c r="A203" s="2" t="s">
        <v>642</v>
      </c>
      <c r="B203" s="2" t="s">
        <v>643</v>
      </c>
      <c r="C203" s="2" t="s">
        <v>40</v>
      </c>
      <c r="D203" s="2" t="s">
        <v>644</v>
      </c>
    </row>
    <row r="204" spans="1:4" hidden="1" x14ac:dyDescent="0.25">
      <c r="A204" s="2" t="s">
        <v>645</v>
      </c>
      <c r="B204" s="2" t="s">
        <v>646</v>
      </c>
      <c r="C204" s="2" t="s">
        <v>36</v>
      </c>
      <c r="D204" s="2" t="s">
        <v>647</v>
      </c>
    </row>
    <row r="205" spans="1:4" hidden="1" x14ac:dyDescent="0.25">
      <c r="A205" s="2" t="s">
        <v>648</v>
      </c>
      <c r="B205" s="2" t="s">
        <v>649</v>
      </c>
      <c r="C205" s="2" t="s">
        <v>368</v>
      </c>
      <c r="D205" s="2" t="s">
        <v>650</v>
      </c>
    </row>
    <row r="206" spans="1:4" hidden="1" x14ac:dyDescent="0.25">
      <c r="A206" s="2" t="s">
        <v>651</v>
      </c>
      <c r="B206" s="2" t="s">
        <v>652</v>
      </c>
      <c r="C206" s="2" t="s">
        <v>94</v>
      </c>
      <c r="D206" s="2" t="s">
        <v>653</v>
      </c>
    </row>
    <row r="207" spans="1:4" hidden="1" x14ac:dyDescent="0.25">
      <c r="A207" s="2" t="s">
        <v>654</v>
      </c>
      <c r="B207" s="2" t="s">
        <v>655</v>
      </c>
      <c r="C207" s="2" t="s">
        <v>3787</v>
      </c>
      <c r="D207" s="2" t="s">
        <v>656</v>
      </c>
    </row>
    <row r="208" spans="1:4" hidden="1" x14ac:dyDescent="0.25">
      <c r="A208" s="2" t="s">
        <v>657</v>
      </c>
      <c r="B208" s="2" t="s">
        <v>658</v>
      </c>
      <c r="C208" s="2" t="s">
        <v>441</v>
      </c>
      <c r="D208" s="2" t="s">
        <v>659</v>
      </c>
    </row>
    <row r="209" spans="1:4" hidden="1" x14ac:dyDescent="0.25">
      <c r="A209" s="2" t="s">
        <v>660</v>
      </c>
      <c r="B209" s="2" t="s">
        <v>661</v>
      </c>
      <c r="C209" s="2" t="s">
        <v>662</v>
      </c>
      <c r="D209" s="2" t="s">
        <v>663</v>
      </c>
    </row>
    <row r="210" spans="1:4" hidden="1" x14ac:dyDescent="0.25">
      <c r="A210" s="2" t="s">
        <v>664</v>
      </c>
      <c r="B210" s="2" t="s">
        <v>665</v>
      </c>
      <c r="C210" s="2" t="s">
        <v>6</v>
      </c>
      <c r="D210" s="2" t="s">
        <v>666</v>
      </c>
    </row>
    <row r="211" spans="1:4" hidden="1" x14ac:dyDescent="0.25">
      <c r="A211" s="2" t="s">
        <v>667</v>
      </c>
      <c r="B211" s="2" t="s">
        <v>668</v>
      </c>
      <c r="C211" s="2" t="s">
        <v>270</v>
      </c>
      <c r="D211" s="2" t="s">
        <v>669</v>
      </c>
    </row>
    <row r="212" spans="1:4" hidden="1" x14ac:dyDescent="0.25">
      <c r="A212" s="2" t="s">
        <v>3880</v>
      </c>
      <c r="B212" s="2" t="s">
        <v>3915</v>
      </c>
      <c r="C212" s="2" t="s">
        <v>3916</v>
      </c>
      <c r="D212" s="2" t="s">
        <v>3917</v>
      </c>
    </row>
    <row r="213" spans="1:4" hidden="1" x14ac:dyDescent="0.25">
      <c r="A213" s="2" t="s">
        <v>670</v>
      </c>
      <c r="B213" s="2" t="s">
        <v>671</v>
      </c>
      <c r="C213" s="2" t="s">
        <v>672</v>
      </c>
      <c r="D213" s="2" t="s">
        <v>673</v>
      </c>
    </row>
    <row r="214" spans="1:4" hidden="1" x14ac:dyDescent="0.25">
      <c r="A214" s="2" t="s">
        <v>674</v>
      </c>
      <c r="B214" s="2" t="s">
        <v>675</v>
      </c>
      <c r="C214" s="2" t="s">
        <v>79</v>
      </c>
      <c r="D214" s="2" t="s">
        <v>676</v>
      </c>
    </row>
    <row r="215" spans="1:4" hidden="1" x14ac:dyDescent="0.25">
      <c r="A215" s="2" t="s">
        <v>677</v>
      </c>
      <c r="B215" s="2" t="s">
        <v>678</v>
      </c>
      <c r="C215" s="2" t="s">
        <v>94</v>
      </c>
      <c r="D215" s="2" t="s">
        <v>679</v>
      </c>
    </row>
    <row r="216" spans="1:4" hidden="1" x14ac:dyDescent="0.25">
      <c r="A216" s="2" t="s">
        <v>680</v>
      </c>
      <c r="B216" s="2" t="s">
        <v>681</v>
      </c>
      <c r="C216" s="2" t="s">
        <v>573</v>
      </c>
      <c r="D216" s="2" t="s">
        <v>682</v>
      </c>
    </row>
    <row r="217" spans="1:4" hidden="1" x14ac:dyDescent="0.25">
      <c r="A217" s="2" t="s">
        <v>683</v>
      </c>
      <c r="B217" s="2" t="s">
        <v>684</v>
      </c>
      <c r="C217" s="2" t="s">
        <v>6</v>
      </c>
      <c r="D217" s="2" t="s">
        <v>685</v>
      </c>
    </row>
    <row r="218" spans="1:4" hidden="1" x14ac:dyDescent="0.25">
      <c r="A218" s="2" t="s">
        <v>686</v>
      </c>
      <c r="B218" s="2" t="s">
        <v>687</v>
      </c>
      <c r="C218" s="2" t="s">
        <v>584</v>
      </c>
      <c r="D218" s="2" t="s">
        <v>688</v>
      </c>
    </row>
    <row r="219" spans="1:4" hidden="1" x14ac:dyDescent="0.25">
      <c r="A219" s="2" t="s">
        <v>689</v>
      </c>
      <c r="B219" s="2" t="s">
        <v>690</v>
      </c>
      <c r="C219" s="2" t="s">
        <v>79</v>
      </c>
      <c r="D219" s="2" t="s">
        <v>691</v>
      </c>
    </row>
    <row r="220" spans="1:4" hidden="1" x14ac:dyDescent="0.25">
      <c r="A220" s="2" t="s">
        <v>692</v>
      </c>
      <c r="B220" s="2" t="s">
        <v>693</v>
      </c>
      <c r="C220" s="2" t="s">
        <v>44</v>
      </c>
      <c r="D220" s="2" t="s">
        <v>694</v>
      </c>
    </row>
    <row r="221" spans="1:4" hidden="1" x14ac:dyDescent="0.25">
      <c r="A221" s="2" t="s">
        <v>695</v>
      </c>
      <c r="B221" s="2" t="s">
        <v>696</v>
      </c>
      <c r="C221" s="2" t="s">
        <v>86</v>
      </c>
      <c r="D221" s="2" t="s">
        <v>697</v>
      </c>
    </row>
    <row r="222" spans="1:4" hidden="1" x14ac:dyDescent="0.25">
      <c r="A222" s="2" t="s">
        <v>3918</v>
      </c>
      <c r="B222" s="2" t="s">
        <v>3919</v>
      </c>
      <c r="C222" s="2" t="s">
        <v>3920</v>
      </c>
      <c r="D222" s="2" t="s">
        <v>3921</v>
      </c>
    </row>
    <row r="223" spans="1:4" hidden="1" x14ac:dyDescent="0.25">
      <c r="A223" s="2" t="s">
        <v>698</v>
      </c>
      <c r="B223" s="2" t="s">
        <v>699</v>
      </c>
      <c r="C223" s="2" t="s">
        <v>160</v>
      </c>
      <c r="D223" s="2" t="s">
        <v>700</v>
      </c>
    </row>
    <row r="224" spans="1:4" hidden="1" x14ac:dyDescent="0.25">
      <c r="A224" s="2" t="s">
        <v>701</v>
      </c>
      <c r="B224" s="2" t="s">
        <v>702</v>
      </c>
      <c r="C224" s="2" t="s">
        <v>98</v>
      </c>
      <c r="D224" s="2" t="s">
        <v>703</v>
      </c>
    </row>
    <row r="225" spans="1:4" hidden="1" x14ac:dyDescent="0.25">
      <c r="A225" s="2" t="s">
        <v>704</v>
      </c>
      <c r="B225" s="2" t="s">
        <v>705</v>
      </c>
      <c r="C225" s="2" t="s">
        <v>3922</v>
      </c>
      <c r="D225" s="2" t="s">
        <v>706</v>
      </c>
    </row>
    <row r="226" spans="1:4" hidden="1" x14ac:dyDescent="0.25">
      <c r="A226" s="2" t="s">
        <v>707</v>
      </c>
      <c r="B226" s="2" t="s">
        <v>708</v>
      </c>
      <c r="C226" s="2" t="s">
        <v>175</v>
      </c>
      <c r="D226" s="2" t="s">
        <v>709</v>
      </c>
    </row>
    <row r="227" spans="1:4" hidden="1" x14ac:dyDescent="0.25">
      <c r="A227" s="2" t="s">
        <v>710</v>
      </c>
      <c r="B227" s="2" t="s">
        <v>711</v>
      </c>
      <c r="C227" s="2" t="s">
        <v>388</v>
      </c>
      <c r="D227" s="2" t="s">
        <v>712</v>
      </c>
    </row>
    <row r="228" spans="1:4" hidden="1" x14ac:dyDescent="0.25">
      <c r="A228" s="2" t="s">
        <v>713</v>
      </c>
      <c r="B228" s="2" t="s">
        <v>714</v>
      </c>
      <c r="C228" s="2" t="s">
        <v>79</v>
      </c>
      <c r="D228" s="2" t="s">
        <v>715</v>
      </c>
    </row>
    <row r="229" spans="1:4" hidden="1" x14ac:dyDescent="0.25">
      <c r="A229" s="2" t="s">
        <v>716</v>
      </c>
      <c r="B229" s="2" t="s">
        <v>717</v>
      </c>
      <c r="C229" s="2" t="s">
        <v>98</v>
      </c>
      <c r="D229" s="2" t="s">
        <v>718</v>
      </c>
    </row>
    <row r="230" spans="1:4" hidden="1" x14ac:dyDescent="0.25">
      <c r="A230" s="2" t="s">
        <v>719</v>
      </c>
      <c r="B230" s="2" t="s">
        <v>720</v>
      </c>
      <c r="C230" s="2" t="s">
        <v>44</v>
      </c>
      <c r="D230" s="2" t="s">
        <v>721</v>
      </c>
    </row>
    <row r="231" spans="1:4" hidden="1" x14ac:dyDescent="0.25">
      <c r="A231" s="2" t="s">
        <v>722</v>
      </c>
      <c r="B231" s="2" t="s">
        <v>723</v>
      </c>
      <c r="C231" s="2" t="s">
        <v>3923</v>
      </c>
      <c r="D231" s="2" t="s">
        <v>724</v>
      </c>
    </row>
    <row r="232" spans="1:4" hidden="1" x14ac:dyDescent="0.25">
      <c r="A232" s="2" t="s">
        <v>3924</v>
      </c>
      <c r="B232" s="2" t="s">
        <v>3925</v>
      </c>
      <c r="C232" s="2" t="s">
        <v>3926</v>
      </c>
      <c r="D232" s="2" t="s">
        <v>3803</v>
      </c>
    </row>
    <row r="233" spans="1:4" hidden="1" x14ac:dyDescent="0.25">
      <c r="A233" s="2" t="s">
        <v>725</v>
      </c>
      <c r="B233" s="2" t="s">
        <v>726</v>
      </c>
      <c r="C233" s="2" t="s">
        <v>230</v>
      </c>
      <c r="D233" s="2" t="s">
        <v>727</v>
      </c>
    </row>
    <row r="234" spans="1:4" hidden="1" x14ac:dyDescent="0.25">
      <c r="A234" s="2" t="s">
        <v>728</v>
      </c>
      <c r="B234" s="2" t="s">
        <v>729</v>
      </c>
      <c r="C234" s="2" t="s">
        <v>109</v>
      </c>
      <c r="D234" s="2" t="s">
        <v>730</v>
      </c>
    </row>
    <row r="235" spans="1:4" hidden="1" x14ac:dyDescent="0.25">
      <c r="A235" s="2" t="s">
        <v>731</v>
      </c>
      <c r="B235" s="2" t="s">
        <v>732</v>
      </c>
      <c r="C235" s="2" t="s">
        <v>135</v>
      </c>
      <c r="D235" s="2" t="s">
        <v>733</v>
      </c>
    </row>
    <row r="236" spans="1:4" hidden="1" x14ac:dyDescent="0.25">
      <c r="A236" s="2" t="s">
        <v>734</v>
      </c>
      <c r="B236" s="2" t="s">
        <v>735</v>
      </c>
      <c r="C236" s="2" t="s">
        <v>287</v>
      </c>
      <c r="D236" s="2" t="s">
        <v>736</v>
      </c>
    </row>
    <row r="237" spans="1:4" hidden="1" x14ac:dyDescent="0.25">
      <c r="A237" s="2" t="s">
        <v>737</v>
      </c>
      <c r="B237" s="2" t="s">
        <v>738</v>
      </c>
      <c r="C237" s="2" t="s">
        <v>3927</v>
      </c>
      <c r="D237" s="2" t="s">
        <v>739</v>
      </c>
    </row>
    <row r="238" spans="1:4" hidden="1" x14ac:dyDescent="0.25">
      <c r="A238" s="2" t="s">
        <v>740</v>
      </c>
      <c r="B238" s="2" t="s">
        <v>741</v>
      </c>
      <c r="C238" s="2" t="s">
        <v>368</v>
      </c>
      <c r="D238" s="2" t="s">
        <v>742</v>
      </c>
    </row>
    <row r="239" spans="1:4" hidden="1" x14ac:dyDescent="0.25">
      <c r="A239" s="2" t="s">
        <v>743</v>
      </c>
      <c r="B239" s="2" t="s">
        <v>744</v>
      </c>
      <c r="C239" s="2" t="s">
        <v>226</v>
      </c>
      <c r="D239" s="2" t="s">
        <v>745</v>
      </c>
    </row>
    <row r="240" spans="1:4" hidden="1" x14ac:dyDescent="0.25">
      <c r="A240" s="2" t="s">
        <v>746</v>
      </c>
      <c r="B240" s="2" t="s">
        <v>747</v>
      </c>
      <c r="C240" s="2" t="s">
        <v>3928</v>
      </c>
      <c r="D240" s="2" t="s">
        <v>748</v>
      </c>
    </row>
    <row r="241" spans="1:4" hidden="1" x14ac:dyDescent="0.25">
      <c r="A241" s="2" t="s">
        <v>749</v>
      </c>
      <c r="B241" s="2" t="s">
        <v>750</v>
      </c>
      <c r="C241" s="2" t="s">
        <v>441</v>
      </c>
      <c r="D241" s="2" t="s">
        <v>751</v>
      </c>
    </row>
    <row r="242" spans="1:4" hidden="1" x14ac:dyDescent="0.25">
      <c r="A242" s="2" t="s">
        <v>752</v>
      </c>
      <c r="B242" s="2" t="s">
        <v>753</v>
      </c>
      <c r="C242" s="2" t="s">
        <v>584</v>
      </c>
      <c r="D242" s="2" t="s">
        <v>754</v>
      </c>
    </row>
    <row r="243" spans="1:4" hidden="1" x14ac:dyDescent="0.25">
      <c r="A243" s="2" t="s">
        <v>755</v>
      </c>
      <c r="B243" s="2" t="s">
        <v>756</v>
      </c>
      <c r="C243" s="2" t="s">
        <v>441</v>
      </c>
      <c r="D243" s="2" t="s">
        <v>757</v>
      </c>
    </row>
    <row r="244" spans="1:4" hidden="1" x14ac:dyDescent="0.25">
      <c r="A244" s="2" t="s">
        <v>758</v>
      </c>
      <c r="B244" s="2" t="s">
        <v>759</v>
      </c>
      <c r="C244" s="2" t="s">
        <v>291</v>
      </c>
      <c r="D244" s="2" t="s">
        <v>760</v>
      </c>
    </row>
    <row r="245" spans="1:4" hidden="1" x14ac:dyDescent="0.25">
      <c r="A245" s="2" t="s">
        <v>761</v>
      </c>
      <c r="B245" s="2" t="s">
        <v>762</v>
      </c>
      <c r="C245" s="2" t="s">
        <v>763</v>
      </c>
      <c r="D245" s="2" t="s">
        <v>764</v>
      </c>
    </row>
    <row r="246" spans="1:4" hidden="1" x14ac:dyDescent="0.25">
      <c r="A246" s="2" t="s">
        <v>765</v>
      </c>
      <c r="B246" s="2" t="s">
        <v>766</v>
      </c>
      <c r="C246" s="2" t="s">
        <v>6</v>
      </c>
      <c r="D246" s="2" t="s">
        <v>767</v>
      </c>
    </row>
    <row r="247" spans="1:4" hidden="1" x14ac:dyDescent="0.25">
      <c r="A247" s="2" t="s">
        <v>768</v>
      </c>
      <c r="B247" s="2" t="s">
        <v>769</v>
      </c>
      <c r="C247" s="2" t="s">
        <v>328</v>
      </c>
      <c r="D247" s="2" t="s">
        <v>770</v>
      </c>
    </row>
    <row r="248" spans="1:4" hidden="1" x14ac:dyDescent="0.25">
      <c r="A248" s="2" t="s">
        <v>771</v>
      </c>
      <c r="B248" s="2" t="s">
        <v>772</v>
      </c>
      <c r="C248" s="2" t="s">
        <v>36</v>
      </c>
      <c r="D248" s="2" t="s">
        <v>773</v>
      </c>
    </row>
    <row r="249" spans="1:4" hidden="1" x14ac:dyDescent="0.25">
      <c r="A249" s="2" t="s">
        <v>774</v>
      </c>
      <c r="B249" s="2" t="s">
        <v>775</v>
      </c>
      <c r="C249" s="2" t="s">
        <v>160</v>
      </c>
      <c r="D249" s="2" t="s">
        <v>776</v>
      </c>
    </row>
    <row r="250" spans="1:4" hidden="1" x14ac:dyDescent="0.25">
      <c r="A250" s="2" t="s">
        <v>777</v>
      </c>
      <c r="B250" s="2" t="s">
        <v>778</v>
      </c>
      <c r="C250" s="2" t="s">
        <v>328</v>
      </c>
      <c r="D250" s="2" t="s">
        <v>779</v>
      </c>
    </row>
    <row r="251" spans="1:4" hidden="1" x14ac:dyDescent="0.25">
      <c r="A251" s="2" t="s">
        <v>780</v>
      </c>
      <c r="B251" s="2" t="s">
        <v>781</v>
      </c>
      <c r="C251" s="2" t="s">
        <v>226</v>
      </c>
      <c r="D251" s="2" t="s">
        <v>782</v>
      </c>
    </row>
    <row r="252" spans="1:4" hidden="1" x14ac:dyDescent="0.25">
      <c r="A252" s="2" t="s">
        <v>3929</v>
      </c>
      <c r="B252" s="2" t="s">
        <v>3930</v>
      </c>
      <c r="C252" s="2" t="s">
        <v>3931</v>
      </c>
      <c r="D252" s="2" t="s">
        <v>3932</v>
      </c>
    </row>
    <row r="253" spans="1:4" hidden="1" x14ac:dyDescent="0.25">
      <c r="A253" s="2" t="s">
        <v>783</v>
      </c>
      <c r="B253" s="2" t="s">
        <v>784</v>
      </c>
      <c r="C253" s="2" t="s">
        <v>36</v>
      </c>
      <c r="D253" s="2" t="s">
        <v>785</v>
      </c>
    </row>
    <row r="254" spans="1:4" hidden="1" x14ac:dyDescent="0.25">
      <c r="A254" s="2" t="s">
        <v>786</v>
      </c>
      <c r="B254" s="2" t="s">
        <v>787</v>
      </c>
      <c r="C254" s="2" t="s">
        <v>109</v>
      </c>
      <c r="D254" s="2" t="s">
        <v>788</v>
      </c>
    </row>
    <row r="255" spans="1:4" hidden="1" x14ac:dyDescent="0.25">
      <c r="A255" s="2" t="s">
        <v>789</v>
      </c>
      <c r="B255" s="2" t="s">
        <v>790</v>
      </c>
      <c r="C255" s="2" t="s">
        <v>40</v>
      </c>
      <c r="D255" s="2" t="s">
        <v>791</v>
      </c>
    </row>
    <row r="256" spans="1:4" hidden="1" x14ac:dyDescent="0.25">
      <c r="A256" s="2" t="s">
        <v>792</v>
      </c>
      <c r="B256" s="2" t="s">
        <v>793</v>
      </c>
      <c r="C256" s="2" t="s">
        <v>328</v>
      </c>
      <c r="D256" s="2" t="s">
        <v>794</v>
      </c>
    </row>
    <row r="257" spans="1:4" hidden="1" x14ac:dyDescent="0.25">
      <c r="A257" s="2" t="s">
        <v>795</v>
      </c>
      <c r="B257" s="2" t="s">
        <v>796</v>
      </c>
      <c r="C257" s="2" t="s">
        <v>167</v>
      </c>
      <c r="D257" s="2" t="s">
        <v>797</v>
      </c>
    </row>
    <row r="258" spans="1:4" hidden="1" x14ac:dyDescent="0.25">
      <c r="A258" s="2" t="s">
        <v>798</v>
      </c>
      <c r="B258" s="2" t="s">
        <v>799</v>
      </c>
      <c r="C258" s="2" t="s">
        <v>175</v>
      </c>
      <c r="D258" s="2" t="s">
        <v>800</v>
      </c>
    </row>
    <row r="259" spans="1:4" hidden="1" x14ac:dyDescent="0.25">
      <c r="A259" s="2" t="s">
        <v>3771</v>
      </c>
      <c r="B259" s="2" t="s">
        <v>801</v>
      </c>
      <c r="C259" s="2" t="s">
        <v>3933</v>
      </c>
      <c r="D259" s="2" t="s">
        <v>802</v>
      </c>
    </row>
    <row r="260" spans="1:4" hidden="1" x14ac:dyDescent="0.25">
      <c r="A260" s="2" t="s">
        <v>803</v>
      </c>
      <c r="B260" s="2" t="s">
        <v>804</v>
      </c>
      <c r="C260" s="2" t="s">
        <v>36</v>
      </c>
      <c r="D260" s="2" t="s">
        <v>805</v>
      </c>
    </row>
    <row r="261" spans="1:4" hidden="1" x14ac:dyDescent="0.25">
      <c r="A261" s="2" t="s">
        <v>806</v>
      </c>
      <c r="B261" s="2" t="s">
        <v>807</v>
      </c>
      <c r="C261" s="2" t="s">
        <v>573</v>
      </c>
      <c r="D261" s="2" t="s">
        <v>808</v>
      </c>
    </row>
    <row r="262" spans="1:4" hidden="1" x14ac:dyDescent="0.25">
      <c r="A262" s="2" t="s">
        <v>809</v>
      </c>
      <c r="B262" s="2" t="s">
        <v>810</v>
      </c>
      <c r="C262" s="2" t="s">
        <v>98</v>
      </c>
      <c r="D262" s="2" t="s">
        <v>811</v>
      </c>
    </row>
    <row r="263" spans="1:4" hidden="1" x14ac:dyDescent="0.25">
      <c r="A263" s="2" t="s">
        <v>809</v>
      </c>
      <c r="B263" s="2" t="s">
        <v>810</v>
      </c>
      <c r="C263" s="2" t="s">
        <v>328</v>
      </c>
      <c r="D263" s="2" t="s">
        <v>812</v>
      </c>
    </row>
    <row r="264" spans="1:4" hidden="1" x14ac:dyDescent="0.25">
      <c r="A264" s="2" t="s">
        <v>813</v>
      </c>
      <c r="B264" s="2" t="s">
        <v>814</v>
      </c>
      <c r="C264" s="2" t="s">
        <v>44</v>
      </c>
      <c r="D264" s="2" t="s">
        <v>815</v>
      </c>
    </row>
    <row r="265" spans="1:4" hidden="1" x14ac:dyDescent="0.25">
      <c r="A265" s="2" t="s">
        <v>816</v>
      </c>
      <c r="B265" s="2" t="s">
        <v>817</v>
      </c>
      <c r="C265" s="2" t="s">
        <v>98</v>
      </c>
      <c r="D265" s="2" t="s">
        <v>818</v>
      </c>
    </row>
    <row r="266" spans="1:4" hidden="1" x14ac:dyDescent="0.25">
      <c r="A266" s="2" t="s">
        <v>819</v>
      </c>
      <c r="B266" s="2" t="s">
        <v>820</v>
      </c>
      <c r="C266" s="2" t="s">
        <v>672</v>
      </c>
      <c r="D266" s="2" t="s">
        <v>821</v>
      </c>
    </row>
    <row r="267" spans="1:4" hidden="1" x14ac:dyDescent="0.25">
      <c r="A267" s="2" t="s">
        <v>822</v>
      </c>
      <c r="B267" s="2" t="s">
        <v>823</v>
      </c>
      <c r="C267" s="2" t="s">
        <v>36</v>
      </c>
      <c r="D267" s="2" t="s">
        <v>824</v>
      </c>
    </row>
    <row r="268" spans="1:4" hidden="1" x14ac:dyDescent="0.25">
      <c r="A268" s="2" t="s">
        <v>825</v>
      </c>
      <c r="B268" s="2" t="s">
        <v>826</v>
      </c>
      <c r="C268" s="2" t="s">
        <v>287</v>
      </c>
      <c r="D268" s="2" t="s">
        <v>827</v>
      </c>
    </row>
    <row r="269" spans="1:4" hidden="1" x14ac:dyDescent="0.25">
      <c r="A269" s="2" t="s">
        <v>828</v>
      </c>
      <c r="B269" s="2" t="s">
        <v>829</v>
      </c>
      <c r="C269" s="2" t="s">
        <v>830</v>
      </c>
      <c r="D269" s="2" t="s">
        <v>831</v>
      </c>
    </row>
    <row r="270" spans="1:4" hidden="1" x14ac:dyDescent="0.25">
      <c r="A270" s="2" t="s">
        <v>832</v>
      </c>
      <c r="B270" s="2" t="s">
        <v>833</v>
      </c>
      <c r="C270" s="2" t="s">
        <v>94</v>
      </c>
      <c r="D270" s="2" t="s">
        <v>834</v>
      </c>
    </row>
    <row r="271" spans="1:4" hidden="1" x14ac:dyDescent="0.25">
      <c r="A271" s="2" t="s">
        <v>835</v>
      </c>
      <c r="B271" s="2" t="s">
        <v>836</v>
      </c>
      <c r="C271" s="2" t="s">
        <v>763</v>
      </c>
      <c r="D271" s="2" t="s">
        <v>837</v>
      </c>
    </row>
    <row r="272" spans="1:4" hidden="1" x14ac:dyDescent="0.25">
      <c r="A272" s="2" t="s">
        <v>838</v>
      </c>
      <c r="B272" s="2" t="s">
        <v>839</v>
      </c>
      <c r="C272" s="2" t="s">
        <v>44</v>
      </c>
      <c r="D272" s="2" t="s">
        <v>840</v>
      </c>
    </row>
    <row r="273" spans="1:4" hidden="1" x14ac:dyDescent="0.25">
      <c r="A273" s="2" t="s">
        <v>3934</v>
      </c>
      <c r="B273" s="2" t="s">
        <v>3778</v>
      </c>
      <c r="C273" s="2" t="s">
        <v>3788</v>
      </c>
      <c r="D273" s="2" t="s">
        <v>3802</v>
      </c>
    </row>
    <row r="274" spans="1:4" hidden="1" x14ac:dyDescent="0.25">
      <c r="A274" s="2" t="s">
        <v>841</v>
      </c>
      <c r="B274" s="2" t="s">
        <v>842</v>
      </c>
      <c r="C274" s="2" t="s">
        <v>328</v>
      </c>
      <c r="D274" s="2" t="s">
        <v>843</v>
      </c>
    </row>
    <row r="275" spans="1:4" hidden="1" x14ac:dyDescent="0.25">
      <c r="A275" s="2" t="s">
        <v>3935</v>
      </c>
      <c r="B275" s="2" t="s">
        <v>3936</v>
      </c>
      <c r="C275" s="2" t="s">
        <v>3937</v>
      </c>
      <c r="D275" s="2" t="s">
        <v>3938</v>
      </c>
    </row>
    <row r="276" spans="1:4" hidden="1" x14ac:dyDescent="0.25">
      <c r="A276" s="2" t="s">
        <v>844</v>
      </c>
      <c r="B276" s="2" t="s">
        <v>845</v>
      </c>
      <c r="C276" s="2" t="s">
        <v>354</v>
      </c>
      <c r="D276" s="2" t="s">
        <v>846</v>
      </c>
    </row>
    <row r="277" spans="1:4" hidden="1" x14ac:dyDescent="0.25">
      <c r="A277" s="2" t="s">
        <v>847</v>
      </c>
      <c r="B277" s="2" t="s">
        <v>848</v>
      </c>
      <c r="C277" s="2" t="s">
        <v>849</v>
      </c>
      <c r="D277" s="2" t="s">
        <v>850</v>
      </c>
    </row>
    <row r="278" spans="1:4" hidden="1" x14ac:dyDescent="0.25">
      <c r="A278" s="2" t="s">
        <v>3939</v>
      </c>
      <c r="B278" s="2" t="s">
        <v>3940</v>
      </c>
      <c r="C278" s="2" t="s">
        <v>3941</v>
      </c>
      <c r="D278" s="2" t="s">
        <v>3942</v>
      </c>
    </row>
    <row r="279" spans="1:4" hidden="1" x14ac:dyDescent="0.25">
      <c r="A279" s="2" t="s">
        <v>851</v>
      </c>
      <c r="B279" s="2" t="s">
        <v>852</v>
      </c>
      <c r="C279" s="2" t="s">
        <v>402</v>
      </c>
      <c r="D279" s="2" t="s">
        <v>853</v>
      </c>
    </row>
    <row r="280" spans="1:4" hidden="1" x14ac:dyDescent="0.25">
      <c r="A280" s="2" t="s">
        <v>854</v>
      </c>
      <c r="B280" s="2" t="s">
        <v>855</v>
      </c>
      <c r="C280" s="2" t="s">
        <v>44</v>
      </c>
      <c r="D280" s="2" t="s">
        <v>856</v>
      </c>
    </row>
    <row r="281" spans="1:4" hidden="1" x14ac:dyDescent="0.25">
      <c r="A281" s="2" t="s">
        <v>857</v>
      </c>
      <c r="B281" s="2" t="s">
        <v>858</v>
      </c>
      <c r="C281" s="2" t="s">
        <v>79</v>
      </c>
      <c r="D281" s="2" t="s">
        <v>859</v>
      </c>
    </row>
    <row r="282" spans="1:4" hidden="1" x14ac:dyDescent="0.25">
      <c r="A282" s="2" t="s">
        <v>860</v>
      </c>
      <c r="B282" s="2" t="s">
        <v>861</v>
      </c>
      <c r="C282" s="2" t="s">
        <v>262</v>
      </c>
      <c r="D282" s="2" t="s">
        <v>862</v>
      </c>
    </row>
    <row r="283" spans="1:4" hidden="1" x14ac:dyDescent="0.25">
      <c r="A283" s="2" t="s">
        <v>865</v>
      </c>
      <c r="B283" s="2" t="s">
        <v>866</v>
      </c>
      <c r="C283" s="2" t="s">
        <v>328</v>
      </c>
      <c r="D283" s="2" t="s">
        <v>867</v>
      </c>
    </row>
    <row r="284" spans="1:4" hidden="1" x14ac:dyDescent="0.25">
      <c r="A284" s="2" t="s">
        <v>868</v>
      </c>
      <c r="B284" s="2" t="s">
        <v>869</v>
      </c>
      <c r="C284" s="2" t="s">
        <v>44</v>
      </c>
      <c r="D284" s="2" t="s">
        <v>870</v>
      </c>
    </row>
    <row r="285" spans="1:4" hidden="1" x14ac:dyDescent="0.25">
      <c r="A285" s="2" t="s">
        <v>871</v>
      </c>
      <c r="B285" s="2" t="s">
        <v>872</v>
      </c>
      <c r="C285" s="2" t="s">
        <v>328</v>
      </c>
      <c r="D285" s="2" t="s">
        <v>873</v>
      </c>
    </row>
    <row r="286" spans="1:4" hidden="1" x14ac:dyDescent="0.25">
      <c r="A286" s="2" t="s">
        <v>874</v>
      </c>
      <c r="B286" s="2" t="s">
        <v>875</v>
      </c>
      <c r="C286" s="2" t="s">
        <v>40</v>
      </c>
      <c r="D286" s="2" t="s">
        <v>876</v>
      </c>
    </row>
    <row r="287" spans="1:4" hidden="1" x14ac:dyDescent="0.25">
      <c r="A287" s="2" t="s">
        <v>877</v>
      </c>
      <c r="B287" s="2" t="s">
        <v>878</v>
      </c>
      <c r="C287" s="2" t="s">
        <v>44</v>
      </c>
      <c r="D287" s="2" t="s">
        <v>879</v>
      </c>
    </row>
    <row r="288" spans="1:4" hidden="1" x14ac:dyDescent="0.25">
      <c r="A288" s="2" t="s">
        <v>880</v>
      </c>
      <c r="B288" s="2" t="s">
        <v>881</v>
      </c>
      <c r="C288" s="2" t="s">
        <v>882</v>
      </c>
      <c r="D288" s="2" t="s">
        <v>883</v>
      </c>
    </row>
    <row r="289" spans="1:4" hidden="1" x14ac:dyDescent="0.25">
      <c r="A289" s="2" t="s">
        <v>884</v>
      </c>
      <c r="B289" s="2" t="s">
        <v>885</v>
      </c>
      <c r="C289" s="2" t="s">
        <v>226</v>
      </c>
      <c r="D289" s="2" t="s">
        <v>886</v>
      </c>
    </row>
    <row r="290" spans="1:4" hidden="1" x14ac:dyDescent="0.25">
      <c r="A290" s="2" t="s">
        <v>887</v>
      </c>
      <c r="B290" s="2" t="s">
        <v>888</v>
      </c>
      <c r="C290" s="2" t="s">
        <v>849</v>
      </c>
      <c r="D290" s="2" t="s">
        <v>889</v>
      </c>
    </row>
    <row r="291" spans="1:4" hidden="1" x14ac:dyDescent="0.25">
      <c r="A291" s="2" t="s">
        <v>890</v>
      </c>
      <c r="B291" s="2" t="s">
        <v>891</v>
      </c>
      <c r="C291" s="2" t="s">
        <v>6</v>
      </c>
      <c r="D291" s="2" t="s">
        <v>892</v>
      </c>
    </row>
    <row r="292" spans="1:4" hidden="1" x14ac:dyDescent="0.25">
      <c r="A292" s="2" t="s">
        <v>893</v>
      </c>
      <c r="B292" s="2" t="s">
        <v>894</v>
      </c>
      <c r="C292" s="2" t="s">
        <v>90</v>
      </c>
      <c r="D292" s="2" t="s">
        <v>895</v>
      </c>
    </row>
    <row r="293" spans="1:4" hidden="1" x14ac:dyDescent="0.25">
      <c r="A293" s="2" t="s">
        <v>1536</v>
      </c>
      <c r="B293" s="2" t="s">
        <v>1537</v>
      </c>
      <c r="C293" s="2" t="s">
        <v>1538</v>
      </c>
      <c r="D293" s="2" t="s">
        <v>1539</v>
      </c>
    </row>
    <row r="294" spans="1:4" hidden="1" x14ac:dyDescent="0.25">
      <c r="A294" s="2" t="s">
        <v>896</v>
      </c>
      <c r="B294" s="2" t="s">
        <v>897</v>
      </c>
      <c r="C294" s="2" t="s">
        <v>328</v>
      </c>
      <c r="D294" s="2" t="s">
        <v>898</v>
      </c>
    </row>
    <row r="295" spans="1:4" hidden="1" x14ac:dyDescent="0.25">
      <c r="A295" s="2" t="s">
        <v>899</v>
      </c>
      <c r="B295" s="2" t="s">
        <v>900</v>
      </c>
      <c r="C295" s="2" t="s">
        <v>388</v>
      </c>
      <c r="D295" s="2" t="s">
        <v>901</v>
      </c>
    </row>
    <row r="296" spans="1:4" hidden="1" x14ac:dyDescent="0.25">
      <c r="A296" s="2" t="s">
        <v>902</v>
      </c>
      <c r="B296" s="2" t="s">
        <v>903</v>
      </c>
      <c r="C296" s="2" t="s">
        <v>44</v>
      </c>
      <c r="D296" s="2" t="s">
        <v>904</v>
      </c>
    </row>
    <row r="297" spans="1:4" hidden="1" x14ac:dyDescent="0.25">
      <c r="A297" s="2" t="s">
        <v>905</v>
      </c>
      <c r="B297" s="2" t="s">
        <v>906</v>
      </c>
      <c r="C297" s="2" t="s">
        <v>98</v>
      </c>
      <c r="D297" s="2" t="s">
        <v>907</v>
      </c>
    </row>
    <row r="298" spans="1:4" hidden="1" x14ac:dyDescent="0.25">
      <c r="A298" s="2" t="s">
        <v>908</v>
      </c>
      <c r="B298" s="2" t="s">
        <v>909</v>
      </c>
      <c r="C298" s="2" t="s">
        <v>135</v>
      </c>
      <c r="D298" s="2" t="s">
        <v>910</v>
      </c>
    </row>
    <row r="299" spans="1:4" hidden="1" x14ac:dyDescent="0.25">
      <c r="A299" s="2" t="s">
        <v>911</v>
      </c>
      <c r="B299" s="2" t="s">
        <v>912</v>
      </c>
      <c r="C299" s="2" t="s">
        <v>202</v>
      </c>
      <c r="D299" s="2" t="s">
        <v>913</v>
      </c>
    </row>
    <row r="300" spans="1:4" hidden="1" x14ac:dyDescent="0.25">
      <c r="A300" s="2" t="s">
        <v>3943</v>
      </c>
      <c r="B300" s="2" t="s">
        <v>3944</v>
      </c>
      <c r="C300" s="2" t="s">
        <v>3945</v>
      </c>
      <c r="D300" s="2" t="s">
        <v>3946</v>
      </c>
    </row>
    <row r="301" spans="1:4" hidden="1" x14ac:dyDescent="0.25">
      <c r="A301" s="2" t="s">
        <v>914</v>
      </c>
      <c r="B301" s="2" t="s">
        <v>915</v>
      </c>
      <c r="C301" s="2" t="s">
        <v>98</v>
      </c>
      <c r="D301" s="2" t="s">
        <v>916</v>
      </c>
    </row>
    <row r="302" spans="1:4" hidden="1" x14ac:dyDescent="0.25">
      <c r="A302" s="2" t="s">
        <v>918</v>
      </c>
      <c r="B302" s="2" t="s">
        <v>919</v>
      </c>
      <c r="C302" s="2" t="s">
        <v>79</v>
      </c>
      <c r="D302" s="2" t="s">
        <v>920</v>
      </c>
    </row>
    <row r="303" spans="1:4" hidden="1" x14ac:dyDescent="0.25">
      <c r="A303" s="2" t="s">
        <v>921</v>
      </c>
      <c r="B303" s="2" t="s">
        <v>922</v>
      </c>
      <c r="C303" s="2" t="s">
        <v>923</v>
      </c>
      <c r="D303" s="2" t="s">
        <v>924</v>
      </c>
    </row>
    <row r="304" spans="1:4" hidden="1" x14ac:dyDescent="0.25">
      <c r="A304" s="2" t="s">
        <v>925</v>
      </c>
      <c r="B304" s="2" t="s">
        <v>926</v>
      </c>
      <c r="C304" s="2" t="s">
        <v>44</v>
      </c>
      <c r="D304" s="2" t="s">
        <v>927</v>
      </c>
    </row>
    <row r="305" spans="1:4" hidden="1" x14ac:dyDescent="0.25">
      <c r="A305" s="2" t="s">
        <v>928</v>
      </c>
      <c r="B305" s="2" t="s">
        <v>929</v>
      </c>
      <c r="C305" s="2" t="s">
        <v>44</v>
      </c>
      <c r="D305" s="2" t="s">
        <v>930</v>
      </c>
    </row>
    <row r="306" spans="1:4" hidden="1" x14ac:dyDescent="0.25">
      <c r="A306" s="2" t="s">
        <v>931</v>
      </c>
      <c r="B306" s="2" t="s">
        <v>932</v>
      </c>
      <c r="C306" s="2" t="s">
        <v>44</v>
      </c>
      <c r="D306" s="2" t="s">
        <v>933</v>
      </c>
    </row>
    <row r="307" spans="1:4" hidden="1" x14ac:dyDescent="0.25">
      <c r="A307" s="2" t="s">
        <v>934</v>
      </c>
      <c r="B307" s="2" t="s">
        <v>935</v>
      </c>
      <c r="C307" s="2" t="s">
        <v>98</v>
      </c>
      <c r="D307" s="2" t="s">
        <v>936</v>
      </c>
    </row>
    <row r="308" spans="1:4" hidden="1" x14ac:dyDescent="0.25">
      <c r="A308" s="2" t="s">
        <v>937</v>
      </c>
      <c r="B308" s="2" t="s">
        <v>938</v>
      </c>
      <c r="C308" s="2" t="s">
        <v>167</v>
      </c>
      <c r="D308" s="2" t="s">
        <v>939</v>
      </c>
    </row>
    <row r="309" spans="1:4" hidden="1" x14ac:dyDescent="0.25">
      <c r="A309" s="2" t="s">
        <v>940</v>
      </c>
      <c r="B309" s="2" t="s">
        <v>941</v>
      </c>
      <c r="C309" s="2" t="s">
        <v>75</v>
      </c>
      <c r="D309" s="2" t="s">
        <v>942</v>
      </c>
    </row>
    <row r="310" spans="1:4" hidden="1" x14ac:dyDescent="0.25">
      <c r="A310" s="2" t="s">
        <v>943</v>
      </c>
      <c r="B310" s="2" t="s">
        <v>944</v>
      </c>
      <c r="C310" s="2" t="s">
        <v>270</v>
      </c>
      <c r="D310" s="2" t="s">
        <v>945</v>
      </c>
    </row>
    <row r="311" spans="1:4" hidden="1" x14ac:dyDescent="0.25">
      <c r="A311" s="2" t="s">
        <v>946</v>
      </c>
      <c r="B311" s="2" t="s">
        <v>947</v>
      </c>
      <c r="C311" s="2" t="s">
        <v>262</v>
      </c>
      <c r="D311" s="2" t="s">
        <v>948</v>
      </c>
    </row>
    <row r="312" spans="1:4" hidden="1" x14ac:dyDescent="0.25">
      <c r="A312" s="2" t="s">
        <v>949</v>
      </c>
      <c r="B312" s="2" t="s">
        <v>950</v>
      </c>
      <c r="C312" s="2" t="s">
        <v>951</v>
      </c>
      <c r="D312" s="2" t="s">
        <v>952</v>
      </c>
    </row>
    <row r="313" spans="1:4" hidden="1" x14ac:dyDescent="0.25">
      <c r="A313" s="2" t="s">
        <v>953</v>
      </c>
      <c r="B313" s="2" t="s">
        <v>954</v>
      </c>
      <c r="C313" s="2" t="s">
        <v>299</v>
      </c>
      <c r="D313" s="2" t="s">
        <v>956</v>
      </c>
    </row>
    <row r="314" spans="1:4" hidden="1" x14ac:dyDescent="0.25">
      <c r="A314" s="2" t="s">
        <v>953</v>
      </c>
      <c r="B314" s="2" t="s">
        <v>954</v>
      </c>
      <c r="C314" s="2" t="s">
        <v>230</v>
      </c>
      <c r="D314" s="2" t="s">
        <v>955</v>
      </c>
    </row>
    <row r="315" spans="1:4" hidden="1" x14ac:dyDescent="0.25">
      <c r="A315" s="2" t="s">
        <v>3947</v>
      </c>
      <c r="B315" s="2" t="s">
        <v>3948</v>
      </c>
      <c r="C315" s="2" t="s">
        <v>3795</v>
      </c>
      <c r="D315" s="2" t="s">
        <v>3807</v>
      </c>
    </row>
    <row r="316" spans="1:4" hidden="1" x14ac:dyDescent="0.25">
      <c r="A316" s="2" t="s">
        <v>957</v>
      </c>
      <c r="B316" s="2" t="s">
        <v>958</v>
      </c>
      <c r="C316" s="2" t="s">
        <v>44</v>
      </c>
      <c r="D316" s="2" t="s">
        <v>959</v>
      </c>
    </row>
    <row r="317" spans="1:4" hidden="1" x14ac:dyDescent="0.25">
      <c r="A317" s="2" t="s">
        <v>960</v>
      </c>
      <c r="B317" s="2" t="s">
        <v>961</v>
      </c>
      <c r="C317" s="2" t="s">
        <v>135</v>
      </c>
      <c r="D317" s="2" t="s">
        <v>962</v>
      </c>
    </row>
    <row r="318" spans="1:4" hidden="1" x14ac:dyDescent="0.25">
      <c r="A318" s="2" t="s">
        <v>963</v>
      </c>
      <c r="B318" s="2" t="s">
        <v>964</v>
      </c>
      <c r="C318" s="2" t="s">
        <v>94</v>
      </c>
      <c r="D318" s="2" t="s">
        <v>965</v>
      </c>
    </row>
    <row r="319" spans="1:4" hidden="1" x14ac:dyDescent="0.25">
      <c r="A319" s="2" t="s">
        <v>966</v>
      </c>
      <c r="B319" s="2" t="s">
        <v>967</v>
      </c>
      <c r="C319" s="2" t="s">
        <v>6</v>
      </c>
      <c r="D319" s="2" t="s">
        <v>968</v>
      </c>
    </row>
    <row r="320" spans="1:4" hidden="1" x14ac:dyDescent="0.25">
      <c r="A320" s="2" t="s">
        <v>969</v>
      </c>
      <c r="B320" s="2" t="s">
        <v>970</v>
      </c>
      <c r="C320" s="2" t="s">
        <v>230</v>
      </c>
      <c r="D320" s="2" t="s">
        <v>971</v>
      </c>
    </row>
    <row r="321" spans="1:4" hidden="1" x14ac:dyDescent="0.25">
      <c r="A321" s="2" t="s">
        <v>969</v>
      </c>
      <c r="B321" s="2" t="s">
        <v>970</v>
      </c>
      <c r="C321" s="2" t="s">
        <v>98</v>
      </c>
      <c r="D321" s="2" t="s">
        <v>972</v>
      </c>
    </row>
    <row r="322" spans="1:4" hidden="1" x14ac:dyDescent="0.25">
      <c r="A322" s="2" t="s">
        <v>973</v>
      </c>
      <c r="B322" s="2" t="s">
        <v>974</v>
      </c>
      <c r="C322" s="2" t="s">
        <v>299</v>
      </c>
      <c r="D322" s="2" t="s">
        <v>975</v>
      </c>
    </row>
    <row r="323" spans="1:4" hidden="1" x14ac:dyDescent="0.25">
      <c r="A323" s="2" t="s">
        <v>976</v>
      </c>
      <c r="B323" s="2" t="s">
        <v>977</v>
      </c>
      <c r="C323" s="2" t="s">
        <v>6</v>
      </c>
      <c r="D323" s="2" t="s">
        <v>978</v>
      </c>
    </row>
    <row r="324" spans="1:4" hidden="1" x14ac:dyDescent="0.25">
      <c r="A324" s="2" t="s">
        <v>979</v>
      </c>
      <c r="B324" s="2" t="s">
        <v>980</v>
      </c>
      <c r="C324" s="2" t="s">
        <v>573</v>
      </c>
      <c r="D324" s="2" t="s">
        <v>981</v>
      </c>
    </row>
    <row r="325" spans="1:4" hidden="1" x14ac:dyDescent="0.25">
      <c r="A325" s="2" t="s">
        <v>982</v>
      </c>
      <c r="B325" s="2" t="s">
        <v>983</v>
      </c>
      <c r="C325" s="2" t="s">
        <v>175</v>
      </c>
      <c r="D325" s="2" t="s">
        <v>984</v>
      </c>
    </row>
    <row r="326" spans="1:4" hidden="1" x14ac:dyDescent="0.25">
      <c r="A326" s="2" t="s">
        <v>985</v>
      </c>
      <c r="B326" s="2" t="s">
        <v>986</v>
      </c>
      <c r="C326" s="2" t="s">
        <v>354</v>
      </c>
      <c r="D326" s="2" t="s">
        <v>987</v>
      </c>
    </row>
    <row r="327" spans="1:4" hidden="1" x14ac:dyDescent="0.25">
      <c r="A327" s="2" t="s">
        <v>988</v>
      </c>
      <c r="B327" s="2" t="s">
        <v>989</v>
      </c>
      <c r="C327" s="2" t="s">
        <v>40</v>
      </c>
      <c r="D327" s="2" t="s">
        <v>990</v>
      </c>
    </row>
    <row r="328" spans="1:4" hidden="1" x14ac:dyDescent="0.25">
      <c r="A328" s="2" t="s">
        <v>3949</v>
      </c>
      <c r="B328" s="2" t="s">
        <v>3950</v>
      </c>
      <c r="C328" s="2" t="s">
        <v>3951</v>
      </c>
      <c r="D328" s="2" t="s">
        <v>3952</v>
      </c>
    </row>
    <row r="329" spans="1:4" hidden="1" x14ac:dyDescent="0.25">
      <c r="A329" s="2" t="s">
        <v>991</v>
      </c>
      <c r="B329" s="2" t="s">
        <v>992</v>
      </c>
      <c r="C329" s="2" t="s">
        <v>3953</v>
      </c>
      <c r="D329" s="2" t="s">
        <v>993</v>
      </c>
    </row>
    <row r="330" spans="1:4" hidden="1" x14ac:dyDescent="0.25">
      <c r="A330" s="2" t="s">
        <v>994</v>
      </c>
      <c r="B330" s="2" t="s">
        <v>995</v>
      </c>
      <c r="C330" s="2" t="s">
        <v>6</v>
      </c>
      <c r="D330" s="2" t="s">
        <v>996</v>
      </c>
    </row>
    <row r="331" spans="1:4" hidden="1" x14ac:dyDescent="0.25">
      <c r="A331" s="2" t="s">
        <v>997</v>
      </c>
      <c r="B331" s="2" t="s">
        <v>998</v>
      </c>
      <c r="C331" s="2" t="s">
        <v>94</v>
      </c>
      <c r="D331" s="2" t="s">
        <v>999</v>
      </c>
    </row>
    <row r="332" spans="1:4" hidden="1" x14ac:dyDescent="0.25">
      <c r="A332" s="2" t="s">
        <v>1000</v>
      </c>
      <c r="B332" s="2" t="s">
        <v>1001</v>
      </c>
      <c r="C332" s="2" t="s">
        <v>3954</v>
      </c>
      <c r="D332" s="2" t="s">
        <v>1002</v>
      </c>
    </row>
    <row r="333" spans="1:4" hidden="1" x14ac:dyDescent="0.25">
      <c r="A333" s="2" t="s">
        <v>1003</v>
      </c>
      <c r="B333" s="2" t="s">
        <v>1004</v>
      </c>
      <c r="C333" s="2" t="s">
        <v>44</v>
      </c>
      <c r="D333" s="2" t="s">
        <v>1005</v>
      </c>
    </row>
    <row r="334" spans="1:4" hidden="1" x14ac:dyDescent="0.25">
      <c r="A334" s="2" t="s">
        <v>1006</v>
      </c>
      <c r="B334" s="2" t="s">
        <v>1007</v>
      </c>
      <c r="C334" s="2" t="s">
        <v>328</v>
      </c>
      <c r="D334" s="2" t="s">
        <v>1008</v>
      </c>
    </row>
    <row r="335" spans="1:4" hidden="1" x14ac:dyDescent="0.25">
      <c r="A335" s="2" t="s">
        <v>1009</v>
      </c>
      <c r="B335" s="2" t="s">
        <v>1010</v>
      </c>
      <c r="C335" s="2" t="s">
        <v>40</v>
      </c>
      <c r="D335" s="2" t="s">
        <v>1011</v>
      </c>
    </row>
    <row r="336" spans="1:4" hidden="1" x14ac:dyDescent="0.25">
      <c r="A336" s="2" t="s">
        <v>1012</v>
      </c>
      <c r="B336" s="2" t="s">
        <v>1013</v>
      </c>
      <c r="C336" s="2" t="s">
        <v>3955</v>
      </c>
      <c r="D336" s="2" t="s">
        <v>1014</v>
      </c>
    </row>
    <row r="337" spans="1:4" hidden="1" x14ac:dyDescent="0.25">
      <c r="A337" s="2" t="s">
        <v>1015</v>
      </c>
      <c r="B337" s="2" t="s">
        <v>1016</v>
      </c>
      <c r="C337" s="2" t="s">
        <v>40</v>
      </c>
      <c r="D337" s="2" t="s">
        <v>1017</v>
      </c>
    </row>
    <row r="338" spans="1:4" hidden="1" x14ac:dyDescent="0.25">
      <c r="A338" s="2" t="s">
        <v>1018</v>
      </c>
      <c r="B338" s="2" t="s">
        <v>1019</v>
      </c>
      <c r="C338" s="2" t="s">
        <v>328</v>
      </c>
      <c r="D338" s="2" t="s">
        <v>1020</v>
      </c>
    </row>
    <row r="339" spans="1:4" hidden="1" x14ac:dyDescent="0.25">
      <c r="A339" s="2" t="s">
        <v>1021</v>
      </c>
      <c r="B339" s="2" t="s">
        <v>1022</v>
      </c>
      <c r="C339" s="2" t="s">
        <v>1023</v>
      </c>
      <c r="D339" s="2" t="s">
        <v>1024</v>
      </c>
    </row>
    <row r="340" spans="1:4" hidden="1" x14ac:dyDescent="0.25">
      <c r="A340" s="2" t="s">
        <v>1025</v>
      </c>
      <c r="B340" s="2" t="s">
        <v>1026</v>
      </c>
      <c r="C340" s="2" t="s">
        <v>402</v>
      </c>
      <c r="D340" s="2" t="s">
        <v>1027</v>
      </c>
    </row>
    <row r="341" spans="1:4" hidden="1" x14ac:dyDescent="0.25">
      <c r="A341" s="2" t="s">
        <v>1028</v>
      </c>
      <c r="B341" s="2" t="s">
        <v>1029</v>
      </c>
      <c r="C341" s="2" t="s">
        <v>573</v>
      </c>
      <c r="D341" s="2" t="s">
        <v>1030</v>
      </c>
    </row>
    <row r="342" spans="1:4" hidden="1" x14ac:dyDescent="0.25">
      <c r="A342" s="2" t="s">
        <v>1031</v>
      </c>
      <c r="B342" s="2" t="s">
        <v>1032</v>
      </c>
      <c r="C342" s="2" t="s">
        <v>79</v>
      </c>
      <c r="D342" s="2" t="s">
        <v>1033</v>
      </c>
    </row>
    <row r="343" spans="1:4" hidden="1" x14ac:dyDescent="0.25">
      <c r="A343" s="2" t="s">
        <v>1034</v>
      </c>
      <c r="B343" s="2" t="s">
        <v>1035</v>
      </c>
      <c r="C343" s="2" t="s">
        <v>36</v>
      </c>
      <c r="D343" s="2" t="s">
        <v>1036</v>
      </c>
    </row>
    <row r="344" spans="1:4" hidden="1" x14ac:dyDescent="0.25">
      <c r="A344" s="2" t="s">
        <v>1037</v>
      </c>
      <c r="B344" s="2" t="s">
        <v>1038</v>
      </c>
      <c r="C344" s="2" t="s">
        <v>6</v>
      </c>
      <c r="D344" s="2" t="s">
        <v>1039</v>
      </c>
    </row>
    <row r="345" spans="1:4" hidden="1" x14ac:dyDescent="0.25">
      <c r="A345" s="2" t="s">
        <v>1040</v>
      </c>
      <c r="B345" s="2" t="s">
        <v>1041</v>
      </c>
      <c r="C345" s="2" t="s">
        <v>44</v>
      </c>
      <c r="D345" s="2" t="s">
        <v>1042</v>
      </c>
    </row>
    <row r="346" spans="1:4" hidden="1" x14ac:dyDescent="0.25">
      <c r="A346" s="2" t="s">
        <v>1043</v>
      </c>
      <c r="B346" s="2" t="s">
        <v>1044</v>
      </c>
      <c r="C346" s="2" t="s">
        <v>3789</v>
      </c>
      <c r="D346" s="2" t="s">
        <v>1045</v>
      </c>
    </row>
    <row r="347" spans="1:4" hidden="1" x14ac:dyDescent="0.25">
      <c r="A347" s="2" t="s">
        <v>1046</v>
      </c>
      <c r="B347" s="2" t="s">
        <v>1047</v>
      </c>
      <c r="C347" s="2" t="s">
        <v>763</v>
      </c>
      <c r="D347" s="2" t="s">
        <v>1048</v>
      </c>
    </row>
    <row r="348" spans="1:4" hidden="1" x14ac:dyDescent="0.25">
      <c r="A348" s="2" t="s">
        <v>1049</v>
      </c>
      <c r="B348" s="2" t="s">
        <v>1050</v>
      </c>
      <c r="C348" s="2" t="s">
        <v>580</v>
      </c>
      <c r="D348" s="2" t="s">
        <v>1051</v>
      </c>
    </row>
    <row r="349" spans="1:4" hidden="1" x14ac:dyDescent="0.25">
      <c r="A349" s="2" t="s">
        <v>1052</v>
      </c>
      <c r="B349" s="2" t="s">
        <v>1053</v>
      </c>
      <c r="C349" s="2" t="s">
        <v>573</v>
      </c>
      <c r="D349" s="2" t="s">
        <v>1054</v>
      </c>
    </row>
    <row r="350" spans="1:4" hidden="1" x14ac:dyDescent="0.25">
      <c r="A350" s="2" t="s">
        <v>1055</v>
      </c>
      <c r="B350" s="2" t="s">
        <v>1056</v>
      </c>
      <c r="C350" s="2" t="s">
        <v>150</v>
      </c>
      <c r="D350" s="2" t="s">
        <v>1057</v>
      </c>
    </row>
    <row r="351" spans="1:4" hidden="1" x14ac:dyDescent="0.25">
      <c r="A351" s="2" t="s">
        <v>3956</v>
      </c>
      <c r="B351" s="2" t="s">
        <v>3957</v>
      </c>
      <c r="C351" s="2" t="s">
        <v>207</v>
      </c>
      <c r="D351" s="2" t="s">
        <v>1398</v>
      </c>
    </row>
    <row r="352" spans="1:4" hidden="1" x14ac:dyDescent="0.25">
      <c r="A352" s="2" t="s">
        <v>1058</v>
      </c>
      <c r="B352" s="2" t="s">
        <v>1059</v>
      </c>
      <c r="C352" s="2" t="s">
        <v>44</v>
      </c>
      <c r="D352" s="2" t="s">
        <v>1060</v>
      </c>
    </row>
    <row r="353" spans="1:4" hidden="1" x14ac:dyDescent="0.25">
      <c r="A353" s="2" t="s">
        <v>1061</v>
      </c>
      <c r="B353" s="2" t="s">
        <v>1062</v>
      </c>
      <c r="C353" s="2" t="s">
        <v>44</v>
      </c>
      <c r="D353" s="2" t="s">
        <v>1063</v>
      </c>
    </row>
    <row r="354" spans="1:4" hidden="1" x14ac:dyDescent="0.25">
      <c r="A354" s="2" t="s">
        <v>1064</v>
      </c>
      <c r="B354" s="2" t="s">
        <v>1065</v>
      </c>
      <c r="C354" s="2" t="s">
        <v>580</v>
      </c>
      <c r="D354" s="2" t="s">
        <v>1066</v>
      </c>
    </row>
    <row r="355" spans="1:4" hidden="1" x14ac:dyDescent="0.25">
      <c r="A355" s="2" t="s">
        <v>1067</v>
      </c>
      <c r="B355" s="2" t="s">
        <v>1068</v>
      </c>
      <c r="C355" s="2" t="s">
        <v>249</v>
      </c>
      <c r="D355" s="2" t="s">
        <v>1069</v>
      </c>
    </row>
    <row r="356" spans="1:4" hidden="1" x14ac:dyDescent="0.25">
      <c r="A356" s="2" t="s">
        <v>1070</v>
      </c>
      <c r="B356" s="2" t="s">
        <v>1071</v>
      </c>
      <c r="C356" s="2" t="s">
        <v>219</v>
      </c>
      <c r="D356" s="2" t="s">
        <v>1072</v>
      </c>
    </row>
    <row r="357" spans="1:4" hidden="1" x14ac:dyDescent="0.25">
      <c r="A357" s="2" t="s">
        <v>1073</v>
      </c>
      <c r="B357" s="2" t="s">
        <v>1074</v>
      </c>
      <c r="C357" s="2" t="s">
        <v>1075</v>
      </c>
      <c r="D357" s="2" t="s">
        <v>1076</v>
      </c>
    </row>
    <row r="358" spans="1:4" hidden="1" x14ac:dyDescent="0.25">
      <c r="A358" s="2" t="s">
        <v>1077</v>
      </c>
      <c r="B358" s="2" t="s">
        <v>1078</v>
      </c>
      <c r="C358" s="2" t="s">
        <v>266</v>
      </c>
      <c r="D358" s="2" t="s">
        <v>1079</v>
      </c>
    </row>
    <row r="359" spans="1:4" hidden="1" x14ac:dyDescent="0.25">
      <c r="A359" s="2" t="s">
        <v>1080</v>
      </c>
      <c r="B359" s="2" t="s">
        <v>1081</v>
      </c>
      <c r="C359" s="2" t="s">
        <v>44</v>
      </c>
      <c r="D359" s="2" t="s">
        <v>1082</v>
      </c>
    </row>
    <row r="360" spans="1:4" hidden="1" x14ac:dyDescent="0.25">
      <c r="A360" s="2" t="s">
        <v>1083</v>
      </c>
      <c r="B360" s="2" t="s">
        <v>1084</v>
      </c>
      <c r="C360" s="2" t="s">
        <v>584</v>
      </c>
      <c r="D360" s="2" t="s">
        <v>1085</v>
      </c>
    </row>
    <row r="361" spans="1:4" hidden="1" x14ac:dyDescent="0.25">
      <c r="A361" s="2" t="s">
        <v>1086</v>
      </c>
      <c r="B361" s="2" t="s">
        <v>1087</v>
      </c>
      <c r="C361" s="2" t="s">
        <v>328</v>
      </c>
      <c r="D361" s="2" t="s">
        <v>1088</v>
      </c>
    </row>
    <row r="362" spans="1:4" hidden="1" x14ac:dyDescent="0.25">
      <c r="A362" s="2" t="s">
        <v>1089</v>
      </c>
      <c r="B362" s="2" t="s">
        <v>1090</v>
      </c>
      <c r="C362" s="2" t="s">
        <v>36</v>
      </c>
      <c r="D362" s="2" t="s">
        <v>1091</v>
      </c>
    </row>
    <row r="363" spans="1:4" hidden="1" x14ac:dyDescent="0.25">
      <c r="A363" s="2" t="s">
        <v>1092</v>
      </c>
      <c r="B363" s="2" t="s">
        <v>1093</v>
      </c>
      <c r="C363" s="2" t="s">
        <v>923</v>
      </c>
      <c r="D363" s="2" t="s">
        <v>1094</v>
      </c>
    </row>
    <row r="364" spans="1:4" hidden="1" x14ac:dyDescent="0.25">
      <c r="A364" s="2" t="s">
        <v>1095</v>
      </c>
      <c r="B364" s="2" t="s">
        <v>1096</v>
      </c>
      <c r="C364" s="2" t="s">
        <v>98</v>
      </c>
      <c r="D364" s="2" t="s">
        <v>1097</v>
      </c>
    </row>
    <row r="365" spans="1:4" hidden="1" x14ac:dyDescent="0.25">
      <c r="A365" s="2" t="s">
        <v>1098</v>
      </c>
      <c r="B365" s="2" t="s">
        <v>1099</v>
      </c>
      <c r="C365" s="2" t="s">
        <v>36</v>
      </c>
      <c r="D365" s="2" t="s">
        <v>1100</v>
      </c>
    </row>
    <row r="366" spans="1:4" hidden="1" x14ac:dyDescent="0.25">
      <c r="A366" s="2" t="s">
        <v>1101</v>
      </c>
      <c r="B366" s="2" t="s">
        <v>1102</v>
      </c>
      <c r="C366" s="2" t="s">
        <v>44</v>
      </c>
      <c r="D366" s="2" t="s">
        <v>1103</v>
      </c>
    </row>
    <row r="367" spans="1:4" hidden="1" x14ac:dyDescent="0.25">
      <c r="A367" s="2" t="s">
        <v>3958</v>
      </c>
      <c r="B367" s="2" t="s">
        <v>3959</v>
      </c>
      <c r="C367" s="2" t="s">
        <v>3992</v>
      </c>
      <c r="D367" s="2" t="s">
        <v>3960</v>
      </c>
    </row>
    <row r="368" spans="1:4" hidden="1" x14ac:dyDescent="0.25">
      <c r="A368" s="2" t="s">
        <v>1104</v>
      </c>
      <c r="B368" s="2" t="s">
        <v>1105</v>
      </c>
      <c r="C368" s="2" t="s">
        <v>98</v>
      </c>
      <c r="D368" s="2" t="s">
        <v>1106</v>
      </c>
    </row>
    <row r="369" spans="1:4" hidden="1" x14ac:dyDescent="0.25">
      <c r="A369" s="2" t="s">
        <v>1107</v>
      </c>
      <c r="B369" s="2" t="s">
        <v>1108</v>
      </c>
      <c r="C369" s="2" t="s">
        <v>230</v>
      </c>
      <c r="D369" s="2" t="s">
        <v>1109</v>
      </c>
    </row>
    <row r="370" spans="1:4" hidden="1" x14ac:dyDescent="0.25">
      <c r="A370" s="2" t="s">
        <v>1110</v>
      </c>
      <c r="B370" s="2" t="s">
        <v>1111</v>
      </c>
      <c r="C370" s="2" t="s">
        <v>315</v>
      </c>
      <c r="D370" s="2" t="s">
        <v>1112</v>
      </c>
    </row>
    <row r="371" spans="1:4" hidden="1" x14ac:dyDescent="0.25">
      <c r="A371" s="2" t="s">
        <v>1113</v>
      </c>
      <c r="B371" s="2" t="s">
        <v>1114</v>
      </c>
      <c r="C371" s="2" t="s">
        <v>36</v>
      </c>
      <c r="D371" s="2" t="s">
        <v>1115</v>
      </c>
    </row>
    <row r="372" spans="1:4" hidden="1" x14ac:dyDescent="0.25">
      <c r="A372" s="2" t="s">
        <v>1113</v>
      </c>
      <c r="B372" s="2" t="s">
        <v>1114</v>
      </c>
      <c r="C372" s="2" t="s">
        <v>90</v>
      </c>
      <c r="D372" s="2" t="s">
        <v>1116</v>
      </c>
    </row>
    <row r="373" spans="1:4" hidden="1" x14ac:dyDescent="0.25">
      <c r="A373" s="2" t="s">
        <v>1117</v>
      </c>
      <c r="B373" s="2" t="s">
        <v>1118</v>
      </c>
      <c r="C373" s="2" t="s">
        <v>328</v>
      </c>
      <c r="D373" s="2" t="s">
        <v>1119</v>
      </c>
    </row>
    <row r="374" spans="1:4" hidden="1" x14ac:dyDescent="0.25">
      <c r="A374" s="2" t="s">
        <v>1120</v>
      </c>
      <c r="B374" s="2" t="s">
        <v>1121</v>
      </c>
      <c r="C374" s="2" t="s">
        <v>98</v>
      </c>
      <c r="D374" s="2" t="s">
        <v>1122</v>
      </c>
    </row>
    <row r="375" spans="1:4" hidden="1" x14ac:dyDescent="0.25">
      <c r="A375" s="2" t="s">
        <v>1123</v>
      </c>
      <c r="B375" s="2" t="s">
        <v>1124</v>
      </c>
      <c r="C375" s="2" t="s">
        <v>36</v>
      </c>
      <c r="D375" s="2" t="s">
        <v>1125</v>
      </c>
    </row>
    <row r="376" spans="1:4" hidden="1" x14ac:dyDescent="0.25">
      <c r="A376" s="2" t="s">
        <v>1126</v>
      </c>
      <c r="B376" s="2" t="s">
        <v>1127</v>
      </c>
      <c r="C376" s="2" t="s">
        <v>44</v>
      </c>
      <c r="D376" s="2" t="s">
        <v>1128</v>
      </c>
    </row>
    <row r="377" spans="1:4" hidden="1" x14ac:dyDescent="0.25">
      <c r="A377" s="2" t="s">
        <v>1129</v>
      </c>
      <c r="B377" s="2" t="s">
        <v>1130</v>
      </c>
      <c r="C377" s="2" t="s">
        <v>71</v>
      </c>
      <c r="D377" s="2" t="s">
        <v>1131</v>
      </c>
    </row>
    <row r="378" spans="1:4" hidden="1" x14ac:dyDescent="0.25">
      <c r="A378" s="2" t="s">
        <v>1132</v>
      </c>
      <c r="B378" s="2" t="s">
        <v>1133</v>
      </c>
      <c r="C378" s="2" t="s">
        <v>368</v>
      </c>
      <c r="D378" s="2" t="s">
        <v>1134</v>
      </c>
    </row>
    <row r="379" spans="1:4" hidden="1" x14ac:dyDescent="0.25">
      <c r="A379" s="2" t="s">
        <v>1135</v>
      </c>
      <c r="B379" s="2" t="s">
        <v>1136</v>
      </c>
      <c r="C379" s="2" t="s">
        <v>167</v>
      </c>
      <c r="D379" s="2" t="s">
        <v>1137</v>
      </c>
    </row>
    <row r="380" spans="1:4" hidden="1" x14ac:dyDescent="0.25">
      <c r="A380" s="2" t="s">
        <v>1138</v>
      </c>
      <c r="B380" s="2" t="s">
        <v>1139</v>
      </c>
      <c r="C380" s="2" t="s">
        <v>266</v>
      </c>
      <c r="D380" s="2" t="s">
        <v>1140</v>
      </c>
    </row>
    <row r="381" spans="1:4" hidden="1" x14ac:dyDescent="0.25">
      <c r="A381" s="2" t="s">
        <v>3773</v>
      </c>
      <c r="B381" s="2" t="s">
        <v>3779</v>
      </c>
      <c r="C381" s="2" t="s">
        <v>3790</v>
      </c>
      <c r="D381" s="2" t="s">
        <v>3804</v>
      </c>
    </row>
    <row r="382" spans="1:4" hidden="1" x14ac:dyDescent="0.25">
      <c r="A382" s="2" t="s">
        <v>1141</v>
      </c>
      <c r="B382" s="2" t="s">
        <v>1142</v>
      </c>
      <c r="C382" s="2" t="s">
        <v>94</v>
      </c>
      <c r="D382" s="2" t="s">
        <v>1143</v>
      </c>
    </row>
    <row r="383" spans="1:4" hidden="1" x14ac:dyDescent="0.25">
      <c r="A383" s="2" t="s">
        <v>1144</v>
      </c>
      <c r="B383" s="2" t="s">
        <v>1145</v>
      </c>
      <c r="C383" s="2" t="s">
        <v>368</v>
      </c>
      <c r="D383" s="2" t="s">
        <v>1146</v>
      </c>
    </row>
    <row r="384" spans="1:4" hidden="1" x14ac:dyDescent="0.25">
      <c r="A384" s="2" t="s">
        <v>1147</v>
      </c>
      <c r="B384" s="2" t="s">
        <v>1148</v>
      </c>
      <c r="C384" s="2" t="s">
        <v>3961</v>
      </c>
      <c r="D384" s="2" t="s">
        <v>1149</v>
      </c>
    </row>
    <row r="385" spans="1:4" hidden="1" x14ac:dyDescent="0.25">
      <c r="A385" s="2" t="s">
        <v>1150</v>
      </c>
      <c r="B385" s="2" t="s">
        <v>1151</v>
      </c>
      <c r="C385" s="2" t="s">
        <v>3962</v>
      </c>
      <c r="D385" s="2" t="s">
        <v>3963</v>
      </c>
    </row>
    <row r="386" spans="1:4" hidden="1" x14ac:dyDescent="0.25">
      <c r="A386" s="2" t="s">
        <v>1150</v>
      </c>
      <c r="B386" s="2" t="s">
        <v>1151</v>
      </c>
      <c r="C386" s="2" t="s">
        <v>86</v>
      </c>
      <c r="D386" s="2" t="s">
        <v>917</v>
      </c>
    </row>
    <row r="387" spans="1:4" hidden="1" x14ac:dyDescent="0.25">
      <c r="A387" s="2" t="s">
        <v>1150</v>
      </c>
      <c r="B387" s="2" t="s">
        <v>1151</v>
      </c>
      <c r="C387" s="2" t="s">
        <v>1152</v>
      </c>
      <c r="D387" s="2" t="s">
        <v>1153</v>
      </c>
    </row>
    <row r="388" spans="1:4" hidden="1" x14ac:dyDescent="0.25">
      <c r="A388" s="2" t="s">
        <v>1154</v>
      </c>
      <c r="B388" s="2" t="s">
        <v>1155</v>
      </c>
      <c r="C388" s="2" t="s">
        <v>75</v>
      </c>
      <c r="D388" s="2" t="s">
        <v>1156</v>
      </c>
    </row>
    <row r="389" spans="1:4" hidden="1" x14ac:dyDescent="0.25">
      <c r="A389" s="2" t="s">
        <v>1157</v>
      </c>
      <c r="B389" s="2" t="s">
        <v>1158</v>
      </c>
      <c r="C389" s="2" t="s">
        <v>44</v>
      </c>
      <c r="D389" s="2" t="s">
        <v>1159</v>
      </c>
    </row>
    <row r="390" spans="1:4" hidden="1" x14ac:dyDescent="0.25">
      <c r="A390" s="2" t="s">
        <v>1160</v>
      </c>
      <c r="B390" s="2" t="s">
        <v>1161</v>
      </c>
      <c r="C390" s="2" t="s">
        <v>44</v>
      </c>
      <c r="D390" s="2" t="s">
        <v>1162</v>
      </c>
    </row>
    <row r="391" spans="1:4" hidden="1" x14ac:dyDescent="0.25">
      <c r="A391" s="2" t="s">
        <v>1163</v>
      </c>
      <c r="B391" s="2" t="s">
        <v>1164</v>
      </c>
      <c r="C391" s="2" t="s">
        <v>6</v>
      </c>
      <c r="D391" s="2" t="s">
        <v>1165</v>
      </c>
    </row>
    <row r="392" spans="1:4" hidden="1" x14ac:dyDescent="0.25">
      <c r="A392" s="2" t="s">
        <v>1166</v>
      </c>
      <c r="B392" s="2" t="s">
        <v>1167</v>
      </c>
      <c r="C392" s="2" t="s">
        <v>6</v>
      </c>
      <c r="D392" s="2" t="s">
        <v>1168</v>
      </c>
    </row>
    <row r="393" spans="1:4" x14ac:dyDescent="0.25">
      <c r="A393" s="2" t="s">
        <v>1169</v>
      </c>
      <c r="B393" s="2" t="s">
        <v>1170</v>
      </c>
      <c r="C393" s="2" t="s">
        <v>3964</v>
      </c>
      <c r="D393" s="2" t="s">
        <v>1171</v>
      </c>
    </row>
    <row r="394" spans="1:4" hidden="1" x14ac:dyDescent="0.25">
      <c r="A394" s="2" t="s">
        <v>1172</v>
      </c>
      <c r="B394" s="2" t="s">
        <v>1173</v>
      </c>
      <c r="C394" s="2" t="s">
        <v>29</v>
      </c>
      <c r="D394" s="2" t="s">
        <v>1174</v>
      </c>
    </row>
    <row r="395" spans="1:4" hidden="1" x14ac:dyDescent="0.25">
      <c r="A395" s="2" t="s">
        <v>1175</v>
      </c>
      <c r="B395" s="2" t="s">
        <v>1176</v>
      </c>
      <c r="C395" s="2" t="s">
        <v>299</v>
      </c>
      <c r="D395" s="2" t="s">
        <v>1177</v>
      </c>
    </row>
    <row r="396" spans="1:4" hidden="1" x14ac:dyDescent="0.25">
      <c r="A396" s="2" t="s">
        <v>1178</v>
      </c>
      <c r="B396" s="2" t="s">
        <v>1179</v>
      </c>
      <c r="C396" s="2" t="s">
        <v>44</v>
      </c>
      <c r="D396" s="2" t="s">
        <v>1180</v>
      </c>
    </row>
    <row r="397" spans="1:4" hidden="1" x14ac:dyDescent="0.25">
      <c r="A397" s="2" t="s">
        <v>1181</v>
      </c>
      <c r="B397" s="2" t="s">
        <v>1182</v>
      </c>
      <c r="C397" s="2" t="s">
        <v>44</v>
      </c>
      <c r="D397" s="2" t="s">
        <v>1183</v>
      </c>
    </row>
    <row r="398" spans="1:4" hidden="1" x14ac:dyDescent="0.25">
      <c r="A398" s="2" t="s">
        <v>1184</v>
      </c>
      <c r="B398" s="2" t="s">
        <v>1185</v>
      </c>
      <c r="C398" s="2" t="s">
        <v>44</v>
      </c>
      <c r="D398" s="2" t="s">
        <v>1186</v>
      </c>
    </row>
    <row r="399" spans="1:4" hidden="1" x14ac:dyDescent="0.25">
      <c r="A399" s="2" t="s">
        <v>1187</v>
      </c>
      <c r="B399" s="2" t="s">
        <v>1188</v>
      </c>
      <c r="C399" s="2" t="s">
        <v>36</v>
      </c>
      <c r="D399" s="2" t="s">
        <v>1189</v>
      </c>
    </row>
    <row r="400" spans="1:4" hidden="1" x14ac:dyDescent="0.25">
      <c r="A400" s="2" t="s">
        <v>1190</v>
      </c>
      <c r="B400" s="2" t="s">
        <v>1191</v>
      </c>
      <c r="C400" s="2" t="s">
        <v>98</v>
      </c>
      <c r="D400" s="2" t="s">
        <v>1192</v>
      </c>
    </row>
    <row r="401" spans="1:4" hidden="1" x14ac:dyDescent="0.25">
      <c r="A401" s="2" t="s">
        <v>1193</v>
      </c>
      <c r="B401" s="2" t="s">
        <v>1194</v>
      </c>
      <c r="C401" s="2" t="s">
        <v>6</v>
      </c>
      <c r="D401" s="2" t="s">
        <v>1195</v>
      </c>
    </row>
    <row r="402" spans="1:4" hidden="1" x14ac:dyDescent="0.25">
      <c r="A402" s="2" t="s">
        <v>3965</v>
      </c>
      <c r="B402" s="2" t="s">
        <v>3966</v>
      </c>
      <c r="C402" s="2" t="s">
        <v>3967</v>
      </c>
      <c r="D402" s="2" t="s">
        <v>3968</v>
      </c>
    </row>
    <row r="403" spans="1:4" hidden="1" x14ac:dyDescent="0.25">
      <c r="A403" s="2" t="s">
        <v>3969</v>
      </c>
      <c r="B403" s="2" t="s">
        <v>3970</v>
      </c>
      <c r="C403" s="2" t="s">
        <v>3993</v>
      </c>
      <c r="D403" s="2" t="s">
        <v>3994</v>
      </c>
    </row>
    <row r="404" spans="1:4" hidden="1" x14ac:dyDescent="0.25">
      <c r="A404" s="2" t="s">
        <v>3969</v>
      </c>
      <c r="B404" s="2" t="s">
        <v>3970</v>
      </c>
      <c r="C404" s="2" t="s">
        <v>3971</v>
      </c>
      <c r="D404" s="2" t="s">
        <v>3972</v>
      </c>
    </row>
    <row r="405" spans="1:4" hidden="1" x14ac:dyDescent="0.25">
      <c r="A405" s="2" t="s">
        <v>1196</v>
      </c>
      <c r="B405" s="2" t="s">
        <v>1197</v>
      </c>
      <c r="C405" s="2" t="s">
        <v>315</v>
      </c>
      <c r="D405" s="2" t="s">
        <v>1198</v>
      </c>
    </row>
    <row r="406" spans="1:4" hidden="1" x14ac:dyDescent="0.25">
      <c r="A406" s="2" t="s">
        <v>1199</v>
      </c>
      <c r="B406" s="2" t="s">
        <v>1200</v>
      </c>
      <c r="C406" s="2" t="s">
        <v>135</v>
      </c>
      <c r="D406" s="2" t="s">
        <v>1201</v>
      </c>
    </row>
    <row r="407" spans="1:4" hidden="1" x14ac:dyDescent="0.25">
      <c r="A407" s="2" t="s">
        <v>1202</v>
      </c>
      <c r="B407" s="2" t="s">
        <v>1203</v>
      </c>
      <c r="C407" s="2" t="s">
        <v>266</v>
      </c>
      <c r="D407" s="2" t="s">
        <v>1204</v>
      </c>
    </row>
    <row r="408" spans="1:4" hidden="1" x14ac:dyDescent="0.25">
      <c r="A408" s="2" t="s">
        <v>1205</v>
      </c>
      <c r="B408" s="2" t="s">
        <v>1206</v>
      </c>
      <c r="C408" s="2" t="s">
        <v>13</v>
      </c>
      <c r="D408" s="2" t="s">
        <v>1207</v>
      </c>
    </row>
    <row r="409" spans="1:4" hidden="1" x14ac:dyDescent="0.25">
      <c r="A409" s="2" t="s">
        <v>1208</v>
      </c>
      <c r="B409" s="2" t="s">
        <v>1209</v>
      </c>
      <c r="C409" s="2" t="s">
        <v>44</v>
      </c>
      <c r="D409" s="2" t="s">
        <v>1210</v>
      </c>
    </row>
    <row r="410" spans="1:4" hidden="1" x14ac:dyDescent="0.25">
      <c r="A410" s="2" t="s">
        <v>1211</v>
      </c>
      <c r="B410" s="2" t="s">
        <v>1212</v>
      </c>
      <c r="C410" s="2" t="s">
        <v>3769</v>
      </c>
      <c r="D410" s="2" t="s">
        <v>604</v>
      </c>
    </row>
    <row r="411" spans="1:4" hidden="1" x14ac:dyDescent="0.25">
      <c r="A411" s="2" t="s">
        <v>1213</v>
      </c>
      <c r="B411" s="2" t="s">
        <v>1214</v>
      </c>
      <c r="C411" s="2" t="s">
        <v>90</v>
      </c>
      <c r="D411" s="2" t="s">
        <v>1215</v>
      </c>
    </row>
    <row r="412" spans="1:4" hidden="1" x14ac:dyDescent="0.25">
      <c r="A412" s="2" t="s">
        <v>1216</v>
      </c>
      <c r="B412" s="2" t="s">
        <v>1217</v>
      </c>
      <c r="C412" s="2" t="s">
        <v>1218</v>
      </c>
      <c r="D412" s="2" t="s">
        <v>1219</v>
      </c>
    </row>
    <row r="413" spans="1:4" hidden="1" x14ac:dyDescent="0.25">
      <c r="A413" s="2" t="s">
        <v>1216</v>
      </c>
      <c r="B413" s="2" t="s">
        <v>1217</v>
      </c>
      <c r="C413" s="2" t="s">
        <v>44</v>
      </c>
      <c r="D413" s="2" t="s">
        <v>1220</v>
      </c>
    </row>
    <row r="414" spans="1:4" hidden="1" x14ac:dyDescent="0.25">
      <c r="A414" s="2" t="s">
        <v>1221</v>
      </c>
      <c r="B414" s="2" t="s">
        <v>1222</v>
      </c>
      <c r="C414" s="2" t="s">
        <v>573</v>
      </c>
      <c r="D414" s="2" t="s">
        <v>1223</v>
      </c>
    </row>
    <row r="415" spans="1:4" hidden="1" x14ac:dyDescent="0.25">
      <c r="A415" s="2" t="s">
        <v>3973</v>
      </c>
      <c r="B415" s="2" t="s">
        <v>3974</v>
      </c>
      <c r="C415" s="2" t="s">
        <v>863</v>
      </c>
      <c r="D415" s="2" t="s">
        <v>864</v>
      </c>
    </row>
    <row r="416" spans="1:4" hidden="1" x14ac:dyDescent="0.25">
      <c r="A416" s="2" t="s">
        <v>1224</v>
      </c>
      <c r="B416" s="2" t="s">
        <v>1225</v>
      </c>
      <c r="C416" s="2" t="s">
        <v>36</v>
      </c>
      <c r="D416" s="2" t="s">
        <v>1226</v>
      </c>
    </row>
    <row r="417" spans="1:4" hidden="1" x14ac:dyDescent="0.25">
      <c r="A417" s="2" t="s">
        <v>1227</v>
      </c>
      <c r="B417" s="2" t="s">
        <v>1228</v>
      </c>
      <c r="C417" s="2" t="s">
        <v>40</v>
      </c>
      <c r="D417" s="2" t="s">
        <v>1229</v>
      </c>
    </row>
    <row r="418" spans="1:4" hidden="1" x14ac:dyDescent="0.25">
      <c r="A418" s="2" t="s">
        <v>1230</v>
      </c>
      <c r="B418" s="2" t="s">
        <v>1231</v>
      </c>
      <c r="C418" s="2" t="s">
        <v>44</v>
      </c>
      <c r="D418" s="2" t="s">
        <v>1232</v>
      </c>
    </row>
    <row r="419" spans="1:4" hidden="1" x14ac:dyDescent="0.25">
      <c r="A419" s="2" t="s">
        <v>1233</v>
      </c>
      <c r="B419" s="2" t="s">
        <v>1234</v>
      </c>
      <c r="C419" s="2" t="s">
        <v>3791</v>
      </c>
      <c r="D419" s="2" t="s">
        <v>1235</v>
      </c>
    </row>
    <row r="420" spans="1:4" hidden="1" x14ac:dyDescent="0.25">
      <c r="A420" s="2" t="s">
        <v>1236</v>
      </c>
      <c r="B420" s="2" t="s">
        <v>1237</v>
      </c>
      <c r="C420" s="2" t="s">
        <v>863</v>
      </c>
      <c r="D420" s="2" t="s">
        <v>1238</v>
      </c>
    </row>
    <row r="421" spans="1:4" hidden="1" x14ac:dyDescent="0.25">
      <c r="A421" s="2" t="s">
        <v>1239</v>
      </c>
      <c r="B421" s="2" t="s">
        <v>1240</v>
      </c>
      <c r="C421" s="2" t="s">
        <v>44</v>
      </c>
      <c r="D421" s="2" t="s">
        <v>1241</v>
      </c>
    </row>
    <row r="422" spans="1:4" hidden="1" x14ac:dyDescent="0.25">
      <c r="A422" s="2" t="s">
        <v>1242</v>
      </c>
      <c r="B422" s="2" t="s">
        <v>1243</v>
      </c>
      <c r="C422" s="2" t="s">
        <v>1244</v>
      </c>
      <c r="D422" s="2" t="s">
        <v>1245</v>
      </c>
    </row>
    <row r="423" spans="1:4" hidden="1" x14ac:dyDescent="0.25">
      <c r="A423" s="2" t="s">
        <v>1246</v>
      </c>
      <c r="B423" s="2" t="s">
        <v>1247</v>
      </c>
      <c r="C423" s="2" t="s">
        <v>3792</v>
      </c>
      <c r="D423" s="2" t="s">
        <v>1248</v>
      </c>
    </row>
    <row r="424" spans="1:4" hidden="1" x14ac:dyDescent="0.25">
      <c r="A424" s="2" t="s">
        <v>1249</v>
      </c>
      <c r="B424" s="2" t="s">
        <v>1250</v>
      </c>
      <c r="C424" s="2" t="s">
        <v>6</v>
      </c>
      <c r="D424" s="2" t="s">
        <v>1251</v>
      </c>
    </row>
    <row r="425" spans="1:4" hidden="1" x14ac:dyDescent="0.25">
      <c r="A425" s="2" t="s">
        <v>1252</v>
      </c>
      <c r="B425" s="2" t="s">
        <v>1253</v>
      </c>
      <c r="C425" s="2" t="s">
        <v>573</v>
      </c>
      <c r="D425" s="2" t="s">
        <v>1254</v>
      </c>
    </row>
    <row r="426" spans="1:4" hidden="1" x14ac:dyDescent="0.25">
      <c r="A426" s="2" t="s">
        <v>1255</v>
      </c>
      <c r="B426" s="2" t="s">
        <v>1256</v>
      </c>
      <c r="C426" s="2" t="s">
        <v>98</v>
      </c>
      <c r="D426" s="2" t="s">
        <v>1257</v>
      </c>
    </row>
    <row r="427" spans="1:4" hidden="1" x14ac:dyDescent="0.25">
      <c r="A427" s="2" t="s">
        <v>1258</v>
      </c>
      <c r="B427" s="2" t="s">
        <v>1259</v>
      </c>
      <c r="C427" s="2" t="s">
        <v>6</v>
      </c>
      <c r="D427" s="2" t="s">
        <v>1260</v>
      </c>
    </row>
    <row r="428" spans="1:4" hidden="1" x14ac:dyDescent="0.25">
      <c r="A428" s="2" t="s">
        <v>1261</v>
      </c>
      <c r="B428" s="2" t="s">
        <v>1262</v>
      </c>
      <c r="C428" s="2" t="s">
        <v>441</v>
      </c>
      <c r="D428" s="2" t="s">
        <v>1263</v>
      </c>
    </row>
    <row r="429" spans="1:4" hidden="1" x14ac:dyDescent="0.25">
      <c r="A429" s="2" t="s">
        <v>1264</v>
      </c>
      <c r="B429" s="2" t="s">
        <v>1265</v>
      </c>
      <c r="C429" s="2" t="s">
        <v>291</v>
      </c>
      <c r="D429" s="2" t="s">
        <v>1266</v>
      </c>
    </row>
    <row r="430" spans="1:4" hidden="1" x14ac:dyDescent="0.25">
      <c r="A430" s="2" t="s">
        <v>1267</v>
      </c>
      <c r="B430" s="2" t="s">
        <v>1268</v>
      </c>
      <c r="C430" s="2" t="s">
        <v>923</v>
      </c>
      <c r="D430" s="2" t="s">
        <v>1269</v>
      </c>
    </row>
    <row r="431" spans="1:4" hidden="1" x14ac:dyDescent="0.25">
      <c r="A431" s="2" t="s">
        <v>1270</v>
      </c>
      <c r="B431" s="2" t="s">
        <v>1271</v>
      </c>
      <c r="C431" s="2" t="s">
        <v>672</v>
      </c>
      <c r="D431" s="2" t="s">
        <v>1272</v>
      </c>
    </row>
    <row r="432" spans="1:4" hidden="1" x14ac:dyDescent="0.25">
      <c r="A432" s="2" t="s">
        <v>1273</v>
      </c>
      <c r="B432" s="2" t="s">
        <v>1274</v>
      </c>
      <c r="C432" s="2" t="s">
        <v>44</v>
      </c>
      <c r="D432" s="2" t="s">
        <v>1275</v>
      </c>
    </row>
    <row r="433" spans="1:4" hidden="1" x14ac:dyDescent="0.25">
      <c r="A433" s="2" t="s">
        <v>1276</v>
      </c>
      <c r="B433" s="2" t="s">
        <v>1277</v>
      </c>
      <c r="C433" s="2" t="s">
        <v>44</v>
      </c>
      <c r="D433" s="2" t="s">
        <v>1278</v>
      </c>
    </row>
    <row r="434" spans="1:4" hidden="1" x14ac:dyDescent="0.25">
      <c r="A434" s="2" t="s">
        <v>1279</v>
      </c>
      <c r="B434" s="2" t="s">
        <v>1280</v>
      </c>
      <c r="C434" s="2" t="s">
        <v>6</v>
      </c>
      <c r="D434" s="2" t="s">
        <v>1281</v>
      </c>
    </row>
    <row r="435" spans="1:4" hidden="1" x14ac:dyDescent="0.25">
      <c r="A435" s="2" t="s">
        <v>1282</v>
      </c>
      <c r="B435" s="2" t="s">
        <v>1283</v>
      </c>
      <c r="C435" s="2" t="s">
        <v>44</v>
      </c>
      <c r="D435" s="2" t="s">
        <v>1284</v>
      </c>
    </row>
    <row r="436" spans="1:4" hidden="1" x14ac:dyDescent="0.25">
      <c r="A436" s="2" t="s">
        <v>3774</v>
      </c>
      <c r="B436" s="2" t="s">
        <v>3780</v>
      </c>
      <c r="C436" s="2" t="s">
        <v>3793</v>
      </c>
      <c r="D436" s="2" t="s">
        <v>3805</v>
      </c>
    </row>
    <row r="437" spans="1:4" hidden="1" x14ac:dyDescent="0.25">
      <c r="A437" s="2" t="s">
        <v>1285</v>
      </c>
      <c r="B437" s="2" t="s">
        <v>1286</v>
      </c>
      <c r="C437" s="2" t="s">
        <v>98</v>
      </c>
      <c r="D437" s="2" t="s">
        <v>1287</v>
      </c>
    </row>
    <row r="438" spans="1:4" hidden="1" x14ac:dyDescent="0.25">
      <c r="A438" s="2" t="s">
        <v>1288</v>
      </c>
      <c r="B438" s="2" t="s">
        <v>1289</v>
      </c>
      <c r="C438" s="2" t="s">
        <v>230</v>
      </c>
      <c r="D438" s="2" t="s">
        <v>1290</v>
      </c>
    </row>
    <row r="439" spans="1:4" hidden="1" x14ac:dyDescent="0.25">
      <c r="A439" s="2" t="s">
        <v>1291</v>
      </c>
      <c r="B439" s="2" t="s">
        <v>1292</v>
      </c>
      <c r="C439" s="2" t="s">
        <v>441</v>
      </c>
      <c r="D439" s="2" t="s">
        <v>1293</v>
      </c>
    </row>
    <row r="440" spans="1:4" hidden="1" x14ac:dyDescent="0.25">
      <c r="A440" s="2" t="s">
        <v>1294</v>
      </c>
      <c r="B440" s="2" t="s">
        <v>1295</v>
      </c>
      <c r="C440" s="2" t="s">
        <v>75</v>
      </c>
      <c r="D440" s="2" t="s">
        <v>1296</v>
      </c>
    </row>
    <row r="441" spans="1:4" hidden="1" x14ac:dyDescent="0.25">
      <c r="A441" s="2" t="s">
        <v>1297</v>
      </c>
      <c r="B441" s="2" t="s">
        <v>1298</v>
      </c>
      <c r="C441" s="2" t="s">
        <v>1299</v>
      </c>
      <c r="D441" s="2" t="s">
        <v>1300</v>
      </c>
    </row>
    <row r="442" spans="1:4" hidden="1" x14ac:dyDescent="0.25">
      <c r="A442" s="2" t="s">
        <v>1301</v>
      </c>
      <c r="B442" s="2" t="s">
        <v>1302</v>
      </c>
      <c r="C442" s="2" t="s">
        <v>36</v>
      </c>
      <c r="D442" s="2" t="s">
        <v>1303</v>
      </c>
    </row>
    <row r="443" spans="1:4" hidden="1" x14ac:dyDescent="0.25">
      <c r="A443" s="2" t="s">
        <v>1304</v>
      </c>
      <c r="B443" s="2" t="s">
        <v>1305</v>
      </c>
      <c r="C443" s="2" t="s">
        <v>135</v>
      </c>
      <c r="D443" s="2" t="s">
        <v>1306</v>
      </c>
    </row>
    <row r="444" spans="1:4" hidden="1" x14ac:dyDescent="0.25">
      <c r="A444" s="2" t="s">
        <v>3975</v>
      </c>
      <c r="B444" s="2" t="s">
        <v>3976</v>
      </c>
      <c r="C444" s="2" t="s">
        <v>207</v>
      </c>
      <c r="D444" s="2" t="s">
        <v>208</v>
      </c>
    </row>
    <row r="445" spans="1:4" hidden="1" x14ac:dyDescent="0.25">
      <c r="A445" s="2" t="s">
        <v>1307</v>
      </c>
      <c r="B445" s="2" t="s">
        <v>1308</v>
      </c>
      <c r="C445" s="2" t="s">
        <v>3794</v>
      </c>
      <c r="D445" s="2" t="s">
        <v>3806</v>
      </c>
    </row>
    <row r="446" spans="1:4" hidden="1" x14ac:dyDescent="0.25">
      <c r="A446" s="2" t="s">
        <v>1309</v>
      </c>
      <c r="B446" s="2" t="s">
        <v>1310</v>
      </c>
      <c r="C446" s="2" t="s">
        <v>40</v>
      </c>
      <c r="D446" s="2" t="s">
        <v>1311</v>
      </c>
    </row>
    <row r="447" spans="1:4" hidden="1" x14ac:dyDescent="0.25">
      <c r="A447" s="2" t="s">
        <v>1312</v>
      </c>
      <c r="B447" s="2" t="s">
        <v>1313</v>
      </c>
      <c r="C447" s="2" t="s">
        <v>44</v>
      </c>
      <c r="D447" s="2" t="s">
        <v>1314</v>
      </c>
    </row>
    <row r="448" spans="1:4" hidden="1" x14ac:dyDescent="0.25">
      <c r="A448" s="2" t="s">
        <v>1315</v>
      </c>
      <c r="B448" s="2" t="s">
        <v>1316</v>
      </c>
      <c r="C448" s="2" t="s">
        <v>36</v>
      </c>
      <c r="D448" s="2" t="s">
        <v>1317</v>
      </c>
    </row>
    <row r="449" spans="1:4" hidden="1" x14ac:dyDescent="0.25">
      <c r="A449" s="2" t="s">
        <v>1318</v>
      </c>
      <c r="B449" s="2" t="s">
        <v>1319</v>
      </c>
      <c r="C449" s="2" t="s">
        <v>573</v>
      </c>
      <c r="D449" s="2" t="s">
        <v>1320</v>
      </c>
    </row>
    <row r="450" spans="1:4" hidden="1" x14ac:dyDescent="0.25">
      <c r="A450" s="2" t="s">
        <v>1321</v>
      </c>
      <c r="B450" s="2" t="s">
        <v>1322</v>
      </c>
      <c r="C450" s="2" t="s">
        <v>219</v>
      </c>
      <c r="D450" s="2" t="s">
        <v>1323</v>
      </c>
    </row>
    <row r="451" spans="1:4" hidden="1" x14ac:dyDescent="0.25">
      <c r="A451" s="2" t="s">
        <v>1324</v>
      </c>
      <c r="B451" s="2" t="s">
        <v>1325</v>
      </c>
      <c r="C451" s="2" t="s">
        <v>219</v>
      </c>
      <c r="D451" s="2" t="s">
        <v>1326</v>
      </c>
    </row>
    <row r="452" spans="1:4" hidden="1" x14ac:dyDescent="0.25">
      <c r="A452" s="2" t="s">
        <v>1327</v>
      </c>
      <c r="B452" s="2" t="s">
        <v>1328</v>
      </c>
      <c r="C452" s="2" t="s">
        <v>923</v>
      </c>
      <c r="D452" s="2" t="s">
        <v>1329</v>
      </c>
    </row>
    <row r="453" spans="1:4" hidden="1" x14ac:dyDescent="0.25">
      <c r="A453" s="2" t="s">
        <v>1330</v>
      </c>
      <c r="B453" s="2" t="s">
        <v>1331</v>
      </c>
      <c r="C453" s="2" t="s">
        <v>1332</v>
      </c>
      <c r="D453" s="2" t="s">
        <v>1333</v>
      </c>
    </row>
    <row r="454" spans="1:4" hidden="1" x14ac:dyDescent="0.25">
      <c r="A454" s="2" t="s">
        <v>1334</v>
      </c>
      <c r="B454" s="2" t="s">
        <v>1335</v>
      </c>
      <c r="C454" s="2" t="s">
        <v>175</v>
      </c>
      <c r="D454" s="2" t="s">
        <v>1336</v>
      </c>
    </row>
    <row r="455" spans="1:4" hidden="1" x14ac:dyDescent="0.25">
      <c r="A455" s="2" t="s">
        <v>1337</v>
      </c>
      <c r="B455" s="2" t="s">
        <v>1338</v>
      </c>
      <c r="C455" s="2" t="s">
        <v>94</v>
      </c>
      <c r="D455" s="2" t="s">
        <v>1339</v>
      </c>
    </row>
    <row r="456" spans="1:4" hidden="1" x14ac:dyDescent="0.25">
      <c r="A456" s="2" t="s">
        <v>1340</v>
      </c>
      <c r="B456" s="2" t="s">
        <v>1341</v>
      </c>
      <c r="C456" s="2" t="s">
        <v>6</v>
      </c>
      <c r="D456" s="2" t="s">
        <v>1342</v>
      </c>
    </row>
    <row r="457" spans="1:4" hidden="1" x14ac:dyDescent="0.25">
      <c r="A457" s="2" t="s">
        <v>1343</v>
      </c>
      <c r="B457" s="2" t="s">
        <v>1344</v>
      </c>
      <c r="C457" s="2" t="s">
        <v>79</v>
      </c>
      <c r="D457" s="2" t="s">
        <v>1345</v>
      </c>
    </row>
    <row r="458" spans="1:4" hidden="1" x14ac:dyDescent="0.25">
      <c r="A458" s="2" t="s">
        <v>1343</v>
      </c>
      <c r="B458" s="2" t="s">
        <v>1344</v>
      </c>
      <c r="C458" s="2" t="s">
        <v>40</v>
      </c>
      <c r="D458" s="2" t="s">
        <v>1347</v>
      </c>
    </row>
    <row r="459" spans="1:4" hidden="1" x14ac:dyDescent="0.25">
      <c r="A459" s="2" t="s">
        <v>1343</v>
      </c>
      <c r="B459" s="2" t="s">
        <v>1344</v>
      </c>
      <c r="C459" s="2" t="s">
        <v>672</v>
      </c>
      <c r="D459" s="2" t="s">
        <v>1346</v>
      </c>
    </row>
    <row r="460" spans="1:4" hidden="1" x14ac:dyDescent="0.25">
      <c r="A460" s="2" t="s">
        <v>1348</v>
      </c>
      <c r="B460" s="2" t="s">
        <v>1349</v>
      </c>
      <c r="C460" s="2" t="s">
        <v>441</v>
      </c>
      <c r="D460" s="2" t="s">
        <v>1350</v>
      </c>
    </row>
    <row r="461" spans="1:4" hidden="1" x14ac:dyDescent="0.25">
      <c r="A461" s="2" t="s">
        <v>1351</v>
      </c>
      <c r="B461" s="2" t="s">
        <v>1352</v>
      </c>
      <c r="C461" s="2" t="s">
        <v>249</v>
      </c>
      <c r="D461" s="2" t="s">
        <v>1353</v>
      </c>
    </row>
    <row r="462" spans="1:4" hidden="1" x14ac:dyDescent="0.25">
      <c r="A462" s="2" t="s">
        <v>1354</v>
      </c>
      <c r="B462" s="2" t="s">
        <v>1355</v>
      </c>
      <c r="C462" s="2" t="s">
        <v>40</v>
      </c>
      <c r="D462" s="2" t="s">
        <v>1356</v>
      </c>
    </row>
    <row r="463" spans="1:4" hidden="1" x14ac:dyDescent="0.25">
      <c r="A463" s="2" t="s">
        <v>3977</v>
      </c>
      <c r="B463" s="2" t="s">
        <v>3978</v>
      </c>
      <c r="C463" s="2" t="s">
        <v>207</v>
      </c>
      <c r="D463" s="2" t="s">
        <v>296</v>
      </c>
    </row>
    <row r="464" spans="1:4" hidden="1" x14ac:dyDescent="0.25">
      <c r="A464" s="2" t="s">
        <v>1357</v>
      </c>
      <c r="B464" s="2" t="s">
        <v>1358</v>
      </c>
      <c r="C464" s="2" t="s">
        <v>1359</v>
      </c>
      <c r="D464" s="2" t="s">
        <v>1360</v>
      </c>
    </row>
    <row r="465" spans="1:4" hidden="1" x14ac:dyDescent="0.25">
      <c r="A465" s="2" t="s">
        <v>1361</v>
      </c>
      <c r="B465" s="2" t="s">
        <v>1362</v>
      </c>
      <c r="C465" s="2" t="s">
        <v>1363</v>
      </c>
      <c r="D465" s="2" t="s">
        <v>1364</v>
      </c>
    </row>
    <row r="466" spans="1:4" hidden="1" x14ac:dyDescent="0.25">
      <c r="A466" s="2" t="s">
        <v>1365</v>
      </c>
      <c r="B466" s="2" t="s">
        <v>1366</v>
      </c>
      <c r="C466" s="2" t="s">
        <v>98</v>
      </c>
      <c r="D466" s="2" t="s">
        <v>1367</v>
      </c>
    </row>
    <row r="467" spans="1:4" hidden="1" x14ac:dyDescent="0.25">
      <c r="A467" s="2" t="s">
        <v>1368</v>
      </c>
      <c r="B467" s="2" t="s">
        <v>1369</v>
      </c>
      <c r="C467" s="2" t="s">
        <v>584</v>
      </c>
      <c r="D467" s="2" t="s">
        <v>1370</v>
      </c>
    </row>
    <row r="468" spans="1:4" hidden="1" x14ac:dyDescent="0.25">
      <c r="A468" s="2" t="s">
        <v>1371</v>
      </c>
      <c r="B468" s="2" t="s">
        <v>1372</v>
      </c>
      <c r="C468" s="2" t="s">
        <v>44</v>
      </c>
      <c r="D468" s="2" t="s">
        <v>1373</v>
      </c>
    </row>
    <row r="469" spans="1:4" hidden="1" x14ac:dyDescent="0.25">
      <c r="A469" s="2" t="s">
        <v>1374</v>
      </c>
      <c r="B469" s="2" t="s">
        <v>1375</v>
      </c>
      <c r="C469" s="2" t="s">
        <v>262</v>
      </c>
      <c r="D469" s="2" t="s">
        <v>1376</v>
      </c>
    </row>
    <row r="470" spans="1:4" hidden="1" x14ac:dyDescent="0.25">
      <c r="A470" s="2" t="s">
        <v>1377</v>
      </c>
      <c r="B470" s="2" t="s">
        <v>1378</v>
      </c>
      <c r="C470" s="2" t="s">
        <v>44</v>
      </c>
      <c r="D470" s="2" t="s">
        <v>1379</v>
      </c>
    </row>
    <row r="471" spans="1:4" hidden="1" x14ac:dyDescent="0.25">
      <c r="A471" s="2" t="s">
        <v>1380</v>
      </c>
      <c r="B471" s="2" t="s">
        <v>1381</v>
      </c>
      <c r="C471" s="2" t="s">
        <v>44</v>
      </c>
      <c r="D471" s="2" t="s">
        <v>1382</v>
      </c>
    </row>
    <row r="472" spans="1:4" hidden="1" x14ac:dyDescent="0.25">
      <c r="A472" s="2" t="s">
        <v>1383</v>
      </c>
      <c r="B472" s="2" t="s">
        <v>1384</v>
      </c>
      <c r="C472" s="2" t="s">
        <v>44</v>
      </c>
      <c r="D472" s="2" t="s">
        <v>1385</v>
      </c>
    </row>
    <row r="473" spans="1:4" hidden="1" x14ac:dyDescent="0.25">
      <c r="A473" s="2" t="s">
        <v>1386</v>
      </c>
      <c r="B473" s="2" t="s">
        <v>1387</v>
      </c>
      <c r="C473" s="2" t="s">
        <v>584</v>
      </c>
      <c r="D473" s="2" t="s">
        <v>1388</v>
      </c>
    </row>
    <row r="474" spans="1:4" hidden="1" x14ac:dyDescent="0.25">
      <c r="A474" s="2" t="s">
        <v>1389</v>
      </c>
      <c r="B474" s="2" t="s">
        <v>1390</v>
      </c>
      <c r="C474" s="2" t="s">
        <v>79</v>
      </c>
      <c r="D474" s="2" t="s">
        <v>1391</v>
      </c>
    </row>
    <row r="475" spans="1:4" hidden="1" x14ac:dyDescent="0.25">
      <c r="A475" s="2" t="s">
        <v>1392</v>
      </c>
      <c r="B475" s="2" t="s">
        <v>1393</v>
      </c>
      <c r="C475" s="2" t="s">
        <v>109</v>
      </c>
      <c r="D475" s="2" t="s">
        <v>1394</v>
      </c>
    </row>
    <row r="476" spans="1:4" hidden="1" x14ac:dyDescent="0.25">
      <c r="A476" s="2" t="s">
        <v>1395</v>
      </c>
      <c r="B476" s="2" t="s">
        <v>1396</v>
      </c>
      <c r="C476" s="2" t="s">
        <v>94</v>
      </c>
      <c r="D476" s="2" t="s">
        <v>1397</v>
      </c>
    </row>
    <row r="477" spans="1:4" hidden="1" x14ac:dyDescent="0.25">
      <c r="A477" s="2" t="s">
        <v>1399</v>
      </c>
      <c r="B477" s="2" t="s">
        <v>1400</v>
      </c>
      <c r="C477" s="2" t="s">
        <v>1401</v>
      </c>
      <c r="D477" s="2" t="s">
        <v>1402</v>
      </c>
    </row>
    <row r="478" spans="1:4" hidden="1" x14ac:dyDescent="0.25">
      <c r="A478" s="2" t="s">
        <v>1403</v>
      </c>
      <c r="B478" s="2" t="s">
        <v>1404</v>
      </c>
      <c r="C478" s="2" t="s">
        <v>573</v>
      </c>
      <c r="D478" s="2" t="s">
        <v>1405</v>
      </c>
    </row>
    <row r="479" spans="1:4" hidden="1" x14ac:dyDescent="0.25">
      <c r="A479" s="2" t="s">
        <v>1406</v>
      </c>
      <c r="B479" s="2" t="s">
        <v>1407</v>
      </c>
      <c r="C479" s="2" t="s">
        <v>44</v>
      </c>
      <c r="D479" s="2" t="s">
        <v>1408</v>
      </c>
    </row>
    <row r="480" spans="1:4" hidden="1" x14ac:dyDescent="0.25">
      <c r="A480" s="2" t="s">
        <v>1409</v>
      </c>
      <c r="B480" s="2" t="s">
        <v>1410</v>
      </c>
      <c r="C480" s="2" t="s">
        <v>36</v>
      </c>
      <c r="D480" s="2" t="s">
        <v>1411</v>
      </c>
    </row>
    <row r="481" spans="1:4" hidden="1" x14ac:dyDescent="0.25">
      <c r="A481" s="2" t="s">
        <v>1412</v>
      </c>
      <c r="B481" s="2" t="s">
        <v>1413</v>
      </c>
      <c r="C481" s="2" t="s">
        <v>315</v>
      </c>
      <c r="D481" s="2" t="s">
        <v>1414</v>
      </c>
    </row>
    <row r="482" spans="1:4" hidden="1" x14ac:dyDescent="0.25">
      <c r="A482" s="2" t="s">
        <v>1415</v>
      </c>
      <c r="B482" s="2" t="s">
        <v>1416</v>
      </c>
      <c r="C482" s="2" t="s">
        <v>98</v>
      </c>
      <c r="D482" s="2" t="s">
        <v>1417</v>
      </c>
    </row>
    <row r="483" spans="1:4" hidden="1" x14ac:dyDescent="0.25">
      <c r="A483" s="2" t="s">
        <v>1418</v>
      </c>
      <c r="B483" s="2" t="s">
        <v>1419</v>
      </c>
      <c r="C483" s="2" t="s">
        <v>230</v>
      </c>
      <c r="D483" s="2" t="s">
        <v>1420</v>
      </c>
    </row>
    <row r="484" spans="1:4" hidden="1" x14ac:dyDescent="0.25">
      <c r="A484" s="2" t="s">
        <v>1421</v>
      </c>
      <c r="B484" s="2" t="s">
        <v>1422</v>
      </c>
      <c r="C484" s="2" t="s">
        <v>1423</v>
      </c>
      <c r="D484" s="2" t="s">
        <v>1424</v>
      </c>
    </row>
    <row r="485" spans="1:4" hidden="1" x14ac:dyDescent="0.25">
      <c r="A485" s="2" t="s">
        <v>1425</v>
      </c>
      <c r="B485" s="2" t="s">
        <v>1426</v>
      </c>
      <c r="C485" s="2" t="s">
        <v>94</v>
      </c>
      <c r="D485" s="2" t="s">
        <v>1427</v>
      </c>
    </row>
    <row r="486" spans="1:4" hidden="1" x14ac:dyDescent="0.25">
      <c r="A486" s="2" t="s">
        <v>1428</v>
      </c>
      <c r="B486" s="2" t="s">
        <v>1429</v>
      </c>
      <c r="C486" s="2" t="s">
        <v>441</v>
      </c>
      <c r="D486" s="2" t="s">
        <v>1430</v>
      </c>
    </row>
    <row r="487" spans="1:4" hidden="1" x14ac:dyDescent="0.25">
      <c r="A487" s="2" t="s">
        <v>1428</v>
      </c>
      <c r="B487" s="2" t="s">
        <v>1429</v>
      </c>
      <c r="C487" s="2" t="s">
        <v>763</v>
      </c>
      <c r="D487" s="2" t="s">
        <v>1431</v>
      </c>
    </row>
    <row r="488" spans="1:4" hidden="1" x14ac:dyDescent="0.25">
      <c r="A488" s="2" t="s">
        <v>1432</v>
      </c>
      <c r="B488" s="2" t="s">
        <v>1433</v>
      </c>
      <c r="C488" s="2" t="s">
        <v>98</v>
      </c>
      <c r="D488" s="2" t="s">
        <v>1434</v>
      </c>
    </row>
    <row r="489" spans="1:4" hidden="1" x14ac:dyDescent="0.25">
      <c r="A489" s="2" t="s">
        <v>1435</v>
      </c>
      <c r="B489" s="2" t="s">
        <v>1436</v>
      </c>
      <c r="C489" s="2" t="s">
        <v>3995</v>
      </c>
      <c r="D489" s="2" t="s">
        <v>1437</v>
      </c>
    </row>
    <row r="490" spans="1:4" hidden="1" x14ac:dyDescent="0.25">
      <c r="A490" s="2" t="s">
        <v>1438</v>
      </c>
      <c r="B490" s="2" t="s">
        <v>1439</v>
      </c>
      <c r="C490" s="2" t="s">
        <v>6</v>
      </c>
      <c r="D490" s="2" t="s">
        <v>1440</v>
      </c>
    </row>
    <row r="491" spans="1:4" hidden="1" x14ac:dyDescent="0.25">
      <c r="A491" s="2" t="s">
        <v>1441</v>
      </c>
      <c r="B491" s="2" t="s">
        <v>1442</v>
      </c>
      <c r="C491" s="2" t="s">
        <v>270</v>
      </c>
      <c r="D491" s="2" t="s">
        <v>1443</v>
      </c>
    </row>
    <row r="492" spans="1:4" hidden="1" x14ac:dyDescent="0.25">
      <c r="A492" s="2" t="s">
        <v>3776</v>
      </c>
      <c r="B492" s="2" t="s">
        <v>3781</v>
      </c>
      <c r="C492" s="2" t="s">
        <v>3796</v>
      </c>
      <c r="D492" s="2" t="s">
        <v>3808</v>
      </c>
    </row>
    <row r="493" spans="1:4" hidden="1" x14ac:dyDescent="0.25">
      <c r="A493" s="2" t="s">
        <v>1444</v>
      </c>
      <c r="B493" s="2" t="s">
        <v>1445</v>
      </c>
      <c r="C493" s="2" t="s">
        <v>94</v>
      </c>
      <c r="D493" s="2" t="s">
        <v>1446</v>
      </c>
    </row>
    <row r="494" spans="1:4" hidden="1" x14ac:dyDescent="0.25">
      <c r="A494" s="2" t="s">
        <v>1447</v>
      </c>
      <c r="B494" s="2" t="s">
        <v>1448</v>
      </c>
      <c r="C494" s="2" t="s">
        <v>36</v>
      </c>
      <c r="D494" s="2" t="s">
        <v>1449</v>
      </c>
    </row>
    <row r="495" spans="1:4" hidden="1" x14ac:dyDescent="0.25">
      <c r="A495" s="2" t="s">
        <v>1450</v>
      </c>
      <c r="B495" s="2" t="s">
        <v>1451</v>
      </c>
      <c r="C495" s="2" t="s">
        <v>230</v>
      </c>
      <c r="D495" s="2" t="s">
        <v>1452</v>
      </c>
    </row>
    <row r="496" spans="1:4" hidden="1" x14ac:dyDescent="0.25">
      <c r="A496" s="2" t="s">
        <v>1453</v>
      </c>
      <c r="B496" s="2" t="s">
        <v>1454</v>
      </c>
      <c r="C496" s="2" t="s">
        <v>142</v>
      </c>
      <c r="D496" s="2" t="s">
        <v>1455</v>
      </c>
    </row>
    <row r="497" spans="1:4" hidden="1" x14ac:dyDescent="0.25">
      <c r="A497" s="2" t="s">
        <v>1456</v>
      </c>
      <c r="B497" s="2" t="s">
        <v>1457</v>
      </c>
      <c r="C497" s="2" t="s">
        <v>1458</v>
      </c>
      <c r="D497" s="2" t="s">
        <v>1459</v>
      </c>
    </row>
    <row r="498" spans="1:4" hidden="1" x14ac:dyDescent="0.25">
      <c r="A498" s="2" t="s">
        <v>1460</v>
      </c>
      <c r="B498" s="2" t="s">
        <v>1461</v>
      </c>
      <c r="C498" s="2" t="s">
        <v>98</v>
      </c>
      <c r="D498" s="2" t="s">
        <v>1462</v>
      </c>
    </row>
    <row r="499" spans="1:4" hidden="1" x14ac:dyDescent="0.25">
      <c r="A499" s="2" t="s">
        <v>1463</v>
      </c>
      <c r="B499" s="2" t="s">
        <v>1464</v>
      </c>
      <c r="C499" s="2" t="s">
        <v>262</v>
      </c>
      <c r="D499" s="2" t="s">
        <v>1465</v>
      </c>
    </row>
    <row r="500" spans="1:4" hidden="1" x14ac:dyDescent="0.25">
      <c r="A500" s="2" t="s">
        <v>1466</v>
      </c>
      <c r="B500" s="2" t="s">
        <v>1467</v>
      </c>
      <c r="C500" s="2" t="s">
        <v>249</v>
      </c>
      <c r="D500" s="2" t="s">
        <v>1468</v>
      </c>
    </row>
    <row r="501" spans="1:4" hidden="1" x14ac:dyDescent="0.25">
      <c r="A501" s="2" t="s">
        <v>1469</v>
      </c>
      <c r="B501" s="2" t="s">
        <v>1470</v>
      </c>
      <c r="C501" s="2" t="s">
        <v>849</v>
      </c>
      <c r="D501" s="2" t="s">
        <v>1471</v>
      </c>
    </row>
    <row r="502" spans="1:4" hidden="1" x14ac:dyDescent="0.25">
      <c r="A502" s="2" t="s">
        <v>1472</v>
      </c>
      <c r="B502" s="2" t="s">
        <v>1473</v>
      </c>
      <c r="C502" s="2" t="s">
        <v>3979</v>
      </c>
      <c r="D502" s="2" t="s">
        <v>1474</v>
      </c>
    </row>
    <row r="503" spans="1:4" hidden="1" x14ac:dyDescent="0.25">
      <c r="A503" s="2" t="s">
        <v>1475</v>
      </c>
      <c r="B503" s="2" t="s">
        <v>1476</v>
      </c>
      <c r="C503" s="2" t="s">
        <v>44</v>
      </c>
      <c r="D503" s="2" t="s">
        <v>1477</v>
      </c>
    </row>
    <row r="504" spans="1:4" hidden="1" x14ac:dyDescent="0.25">
      <c r="A504" s="2" t="s">
        <v>1478</v>
      </c>
      <c r="B504" s="2" t="s">
        <v>1479</v>
      </c>
      <c r="C504" s="2" t="s">
        <v>3797</v>
      </c>
      <c r="D504" s="2" t="s">
        <v>1480</v>
      </c>
    </row>
    <row r="505" spans="1:4" hidden="1" x14ac:dyDescent="0.25">
      <c r="A505" s="2" t="s">
        <v>1481</v>
      </c>
      <c r="B505" s="2" t="s">
        <v>1482</v>
      </c>
      <c r="C505" s="2" t="s">
        <v>328</v>
      </c>
      <c r="D505" s="2" t="s">
        <v>1483</v>
      </c>
    </row>
    <row r="506" spans="1:4" hidden="1" x14ac:dyDescent="0.25">
      <c r="A506" s="2" t="s">
        <v>1484</v>
      </c>
      <c r="B506" s="2" t="s">
        <v>1485</v>
      </c>
      <c r="C506" s="2" t="s">
        <v>44</v>
      </c>
      <c r="D506" s="2" t="s">
        <v>1486</v>
      </c>
    </row>
    <row r="507" spans="1:4" hidden="1" x14ac:dyDescent="0.25">
      <c r="A507" s="2" t="s">
        <v>1487</v>
      </c>
      <c r="B507" s="2" t="s">
        <v>1488</v>
      </c>
      <c r="C507" s="2" t="s">
        <v>1489</v>
      </c>
      <c r="D507" s="2" t="s">
        <v>1490</v>
      </c>
    </row>
    <row r="508" spans="1:4" hidden="1" x14ac:dyDescent="0.25">
      <c r="A508" s="2" t="s">
        <v>1491</v>
      </c>
      <c r="B508" s="2" t="s">
        <v>1492</v>
      </c>
      <c r="C508" s="2" t="s">
        <v>40</v>
      </c>
      <c r="D508" s="2" t="s">
        <v>1493</v>
      </c>
    </row>
    <row r="509" spans="1:4" hidden="1" x14ac:dyDescent="0.25">
      <c r="A509" s="2" t="s">
        <v>1494</v>
      </c>
      <c r="B509" s="2" t="s">
        <v>1495</v>
      </c>
      <c r="C509" s="2" t="s">
        <v>1496</v>
      </c>
      <c r="D509" s="2" t="s">
        <v>1497</v>
      </c>
    </row>
    <row r="510" spans="1:4" hidden="1" x14ac:dyDescent="0.25">
      <c r="A510" s="2" t="s">
        <v>1498</v>
      </c>
      <c r="B510" s="2" t="s">
        <v>1499</v>
      </c>
      <c r="C510" s="2" t="s">
        <v>580</v>
      </c>
      <c r="D510" s="2" t="s">
        <v>1500</v>
      </c>
    </row>
    <row r="511" spans="1:4" hidden="1" x14ac:dyDescent="0.25">
      <c r="A511" s="2" t="s">
        <v>1501</v>
      </c>
      <c r="B511" s="2" t="s">
        <v>1502</v>
      </c>
      <c r="C511" s="2" t="s">
        <v>109</v>
      </c>
      <c r="D511" s="2" t="s">
        <v>1503</v>
      </c>
    </row>
    <row r="512" spans="1:4" hidden="1" x14ac:dyDescent="0.25">
      <c r="A512" s="2" t="s">
        <v>1504</v>
      </c>
      <c r="B512" s="2" t="s">
        <v>1505</v>
      </c>
      <c r="C512" s="2" t="s">
        <v>1506</v>
      </c>
      <c r="D512" s="2" t="s">
        <v>1507</v>
      </c>
    </row>
    <row r="513" spans="1:4" hidden="1" x14ac:dyDescent="0.25">
      <c r="A513" s="2" t="s">
        <v>1508</v>
      </c>
      <c r="B513" s="2" t="s">
        <v>1509</v>
      </c>
      <c r="C513" s="2" t="s">
        <v>3980</v>
      </c>
      <c r="D513" s="2" t="s">
        <v>1510</v>
      </c>
    </row>
    <row r="514" spans="1:4" hidden="1" x14ac:dyDescent="0.25">
      <c r="A514" s="2" t="s">
        <v>1511</v>
      </c>
      <c r="B514" s="2" t="s">
        <v>1512</v>
      </c>
      <c r="C514" s="2" t="s">
        <v>207</v>
      </c>
      <c r="D514" s="2" t="s">
        <v>1513</v>
      </c>
    </row>
    <row r="515" spans="1:4" hidden="1" x14ac:dyDescent="0.25">
      <c r="A515" s="2" t="s">
        <v>1514</v>
      </c>
      <c r="B515" s="2" t="s">
        <v>1515</v>
      </c>
      <c r="C515" s="2" t="s">
        <v>1516</v>
      </c>
      <c r="D515" s="2" t="s">
        <v>1517</v>
      </c>
    </row>
    <row r="516" spans="1:4" hidden="1" x14ac:dyDescent="0.25">
      <c r="A516" s="2" t="s">
        <v>1518</v>
      </c>
      <c r="B516" s="2" t="s">
        <v>1519</v>
      </c>
      <c r="C516" s="2" t="s">
        <v>3798</v>
      </c>
      <c r="D516" s="2" t="s">
        <v>1520</v>
      </c>
    </row>
    <row r="517" spans="1:4" hidden="1" x14ac:dyDescent="0.25">
      <c r="A517" s="2" t="s">
        <v>1521</v>
      </c>
      <c r="B517" s="2" t="s">
        <v>1522</v>
      </c>
      <c r="C517" s="2" t="s">
        <v>21</v>
      </c>
      <c r="D517" s="2" t="s">
        <v>1523</v>
      </c>
    </row>
    <row r="518" spans="1:4" hidden="1" x14ac:dyDescent="0.25">
      <c r="A518" s="2" t="s">
        <v>1524</v>
      </c>
      <c r="B518" s="2" t="s">
        <v>1525</v>
      </c>
      <c r="C518" s="2" t="s">
        <v>395</v>
      </c>
      <c r="D518" s="2" t="s">
        <v>1526</v>
      </c>
    </row>
    <row r="519" spans="1:4" hidden="1" x14ac:dyDescent="0.25">
      <c r="A519" s="2" t="s">
        <v>1527</v>
      </c>
      <c r="B519" s="2" t="s">
        <v>1528</v>
      </c>
      <c r="C519" s="2" t="s">
        <v>98</v>
      </c>
      <c r="D519" s="2" t="s">
        <v>1529</v>
      </c>
    </row>
    <row r="520" spans="1:4" x14ac:dyDescent="0.25">
      <c r="A520" s="2" t="s">
        <v>1530</v>
      </c>
      <c r="B520" s="2" t="s">
        <v>1531</v>
      </c>
      <c r="C520" s="2" t="s">
        <v>584</v>
      </c>
      <c r="D520" s="2" t="s">
        <v>1532</v>
      </c>
    </row>
    <row r="521" spans="1:4" hidden="1" x14ac:dyDescent="0.25">
      <c r="A521" s="2" t="s">
        <v>1533</v>
      </c>
      <c r="B521" s="2" t="s">
        <v>1534</v>
      </c>
      <c r="C521" s="2" t="s">
        <v>573</v>
      </c>
      <c r="D521" s="2" t="s">
        <v>1535</v>
      </c>
    </row>
    <row r="522" spans="1:4" hidden="1" x14ac:dyDescent="0.25">
      <c r="A522" s="2"/>
      <c r="B522" s="2"/>
      <c r="C522" s="2"/>
      <c r="D522" s="2"/>
    </row>
    <row r="523" spans="1:4" hidden="1" x14ac:dyDescent="0.25">
      <c r="A523" s="2"/>
      <c r="B523" s="2"/>
      <c r="C523" s="2"/>
      <c r="D523" s="2"/>
    </row>
    <row r="524" spans="1:4" hidden="1" x14ac:dyDescent="0.25">
      <c r="A524" s="2"/>
      <c r="B524" s="2"/>
      <c r="C524" s="2"/>
      <c r="D524" s="2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089"/>
  <sheetViews>
    <sheetView topLeftCell="A91" workbookViewId="0">
      <selection activeCell="H112" sqref="H112"/>
    </sheetView>
  </sheetViews>
  <sheetFormatPr defaultRowHeight="15" x14ac:dyDescent="0.25"/>
  <cols>
    <col min="2" max="2" width="44.625" bestFit="1" customWidth="1"/>
    <col min="3" max="3" width="24.375" bestFit="1" customWidth="1"/>
    <col min="4" max="4" width="11.625" customWidth="1"/>
    <col min="5" max="5" width="20.875" bestFit="1" customWidth="1"/>
    <col min="6" max="6" width="38.125" bestFit="1" customWidth="1"/>
    <col min="7" max="7" width="25.375" bestFit="1" customWidth="1"/>
    <col min="8" max="8" width="35.75" customWidth="1"/>
    <col min="9" max="9" width="31.625" bestFit="1" customWidth="1"/>
  </cols>
  <sheetData>
    <row r="1" spans="1:9" x14ac:dyDescent="0.25">
      <c r="A1" s="1" t="s">
        <v>3763</v>
      </c>
      <c r="B1" s="1" t="s">
        <v>1543</v>
      </c>
      <c r="C1" s="1" t="s">
        <v>1544</v>
      </c>
      <c r="D1" s="1" t="s">
        <v>3764</v>
      </c>
      <c r="E1" s="1" t="s">
        <v>3765</v>
      </c>
      <c r="F1" s="1" t="s">
        <v>3981</v>
      </c>
      <c r="G1" s="1" t="s">
        <v>3766</v>
      </c>
      <c r="H1" s="1" t="s">
        <v>3982</v>
      </c>
      <c r="I1" s="5" t="s">
        <v>3878</v>
      </c>
    </row>
    <row r="2" spans="1:9" hidden="1" x14ac:dyDescent="0.25">
      <c r="A2" s="1">
        <v>1</v>
      </c>
      <c r="B2" s="1" t="s">
        <v>1546</v>
      </c>
      <c r="C2" s="1" t="s">
        <v>1546</v>
      </c>
      <c r="D2" s="1" t="s">
        <v>3754</v>
      </c>
      <c r="E2" s="1" t="s">
        <v>737</v>
      </c>
      <c r="F2" s="1" t="str">
        <f>VLOOKUP(Table10[[#This Row],[نام کارشناس دفتر فنی]],Table1[],3,0)</f>
        <v>کارشناس بازرسی وبرنامه ریزی تعمیرات مکانیک(6)</v>
      </c>
      <c r="G2" s="1" t="s">
        <v>241</v>
      </c>
      <c r="H2" s="1" t="str">
        <f>VLOOKUP(Table10[[#This Row],[نام شخص کارشناس نظارت]],Table1[],3,0)</f>
        <v>کارشناس مکانیک نظارت (2)</v>
      </c>
      <c r="I2" s="1">
        <f>COUNTIF(Table2[کد سیستم],Table10[[#This Row],[کد سیستم]])</f>
        <v>1</v>
      </c>
    </row>
    <row r="3" spans="1:9" hidden="1" x14ac:dyDescent="0.25">
      <c r="A3" s="1">
        <v>2</v>
      </c>
      <c r="B3" s="1" t="s">
        <v>1548</v>
      </c>
      <c r="C3" s="1" t="s">
        <v>1548</v>
      </c>
      <c r="D3" s="1" t="s">
        <v>3754</v>
      </c>
      <c r="E3" s="1" t="s">
        <v>737</v>
      </c>
      <c r="F3" s="1" t="str">
        <f>VLOOKUP(Table10[[#This Row],[نام کارشناس دفتر فنی]],Table1[],3,0)</f>
        <v>کارشناس بازرسی وبرنامه ریزی تعمیرات مکانیک(6)</v>
      </c>
      <c r="G3" s="1" t="s">
        <v>241</v>
      </c>
      <c r="H3" s="1" t="str">
        <f>VLOOKUP(Table10[[#This Row],[نام شخص کارشناس نظارت]],Table1[],3,0)</f>
        <v>کارشناس مکانیک نظارت (2)</v>
      </c>
      <c r="I3" s="1">
        <f>COUNTIF(Table2[کد سیستم],Table10[[#This Row],[کد سیستم]])</f>
        <v>1</v>
      </c>
    </row>
    <row r="4" spans="1:9" hidden="1" x14ac:dyDescent="0.25">
      <c r="A4" s="1">
        <v>3</v>
      </c>
      <c r="B4" s="1" t="s">
        <v>1550</v>
      </c>
      <c r="C4" s="1" t="s">
        <v>1550</v>
      </c>
      <c r="D4" s="1" t="s">
        <v>3754</v>
      </c>
      <c r="E4" s="1" t="s">
        <v>737</v>
      </c>
      <c r="F4" s="1" t="str">
        <f>VLOOKUP(Table10[[#This Row],[نام کارشناس دفتر فنی]],Table1[],3,0)</f>
        <v>کارشناس بازرسی وبرنامه ریزی تعمیرات مکانیک(6)</v>
      </c>
      <c r="G4" s="1" t="s">
        <v>241</v>
      </c>
      <c r="H4" s="1" t="str">
        <f>VLOOKUP(Table10[[#This Row],[نام شخص کارشناس نظارت]],Table1[],3,0)</f>
        <v>کارشناس مکانیک نظارت (2)</v>
      </c>
      <c r="I4" s="1">
        <f>COUNTIF(Table2[کد سیستم],Table10[[#This Row],[کد سیستم]])</f>
        <v>1</v>
      </c>
    </row>
    <row r="5" spans="1:9" hidden="1" x14ac:dyDescent="0.25">
      <c r="A5" s="1">
        <v>4</v>
      </c>
      <c r="B5" s="1" t="s">
        <v>1552</v>
      </c>
      <c r="C5" s="1" t="s">
        <v>1552</v>
      </c>
      <c r="D5" s="1" t="s">
        <v>3754</v>
      </c>
      <c r="E5" s="1" t="s">
        <v>737</v>
      </c>
      <c r="F5" s="1" t="str">
        <f>VLOOKUP(Table10[[#This Row],[نام کارشناس دفتر فنی]],Table1[],3,0)</f>
        <v>کارشناس بازرسی وبرنامه ریزی تعمیرات مکانیک(6)</v>
      </c>
      <c r="G5" s="1" t="s">
        <v>241</v>
      </c>
      <c r="H5" s="1" t="str">
        <f>VLOOKUP(Table10[[#This Row],[نام شخص کارشناس نظارت]],Table1[],3,0)</f>
        <v>کارشناس مکانیک نظارت (2)</v>
      </c>
      <c r="I5" s="1">
        <f>COUNTIF(Table2[کد سیستم],Table10[[#This Row],[کد سیستم]])</f>
        <v>1</v>
      </c>
    </row>
    <row r="6" spans="1:9" hidden="1" x14ac:dyDescent="0.25">
      <c r="A6" s="1">
        <v>5</v>
      </c>
      <c r="B6" s="1" t="s">
        <v>1554</v>
      </c>
      <c r="C6" s="1" t="s">
        <v>1554</v>
      </c>
      <c r="D6" s="1" t="s">
        <v>3754</v>
      </c>
      <c r="E6" s="1" t="s">
        <v>737</v>
      </c>
      <c r="F6" s="1" t="str">
        <f>VLOOKUP(Table10[[#This Row],[نام کارشناس دفتر فنی]],Table1[],3,0)</f>
        <v>کارشناس بازرسی وبرنامه ریزی تعمیرات مکانیک(6)</v>
      </c>
      <c r="G6" s="1" t="s">
        <v>241</v>
      </c>
      <c r="H6" s="1" t="str">
        <f>VLOOKUP(Table10[[#This Row],[نام شخص کارشناس نظارت]],Table1[],3,0)</f>
        <v>کارشناس مکانیک نظارت (2)</v>
      </c>
      <c r="I6" s="1">
        <f>COUNTIF(Table2[کد سیستم],Table10[[#This Row],[کد سیستم]])</f>
        <v>1</v>
      </c>
    </row>
    <row r="7" spans="1:9" hidden="1" x14ac:dyDescent="0.25">
      <c r="A7" s="1">
        <v>6</v>
      </c>
      <c r="B7" s="1" t="s">
        <v>1556</v>
      </c>
      <c r="C7" s="1" t="s">
        <v>1556</v>
      </c>
      <c r="D7" s="1" t="s">
        <v>3754</v>
      </c>
      <c r="E7" s="1" t="s">
        <v>737</v>
      </c>
      <c r="F7" s="1" t="str">
        <f>VLOOKUP(Table10[[#This Row],[نام کارشناس دفتر فنی]],Table1[],3,0)</f>
        <v>کارشناس بازرسی وبرنامه ریزی تعمیرات مکانیک(6)</v>
      </c>
      <c r="G7" s="1" t="s">
        <v>241</v>
      </c>
      <c r="H7" s="1" t="str">
        <f>VLOOKUP(Table10[[#This Row],[نام شخص کارشناس نظارت]],Table1[],3,0)</f>
        <v>کارشناس مکانیک نظارت (2)</v>
      </c>
      <c r="I7" s="1">
        <f>COUNTIF(Table2[کد سیستم],Table10[[#This Row],[کد سیستم]])</f>
        <v>1</v>
      </c>
    </row>
    <row r="8" spans="1:9" hidden="1" x14ac:dyDescent="0.25">
      <c r="A8" s="1">
        <v>7</v>
      </c>
      <c r="B8" s="1" t="s">
        <v>1558</v>
      </c>
      <c r="C8" s="1" t="s">
        <v>1558</v>
      </c>
      <c r="D8" s="1" t="s">
        <v>3754</v>
      </c>
      <c r="E8" s="1" t="s">
        <v>737</v>
      </c>
      <c r="F8" s="1" t="str">
        <f>VLOOKUP(Table10[[#This Row],[نام کارشناس دفتر فنی]],Table1[],3,0)</f>
        <v>کارشناس بازرسی وبرنامه ریزی تعمیرات مکانیک(6)</v>
      </c>
      <c r="G8" s="1" t="s">
        <v>241</v>
      </c>
      <c r="H8" s="1" t="str">
        <f>VLOOKUP(Table10[[#This Row],[نام شخص کارشناس نظارت]],Table1[],3,0)</f>
        <v>کارشناس مکانیک نظارت (2)</v>
      </c>
      <c r="I8" s="1">
        <f>COUNTIF(Table2[کد سیستم],Table10[[#This Row],[کد سیستم]])</f>
        <v>1</v>
      </c>
    </row>
    <row r="9" spans="1:9" hidden="1" x14ac:dyDescent="0.25">
      <c r="A9" s="1">
        <v>8</v>
      </c>
      <c r="B9" s="1" t="s">
        <v>1560</v>
      </c>
      <c r="C9" s="1" t="s">
        <v>1560</v>
      </c>
      <c r="D9" s="1" t="s">
        <v>3754</v>
      </c>
      <c r="E9" s="1" t="s">
        <v>19</v>
      </c>
      <c r="F9" s="1" t="str">
        <f>VLOOKUP(Table10[[#This Row],[نام کارشناس دفتر فنی]],Table1[],3,0)</f>
        <v>کارشناس بازرسی وبرنامه ریزی تعمیرات مکانیک(3)</v>
      </c>
      <c r="G9" s="1" t="s">
        <v>241</v>
      </c>
      <c r="H9" s="1" t="str">
        <f>VLOOKUP(Table10[[#This Row],[نام شخص کارشناس نظارت]],Table1[],3,0)</f>
        <v>کارشناس مکانیک نظارت (2)</v>
      </c>
      <c r="I9" s="1">
        <f>COUNTIF(Table2[کد سیستم],Table10[[#This Row],[کد سیستم]])</f>
        <v>1</v>
      </c>
    </row>
    <row r="10" spans="1:9" hidden="1" x14ac:dyDescent="0.25">
      <c r="A10" s="1">
        <v>9</v>
      </c>
      <c r="B10" s="1" t="s">
        <v>1562</v>
      </c>
      <c r="C10" s="1" t="s">
        <v>1562</v>
      </c>
      <c r="D10" s="1" t="s">
        <v>3754</v>
      </c>
      <c r="E10" s="1" t="s">
        <v>737</v>
      </c>
      <c r="F10" s="1" t="str">
        <f>VLOOKUP(Table10[[#This Row],[نام کارشناس دفتر فنی]],Table1[],3,0)</f>
        <v>کارشناس بازرسی وبرنامه ریزی تعمیرات مکانیک(6)</v>
      </c>
      <c r="G10" s="1" t="s">
        <v>241</v>
      </c>
      <c r="H10" s="1" t="str">
        <f>VLOOKUP(Table10[[#This Row],[نام شخص کارشناس نظارت]],Table1[],3,0)</f>
        <v>کارشناس مکانیک نظارت (2)</v>
      </c>
      <c r="I10" s="1">
        <f>COUNTIF(Table2[کد سیستم],Table10[[#This Row],[کد سیستم]])</f>
        <v>1</v>
      </c>
    </row>
    <row r="11" spans="1:9" hidden="1" x14ac:dyDescent="0.25">
      <c r="A11" s="1">
        <v>10</v>
      </c>
      <c r="B11" s="1" t="s">
        <v>1564</v>
      </c>
      <c r="C11" s="1" t="s">
        <v>1564</v>
      </c>
      <c r="D11" s="1" t="s">
        <v>3754</v>
      </c>
      <c r="E11" s="1" t="s">
        <v>737</v>
      </c>
      <c r="F11" s="1" t="str">
        <f>VLOOKUP(Table10[[#This Row],[نام کارشناس دفتر فنی]],Table1[],3,0)</f>
        <v>کارشناس بازرسی وبرنامه ریزی تعمیرات مکانیک(6)</v>
      </c>
      <c r="G11" s="1" t="s">
        <v>241</v>
      </c>
      <c r="H11" s="1" t="str">
        <f>VLOOKUP(Table10[[#This Row],[نام شخص کارشناس نظارت]],Table1[],3,0)</f>
        <v>کارشناس مکانیک نظارت (2)</v>
      </c>
      <c r="I11" s="1">
        <f>COUNTIF(Table2[کد سیستم],Table10[[#This Row],[کد سیستم]])</f>
        <v>1</v>
      </c>
    </row>
    <row r="12" spans="1:9" hidden="1" x14ac:dyDescent="0.25">
      <c r="A12" s="1">
        <v>11</v>
      </c>
      <c r="B12" s="1" t="s">
        <v>1566</v>
      </c>
      <c r="C12" s="1" t="s">
        <v>1566</v>
      </c>
      <c r="D12" s="1" t="s">
        <v>3754</v>
      </c>
      <c r="E12" s="1" t="s">
        <v>737</v>
      </c>
      <c r="F12" s="1" t="str">
        <f>VLOOKUP(Table10[[#This Row],[نام کارشناس دفتر فنی]],Table1[],3,0)</f>
        <v>کارشناس بازرسی وبرنامه ریزی تعمیرات مکانیک(6)</v>
      </c>
      <c r="G12" s="1" t="s">
        <v>241</v>
      </c>
      <c r="H12" s="1" t="str">
        <f>VLOOKUP(Table10[[#This Row],[نام شخص کارشناس نظارت]],Table1[],3,0)</f>
        <v>کارشناس مکانیک نظارت (2)</v>
      </c>
      <c r="I12" s="1">
        <f>COUNTIF(Table2[کد سیستم],Table10[[#This Row],[کد سیستم]])</f>
        <v>1</v>
      </c>
    </row>
    <row r="13" spans="1:9" hidden="1" x14ac:dyDescent="0.25">
      <c r="A13" s="1">
        <v>12</v>
      </c>
      <c r="B13" s="1" t="s">
        <v>1568</v>
      </c>
      <c r="C13" s="1" t="s">
        <v>1568</v>
      </c>
      <c r="D13" s="1" t="s">
        <v>3754</v>
      </c>
      <c r="E13" s="1" t="s">
        <v>737</v>
      </c>
      <c r="F13" s="1" t="str">
        <f>VLOOKUP(Table10[[#This Row],[نام کارشناس دفتر فنی]],Table1[],3,0)</f>
        <v>کارشناس بازرسی وبرنامه ریزی تعمیرات مکانیک(6)</v>
      </c>
      <c r="G13" s="1" t="s">
        <v>241</v>
      </c>
      <c r="H13" s="1" t="str">
        <f>VLOOKUP(Table10[[#This Row],[نام شخص کارشناس نظارت]],Table1[],3,0)</f>
        <v>کارشناس مکانیک نظارت (2)</v>
      </c>
      <c r="I13" s="1">
        <f>COUNTIF(Table2[کد سیستم],Table10[[#This Row],[کد سیستم]])</f>
        <v>1</v>
      </c>
    </row>
    <row r="14" spans="1:9" hidden="1" x14ac:dyDescent="0.25">
      <c r="A14" s="1">
        <v>13</v>
      </c>
      <c r="B14" s="1" t="s">
        <v>1570</v>
      </c>
      <c r="C14" s="1" t="s">
        <v>1570</v>
      </c>
      <c r="D14" s="1" t="s">
        <v>3754</v>
      </c>
      <c r="E14" s="1" t="s">
        <v>737</v>
      </c>
      <c r="F14" s="1" t="str">
        <f>VLOOKUP(Table10[[#This Row],[نام کارشناس دفتر فنی]],Table1[],3,0)</f>
        <v>کارشناس بازرسی وبرنامه ریزی تعمیرات مکانیک(6)</v>
      </c>
      <c r="G14" s="1" t="s">
        <v>241</v>
      </c>
      <c r="H14" s="1" t="str">
        <f>VLOOKUP(Table10[[#This Row],[نام شخص کارشناس نظارت]],Table1[],3,0)</f>
        <v>کارشناس مکانیک نظارت (2)</v>
      </c>
      <c r="I14" s="1">
        <f>COUNTIF(Table2[کد سیستم],Table10[[#This Row],[کد سیستم]])</f>
        <v>1</v>
      </c>
    </row>
    <row r="15" spans="1:9" hidden="1" x14ac:dyDescent="0.25">
      <c r="A15" s="1">
        <v>14</v>
      </c>
      <c r="B15" s="1" t="s">
        <v>1572</v>
      </c>
      <c r="C15" s="1" t="s">
        <v>1572</v>
      </c>
      <c r="D15" s="1" t="s">
        <v>3754</v>
      </c>
      <c r="E15" s="1" t="s">
        <v>737</v>
      </c>
      <c r="F15" s="1" t="str">
        <f>VLOOKUP(Table10[[#This Row],[نام کارشناس دفتر فنی]],Table1[],3,0)</f>
        <v>کارشناس بازرسی وبرنامه ریزی تعمیرات مکانیک(6)</v>
      </c>
      <c r="G15" s="1" t="s">
        <v>241</v>
      </c>
      <c r="H15" s="1" t="str">
        <f>VLOOKUP(Table10[[#This Row],[نام شخص کارشناس نظارت]],Table1[],3,0)</f>
        <v>کارشناس مکانیک نظارت (2)</v>
      </c>
      <c r="I15" s="1">
        <f>COUNTIF(Table2[کد سیستم],Table10[[#This Row],[کد سیستم]])</f>
        <v>1</v>
      </c>
    </row>
    <row r="16" spans="1:9" hidden="1" x14ac:dyDescent="0.25">
      <c r="A16" s="1">
        <v>15</v>
      </c>
      <c r="B16" s="1" t="s">
        <v>1574</v>
      </c>
      <c r="C16" s="1" t="s">
        <v>1574</v>
      </c>
      <c r="D16" s="1" t="s">
        <v>3754</v>
      </c>
      <c r="E16" s="1" t="s">
        <v>737</v>
      </c>
      <c r="F16" s="1" t="str">
        <f>VLOOKUP(Table10[[#This Row],[نام کارشناس دفتر فنی]],Table1[],3,0)</f>
        <v>کارشناس بازرسی وبرنامه ریزی تعمیرات مکانیک(6)</v>
      </c>
      <c r="G16" s="1" t="s">
        <v>241</v>
      </c>
      <c r="H16" s="1" t="str">
        <f>VLOOKUP(Table10[[#This Row],[نام شخص کارشناس نظارت]],Table1[],3,0)</f>
        <v>کارشناس مکانیک نظارت (2)</v>
      </c>
      <c r="I16" s="1">
        <f>COUNTIF(Table2[کد سیستم],Table10[[#This Row],[کد سیستم]])</f>
        <v>1</v>
      </c>
    </row>
    <row r="17" spans="1:9" hidden="1" x14ac:dyDescent="0.25">
      <c r="A17" s="1">
        <v>16</v>
      </c>
      <c r="B17" s="1" t="s">
        <v>1576</v>
      </c>
      <c r="C17" s="1" t="s">
        <v>1576</v>
      </c>
      <c r="D17" s="1" t="s">
        <v>3754</v>
      </c>
      <c r="E17" s="1" t="s">
        <v>737</v>
      </c>
      <c r="F17" s="1" t="str">
        <f>VLOOKUP(Table10[[#This Row],[نام کارشناس دفتر فنی]],Table1[],3,0)</f>
        <v>کارشناس بازرسی وبرنامه ریزی تعمیرات مکانیک(6)</v>
      </c>
      <c r="G17" s="1" t="s">
        <v>241</v>
      </c>
      <c r="H17" s="1" t="str">
        <f>VLOOKUP(Table10[[#This Row],[نام شخص کارشناس نظارت]],Table1[],3,0)</f>
        <v>کارشناس مکانیک نظارت (2)</v>
      </c>
      <c r="I17" s="1">
        <f>COUNTIF(Table2[کد سیستم],Table10[[#This Row],[کد سیستم]])</f>
        <v>1</v>
      </c>
    </row>
    <row r="18" spans="1:9" hidden="1" x14ac:dyDescent="0.25">
      <c r="A18" s="1">
        <v>17</v>
      </c>
      <c r="B18" s="1" t="s">
        <v>1578</v>
      </c>
      <c r="C18" s="1" t="s">
        <v>1578</v>
      </c>
      <c r="D18" s="1" t="s">
        <v>3754</v>
      </c>
      <c r="E18" s="1" t="s">
        <v>737</v>
      </c>
      <c r="F18" s="1" t="str">
        <f>VLOOKUP(Table10[[#This Row],[نام کارشناس دفتر فنی]],Table1[],3,0)</f>
        <v>کارشناس بازرسی وبرنامه ریزی تعمیرات مکانیک(6)</v>
      </c>
      <c r="G18" s="1" t="s">
        <v>241</v>
      </c>
      <c r="H18" s="1" t="str">
        <f>VLOOKUP(Table10[[#This Row],[نام شخص کارشناس نظارت]],Table1[],3,0)</f>
        <v>کارشناس مکانیک نظارت (2)</v>
      </c>
      <c r="I18" s="1">
        <f>COUNTIF(Table2[کد سیستم],Table10[[#This Row],[کد سیستم]])</f>
        <v>1</v>
      </c>
    </row>
    <row r="19" spans="1:9" hidden="1" x14ac:dyDescent="0.25">
      <c r="A19" s="1">
        <v>18</v>
      </c>
      <c r="B19" s="1" t="s">
        <v>1580</v>
      </c>
      <c r="C19" s="1" t="s">
        <v>1580</v>
      </c>
      <c r="D19" s="1" t="s">
        <v>3754</v>
      </c>
      <c r="E19" s="1" t="s">
        <v>737</v>
      </c>
      <c r="F19" s="1" t="str">
        <f>VLOOKUP(Table10[[#This Row],[نام کارشناس دفتر فنی]],Table1[],3,0)</f>
        <v>کارشناس بازرسی وبرنامه ریزی تعمیرات مکانیک(6)</v>
      </c>
      <c r="G19" s="1" t="s">
        <v>241</v>
      </c>
      <c r="H19" s="1" t="str">
        <f>VLOOKUP(Table10[[#This Row],[نام شخص کارشناس نظارت]],Table1[],3,0)</f>
        <v>کارشناس مکانیک نظارت (2)</v>
      </c>
      <c r="I19" s="1">
        <f>COUNTIF(Table2[کد سیستم],Table10[[#This Row],[کد سیستم]])</f>
        <v>1</v>
      </c>
    </row>
    <row r="20" spans="1:9" hidden="1" x14ac:dyDescent="0.25">
      <c r="A20" s="1">
        <v>19</v>
      </c>
      <c r="B20" s="1" t="s">
        <v>1582</v>
      </c>
      <c r="C20" s="1" t="s">
        <v>1582</v>
      </c>
      <c r="D20" s="1" t="s">
        <v>3754</v>
      </c>
      <c r="E20" s="1" t="s">
        <v>737</v>
      </c>
      <c r="F20" s="1" t="str">
        <f>VLOOKUP(Table10[[#This Row],[نام کارشناس دفتر فنی]],Table1[],3,0)</f>
        <v>کارشناس بازرسی وبرنامه ریزی تعمیرات مکانیک(6)</v>
      </c>
      <c r="G20" s="1" t="s">
        <v>241</v>
      </c>
      <c r="H20" s="1" t="str">
        <f>VLOOKUP(Table10[[#This Row],[نام شخص کارشناس نظارت]],Table1[],3,0)</f>
        <v>کارشناس مکانیک نظارت (2)</v>
      </c>
      <c r="I20" s="1">
        <f>COUNTIF(Table2[کد سیستم],Table10[[#This Row],[کد سیستم]])</f>
        <v>1</v>
      </c>
    </row>
    <row r="21" spans="1:9" hidden="1" x14ac:dyDescent="0.25">
      <c r="A21" s="1">
        <v>20</v>
      </c>
      <c r="B21" s="1" t="s">
        <v>1584</v>
      </c>
      <c r="C21" s="1" t="s">
        <v>1584</v>
      </c>
      <c r="D21" s="1" t="s">
        <v>3754</v>
      </c>
      <c r="E21" s="1" t="s">
        <v>737</v>
      </c>
      <c r="F21" s="1" t="str">
        <f>VLOOKUP(Table10[[#This Row],[نام کارشناس دفتر فنی]],Table1[],3,0)</f>
        <v>کارشناس بازرسی وبرنامه ریزی تعمیرات مکانیک(6)</v>
      </c>
      <c r="G21" s="1" t="s">
        <v>241</v>
      </c>
      <c r="H21" s="1" t="str">
        <f>VLOOKUP(Table10[[#This Row],[نام شخص کارشناس نظارت]],Table1[],3,0)</f>
        <v>کارشناس مکانیک نظارت (2)</v>
      </c>
      <c r="I21" s="1">
        <f>COUNTIF(Table2[کد سیستم],Table10[[#This Row],[کد سیستم]])</f>
        <v>1</v>
      </c>
    </row>
    <row r="22" spans="1:9" hidden="1" x14ac:dyDescent="0.25">
      <c r="A22" s="1">
        <v>21</v>
      </c>
      <c r="B22" s="1" t="s">
        <v>1586</v>
      </c>
      <c r="C22" s="1" t="s">
        <v>1586</v>
      </c>
      <c r="D22" s="1" t="s">
        <v>3754</v>
      </c>
      <c r="E22" s="1" t="s">
        <v>737</v>
      </c>
      <c r="F22" s="1" t="str">
        <f>VLOOKUP(Table10[[#This Row],[نام کارشناس دفتر فنی]],Table1[],3,0)</f>
        <v>کارشناس بازرسی وبرنامه ریزی تعمیرات مکانیک(6)</v>
      </c>
      <c r="G22" s="1" t="s">
        <v>241</v>
      </c>
      <c r="H22" s="1" t="str">
        <f>VLOOKUP(Table10[[#This Row],[نام شخص کارشناس نظارت]],Table1[],3,0)</f>
        <v>کارشناس مکانیک نظارت (2)</v>
      </c>
      <c r="I22" s="1">
        <f>COUNTIF(Table2[کد سیستم],Table10[[#This Row],[کد سیستم]])</f>
        <v>1</v>
      </c>
    </row>
    <row r="23" spans="1:9" hidden="1" x14ac:dyDescent="0.25">
      <c r="A23" s="1">
        <v>22</v>
      </c>
      <c r="B23" s="1" t="s">
        <v>1588</v>
      </c>
      <c r="C23" s="1" t="s">
        <v>1588</v>
      </c>
      <c r="D23" s="1" t="s">
        <v>3754</v>
      </c>
      <c r="E23" s="1" t="s">
        <v>737</v>
      </c>
      <c r="F23" s="1" t="str">
        <f>VLOOKUP(Table10[[#This Row],[نام کارشناس دفتر فنی]],Table1[],3,0)</f>
        <v>کارشناس بازرسی وبرنامه ریزی تعمیرات مکانیک(6)</v>
      </c>
      <c r="G23" s="1" t="s">
        <v>241</v>
      </c>
      <c r="H23" s="1" t="str">
        <f>VLOOKUP(Table10[[#This Row],[نام شخص کارشناس نظارت]],Table1[],3,0)</f>
        <v>کارشناس مکانیک نظارت (2)</v>
      </c>
      <c r="I23" s="1">
        <f>COUNTIF(Table2[کد سیستم],Table10[[#This Row],[کد سیستم]])</f>
        <v>1</v>
      </c>
    </row>
    <row r="24" spans="1:9" hidden="1" x14ac:dyDescent="0.25">
      <c r="A24" s="1">
        <v>23</v>
      </c>
      <c r="B24" s="1" t="s">
        <v>1590</v>
      </c>
      <c r="C24" s="1" t="s">
        <v>1590</v>
      </c>
      <c r="D24" s="1" t="s">
        <v>3754</v>
      </c>
      <c r="E24" s="1" t="s">
        <v>737</v>
      </c>
      <c r="F24" s="1" t="str">
        <f>VLOOKUP(Table10[[#This Row],[نام کارشناس دفتر فنی]],Table1[],3,0)</f>
        <v>کارشناس بازرسی وبرنامه ریزی تعمیرات مکانیک(6)</v>
      </c>
      <c r="G24" s="1" t="s">
        <v>241</v>
      </c>
      <c r="H24" s="1" t="str">
        <f>VLOOKUP(Table10[[#This Row],[نام شخص کارشناس نظارت]],Table1[],3,0)</f>
        <v>کارشناس مکانیک نظارت (2)</v>
      </c>
      <c r="I24" s="1">
        <f>COUNTIF(Table2[کد سیستم],Table10[[#This Row],[کد سیستم]])</f>
        <v>1</v>
      </c>
    </row>
    <row r="25" spans="1:9" hidden="1" x14ac:dyDescent="0.25">
      <c r="A25" s="1">
        <v>24</v>
      </c>
      <c r="B25" s="1" t="s">
        <v>1592</v>
      </c>
      <c r="C25" s="1" t="s">
        <v>1592</v>
      </c>
      <c r="D25" s="1" t="s">
        <v>3754</v>
      </c>
      <c r="E25" s="1" t="s">
        <v>737</v>
      </c>
      <c r="F25" s="1" t="str">
        <f>VLOOKUP(Table10[[#This Row],[نام کارشناس دفتر فنی]],Table1[],3,0)</f>
        <v>کارشناس بازرسی وبرنامه ریزی تعمیرات مکانیک(6)</v>
      </c>
      <c r="G25" s="1" t="s">
        <v>241</v>
      </c>
      <c r="H25" s="1" t="str">
        <f>VLOOKUP(Table10[[#This Row],[نام شخص کارشناس نظارت]],Table1[],3,0)</f>
        <v>کارشناس مکانیک نظارت (2)</v>
      </c>
      <c r="I25" s="1">
        <f>COUNTIF(Table2[کد سیستم],Table10[[#This Row],[کد سیستم]])</f>
        <v>1</v>
      </c>
    </row>
    <row r="26" spans="1:9" hidden="1" x14ac:dyDescent="0.25">
      <c r="A26" s="1">
        <v>25</v>
      </c>
      <c r="B26" s="1" t="s">
        <v>1594</v>
      </c>
      <c r="C26" s="1" t="s">
        <v>1594</v>
      </c>
      <c r="D26" s="1" t="s">
        <v>3754</v>
      </c>
      <c r="E26" s="1" t="s">
        <v>737</v>
      </c>
      <c r="F26" s="1" t="str">
        <f>VLOOKUP(Table10[[#This Row],[نام کارشناس دفتر فنی]],Table1[],3,0)</f>
        <v>کارشناس بازرسی وبرنامه ریزی تعمیرات مکانیک(6)</v>
      </c>
      <c r="G26" s="1" t="s">
        <v>241</v>
      </c>
      <c r="H26" s="1" t="str">
        <f>VLOOKUP(Table10[[#This Row],[نام شخص کارشناس نظارت]],Table1[],3,0)</f>
        <v>کارشناس مکانیک نظارت (2)</v>
      </c>
      <c r="I26" s="1">
        <f>COUNTIF(Table2[کد سیستم],Table10[[#This Row],[کد سیستم]])</f>
        <v>1</v>
      </c>
    </row>
    <row r="27" spans="1:9" hidden="1" x14ac:dyDescent="0.25">
      <c r="A27" s="1">
        <v>26</v>
      </c>
      <c r="B27" s="1" t="s">
        <v>1596</v>
      </c>
      <c r="C27" s="1" t="s">
        <v>1596</v>
      </c>
      <c r="D27" s="1" t="s">
        <v>3754</v>
      </c>
      <c r="E27" s="1" t="s">
        <v>737</v>
      </c>
      <c r="F27" s="1" t="str">
        <f>VLOOKUP(Table10[[#This Row],[نام کارشناس دفتر فنی]],Table1[],3,0)</f>
        <v>کارشناس بازرسی وبرنامه ریزی تعمیرات مکانیک(6)</v>
      </c>
      <c r="G27" s="1" t="s">
        <v>241</v>
      </c>
      <c r="H27" s="1" t="str">
        <f>VLOOKUP(Table10[[#This Row],[نام شخص کارشناس نظارت]],Table1[],3,0)</f>
        <v>کارشناس مکانیک نظارت (2)</v>
      </c>
      <c r="I27" s="1">
        <f>COUNTIF(Table2[کد سیستم],Table10[[#This Row],[کد سیستم]])</f>
        <v>1</v>
      </c>
    </row>
    <row r="28" spans="1:9" hidden="1" x14ac:dyDescent="0.25">
      <c r="A28" s="1">
        <v>27</v>
      </c>
      <c r="B28" s="1" t="s">
        <v>1598</v>
      </c>
      <c r="C28" s="1" t="s">
        <v>1598</v>
      </c>
      <c r="D28" s="1" t="s">
        <v>3754</v>
      </c>
      <c r="E28" s="1" t="s">
        <v>737</v>
      </c>
      <c r="F28" s="1" t="str">
        <f>VLOOKUP(Table10[[#This Row],[نام کارشناس دفتر فنی]],Table1[],3,0)</f>
        <v>کارشناس بازرسی وبرنامه ریزی تعمیرات مکانیک(6)</v>
      </c>
      <c r="G28" s="1" t="s">
        <v>241</v>
      </c>
      <c r="H28" s="1" t="str">
        <f>VLOOKUP(Table10[[#This Row],[نام شخص کارشناس نظارت]],Table1[],3,0)</f>
        <v>کارشناس مکانیک نظارت (2)</v>
      </c>
      <c r="I28" s="1">
        <f>COUNTIF(Table2[کد سیستم],Table10[[#This Row],[کد سیستم]])</f>
        <v>1</v>
      </c>
    </row>
    <row r="29" spans="1:9" hidden="1" x14ac:dyDescent="0.25">
      <c r="A29" s="1">
        <v>28</v>
      </c>
      <c r="B29" s="1" t="s">
        <v>1600</v>
      </c>
      <c r="C29" s="1" t="s">
        <v>1600</v>
      </c>
      <c r="D29" s="1" t="s">
        <v>3754</v>
      </c>
      <c r="E29" s="1" t="s">
        <v>737</v>
      </c>
      <c r="F29" s="1" t="str">
        <f>VLOOKUP(Table10[[#This Row],[نام کارشناس دفتر فنی]],Table1[],3,0)</f>
        <v>کارشناس بازرسی وبرنامه ریزی تعمیرات مکانیک(6)</v>
      </c>
      <c r="G29" s="1" t="s">
        <v>241</v>
      </c>
      <c r="H29" s="1" t="str">
        <f>VLOOKUP(Table10[[#This Row],[نام شخص کارشناس نظارت]],Table1[],3,0)</f>
        <v>کارشناس مکانیک نظارت (2)</v>
      </c>
      <c r="I29" s="1">
        <f>COUNTIF(Table2[کد سیستم],Table10[[#This Row],[کد سیستم]])</f>
        <v>1</v>
      </c>
    </row>
    <row r="30" spans="1:9" hidden="1" x14ac:dyDescent="0.25">
      <c r="A30" s="1">
        <v>29</v>
      </c>
      <c r="B30" s="1" t="s">
        <v>1602</v>
      </c>
      <c r="C30" s="1" t="s">
        <v>1602</v>
      </c>
      <c r="D30" s="1" t="s">
        <v>3754</v>
      </c>
      <c r="E30" s="1" t="s">
        <v>737</v>
      </c>
      <c r="F30" s="1" t="str">
        <f>VLOOKUP(Table10[[#This Row],[نام کارشناس دفتر فنی]],Table1[],3,0)</f>
        <v>کارشناس بازرسی وبرنامه ریزی تعمیرات مکانیک(6)</v>
      </c>
      <c r="G30" s="1" t="s">
        <v>241</v>
      </c>
      <c r="H30" s="1" t="str">
        <f>VLOOKUP(Table10[[#This Row],[نام شخص کارشناس نظارت]],Table1[],3,0)</f>
        <v>کارشناس مکانیک نظارت (2)</v>
      </c>
      <c r="I30" s="1">
        <f>COUNTIF(Table2[کد سیستم],Table10[[#This Row],[کد سیستم]])</f>
        <v>1</v>
      </c>
    </row>
    <row r="31" spans="1:9" hidden="1" x14ac:dyDescent="0.25">
      <c r="A31" s="1">
        <v>30</v>
      </c>
      <c r="B31" s="1" t="s">
        <v>1604</v>
      </c>
      <c r="C31" s="1" t="s">
        <v>1604</v>
      </c>
      <c r="D31" s="1" t="s">
        <v>3754</v>
      </c>
      <c r="E31" s="1" t="s">
        <v>737</v>
      </c>
      <c r="F31" s="1" t="str">
        <f>VLOOKUP(Table10[[#This Row],[نام کارشناس دفتر فنی]],Table1[],3,0)</f>
        <v>کارشناس بازرسی وبرنامه ریزی تعمیرات مکانیک(6)</v>
      </c>
      <c r="G31" s="1" t="s">
        <v>241</v>
      </c>
      <c r="H31" s="1" t="str">
        <f>VLOOKUP(Table10[[#This Row],[نام شخص کارشناس نظارت]],Table1[],3,0)</f>
        <v>کارشناس مکانیک نظارت (2)</v>
      </c>
      <c r="I31" s="1">
        <f>COUNTIF(Table2[کد سیستم],Table10[[#This Row],[کد سیستم]])</f>
        <v>1</v>
      </c>
    </row>
    <row r="32" spans="1:9" hidden="1" x14ac:dyDescent="0.25">
      <c r="A32" s="1">
        <v>31</v>
      </c>
      <c r="B32" s="1" t="s">
        <v>1606</v>
      </c>
      <c r="C32" s="1" t="s">
        <v>1606</v>
      </c>
      <c r="D32" s="1" t="s">
        <v>3754</v>
      </c>
      <c r="E32" s="1" t="s">
        <v>737</v>
      </c>
      <c r="F32" s="1" t="str">
        <f>VLOOKUP(Table10[[#This Row],[نام کارشناس دفتر فنی]],Table1[],3,0)</f>
        <v>کارشناس بازرسی وبرنامه ریزی تعمیرات مکانیک(6)</v>
      </c>
      <c r="G32" s="1" t="s">
        <v>241</v>
      </c>
      <c r="H32" s="1" t="str">
        <f>VLOOKUP(Table10[[#This Row],[نام شخص کارشناس نظارت]],Table1[],3,0)</f>
        <v>کارشناس مکانیک نظارت (2)</v>
      </c>
      <c r="I32" s="1">
        <f>COUNTIF(Table2[کد سیستم],Table10[[#This Row],[کد سیستم]])</f>
        <v>1</v>
      </c>
    </row>
    <row r="33" spans="1:9" hidden="1" x14ac:dyDescent="0.25">
      <c r="A33" s="1">
        <v>32</v>
      </c>
      <c r="B33" s="1" t="s">
        <v>1608</v>
      </c>
      <c r="C33" s="1" t="s">
        <v>1608</v>
      </c>
      <c r="D33" s="1" t="s">
        <v>3754</v>
      </c>
      <c r="E33" s="1" t="s">
        <v>737</v>
      </c>
      <c r="F33" s="1" t="str">
        <f>VLOOKUP(Table10[[#This Row],[نام کارشناس دفتر فنی]],Table1[],3,0)</f>
        <v>کارشناس بازرسی وبرنامه ریزی تعمیرات مکانیک(6)</v>
      </c>
      <c r="G33" s="1" t="s">
        <v>241</v>
      </c>
      <c r="H33" s="1" t="str">
        <f>VLOOKUP(Table10[[#This Row],[نام شخص کارشناس نظارت]],Table1[],3,0)</f>
        <v>کارشناس مکانیک نظارت (2)</v>
      </c>
      <c r="I33" s="1">
        <f>COUNTIF(Table2[کد سیستم],Table10[[#This Row],[کد سیستم]])</f>
        <v>1</v>
      </c>
    </row>
    <row r="34" spans="1:9" hidden="1" x14ac:dyDescent="0.25">
      <c r="A34" s="1">
        <v>33</v>
      </c>
      <c r="B34" s="1" t="s">
        <v>1610</v>
      </c>
      <c r="C34" s="1" t="s">
        <v>1610</v>
      </c>
      <c r="D34" s="1" t="s">
        <v>3754</v>
      </c>
      <c r="E34" s="1" t="s">
        <v>737</v>
      </c>
      <c r="F34" s="1" t="str">
        <f>VLOOKUP(Table10[[#This Row],[نام کارشناس دفتر فنی]],Table1[],3,0)</f>
        <v>کارشناس بازرسی وبرنامه ریزی تعمیرات مکانیک(6)</v>
      </c>
      <c r="G34" s="1" t="s">
        <v>241</v>
      </c>
      <c r="H34" s="1" t="str">
        <f>VLOOKUP(Table10[[#This Row],[نام شخص کارشناس نظارت]],Table1[],3,0)</f>
        <v>کارشناس مکانیک نظارت (2)</v>
      </c>
      <c r="I34" s="1">
        <f>COUNTIF(Table2[کد سیستم],Table10[[#This Row],[کد سیستم]])</f>
        <v>1</v>
      </c>
    </row>
    <row r="35" spans="1:9" hidden="1" x14ac:dyDescent="0.25">
      <c r="A35" s="1">
        <v>34</v>
      </c>
      <c r="B35" s="1" t="s">
        <v>1612</v>
      </c>
      <c r="C35" s="1" t="s">
        <v>1612</v>
      </c>
      <c r="D35" s="1" t="s">
        <v>3754</v>
      </c>
      <c r="E35" s="1" t="s">
        <v>737</v>
      </c>
      <c r="F35" s="1" t="str">
        <f>VLOOKUP(Table10[[#This Row],[نام کارشناس دفتر فنی]],Table1[],3,0)</f>
        <v>کارشناس بازرسی وبرنامه ریزی تعمیرات مکانیک(6)</v>
      </c>
      <c r="G35" s="1" t="s">
        <v>241</v>
      </c>
      <c r="H35" s="1" t="str">
        <f>VLOOKUP(Table10[[#This Row],[نام شخص کارشناس نظارت]],Table1[],3,0)</f>
        <v>کارشناس مکانیک نظارت (2)</v>
      </c>
      <c r="I35" s="1">
        <f>COUNTIF(Table2[کد سیستم],Table10[[#This Row],[کد سیستم]])</f>
        <v>1</v>
      </c>
    </row>
    <row r="36" spans="1:9" hidden="1" x14ac:dyDescent="0.25">
      <c r="A36" s="1">
        <v>35</v>
      </c>
      <c r="B36" s="1" t="s">
        <v>1614</v>
      </c>
      <c r="C36" s="1" t="s">
        <v>1614</v>
      </c>
      <c r="D36" s="1" t="s">
        <v>3754</v>
      </c>
      <c r="E36" s="1" t="s">
        <v>737</v>
      </c>
      <c r="F36" s="1" t="str">
        <f>VLOOKUP(Table10[[#This Row],[نام کارشناس دفتر فنی]],Table1[],3,0)</f>
        <v>کارشناس بازرسی وبرنامه ریزی تعمیرات مکانیک(6)</v>
      </c>
      <c r="G36" s="1" t="s">
        <v>241</v>
      </c>
      <c r="H36" s="1" t="str">
        <f>VLOOKUP(Table10[[#This Row],[نام شخص کارشناس نظارت]],Table1[],3,0)</f>
        <v>کارشناس مکانیک نظارت (2)</v>
      </c>
      <c r="I36" s="1">
        <f>COUNTIF(Table2[کد سیستم],Table10[[#This Row],[کد سیستم]])</f>
        <v>1</v>
      </c>
    </row>
    <row r="37" spans="1:9" hidden="1" x14ac:dyDescent="0.25">
      <c r="A37" s="1">
        <v>36</v>
      </c>
      <c r="B37" s="1" t="s">
        <v>1616</v>
      </c>
      <c r="C37" s="1" t="s">
        <v>1616</v>
      </c>
      <c r="D37" s="1" t="s">
        <v>3754</v>
      </c>
      <c r="E37" s="1" t="s">
        <v>737</v>
      </c>
      <c r="F37" s="1" t="str">
        <f>VLOOKUP(Table10[[#This Row],[نام کارشناس دفتر فنی]],Table1[],3,0)</f>
        <v>کارشناس بازرسی وبرنامه ریزی تعمیرات مکانیک(6)</v>
      </c>
      <c r="G37" s="1" t="s">
        <v>241</v>
      </c>
      <c r="H37" s="1" t="str">
        <f>VLOOKUP(Table10[[#This Row],[نام شخص کارشناس نظارت]],Table1[],3,0)</f>
        <v>کارشناس مکانیک نظارت (2)</v>
      </c>
      <c r="I37" s="1">
        <f>COUNTIF(Table2[کد سیستم],Table10[[#This Row],[کد سیستم]])</f>
        <v>1</v>
      </c>
    </row>
    <row r="38" spans="1:9" hidden="1" x14ac:dyDescent="0.25">
      <c r="A38" s="1">
        <v>37</v>
      </c>
      <c r="B38" s="1" t="s">
        <v>1618</v>
      </c>
      <c r="C38" s="1" t="s">
        <v>1618</v>
      </c>
      <c r="D38" s="1" t="s">
        <v>3754</v>
      </c>
      <c r="E38" s="1" t="s">
        <v>737</v>
      </c>
      <c r="F38" s="1" t="str">
        <f>VLOOKUP(Table10[[#This Row],[نام کارشناس دفتر فنی]],Table1[],3,0)</f>
        <v>کارشناس بازرسی وبرنامه ریزی تعمیرات مکانیک(6)</v>
      </c>
      <c r="G38" s="1" t="s">
        <v>241</v>
      </c>
      <c r="H38" s="1" t="str">
        <f>VLOOKUP(Table10[[#This Row],[نام شخص کارشناس نظارت]],Table1[],3,0)</f>
        <v>کارشناس مکانیک نظارت (2)</v>
      </c>
      <c r="I38" s="1">
        <f>COUNTIF(Table2[کد سیستم],Table10[[#This Row],[کد سیستم]])</f>
        <v>1</v>
      </c>
    </row>
    <row r="39" spans="1:9" hidden="1" x14ac:dyDescent="0.25">
      <c r="A39" s="1">
        <v>38</v>
      </c>
      <c r="B39" s="1" t="s">
        <v>1620</v>
      </c>
      <c r="C39" s="1" t="s">
        <v>1620</v>
      </c>
      <c r="D39" s="1" t="s">
        <v>3754</v>
      </c>
      <c r="E39" s="1" t="s">
        <v>737</v>
      </c>
      <c r="F39" s="1" t="str">
        <f>VLOOKUP(Table10[[#This Row],[نام کارشناس دفتر فنی]],Table1[],3,0)</f>
        <v>کارشناس بازرسی وبرنامه ریزی تعمیرات مکانیک(6)</v>
      </c>
      <c r="G39" s="1" t="s">
        <v>241</v>
      </c>
      <c r="H39" s="1" t="str">
        <f>VLOOKUP(Table10[[#This Row],[نام شخص کارشناس نظارت]],Table1[],3,0)</f>
        <v>کارشناس مکانیک نظارت (2)</v>
      </c>
      <c r="I39" s="1">
        <f>COUNTIF(Table2[کد سیستم],Table10[[#This Row],[کد سیستم]])</f>
        <v>1</v>
      </c>
    </row>
    <row r="40" spans="1:9" hidden="1" x14ac:dyDescent="0.25">
      <c r="A40" s="1">
        <v>39</v>
      </c>
      <c r="B40" s="1" t="s">
        <v>1622</v>
      </c>
      <c r="C40" s="1" t="s">
        <v>1622</v>
      </c>
      <c r="D40" s="1" t="s">
        <v>3754</v>
      </c>
      <c r="E40" s="1" t="s">
        <v>737</v>
      </c>
      <c r="F40" s="1" t="str">
        <f>VLOOKUP(Table10[[#This Row],[نام کارشناس دفتر فنی]],Table1[],3,0)</f>
        <v>کارشناس بازرسی وبرنامه ریزی تعمیرات مکانیک(6)</v>
      </c>
      <c r="G40" s="1" t="s">
        <v>241</v>
      </c>
      <c r="H40" s="1" t="str">
        <f>VLOOKUP(Table10[[#This Row],[نام شخص کارشناس نظارت]],Table1[],3,0)</f>
        <v>کارشناس مکانیک نظارت (2)</v>
      </c>
      <c r="I40" s="1">
        <f>COUNTIF(Table2[کد سیستم],Table10[[#This Row],[کد سیستم]])</f>
        <v>1</v>
      </c>
    </row>
    <row r="41" spans="1:9" hidden="1" x14ac:dyDescent="0.25">
      <c r="A41" s="1">
        <v>40</v>
      </c>
      <c r="B41" s="1" t="s">
        <v>1624</v>
      </c>
      <c r="C41" s="1" t="s">
        <v>1624</v>
      </c>
      <c r="D41" s="1" t="s">
        <v>3754</v>
      </c>
      <c r="E41" s="1" t="s">
        <v>737</v>
      </c>
      <c r="F41" s="1" t="str">
        <f>VLOOKUP(Table10[[#This Row],[نام کارشناس دفتر فنی]],Table1[],3,0)</f>
        <v>کارشناس بازرسی وبرنامه ریزی تعمیرات مکانیک(6)</v>
      </c>
      <c r="G41" s="1" t="s">
        <v>241</v>
      </c>
      <c r="H41" s="1" t="str">
        <f>VLOOKUP(Table10[[#This Row],[نام شخص کارشناس نظارت]],Table1[],3,0)</f>
        <v>کارشناس مکانیک نظارت (2)</v>
      </c>
      <c r="I41" s="1">
        <f>COUNTIF(Table2[کد سیستم],Table10[[#This Row],[کد سیستم]])</f>
        <v>1</v>
      </c>
    </row>
    <row r="42" spans="1:9" hidden="1" x14ac:dyDescent="0.25">
      <c r="A42" s="1">
        <v>41</v>
      </c>
      <c r="B42" s="1" t="s">
        <v>1626</v>
      </c>
      <c r="C42" s="1" t="s">
        <v>1626</v>
      </c>
      <c r="D42" s="1" t="s">
        <v>3754</v>
      </c>
      <c r="E42" s="1" t="s">
        <v>737</v>
      </c>
      <c r="F42" s="1" t="str">
        <f>VLOOKUP(Table10[[#This Row],[نام کارشناس دفتر فنی]],Table1[],3,0)</f>
        <v>کارشناس بازرسی وبرنامه ریزی تعمیرات مکانیک(6)</v>
      </c>
      <c r="G42" s="1" t="s">
        <v>241</v>
      </c>
      <c r="H42" s="1" t="str">
        <f>VLOOKUP(Table10[[#This Row],[نام شخص کارشناس نظارت]],Table1[],3,0)</f>
        <v>کارشناس مکانیک نظارت (2)</v>
      </c>
      <c r="I42" s="1">
        <f>COUNTIF(Table2[کد سیستم],Table10[[#This Row],[کد سیستم]])</f>
        <v>1</v>
      </c>
    </row>
    <row r="43" spans="1:9" hidden="1" x14ac:dyDescent="0.25">
      <c r="A43" s="1">
        <v>42</v>
      </c>
      <c r="B43" s="1" t="s">
        <v>1628</v>
      </c>
      <c r="C43" s="1" t="s">
        <v>1628</v>
      </c>
      <c r="D43" s="1" t="s">
        <v>3754</v>
      </c>
      <c r="E43" s="1" t="s">
        <v>737</v>
      </c>
      <c r="F43" s="1" t="str">
        <f>VLOOKUP(Table10[[#This Row],[نام کارشناس دفتر فنی]],Table1[],3,0)</f>
        <v>کارشناس بازرسی وبرنامه ریزی تعمیرات مکانیک(6)</v>
      </c>
      <c r="G43" s="1" t="s">
        <v>241</v>
      </c>
      <c r="H43" s="1" t="str">
        <f>VLOOKUP(Table10[[#This Row],[نام شخص کارشناس نظارت]],Table1[],3,0)</f>
        <v>کارشناس مکانیک نظارت (2)</v>
      </c>
      <c r="I43" s="1">
        <f>COUNTIF(Table2[کد سیستم],Table10[[#This Row],[کد سیستم]])</f>
        <v>1</v>
      </c>
    </row>
    <row r="44" spans="1:9" hidden="1" x14ac:dyDescent="0.25">
      <c r="A44" s="1">
        <v>43</v>
      </c>
      <c r="B44" s="1" t="s">
        <v>1630</v>
      </c>
      <c r="C44" s="1" t="s">
        <v>1630</v>
      </c>
      <c r="D44" s="1" t="s">
        <v>3754</v>
      </c>
      <c r="E44" s="1" t="s">
        <v>737</v>
      </c>
      <c r="F44" s="1" t="str">
        <f>VLOOKUP(Table10[[#This Row],[نام کارشناس دفتر فنی]],Table1[],3,0)</f>
        <v>کارشناس بازرسی وبرنامه ریزی تعمیرات مکانیک(6)</v>
      </c>
      <c r="G44" s="1" t="s">
        <v>241</v>
      </c>
      <c r="H44" s="1" t="str">
        <f>VLOOKUP(Table10[[#This Row],[نام شخص کارشناس نظارت]],Table1[],3,0)</f>
        <v>کارشناس مکانیک نظارت (2)</v>
      </c>
      <c r="I44" s="1">
        <f>COUNTIF(Table2[کد سیستم],Table10[[#This Row],[کد سیستم]])</f>
        <v>1</v>
      </c>
    </row>
    <row r="45" spans="1:9" hidden="1" x14ac:dyDescent="0.25">
      <c r="A45" s="1">
        <v>44</v>
      </c>
      <c r="B45" s="1" t="s">
        <v>1632</v>
      </c>
      <c r="C45" s="1" t="s">
        <v>1632</v>
      </c>
      <c r="D45" s="1" t="s">
        <v>3754</v>
      </c>
      <c r="E45" s="1" t="s">
        <v>737</v>
      </c>
      <c r="F45" s="1" t="str">
        <f>VLOOKUP(Table10[[#This Row],[نام کارشناس دفتر فنی]],Table1[],3,0)</f>
        <v>کارشناس بازرسی وبرنامه ریزی تعمیرات مکانیک(6)</v>
      </c>
      <c r="G45" s="1" t="s">
        <v>241</v>
      </c>
      <c r="H45" s="1" t="str">
        <f>VLOOKUP(Table10[[#This Row],[نام شخص کارشناس نظارت]],Table1[],3,0)</f>
        <v>کارشناس مکانیک نظارت (2)</v>
      </c>
      <c r="I45" s="1">
        <f>COUNTIF(Table2[کد سیستم],Table10[[#This Row],[کد سیستم]])</f>
        <v>1</v>
      </c>
    </row>
    <row r="46" spans="1:9" hidden="1" x14ac:dyDescent="0.25">
      <c r="A46" s="1">
        <v>45</v>
      </c>
      <c r="B46" s="1" t="s">
        <v>1634</v>
      </c>
      <c r="C46" s="1" t="s">
        <v>1634</v>
      </c>
      <c r="D46" s="1" t="s">
        <v>3754</v>
      </c>
      <c r="E46" s="1" t="s">
        <v>737</v>
      </c>
      <c r="F46" s="1" t="str">
        <f>VLOOKUP(Table10[[#This Row],[نام کارشناس دفتر فنی]],Table1[],3,0)</f>
        <v>کارشناس بازرسی وبرنامه ریزی تعمیرات مکانیک(6)</v>
      </c>
      <c r="G46" s="1" t="s">
        <v>241</v>
      </c>
      <c r="H46" s="1" t="str">
        <f>VLOOKUP(Table10[[#This Row],[نام شخص کارشناس نظارت]],Table1[],3,0)</f>
        <v>کارشناس مکانیک نظارت (2)</v>
      </c>
      <c r="I46" s="1">
        <f>COUNTIF(Table2[کد سیستم],Table10[[#This Row],[کد سیستم]])</f>
        <v>1</v>
      </c>
    </row>
    <row r="47" spans="1:9" hidden="1" x14ac:dyDescent="0.25">
      <c r="A47" s="1">
        <v>46</v>
      </c>
      <c r="B47" s="1" t="s">
        <v>1636</v>
      </c>
      <c r="C47" s="1" t="s">
        <v>1636</v>
      </c>
      <c r="D47" s="1" t="s">
        <v>3754</v>
      </c>
      <c r="E47" s="1" t="s">
        <v>737</v>
      </c>
      <c r="F47" s="1" t="str">
        <f>VLOOKUP(Table10[[#This Row],[نام کارشناس دفتر فنی]],Table1[],3,0)</f>
        <v>کارشناس بازرسی وبرنامه ریزی تعمیرات مکانیک(6)</v>
      </c>
      <c r="G47" s="1" t="s">
        <v>241</v>
      </c>
      <c r="H47" s="1" t="str">
        <f>VLOOKUP(Table10[[#This Row],[نام شخص کارشناس نظارت]],Table1[],3,0)</f>
        <v>کارشناس مکانیک نظارت (2)</v>
      </c>
      <c r="I47" s="1">
        <f>COUNTIF(Table2[کد سیستم],Table10[[#This Row],[کد سیستم]])</f>
        <v>1</v>
      </c>
    </row>
    <row r="48" spans="1:9" hidden="1" x14ac:dyDescent="0.25">
      <c r="A48" s="1">
        <v>47</v>
      </c>
      <c r="B48" s="1" t="s">
        <v>1638</v>
      </c>
      <c r="C48" s="1" t="s">
        <v>1638</v>
      </c>
      <c r="D48" s="1" t="s">
        <v>3754</v>
      </c>
      <c r="E48" s="1" t="s">
        <v>737</v>
      </c>
      <c r="F48" s="1" t="str">
        <f>VLOOKUP(Table10[[#This Row],[نام کارشناس دفتر فنی]],Table1[],3,0)</f>
        <v>کارشناس بازرسی وبرنامه ریزی تعمیرات مکانیک(6)</v>
      </c>
      <c r="G48" s="1" t="s">
        <v>241</v>
      </c>
      <c r="H48" s="1" t="str">
        <f>VLOOKUP(Table10[[#This Row],[نام شخص کارشناس نظارت]],Table1[],3,0)</f>
        <v>کارشناس مکانیک نظارت (2)</v>
      </c>
      <c r="I48" s="1">
        <f>COUNTIF(Table2[کد سیستم],Table10[[#This Row],[کد سیستم]])</f>
        <v>1</v>
      </c>
    </row>
    <row r="49" spans="1:9" hidden="1" x14ac:dyDescent="0.25">
      <c r="A49" s="1">
        <v>48</v>
      </c>
      <c r="B49" s="1" t="s">
        <v>1640</v>
      </c>
      <c r="C49" s="1" t="s">
        <v>1640</v>
      </c>
      <c r="D49" s="1" t="s">
        <v>3754</v>
      </c>
      <c r="E49" s="1" t="s">
        <v>737</v>
      </c>
      <c r="F49" s="1" t="str">
        <f>VLOOKUP(Table10[[#This Row],[نام کارشناس دفتر فنی]],Table1[],3,0)</f>
        <v>کارشناس بازرسی وبرنامه ریزی تعمیرات مکانیک(6)</v>
      </c>
      <c r="G49" s="1" t="s">
        <v>241</v>
      </c>
      <c r="H49" s="1" t="str">
        <f>VLOOKUP(Table10[[#This Row],[نام شخص کارشناس نظارت]],Table1[],3,0)</f>
        <v>کارشناس مکانیک نظارت (2)</v>
      </c>
      <c r="I49" s="1">
        <f>COUNTIF(Table2[کد سیستم],Table10[[#This Row],[کد سیستم]])</f>
        <v>1</v>
      </c>
    </row>
    <row r="50" spans="1:9" hidden="1" x14ac:dyDescent="0.25">
      <c r="A50" s="1">
        <v>49</v>
      </c>
      <c r="B50" s="1" t="s">
        <v>1642</v>
      </c>
      <c r="C50" s="1" t="s">
        <v>1642</v>
      </c>
      <c r="D50" s="1" t="s">
        <v>3754</v>
      </c>
      <c r="E50" s="1" t="s">
        <v>737</v>
      </c>
      <c r="F50" s="1" t="str">
        <f>VLOOKUP(Table10[[#This Row],[نام کارشناس دفتر فنی]],Table1[],3,0)</f>
        <v>کارشناس بازرسی وبرنامه ریزی تعمیرات مکانیک(6)</v>
      </c>
      <c r="G50" s="1" t="s">
        <v>241</v>
      </c>
      <c r="H50" s="1" t="str">
        <f>VLOOKUP(Table10[[#This Row],[نام شخص کارشناس نظارت]],Table1[],3,0)</f>
        <v>کارشناس مکانیک نظارت (2)</v>
      </c>
      <c r="I50" s="1">
        <f>COUNTIF(Table2[کد سیستم],Table10[[#This Row],[کد سیستم]])</f>
        <v>1</v>
      </c>
    </row>
    <row r="51" spans="1:9" hidden="1" x14ac:dyDescent="0.25">
      <c r="A51" s="1">
        <v>50</v>
      </c>
      <c r="B51" s="1" t="s">
        <v>1644</v>
      </c>
      <c r="C51" s="1" t="s">
        <v>1644</v>
      </c>
      <c r="D51" s="1" t="s">
        <v>3754</v>
      </c>
      <c r="E51" s="1" t="s">
        <v>737</v>
      </c>
      <c r="F51" s="1" t="str">
        <f>VLOOKUP(Table10[[#This Row],[نام کارشناس دفتر فنی]],Table1[],3,0)</f>
        <v>کارشناس بازرسی وبرنامه ریزی تعمیرات مکانیک(6)</v>
      </c>
      <c r="G51" s="1" t="s">
        <v>241</v>
      </c>
      <c r="H51" s="1" t="str">
        <f>VLOOKUP(Table10[[#This Row],[نام شخص کارشناس نظارت]],Table1[],3,0)</f>
        <v>کارشناس مکانیک نظارت (2)</v>
      </c>
      <c r="I51" s="1">
        <f>COUNTIF(Table2[کد سیستم],Table10[[#This Row],[کد سیستم]])</f>
        <v>1</v>
      </c>
    </row>
    <row r="52" spans="1:9" hidden="1" x14ac:dyDescent="0.25">
      <c r="A52" s="1">
        <v>51</v>
      </c>
      <c r="B52" s="1" t="s">
        <v>1646</v>
      </c>
      <c r="C52" s="1" t="s">
        <v>1646</v>
      </c>
      <c r="D52" s="1" t="s">
        <v>3754</v>
      </c>
      <c r="E52" s="1" t="s">
        <v>737</v>
      </c>
      <c r="F52" s="1" t="str">
        <f>VLOOKUP(Table10[[#This Row],[نام کارشناس دفتر فنی]],Table1[],3,0)</f>
        <v>کارشناس بازرسی وبرنامه ریزی تعمیرات مکانیک(6)</v>
      </c>
      <c r="G52" s="1" t="s">
        <v>241</v>
      </c>
      <c r="H52" s="1" t="str">
        <f>VLOOKUP(Table10[[#This Row],[نام شخص کارشناس نظارت]],Table1[],3,0)</f>
        <v>کارشناس مکانیک نظارت (2)</v>
      </c>
      <c r="I52" s="1">
        <f>COUNTIF(Table2[کد سیستم],Table10[[#This Row],[کد سیستم]])</f>
        <v>1</v>
      </c>
    </row>
    <row r="53" spans="1:9" hidden="1" x14ac:dyDescent="0.25">
      <c r="A53" s="1">
        <v>52</v>
      </c>
      <c r="B53" s="1" t="s">
        <v>1648</v>
      </c>
      <c r="C53" s="1" t="s">
        <v>1648</v>
      </c>
      <c r="D53" s="1" t="s">
        <v>3754</v>
      </c>
      <c r="E53" s="1" t="s">
        <v>737</v>
      </c>
      <c r="F53" s="1" t="str">
        <f>VLOOKUP(Table10[[#This Row],[نام کارشناس دفتر فنی]],Table1[],3,0)</f>
        <v>کارشناس بازرسی وبرنامه ریزی تعمیرات مکانیک(6)</v>
      </c>
      <c r="G53" s="1" t="s">
        <v>241</v>
      </c>
      <c r="H53" s="1" t="str">
        <f>VLOOKUP(Table10[[#This Row],[نام شخص کارشناس نظارت]],Table1[],3,0)</f>
        <v>کارشناس مکانیک نظارت (2)</v>
      </c>
      <c r="I53" s="1">
        <f>COUNTIF(Table2[کد سیستم],Table10[[#This Row],[کد سیستم]])</f>
        <v>1</v>
      </c>
    </row>
    <row r="54" spans="1:9" hidden="1" x14ac:dyDescent="0.25">
      <c r="A54" s="1">
        <v>53</v>
      </c>
      <c r="B54" s="1" t="s">
        <v>1650</v>
      </c>
      <c r="C54" s="1" t="s">
        <v>1650</v>
      </c>
      <c r="D54" s="1" t="s">
        <v>3754</v>
      </c>
      <c r="E54" s="1" t="s">
        <v>737</v>
      </c>
      <c r="F54" s="1" t="str">
        <f>VLOOKUP(Table10[[#This Row],[نام کارشناس دفتر فنی]],Table1[],3,0)</f>
        <v>کارشناس بازرسی وبرنامه ریزی تعمیرات مکانیک(6)</v>
      </c>
      <c r="G54" s="1" t="s">
        <v>241</v>
      </c>
      <c r="H54" s="1" t="str">
        <f>VLOOKUP(Table10[[#This Row],[نام شخص کارشناس نظارت]],Table1[],3,0)</f>
        <v>کارشناس مکانیک نظارت (2)</v>
      </c>
      <c r="I54" s="1">
        <f>COUNTIF(Table2[کد سیستم],Table10[[#This Row],[کد سیستم]])</f>
        <v>1</v>
      </c>
    </row>
    <row r="55" spans="1:9" hidden="1" x14ac:dyDescent="0.25">
      <c r="A55" s="1">
        <v>54</v>
      </c>
      <c r="B55" s="1" t="s">
        <v>1652</v>
      </c>
      <c r="C55" s="1" t="s">
        <v>1652</v>
      </c>
      <c r="D55" s="1" t="s">
        <v>3754</v>
      </c>
      <c r="E55" s="1" t="s">
        <v>737</v>
      </c>
      <c r="F55" s="1" t="str">
        <f>VLOOKUP(Table10[[#This Row],[نام کارشناس دفتر فنی]],Table1[],3,0)</f>
        <v>کارشناس بازرسی وبرنامه ریزی تعمیرات مکانیک(6)</v>
      </c>
      <c r="G55" s="1" t="s">
        <v>241</v>
      </c>
      <c r="H55" s="1" t="str">
        <f>VLOOKUP(Table10[[#This Row],[نام شخص کارشناس نظارت]],Table1[],3,0)</f>
        <v>کارشناس مکانیک نظارت (2)</v>
      </c>
      <c r="I55" s="1">
        <f>COUNTIF(Table2[کد سیستم],Table10[[#This Row],[کد سیستم]])</f>
        <v>1</v>
      </c>
    </row>
    <row r="56" spans="1:9" hidden="1" x14ac:dyDescent="0.25">
      <c r="A56" s="1">
        <v>55</v>
      </c>
      <c r="B56" s="1" t="s">
        <v>1654</v>
      </c>
      <c r="C56" s="1" t="s">
        <v>1654</v>
      </c>
      <c r="D56" s="1" t="s">
        <v>3754</v>
      </c>
      <c r="E56" s="1" t="s">
        <v>737</v>
      </c>
      <c r="F56" s="1" t="str">
        <f>VLOOKUP(Table10[[#This Row],[نام کارشناس دفتر فنی]],Table1[],3,0)</f>
        <v>کارشناس بازرسی وبرنامه ریزی تعمیرات مکانیک(6)</v>
      </c>
      <c r="G56" s="1" t="s">
        <v>241</v>
      </c>
      <c r="H56" s="1" t="str">
        <f>VLOOKUP(Table10[[#This Row],[نام شخص کارشناس نظارت]],Table1[],3,0)</f>
        <v>کارشناس مکانیک نظارت (2)</v>
      </c>
      <c r="I56" s="1">
        <f>COUNTIF(Table2[کد سیستم],Table10[[#This Row],[کد سیستم]])</f>
        <v>1</v>
      </c>
    </row>
    <row r="57" spans="1:9" hidden="1" x14ac:dyDescent="0.25">
      <c r="A57" s="1">
        <v>56</v>
      </c>
      <c r="B57" s="1" t="s">
        <v>1656</v>
      </c>
      <c r="C57" s="1" t="s">
        <v>1656</v>
      </c>
      <c r="D57" s="1" t="s">
        <v>3754</v>
      </c>
      <c r="E57" s="1" t="s">
        <v>737</v>
      </c>
      <c r="F57" s="1" t="str">
        <f>VLOOKUP(Table10[[#This Row],[نام کارشناس دفتر فنی]],Table1[],3,0)</f>
        <v>کارشناس بازرسی وبرنامه ریزی تعمیرات مکانیک(6)</v>
      </c>
      <c r="G57" s="1" t="s">
        <v>241</v>
      </c>
      <c r="H57" s="1" t="str">
        <f>VLOOKUP(Table10[[#This Row],[نام شخص کارشناس نظارت]],Table1[],3,0)</f>
        <v>کارشناس مکانیک نظارت (2)</v>
      </c>
      <c r="I57" s="1">
        <f>COUNTIF(Table2[کد سیستم],Table10[[#This Row],[کد سیستم]])</f>
        <v>1</v>
      </c>
    </row>
    <row r="58" spans="1:9" hidden="1" x14ac:dyDescent="0.25">
      <c r="A58" s="1">
        <v>57</v>
      </c>
      <c r="B58" s="1" t="s">
        <v>1658</v>
      </c>
      <c r="C58" s="1" t="s">
        <v>1658</v>
      </c>
      <c r="D58" s="1" t="s">
        <v>3754</v>
      </c>
      <c r="E58" s="1" t="s">
        <v>737</v>
      </c>
      <c r="F58" s="1" t="str">
        <f>VLOOKUP(Table10[[#This Row],[نام کارشناس دفتر فنی]],Table1[],3,0)</f>
        <v>کارشناس بازرسی وبرنامه ریزی تعمیرات مکانیک(6)</v>
      </c>
      <c r="G58" s="1" t="s">
        <v>241</v>
      </c>
      <c r="H58" s="1" t="str">
        <f>VLOOKUP(Table10[[#This Row],[نام شخص کارشناس نظارت]],Table1[],3,0)</f>
        <v>کارشناس مکانیک نظارت (2)</v>
      </c>
      <c r="I58" s="1">
        <f>COUNTIF(Table2[کد سیستم],Table10[[#This Row],[کد سیستم]])</f>
        <v>1</v>
      </c>
    </row>
    <row r="59" spans="1:9" hidden="1" x14ac:dyDescent="0.25">
      <c r="A59" s="1">
        <v>58</v>
      </c>
      <c r="B59" s="1" t="s">
        <v>1660</v>
      </c>
      <c r="C59" s="1" t="s">
        <v>1660</v>
      </c>
      <c r="D59" s="1" t="s">
        <v>3754</v>
      </c>
      <c r="E59" s="1" t="s">
        <v>737</v>
      </c>
      <c r="F59" s="1" t="str">
        <f>VLOOKUP(Table10[[#This Row],[نام کارشناس دفتر فنی]],Table1[],3,0)</f>
        <v>کارشناس بازرسی وبرنامه ریزی تعمیرات مکانیک(6)</v>
      </c>
      <c r="G59" s="1" t="s">
        <v>241</v>
      </c>
      <c r="H59" s="1" t="str">
        <f>VLOOKUP(Table10[[#This Row],[نام شخص کارشناس نظارت]],Table1[],3,0)</f>
        <v>کارشناس مکانیک نظارت (2)</v>
      </c>
      <c r="I59" s="1">
        <f>COUNTIF(Table2[کد سیستم],Table10[[#This Row],[کد سیستم]])</f>
        <v>1</v>
      </c>
    </row>
    <row r="60" spans="1:9" hidden="1" x14ac:dyDescent="0.25">
      <c r="A60" s="1">
        <v>59</v>
      </c>
      <c r="B60" s="1" t="s">
        <v>1662</v>
      </c>
      <c r="C60" s="1" t="s">
        <v>1662</v>
      </c>
      <c r="D60" s="1" t="s">
        <v>3754</v>
      </c>
      <c r="E60" s="1" t="s">
        <v>737</v>
      </c>
      <c r="F60" s="1" t="str">
        <f>VLOOKUP(Table10[[#This Row],[نام کارشناس دفتر فنی]],Table1[],3,0)</f>
        <v>کارشناس بازرسی وبرنامه ریزی تعمیرات مکانیک(6)</v>
      </c>
      <c r="G60" s="1" t="s">
        <v>241</v>
      </c>
      <c r="H60" s="1" t="str">
        <f>VLOOKUP(Table10[[#This Row],[نام شخص کارشناس نظارت]],Table1[],3,0)</f>
        <v>کارشناس مکانیک نظارت (2)</v>
      </c>
      <c r="I60" s="1">
        <f>COUNTIF(Table2[کد سیستم],Table10[[#This Row],[کد سیستم]])</f>
        <v>1</v>
      </c>
    </row>
    <row r="61" spans="1:9" hidden="1" x14ac:dyDescent="0.25">
      <c r="A61" s="1">
        <v>60</v>
      </c>
      <c r="B61" s="1" t="s">
        <v>1664</v>
      </c>
      <c r="C61" s="1" t="s">
        <v>1664</v>
      </c>
      <c r="D61" s="1" t="s">
        <v>3754</v>
      </c>
      <c r="E61" s="1" t="s">
        <v>737</v>
      </c>
      <c r="F61" s="1" t="str">
        <f>VLOOKUP(Table10[[#This Row],[نام کارشناس دفتر فنی]],Table1[],3,0)</f>
        <v>کارشناس بازرسی وبرنامه ریزی تعمیرات مکانیک(6)</v>
      </c>
      <c r="G61" s="1" t="s">
        <v>241</v>
      </c>
      <c r="H61" s="1" t="str">
        <f>VLOOKUP(Table10[[#This Row],[نام شخص کارشناس نظارت]],Table1[],3,0)</f>
        <v>کارشناس مکانیک نظارت (2)</v>
      </c>
      <c r="I61" s="1">
        <f>COUNTIF(Table2[کد سیستم],Table10[[#This Row],[کد سیستم]])</f>
        <v>1</v>
      </c>
    </row>
    <row r="62" spans="1:9" hidden="1" x14ac:dyDescent="0.25">
      <c r="A62" s="1">
        <v>61</v>
      </c>
      <c r="B62" s="1" t="s">
        <v>1666</v>
      </c>
      <c r="C62" s="1" t="s">
        <v>1666</v>
      </c>
      <c r="D62" s="1" t="s">
        <v>3754</v>
      </c>
      <c r="E62" s="1" t="s">
        <v>737</v>
      </c>
      <c r="F62" s="1" t="str">
        <f>VLOOKUP(Table10[[#This Row],[نام کارشناس دفتر فنی]],Table1[],3,0)</f>
        <v>کارشناس بازرسی وبرنامه ریزی تعمیرات مکانیک(6)</v>
      </c>
      <c r="G62" s="1" t="s">
        <v>241</v>
      </c>
      <c r="H62" s="1" t="str">
        <f>VLOOKUP(Table10[[#This Row],[نام شخص کارشناس نظارت]],Table1[],3,0)</f>
        <v>کارشناس مکانیک نظارت (2)</v>
      </c>
      <c r="I62" s="1">
        <f>COUNTIF(Table2[کد سیستم],Table10[[#This Row],[کد سیستم]])</f>
        <v>1</v>
      </c>
    </row>
    <row r="63" spans="1:9" hidden="1" x14ac:dyDescent="0.25">
      <c r="A63" s="1">
        <v>62</v>
      </c>
      <c r="B63" s="1" t="s">
        <v>1668</v>
      </c>
      <c r="C63" s="1" t="s">
        <v>1668</v>
      </c>
      <c r="D63" s="1" t="s">
        <v>3754</v>
      </c>
      <c r="E63" s="1" t="s">
        <v>737</v>
      </c>
      <c r="F63" s="1" t="str">
        <f>VLOOKUP(Table10[[#This Row],[نام کارشناس دفتر فنی]],Table1[],3,0)</f>
        <v>کارشناس بازرسی وبرنامه ریزی تعمیرات مکانیک(6)</v>
      </c>
      <c r="G63" s="1" t="s">
        <v>241</v>
      </c>
      <c r="H63" s="1" t="str">
        <f>VLOOKUP(Table10[[#This Row],[نام شخص کارشناس نظارت]],Table1[],3,0)</f>
        <v>کارشناس مکانیک نظارت (2)</v>
      </c>
      <c r="I63" s="1">
        <f>COUNTIF(Table2[کد سیستم],Table10[[#This Row],[کد سیستم]])</f>
        <v>1</v>
      </c>
    </row>
    <row r="64" spans="1:9" hidden="1" x14ac:dyDescent="0.25">
      <c r="A64" s="1">
        <v>63</v>
      </c>
      <c r="B64" s="1" t="s">
        <v>1670</v>
      </c>
      <c r="C64" s="1" t="s">
        <v>1670</v>
      </c>
      <c r="D64" s="1" t="s">
        <v>3754</v>
      </c>
      <c r="E64" s="1" t="s">
        <v>737</v>
      </c>
      <c r="F64" s="1" t="str">
        <f>VLOOKUP(Table10[[#This Row],[نام کارشناس دفتر فنی]],Table1[],3,0)</f>
        <v>کارشناس بازرسی وبرنامه ریزی تعمیرات مکانیک(6)</v>
      </c>
      <c r="G64" s="1" t="s">
        <v>241</v>
      </c>
      <c r="H64" s="1" t="str">
        <f>VLOOKUP(Table10[[#This Row],[نام شخص کارشناس نظارت]],Table1[],3,0)</f>
        <v>کارشناس مکانیک نظارت (2)</v>
      </c>
      <c r="I64" s="1">
        <f>COUNTIF(Table2[کد سیستم],Table10[[#This Row],[کد سیستم]])</f>
        <v>1</v>
      </c>
    </row>
    <row r="65" spans="1:9" hidden="1" x14ac:dyDescent="0.25">
      <c r="A65" s="1">
        <v>64</v>
      </c>
      <c r="B65" s="1" t="s">
        <v>1672</v>
      </c>
      <c r="C65" s="1" t="s">
        <v>1672</v>
      </c>
      <c r="D65" s="1" t="s">
        <v>3754</v>
      </c>
      <c r="E65" s="1" t="s">
        <v>737</v>
      </c>
      <c r="F65" s="1" t="str">
        <f>VLOOKUP(Table10[[#This Row],[نام کارشناس دفتر فنی]],Table1[],3,0)</f>
        <v>کارشناس بازرسی وبرنامه ریزی تعمیرات مکانیک(6)</v>
      </c>
      <c r="G65" s="1" t="s">
        <v>241</v>
      </c>
      <c r="H65" s="1" t="str">
        <f>VLOOKUP(Table10[[#This Row],[نام شخص کارشناس نظارت]],Table1[],3,0)</f>
        <v>کارشناس مکانیک نظارت (2)</v>
      </c>
      <c r="I65" s="1">
        <f>COUNTIF(Table2[کد سیستم],Table10[[#This Row],[کد سیستم]])</f>
        <v>1</v>
      </c>
    </row>
    <row r="66" spans="1:9" hidden="1" x14ac:dyDescent="0.25">
      <c r="A66" s="1">
        <v>65</v>
      </c>
      <c r="B66" s="1" t="s">
        <v>1674</v>
      </c>
      <c r="C66" s="1" t="s">
        <v>1674</v>
      </c>
      <c r="D66" s="1" t="s">
        <v>3754</v>
      </c>
      <c r="E66" s="1" t="s">
        <v>737</v>
      </c>
      <c r="F66" s="1" t="str">
        <f>VLOOKUP(Table10[[#This Row],[نام کارشناس دفتر فنی]],Table1[],3,0)</f>
        <v>کارشناس بازرسی وبرنامه ریزی تعمیرات مکانیک(6)</v>
      </c>
      <c r="G66" s="1" t="s">
        <v>241</v>
      </c>
      <c r="H66" s="1" t="str">
        <f>VLOOKUP(Table10[[#This Row],[نام شخص کارشناس نظارت]],Table1[],3,0)</f>
        <v>کارشناس مکانیک نظارت (2)</v>
      </c>
      <c r="I66" s="1">
        <f>COUNTIF(Table2[کد سیستم],Table10[[#This Row],[کد سیستم]])</f>
        <v>1</v>
      </c>
    </row>
    <row r="67" spans="1:9" x14ac:dyDescent="0.25">
      <c r="A67" s="1">
        <v>66</v>
      </c>
      <c r="B67" s="1" t="s">
        <v>1676</v>
      </c>
      <c r="C67" s="1" t="s">
        <v>1676</v>
      </c>
      <c r="D67" s="1" t="s">
        <v>3754</v>
      </c>
      <c r="E67" s="1" t="s">
        <v>8</v>
      </c>
      <c r="F67" s="1" t="str">
        <f>VLOOKUP(Table10[[#This Row],[نام کارشناس دفتر فنی]],Table1[],3,0)</f>
        <v>کارشناس بازرسی وبرنامه ریزی تعمیرات مکانیک(16)</v>
      </c>
      <c r="G67" s="1" t="s">
        <v>3879</v>
      </c>
      <c r="H67" s="1" t="str">
        <f>VLOOKUP(Table10[[#This Row],[نام شخص کارشناس نظارت]],Table1[],3,0)</f>
        <v>کارشناس ناظر مکانیک چادرملو (3)</v>
      </c>
      <c r="I67" s="1">
        <f>COUNTIF(Table2[کد سیستم],Table10[[#This Row],[کد سیستم]])</f>
        <v>1</v>
      </c>
    </row>
    <row r="68" spans="1:9" x14ac:dyDescent="0.25">
      <c r="A68" s="1">
        <v>67</v>
      </c>
      <c r="B68" s="1" t="s">
        <v>1678</v>
      </c>
      <c r="C68" s="1" t="s">
        <v>1678</v>
      </c>
      <c r="D68" s="1" t="s">
        <v>3754</v>
      </c>
      <c r="E68" s="1" t="s">
        <v>8</v>
      </c>
      <c r="F68" s="1" t="str">
        <f>VLOOKUP(Table10[[#This Row],[نام کارشناس دفتر فنی]],Table1[],3,0)</f>
        <v>کارشناس بازرسی وبرنامه ریزی تعمیرات مکانیک(16)</v>
      </c>
      <c r="G68" s="1" t="s">
        <v>3879</v>
      </c>
      <c r="H68" s="1" t="str">
        <f>VLOOKUP(Table10[[#This Row],[نام شخص کارشناس نظارت]],Table1[],3,0)</f>
        <v>کارشناس ناظر مکانیک چادرملو (3)</v>
      </c>
      <c r="I68" s="1">
        <f>COUNTIF(Table2[کد سیستم],Table10[[#This Row],[کد سیستم]])</f>
        <v>1</v>
      </c>
    </row>
    <row r="69" spans="1:9" x14ac:dyDescent="0.25">
      <c r="A69" s="1">
        <v>68</v>
      </c>
      <c r="B69" s="1" t="s">
        <v>1680</v>
      </c>
      <c r="C69" s="1" t="s">
        <v>1680</v>
      </c>
      <c r="D69" s="1" t="s">
        <v>3754</v>
      </c>
      <c r="E69" s="1" t="s">
        <v>8</v>
      </c>
      <c r="F69" s="1" t="str">
        <f>VLOOKUP(Table10[[#This Row],[نام کارشناس دفتر فنی]],Table1[],3,0)</f>
        <v>کارشناس بازرسی وبرنامه ریزی تعمیرات مکانیک(16)</v>
      </c>
      <c r="G69" s="1" t="s">
        <v>3879</v>
      </c>
      <c r="H69" s="1" t="str">
        <f>VLOOKUP(Table10[[#This Row],[نام شخص کارشناس نظارت]],Table1[],3,0)</f>
        <v>کارشناس ناظر مکانیک چادرملو (3)</v>
      </c>
      <c r="I69" s="1">
        <f>COUNTIF(Table2[کد سیستم],Table10[[#This Row],[کد سیستم]])</f>
        <v>1</v>
      </c>
    </row>
    <row r="70" spans="1:9" x14ac:dyDescent="0.25">
      <c r="A70" s="1">
        <v>69</v>
      </c>
      <c r="B70" s="1" t="s">
        <v>1682</v>
      </c>
      <c r="C70" s="1" t="s">
        <v>1682</v>
      </c>
      <c r="D70" s="1" t="s">
        <v>3754</v>
      </c>
      <c r="E70" s="1" t="s">
        <v>8</v>
      </c>
      <c r="F70" s="1" t="str">
        <f>VLOOKUP(Table10[[#This Row],[نام کارشناس دفتر فنی]],Table1[],3,0)</f>
        <v>کارشناس بازرسی وبرنامه ریزی تعمیرات مکانیک(16)</v>
      </c>
      <c r="G70" s="1" t="s">
        <v>3879</v>
      </c>
      <c r="H70" s="1" t="str">
        <f>VLOOKUP(Table10[[#This Row],[نام شخص کارشناس نظارت]],Table1[],3,0)</f>
        <v>کارشناس ناظر مکانیک چادرملو (3)</v>
      </c>
      <c r="I70" s="1">
        <f>COUNTIF(Table2[کد سیستم],Table10[[#This Row],[کد سیستم]])</f>
        <v>1</v>
      </c>
    </row>
    <row r="71" spans="1:9" x14ac:dyDescent="0.25">
      <c r="A71" s="1">
        <v>70</v>
      </c>
      <c r="B71" s="1" t="s">
        <v>1684</v>
      </c>
      <c r="C71" s="1" t="s">
        <v>1684</v>
      </c>
      <c r="D71" s="1" t="s">
        <v>3754</v>
      </c>
      <c r="E71" s="1" t="s">
        <v>8</v>
      </c>
      <c r="F71" s="1" t="str">
        <f>VLOOKUP(Table10[[#This Row],[نام کارشناس دفتر فنی]],Table1[],3,0)</f>
        <v>کارشناس بازرسی وبرنامه ریزی تعمیرات مکانیک(16)</v>
      </c>
      <c r="G71" s="1" t="s">
        <v>3879</v>
      </c>
      <c r="H71" s="1" t="str">
        <f>VLOOKUP(Table10[[#This Row],[نام شخص کارشناس نظارت]],Table1[],3,0)</f>
        <v>کارشناس ناظر مکانیک چادرملو (3)</v>
      </c>
      <c r="I71" s="1">
        <f>COUNTIF(Table2[کد سیستم],Table10[[#This Row],[کد سیستم]])</f>
        <v>1</v>
      </c>
    </row>
    <row r="72" spans="1:9" x14ac:dyDescent="0.25">
      <c r="A72" s="1">
        <v>71</v>
      </c>
      <c r="B72" s="1" t="s">
        <v>1686</v>
      </c>
      <c r="C72" s="1" t="s">
        <v>1686</v>
      </c>
      <c r="D72" s="1" t="s">
        <v>3754</v>
      </c>
      <c r="E72" s="1" t="s">
        <v>8</v>
      </c>
      <c r="F72" s="1" t="str">
        <f>VLOOKUP(Table10[[#This Row],[نام کارشناس دفتر فنی]],Table1[],3,0)</f>
        <v>کارشناس بازرسی وبرنامه ریزی تعمیرات مکانیک(16)</v>
      </c>
      <c r="G72" s="1" t="s">
        <v>3879</v>
      </c>
      <c r="H72" s="1" t="str">
        <f>VLOOKUP(Table10[[#This Row],[نام شخص کارشناس نظارت]],Table1[],3,0)</f>
        <v>کارشناس ناظر مکانیک چادرملو (3)</v>
      </c>
      <c r="I72" s="1">
        <f>COUNTIF(Table2[کد سیستم],Table10[[#This Row],[کد سیستم]])</f>
        <v>1</v>
      </c>
    </row>
    <row r="73" spans="1:9" x14ac:dyDescent="0.25">
      <c r="A73" s="1">
        <v>72</v>
      </c>
      <c r="B73" s="1" t="s">
        <v>1688</v>
      </c>
      <c r="C73" s="1" t="s">
        <v>1688</v>
      </c>
      <c r="D73" s="1" t="s">
        <v>3754</v>
      </c>
      <c r="E73" s="1" t="s">
        <v>8</v>
      </c>
      <c r="F73" s="1" t="str">
        <f>VLOOKUP(Table10[[#This Row],[نام کارشناس دفتر فنی]],Table1[],3,0)</f>
        <v>کارشناس بازرسی وبرنامه ریزی تعمیرات مکانیک(16)</v>
      </c>
      <c r="G73" s="1" t="s">
        <v>3879</v>
      </c>
      <c r="H73" s="1" t="str">
        <f>VLOOKUP(Table10[[#This Row],[نام شخص کارشناس نظارت]],Table1[],3,0)</f>
        <v>کارشناس ناظر مکانیک چادرملو (3)</v>
      </c>
      <c r="I73" s="1">
        <f>COUNTIF(Table2[کد سیستم],Table10[[#This Row],[کد سیستم]])</f>
        <v>1</v>
      </c>
    </row>
    <row r="74" spans="1:9" x14ac:dyDescent="0.25">
      <c r="A74" s="1">
        <v>73</v>
      </c>
      <c r="B74" s="1" t="s">
        <v>1690</v>
      </c>
      <c r="C74" s="1" t="s">
        <v>1690</v>
      </c>
      <c r="D74" s="1" t="s">
        <v>3754</v>
      </c>
      <c r="E74" s="1" t="s">
        <v>8</v>
      </c>
      <c r="F74" s="1" t="str">
        <f>VLOOKUP(Table10[[#This Row],[نام کارشناس دفتر فنی]],Table1[],3,0)</f>
        <v>کارشناس بازرسی وبرنامه ریزی تعمیرات مکانیک(16)</v>
      </c>
      <c r="G74" s="1" t="s">
        <v>3879</v>
      </c>
      <c r="H74" s="1" t="str">
        <f>VLOOKUP(Table10[[#This Row],[نام شخص کارشناس نظارت]],Table1[],3,0)</f>
        <v>کارشناس ناظر مکانیک چادرملو (3)</v>
      </c>
      <c r="I74" s="1">
        <f>COUNTIF(Table2[کد سیستم],Table10[[#This Row],[کد سیستم]])</f>
        <v>1</v>
      </c>
    </row>
    <row r="75" spans="1:9" x14ac:dyDescent="0.25">
      <c r="A75" s="1">
        <v>74</v>
      </c>
      <c r="B75" s="1" t="s">
        <v>1692</v>
      </c>
      <c r="C75" s="1" t="s">
        <v>1692</v>
      </c>
      <c r="D75" s="1" t="s">
        <v>3754</v>
      </c>
      <c r="E75" s="1" t="s">
        <v>19</v>
      </c>
      <c r="F75" s="1" t="str">
        <f>VLOOKUP(Table10[[#This Row],[نام کارشناس دفتر فنی]],Table1[],3,0)</f>
        <v>کارشناس بازرسی وبرنامه ریزی تعمیرات مکانیک(3)</v>
      </c>
      <c r="G75" s="1" t="s">
        <v>3879</v>
      </c>
      <c r="H75" s="1" t="str">
        <f>VLOOKUP(Table10[[#This Row],[نام شخص کارشناس نظارت]],Table1[],3,0)</f>
        <v>کارشناس ناظر مکانیک چادرملو (3)</v>
      </c>
      <c r="I75" s="1">
        <f>COUNTIF(Table2[کد سیستم],Table10[[#This Row],[کد سیستم]])</f>
        <v>1</v>
      </c>
    </row>
    <row r="76" spans="1:9" x14ac:dyDescent="0.25">
      <c r="A76" s="1">
        <v>75</v>
      </c>
      <c r="B76" s="1" t="s">
        <v>1694</v>
      </c>
      <c r="C76" s="1" t="s">
        <v>1694</v>
      </c>
      <c r="D76" s="1" t="s">
        <v>3754</v>
      </c>
      <c r="E76" s="1" t="s">
        <v>19</v>
      </c>
      <c r="F76" s="1" t="str">
        <f>VLOOKUP(Table10[[#This Row],[نام کارشناس دفتر فنی]],Table1[],3,0)</f>
        <v>کارشناس بازرسی وبرنامه ریزی تعمیرات مکانیک(3)</v>
      </c>
      <c r="G76" s="1" t="s">
        <v>3879</v>
      </c>
      <c r="H76" s="1" t="str">
        <f>VLOOKUP(Table10[[#This Row],[نام شخص کارشناس نظارت]],Table1[],3,0)</f>
        <v>کارشناس ناظر مکانیک چادرملو (3)</v>
      </c>
      <c r="I76" s="1">
        <f>COUNTIF(Table2[کد سیستم],Table10[[#This Row],[کد سیستم]])</f>
        <v>1</v>
      </c>
    </row>
    <row r="77" spans="1:9" x14ac:dyDescent="0.25">
      <c r="A77" s="1">
        <v>76</v>
      </c>
      <c r="B77" s="1" t="s">
        <v>1696</v>
      </c>
      <c r="C77" s="1" t="s">
        <v>1696</v>
      </c>
      <c r="D77" s="1" t="s">
        <v>3754</v>
      </c>
      <c r="E77" s="1" t="s">
        <v>19</v>
      </c>
      <c r="F77" s="1" t="str">
        <f>VLOOKUP(Table10[[#This Row],[نام کارشناس دفتر فنی]],Table1[],3,0)</f>
        <v>کارشناس بازرسی وبرنامه ریزی تعمیرات مکانیک(3)</v>
      </c>
      <c r="G77" s="1" t="s">
        <v>3879</v>
      </c>
      <c r="H77" s="1" t="str">
        <f>VLOOKUP(Table10[[#This Row],[نام شخص کارشناس نظارت]],Table1[],3,0)</f>
        <v>کارشناس ناظر مکانیک چادرملو (3)</v>
      </c>
      <c r="I77" s="1">
        <f>COUNTIF(Table2[کد سیستم],Table10[[#This Row],[کد سیستم]])</f>
        <v>1</v>
      </c>
    </row>
    <row r="78" spans="1:9" x14ac:dyDescent="0.25">
      <c r="A78" s="1">
        <v>77</v>
      </c>
      <c r="B78" s="1" t="s">
        <v>1698</v>
      </c>
      <c r="C78" s="1" t="s">
        <v>1698</v>
      </c>
      <c r="D78" s="1" t="s">
        <v>3754</v>
      </c>
      <c r="E78" s="1" t="s">
        <v>19</v>
      </c>
      <c r="F78" s="1" t="str">
        <f>VLOOKUP(Table10[[#This Row],[نام کارشناس دفتر فنی]],Table1[],3,0)</f>
        <v>کارشناس بازرسی وبرنامه ریزی تعمیرات مکانیک(3)</v>
      </c>
      <c r="G78" s="1" t="s">
        <v>3879</v>
      </c>
      <c r="H78" s="1" t="str">
        <f>VLOOKUP(Table10[[#This Row],[نام شخص کارشناس نظارت]],Table1[],3,0)</f>
        <v>کارشناس ناظر مکانیک چادرملو (3)</v>
      </c>
      <c r="I78" s="1">
        <f>COUNTIF(Table2[کد سیستم],Table10[[#This Row],[کد سیستم]])</f>
        <v>1</v>
      </c>
    </row>
    <row r="79" spans="1:9" x14ac:dyDescent="0.25">
      <c r="A79" s="1">
        <v>78</v>
      </c>
      <c r="B79" s="1" t="s">
        <v>1700</v>
      </c>
      <c r="C79" s="1" t="s">
        <v>1700</v>
      </c>
      <c r="D79" s="1" t="s">
        <v>3754</v>
      </c>
      <c r="E79" s="1" t="s">
        <v>19</v>
      </c>
      <c r="F79" s="1" t="str">
        <f>VLOOKUP(Table10[[#This Row],[نام کارشناس دفتر فنی]],Table1[],3,0)</f>
        <v>کارشناس بازرسی وبرنامه ریزی تعمیرات مکانیک(3)</v>
      </c>
      <c r="G79" s="1" t="s">
        <v>3879</v>
      </c>
      <c r="H79" s="1" t="str">
        <f>VLOOKUP(Table10[[#This Row],[نام شخص کارشناس نظارت]],Table1[],3,0)</f>
        <v>کارشناس ناظر مکانیک چادرملو (3)</v>
      </c>
      <c r="I79" s="1">
        <f>COUNTIF(Table2[کد سیستم],Table10[[#This Row],[کد سیستم]])</f>
        <v>1</v>
      </c>
    </row>
    <row r="80" spans="1:9" x14ac:dyDescent="0.25">
      <c r="A80" s="1">
        <v>79</v>
      </c>
      <c r="B80" s="1" t="s">
        <v>1702</v>
      </c>
      <c r="C80" s="1" t="s">
        <v>1702</v>
      </c>
      <c r="D80" s="1" t="s">
        <v>3754</v>
      </c>
      <c r="E80" s="1" t="s">
        <v>8</v>
      </c>
      <c r="F80" s="1" t="str">
        <f>VLOOKUP(Table10[[#This Row],[نام کارشناس دفتر فنی]],Table1[],3,0)</f>
        <v>کارشناس بازرسی وبرنامه ریزی تعمیرات مکانیک(16)</v>
      </c>
      <c r="G80" s="1" t="s">
        <v>3879</v>
      </c>
      <c r="H80" s="1" t="str">
        <f>VLOOKUP(Table10[[#This Row],[نام شخص کارشناس نظارت]],Table1[],3,0)</f>
        <v>کارشناس ناظر مکانیک چادرملو (3)</v>
      </c>
      <c r="I80" s="1">
        <f>COUNTIF(Table2[کد سیستم],Table10[[#This Row],[کد سیستم]])</f>
        <v>1</v>
      </c>
    </row>
    <row r="81" spans="1:9" x14ac:dyDescent="0.25">
      <c r="A81" s="1">
        <v>80</v>
      </c>
      <c r="B81" s="1" t="s">
        <v>1704</v>
      </c>
      <c r="C81" s="1" t="s">
        <v>1704</v>
      </c>
      <c r="D81" s="1" t="s">
        <v>3754</v>
      </c>
      <c r="E81" s="1" t="s">
        <v>8</v>
      </c>
      <c r="F81" s="1" t="str">
        <f>VLOOKUP(Table10[[#This Row],[نام کارشناس دفتر فنی]],Table1[],3,0)</f>
        <v>کارشناس بازرسی وبرنامه ریزی تعمیرات مکانیک(16)</v>
      </c>
      <c r="G81" s="1" t="s">
        <v>3879</v>
      </c>
      <c r="H81" s="1" t="str">
        <f>VLOOKUP(Table10[[#This Row],[نام شخص کارشناس نظارت]],Table1[],3,0)</f>
        <v>کارشناس ناظر مکانیک چادرملو (3)</v>
      </c>
      <c r="I81" s="1">
        <f>COUNTIF(Table2[کد سیستم],Table10[[#This Row],[کد سیستم]])</f>
        <v>1</v>
      </c>
    </row>
    <row r="82" spans="1:9" x14ac:dyDescent="0.25">
      <c r="A82" s="1">
        <v>81</v>
      </c>
      <c r="B82" s="1" t="s">
        <v>1706</v>
      </c>
      <c r="C82" s="1" t="s">
        <v>1706</v>
      </c>
      <c r="D82" s="1" t="s">
        <v>3754</v>
      </c>
      <c r="E82" s="1" t="s">
        <v>8</v>
      </c>
      <c r="F82" s="1" t="str">
        <f>VLOOKUP(Table10[[#This Row],[نام کارشناس دفتر فنی]],Table1[],3,0)</f>
        <v>کارشناس بازرسی وبرنامه ریزی تعمیرات مکانیک(16)</v>
      </c>
      <c r="G82" s="1" t="s">
        <v>3879</v>
      </c>
      <c r="H82" s="1" t="str">
        <f>VLOOKUP(Table10[[#This Row],[نام شخص کارشناس نظارت]],Table1[],3,0)</f>
        <v>کارشناس ناظر مکانیک چادرملو (3)</v>
      </c>
      <c r="I82" s="1">
        <f>COUNTIF(Table2[کد سیستم],Table10[[#This Row],[کد سیستم]])</f>
        <v>1</v>
      </c>
    </row>
    <row r="83" spans="1:9" x14ac:dyDescent="0.25">
      <c r="A83" s="1">
        <v>82</v>
      </c>
      <c r="B83" s="1" t="s">
        <v>1708</v>
      </c>
      <c r="C83" s="1" t="s">
        <v>1708</v>
      </c>
      <c r="D83" s="1" t="s">
        <v>3754</v>
      </c>
      <c r="E83" s="1" t="s">
        <v>8</v>
      </c>
      <c r="F83" s="1" t="str">
        <f>VLOOKUP(Table10[[#This Row],[نام کارشناس دفتر فنی]],Table1[],3,0)</f>
        <v>کارشناس بازرسی وبرنامه ریزی تعمیرات مکانیک(16)</v>
      </c>
      <c r="G83" s="1" t="s">
        <v>3879</v>
      </c>
      <c r="H83" s="1" t="str">
        <f>VLOOKUP(Table10[[#This Row],[نام شخص کارشناس نظارت]],Table1[],3,0)</f>
        <v>کارشناس ناظر مکانیک چادرملو (3)</v>
      </c>
      <c r="I83" s="1">
        <f>COUNTIF(Table2[کد سیستم],Table10[[#This Row],[کد سیستم]])</f>
        <v>1</v>
      </c>
    </row>
    <row r="84" spans="1:9" x14ac:dyDescent="0.25">
      <c r="A84" s="1">
        <v>83</v>
      </c>
      <c r="B84" s="1" t="s">
        <v>1710</v>
      </c>
      <c r="C84" s="1" t="s">
        <v>1710</v>
      </c>
      <c r="D84" s="1" t="s">
        <v>3754</v>
      </c>
      <c r="E84" s="1" t="s">
        <v>8</v>
      </c>
      <c r="F84" s="1" t="str">
        <f>VLOOKUP(Table10[[#This Row],[نام کارشناس دفتر فنی]],Table1[],3,0)</f>
        <v>کارشناس بازرسی وبرنامه ریزی تعمیرات مکانیک(16)</v>
      </c>
      <c r="G84" s="1" t="s">
        <v>3879</v>
      </c>
      <c r="H84" s="1" t="str">
        <f>VLOOKUP(Table10[[#This Row],[نام شخص کارشناس نظارت]],Table1[],3,0)</f>
        <v>کارشناس ناظر مکانیک چادرملو (3)</v>
      </c>
      <c r="I84" s="1">
        <f>COUNTIF(Table2[کد سیستم],Table10[[#This Row],[کد سیستم]])</f>
        <v>1</v>
      </c>
    </row>
    <row r="85" spans="1:9" x14ac:dyDescent="0.25">
      <c r="A85" s="1">
        <v>84</v>
      </c>
      <c r="B85" s="1" t="s">
        <v>1712</v>
      </c>
      <c r="C85" s="1" t="s">
        <v>1712</v>
      </c>
      <c r="D85" s="1" t="s">
        <v>3754</v>
      </c>
      <c r="E85" s="1" t="s">
        <v>8</v>
      </c>
      <c r="F85" s="1" t="str">
        <f>VLOOKUP(Table10[[#This Row],[نام کارشناس دفتر فنی]],Table1[],3,0)</f>
        <v>کارشناس بازرسی وبرنامه ریزی تعمیرات مکانیک(16)</v>
      </c>
      <c r="G85" s="1" t="s">
        <v>3879</v>
      </c>
      <c r="H85" s="1" t="str">
        <f>VLOOKUP(Table10[[#This Row],[نام شخص کارشناس نظارت]],Table1[],3,0)</f>
        <v>کارشناس ناظر مکانیک چادرملو (3)</v>
      </c>
      <c r="I85" s="1">
        <f>COUNTIF(Table2[کد سیستم],Table10[[#This Row],[کد سیستم]])</f>
        <v>1</v>
      </c>
    </row>
    <row r="86" spans="1:9" x14ac:dyDescent="0.25">
      <c r="A86" s="1">
        <v>85</v>
      </c>
      <c r="B86" s="1" t="s">
        <v>1714</v>
      </c>
      <c r="C86" s="1" t="s">
        <v>1714</v>
      </c>
      <c r="D86" s="1" t="s">
        <v>3754</v>
      </c>
      <c r="E86" s="1" t="s">
        <v>8</v>
      </c>
      <c r="F86" s="1" t="str">
        <f>VLOOKUP(Table10[[#This Row],[نام کارشناس دفتر فنی]],Table1[],3,0)</f>
        <v>کارشناس بازرسی وبرنامه ریزی تعمیرات مکانیک(16)</v>
      </c>
      <c r="G86" s="1" t="s">
        <v>3879</v>
      </c>
      <c r="H86" s="1" t="str">
        <f>VLOOKUP(Table10[[#This Row],[نام شخص کارشناس نظارت]],Table1[],3,0)</f>
        <v>کارشناس ناظر مکانیک چادرملو (3)</v>
      </c>
      <c r="I86" s="1">
        <f>COUNTIF(Table2[کد سیستم],Table10[[#This Row],[کد سیستم]])</f>
        <v>1</v>
      </c>
    </row>
    <row r="87" spans="1:9" x14ac:dyDescent="0.25">
      <c r="A87" s="1">
        <v>86</v>
      </c>
      <c r="B87" s="1" t="s">
        <v>1716</v>
      </c>
      <c r="C87" s="1" t="s">
        <v>1716</v>
      </c>
      <c r="D87" s="1" t="s">
        <v>3754</v>
      </c>
      <c r="E87" s="1" t="s">
        <v>8</v>
      </c>
      <c r="F87" s="1" t="str">
        <f>VLOOKUP(Table10[[#This Row],[نام کارشناس دفتر فنی]],Table1[],3,0)</f>
        <v>کارشناس بازرسی وبرنامه ریزی تعمیرات مکانیک(16)</v>
      </c>
      <c r="G87" s="1" t="s">
        <v>3879</v>
      </c>
      <c r="H87" s="1" t="str">
        <f>VLOOKUP(Table10[[#This Row],[نام شخص کارشناس نظارت]],Table1[],3,0)</f>
        <v>کارشناس ناظر مکانیک چادرملو (3)</v>
      </c>
      <c r="I87" s="1">
        <f>COUNTIF(Table2[کد سیستم],Table10[[#This Row],[کد سیستم]])</f>
        <v>1</v>
      </c>
    </row>
    <row r="88" spans="1:9" x14ac:dyDescent="0.25">
      <c r="A88" s="1">
        <v>87</v>
      </c>
      <c r="B88" s="1" t="s">
        <v>1718</v>
      </c>
      <c r="C88" s="1" t="s">
        <v>1718</v>
      </c>
      <c r="D88" s="1" t="s">
        <v>3754</v>
      </c>
      <c r="E88" s="1" t="s">
        <v>8</v>
      </c>
      <c r="F88" s="1" t="str">
        <f>VLOOKUP(Table10[[#This Row],[نام کارشناس دفتر فنی]],Table1[],3,0)</f>
        <v>کارشناس بازرسی وبرنامه ریزی تعمیرات مکانیک(16)</v>
      </c>
      <c r="G88" s="1" t="s">
        <v>3879</v>
      </c>
      <c r="H88" s="1" t="str">
        <f>VLOOKUP(Table10[[#This Row],[نام شخص کارشناس نظارت]],Table1[],3,0)</f>
        <v>کارشناس ناظر مکانیک چادرملو (3)</v>
      </c>
      <c r="I88" s="1">
        <f>COUNTIF(Table2[کد سیستم],Table10[[#This Row],[کد سیستم]])</f>
        <v>1</v>
      </c>
    </row>
    <row r="89" spans="1:9" x14ac:dyDescent="0.25">
      <c r="A89" s="1">
        <v>88</v>
      </c>
      <c r="B89" s="1" t="s">
        <v>1720</v>
      </c>
      <c r="C89" s="1" t="s">
        <v>1720</v>
      </c>
      <c r="D89" s="1" t="s">
        <v>3754</v>
      </c>
      <c r="E89" s="1" t="s">
        <v>8</v>
      </c>
      <c r="F89" s="1" t="str">
        <f>VLOOKUP(Table10[[#This Row],[نام کارشناس دفتر فنی]],Table1[],3,0)</f>
        <v>کارشناس بازرسی وبرنامه ریزی تعمیرات مکانیک(16)</v>
      </c>
      <c r="G89" s="1" t="s">
        <v>3879</v>
      </c>
      <c r="H89" s="1" t="str">
        <f>VLOOKUP(Table10[[#This Row],[نام شخص کارشناس نظارت]],Table1[],3,0)</f>
        <v>کارشناس ناظر مکانیک چادرملو (3)</v>
      </c>
      <c r="I89" s="1">
        <f>COUNTIF(Table2[کد سیستم],Table10[[#This Row],[کد سیستم]])</f>
        <v>1</v>
      </c>
    </row>
    <row r="90" spans="1:9" x14ac:dyDescent="0.25">
      <c r="A90" s="1">
        <v>89</v>
      </c>
      <c r="B90" s="1" t="s">
        <v>1722</v>
      </c>
      <c r="C90" s="1" t="s">
        <v>1722</v>
      </c>
      <c r="D90" s="1" t="s">
        <v>3754</v>
      </c>
      <c r="E90" s="1" t="s">
        <v>8</v>
      </c>
      <c r="F90" s="1" t="str">
        <f>VLOOKUP(Table10[[#This Row],[نام کارشناس دفتر فنی]],Table1[],3,0)</f>
        <v>کارشناس بازرسی وبرنامه ریزی تعمیرات مکانیک(16)</v>
      </c>
      <c r="G90" s="1" t="s">
        <v>3879</v>
      </c>
      <c r="H90" s="1" t="str">
        <f>VLOOKUP(Table10[[#This Row],[نام شخص کارشناس نظارت]],Table1[],3,0)</f>
        <v>کارشناس ناظر مکانیک چادرملو (3)</v>
      </c>
      <c r="I90" s="1">
        <f>COUNTIF(Table2[کد سیستم],Table10[[#This Row],[کد سیستم]])</f>
        <v>1</v>
      </c>
    </row>
    <row r="91" spans="1:9" x14ac:dyDescent="0.25">
      <c r="A91" s="1">
        <v>90</v>
      </c>
      <c r="B91" s="1" t="s">
        <v>1724</v>
      </c>
      <c r="C91" s="1" t="s">
        <v>1724</v>
      </c>
      <c r="D91" s="1" t="s">
        <v>3754</v>
      </c>
      <c r="E91" s="1" t="s">
        <v>19</v>
      </c>
      <c r="F91" s="1" t="str">
        <f>VLOOKUP(Table10[[#This Row],[نام کارشناس دفتر فنی]],Table1[],3,0)</f>
        <v>کارشناس بازرسی وبرنامه ریزی تعمیرات مکانیک(3)</v>
      </c>
      <c r="G91" s="1" t="s">
        <v>3879</v>
      </c>
      <c r="H91" s="1" t="str">
        <f>VLOOKUP(Table10[[#This Row],[نام شخص کارشناس نظارت]],Table1[],3,0)</f>
        <v>کارشناس ناظر مکانیک چادرملو (3)</v>
      </c>
      <c r="I91" s="1">
        <f>COUNTIF(Table2[کد سیستم],Table10[[#This Row],[کد سیستم]])</f>
        <v>1</v>
      </c>
    </row>
    <row r="92" spans="1:9" x14ac:dyDescent="0.25">
      <c r="A92" s="1">
        <v>91</v>
      </c>
      <c r="B92" s="1" t="s">
        <v>1726</v>
      </c>
      <c r="C92" s="1" t="s">
        <v>1726</v>
      </c>
      <c r="D92" s="1" t="s">
        <v>3754</v>
      </c>
      <c r="E92" s="1" t="s">
        <v>8</v>
      </c>
      <c r="F92" s="1" t="str">
        <f>VLOOKUP(Table10[[#This Row],[نام کارشناس دفتر فنی]],Table1[],3,0)</f>
        <v>کارشناس بازرسی وبرنامه ریزی تعمیرات مکانیک(16)</v>
      </c>
      <c r="G92" s="1" t="s">
        <v>3879</v>
      </c>
      <c r="H92" s="1" t="str">
        <f>VLOOKUP(Table10[[#This Row],[نام شخص کارشناس نظارت]],Table1[],3,0)</f>
        <v>کارشناس ناظر مکانیک چادرملو (3)</v>
      </c>
      <c r="I92" s="1">
        <f>COUNTIF(Table2[کد سیستم],Table10[[#This Row],[کد سیستم]])</f>
        <v>1</v>
      </c>
    </row>
    <row r="93" spans="1:9" x14ac:dyDescent="0.25">
      <c r="A93" s="1">
        <v>92</v>
      </c>
      <c r="B93" s="1" t="s">
        <v>1728</v>
      </c>
      <c r="C93" s="1" t="s">
        <v>1728</v>
      </c>
      <c r="D93" s="1" t="s">
        <v>3754</v>
      </c>
      <c r="E93" s="1" t="s">
        <v>8</v>
      </c>
      <c r="F93" s="1" t="str">
        <f>VLOOKUP(Table10[[#This Row],[نام کارشناس دفتر فنی]],Table1[],3,0)</f>
        <v>کارشناس بازرسی وبرنامه ریزی تعمیرات مکانیک(16)</v>
      </c>
      <c r="G93" s="1" t="s">
        <v>3879</v>
      </c>
      <c r="H93" s="1" t="str">
        <f>VLOOKUP(Table10[[#This Row],[نام شخص کارشناس نظارت]],Table1[],3,0)</f>
        <v>کارشناس ناظر مکانیک چادرملو (3)</v>
      </c>
      <c r="I93" s="1">
        <f>COUNTIF(Table2[کد سیستم],Table10[[#This Row],[کد سیستم]])</f>
        <v>1</v>
      </c>
    </row>
    <row r="94" spans="1:9" x14ac:dyDescent="0.25">
      <c r="A94" s="1">
        <v>93</v>
      </c>
      <c r="B94" s="1" t="s">
        <v>1730</v>
      </c>
      <c r="C94" s="1" t="s">
        <v>1730</v>
      </c>
      <c r="D94" s="1" t="s">
        <v>3754</v>
      </c>
      <c r="E94" s="1" t="s">
        <v>8</v>
      </c>
      <c r="F94" s="1" t="str">
        <f>VLOOKUP(Table10[[#This Row],[نام کارشناس دفتر فنی]],Table1[],3,0)</f>
        <v>کارشناس بازرسی وبرنامه ریزی تعمیرات مکانیک(16)</v>
      </c>
      <c r="G94" s="1" t="s">
        <v>3879</v>
      </c>
      <c r="H94" s="1" t="str">
        <f>VLOOKUP(Table10[[#This Row],[نام شخص کارشناس نظارت]],Table1[],3,0)</f>
        <v>کارشناس ناظر مکانیک چادرملو (3)</v>
      </c>
      <c r="I94" s="1">
        <f>COUNTIF(Table2[کد سیستم],Table10[[#This Row],[کد سیستم]])</f>
        <v>1</v>
      </c>
    </row>
    <row r="95" spans="1:9" x14ac:dyDescent="0.25">
      <c r="A95" s="1">
        <v>94</v>
      </c>
      <c r="B95" s="1" t="s">
        <v>1732</v>
      </c>
      <c r="C95" s="1" t="s">
        <v>1732</v>
      </c>
      <c r="D95" s="1" t="s">
        <v>3754</v>
      </c>
      <c r="E95" s="1" t="s">
        <v>8</v>
      </c>
      <c r="F95" s="1" t="str">
        <f>VLOOKUP(Table10[[#This Row],[نام کارشناس دفتر فنی]],Table1[],3,0)</f>
        <v>کارشناس بازرسی وبرنامه ریزی تعمیرات مکانیک(16)</v>
      </c>
      <c r="G95" s="1" t="s">
        <v>3879</v>
      </c>
      <c r="H95" s="1" t="str">
        <f>VLOOKUP(Table10[[#This Row],[نام شخص کارشناس نظارت]],Table1[],3,0)</f>
        <v>کارشناس ناظر مکانیک چادرملو (3)</v>
      </c>
      <c r="I95" s="1">
        <f>COUNTIF(Table2[کد سیستم],Table10[[#This Row],[کد سیستم]])</f>
        <v>1</v>
      </c>
    </row>
    <row r="96" spans="1:9" x14ac:dyDescent="0.25">
      <c r="A96" s="1">
        <v>95</v>
      </c>
      <c r="B96" s="1" t="s">
        <v>1734</v>
      </c>
      <c r="C96" s="1" t="s">
        <v>1734</v>
      </c>
      <c r="D96" s="1" t="s">
        <v>3754</v>
      </c>
      <c r="E96" s="1" t="s">
        <v>8</v>
      </c>
      <c r="F96" s="1" t="str">
        <f>VLOOKUP(Table10[[#This Row],[نام کارشناس دفتر فنی]],Table1[],3,0)</f>
        <v>کارشناس بازرسی وبرنامه ریزی تعمیرات مکانیک(16)</v>
      </c>
      <c r="G96" s="1" t="s">
        <v>3879</v>
      </c>
      <c r="H96" s="1" t="str">
        <f>VLOOKUP(Table10[[#This Row],[نام شخص کارشناس نظارت]],Table1[],3,0)</f>
        <v>کارشناس ناظر مکانیک چادرملو (3)</v>
      </c>
      <c r="I96" s="1">
        <f>COUNTIF(Table2[کد سیستم],Table10[[#This Row],[کد سیستم]])</f>
        <v>1</v>
      </c>
    </row>
    <row r="97" spans="1:9" x14ac:dyDescent="0.25">
      <c r="A97" s="1">
        <v>96</v>
      </c>
      <c r="B97" s="1" t="s">
        <v>1736</v>
      </c>
      <c r="C97" s="1" t="s">
        <v>1736</v>
      </c>
      <c r="D97" s="1" t="s">
        <v>3754</v>
      </c>
      <c r="E97" s="1" t="s">
        <v>8</v>
      </c>
      <c r="F97" s="1" t="str">
        <f>VLOOKUP(Table10[[#This Row],[نام کارشناس دفتر فنی]],Table1[],3,0)</f>
        <v>کارشناس بازرسی وبرنامه ریزی تعمیرات مکانیک(16)</v>
      </c>
      <c r="G97" s="1" t="s">
        <v>3879</v>
      </c>
      <c r="H97" s="1" t="str">
        <f>VLOOKUP(Table10[[#This Row],[نام شخص کارشناس نظارت]],Table1[],3,0)</f>
        <v>کارشناس ناظر مکانیک چادرملو (3)</v>
      </c>
      <c r="I97" s="1">
        <f>COUNTIF(Table2[کد سیستم],Table10[[#This Row],[کد سیستم]])</f>
        <v>1</v>
      </c>
    </row>
    <row r="98" spans="1:9" x14ac:dyDescent="0.25">
      <c r="A98" s="1">
        <v>97</v>
      </c>
      <c r="B98" s="1" t="s">
        <v>1738</v>
      </c>
      <c r="C98" s="1" t="s">
        <v>1738</v>
      </c>
      <c r="D98" s="1" t="s">
        <v>3754</v>
      </c>
      <c r="E98" s="1" t="s">
        <v>8</v>
      </c>
      <c r="F98" s="1" t="str">
        <f>VLOOKUP(Table10[[#This Row],[نام کارشناس دفتر فنی]],Table1[],3,0)</f>
        <v>کارشناس بازرسی وبرنامه ریزی تعمیرات مکانیک(16)</v>
      </c>
      <c r="G98" s="1" t="s">
        <v>3879</v>
      </c>
      <c r="H98" s="1" t="str">
        <f>VLOOKUP(Table10[[#This Row],[نام شخص کارشناس نظارت]],Table1[],3,0)</f>
        <v>کارشناس ناظر مکانیک چادرملو (3)</v>
      </c>
      <c r="I98" s="1">
        <f>COUNTIF(Table2[کد سیستم],Table10[[#This Row],[کد سیستم]])</f>
        <v>1</v>
      </c>
    </row>
    <row r="99" spans="1:9" x14ac:dyDescent="0.25">
      <c r="A99" s="1">
        <v>98</v>
      </c>
      <c r="B99" s="1" t="s">
        <v>1740</v>
      </c>
      <c r="C99" s="1" t="s">
        <v>1740</v>
      </c>
      <c r="D99" s="1" t="s">
        <v>3754</v>
      </c>
      <c r="E99" s="1" t="s">
        <v>8</v>
      </c>
      <c r="F99" s="1" t="str">
        <f>VLOOKUP(Table10[[#This Row],[نام کارشناس دفتر فنی]],Table1[],3,0)</f>
        <v>کارشناس بازرسی وبرنامه ریزی تعمیرات مکانیک(16)</v>
      </c>
      <c r="G99" s="1" t="s">
        <v>3879</v>
      </c>
      <c r="H99" s="1" t="str">
        <f>VLOOKUP(Table10[[#This Row],[نام شخص کارشناس نظارت]],Table1[],3,0)</f>
        <v>کارشناس ناظر مکانیک چادرملو (3)</v>
      </c>
      <c r="I99" s="1">
        <f>COUNTIF(Table2[کد سیستم],Table10[[#This Row],[کد سیستم]])</f>
        <v>1</v>
      </c>
    </row>
    <row r="100" spans="1:9" x14ac:dyDescent="0.25">
      <c r="A100" s="1">
        <v>99</v>
      </c>
      <c r="B100" s="1" t="s">
        <v>1742</v>
      </c>
      <c r="C100" s="1" t="s">
        <v>1742</v>
      </c>
      <c r="D100" s="1" t="s">
        <v>3754</v>
      </c>
      <c r="E100" s="1" t="s">
        <v>8</v>
      </c>
      <c r="F100" s="1" t="str">
        <f>VLOOKUP(Table10[[#This Row],[نام کارشناس دفتر فنی]],Table1[],3,0)</f>
        <v>کارشناس بازرسی وبرنامه ریزی تعمیرات مکانیک(16)</v>
      </c>
      <c r="G100" s="1" t="s">
        <v>3879</v>
      </c>
      <c r="H100" s="1" t="str">
        <f>VLOOKUP(Table10[[#This Row],[نام شخص کارشناس نظارت]],Table1[],3,0)</f>
        <v>کارشناس ناظر مکانیک چادرملو (3)</v>
      </c>
      <c r="I100" s="1">
        <f>COUNTIF(Table2[کد سیستم],Table10[[#This Row],[کد سیستم]])</f>
        <v>1</v>
      </c>
    </row>
    <row r="101" spans="1:9" x14ac:dyDescent="0.25">
      <c r="A101" s="1">
        <v>100</v>
      </c>
      <c r="B101" s="1" t="s">
        <v>1744</v>
      </c>
      <c r="C101" s="1" t="s">
        <v>1744</v>
      </c>
      <c r="D101" s="1" t="s">
        <v>3754</v>
      </c>
      <c r="E101" s="1" t="s">
        <v>8</v>
      </c>
      <c r="F101" s="1" t="str">
        <f>VLOOKUP(Table10[[#This Row],[نام کارشناس دفتر فنی]],Table1[],3,0)</f>
        <v>کارشناس بازرسی وبرنامه ریزی تعمیرات مکانیک(16)</v>
      </c>
      <c r="G101" s="1" t="s">
        <v>3879</v>
      </c>
      <c r="H101" s="1" t="str">
        <f>VLOOKUP(Table10[[#This Row],[نام شخص کارشناس نظارت]],Table1[],3,0)</f>
        <v>کارشناس ناظر مکانیک چادرملو (3)</v>
      </c>
      <c r="I101" s="1">
        <f>COUNTIF(Table2[کد سیستم],Table10[[#This Row],[کد سیستم]])</f>
        <v>1</v>
      </c>
    </row>
    <row r="102" spans="1:9" x14ac:dyDescent="0.25">
      <c r="A102" s="1">
        <v>101</v>
      </c>
      <c r="B102" s="1" t="s">
        <v>1746</v>
      </c>
      <c r="C102" s="1" t="s">
        <v>1746</v>
      </c>
      <c r="D102" s="1" t="s">
        <v>3754</v>
      </c>
      <c r="E102" s="1" t="s">
        <v>8</v>
      </c>
      <c r="F102" s="1" t="str">
        <f>VLOOKUP(Table10[[#This Row],[نام کارشناس دفتر فنی]],Table1[],3,0)</f>
        <v>کارشناس بازرسی وبرنامه ریزی تعمیرات مکانیک(16)</v>
      </c>
      <c r="G102" s="1" t="s">
        <v>3879</v>
      </c>
      <c r="H102" s="1" t="str">
        <f>VLOOKUP(Table10[[#This Row],[نام شخص کارشناس نظارت]],Table1[],3,0)</f>
        <v>کارشناس ناظر مکانیک چادرملو (3)</v>
      </c>
      <c r="I102" s="1">
        <f>COUNTIF(Table2[کد سیستم],Table10[[#This Row],[کد سیستم]])</f>
        <v>1</v>
      </c>
    </row>
    <row r="103" spans="1:9" x14ac:dyDescent="0.25">
      <c r="A103" s="1">
        <v>102</v>
      </c>
      <c r="B103" s="1" t="s">
        <v>1748</v>
      </c>
      <c r="C103" s="1" t="s">
        <v>1748</v>
      </c>
      <c r="D103" s="1" t="s">
        <v>3754</v>
      </c>
      <c r="E103" s="1" t="s">
        <v>8</v>
      </c>
      <c r="F103" s="1" t="str">
        <f>VLOOKUP(Table10[[#This Row],[نام کارشناس دفتر فنی]],Table1[],3,0)</f>
        <v>کارشناس بازرسی وبرنامه ریزی تعمیرات مکانیک(16)</v>
      </c>
      <c r="G103" s="1" t="s">
        <v>3879</v>
      </c>
      <c r="H103" s="1" t="str">
        <f>VLOOKUP(Table10[[#This Row],[نام شخص کارشناس نظارت]],Table1[],3,0)</f>
        <v>کارشناس ناظر مکانیک چادرملو (3)</v>
      </c>
      <c r="I103" s="1">
        <f>COUNTIF(Table2[کد سیستم],Table10[[#This Row],[کد سیستم]])</f>
        <v>1</v>
      </c>
    </row>
    <row r="104" spans="1:9" x14ac:dyDescent="0.25">
      <c r="A104" s="1">
        <v>103</v>
      </c>
      <c r="B104" s="1" t="s">
        <v>1750</v>
      </c>
      <c r="C104" s="1" t="s">
        <v>1750</v>
      </c>
      <c r="D104" s="1" t="s">
        <v>3754</v>
      </c>
      <c r="E104" s="1" t="s">
        <v>8</v>
      </c>
      <c r="F104" s="1" t="str">
        <f>VLOOKUP(Table10[[#This Row],[نام کارشناس دفتر فنی]],Table1[],3,0)</f>
        <v>کارشناس بازرسی وبرنامه ریزی تعمیرات مکانیک(16)</v>
      </c>
      <c r="G104" s="1" t="s">
        <v>3879</v>
      </c>
      <c r="H104" s="1" t="str">
        <f>VLOOKUP(Table10[[#This Row],[نام شخص کارشناس نظارت]],Table1[],3,0)</f>
        <v>کارشناس ناظر مکانیک چادرملو (3)</v>
      </c>
      <c r="I104" s="1">
        <f>COUNTIF(Table2[کد سیستم],Table10[[#This Row],[کد سیستم]])</f>
        <v>1</v>
      </c>
    </row>
    <row r="105" spans="1:9" x14ac:dyDescent="0.25">
      <c r="A105" s="1">
        <v>104</v>
      </c>
      <c r="B105" s="1" t="s">
        <v>1752</v>
      </c>
      <c r="C105" s="1" t="s">
        <v>1752</v>
      </c>
      <c r="D105" s="1" t="s">
        <v>3754</v>
      </c>
      <c r="E105" s="1" t="s">
        <v>8</v>
      </c>
      <c r="F105" s="1" t="str">
        <f>VLOOKUP(Table10[[#This Row],[نام کارشناس دفتر فنی]],Table1[],3,0)</f>
        <v>کارشناس بازرسی وبرنامه ریزی تعمیرات مکانیک(16)</v>
      </c>
      <c r="G105" s="1" t="s">
        <v>3879</v>
      </c>
      <c r="H105" s="1" t="str">
        <f>VLOOKUP(Table10[[#This Row],[نام شخص کارشناس نظارت]],Table1[],3,0)</f>
        <v>کارشناس ناظر مکانیک چادرملو (3)</v>
      </c>
      <c r="I105" s="1">
        <f>COUNTIF(Table2[کد سیستم],Table10[[#This Row],[کد سیستم]])</f>
        <v>1</v>
      </c>
    </row>
    <row r="106" spans="1:9" x14ac:dyDescent="0.25">
      <c r="A106" s="1">
        <v>105</v>
      </c>
      <c r="B106" s="1" t="s">
        <v>1754</v>
      </c>
      <c r="C106" s="1" t="s">
        <v>1754</v>
      </c>
      <c r="D106" s="1" t="s">
        <v>3754</v>
      </c>
      <c r="E106" s="1" t="s">
        <v>8</v>
      </c>
      <c r="F106" s="1" t="str">
        <f>VLOOKUP(Table10[[#This Row],[نام کارشناس دفتر فنی]],Table1[],3,0)</f>
        <v>کارشناس بازرسی وبرنامه ریزی تعمیرات مکانیک(16)</v>
      </c>
      <c r="G106" s="1" t="s">
        <v>3879</v>
      </c>
      <c r="H106" s="1" t="str">
        <f>VLOOKUP(Table10[[#This Row],[نام شخص کارشناس نظارت]],Table1[],3,0)</f>
        <v>کارشناس ناظر مکانیک چادرملو (3)</v>
      </c>
      <c r="I106" s="1">
        <f>COUNTIF(Table2[کد سیستم],Table10[[#This Row],[کد سیستم]])</f>
        <v>1</v>
      </c>
    </row>
    <row r="107" spans="1:9" x14ac:dyDescent="0.25">
      <c r="A107" s="1">
        <v>106</v>
      </c>
      <c r="B107" s="1" t="s">
        <v>1756</v>
      </c>
      <c r="C107" s="1" t="s">
        <v>1756</v>
      </c>
      <c r="D107" s="1" t="s">
        <v>3754</v>
      </c>
      <c r="E107" s="1" t="s">
        <v>8</v>
      </c>
      <c r="F107" s="1" t="str">
        <f>VLOOKUP(Table10[[#This Row],[نام کارشناس دفتر فنی]],Table1[],3,0)</f>
        <v>کارشناس بازرسی وبرنامه ریزی تعمیرات مکانیک(16)</v>
      </c>
      <c r="G107" s="1" t="s">
        <v>3879</v>
      </c>
      <c r="H107" s="1" t="str">
        <f>VLOOKUP(Table10[[#This Row],[نام شخص کارشناس نظارت]],Table1[],3,0)</f>
        <v>کارشناس ناظر مکانیک چادرملو (3)</v>
      </c>
      <c r="I107" s="1">
        <f>COUNTIF(Table2[کد سیستم],Table10[[#This Row],[کد سیستم]])</f>
        <v>1</v>
      </c>
    </row>
    <row r="108" spans="1:9" x14ac:dyDescent="0.25">
      <c r="A108" s="1">
        <v>107</v>
      </c>
      <c r="B108" s="1" t="s">
        <v>1758</v>
      </c>
      <c r="C108" s="1" t="s">
        <v>1758</v>
      </c>
      <c r="D108" s="1" t="s">
        <v>3754</v>
      </c>
      <c r="E108" s="1" t="s">
        <v>8</v>
      </c>
      <c r="F108" s="1" t="str">
        <f>VLOOKUP(Table10[[#This Row],[نام کارشناس دفتر فنی]],Table1[],3,0)</f>
        <v>کارشناس بازرسی وبرنامه ریزی تعمیرات مکانیک(16)</v>
      </c>
      <c r="G108" s="1" t="s">
        <v>3879</v>
      </c>
      <c r="H108" s="1" t="str">
        <f>VLOOKUP(Table10[[#This Row],[نام شخص کارشناس نظارت]],Table1[],3,0)</f>
        <v>کارشناس ناظر مکانیک چادرملو (3)</v>
      </c>
      <c r="I108" s="1">
        <f>COUNTIF(Table2[کد سیستم],Table10[[#This Row],[کد سیستم]])</f>
        <v>1</v>
      </c>
    </row>
    <row r="109" spans="1:9" x14ac:dyDescent="0.25">
      <c r="A109" s="1">
        <v>108</v>
      </c>
      <c r="B109" s="1" t="s">
        <v>1760</v>
      </c>
      <c r="C109" s="1" t="s">
        <v>1760</v>
      </c>
      <c r="D109" s="1" t="s">
        <v>3754</v>
      </c>
      <c r="E109" s="1" t="s">
        <v>8</v>
      </c>
      <c r="F109" s="1" t="str">
        <f>VLOOKUP(Table10[[#This Row],[نام کارشناس دفتر فنی]],Table1[],3,0)</f>
        <v>کارشناس بازرسی وبرنامه ریزی تعمیرات مکانیک(16)</v>
      </c>
      <c r="G109" s="1" t="s">
        <v>3879</v>
      </c>
      <c r="H109" s="1" t="str">
        <f>VLOOKUP(Table10[[#This Row],[نام شخص کارشناس نظارت]],Table1[],3,0)</f>
        <v>کارشناس ناظر مکانیک چادرملو (3)</v>
      </c>
      <c r="I109" s="1">
        <f>COUNTIF(Table2[کد سیستم],Table10[[#This Row],[کد سیستم]])</f>
        <v>1</v>
      </c>
    </row>
    <row r="110" spans="1:9" x14ac:dyDescent="0.25">
      <c r="A110" s="1">
        <v>109</v>
      </c>
      <c r="B110" s="1" t="s">
        <v>1762</v>
      </c>
      <c r="C110" s="1" t="s">
        <v>1762</v>
      </c>
      <c r="D110" s="1" t="s">
        <v>3754</v>
      </c>
      <c r="E110" s="1" t="s">
        <v>8</v>
      </c>
      <c r="F110" s="1" t="str">
        <f>VLOOKUP(Table10[[#This Row],[نام کارشناس دفتر فنی]],Table1[],3,0)</f>
        <v>کارشناس بازرسی وبرنامه ریزی تعمیرات مکانیک(16)</v>
      </c>
      <c r="G110" s="1" t="s">
        <v>3879</v>
      </c>
      <c r="H110" s="1" t="str">
        <f>VLOOKUP(Table10[[#This Row],[نام شخص کارشناس نظارت]],Table1[],3,0)</f>
        <v>کارشناس ناظر مکانیک چادرملو (3)</v>
      </c>
      <c r="I110" s="1">
        <f>COUNTIF(Table2[کد سیستم],Table10[[#This Row],[کد سیستم]])</f>
        <v>1</v>
      </c>
    </row>
    <row r="111" spans="1:9" x14ac:dyDescent="0.25">
      <c r="A111" s="1">
        <v>110</v>
      </c>
      <c r="B111" s="1" t="s">
        <v>1764</v>
      </c>
      <c r="C111" s="1" t="s">
        <v>1764</v>
      </c>
      <c r="D111" s="1" t="s">
        <v>3754</v>
      </c>
      <c r="E111" s="1" t="s">
        <v>8</v>
      </c>
      <c r="F111" s="1" t="str">
        <f>VLOOKUP(Table10[[#This Row],[نام کارشناس دفتر فنی]],Table1[],3,0)</f>
        <v>کارشناس بازرسی وبرنامه ریزی تعمیرات مکانیک(16)</v>
      </c>
      <c r="G111" s="1" t="s">
        <v>3879</v>
      </c>
      <c r="H111" s="1" t="str">
        <f>VLOOKUP(Table10[[#This Row],[نام شخص کارشناس نظارت]],Table1[],3,0)</f>
        <v>کارشناس ناظر مکانیک چادرملو (3)</v>
      </c>
      <c r="I111" s="1">
        <f>COUNTIF(Table2[کد سیستم],Table10[[#This Row],[کد سیستم]])</f>
        <v>1</v>
      </c>
    </row>
    <row r="112" spans="1:9" x14ac:dyDescent="0.25">
      <c r="A112" s="1">
        <v>111</v>
      </c>
      <c r="B112" s="1" t="s">
        <v>1766</v>
      </c>
      <c r="C112" s="1" t="s">
        <v>1766</v>
      </c>
      <c r="D112" s="1" t="s">
        <v>3754</v>
      </c>
      <c r="E112" s="1" t="s">
        <v>8</v>
      </c>
      <c r="F112" s="1" t="str">
        <f>VLOOKUP(Table10[[#This Row],[نام کارشناس دفتر فنی]],Table1[],3,0)</f>
        <v>کارشناس بازرسی وبرنامه ریزی تعمیرات مکانیک(16)</v>
      </c>
      <c r="G112" s="1" t="s">
        <v>3879</v>
      </c>
      <c r="H112" s="1" t="str">
        <f>VLOOKUP(Table10[[#This Row],[نام شخص کارشناس نظارت]],Table1[],3,0)</f>
        <v>کارشناس ناظر مکانیک چادرملو (3)</v>
      </c>
      <c r="I112" s="1">
        <f>COUNTIF(Table2[کد سیستم],Table10[[#This Row],[کد سیستم]])</f>
        <v>1</v>
      </c>
    </row>
    <row r="113" spans="1:9" x14ac:dyDescent="0.25">
      <c r="A113" s="1">
        <v>112</v>
      </c>
      <c r="B113" s="1" t="s">
        <v>1768</v>
      </c>
      <c r="C113" s="1" t="s">
        <v>1768</v>
      </c>
      <c r="D113" s="1" t="s">
        <v>3754</v>
      </c>
      <c r="E113" s="1" t="s">
        <v>8</v>
      </c>
      <c r="F113" s="1" t="str">
        <f>VLOOKUP(Table10[[#This Row],[نام کارشناس دفتر فنی]],Table1[],3,0)</f>
        <v>کارشناس بازرسی وبرنامه ریزی تعمیرات مکانیک(16)</v>
      </c>
      <c r="G113" s="1" t="s">
        <v>3879</v>
      </c>
      <c r="H113" s="1" t="str">
        <f>VLOOKUP(Table10[[#This Row],[نام شخص کارشناس نظارت]],Table1[],3,0)</f>
        <v>کارشناس ناظر مکانیک چادرملو (3)</v>
      </c>
      <c r="I113" s="1">
        <f>COUNTIF(Table2[کد سیستم],Table10[[#This Row],[کد سیستم]])</f>
        <v>1</v>
      </c>
    </row>
    <row r="114" spans="1:9" x14ac:dyDescent="0.25">
      <c r="A114" s="1">
        <v>113</v>
      </c>
      <c r="B114" s="1" t="s">
        <v>1770</v>
      </c>
      <c r="C114" s="1" t="s">
        <v>1770</v>
      </c>
      <c r="D114" s="1" t="s">
        <v>3754</v>
      </c>
      <c r="E114" s="1" t="s">
        <v>8</v>
      </c>
      <c r="F114" s="1" t="str">
        <f>VLOOKUP(Table10[[#This Row],[نام کارشناس دفتر فنی]],Table1[],3,0)</f>
        <v>کارشناس بازرسی وبرنامه ریزی تعمیرات مکانیک(16)</v>
      </c>
      <c r="G114" s="1" t="s">
        <v>3879</v>
      </c>
      <c r="H114" s="1" t="str">
        <f>VLOOKUP(Table10[[#This Row],[نام شخص کارشناس نظارت]],Table1[],3,0)</f>
        <v>کارشناس ناظر مکانیک چادرملو (3)</v>
      </c>
      <c r="I114" s="1">
        <f>COUNTIF(Table2[کد سیستم],Table10[[#This Row],[کد سیستم]])</f>
        <v>1</v>
      </c>
    </row>
    <row r="115" spans="1:9" x14ac:dyDescent="0.25">
      <c r="A115" s="1">
        <v>114</v>
      </c>
      <c r="B115" s="1" t="s">
        <v>1772</v>
      </c>
      <c r="C115" s="1" t="s">
        <v>1772</v>
      </c>
      <c r="D115" s="1" t="s">
        <v>3754</v>
      </c>
      <c r="E115" s="1" t="s">
        <v>8</v>
      </c>
      <c r="F115" s="1" t="str">
        <f>VLOOKUP(Table10[[#This Row],[نام کارشناس دفتر فنی]],Table1[],3,0)</f>
        <v>کارشناس بازرسی وبرنامه ریزی تعمیرات مکانیک(16)</v>
      </c>
      <c r="G115" s="1" t="s">
        <v>3879</v>
      </c>
      <c r="H115" s="1" t="str">
        <f>VLOOKUP(Table10[[#This Row],[نام شخص کارشناس نظارت]],Table1[],3,0)</f>
        <v>کارشناس ناظر مکانیک چادرملو (3)</v>
      </c>
      <c r="I115" s="1">
        <f>COUNTIF(Table2[کد سیستم],Table10[[#This Row],[کد سیستم]])</f>
        <v>1</v>
      </c>
    </row>
    <row r="116" spans="1:9" x14ac:dyDescent="0.25">
      <c r="A116" s="1">
        <v>115</v>
      </c>
      <c r="B116" s="1" t="s">
        <v>1774</v>
      </c>
      <c r="C116" s="1" t="s">
        <v>1774</v>
      </c>
      <c r="D116" s="1" t="s">
        <v>3754</v>
      </c>
      <c r="E116" s="1" t="s">
        <v>8</v>
      </c>
      <c r="F116" s="1" t="str">
        <f>VLOOKUP(Table10[[#This Row],[نام کارشناس دفتر فنی]],Table1[],3,0)</f>
        <v>کارشناس بازرسی وبرنامه ریزی تعمیرات مکانیک(16)</v>
      </c>
      <c r="G116" s="1" t="s">
        <v>3879</v>
      </c>
      <c r="H116" s="1" t="str">
        <f>VLOOKUP(Table10[[#This Row],[نام شخص کارشناس نظارت]],Table1[],3,0)</f>
        <v>کارشناس ناظر مکانیک چادرملو (3)</v>
      </c>
      <c r="I116" s="1">
        <f>COUNTIF(Table2[کد سیستم],Table10[[#This Row],[کد سیستم]])</f>
        <v>1</v>
      </c>
    </row>
    <row r="117" spans="1:9" x14ac:dyDescent="0.25">
      <c r="A117" s="1">
        <v>116</v>
      </c>
      <c r="B117" s="1" t="s">
        <v>1776</v>
      </c>
      <c r="C117" s="1" t="s">
        <v>1776</v>
      </c>
      <c r="D117" s="1" t="s">
        <v>3754</v>
      </c>
      <c r="E117" s="1" t="s">
        <v>8</v>
      </c>
      <c r="F117" s="1" t="str">
        <f>VLOOKUP(Table10[[#This Row],[نام کارشناس دفتر فنی]],Table1[],3,0)</f>
        <v>کارشناس بازرسی وبرنامه ریزی تعمیرات مکانیک(16)</v>
      </c>
      <c r="G117" s="1" t="s">
        <v>3879</v>
      </c>
      <c r="H117" s="1" t="str">
        <f>VLOOKUP(Table10[[#This Row],[نام شخص کارشناس نظارت]],Table1[],3,0)</f>
        <v>کارشناس ناظر مکانیک چادرملو (3)</v>
      </c>
      <c r="I117" s="1">
        <f>COUNTIF(Table2[کد سیستم],Table10[[#This Row],[کد سیستم]])</f>
        <v>1</v>
      </c>
    </row>
    <row r="118" spans="1:9" x14ac:dyDescent="0.25">
      <c r="A118" s="1">
        <v>117</v>
      </c>
      <c r="B118" s="1" t="s">
        <v>1778</v>
      </c>
      <c r="C118" s="1" t="s">
        <v>1778</v>
      </c>
      <c r="D118" s="1" t="s">
        <v>3754</v>
      </c>
      <c r="E118" s="1" t="s">
        <v>8</v>
      </c>
      <c r="F118" s="1" t="str">
        <f>VLOOKUP(Table10[[#This Row],[نام کارشناس دفتر فنی]],Table1[],3,0)</f>
        <v>کارشناس بازرسی وبرنامه ریزی تعمیرات مکانیک(16)</v>
      </c>
      <c r="G118" s="1" t="s">
        <v>3879</v>
      </c>
      <c r="H118" s="1" t="str">
        <f>VLOOKUP(Table10[[#This Row],[نام شخص کارشناس نظارت]],Table1[],3,0)</f>
        <v>کارشناس ناظر مکانیک چادرملو (3)</v>
      </c>
      <c r="I118" s="1">
        <f>COUNTIF(Table2[کد سیستم],Table10[[#This Row],[کد سیستم]])</f>
        <v>1</v>
      </c>
    </row>
    <row r="119" spans="1:9" x14ac:dyDescent="0.25">
      <c r="A119" s="1">
        <v>118</v>
      </c>
      <c r="B119" s="1" t="s">
        <v>1780</v>
      </c>
      <c r="C119" s="1" t="s">
        <v>1780</v>
      </c>
      <c r="D119" s="1" t="s">
        <v>3754</v>
      </c>
      <c r="E119" s="1" t="s">
        <v>8</v>
      </c>
      <c r="F119" s="1" t="str">
        <f>VLOOKUP(Table10[[#This Row],[نام کارشناس دفتر فنی]],Table1[],3,0)</f>
        <v>کارشناس بازرسی وبرنامه ریزی تعمیرات مکانیک(16)</v>
      </c>
      <c r="G119" s="1" t="s">
        <v>3879</v>
      </c>
      <c r="H119" s="1" t="str">
        <f>VLOOKUP(Table10[[#This Row],[نام شخص کارشناس نظارت]],Table1[],3,0)</f>
        <v>کارشناس ناظر مکانیک چادرملو (3)</v>
      </c>
      <c r="I119" s="1">
        <f>COUNTIF(Table2[کد سیستم],Table10[[#This Row],[کد سیستم]])</f>
        <v>1</v>
      </c>
    </row>
    <row r="120" spans="1:9" x14ac:dyDescent="0.25">
      <c r="A120" s="1">
        <v>119</v>
      </c>
      <c r="B120" s="1" t="s">
        <v>1782</v>
      </c>
      <c r="C120" s="1" t="s">
        <v>1782</v>
      </c>
      <c r="D120" s="1" t="s">
        <v>3754</v>
      </c>
      <c r="E120" s="1" t="s">
        <v>8</v>
      </c>
      <c r="F120" s="1" t="str">
        <f>VLOOKUP(Table10[[#This Row],[نام کارشناس دفتر فنی]],Table1[],3,0)</f>
        <v>کارشناس بازرسی وبرنامه ریزی تعمیرات مکانیک(16)</v>
      </c>
      <c r="G120" s="1" t="s">
        <v>3879</v>
      </c>
      <c r="H120" s="1" t="str">
        <f>VLOOKUP(Table10[[#This Row],[نام شخص کارشناس نظارت]],Table1[],3,0)</f>
        <v>کارشناس ناظر مکانیک چادرملو (3)</v>
      </c>
      <c r="I120" s="1">
        <f>COUNTIF(Table2[کد سیستم],Table10[[#This Row],[کد سیستم]])</f>
        <v>1</v>
      </c>
    </row>
    <row r="121" spans="1:9" x14ac:dyDescent="0.25">
      <c r="A121" s="1">
        <v>120</v>
      </c>
      <c r="B121" s="1" t="s">
        <v>1784</v>
      </c>
      <c r="C121" s="1" t="s">
        <v>1784</v>
      </c>
      <c r="D121" s="1" t="s">
        <v>3754</v>
      </c>
      <c r="E121" s="1" t="s">
        <v>8</v>
      </c>
      <c r="F121" s="1" t="str">
        <f>VLOOKUP(Table10[[#This Row],[نام کارشناس دفتر فنی]],Table1[],3,0)</f>
        <v>کارشناس بازرسی وبرنامه ریزی تعمیرات مکانیک(16)</v>
      </c>
      <c r="G121" s="1" t="s">
        <v>3879</v>
      </c>
      <c r="H121" s="1" t="str">
        <f>VLOOKUP(Table10[[#This Row],[نام شخص کارشناس نظارت]],Table1[],3,0)</f>
        <v>کارشناس ناظر مکانیک چادرملو (3)</v>
      </c>
      <c r="I121" s="1">
        <f>COUNTIF(Table2[کد سیستم],Table10[[#This Row],[کد سیستم]])</f>
        <v>1</v>
      </c>
    </row>
    <row r="122" spans="1:9" x14ac:dyDescent="0.25">
      <c r="A122" s="1">
        <v>121</v>
      </c>
      <c r="B122" s="1" t="s">
        <v>1786</v>
      </c>
      <c r="C122" s="1" t="s">
        <v>1786</v>
      </c>
      <c r="D122" s="1" t="s">
        <v>3754</v>
      </c>
      <c r="E122" s="1" t="s">
        <v>8</v>
      </c>
      <c r="F122" s="1" t="str">
        <f>VLOOKUP(Table10[[#This Row],[نام کارشناس دفتر فنی]],Table1[],3,0)</f>
        <v>کارشناس بازرسی وبرنامه ریزی تعمیرات مکانیک(16)</v>
      </c>
      <c r="G122" s="1" t="s">
        <v>3879</v>
      </c>
      <c r="H122" s="1" t="str">
        <f>VLOOKUP(Table10[[#This Row],[نام شخص کارشناس نظارت]],Table1[],3,0)</f>
        <v>کارشناس ناظر مکانیک چادرملو (3)</v>
      </c>
      <c r="I122" s="1">
        <f>COUNTIF(Table2[کد سیستم],Table10[[#This Row],[کد سیستم]])</f>
        <v>1</v>
      </c>
    </row>
    <row r="123" spans="1:9" x14ac:dyDescent="0.25">
      <c r="A123" s="1">
        <v>122</v>
      </c>
      <c r="B123" s="1" t="s">
        <v>1788</v>
      </c>
      <c r="C123" s="1" t="s">
        <v>1788</v>
      </c>
      <c r="D123" s="1" t="s">
        <v>3754</v>
      </c>
      <c r="E123" s="1" t="s">
        <v>8</v>
      </c>
      <c r="F123" s="1" t="str">
        <f>VLOOKUP(Table10[[#This Row],[نام کارشناس دفتر فنی]],Table1[],3,0)</f>
        <v>کارشناس بازرسی وبرنامه ریزی تعمیرات مکانیک(16)</v>
      </c>
      <c r="G123" s="1" t="s">
        <v>3879</v>
      </c>
      <c r="H123" s="1" t="str">
        <f>VLOOKUP(Table10[[#This Row],[نام شخص کارشناس نظارت]],Table1[],3,0)</f>
        <v>کارشناس ناظر مکانیک چادرملو (3)</v>
      </c>
      <c r="I123" s="1">
        <f>COUNTIF(Table2[کد سیستم],Table10[[#This Row],[کد سیستم]])</f>
        <v>1</v>
      </c>
    </row>
    <row r="124" spans="1:9" x14ac:dyDescent="0.25">
      <c r="A124" s="1">
        <v>123</v>
      </c>
      <c r="B124" s="1" t="s">
        <v>1790</v>
      </c>
      <c r="C124" s="1" t="s">
        <v>1790</v>
      </c>
      <c r="D124" s="1" t="s">
        <v>3754</v>
      </c>
      <c r="E124" s="1" t="s">
        <v>8</v>
      </c>
      <c r="F124" s="1" t="str">
        <f>VLOOKUP(Table10[[#This Row],[نام کارشناس دفتر فنی]],Table1[],3,0)</f>
        <v>کارشناس بازرسی وبرنامه ریزی تعمیرات مکانیک(16)</v>
      </c>
      <c r="G124" s="1" t="s">
        <v>3879</v>
      </c>
      <c r="H124" s="1" t="str">
        <f>VLOOKUP(Table10[[#This Row],[نام شخص کارشناس نظارت]],Table1[],3,0)</f>
        <v>کارشناس ناظر مکانیک چادرملو (3)</v>
      </c>
      <c r="I124" s="1">
        <f>COUNTIF(Table2[کد سیستم],Table10[[#This Row],[کد سیستم]])</f>
        <v>1</v>
      </c>
    </row>
    <row r="125" spans="1:9" x14ac:dyDescent="0.25">
      <c r="A125" s="1">
        <v>124</v>
      </c>
      <c r="B125" s="1" t="s">
        <v>1792</v>
      </c>
      <c r="C125" s="1" t="s">
        <v>1792</v>
      </c>
      <c r="D125" s="1" t="s">
        <v>3754</v>
      </c>
      <c r="E125" s="1" t="s">
        <v>8</v>
      </c>
      <c r="F125" s="1" t="str">
        <f>VLOOKUP(Table10[[#This Row],[نام کارشناس دفتر فنی]],Table1[],3,0)</f>
        <v>کارشناس بازرسی وبرنامه ریزی تعمیرات مکانیک(16)</v>
      </c>
      <c r="G125" s="1" t="s">
        <v>3879</v>
      </c>
      <c r="H125" s="1" t="str">
        <f>VLOOKUP(Table10[[#This Row],[نام شخص کارشناس نظارت]],Table1[],3,0)</f>
        <v>کارشناس ناظر مکانیک چادرملو (3)</v>
      </c>
      <c r="I125" s="1">
        <f>COUNTIF(Table2[کد سیستم],Table10[[#This Row],[کد سیستم]])</f>
        <v>1</v>
      </c>
    </row>
    <row r="126" spans="1:9" x14ac:dyDescent="0.25">
      <c r="A126" s="1">
        <v>125</v>
      </c>
      <c r="B126" s="1" t="s">
        <v>1794</v>
      </c>
      <c r="C126" s="1" t="s">
        <v>1794</v>
      </c>
      <c r="D126" s="1" t="s">
        <v>3754</v>
      </c>
      <c r="E126" s="1" t="s">
        <v>8</v>
      </c>
      <c r="F126" s="1" t="str">
        <f>VLOOKUP(Table10[[#This Row],[نام کارشناس دفتر فنی]],Table1[],3,0)</f>
        <v>کارشناس بازرسی وبرنامه ریزی تعمیرات مکانیک(16)</v>
      </c>
      <c r="G126" s="1" t="s">
        <v>3879</v>
      </c>
      <c r="H126" s="1" t="str">
        <f>VLOOKUP(Table10[[#This Row],[نام شخص کارشناس نظارت]],Table1[],3,0)</f>
        <v>کارشناس ناظر مکانیک چادرملو (3)</v>
      </c>
      <c r="I126" s="1">
        <f>COUNTIF(Table2[کد سیستم],Table10[[#This Row],[کد سیستم]])</f>
        <v>1</v>
      </c>
    </row>
    <row r="127" spans="1:9" x14ac:dyDescent="0.25">
      <c r="A127" s="1">
        <v>126</v>
      </c>
      <c r="B127" s="1" t="s">
        <v>1796</v>
      </c>
      <c r="C127" s="1" t="s">
        <v>1796</v>
      </c>
      <c r="D127" s="1" t="s">
        <v>3754</v>
      </c>
      <c r="E127" s="1" t="s">
        <v>8</v>
      </c>
      <c r="F127" s="1" t="str">
        <f>VLOOKUP(Table10[[#This Row],[نام کارشناس دفتر فنی]],Table1[],3,0)</f>
        <v>کارشناس بازرسی وبرنامه ریزی تعمیرات مکانیک(16)</v>
      </c>
      <c r="G127" s="1" t="s">
        <v>3879</v>
      </c>
      <c r="H127" s="1" t="str">
        <f>VLOOKUP(Table10[[#This Row],[نام شخص کارشناس نظارت]],Table1[],3,0)</f>
        <v>کارشناس ناظر مکانیک چادرملو (3)</v>
      </c>
      <c r="I127" s="1">
        <f>COUNTIF(Table2[کد سیستم],Table10[[#This Row],[کد سیستم]])</f>
        <v>1</v>
      </c>
    </row>
    <row r="128" spans="1:9" x14ac:dyDescent="0.25">
      <c r="A128" s="1">
        <v>127</v>
      </c>
      <c r="B128" s="1" t="s">
        <v>1798</v>
      </c>
      <c r="C128" s="1" t="s">
        <v>1798</v>
      </c>
      <c r="D128" s="1" t="s">
        <v>3754</v>
      </c>
      <c r="E128" s="1" t="s">
        <v>8</v>
      </c>
      <c r="F128" s="1" t="str">
        <f>VLOOKUP(Table10[[#This Row],[نام کارشناس دفتر فنی]],Table1[],3,0)</f>
        <v>کارشناس بازرسی وبرنامه ریزی تعمیرات مکانیک(16)</v>
      </c>
      <c r="G128" s="1" t="s">
        <v>3879</v>
      </c>
      <c r="H128" s="1" t="str">
        <f>VLOOKUP(Table10[[#This Row],[نام شخص کارشناس نظارت]],Table1[],3,0)</f>
        <v>کارشناس ناظر مکانیک چادرملو (3)</v>
      </c>
      <c r="I128" s="1">
        <f>COUNTIF(Table2[کد سیستم],Table10[[#This Row],[کد سیستم]])</f>
        <v>1</v>
      </c>
    </row>
    <row r="129" spans="1:9" x14ac:dyDescent="0.25">
      <c r="A129" s="1">
        <v>128</v>
      </c>
      <c r="B129" s="1" t="s">
        <v>1800</v>
      </c>
      <c r="C129" s="1" t="s">
        <v>1800</v>
      </c>
      <c r="D129" s="1" t="s">
        <v>3754</v>
      </c>
      <c r="E129" s="1" t="s">
        <v>8</v>
      </c>
      <c r="F129" s="1" t="str">
        <f>VLOOKUP(Table10[[#This Row],[نام کارشناس دفتر فنی]],Table1[],3,0)</f>
        <v>کارشناس بازرسی وبرنامه ریزی تعمیرات مکانیک(16)</v>
      </c>
      <c r="G129" s="1" t="s">
        <v>3879</v>
      </c>
      <c r="H129" s="1" t="str">
        <f>VLOOKUP(Table10[[#This Row],[نام شخص کارشناس نظارت]],Table1[],3,0)</f>
        <v>کارشناس ناظر مکانیک چادرملو (3)</v>
      </c>
      <c r="I129" s="1">
        <f>COUNTIF(Table2[کد سیستم],Table10[[#This Row],[کد سیستم]])</f>
        <v>1</v>
      </c>
    </row>
    <row r="130" spans="1:9" x14ac:dyDescent="0.25">
      <c r="A130" s="1">
        <v>129</v>
      </c>
      <c r="B130" s="1" t="s">
        <v>1802</v>
      </c>
      <c r="C130" s="1" t="s">
        <v>1802</v>
      </c>
      <c r="D130" s="1" t="s">
        <v>3754</v>
      </c>
      <c r="E130" s="1" t="s">
        <v>8</v>
      </c>
      <c r="F130" s="1" t="str">
        <f>VLOOKUP(Table10[[#This Row],[نام کارشناس دفتر فنی]],Table1[],3,0)</f>
        <v>کارشناس بازرسی وبرنامه ریزی تعمیرات مکانیک(16)</v>
      </c>
      <c r="G130" s="1" t="s">
        <v>3879</v>
      </c>
      <c r="H130" s="1" t="str">
        <f>VLOOKUP(Table10[[#This Row],[نام شخص کارشناس نظارت]],Table1[],3,0)</f>
        <v>کارشناس ناظر مکانیک چادرملو (3)</v>
      </c>
      <c r="I130" s="1">
        <f>COUNTIF(Table2[کد سیستم],Table10[[#This Row],[کد سیستم]])</f>
        <v>1</v>
      </c>
    </row>
    <row r="131" spans="1:9" x14ac:dyDescent="0.25">
      <c r="A131" s="1">
        <v>130</v>
      </c>
      <c r="B131" s="1" t="s">
        <v>1804</v>
      </c>
      <c r="C131" s="1" t="s">
        <v>1804</v>
      </c>
      <c r="D131" s="1" t="s">
        <v>3754</v>
      </c>
      <c r="E131" s="1" t="s">
        <v>19</v>
      </c>
      <c r="F131" s="1" t="str">
        <f>VLOOKUP(Table10[[#This Row],[نام کارشناس دفتر فنی]],Table1[],3,0)</f>
        <v>کارشناس بازرسی وبرنامه ریزی تعمیرات مکانیک(3)</v>
      </c>
      <c r="G131" s="1" t="s">
        <v>3879</v>
      </c>
      <c r="H131" s="1" t="str">
        <f>VLOOKUP(Table10[[#This Row],[نام شخص کارشناس نظارت]],Table1[],3,0)</f>
        <v>کارشناس ناظر مکانیک چادرملو (3)</v>
      </c>
      <c r="I131" s="1">
        <f>COUNTIF(Table2[کد سیستم],Table10[[#This Row],[کد سیستم]])</f>
        <v>1</v>
      </c>
    </row>
    <row r="132" spans="1:9" x14ac:dyDescent="0.25">
      <c r="A132" s="1">
        <v>131</v>
      </c>
      <c r="B132" s="1" t="s">
        <v>1806</v>
      </c>
      <c r="C132" s="1" t="s">
        <v>1806</v>
      </c>
      <c r="D132" s="1" t="s">
        <v>3754</v>
      </c>
      <c r="E132" s="1" t="s">
        <v>8</v>
      </c>
      <c r="F132" s="1" t="str">
        <f>VLOOKUP(Table10[[#This Row],[نام کارشناس دفتر فنی]],Table1[],3,0)</f>
        <v>کارشناس بازرسی وبرنامه ریزی تعمیرات مکانیک(16)</v>
      </c>
      <c r="G132" s="1" t="s">
        <v>3879</v>
      </c>
      <c r="H132" s="1" t="str">
        <f>VLOOKUP(Table10[[#This Row],[نام شخص کارشناس نظارت]],Table1[],3,0)</f>
        <v>کارشناس ناظر مکانیک چادرملو (3)</v>
      </c>
      <c r="I132" s="1">
        <f>COUNTIF(Table2[کد سیستم],Table10[[#This Row],[کد سیستم]])</f>
        <v>1</v>
      </c>
    </row>
    <row r="133" spans="1:9" x14ac:dyDescent="0.25">
      <c r="A133" s="1">
        <v>132</v>
      </c>
      <c r="B133" s="1" t="s">
        <v>1808</v>
      </c>
      <c r="C133" s="1" t="s">
        <v>1808</v>
      </c>
      <c r="D133" s="1" t="s">
        <v>3754</v>
      </c>
      <c r="E133" s="1" t="s">
        <v>8</v>
      </c>
      <c r="F133" s="1" t="str">
        <f>VLOOKUP(Table10[[#This Row],[نام کارشناس دفتر فنی]],Table1[],3,0)</f>
        <v>کارشناس بازرسی وبرنامه ریزی تعمیرات مکانیک(16)</v>
      </c>
      <c r="G133" s="1" t="s">
        <v>3879</v>
      </c>
      <c r="H133" s="1" t="str">
        <f>VLOOKUP(Table10[[#This Row],[نام شخص کارشناس نظارت]],Table1[],3,0)</f>
        <v>کارشناس ناظر مکانیک چادرملو (3)</v>
      </c>
      <c r="I133" s="1">
        <f>COUNTIF(Table2[کد سیستم],Table10[[#This Row],[کد سیستم]])</f>
        <v>1</v>
      </c>
    </row>
    <row r="134" spans="1:9" x14ac:dyDescent="0.25">
      <c r="A134" s="1">
        <v>133</v>
      </c>
      <c r="B134" s="1" t="s">
        <v>1810</v>
      </c>
      <c r="C134" s="1" t="s">
        <v>1810</v>
      </c>
      <c r="D134" s="1" t="s">
        <v>3754</v>
      </c>
      <c r="E134" s="1" t="s">
        <v>8</v>
      </c>
      <c r="F134" s="1" t="str">
        <f>VLOOKUP(Table10[[#This Row],[نام کارشناس دفتر فنی]],Table1[],3,0)</f>
        <v>کارشناس بازرسی وبرنامه ریزی تعمیرات مکانیک(16)</v>
      </c>
      <c r="G134" s="1" t="s">
        <v>3879</v>
      </c>
      <c r="H134" s="1" t="str">
        <f>VLOOKUP(Table10[[#This Row],[نام شخص کارشناس نظارت]],Table1[],3,0)</f>
        <v>کارشناس ناظر مکانیک چادرملو (3)</v>
      </c>
      <c r="I134" s="1">
        <f>COUNTIF(Table2[کد سیستم],Table10[[#This Row],[کد سیستم]])</f>
        <v>1</v>
      </c>
    </row>
    <row r="135" spans="1:9" x14ac:dyDescent="0.25">
      <c r="A135" s="1">
        <v>134</v>
      </c>
      <c r="B135" s="1" t="s">
        <v>1812</v>
      </c>
      <c r="C135" s="1" t="s">
        <v>1812</v>
      </c>
      <c r="D135" s="1" t="s">
        <v>3754</v>
      </c>
      <c r="E135" s="1" t="s">
        <v>8</v>
      </c>
      <c r="F135" s="1" t="str">
        <f>VLOOKUP(Table10[[#This Row],[نام کارشناس دفتر فنی]],Table1[],3,0)</f>
        <v>کارشناس بازرسی وبرنامه ریزی تعمیرات مکانیک(16)</v>
      </c>
      <c r="G135" s="1" t="s">
        <v>3879</v>
      </c>
      <c r="H135" s="1" t="str">
        <f>VLOOKUP(Table10[[#This Row],[نام شخص کارشناس نظارت]],Table1[],3,0)</f>
        <v>کارشناس ناظر مکانیک چادرملو (3)</v>
      </c>
      <c r="I135" s="1">
        <f>COUNTIF(Table2[کد سیستم],Table10[[#This Row],[کد سیستم]])</f>
        <v>1</v>
      </c>
    </row>
    <row r="136" spans="1:9" x14ac:dyDescent="0.25">
      <c r="A136" s="1">
        <v>135</v>
      </c>
      <c r="B136" s="1" t="s">
        <v>1814</v>
      </c>
      <c r="C136" s="1" t="s">
        <v>1814</v>
      </c>
      <c r="D136" s="1" t="s">
        <v>3754</v>
      </c>
      <c r="E136" s="1" t="s">
        <v>8</v>
      </c>
      <c r="F136" s="1" t="str">
        <f>VLOOKUP(Table10[[#This Row],[نام کارشناس دفتر فنی]],Table1[],3,0)</f>
        <v>کارشناس بازرسی وبرنامه ریزی تعمیرات مکانیک(16)</v>
      </c>
      <c r="G136" s="1" t="s">
        <v>3879</v>
      </c>
      <c r="H136" s="1" t="str">
        <f>VLOOKUP(Table10[[#This Row],[نام شخص کارشناس نظارت]],Table1[],3,0)</f>
        <v>کارشناس ناظر مکانیک چادرملو (3)</v>
      </c>
      <c r="I136" s="1">
        <f>COUNTIF(Table2[کد سیستم],Table10[[#This Row],[کد سیستم]])</f>
        <v>1</v>
      </c>
    </row>
    <row r="137" spans="1:9" x14ac:dyDescent="0.25">
      <c r="A137" s="1">
        <v>136</v>
      </c>
      <c r="B137" s="1" t="s">
        <v>1816</v>
      </c>
      <c r="C137" s="1" t="s">
        <v>1816</v>
      </c>
      <c r="D137" s="1" t="s">
        <v>3754</v>
      </c>
      <c r="E137" s="1" t="s">
        <v>8</v>
      </c>
      <c r="F137" s="1" t="str">
        <f>VLOOKUP(Table10[[#This Row],[نام کارشناس دفتر فنی]],Table1[],3,0)</f>
        <v>کارشناس بازرسی وبرنامه ریزی تعمیرات مکانیک(16)</v>
      </c>
      <c r="G137" s="1" t="s">
        <v>3879</v>
      </c>
      <c r="H137" s="1" t="str">
        <f>VLOOKUP(Table10[[#This Row],[نام شخص کارشناس نظارت]],Table1[],3,0)</f>
        <v>کارشناس ناظر مکانیک چادرملو (3)</v>
      </c>
      <c r="I137" s="1">
        <f>COUNTIF(Table2[کد سیستم],Table10[[#This Row],[کد سیستم]])</f>
        <v>1</v>
      </c>
    </row>
    <row r="138" spans="1:9" x14ac:dyDescent="0.25">
      <c r="A138" s="1">
        <v>137</v>
      </c>
      <c r="B138" s="1" t="s">
        <v>1818</v>
      </c>
      <c r="C138" s="1" t="s">
        <v>1818</v>
      </c>
      <c r="D138" s="1" t="s">
        <v>3754</v>
      </c>
      <c r="E138" s="1" t="s">
        <v>8</v>
      </c>
      <c r="F138" s="1" t="str">
        <f>VLOOKUP(Table10[[#This Row],[نام کارشناس دفتر فنی]],Table1[],3,0)</f>
        <v>کارشناس بازرسی وبرنامه ریزی تعمیرات مکانیک(16)</v>
      </c>
      <c r="G138" s="1" t="s">
        <v>3879</v>
      </c>
      <c r="H138" s="1" t="str">
        <f>VLOOKUP(Table10[[#This Row],[نام شخص کارشناس نظارت]],Table1[],3,0)</f>
        <v>کارشناس ناظر مکانیک چادرملو (3)</v>
      </c>
      <c r="I138" s="1">
        <f>COUNTIF(Table2[کد سیستم],Table10[[#This Row],[کد سیستم]])</f>
        <v>1</v>
      </c>
    </row>
    <row r="139" spans="1:9" x14ac:dyDescent="0.25">
      <c r="A139" s="1">
        <v>138</v>
      </c>
      <c r="B139" s="1" t="s">
        <v>1820</v>
      </c>
      <c r="C139" s="1" t="s">
        <v>1820</v>
      </c>
      <c r="D139" s="1" t="s">
        <v>3754</v>
      </c>
      <c r="E139" s="1" t="s">
        <v>8</v>
      </c>
      <c r="F139" s="1" t="str">
        <f>VLOOKUP(Table10[[#This Row],[نام کارشناس دفتر فنی]],Table1[],3,0)</f>
        <v>کارشناس بازرسی وبرنامه ریزی تعمیرات مکانیک(16)</v>
      </c>
      <c r="G139" s="1" t="s">
        <v>3879</v>
      </c>
      <c r="H139" s="1" t="str">
        <f>VLOOKUP(Table10[[#This Row],[نام شخص کارشناس نظارت]],Table1[],3,0)</f>
        <v>کارشناس ناظر مکانیک چادرملو (3)</v>
      </c>
      <c r="I139" s="1">
        <f>COUNTIF(Table2[کد سیستم],Table10[[#This Row],[کد سیستم]])</f>
        <v>1</v>
      </c>
    </row>
    <row r="140" spans="1:9" x14ac:dyDescent="0.25">
      <c r="A140" s="1">
        <v>139</v>
      </c>
      <c r="B140" s="1" t="s">
        <v>1822</v>
      </c>
      <c r="C140" s="1" t="s">
        <v>1822</v>
      </c>
      <c r="D140" s="1" t="s">
        <v>3754</v>
      </c>
      <c r="E140" s="1" t="s">
        <v>8</v>
      </c>
      <c r="F140" s="1" t="str">
        <f>VLOOKUP(Table10[[#This Row],[نام کارشناس دفتر فنی]],Table1[],3,0)</f>
        <v>کارشناس بازرسی وبرنامه ریزی تعمیرات مکانیک(16)</v>
      </c>
      <c r="G140" s="1" t="s">
        <v>3879</v>
      </c>
      <c r="H140" s="1" t="str">
        <f>VLOOKUP(Table10[[#This Row],[نام شخص کارشناس نظارت]],Table1[],3,0)</f>
        <v>کارشناس ناظر مکانیک چادرملو (3)</v>
      </c>
      <c r="I140" s="1">
        <f>COUNTIF(Table2[کد سیستم],Table10[[#This Row],[کد سیستم]])</f>
        <v>1</v>
      </c>
    </row>
    <row r="141" spans="1:9" x14ac:dyDescent="0.25">
      <c r="A141" s="1">
        <v>140</v>
      </c>
      <c r="B141" s="1" t="s">
        <v>1824</v>
      </c>
      <c r="C141" s="1" t="s">
        <v>1824</v>
      </c>
      <c r="D141" s="1" t="s">
        <v>3754</v>
      </c>
      <c r="E141" s="1" t="s">
        <v>19</v>
      </c>
      <c r="F141" s="1" t="str">
        <f>VLOOKUP(Table10[[#This Row],[نام کارشناس دفتر فنی]],Table1[],3,0)</f>
        <v>کارشناس بازرسی وبرنامه ریزی تعمیرات مکانیک(3)</v>
      </c>
      <c r="G141" s="1" t="s">
        <v>3879</v>
      </c>
      <c r="H141" s="1" t="str">
        <f>VLOOKUP(Table10[[#This Row],[نام شخص کارشناس نظارت]],Table1[],3,0)</f>
        <v>کارشناس ناظر مکانیک چادرملو (3)</v>
      </c>
      <c r="I141" s="1">
        <f>COUNTIF(Table2[کد سیستم],Table10[[#This Row],[کد سیستم]])</f>
        <v>1</v>
      </c>
    </row>
    <row r="142" spans="1:9" hidden="1" x14ac:dyDescent="0.25">
      <c r="A142" s="1">
        <v>141</v>
      </c>
      <c r="B142" s="1" t="s">
        <v>1826</v>
      </c>
      <c r="C142" s="1" t="s">
        <v>1826</v>
      </c>
      <c r="D142" s="1" t="s">
        <v>3754</v>
      </c>
      <c r="E142" s="1" t="s">
        <v>482</v>
      </c>
      <c r="F142" s="1" t="str">
        <f>VLOOKUP(Table10[[#This Row],[نام کارشناس دفتر فنی]],Table1[],3,0)</f>
        <v>کارشناس بازرسی وبرنامه ریزی تعمیرات مکانیک(15)</v>
      </c>
      <c r="G142" s="1" t="s">
        <v>746</v>
      </c>
      <c r="H142" s="1" t="str">
        <f>VLOOKUP(Table10[[#This Row],[نام شخص کارشناس نظارت]],Table1[],3,0)</f>
        <v>کارشناس ناظر مکانیک چادرملو (1)</v>
      </c>
      <c r="I142" s="1">
        <f>COUNTIF(Table2[کد سیستم],Table10[[#This Row],[کد سیستم]])</f>
        <v>1</v>
      </c>
    </row>
    <row r="143" spans="1:9" hidden="1" x14ac:dyDescent="0.25">
      <c r="A143" s="1">
        <v>142</v>
      </c>
      <c r="B143" s="1" t="s">
        <v>1828</v>
      </c>
      <c r="C143" s="1" t="s">
        <v>1828</v>
      </c>
      <c r="D143" s="1" t="s">
        <v>3754</v>
      </c>
      <c r="E143" s="1" t="s">
        <v>482</v>
      </c>
      <c r="F143" s="1" t="str">
        <f>VLOOKUP(Table10[[#This Row],[نام کارشناس دفتر فنی]],Table1[],3,0)</f>
        <v>کارشناس بازرسی وبرنامه ریزی تعمیرات مکانیک(15)</v>
      </c>
      <c r="G143" s="1" t="s">
        <v>746</v>
      </c>
      <c r="H143" s="1" t="str">
        <f>VLOOKUP(Table10[[#This Row],[نام شخص کارشناس نظارت]],Table1[],3,0)</f>
        <v>کارشناس ناظر مکانیک چادرملو (1)</v>
      </c>
      <c r="I143" s="1">
        <f>COUNTIF(Table2[کد سیستم],Table10[[#This Row],[کد سیستم]])</f>
        <v>1</v>
      </c>
    </row>
    <row r="144" spans="1:9" hidden="1" x14ac:dyDescent="0.25">
      <c r="A144" s="1">
        <v>143</v>
      </c>
      <c r="B144" s="1" t="s">
        <v>1830</v>
      </c>
      <c r="C144" s="1" t="s">
        <v>1830</v>
      </c>
      <c r="D144" s="1" t="s">
        <v>3754</v>
      </c>
      <c r="E144" s="1" t="s">
        <v>482</v>
      </c>
      <c r="F144" s="1" t="str">
        <f>VLOOKUP(Table10[[#This Row],[نام کارشناس دفتر فنی]],Table1[],3,0)</f>
        <v>کارشناس بازرسی وبرنامه ریزی تعمیرات مکانیک(15)</v>
      </c>
      <c r="G144" s="1" t="s">
        <v>746</v>
      </c>
      <c r="H144" s="1" t="str">
        <f>VLOOKUP(Table10[[#This Row],[نام شخص کارشناس نظارت]],Table1[],3,0)</f>
        <v>کارشناس ناظر مکانیک چادرملو (1)</v>
      </c>
      <c r="I144" s="1">
        <f>COUNTIF(Table2[کد سیستم],Table10[[#This Row],[کد سیستم]])</f>
        <v>1</v>
      </c>
    </row>
    <row r="145" spans="1:9" hidden="1" x14ac:dyDescent="0.25">
      <c r="A145" s="1">
        <v>144</v>
      </c>
      <c r="B145" s="1" t="s">
        <v>1832</v>
      </c>
      <c r="C145" s="1" t="s">
        <v>1832</v>
      </c>
      <c r="D145" s="1" t="s">
        <v>3754</v>
      </c>
      <c r="E145" s="1" t="s">
        <v>482</v>
      </c>
      <c r="F145" s="1" t="str">
        <f>VLOOKUP(Table10[[#This Row],[نام کارشناس دفتر فنی]],Table1[],3,0)</f>
        <v>کارشناس بازرسی وبرنامه ریزی تعمیرات مکانیک(15)</v>
      </c>
      <c r="G145" s="1" t="s">
        <v>746</v>
      </c>
      <c r="H145" s="1" t="str">
        <f>VLOOKUP(Table10[[#This Row],[نام شخص کارشناس نظارت]],Table1[],3,0)</f>
        <v>کارشناس ناظر مکانیک چادرملو (1)</v>
      </c>
      <c r="I145" s="1">
        <f>COUNTIF(Table2[کد سیستم],Table10[[#This Row],[کد سیستم]])</f>
        <v>1</v>
      </c>
    </row>
    <row r="146" spans="1:9" hidden="1" x14ac:dyDescent="0.25">
      <c r="A146" s="1">
        <v>145</v>
      </c>
      <c r="B146" s="1" t="s">
        <v>1834</v>
      </c>
      <c r="C146" s="1" t="s">
        <v>1834</v>
      </c>
      <c r="D146" s="1" t="s">
        <v>3754</v>
      </c>
      <c r="E146" s="1" t="s">
        <v>482</v>
      </c>
      <c r="F146" s="1" t="str">
        <f>VLOOKUP(Table10[[#This Row],[نام کارشناس دفتر فنی]],Table1[],3,0)</f>
        <v>کارشناس بازرسی وبرنامه ریزی تعمیرات مکانیک(15)</v>
      </c>
      <c r="G146" s="1" t="s">
        <v>746</v>
      </c>
      <c r="H146" s="1" t="str">
        <f>VLOOKUP(Table10[[#This Row],[نام شخص کارشناس نظارت]],Table1[],3,0)</f>
        <v>کارشناس ناظر مکانیک چادرملو (1)</v>
      </c>
      <c r="I146" s="1">
        <f>COUNTIF(Table2[کد سیستم],Table10[[#This Row],[کد سیستم]])</f>
        <v>1</v>
      </c>
    </row>
    <row r="147" spans="1:9" hidden="1" x14ac:dyDescent="0.25">
      <c r="A147" s="1">
        <v>146</v>
      </c>
      <c r="B147" s="1" t="s">
        <v>1836</v>
      </c>
      <c r="C147" s="1" t="s">
        <v>1836</v>
      </c>
      <c r="D147" s="1" t="s">
        <v>3754</v>
      </c>
      <c r="E147" s="1" t="s">
        <v>482</v>
      </c>
      <c r="F147" s="1" t="str">
        <f>VLOOKUP(Table10[[#This Row],[نام کارشناس دفتر فنی]],Table1[],3,0)</f>
        <v>کارشناس بازرسی وبرنامه ریزی تعمیرات مکانیک(15)</v>
      </c>
      <c r="G147" s="1" t="s">
        <v>746</v>
      </c>
      <c r="H147" s="1" t="str">
        <f>VLOOKUP(Table10[[#This Row],[نام شخص کارشناس نظارت]],Table1[],3,0)</f>
        <v>کارشناس ناظر مکانیک چادرملو (1)</v>
      </c>
      <c r="I147" s="1">
        <f>COUNTIF(Table2[کد سیستم],Table10[[#This Row],[کد سیستم]])</f>
        <v>1</v>
      </c>
    </row>
    <row r="148" spans="1:9" hidden="1" x14ac:dyDescent="0.25">
      <c r="A148" s="1">
        <v>147</v>
      </c>
      <c r="B148" s="1" t="s">
        <v>1838</v>
      </c>
      <c r="C148" s="1" t="s">
        <v>1838</v>
      </c>
      <c r="D148" s="1" t="s">
        <v>3754</v>
      </c>
      <c r="E148" s="1" t="s">
        <v>482</v>
      </c>
      <c r="F148" s="1" t="str">
        <f>VLOOKUP(Table10[[#This Row],[نام کارشناس دفتر فنی]],Table1[],3,0)</f>
        <v>کارشناس بازرسی وبرنامه ریزی تعمیرات مکانیک(15)</v>
      </c>
      <c r="G148" s="1" t="s">
        <v>746</v>
      </c>
      <c r="H148" s="1" t="str">
        <f>VLOOKUP(Table10[[#This Row],[نام شخص کارشناس نظارت]],Table1[],3,0)</f>
        <v>کارشناس ناظر مکانیک چادرملو (1)</v>
      </c>
      <c r="I148" s="1">
        <f>COUNTIF(Table2[کد سیستم],Table10[[#This Row],[کد سیستم]])</f>
        <v>1</v>
      </c>
    </row>
    <row r="149" spans="1:9" hidden="1" x14ac:dyDescent="0.25">
      <c r="A149" s="1">
        <v>148</v>
      </c>
      <c r="B149" s="1" t="s">
        <v>1840</v>
      </c>
      <c r="C149" s="1" t="s">
        <v>1840</v>
      </c>
      <c r="D149" s="1" t="s">
        <v>3754</v>
      </c>
      <c r="E149" s="1" t="s">
        <v>482</v>
      </c>
      <c r="F149" s="1" t="str">
        <f>VLOOKUP(Table10[[#This Row],[نام کارشناس دفتر فنی]],Table1[],3,0)</f>
        <v>کارشناس بازرسی وبرنامه ریزی تعمیرات مکانیک(15)</v>
      </c>
      <c r="G149" s="1" t="s">
        <v>746</v>
      </c>
      <c r="H149" s="1" t="str">
        <f>VLOOKUP(Table10[[#This Row],[نام شخص کارشناس نظارت]],Table1[],3,0)</f>
        <v>کارشناس ناظر مکانیک چادرملو (1)</v>
      </c>
      <c r="I149" s="1">
        <f>COUNTIF(Table2[کد سیستم],Table10[[#This Row],[کد سیستم]])</f>
        <v>1</v>
      </c>
    </row>
    <row r="150" spans="1:9" hidden="1" x14ac:dyDescent="0.25">
      <c r="A150" s="1">
        <v>149</v>
      </c>
      <c r="B150" s="1" t="s">
        <v>1842</v>
      </c>
      <c r="C150" s="1" t="s">
        <v>1842</v>
      </c>
      <c r="D150" s="1" t="s">
        <v>3754</v>
      </c>
      <c r="E150" s="1" t="s">
        <v>482</v>
      </c>
      <c r="F150" s="1" t="str">
        <f>VLOOKUP(Table10[[#This Row],[نام کارشناس دفتر فنی]],Table1[],3,0)</f>
        <v>کارشناس بازرسی وبرنامه ریزی تعمیرات مکانیک(15)</v>
      </c>
      <c r="G150" s="1" t="s">
        <v>746</v>
      </c>
      <c r="H150" s="1" t="str">
        <f>VLOOKUP(Table10[[#This Row],[نام شخص کارشناس نظارت]],Table1[],3,0)</f>
        <v>کارشناس ناظر مکانیک چادرملو (1)</v>
      </c>
      <c r="I150" s="1">
        <f>COUNTIF(Table2[کد سیستم],Table10[[#This Row],[کد سیستم]])</f>
        <v>1</v>
      </c>
    </row>
    <row r="151" spans="1:9" hidden="1" x14ac:dyDescent="0.25">
      <c r="A151" s="1">
        <v>150</v>
      </c>
      <c r="B151" s="1" t="s">
        <v>1844</v>
      </c>
      <c r="C151" s="1" t="s">
        <v>1844</v>
      </c>
      <c r="D151" s="1" t="s">
        <v>3754</v>
      </c>
      <c r="E151" s="1" t="s">
        <v>482</v>
      </c>
      <c r="F151" s="1" t="str">
        <f>VLOOKUP(Table10[[#This Row],[نام کارشناس دفتر فنی]],Table1[],3,0)</f>
        <v>کارشناس بازرسی وبرنامه ریزی تعمیرات مکانیک(15)</v>
      </c>
      <c r="G151" s="1" t="s">
        <v>746</v>
      </c>
      <c r="H151" s="1" t="str">
        <f>VLOOKUP(Table10[[#This Row],[نام شخص کارشناس نظارت]],Table1[],3,0)</f>
        <v>کارشناس ناظر مکانیک چادرملو (1)</v>
      </c>
      <c r="I151" s="1">
        <f>COUNTIF(Table2[کد سیستم],Table10[[#This Row],[کد سیستم]])</f>
        <v>1</v>
      </c>
    </row>
    <row r="152" spans="1:9" hidden="1" x14ac:dyDescent="0.25">
      <c r="A152" s="1">
        <v>151</v>
      </c>
      <c r="B152" s="1" t="s">
        <v>1846</v>
      </c>
      <c r="C152" s="1" t="s">
        <v>1846</v>
      </c>
      <c r="D152" s="1" t="s">
        <v>3754</v>
      </c>
      <c r="E152" s="1" t="s">
        <v>482</v>
      </c>
      <c r="F152" s="1" t="str">
        <f>VLOOKUP(Table10[[#This Row],[نام کارشناس دفتر فنی]],Table1[],3,0)</f>
        <v>کارشناس بازرسی وبرنامه ریزی تعمیرات مکانیک(15)</v>
      </c>
      <c r="G152" s="1" t="s">
        <v>746</v>
      </c>
      <c r="H152" s="1" t="str">
        <f>VLOOKUP(Table10[[#This Row],[نام شخص کارشناس نظارت]],Table1[],3,0)</f>
        <v>کارشناس ناظر مکانیک چادرملو (1)</v>
      </c>
      <c r="I152" s="1">
        <f>COUNTIF(Table2[کد سیستم],Table10[[#This Row],[کد سیستم]])</f>
        <v>1</v>
      </c>
    </row>
    <row r="153" spans="1:9" hidden="1" x14ac:dyDescent="0.25">
      <c r="A153" s="1">
        <v>152</v>
      </c>
      <c r="B153" s="1" t="s">
        <v>1848</v>
      </c>
      <c r="C153" s="1" t="s">
        <v>1848</v>
      </c>
      <c r="D153" s="1" t="s">
        <v>3754</v>
      </c>
      <c r="E153" s="1" t="s">
        <v>482</v>
      </c>
      <c r="F153" s="1" t="str">
        <f>VLOOKUP(Table10[[#This Row],[نام کارشناس دفتر فنی]],Table1[],3,0)</f>
        <v>کارشناس بازرسی وبرنامه ریزی تعمیرات مکانیک(15)</v>
      </c>
      <c r="G153" s="1" t="s">
        <v>746</v>
      </c>
      <c r="H153" s="1" t="str">
        <f>VLOOKUP(Table10[[#This Row],[نام شخص کارشناس نظارت]],Table1[],3,0)</f>
        <v>کارشناس ناظر مکانیک چادرملو (1)</v>
      </c>
      <c r="I153" s="1">
        <f>COUNTIF(Table2[کد سیستم],Table10[[#This Row],[کد سیستم]])</f>
        <v>1</v>
      </c>
    </row>
    <row r="154" spans="1:9" hidden="1" x14ac:dyDescent="0.25">
      <c r="A154" s="1">
        <v>153</v>
      </c>
      <c r="B154" s="1" t="s">
        <v>1850</v>
      </c>
      <c r="C154" s="1" t="s">
        <v>1850</v>
      </c>
      <c r="D154" s="1" t="s">
        <v>3754</v>
      </c>
      <c r="E154" s="1" t="s">
        <v>482</v>
      </c>
      <c r="F154" s="1" t="str">
        <f>VLOOKUP(Table10[[#This Row],[نام کارشناس دفتر فنی]],Table1[],3,0)</f>
        <v>کارشناس بازرسی وبرنامه ریزی تعمیرات مکانیک(15)</v>
      </c>
      <c r="G154" s="1" t="s">
        <v>746</v>
      </c>
      <c r="H154" s="1" t="str">
        <f>VLOOKUP(Table10[[#This Row],[نام شخص کارشناس نظارت]],Table1[],3,0)</f>
        <v>کارشناس ناظر مکانیک چادرملو (1)</v>
      </c>
      <c r="I154" s="1">
        <f>COUNTIF(Table2[کد سیستم],Table10[[#This Row],[کد سیستم]])</f>
        <v>1</v>
      </c>
    </row>
    <row r="155" spans="1:9" hidden="1" x14ac:dyDescent="0.25">
      <c r="A155" s="1">
        <v>154</v>
      </c>
      <c r="B155" s="1" t="s">
        <v>1852</v>
      </c>
      <c r="C155" s="1" t="s">
        <v>1852</v>
      </c>
      <c r="D155" s="1" t="s">
        <v>3754</v>
      </c>
      <c r="E155" s="1" t="s">
        <v>482</v>
      </c>
      <c r="F155" s="1" t="str">
        <f>VLOOKUP(Table10[[#This Row],[نام کارشناس دفتر فنی]],Table1[],3,0)</f>
        <v>کارشناس بازرسی وبرنامه ریزی تعمیرات مکانیک(15)</v>
      </c>
      <c r="G155" s="1" t="s">
        <v>746</v>
      </c>
      <c r="H155" s="1" t="str">
        <f>VLOOKUP(Table10[[#This Row],[نام شخص کارشناس نظارت]],Table1[],3,0)</f>
        <v>کارشناس ناظر مکانیک چادرملو (1)</v>
      </c>
      <c r="I155" s="1">
        <f>COUNTIF(Table2[کد سیستم],Table10[[#This Row],[کد سیستم]])</f>
        <v>1</v>
      </c>
    </row>
    <row r="156" spans="1:9" hidden="1" x14ac:dyDescent="0.25">
      <c r="A156" s="1">
        <v>155</v>
      </c>
      <c r="B156" s="1" t="s">
        <v>1854</v>
      </c>
      <c r="C156" s="1" t="s">
        <v>1854</v>
      </c>
      <c r="D156" s="1" t="s">
        <v>3754</v>
      </c>
      <c r="E156" s="1" t="s">
        <v>482</v>
      </c>
      <c r="F156" s="1" t="str">
        <f>VLOOKUP(Table10[[#This Row],[نام کارشناس دفتر فنی]],Table1[],3,0)</f>
        <v>کارشناس بازرسی وبرنامه ریزی تعمیرات مکانیک(15)</v>
      </c>
      <c r="G156" s="1" t="s">
        <v>746</v>
      </c>
      <c r="H156" s="1" t="str">
        <f>VLOOKUP(Table10[[#This Row],[نام شخص کارشناس نظارت]],Table1[],3,0)</f>
        <v>کارشناس ناظر مکانیک چادرملو (1)</v>
      </c>
      <c r="I156" s="1">
        <f>COUNTIF(Table2[کد سیستم],Table10[[#This Row],[کد سیستم]])</f>
        <v>1</v>
      </c>
    </row>
    <row r="157" spans="1:9" hidden="1" x14ac:dyDescent="0.25">
      <c r="A157" s="1">
        <v>156</v>
      </c>
      <c r="B157" s="1" t="s">
        <v>1856</v>
      </c>
      <c r="C157" s="1" t="s">
        <v>1856</v>
      </c>
      <c r="D157" s="1" t="s">
        <v>3754</v>
      </c>
      <c r="E157" s="1" t="s">
        <v>482</v>
      </c>
      <c r="F157" s="1" t="str">
        <f>VLOOKUP(Table10[[#This Row],[نام کارشناس دفتر فنی]],Table1[],3,0)</f>
        <v>کارشناس بازرسی وبرنامه ریزی تعمیرات مکانیک(15)</v>
      </c>
      <c r="G157" s="1" t="s">
        <v>746</v>
      </c>
      <c r="H157" s="1" t="str">
        <f>VLOOKUP(Table10[[#This Row],[نام شخص کارشناس نظارت]],Table1[],3,0)</f>
        <v>کارشناس ناظر مکانیک چادرملو (1)</v>
      </c>
      <c r="I157" s="1">
        <f>COUNTIF(Table2[کد سیستم],Table10[[#This Row],[کد سیستم]])</f>
        <v>1</v>
      </c>
    </row>
    <row r="158" spans="1:9" hidden="1" x14ac:dyDescent="0.25">
      <c r="A158" s="1">
        <v>157</v>
      </c>
      <c r="B158" s="1" t="s">
        <v>1858</v>
      </c>
      <c r="C158" s="1" t="s">
        <v>1858</v>
      </c>
      <c r="D158" s="1" t="s">
        <v>3754</v>
      </c>
      <c r="E158" s="1" t="s">
        <v>482</v>
      </c>
      <c r="F158" s="1" t="str">
        <f>VLOOKUP(Table10[[#This Row],[نام کارشناس دفتر فنی]],Table1[],3,0)</f>
        <v>کارشناس بازرسی وبرنامه ریزی تعمیرات مکانیک(15)</v>
      </c>
      <c r="G158" s="1" t="s">
        <v>746</v>
      </c>
      <c r="H158" s="1" t="str">
        <f>VLOOKUP(Table10[[#This Row],[نام شخص کارشناس نظارت]],Table1[],3,0)</f>
        <v>کارشناس ناظر مکانیک چادرملو (1)</v>
      </c>
      <c r="I158" s="1">
        <f>COUNTIF(Table2[کد سیستم],Table10[[#This Row],[کد سیستم]])</f>
        <v>1</v>
      </c>
    </row>
    <row r="159" spans="1:9" hidden="1" x14ac:dyDescent="0.25">
      <c r="A159" s="1">
        <v>158</v>
      </c>
      <c r="B159" s="1" t="s">
        <v>1860</v>
      </c>
      <c r="C159" s="1" t="s">
        <v>1860</v>
      </c>
      <c r="D159" s="1" t="s">
        <v>3754</v>
      </c>
      <c r="E159" s="1" t="s">
        <v>482</v>
      </c>
      <c r="F159" s="1" t="str">
        <f>VLOOKUP(Table10[[#This Row],[نام کارشناس دفتر فنی]],Table1[],3,0)</f>
        <v>کارشناس بازرسی وبرنامه ریزی تعمیرات مکانیک(15)</v>
      </c>
      <c r="G159" s="1" t="s">
        <v>746</v>
      </c>
      <c r="H159" s="1" t="str">
        <f>VLOOKUP(Table10[[#This Row],[نام شخص کارشناس نظارت]],Table1[],3,0)</f>
        <v>کارشناس ناظر مکانیک چادرملو (1)</v>
      </c>
      <c r="I159" s="1">
        <f>COUNTIF(Table2[کد سیستم],Table10[[#This Row],[کد سیستم]])</f>
        <v>1</v>
      </c>
    </row>
    <row r="160" spans="1:9" hidden="1" x14ac:dyDescent="0.25">
      <c r="A160" s="1">
        <v>159</v>
      </c>
      <c r="B160" s="1" t="s">
        <v>1862</v>
      </c>
      <c r="C160" s="1" t="s">
        <v>1862</v>
      </c>
      <c r="D160" s="1" t="s">
        <v>3754</v>
      </c>
      <c r="E160" s="1" t="s">
        <v>482</v>
      </c>
      <c r="F160" s="1" t="str">
        <f>VLOOKUP(Table10[[#This Row],[نام کارشناس دفتر فنی]],Table1[],3,0)</f>
        <v>کارشناس بازرسی وبرنامه ریزی تعمیرات مکانیک(15)</v>
      </c>
      <c r="G160" s="1" t="s">
        <v>746</v>
      </c>
      <c r="H160" s="1" t="str">
        <f>VLOOKUP(Table10[[#This Row],[نام شخص کارشناس نظارت]],Table1[],3,0)</f>
        <v>کارشناس ناظر مکانیک چادرملو (1)</v>
      </c>
      <c r="I160" s="1">
        <f>COUNTIF(Table2[کد سیستم],Table10[[#This Row],[کد سیستم]])</f>
        <v>1</v>
      </c>
    </row>
    <row r="161" spans="1:9" hidden="1" x14ac:dyDescent="0.25">
      <c r="A161" s="1">
        <v>160</v>
      </c>
      <c r="B161" s="1" t="s">
        <v>1864</v>
      </c>
      <c r="C161" s="1" t="s">
        <v>1864</v>
      </c>
      <c r="D161" s="1" t="s">
        <v>3754</v>
      </c>
      <c r="E161" s="1" t="s">
        <v>482</v>
      </c>
      <c r="F161" s="1" t="str">
        <f>VLOOKUP(Table10[[#This Row],[نام کارشناس دفتر فنی]],Table1[],3,0)</f>
        <v>کارشناس بازرسی وبرنامه ریزی تعمیرات مکانیک(15)</v>
      </c>
      <c r="G161" s="1" t="s">
        <v>746</v>
      </c>
      <c r="H161" s="1" t="str">
        <f>VLOOKUP(Table10[[#This Row],[نام شخص کارشناس نظارت]],Table1[],3,0)</f>
        <v>کارشناس ناظر مکانیک چادرملو (1)</v>
      </c>
      <c r="I161" s="1">
        <f>COUNTIF(Table2[کد سیستم],Table10[[#This Row],[کد سیستم]])</f>
        <v>1</v>
      </c>
    </row>
    <row r="162" spans="1:9" hidden="1" x14ac:dyDescent="0.25">
      <c r="A162" s="1">
        <v>161</v>
      </c>
      <c r="B162" s="1" t="s">
        <v>1866</v>
      </c>
      <c r="C162" s="1" t="s">
        <v>1866</v>
      </c>
      <c r="D162" s="1" t="s">
        <v>3754</v>
      </c>
      <c r="E162" s="1" t="s">
        <v>482</v>
      </c>
      <c r="F162" s="1" t="str">
        <f>VLOOKUP(Table10[[#This Row],[نام کارشناس دفتر فنی]],Table1[],3,0)</f>
        <v>کارشناس بازرسی وبرنامه ریزی تعمیرات مکانیک(15)</v>
      </c>
      <c r="G162" s="1" t="s">
        <v>746</v>
      </c>
      <c r="H162" s="1" t="str">
        <f>VLOOKUP(Table10[[#This Row],[نام شخص کارشناس نظارت]],Table1[],3,0)</f>
        <v>کارشناس ناظر مکانیک چادرملو (1)</v>
      </c>
      <c r="I162" s="1">
        <f>COUNTIF(Table2[کد سیستم],Table10[[#This Row],[کد سیستم]])</f>
        <v>1</v>
      </c>
    </row>
    <row r="163" spans="1:9" hidden="1" x14ac:dyDescent="0.25">
      <c r="A163" s="1">
        <v>162</v>
      </c>
      <c r="B163" s="1" t="s">
        <v>1868</v>
      </c>
      <c r="C163" s="1" t="s">
        <v>1868</v>
      </c>
      <c r="D163" s="1" t="s">
        <v>3754</v>
      </c>
      <c r="E163" s="1" t="s">
        <v>482</v>
      </c>
      <c r="F163" s="1" t="str">
        <f>VLOOKUP(Table10[[#This Row],[نام کارشناس دفتر فنی]],Table1[],3,0)</f>
        <v>کارشناس بازرسی وبرنامه ریزی تعمیرات مکانیک(15)</v>
      </c>
      <c r="G163" s="1" t="s">
        <v>746</v>
      </c>
      <c r="H163" s="1" t="str">
        <f>VLOOKUP(Table10[[#This Row],[نام شخص کارشناس نظارت]],Table1[],3,0)</f>
        <v>کارشناس ناظر مکانیک چادرملو (1)</v>
      </c>
      <c r="I163" s="1">
        <f>COUNTIF(Table2[کد سیستم],Table10[[#This Row],[کد سیستم]])</f>
        <v>1</v>
      </c>
    </row>
    <row r="164" spans="1:9" hidden="1" x14ac:dyDescent="0.25">
      <c r="A164" s="1">
        <v>163</v>
      </c>
      <c r="B164" s="1" t="s">
        <v>1870</v>
      </c>
      <c r="C164" s="1" t="s">
        <v>1870</v>
      </c>
      <c r="D164" s="1" t="s">
        <v>3754</v>
      </c>
      <c r="E164" s="1" t="s">
        <v>482</v>
      </c>
      <c r="F164" s="1" t="str">
        <f>VLOOKUP(Table10[[#This Row],[نام کارشناس دفتر فنی]],Table1[],3,0)</f>
        <v>کارشناس بازرسی وبرنامه ریزی تعمیرات مکانیک(15)</v>
      </c>
      <c r="G164" s="1" t="s">
        <v>746</v>
      </c>
      <c r="H164" s="1" t="str">
        <f>VLOOKUP(Table10[[#This Row],[نام شخص کارشناس نظارت]],Table1[],3,0)</f>
        <v>کارشناس ناظر مکانیک چادرملو (1)</v>
      </c>
      <c r="I164" s="1">
        <f>COUNTIF(Table2[کد سیستم],Table10[[#This Row],[کد سیستم]])</f>
        <v>1</v>
      </c>
    </row>
    <row r="165" spans="1:9" hidden="1" x14ac:dyDescent="0.25">
      <c r="A165" s="1">
        <v>164</v>
      </c>
      <c r="B165" s="1" t="s">
        <v>1872</v>
      </c>
      <c r="C165" s="1" t="s">
        <v>1872</v>
      </c>
      <c r="D165" s="1" t="s">
        <v>3754</v>
      </c>
      <c r="E165" s="1" t="s">
        <v>482</v>
      </c>
      <c r="F165" s="1" t="str">
        <f>VLOOKUP(Table10[[#This Row],[نام کارشناس دفتر فنی]],Table1[],3,0)</f>
        <v>کارشناس بازرسی وبرنامه ریزی تعمیرات مکانیک(15)</v>
      </c>
      <c r="G165" s="1" t="s">
        <v>746</v>
      </c>
      <c r="H165" s="1" t="str">
        <f>VLOOKUP(Table10[[#This Row],[نام شخص کارشناس نظارت]],Table1[],3,0)</f>
        <v>کارشناس ناظر مکانیک چادرملو (1)</v>
      </c>
      <c r="I165" s="1">
        <f>COUNTIF(Table2[کد سیستم],Table10[[#This Row],[کد سیستم]])</f>
        <v>1</v>
      </c>
    </row>
    <row r="166" spans="1:9" hidden="1" x14ac:dyDescent="0.25">
      <c r="A166" s="1">
        <v>165</v>
      </c>
      <c r="B166" s="1" t="s">
        <v>1874</v>
      </c>
      <c r="C166" s="1" t="s">
        <v>1874</v>
      </c>
      <c r="D166" s="1" t="s">
        <v>3754</v>
      </c>
      <c r="E166" s="1" t="s">
        <v>482</v>
      </c>
      <c r="F166" s="1" t="str">
        <f>VLOOKUP(Table10[[#This Row],[نام کارشناس دفتر فنی]],Table1[],3,0)</f>
        <v>کارشناس بازرسی وبرنامه ریزی تعمیرات مکانیک(15)</v>
      </c>
      <c r="G166" s="1" t="s">
        <v>746</v>
      </c>
      <c r="H166" s="1" t="str">
        <f>VLOOKUP(Table10[[#This Row],[نام شخص کارشناس نظارت]],Table1[],3,0)</f>
        <v>کارشناس ناظر مکانیک چادرملو (1)</v>
      </c>
      <c r="I166" s="1">
        <f>COUNTIF(Table2[کد سیستم],Table10[[#This Row],[کد سیستم]])</f>
        <v>1</v>
      </c>
    </row>
    <row r="167" spans="1:9" hidden="1" x14ac:dyDescent="0.25">
      <c r="A167" s="1">
        <v>166</v>
      </c>
      <c r="B167" s="1" t="s">
        <v>1876</v>
      </c>
      <c r="C167" s="1" t="s">
        <v>1876</v>
      </c>
      <c r="D167" s="1" t="s">
        <v>3754</v>
      </c>
      <c r="E167" s="1" t="s">
        <v>482</v>
      </c>
      <c r="F167" s="1" t="str">
        <f>VLOOKUP(Table10[[#This Row],[نام کارشناس دفتر فنی]],Table1[],3,0)</f>
        <v>کارشناس بازرسی وبرنامه ریزی تعمیرات مکانیک(15)</v>
      </c>
      <c r="G167" s="1" t="s">
        <v>746</v>
      </c>
      <c r="H167" s="1" t="str">
        <f>VLOOKUP(Table10[[#This Row],[نام شخص کارشناس نظارت]],Table1[],3,0)</f>
        <v>کارشناس ناظر مکانیک چادرملو (1)</v>
      </c>
      <c r="I167" s="1">
        <f>COUNTIF(Table2[کد سیستم],Table10[[#This Row],[کد سیستم]])</f>
        <v>1</v>
      </c>
    </row>
    <row r="168" spans="1:9" hidden="1" x14ac:dyDescent="0.25">
      <c r="A168" s="1">
        <v>167</v>
      </c>
      <c r="B168" s="1" t="s">
        <v>1878</v>
      </c>
      <c r="C168" s="1" t="s">
        <v>1878</v>
      </c>
      <c r="D168" s="1" t="s">
        <v>3754</v>
      </c>
      <c r="E168" s="1" t="s">
        <v>482</v>
      </c>
      <c r="F168" s="1" t="str">
        <f>VLOOKUP(Table10[[#This Row],[نام کارشناس دفتر فنی]],Table1[],3,0)</f>
        <v>کارشناس بازرسی وبرنامه ریزی تعمیرات مکانیک(15)</v>
      </c>
      <c r="G168" s="1" t="s">
        <v>746</v>
      </c>
      <c r="H168" s="1" t="str">
        <f>VLOOKUP(Table10[[#This Row],[نام شخص کارشناس نظارت]],Table1[],3,0)</f>
        <v>کارشناس ناظر مکانیک چادرملو (1)</v>
      </c>
      <c r="I168" s="1">
        <f>COUNTIF(Table2[کد سیستم],Table10[[#This Row],[کد سیستم]])</f>
        <v>1</v>
      </c>
    </row>
    <row r="169" spans="1:9" hidden="1" x14ac:dyDescent="0.25">
      <c r="A169" s="1">
        <v>168</v>
      </c>
      <c r="B169" s="1" t="s">
        <v>1880</v>
      </c>
      <c r="C169" s="1" t="s">
        <v>1880</v>
      </c>
      <c r="D169" s="1" t="s">
        <v>3754</v>
      </c>
      <c r="E169" s="1" t="s">
        <v>482</v>
      </c>
      <c r="F169" s="1" t="str">
        <f>VLOOKUP(Table10[[#This Row],[نام کارشناس دفتر فنی]],Table1[],3,0)</f>
        <v>کارشناس بازرسی وبرنامه ریزی تعمیرات مکانیک(15)</v>
      </c>
      <c r="G169" s="1" t="s">
        <v>746</v>
      </c>
      <c r="H169" s="1" t="str">
        <f>VLOOKUP(Table10[[#This Row],[نام شخص کارشناس نظارت]],Table1[],3,0)</f>
        <v>کارشناس ناظر مکانیک چادرملو (1)</v>
      </c>
      <c r="I169" s="1">
        <f>COUNTIF(Table2[کد سیستم],Table10[[#This Row],[کد سیستم]])</f>
        <v>1</v>
      </c>
    </row>
    <row r="170" spans="1:9" hidden="1" x14ac:dyDescent="0.25">
      <c r="A170" s="1">
        <v>169</v>
      </c>
      <c r="B170" s="1" t="s">
        <v>1882</v>
      </c>
      <c r="C170" s="1" t="s">
        <v>1882</v>
      </c>
      <c r="D170" s="1" t="s">
        <v>3754</v>
      </c>
      <c r="E170" s="1" t="s">
        <v>482</v>
      </c>
      <c r="F170" s="1" t="str">
        <f>VLOOKUP(Table10[[#This Row],[نام کارشناس دفتر فنی]],Table1[],3,0)</f>
        <v>کارشناس بازرسی وبرنامه ریزی تعمیرات مکانیک(15)</v>
      </c>
      <c r="G170" s="1" t="s">
        <v>746</v>
      </c>
      <c r="H170" s="1" t="str">
        <f>VLOOKUP(Table10[[#This Row],[نام شخص کارشناس نظارت]],Table1[],3,0)</f>
        <v>کارشناس ناظر مکانیک چادرملو (1)</v>
      </c>
      <c r="I170" s="1">
        <f>COUNTIF(Table2[کد سیستم],Table10[[#This Row],[کد سیستم]])</f>
        <v>1</v>
      </c>
    </row>
    <row r="171" spans="1:9" hidden="1" x14ac:dyDescent="0.25">
      <c r="A171" s="1">
        <v>170</v>
      </c>
      <c r="B171" s="1" t="s">
        <v>1884</v>
      </c>
      <c r="C171" s="1" t="s">
        <v>1884</v>
      </c>
      <c r="D171" s="1" t="s">
        <v>3754</v>
      </c>
      <c r="E171" s="1" t="s">
        <v>482</v>
      </c>
      <c r="F171" s="1" t="str">
        <f>VLOOKUP(Table10[[#This Row],[نام کارشناس دفتر فنی]],Table1[],3,0)</f>
        <v>کارشناس بازرسی وبرنامه ریزی تعمیرات مکانیک(15)</v>
      </c>
      <c r="G171" s="1" t="s">
        <v>746</v>
      </c>
      <c r="H171" s="1" t="str">
        <f>VLOOKUP(Table10[[#This Row],[نام شخص کارشناس نظارت]],Table1[],3,0)</f>
        <v>کارشناس ناظر مکانیک چادرملو (1)</v>
      </c>
      <c r="I171" s="1">
        <f>COUNTIF(Table2[کد سیستم],Table10[[#This Row],[کد سیستم]])</f>
        <v>1</v>
      </c>
    </row>
    <row r="172" spans="1:9" hidden="1" x14ac:dyDescent="0.25">
      <c r="A172" s="1">
        <v>171</v>
      </c>
      <c r="B172" s="1" t="s">
        <v>1886</v>
      </c>
      <c r="C172" s="1" t="s">
        <v>1886</v>
      </c>
      <c r="D172" s="1" t="s">
        <v>3754</v>
      </c>
      <c r="E172" s="1" t="s">
        <v>482</v>
      </c>
      <c r="F172" s="1" t="str">
        <f>VLOOKUP(Table10[[#This Row],[نام کارشناس دفتر فنی]],Table1[],3,0)</f>
        <v>کارشناس بازرسی وبرنامه ریزی تعمیرات مکانیک(15)</v>
      </c>
      <c r="G172" s="1" t="s">
        <v>746</v>
      </c>
      <c r="H172" s="1" t="str">
        <f>VLOOKUP(Table10[[#This Row],[نام شخص کارشناس نظارت]],Table1[],3,0)</f>
        <v>کارشناس ناظر مکانیک چادرملو (1)</v>
      </c>
      <c r="I172" s="1">
        <f>COUNTIF(Table2[کد سیستم],Table10[[#This Row],[کد سیستم]])</f>
        <v>1</v>
      </c>
    </row>
    <row r="173" spans="1:9" hidden="1" x14ac:dyDescent="0.25">
      <c r="A173" s="1">
        <v>172</v>
      </c>
      <c r="B173" s="1" t="s">
        <v>1888</v>
      </c>
      <c r="C173" s="1" t="s">
        <v>1888</v>
      </c>
      <c r="D173" s="1" t="s">
        <v>3754</v>
      </c>
      <c r="E173" s="1" t="s">
        <v>482</v>
      </c>
      <c r="F173" s="1" t="str">
        <f>VLOOKUP(Table10[[#This Row],[نام کارشناس دفتر فنی]],Table1[],3,0)</f>
        <v>کارشناس بازرسی وبرنامه ریزی تعمیرات مکانیک(15)</v>
      </c>
      <c r="G173" s="1" t="s">
        <v>746</v>
      </c>
      <c r="H173" s="1" t="str">
        <f>VLOOKUP(Table10[[#This Row],[نام شخص کارشناس نظارت]],Table1[],3,0)</f>
        <v>کارشناس ناظر مکانیک چادرملو (1)</v>
      </c>
      <c r="I173" s="1">
        <f>COUNTIF(Table2[کد سیستم],Table10[[#This Row],[کد سیستم]])</f>
        <v>1</v>
      </c>
    </row>
    <row r="174" spans="1:9" hidden="1" x14ac:dyDescent="0.25">
      <c r="A174" s="1">
        <v>173</v>
      </c>
      <c r="B174" s="1" t="s">
        <v>1890</v>
      </c>
      <c r="C174" s="1" t="s">
        <v>1890</v>
      </c>
      <c r="D174" s="1" t="s">
        <v>3754</v>
      </c>
      <c r="E174" s="1" t="s">
        <v>482</v>
      </c>
      <c r="F174" s="1" t="str">
        <f>VLOOKUP(Table10[[#This Row],[نام کارشناس دفتر فنی]],Table1[],3,0)</f>
        <v>کارشناس بازرسی وبرنامه ریزی تعمیرات مکانیک(15)</v>
      </c>
      <c r="G174" s="1" t="s">
        <v>746</v>
      </c>
      <c r="H174" s="1" t="str">
        <f>VLOOKUP(Table10[[#This Row],[نام شخص کارشناس نظارت]],Table1[],3,0)</f>
        <v>کارشناس ناظر مکانیک چادرملو (1)</v>
      </c>
      <c r="I174" s="1">
        <f>COUNTIF(Table2[کد سیستم],Table10[[#This Row],[کد سیستم]])</f>
        <v>1</v>
      </c>
    </row>
    <row r="175" spans="1:9" hidden="1" x14ac:dyDescent="0.25">
      <c r="A175" s="1">
        <v>174</v>
      </c>
      <c r="B175" s="1" t="s">
        <v>1892</v>
      </c>
      <c r="C175" s="1" t="s">
        <v>1892</v>
      </c>
      <c r="D175" s="1" t="s">
        <v>3754</v>
      </c>
      <c r="E175" s="1" t="s">
        <v>482</v>
      </c>
      <c r="F175" s="1" t="str">
        <f>VLOOKUP(Table10[[#This Row],[نام کارشناس دفتر فنی]],Table1[],3,0)</f>
        <v>کارشناس بازرسی وبرنامه ریزی تعمیرات مکانیک(15)</v>
      </c>
      <c r="G175" s="1" t="s">
        <v>746</v>
      </c>
      <c r="H175" s="1" t="str">
        <f>VLOOKUP(Table10[[#This Row],[نام شخص کارشناس نظارت]],Table1[],3,0)</f>
        <v>کارشناس ناظر مکانیک چادرملو (1)</v>
      </c>
      <c r="I175" s="1">
        <f>COUNTIF(Table2[کد سیستم],Table10[[#This Row],[کد سیستم]])</f>
        <v>1</v>
      </c>
    </row>
    <row r="176" spans="1:9" hidden="1" x14ac:dyDescent="0.25">
      <c r="A176" s="1">
        <v>175</v>
      </c>
      <c r="B176" s="1" t="s">
        <v>1894</v>
      </c>
      <c r="C176" s="1" t="s">
        <v>1894</v>
      </c>
      <c r="D176" s="1" t="s">
        <v>3754</v>
      </c>
      <c r="E176" s="1" t="s">
        <v>482</v>
      </c>
      <c r="F176" s="1" t="str">
        <f>VLOOKUP(Table10[[#This Row],[نام کارشناس دفتر فنی]],Table1[],3,0)</f>
        <v>کارشناس بازرسی وبرنامه ریزی تعمیرات مکانیک(15)</v>
      </c>
      <c r="G176" s="1" t="s">
        <v>746</v>
      </c>
      <c r="H176" s="1" t="str">
        <f>VLOOKUP(Table10[[#This Row],[نام شخص کارشناس نظارت]],Table1[],3,0)</f>
        <v>کارشناس ناظر مکانیک چادرملو (1)</v>
      </c>
      <c r="I176" s="1">
        <f>COUNTIF(Table2[کد سیستم],Table10[[#This Row],[کد سیستم]])</f>
        <v>1</v>
      </c>
    </row>
    <row r="177" spans="1:9" hidden="1" x14ac:dyDescent="0.25">
      <c r="A177" s="1">
        <v>176</v>
      </c>
      <c r="B177" s="1" t="s">
        <v>1896</v>
      </c>
      <c r="C177" s="1" t="s">
        <v>1896</v>
      </c>
      <c r="D177" s="1" t="s">
        <v>3754</v>
      </c>
      <c r="E177" s="1" t="s">
        <v>482</v>
      </c>
      <c r="F177" s="1" t="str">
        <f>VLOOKUP(Table10[[#This Row],[نام کارشناس دفتر فنی]],Table1[],3,0)</f>
        <v>کارشناس بازرسی وبرنامه ریزی تعمیرات مکانیک(15)</v>
      </c>
      <c r="G177" s="1" t="s">
        <v>746</v>
      </c>
      <c r="H177" s="1" t="str">
        <f>VLOOKUP(Table10[[#This Row],[نام شخص کارشناس نظارت]],Table1[],3,0)</f>
        <v>کارشناس ناظر مکانیک چادرملو (1)</v>
      </c>
      <c r="I177" s="1">
        <f>COUNTIF(Table2[کد سیستم],Table10[[#This Row],[کد سیستم]])</f>
        <v>1</v>
      </c>
    </row>
    <row r="178" spans="1:9" hidden="1" x14ac:dyDescent="0.25">
      <c r="A178" s="1">
        <v>177</v>
      </c>
      <c r="B178" s="1" t="s">
        <v>1898</v>
      </c>
      <c r="C178" s="1" t="s">
        <v>1898</v>
      </c>
      <c r="D178" s="1" t="s">
        <v>3754</v>
      </c>
      <c r="E178" s="1" t="s">
        <v>482</v>
      </c>
      <c r="F178" s="1" t="str">
        <f>VLOOKUP(Table10[[#This Row],[نام کارشناس دفتر فنی]],Table1[],3,0)</f>
        <v>کارشناس بازرسی وبرنامه ریزی تعمیرات مکانیک(15)</v>
      </c>
      <c r="G178" s="1" t="s">
        <v>746</v>
      </c>
      <c r="H178" s="1" t="str">
        <f>VLOOKUP(Table10[[#This Row],[نام شخص کارشناس نظارت]],Table1[],3,0)</f>
        <v>کارشناس ناظر مکانیک چادرملو (1)</v>
      </c>
      <c r="I178" s="1">
        <f>COUNTIF(Table2[کد سیستم],Table10[[#This Row],[کد سیستم]])</f>
        <v>1</v>
      </c>
    </row>
    <row r="179" spans="1:9" hidden="1" x14ac:dyDescent="0.25">
      <c r="A179" s="1">
        <v>178</v>
      </c>
      <c r="B179" s="1" t="s">
        <v>1900</v>
      </c>
      <c r="C179" s="1" t="s">
        <v>1900</v>
      </c>
      <c r="D179" s="1" t="s">
        <v>3754</v>
      </c>
      <c r="E179" s="1" t="s">
        <v>482</v>
      </c>
      <c r="F179" s="1" t="str">
        <f>VLOOKUP(Table10[[#This Row],[نام کارشناس دفتر فنی]],Table1[],3,0)</f>
        <v>کارشناس بازرسی وبرنامه ریزی تعمیرات مکانیک(15)</v>
      </c>
      <c r="G179" s="1" t="s">
        <v>746</v>
      </c>
      <c r="H179" s="1" t="str">
        <f>VLOOKUP(Table10[[#This Row],[نام شخص کارشناس نظارت]],Table1[],3,0)</f>
        <v>کارشناس ناظر مکانیک چادرملو (1)</v>
      </c>
      <c r="I179" s="1">
        <f>COUNTIF(Table2[کد سیستم],Table10[[#This Row],[کد سیستم]])</f>
        <v>1</v>
      </c>
    </row>
    <row r="180" spans="1:9" hidden="1" x14ac:dyDescent="0.25">
      <c r="A180" s="1">
        <v>179</v>
      </c>
      <c r="B180" s="1" t="s">
        <v>1902</v>
      </c>
      <c r="C180" s="1" t="s">
        <v>1902</v>
      </c>
      <c r="D180" s="1" t="s">
        <v>3754</v>
      </c>
      <c r="E180" s="1" t="s">
        <v>482</v>
      </c>
      <c r="F180" s="1" t="str">
        <f>VLOOKUP(Table10[[#This Row],[نام کارشناس دفتر فنی]],Table1[],3,0)</f>
        <v>کارشناس بازرسی وبرنامه ریزی تعمیرات مکانیک(15)</v>
      </c>
      <c r="G180" s="1" t="s">
        <v>746</v>
      </c>
      <c r="H180" s="1" t="str">
        <f>VLOOKUP(Table10[[#This Row],[نام شخص کارشناس نظارت]],Table1[],3,0)</f>
        <v>کارشناس ناظر مکانیک چادرملو (1)</v>
      </c>
      <c r="I180" s="1">
        <f>COUNTIF(Table2[کد سیستم],Table10[[#This Row],[کد سیستم]])</f>
        <v>1</v>
      </c>
    </row>
    <row r="181" spans="1:9" hidden="1" x14ac:dyDescent="0.25">
      <c r="A181" s="1">
        <v>180</v>
      </c>
      <c r="B181" s="1" t="s">
        <v>1904</v>
      </c>
      <c r="C181" s="1" t="s">
        <v>1904</v>
      </c>
      <c r="D181" s="1" t="s">
        <v>3754</v>
      </c>
      <c r="E181" s="1" t="s">
        <v>482</v>
      </c>
      <c r="F181" s="1" t="str">
        <f>VLOOKUP(Table10[[#This Row],[نام کارشناس دفتر فنی]],Table1[],3,0)</f>
        <v>کارشناس بازرسی وبرنامه ریزی تعمیرات مکانیک(15)</v>
      </c>
      <c r="G181" s="1" t="s">
        <v>746</v>
      </c>
      <c r="H181" s="1" t="str">
        <f>VLOOKUP(Table10[[#This Row],[نام شخص کارشناس نظارت]],Table1[],3,0)</f>
        <v>کارشناس ناظر مکانیک چادرملو (1)</v>
      </c>
      <c r="I181" s="1">
        <f>COUNTIF(Table2[کد سیستم],Table10[[#This Row],[کد سیستم]])</f>
        <v>1</v>
      </c>
    </row>
    <row r="182" spans="1:9" hidden="1" x14ac:dyDescent="0.25">
      <c r="A182" s="1">
        <v>181</v>
      </c>
      <c r="B182" s="1" t="s">
        <v>1906</v>
      </c>
      <c r="C182" s="1" t="s">
        <v>1906</v>
      </c>
      <c r="D182" s="1" t="s">
        <v>3754</v>
      </c>
      <c r="E182" s="1" t="s">
        <v>482</v>
      </c>
      <c r="F182" s="1" t="str">
        <f>VLOOKUP(Table10[[#This Row],[نام کارشناس دفتر فنی]],Table1[],3,0)</f>
        <v>کارشناس بازرسی وبرنامه ریزی تعمیرات مکانیک(15)</v>
      </c>
      <c r="G182" s="1" t="s">
        <v>746</v>
      </c>
      <c r="H182" s="1" t="str">
        <f>VLOOKUP(Table10[[#This Row],[نام شخص کارشناس نظارت]],Table1[],3,0)</f>
        <v>کارشناس ناظر مکانیک چادرملو (1)</v>
      </c>
      <c r="I182" s="1">
        <f>COUNTIF(Table2[کد سیستم],Table10[[#This Row],[کد سیستم]])</f>
        <v>1</v>
      </c>
    </row>
    <row r="183" spans="1:9" hidden="1" x14ac:dyDescent="0.25">
      <c r="A183" s="1">
        <v>182</v>
      </c>
      <c r="B183" s="1" t="s">
        <v>1908</v>
      </c>
      <c r="C183" s="1" t="s">
        <v>1908</v>
      </c>
      <c r="D183" s="1" t="s">
        <v>3754</v>
      </c>
      <c r="E183" s="1" t="s">
        <v>482</v>
      </c>
      <c r="F183" s="1" t="str">
        <f>VLOOKUP(Table10[[#This Row],[نام کارشناس دفتر فنی]],Table1[],3,0)</f>
        <v>کارشناس بازرسی وبرنامه ریزی تعمیرات مکانیک(15)</v>
      </c>
      <c r="G183" s="1" t="s">
        <v>746</v>
      </c>
      <c r="H183" s="1" t="str">
        <f>VLOOKUP(Table10[[#This Row],[نام شخص کارشناس نظارت]],Table1[],3,0)</f>
        <v>کارشناس ناظر مکانیک چادرملو (1)</v>
      </c>
      <c r="I183" s="1">
        <f>COUNTIF(Table2[کد سیستم],Table10[[#This Row],[کد سیستم]])</f>
        <v>1</v>
      </c>
    </row>
    <row r="184" spans="1:9" hidden="1" x14ac:dyDescent="0.25">
      <c r="A184" s="1">
        <v>183</v>
      </c>
      <c r="B184" s="1" t="s">
        <v>1910</v>
      </c>
      <c r="C184" s="1" t="s">
        <v>1910</v>
      </c>
      <c r="D184" s="1" t="s">
        <v>3754</v>
      </c>
      <c r="E184" s="1" t="s">
        <v>482</v>
      </c>
      <c r="F184" s="1" t="str">
        <f>VLOOKUP(Table10[[#This Row],[نام کارشناس دفتر فنی]],Table1[],3,0)</f>
        <v>کارشناس بازرسی وبرنامه ریزی تعمیرات مکانیک(15)</v>
      </c>
      <c r="G184" s="1" t="s">
        <v>746</v>
      </c>
      <c r="H184" s="1" t="str">
        <f>VLOOKUP(Table10[[#This Row],[نام شخص کارشناس نظارت]],Table1[],3,0)</f>
        <v>کارشناس ناظر مکانیک چادرملو (1)</v>
      </c>
      <c r="I184" s="1">
        <f>COUNTIF(Table2[کد سیستم],Table10[[#This Row],[کد سیستم]])</f>
        <v>1</v>
      </c>
    </row>
    <row r="185" spans="1:9" hidden="1" x14ac:dyDescent="0.25">
      <c r="A185" s="1">
        <v>184</v>
      </c>
      <c r="B185" s="1" t="s">
        <v>1912</v>
      </c>
      <c r="C185" s="1" t="s">
        <v>1912</v>
      </c>
      <c r="D185" s="1" t="s">
        <v>3754</v>
      </c>
      <c r="E185" s="1" t="s">
        <v>482</v>
      </c>
      <c r="F185" s="1" t="str">
        <f>VLOOKUP(Table10[[#This Row],[نام کارشناس دفتر فنی]],Table1[],3,0)</f>
        <v>کارشناس بازرسی وبرنامه ریزی تعمیرات مکانیک(15)</v>
      </c>
      <c r="G185" s="1" t="s">
        <v>746</v>
      </c>
      <c r="H185" s="1" t="str">
        <f>VLOOKUP(Table10[[#This Row],[نام شخص کارشناس نظارت]],Table1[],3,0)</f>
        <v>کارشناس ناظر مکانیک چادرملو (1)</v>
      </c>
      <c r="I185" s="1">
        <f>COUNTIF(Table2[کد سیستم],Table10[[#This Row],[کد سیستم]])</f>
        <v>1</v>
      </c>
    </row>
    <row r="186" spans="1:9" hidden="1" x14ac:dyDescent="0.25">
      <c r="A186" s="1">
        <v>185</v>
      </c>
      <c r="B186" s="1" t="s">
        <v>1914</v>
      </c>
      <c r="C186" s="1" t="s">
        <v>1914</v>
      </c>
      <c r="D186" s="1" t="s">
        <v>3754</v>
      </c>
      <c r="E186" s="1" t="s">
        <v>482</v>
      </c>
      <c r="F186" s="1" t="str">
        <f>VLOOKUP(Table10[[#This Row],[نام کارشناس دفتر فنی]],Table1[],3,0)</f>
        <v>کارشناس بازرسی وبرنامه ریزی تعمیرات مکانیک(15)</v>
      </c>
      <c r="G186" s="1" t="s">
        <v>746</v>
      </c>
      <c r="H186" s="1" t="str">
        <f>VLOOKUP(Table10[[#This Row],[نام شخص کارشناس نظارت]],Table1[],3,0)</f>
        <v>کارشناس ناظر مکانیک چادرملو (1)</v>
      </c>
      <c r="I186" s="1">
        <f>COUNTIF(Table2[کد سیستم],Table10[[#This Row],[کد سیستم]])</f>
        <v>1</v>
      </c>
    </row>
    <row r="187" spans="1:9" hidden="1" x14ac:dyDescent="0.25">
      <c r="A187" s="1">
        <v>186</v>
      </c>
      <c r="B187" s="1" t="s">
        <v>1916</v>
      </c>
      <c r="C187" s="1" t="s">
        <v>1916</v>
      </c>
      <c r="D187" s="1" t="s">
        <v>3754</v>
      </c>
      <c r="E187" s="1" t="s">
        <v>482</v>
      </c>
      <c r="F187" s="1" t="str">
        <f>VLOOKUP(Table10[[#This Row],[نام کارشناس دفتر فنی]],Table1[],3,0)</f>
        <v>کارشناس بازرسی وبرنامه ریزی تعمیرات مکانیک(15)</v>
      </c>
      <c r="G187" s="1" t="s">
        <v>746</v>
      </c>
      <c r="H187" s="1" t="str">
        <f>VLOOKUP(Table10[[#This Row],[نام شخص کارشناس نظارت]],Table1[],3,0)</f>
        <v>کارشناس ناظر مکانیک چادرملو (1)</v>
      </c>
      <c r="I187" s="1">
        <f>COUNTIF(Table2[کد سیستم],Table10[[#This Row],[کد سیستم]])</f>
        <v>1</v>
      </c>
    </row>
    <row r="188" spans="1:9" hidden="1" x14ac:dyDescent="0.25">
      <c r="A188" s="1">
        <v>187</v>
      </c>
      <c r="B188" s="1" t="s">
        <v>1918</v>
      </c>
      <c r="C188" s="1" t="s">
        <v>1918</v>
      </c>
      <c r="D188" s="1" t="s">
        <v>3754</v>
      </c>
      <c r="E188" s="1" t="s">
        <v>482</v>
      </c>
      <c r="F188" s="1" t="str">
        <f>VLOOKUP(Table10[[#This Row],[نام کارشناس دفتر فنی]],Table1[],3,0)</f>
        <v>کارشناس بازرسی وبرنامه ریزی تعمیرات مکانیک(15)</v>
      </c>
      <c r="G188" s="1" t="s">
        <v>746</v>
      </c>
      <c r="H188" s="1" t="str">
        <f>VLOOKUP(Table10[[#This Row],[نام شخص کارشناس نظارت]],Table1[],3,0)</f>
        <v>کارشناس ناظر مکانیک چادرملو (1)</v>
      </c>
      <c r="I188" s="1">
        <f>COUNTIF(Table2[کد سیستم],Table10[[#This Row],[کد سیستم]])</f>
        <v>1</v>
      </c>
    </row>
    <row r="189" spans="1:9" hidden="1" x14ac:dyDescent="0.25">
      <c r="A189" s="1">
        <v>188</v>
      </c>
      <c r="B189" s="1" t="s">
        <v>1920</v>
      </c>
      <c r="C189" s="1" t="s">
        <v>1920</v>
      </c>
      <c r="D189" s="1" t="s">
        <v>3754</v>
      </c>
      <c r="E189" s="1" t="s">
        <v>482</v>
      </c>
      <c r="F189" s="1" t="str">
        <f>VLOOKUP(Table10[[#This Row],[نام کارشناس دفتر فنی]],Table1[],3,0)</f>
        <v>کارشناس بازرسی وبرنامه ریزی تعمیرات مکانیک(15)</v>
      </c>
      <c r="G189" s="1" t="s">
        <v>746</v>
      </c>
      <c r="H189" s="1" t="str">
        <f>VLOOKUP(Table10[[#This Row],[نام شخص کارشناس نظارت]],Table1[],3,0)</f>
        <v>کارشناس ناظر مکانیک چادرملو (1)</v>
      </c>
      <c r="I189" s="1">
        <f>COUNTIF(Table2[کد سیستم],Table10[[#This Row],[کد سیستم]])</f>
        <v>1</v>
      </c>
    </row>
    <row r="190" spans="1:9" hidden="1" x14ac:dyDescent="0.25">
      <c r="A190" s="1">
        <v>189</v>
      </c>
      <c r="B190" s="1" t="s">
        <v>1922</v>
      </c>
      <c r="C190" s="1" t="s">
        <v>1922</v>
      </c>
      <c r="D190" s="1" t="s">
        <v>3754</v>
      </c>
      <c r="E190" s="1" t="s">
        <v>482</v>
      </c>
      <c r="F190" s="1" t="str">
        <f>VLOOKUP(Table10[[#This Row],[نام کارشناس دفتر فنی]],Table1[],3,0)</f>
        <v>کارشناس بازرسی وبرنامه ریزی تعمیرات مکانیک(15)</v>
      </c>
      <c r="G190" s="1" t="s">
        <v>746</v>
      </c>
      <c r="H190" s="1" t="str">
        <f>VLOOKUP(Table10[[#This Row],[نام شخص کارشناس نظارت]],Table1[],3,0)</f>
        <v>کارشناس ناظر مکانیک چادرملو (1)</v>
      </c>
      <c r="I190" s="1">
        <f>COUNTIF(Table2[کد سیستم],Table10[[#This Row],[کد سیستم]])</f>
        <v>1</v>
      </c>
    </row>
    <row r="191" spans="1:9" hidden="1" x14ac:dyDescent="0.25">
      <c r="A191" s="1">
        <v>190</v>
      </c>
      <c r="B191" s="1" t="s">
        <v>1924</v>
      </c>
      <c r="C191" s="1" t="s">
        <v>1924</v>
      </c>
      <c r="D191" s="1" t="s">
        <v>3754</v>
      </c>
      <c r="E191" s="1" t="s">
        <v>482</v>
      </c>
      <c r="F191" s="1" t="str">
        <f>VLOOKUP(Table10[[#This Row],[نام کارشناس دفتر فنی]],Table1[],3,0)</f>
        <v>کارشناس بازرسی وبرنامه ریزی تعمیرات مکانیک(15)</v>
      </c>
      <c r="G191" s="1" t="s">
        <v>746</v>
      </c>
      <c r="H191" s="1" t="str">
        <f>VLOOKUP(Table10[[#This Row],[نام شخص کارشناس نظارت]],Table1[],3,0)</f>
        <v>کارشناس ناظر مکانیک چادرملو (1)</v>
      </c>
      <c r="I191" s="1">
        <f>COUNTIF(Table2[کد سیستم],Table10[[#This Row],[کد سیستم]])</f>
        <v>1</v>
      </c>
    </row>
    <row r="192" spans="1:9" hidden="1" x14ac:dyDescent="0.25">
      <c r="A192" s="1">
        <v>191</v>
      </c>
      <c r="B192" s="1" t="s">
        <v>1926</v>
      </c>
      <c r="C192" s="1" t="s">
        <v>1926</v>
      </c>
      <c r="D192" s="1" t="s">
        <v>3754</v>
      </c>
      <c r="E192" s="1" t="s">
        <v>991</v>
      </c>
      <c r="F192" s="1" t="str">
        <f>VLOOKUP(Table10[[#This Row],[نام کارشناس دفتر فنی]],Table1[],3,0)</f>
        <v>کارشناس بازرسی وبرنامه ریزی تعمیرات مکانیک(8)</v>
      </c>
      <c r="G192" s="1" t="s">
        <v>589</v>
      </c>
      <c r="H192" s="1" t="str">
        <f>VLOOKUP(Table10[[#This Row],[نام شخص کارشناس نظارت]],Table1[],3,0)</f>
        <v>کارشناس ناظر مکانیک چادرملو (2)</v>
      </c>
      <c r="I192" s="1">
        <f>COUNTIF(Table2[کد سیستم],Table10[[#This Row],[کد سیستم]])</f>
        <v>1</v>
      </c>
    </row>
    <row r="193" spans="1:9" hidden="1" x14ac:dyDescent="0.25">
      <c r="A193" s="1">
        <v>192</v>
      </c>
      <c r="B193" s="1" t="s">
        <v>1928</v>
      </c>
      <c r="C193" s="1" t="s">
        <v>1928</v>
      </c>
      <c r="D193" s="1" t="s">
        <v>3754</v>
      </c>
      <c r="E193" s="1" t="s">
        <v>991</v>
      </c>
      <c r="F193" s="1" t="str">
        <f>VLOOKUP(Table10[[#This Row],[نام کارشناس دفتر فنی]],Table1[],3,0)</f>
        <v>کارشناس بازرسی وبرنامه ریزی تعمیرات مکانیک(8)</v>
      </c>
      <c r="G193" s="1" t="s">
        <v>589</v>
      </c>
      <c r="H193" s="1" t="str">
        <f>VLOOKUP(Table10[[#This Row],[نام شخص کارشناس نظارت]],Table1[],3,0)</f>
        <v>کارشناس ناظر مکانیک چادرملو (2)</v>
      </c>
      <c r="I193" s="1">
        <f>COUNTIF(Table2[کد سیستم],Table10[[#This Row],[کد سیستم]])</f>
        <v>1</v>
      </c>
    </row>
    <row r="194" spans="1:9" hidden="1" x14ac:dyDescent="0.25">
      <c r="A194" s="1">
        <v>193</v>
      </c>
      <c r="B194" s="1" t="s">
        <v>1930</v>
      </c>
      <c r="C194" s="1" t="s">
        <v>1930</v>
      </c>
      <c r="D194" s="1" t="s">
        <v>3754</v>
      </c>
      <c r="E194" s="1" t="s">
        <v>991</v>
      </c>
      <c r="F194" s="1" t="str">
        <f>VLOOKUP(Table10[[#This Row],[نام کارشناس دفتر فنی]],Table1[],3,0)</f>
        <v>کارشناس بازرسی وبرنامه ریزی تعمیرات مکانیک(8)</v>
      </c>
      <c r="G194" s="1" t="s">
        <v>589</v>
      </c>
      <c r="H194" s="1" t="str">
        <f>VLOOKUP(Table10[[#This Row],[نام شخص کارشناس نظارت]],Table1[],3,0)</f>
        <v>کارشناس ناظر مکانیک چادرملو (2)</v>
      </c>
      <c r="I194" s="1">
        <f>COUNTIF(Table2[کد سیستم],Table10[[#This Row],[کد سیستم]])</f>
        <v>1</v>
      </c>
    </row>
    <row r="195" spans="1:9" hidden="1" x14ac:dyDescent="0.25">
      <c r="A195" s="1">
        <v>194</v>
      </c>
      <c r="B195" s="1" t="s">
        <v>1932</v>
      </c>
      <c r="C195" s="1" t="s">
        <v>1932</v>
      </c>
      <c r="D195" s="1" t="s">
        <v>3754</v>
      </c>
      <c r="E195" s="1" t="s">
        <v>991</v>
      </c>
      <c r="F195" s="1" t="str">
        <f>VLOOKUP(Table10[[#This Row],[نام کارشناس دفتر فنی]],Table1[],3,0)</f>
        <v>کارشناس بازرسی وبرنامه ریزی تعمیرات مکانیک(8)</v>
      </c>
      <c r="G195" s="1" t="s">
        <v>589</v>
      </c>
      <c r="H195" s="1" t="str">
        <f>VLOOKUP(Table10[[#This Row],[نام شخص کارشناس نظارت]],Table1[],3,0)</f>
        <v>کارشناس ناظر مکانیک چادرملو (2)</v>
      </c>
      <c r="I195" s="1">
        <f>COUNTIF(Table2[کد سیستم],Table10[[#This Row],[کد سیستم]])</f>
        <v>1</v>
      </c>
    </row>
    <row r="196" spans="1:9" hidden="1" x14ac:dyDescent="0.25">
      <c r="A196" s="1">
        <v>195</v>
      </c>
      <c r="B196" s="1" t="s">
        <v>1934</v>
      </c>
      <c r="C196" s="1" t="s">
        <v>1934</v>
      </c>
      <c r="D196" s="1" t="s">
        <v>3754</v>
      </c>
      <c r="E196" s="1" t="s">
        <v>482</v>
      </c>
      <c r="F196" s="1" t="str">
        <f>VLOOKUP(Table10[[#This Row],[نام کارشناس دفتر فنی]],Table1[],3,0)</f>
        <v>کارشناس بازرسی وبرنامه ریزی تعمیرات مکانیک(15)</v>
      </c>
      <c r="G196" s="1" t="s">
        <v>589</v>
      </c>
      <c r="H196" s="1" t="str">
        <f>VLOOKUP(Table10[[#This Row],[نام شخص کارشناس نظارت]],Table1[],3,0)</f>
        <v>کارشناس ناظر مکانیک چادرملو (2)</v>
      </c>
      <c r="I196" s="1">
        <f>COUNTIF(Table2[کد سیستم],Table10[[#This Row],[کد سیستم]])</f>
        <v>1</v>
      </c>
    </row>
    <row r="197" spans="1:9" hidden="1" x14ac:dyDescent="0.25">
      <c r="A197" s="1">
        <v>196</v>
      </c>
      <c r="B197" s="1" t="s">
        <v>1936</v>
      </c>
      <c r="C197" s="1" t="s">
        <v>1936</v>
      </c>
      <c r="D197" s="1" t="s">
        <v>3754</v>
      </c>
      <c r="E197" s="1" t="s">
        <v>482</v>
      </c>
      <c r="F197" s="1" t="str">
        <f>VLOOKUP(Table10[[#This Row],[نام کارشناس دفتر فنی]],Table1[],3,0)</f>
        <v>کارشناس بازرسی وبرنامه ریزی تعمیرات مکانیک(15)</v>
      </c>
      <c r="G197" s="1" t="s">
        <v>589</v>
      </c>
      <c r="H197" s="1" t="str">
        <f>VLOOKUP(Table10[[#This Row],[نام شخص کارشناس نظارت]],Table1[],3,0)</f>
        <v>کارشناس ناظر مکانیک چادرملو (2)</v>
      </c>
      <c r="I197" s="1">
        <f>COUNTIF(Table2[کد سیستم],Table10[[#This Row],[کد سیستم]])</f>
        <v>1</v>
      </c>
    </row>
    <row r="198" spans="1:9" hidden="1" x14ac:dyDescent="0.25">
      <c r="A198" s="1">
        <v>197</v>
      </c>
      <c r="B198" s="1" t="s">
        <v>1938</v>
      </c>
      <c r="C198" s="1" t="s">
        <v>1938</v>
      </c>
      <c r="D198" s="1" t="s">
        <v>3754</v>
      </c>
      <c r="E198" s="1" t="s">
        <v>482</v>
      </c>
      <c r="F198" s="1" t="str">
        <f>VLOOKUP(Table10[[#This Row],[نام کارشناس دفتر فنی]],Table1[],3,0)</f>
        <v>کارشناس بازرسی وبرنامه ریزی تعمیرات مکانیک(15)</v>
      </c>
      <c r="G198" s="1" t="s">
        <v>589</v>
      </c>
      <c r="H198" s="1" t="str">
        <f>VLOOKUP(Table10[[#This Row],[نام شخص کارشناس نظارت]],Table1[],3,0)</f>
        <v>کارشناس ناظر مکانیک چادرملو (2)</v>
      </c>
      <c r="I198" s="1">
        <f>COUNTIF(Table2[کد سیستم],Table10[[#This Row],[کد سیستم]])</f>
        <v>1</v>
      </c>
    </row>
    <row r="199" spans="1:9" hidden="1" x14ac:dyDescent="0.25">
      <c r="A199" s="1">
        <v>198</v>
      </c>
      <c r="B199" s="1" t="s">
        <v>1940</v>
      </c>
      <c r="C199" s="1" t="s">
        <v>1940</v>
      </c>
      <c r="D199" s="1" t="s">
        <v>3754</v>
      </c>
      <c r="E199" s="1" t="s">
        <v>482</v>
      </c>
      <c r="F199" s="1" t="str">
        <f>VLOOKUP(Table10[[#This Row],[نام کارشناس دفتر فنی]],Table1[],3,0)</f>
        <v>کارشناس بازرسی وبرنامه ریزی تعمیرات مکانیک(15)</v>
      </c>
      <c r="G199" s="1" t="s">
        <v>589</v>
      </c>
      <c r="H199" s="1" t="str">
        <f>VLOOKUP(Table10[[#This Row],[نام شخص کارشناس نظارت]],Table1[],3,0)</f>
        <v>کارشناس ناظر مکانیک چادرملو (2)</v>
      </c>
      <c r="I199" s="1">
        <f>COUNTIF(Table2[کد سیستم],Table10[[#This Row],[کد سیستم]])</f>
        <v>1</v>
      </c>
    </row>
    <row r="200" spans="1:9" hidden="1" x14ac:dyDescent="0.25">
      <c r="A200" s="1">
        <v>199</v>
      </c>
      <c r="B200" s="1" t="s">
        <v>1942</v>
      </c>
      <c r="C200" s="1" t="s">
        <v>1942</v>
      </c>
      <c r="D200" s="1" t="s">
        <v>3754</v>
      </c>
      <c r="E200" s="1" t="s">
        <v>482</v>
      </c>
      <c r="F200" s="1" t="str">
        <f>VLOOKUP(Table10[[#This Row],[نام کارشناس دفتر فنی]],Table1[],3,0)</f>
        <v>کارشناس بازرسی وبرنامه ریزی تعمیرات مکانیک(15)</v>
      </c>
      <c r="G200" s="1" t="s">
        <v>589</v>
      </c>
      <c r="H200" s="1" t="str">
        <f>VLOOKUP(Table10[[#This Row],[نام شخص کارشناس نظارت]],Table1[],3,0)</f>
        <v>کارشناس ناظر مکانیک چادرملو (2)</v>
      </c>
      <c r="I200" s="1">
        <f>COUNTIF(Table2[کد سیستم],Table10[[#This Row],[کد سیستم]])</f>
        <v>1</v>
      </c>
    </row>
    <row r="201" spans="1:9" hidden="1" x14ac:dyDescent="0.25">
      <c r="A201" s="1">
        <v>200</v>
      </c>
      <c r="B201" s="1" t="s">
        <v>1944</v>
      </c>
      <c r="C201" s="1" t="s">
        <v>1944</v>
      </c>
      <c r="D201" s="1" t="s">
        <v>3754</v>
      </c>
      <c r="E201" s="1" t="s">
        <v>482</v>
      </c>
      <c r="F201" s="1" t="str">
        <f>VLOOKUP(Table10[[#This Row],[نام کارشناس دفتر فنی]],Table1[],3,0)</f>
        <v>کارشناس بازرسی وبرنامه ریزی تعمیرات مکانیک(15)</v>
      </c>
      <c r="G201" s="1" t="s">
        <v>589</v>
      </c>
      <c r="H201" s="1" t="str">
        <f>VLOOKUP(Table10[[#This Row],[نام شخص کارشناس نظارت]],Table1[],3,0)</f>
        <v>کارشناس ناظر مکانیک چادرملو (2)</v>
      </c>
      <c r="I201" s="1">
        <f>COUNTIF(Table2[کد سیستم],Table10[[#This Row],[کد سیستم]])</f>
        <v>1</v>
      </c>
    </row>
    <row r="202" spans="1:9" hidden="1" x14ac:dyDescent="0.25">
      <c r="A202" s="1">
        <v>201</v>
      </c>
      <c r="B202" s="1" t="s">
        <v>1946</v>
      </c>
      <c r="C202" s="1" t="s">
        <v>1946</v>
      </c>
      <c r="D202" s="1" t="s">
        <v>3754</v>
      </c>
      <c r="E202" s="1" t="s">
        <v>482</v>
      </c>
      <c r="F202" s="1" t="str">
        <f>VLOOKUP(Table10[[#This Row],[نام کارشناس دفتر فنی]],Table1[],3,0)</f>
        <v>کارشناس بازرسی وبرنامه ریزی تعمیرات مکانیک(15)</v>
      </c>
      <c r="G202" s="1" t="s">
        <v>589</v>
      </c>
      <c r="H202" s="1" t="str">
        <f>VLOOKUP(Table10[[#This Row],[نام شخص کارشناس نظارت]],Table1[],3,0)</f>
        <v>کارشناس ناظر مکانیک چادرملو (2)</v>
      </c>
      <c r="I202" s="1">
        <f>COUNTIF(Table2[کد سیستم],Table10[[#This Row],[کد سیستم]])</f>
        <v>1</v>
      </c>
    </row>
    <row r="203" spans="1:9" hidden="1" x14ac:dyDescent="0.25">
      <c r="A203" s="1">
        <v>202</v>
      </c>
      <c r="B203" s="1" t="s">
        <v>1948</v>
      </c>
      <c r="C203" s="1" t="s">
        <v>1948</v>
      </c>
      <c r="D203" s="1" t="s">
        <v>3754</v>
      </c>
      <c r="E203" s="1" t="s">
        <v>8</v>
      </c>
      <c r="F203" s="1" t="str">
        <f>VLOOKUP(Table10[[#This Row],[نام کارشناس دفتر فنی]],Table1[],3,0)</f>
        <v>کارشناس بازرسی وبرنامه ریزی تعمیرات مکانیک(16)</v>
      </c>
      <c r="G203" s="1" t="s">
        <v>589</v>
      </c>
      <c r="H203" s="1" t="str">
        <f>VLOOKUP(Table10[[#This Row],[نام شخص کارشناس نظارت]],Table1[],3,0)</f>
        <v>کارشناس ناظر مکانیک چادرملو (2)</v>
      </c>
      <c r="I203" s="1">
        <f>COUNTIF(Table2[کد سیستم],Table10[[#This Row],[کد سیستم]])</f>
        <v>1</v>
      </c>
    </row>
    <row r="204" spans="1:9" hidden="1" x14ac:dyDescent="0.25">
      <c r="A204" s="1">
        <v>203</v>
      </c>
      <c r="B204" s="1" t="s">
        <v>1950</v>
      </c>
      <c r="C204" s="1" t="s">
        <v>1950</v>
      </c>
      <c r="D204" s="1" t="s">
        <v>3754</v>
      </c>
      <c r="E204" s="1" t="s">
        <v>8</v>
      </c>
      <c r="F204" s="1" t="str">
        <f>VLOOKUP(Table10[[#This Row],[نام کارشناس دفتر فنی]],Table1[],3,0)</f>
        <v>کارشناس بازرسی وبرنامه ریزی تعمیرات مکانیک(16)</v>
      </c>
      <c r="G204" s="1" t="s">
        <v>589</v>
      </c>
      <c r="H204" s="1" t="str">
        <f>VLOOKUP(Table10[[#This Row],[نام شخص کارشناس نظارت]],Table1[],3,0)</f>
        <v>کارشناس ناظر مکانیک چادرملو (2)</v>
      </c>
      <c r="I204" s="1">
        <f>COUNTIF(Table2[کد سیستم],Table10[[#This Row],[کد سیستم]])</f>
        <v>1</v>
      </c>
    </row>
    <row r="205" spans="1:9" hidden="1" x14ac:dyDescent="0.25">
      <c r="A205" s="1">
        <v>204</v>
      </c>
      <c r="B205" s="1" t="s">
        <v>1952</v>
      </c>
      <c r="C205" s="1" t="s">
        <v>1952</v>
      </c>
      <c r="D205" s="1" t="s">
        <v>3754</v>
      </c>
      <c r="E205" s="1" t="s">
        <v>482</v>
      </c>
      <c r="F205" s="1" t="str">
        <f>VLOOKUP(Table10[[#This Row],[نام کارشناس دفتر فنی]],Table1[],3,0)</f>
        <v>کارشناس بازرسی وبرنامه ریزی تعمیرات مکانیک(15)</v>
      </c>
      <c r="G205" s="1" t="s">
        <v>589</v>
      </c>
      <c r="H205" s="1" t="str">
        <f>VLOOKUP(Table10[[#This Row],[نام شخص کارشناس نظارت]],Table1[],3,0)</f>
        <v>کارشناس ناظر مکانیک چادرملو (2)</v>
      </c>
      <c r="I205" s="1">
        <f>COUNTIF(Table2[کد سیستم],Table10[[#This Row],[کد سیستم]])</f>
        <v>1</v>
      </c>
    </row>
    <row r="206" spans="1:9" hidden="1" x14ac:dyDescent="0.25">
      <c r="A206" s="1">
        <v>205</v>
      </c>
      <c r="B206" s="1" t="s">
        <v>1954</v>
      </c>
      <c r="C206" s="1" t="s">
        <v>1954</v>
      </c>
      <c r="D206" s="1" t="s">
        <v>3754</v>
      </c>
      <c r="E206" s="1" t="s">
        <v>482</v>
      </c>
      <c r="F206" s="1" t="str">
        <f>VLOOKUP(Table10[[#This Row],[نام کارشناس دفتر فنی]],Table1[],3,0)</f>
        <v>کارشناس بازرسی وبرنامه ریزی تعمیرات مکانیک(15)</v>
      </c>
      <c r="G206" s="1" t="s">
        <v>589</v>
      </c>
      <c r="H206" s="1" t="str">
        <f>VLOOKUP(Table10[[#This Row],[نام شخص کارشناس نظارت]],Table1[],3,0)</f>
        <v>کارشناس ناظر مکانیک چادرملو (2)</v>
      </c>
      <c r="I206" s="1">
        <f>COUNTIF(Table2[کد سیستم],Table10[[#This Row],[کد سیستم]])</f>
        <v>1</v>
      </c>
    </row>
    <row r="207" spans="1:9" hidden="1" x14ac:dyDescent="0.25">
      <c r="A207" s="1">
        <v>206</v>
      </c>
      <c r="B207" s="1" t="s">
        <v>1956</v>
      </c>
      <c r="C207" s="1" t="s">
        <v>1956</v>
      </c>
      <c r="D207" s="1" t="s">
        <v>3754</v>
      </c>
      <c r="E207" s="1" t="s">
        <v>482</v>
      </c>
      <c r="F207" s="1" t="str">
        <f>VLOOKUP(Table10[[#This Row],[نام کارشناس دفتر فنی]],Table1[],3,0)</f>
        <v>کارشناس بازرسی وبرنامه ریزی تعمیرات مکانیک(15)</v>
      </c>
      <c r="G207" s="1" t="s">
        <v>589</v>
      </c>
      <c r="H207" s="1" t="str">
        <f>VLOOKUP(Table10[[#This Row],[نام شخص کارشناس نظارت]],Table1[],3,0)</f>
        <v>کارشناس ناظر مکانیک چادرملو (2)</v>
      </c>
      <c r="I207" s="1">
        <f>COUNTIF(Table2[کد سیستم],Table10[[#This Row],[کد سیستم]])</f>
        <v>1</v>
      </c>
    </row>
    <row r="208" spans="1:9" hidden="1" x14ac:dyDescent="0.25">
      <c r="A208" s="1">
        <v>207</v>
      </c>
      <c r="B208" s="1" t="s">
        <v>1958</v>
      </c>
      <c r="C208" s="1" t="s">
        <v>1958</v>
      </c>
      <c r="D208" s="1" t="s">
        <v>3754</v>
      </c>
      <c r="E208" s="1" t="s">
        <v>482</v>
      </c>
      <c r="F208" s="1" t="str">
        <f>VLOOKUP(Table10[[#This Row],[نام کارشناس دفتر فنی]],Table1[],3,0)</f>
        <v>کارشناس بازرسی وبرنامه ریزی تعمیرات مکانیک(15)</v>
      </c>
      <c r="G208" s="1" t="s">
        <v>589</v>
      </c>
      <c r="H208" s="1" t="str">
        <f>VLOOKUP(Table10[[#This Row],[نام شخص کارشناس نظارت]],Table1[],3,0)</f>
        <v>کارشناس ناظر مکانیک چادرملو (2)</v>
      </c>
      <c r="I208" s="1">
        <f>COUNTIF(Table2[کد سیستم],Table10[[#This Row],[کد سیستم]])</f>
        <v>1</v>
      </c>
    </row>
    <row r="209" spans="1:9" hidden="1" x14ac:dyDescent="0.25">
      <c r="A209" s="1">
        <v>208</v>
      </c>
      <c r="B209" s="1" t="s">
        <v>1960</v>
      </c>
      <c r="C209" s="1" t="s">
        <v>1960</v>
      </c>
      <c r="D209" s="1" t="s">
        <v>3754</v>
      </c>
      <c r="E209" s="1" t="s">
        <v>482</v>
      </c>
      <c r="F209" s="1" t="str">
        <f>VLOOKUP(Table10[[#This Row],[نام کارشناس دفتر فنی]],Table1[],3,0)</f>
        <v>کارشناس بازرسی وبرنامه ریزی تعمیرات مکانیک(15)</v>
      </c>
      <c r="G209" s="1" t="s">
        <v>589</v>
      </c>
      <c r="H209" s="1" t="str">
        <f>VLOOKUP(Table10[[#This Row],[نام شخص کارشناس نظارت]],Table1[],3,0)</f>
        <v>کارشناس ناظر مکانیک چادرملو (2)</v>
      </c>
      <c r="I209" s="1">
        <f>COUNTIF(Table2[کد سیستم],Table10[[#This Row],[کد سیستم]])</f>
        <v>1</v>
      </c>
    </row>
    <row r="210" spans="1:9" hidden="1" x14ac:dyDescent="0.25">
      <c r="A210" s="1">
        <v>209</v>
      </c>
      <c r="B210" s="1" t="s">
        <v>1962</v>
      </c>
      <c r="C210" s="1" t="s">
        <v>1962</v>
      </c>
      <c r="D210" s="1" t="s">
        <v>3754</v>
      </c>
      <c r="E210" s="1" t="s">
        <v>482</v>
      </c>
      <c r="F210" s="1" t="str">
        <f>VLOOKUP(Table10[[#This Row],[نام کارشناس دفتر فنی]],Table1[],3,0)</f>
        <v>کارشناس بازرسی وبرنامه ریزی تعمیرات مکانیک(15)</v>
      </c>
      <c r="G210" s="1" t="s">
        <v>589</v>
      </c>
      <c r="H210" s="1" t="str">
        <f>VLOOKUP(Table10[[#This Row],[نام شخص کارشناس نظارت]],Table1[],3,0)</f>
        <v>کارشناس ناظر مکانیک چادرملو (2)</v>
      </c>
      <c r="I210" s="1">
        <f>COUNTIF(Table2[کد سیستم],Table10[[#This Row],[کد سیستم]])</f>
        <v>1</v>
      </c>
    </row>
    <row r="211" spans="1:9" hidden="1" x14ac:dyDescent="0.25">
      <c r="A211" s="1">
        <v>210</v>
      </c>
      <c r="B211" s="1" t="s">
        <v>1964</v>
      </c>
      <c r="C211" s="1" t="s">
        <v>1964</v>
      </c>
      <c r="D211" s="1" t="s">
        <v>3754</v>
      </c>
      <c r="E211" s="1" t="s">
        <v>482</v>
      </c>
      <c r="F211" s="1" t="str">
        <f>VLOOKUP(Table10[[#This Row],[نام کارشناس دفتر فنی]],Table1[],3,0)</f>
        <v>کارشناس بازرسی وبرنامه ریزی تعمیرات مکانیک(15)</v>
      </c>
      <c r="G211" s="1" t="s">
        <v>589</v>
      </c>
      <c r="H211" s="1" t="str">
        <f>VLOOKUP(Table10[[#This Row],[نام شخص کارشناس نظارت]],Table1[],3,0)</f>
        <v>کارشناس ناظر مکانیک چادرملو (2)</v>
      </c>
      <c r="I211" s="1">
        <f>COUNTIF(Table2[کد سیستم],Table10[[#This Row],[کد سیستم]])</f>
        <v>1</v>
      </c>
    </row>
    <row r="212" spans="1:9" hidden="1" x14ac:dyDescent="0.25">
      <c r="A212" s="1">
        <v>211</v>
      </c>
      <c r="B212" s="1" t="s">
        <v>1966</v>
      </c>
      <c r="C212" s="1" t="s">
        <v>1966</v>
      </c>
      <c r="D212" s="1" t="s">
        <v>3754</v>
      </c>
      <c r="E212" s="1" t="s">
        <v>19</v>
      </c>
      <c r="F212" s="1" t="str">
        <f>VLOOKUP(Table10[[#This Row],[نام کارشناس دفتر فنی]],Table1[],3,0)</f>
        <v>کارشناس بازرسی وبرنامه ریزی تعمیرات مکانیک(3)</v>
      </c>
      <c r="G212" s="1" t="s">
        <v>589</v>
      </c>
      <c r="H212" s="1" t="str">
        <f>VLOOKUP(Table10[[#This Row],[نام شخص کارشناس نظارت]],Table1[],3,0)</f>
        <v>کارشناس ناظر مکانیک چادرملو (2)</v>
      </c>
      <c r="I212" s="1">
        <f>COUNTIF(Table2[کد سیستم],Table10[[#This Row],[کد سیستم]])</f>
        <v>1</v>
      </c>
    </row>
    <row r="213" spans="1:9" hidden="1" x14ac:dyDescent="0.25">
      <c r="A213" s="1">
        <v>212</v>
      </c>
      <c r="B213" s="1" t="s">
        <v>1968</v>
      </c>
      <c r="C213" s="1" t="s">
        <v>1968</v>
      </c>
      <c r="D213" s="1" t="s">
        <v>3754</v>
      </c>
      <c r="E213" s="1" t="s">
        <v>19</v>
      </c>
      <c r="F213" s="1" t="str">
        <f>VLOOKUP(Table10[[#This Row],[نام کارشناس دفتر فنی]],Table1[],3,0)</f>
        <v>کارشناس بازرسی وبرنامه ریزی تعمیرات مکانیک(3)</v>
      </c>
      <c r="G213" s="1" t="s">
        <v>589</v>
      </c>
      <c r="H213" s="1" t="str">
        <f>VLOOKUP(Table10[[#This Row],[نام شخص کارشناس نظارت]],Table1[],3,0)</f>
        <v>کارشناس ناظر مکانیک چادرملو (2)</v>
      </c>
      <c r="I213" s="1">
        <f>COUNTIF(Table2[کد سیستم],Table10[[#This Row],[کد سیستم]])</f>
        <v>1</v>
      </c>
    </row>
    <row r="214" spans="1:9" hidden="1" x14ac:dyDescent="0.25">
      <c r="A214" s="1">
        <v>213</v>
      </c>
      <c r="B214" s="1" t="s">
        <v>1970</v>
      </c>
      <c r="C214" s="1" t="s">
        <v>1970</v>
      </c>
      <c r="D214" s="1" t="s">
        <v>3754</v>
      </c>
      <c r="E214" s="1" t="s">
        <v>19</v>
      </c>
      <c r="F214" s="1" t="str">
        <f>VLOOKUP(Table10[[#This Row],[نام کارشناس دفتر فنی]],Table1[],3,0)</f>
        <v>کارشناس بازرسی وبرنامه ریزی تعمیرات مکانیک(3)</v>
      </c>
      <c r="G214" s="1" t="s">
        <v>589</v>
      </c>
      <c r="H214" s="1" t="str">
        <f>VLOOKUP(Table10[[#This Row],[نام شخص کارشناس نظارت]],Table1[],3,0)</f>
        <v>کارشناس ناظر مکانیک چادرملو (2)</v>
      </c>
      <c r="I214" s="1">
        <f>COUNTIF(Table2[کد سیستم],Table10[[#This Row],[کد سیستم]])</f>
        <v>1</v>
      </c>
    </row>
    <row r="215" spans="1:9" hidden="1" x14ac:dyDescent="0.25">
      <c r="A215" s="1">
        <v>214</v>
      </c>
      <c r="B215" s="1" t="s">
        <v>1972</v>
      </c>
      <c r="C215" s="1" t="s">
        <v>1972</v>
      </c>
      <c r="D215" s="1" t="s">
        <v>3754</v>
      </c>
      <c r="E215" s="1" t="s">
        <v>19</v>
      </c>
      <c r="F215" s="1" t="str">
        <f>VLOOKUP(Table10[[#This Row],[نام کارشناس دفتر فنی]],Table1[],3,0)</f>
        <v>کارشناس بازرسی وبرنامه ریزی تعمیرات مکانیک(3)</v>
      </c>
      <c r="G215" s="1" t="s">
        <v>589</v>
      </c>
      <c r="H215" s="1" t="str">
        <f>VLOOKUP(Table10[[#This Row],[نام شخص کارشناس نظارت]],Table1[],3,0)</f>
        <v>کارشناس ناظر مکانیک چادرملو (2)</v>
      </c>
      <c r="I215" s="1">
        <f>COUNTIF(Table2[کد سیستم],Table10[[#This Row],[کد سیستم]])</f>
        <v>1</v>
      </c>
    </row>
    <row r="216" spans="1:9" hidden="1" x14ac:dyDescent="0.25">
      <c r="A216" s="1">
        <v>215</v>
      </c>
      <c r="B216" s="1" t="s">
        <v>1974</v>
      </c>
      <c r="C216" s="1" t="s">
        <v>1974</v>
      </c>
      <c r="D216" s="1" t="s">
        <v>3754</v>
      </c>
      <c r="E216" s="1" t="s">
        <v>482</v>
      </c>
      <c r="F216" s="1" t="str">
        <f>VLOOKUP(Table10[[#This Row],[نام کارشناس دفتر فنی]],Table1[],3,0)</f>
        <v>کارشناس بازرسی وبرنامه ریزی تعمیرات مکانیک(15)</v>
      </c>
      <c r="G216" s="1" t="s">
        <v>589</v>
      </c>
      <c r="H216" s="1" t="str">
        <f>VLOOKUP(Table10[[#This Row],[نام شخص کارشناس نظارت]],Table1[],3,0)</f>
        <v>کارشناس ناظر مکانیک چادرملو (2)</v>
      </c>
      <c r="I216" s="1">
        <f>COUNTIF(Table2[کد سیستم],Table10[[#This Row],[کد سیستم]])</f>
        <v>1</v>
      </c>
    </row>
    <row r="217" spans="1:9" hidden="1" x14ac:dyDescent="0.25">
      <c r="A217" s="1">
        <v>216</v>
      </c>
      <c r="B217" s="1" t="s">
        <v>1976</v>
      </c>
      <c r="C217" s="1" t="s">
        <v>1976</v>
      </c>
      <c r="D217" s="1" t="s">
        <v>3754</v>
      </c>
      <c r="E217" s="1" t="s">
        <v>991</v>
      </c>
      <c r="F217" s="1" t="str">
        <f>VLOOKUP(Table10[[#This Row],[نام کارشناس دفتر فنی]],Table1[],3,0)</f>
        <v>کارشناس بازرسی وبرنامه ریزی تعمیرات مکانیک(8)</v>
      </c>
      <c r="G217" s="1" t="s">
        <v>589</v>
      </c>
      <c r="H217" s="1" t="str">
        <f>VLOOKUP(Table10[[#This Row],[نام شخص کارشناس نظارت]],Table1[],3,0)</f>
        <v>کارشناس ناظر مکانیک چادرملو (2)</v>
      </c>
      <c r="I217" s="1">
        <f>COUNTIF(Table2[کد سیستم],Table10[[#This Row],[کد سیستم]])</f>
        <v>1</v>
      </c>
    </row>
    <row r="218" spans="1:9" hidden="1" x14ac:dyDescent="0.25">
      <c r="A218" s="1">
        <v>217</v>
      </c>
      <c r="B218" s="1" t="s">
        <v>1978</v>
      </c>
      <c r="C218" s="1" t="s">
        <v>1978</v>
      </c>
      <c r="D218" s="1" t="s">
        <v>3754</v>
      </c>
      <c r="E218" s="1" t="s">
        <v>991</v>
      </c>
      <c r="F218" s="1" t="str">
        <f>VLOOKUP(Table10[[#This Row],[نام کارشناس دفتر فنی]],Table1[],3,0)</f>
        <v>کارشناس بازرسی وبرنامه ریزی تعمیرات مکانیک(8)</v>
      </c>
      <c r="G218" s="1" t="s">
        <v>589</v>
      </c>
      <c r="H218" s="1" t="str">
        <f>VLOOKUP(Table10[[#This Row],[نام شخص کارشناس نظارت]],Table1[],3,0)</f>
        <v>کارشناس ناظر مکانیک چادرملو (2)</v>
      </c>
      <c r="I218" s="1">
        <f>COUNTIF(Table2[کد سیستم],Table10[[#This Row],[کد سیستم]])</f>
        <v>1</v>
      </c>
    </row>
    <row r="219" spans="1:9" hidden="1" x14ac:dyDescent="0.25">
      <c r="A219" s="1">
        <v>218</v>
      </c>
      <c r="B219" s="1" t="s">
        <v>1980</v>
      </c>
      <c r="C219" s="1" t="s">
        <v>1980</v>
      </c>
      <c r="D219" s="1" t="s">
        <v>3754</v>
      </c>
      <c r="E219" s="1" t="s">
        <v>991</v>
      </c>
      <c r="F219" s="1" t="str">
        <f>VLOOKUP(Table10[[#This Row],[نام کارشناس دفتر فنی]],Table1[],3,0)</f>
        <v>کارشناس بازرسی وبرنامه ریزی تعمیرات مکانیک(8)</v>
      </c>
      <c r="G219" s="1" t="s">
        <v>589</v>
      </c>
      <c r="H219" s="1" t="str">
        <f>VLOOKUP(Table10[[#This Row],[نام شخص کارشناس نظارت]],Table1[],3,0)</f>
        <v>کارشناس ناظر مکانیک چادرملو (2)</v>
      </c>
      <c r="I219" s="1">
        <f>COUNTIF(Table2[کد سیستم],Table10[[#This Row],[کد سیستم]])</f>
        <v>1</v>
      </c>
    </row>
    <row r="220" spans="1:9" hidden="1" x14ac:dyDescent="0.25">
      <c r="A220" s="1">
        <v>219</v>
      </c>
      <c r="B220" s="1" t="s">
        <v>1982</v>
      </c>
      <c r="C220" s="1" t="s">
        <v>1982</v>
      </c>
      <c r="D220" s="1" t="s">
        <v>3754</v>
      </c>
      <c r="E220" s="1" t="s">
        <v>991</v>
      </c>
      <c r="F220" s="1" t="str">
        <f>VLOOKUP(Table10[[#This Row],[نام کارشناس دفتر فنی]],Table1[],3,0)</f>
        <v>کارشناس بازرسی وبرنامه ریزی تعمیرات مکانیک(8)</v>
      </c>
      <c r="G220" s="1" t="s">
        <v>589</v>
      </c>
      <c r="H220" s="1" t="str">
        <f>VLOOKUP(Table10[[#This Row],[نام شخص کارشناس نظارت]],Table1[],3,0)</f>
        <v>کارشناس ناظر مکانیک چادرملو (2)</v>
      </c>
      <c r="I220" s="1">
        <f>COUNTIF(Table2[کد سیستم],Table10[[#This Row],[کد سیستم]])</f>
        <v>1</v>
      </c>
    </row>
    <row r="221" spans="1:9" hidden="1" x14ac:dyDescent="0.25">
      <c r="A221" s="1">
        <v>220</v>
      </c>
      <c r="B221" s="1" t="s">
        <v>1984</v>
      </c>
      <c r="C221" s="1" t="s">
        <v>1984</v>
      </c>
      <c r="D221" s="1" t="s">
        <v>3754</v>
      </c>
      <c r="E221" s="1" t="s">
        <v>991</v>
      </c>
      <c r="F221" s="1" t="str">
        <f>VLOOKUP(Table10[[#This Row],[نام کارشناس دفتر فنی]],Table1[],3,0)</f>
        <v>کارشناس بازرسی وبرنامه ریزی تعمیرات مکانیک(8)</v>
      </c>
      <c r="G221" s="1" t="s">
        <v>589</v>
      </c>
      <c r="H221" s="1" t="str">
        <f>VLOOKUP(Table10[[#This Row],[نام شخص کارشناس نظارت]],Table1[],3,0)</f>
        <v>کارشناس ناظر مکانیک چادرملو (2)</v>
      </c>
      <c r="I221" s="1">
        <f>COUNTIF(Table2[کد سیستم],Table10[[#This Row],[کد سیستم]])</f>
        <v>1</v>
      </c>
    </row>
    <row r="222" spans="1:9" hidden="1" x14ac:dyDescent="0.25">
      <c r="A222" s="1">
        <v>221</v>
      </c>
      <c r="B222" s="1" t="s">
        <v>1986</v>
      </c>
      <c r="C222" s="1" t="s">
        <v>1986</v>
      </c>
      <c r="D222" s="1" t="s">
        <v>3754</v>
      </c>
      <c r="E222" s="1" t="s">
        <v>19</v>
      </c>
      <c r="F222" s="1" t="str">
        <f>VLOOKUP(Table10[[#This Row],[نام کارشناس دفتر فنی]],Table1[],3,0)</f>
        <v>کارشناس بازرسی وبرنامه ریزی تعمیرات مکانیک(3)</v>
      </c>
      <c r="G222" s="1" t="s">
        <v>589</v>
      </c>
      <c r="H222" s="1" t="str">
        <f>VLOOKUP(Table10[[#This Row],[نام شخص کارشناس نظارت]],Table1[],3,0)</f>
        <v>کارشناس ناظر مکانیک چادرملو (2)</v>
      </c>
      <c r="I222" s="1">
        <f>COUNTIF(Table2[کد سیستم],Table10[[#This Row],[کد سیستم]])</f>
        <v>1</v>
      </c>
    </row>
    <row r="223" spans="1:9" hidden="1" x14ac:dyDescent="0.25">
      <c r="A223" s="1">
        <v>222</v>
      </c>
      <c r="B223" s="1" t="s">
        <v>1988</v>
      </c>
      <c r="C223" s="1" t="s">
        <v>1988</v>
      </c>
      <c r="D223" s="1" t="s">
        <v>3754</v>
      </c>
      <c r="E223" s="1" t="s">
        <v>482</v>
      </c>
      <c r="F223" s="1" t="str">
        <f>VLOOKUP(Table10[[#This Row],[نام کارشناس دفتر فنی]],Table1[],3,0)</f>
        <v>کارشناس بازرسی وبرنامه ریزی تعمیرات مکانیک(15)</v>
      </c>
      <c r="G223" s="1" t="s">
        <v>1147</v>
      </c>
      <c r="H223" s="1" t="str">
        <f>VLOOKUP(Table10[[#This Row],[نام شخص کارشناس نظارت]],Table1[],3,0)</f>
        <v>کارشناس مکانیک نظارت (1)</v>
      </c>
      <c r="I223" s="1">
        <f>COUNTIF(Table2[کد سیستم],Table10[[#This Row],[کد سیستم]])</f>
        <v>1</v>
      </c>
    </row>
    <row r="224" spans="1:9" hidden="1" x14ac:dyDescent="0.25">
      <c r="A224" s="1">
        <v>223</v>
      </c>
      <c r="B224" s="1" t="s">
        <v>1990</v>
      </c>
      <c r="C224" s="1" t="s">
        <v>1990</v>
      </c>
      <c r="D224" s="1" t="s">
        <v>3754</v>
      </c>
      <c r="E224" s="1" t="s">
        <v>19</v>
      </c>
      <c r="F224" s="1" t="str">
        <f>VLOOKUP(Table10[[#This Row],[نام کارشناس دفتر فنی]],Table1[],3,0)</f>
        <v>کارشناس بازرسی وبرنامه ریزی تعمیرات مکانیک(3)</v>
      </c>
      <c r="G224" s="1" t="s">
        <v>1147</v>
      </c>
      <c r="H224" s="1" t="str">
        <f>VLOOKUP(Table10[[#This Row],[نام شخص کارشناس نظارت]],Table1[],3,0)</f>
        <v>کارشناس مکانیک نظارت (1)</v>
      </c>
      <c r="I224" s="1">
        <f>COUNTIF(Table2[کد سیستم],Table10[[#This Row],[کد سیستم]])</f>
        <v>1</v>
      </c>
    </row>
    <row r="225" spans="1:9" hidden="1" x14ac:dyDescent="0.25">
      <c r="A225" s="1">
        <v>224</v>
      </c>
      <c r="B225" s="1" t="s">
        <v>1992</v>
      </c>
      <c r="C225" s="1" t="s">
        <v>1992</v>
      </c>
      <c r="D225" s="1" t="s">
        <v>3754</v>
      </c>
      <c r="E225" s="1" t="s">
        <v>19</v>
      </c>
      <c r="F225" s="1" t="str">
        <f>VLOOKUP(Table10[[#This Row],[نام کارشناس دفتر فنی]],Table1[],3,0)</f>
        <v>کارشناس بازرسی وبرنامه ریزی تعمیرات مکانیک(3)</v>
      </c>
      <c r="G225" s="1" t="s">
        <v>1147</v>
      </c>
      <c r="H225" s="1" t="str">
        <f>VLOOKUP(Table10[[#This Row],[نام شخص کارشناس نظارت]],Table1[],3,0)</f>
        <v>کارشناس مکانیک نظارت (1)</v>
      </c>
      <c r="I225" s="1">
        <f>COUNTIF(Table2[کد سیستم],Table10[[#This Row],[کد سیستم]])</f>
        <v>1</v>
      </c>
    </row>
    <row r="226" spans="1:9" hidden="1" x14ac:dyDescent="0.25">
      <c r="A226" s="1">
        <v>225</v>
      </c>
      <c r="B226" s="1" t="s">
        <v>1994</v>
      </c>
      <c r="C226" s="1" t="s">
        <v>1994</v>
      </c>
      <c r="D226" s="1" t="s">
        <v>3754</v>
      </c>
      <c r="E226" s="1" t="s">
        <v>19</v>
      </c>
      <c r="F226" s="1" t="str">
        <f>VLOOKUP(Table10[[#This Row],[نام کارشناس دفتر فنی]],Table1[],3,0)</f>
        <v>کارشناس بازرسی وبرنامه ریزی تعمیرات مکانیک(3)</v>
      </c>
      <c r="G226" s="1" t="s">
        <v>1147</v>
      </c>
      <c r="H226" s="1" t="str">
        <f>VLOOKUP(Table10[[#This Row],[نام شخص کارشناس نظارت]],Table1[],3,0)</f>
        <v>کارشناس مکانیک نظارت (1)</v>
      </c>
      <c r="I226" s="1">
        <f>COUNTIF(Table2[کد سیستم],Table10[[#This Row],[کد سیستم]])</f>
        <v>1</v>
      </c>
    </row>
    <row r="227" spans="1:9" hidden="1" x14ac:dyDescent="0.25">
      <c r="A227" s="1">
        <v>226</v>
      </c>
      <c r="B227" s="1" t="s">
        <v>1996</v>
      </c>
      <c r="C227" s="1" t="s">
        <v>1996</v>
      </c>
      <c r="D227" s="1" t="s">
        <v>3754</v>
      </c>
      <c r="E227" s="1" t="s">
        <v>19</v>
      </c>
      <c r="F227" s="1" t="str">
        <f>VLOOKUP(Table10[[#This Row],[نام کارشناس دفتر فنی]],Table1[],3,0)</f>
        <v>کارشناس بازرسی وبرنامه ریزی تعمیرات مکانیک(3)</v>
      </c>
      <c r="G227" s="1" t="s">
        <v>1147</v>
      </c>
      <c r="H227" s="1" t="str">
        <f>VLOOKUP(Table10[[#This Row],[نام شخص کارشناس نظارت]],Table1[],3,0)</f>
        <v>کارشناس مکانیک نظارت (1)</v>
      </c>
      <c r="I227" s="1">
        <f>COUNTIF(Table2[کد سیستم],Table10[[#This Row],[کد سیستم]])</f>
        <v>1</v>
      </c>
    </row>
    <row r="228" spans="1:9" hidden="1" x14ac:dyDescent="0.25">
      <c r="A228" s="1">
        <v>227</v>
      </c>
      <c r="B228" s="1" t="s">
        <v>1998</v>
      </c>
      <c r="C228" s="1" t="s">
        <v>1998</v>
      </c>
      <c r="D228" s="1" t="s">
        <v>3754</v>
      </c>
      <c r="E228" s="1" t="s">
        <v>991</v>
      </c>
      <c r="F228" s="1" t="str">
        <f>VLOOKUP(Table10[[#This Row],[نام کارشناس دفتر فنی]],Table1[],3,0)</f>
        <v>کارشناس بازرسی وبرنامه ریزی تعمیرات مکانیک(8)</v>
      </c>
      <c r="G228" s="1" t="s">
        <v>1147</v>
      </c>
      <c r="H228" s="1" t="str">
        <f>VLOOKUP(Table10[[#This Row],[نام شخص کارشناس نظارت]],Table1[],3,0)</f>
        <v>کارشناس مکانیک نظارت (1)</v>
      </c>
      <c r="I228" s="1">
        <f>COUNTIF(Table2[کد سیستم],Table10[[#This Row],[کد سیستم]])</f>
        <v>1</v>
      </c>
    </row>
    <row r="229" spans="1:9" hidden="1" x14ac:dyDescent="0.25">
      <c r="A229" s="1">
        <v>228</v>
      </c>
      <c r="B229" s="1" t="s">
        <v>2000</v>
      </c>
      <c r="C229" s="1" t="s">
        <v>2000</v>
      </c>
      <c r="D229" s="1" t="s">
        <v>3754</v>
      </c>
      <c r="E229" s="1" t="s">
        <v>991</v>
      </c>
      <c r="F229" s="1" t="str">
        <f>VLOOKUP(Table10[[#This Row],[نام کارشناس دفتر فنی]],Table1[],3,0)</f>
        <v>کارشناس بازرسی وبرنامه ریزی تعمیرات مکانیک(8)</v>
      </c>
      <c r="G229" s="1" t="s">
        <v>1147</v>
      </c>
      <c r="H229" s="1" t="str">
        <f>VLOOKUP(Table10[[#This Row],[نام شخص کارشناس نظارت]],Table1[],3,0)</f>
        <v>کارشناس مکانیک نظارت (1)</v>
      </c>
      <c r="I229" s="1">
        <f>COUNTIF(Table2[کد سیستم],Table10[[#This Row],[کد سیستم]])</f>
        <v>1</v>
      </c>
    </row>
    <row r="230" spans="1:9" hidden="1" x14ac:dyDescent="0.25">
      <c r="A230" s="1">
        <v>229</v>
      </c>
      <c r="B230" s="1" t="s">
        <v>2002</v>
      </c>
      <c r="C230" s="1" t="s">
        <v>2002</v>
      </c>
      <c r="D230" s="1" t="s">
        <v>3754</v>
      </c>
      <c r="E230" s="1" t="s">
        <v>1012</v>
      </c>
      <c r="F230" s="1" t="str">
        <f>VLOOKUP(Table10[[#This Row],[نام کارشناس دفتر فنی]],Table1[],3,0)</f>
        <v>کارشناس بازرسی وبرنامه ریزی تعمیرات مکانیک(12)</v>
      </c>
      <c r="G230" s="1" t="s">
        <v>1147</v>
      </c>
      <c r="H230" s="1" t="str">
        <f>VLOOKUP(Table10[[#This Row],[نام شخص کارشناس نظارت]],Table1[],3,0)</f>
        <v>کارشناس مکانیک نظارت (1)</v>
      </c>
      <c r="I230" s="1">
        <f>COUNTIF(Table2[کد سیستم],Table10[[#This Row],[کد سیستم]])</f>
        <v>1</v>
      </c>
    </row>
    <row r="231" spans="1:9" hidden="1" x14ac:dyDescent="0.25">
      <c r="A231" s="1">
        <v>230</v>
      </c>
      <c r="B231" s="1" t="s">
        <v>2004</v>
      </c>
      <c r="C231" s="1" t="s">
        <v>2004</v>
      </c>
      <c r="D231" s="1" t="s">
        <v>3754</v>
      </c>
      <c r="E231" s="1" t="s">
        <v>482</v>
      </c>
      <c r="F231" s="1" t="str">
        <f>VLOOKUP(Table10[[#This Row],[نام کارشناس دفتر فنی]],Table1[],3,0)</f>
        <v>کارشناس بازرسی وبرنامه ریزی تعمیرات مکانیک(15)</v>
      </c>
      <c r="G231" s="1" t="s">
        <v>1147</v>
      </c>
      <c r="H231" s="1" t="str">
        <f>VLOOKUP(Table10[[#This Row],[نام شخص کارشناس نظارت]],Table1[],3,0)</f>
        <v>کارشناس مکانیک نظارت (1)</v>
      </c>
      <c r="I231" s="1">
        <f>COUNTIF(Table2[کد سیستم],Table10[[#This Row],[کد سیستم]])</f>
        <v>1</v>
      </c>
    </row>
    <row r="232" spans="1:9" hidden="1" x14ac:dyDescent="0.25">
      <c r="A232" s="1">
        <v>231</v>
      </c>
      <c r="B232" s="1" t="s">
        <v>2006</v>
      </c>
      <c r="C232" s="1" t="s">
        <v>2006</v>
      </c>
      <c r="D232" s="1" t="s">
        <v>3754</v>
      </c>
      <c r="E232" s="1" t="s">
        <v>482</v>
      </c>
      <c r="F232" s="1" t="str">
        <f>VLOOKUP(Table10[[#This Row],[نام کارشناس دفتر فنی]],Table1[],3,0)</f>
        <v>کارشناس بازرسی وبرنامه ریزی تعمیرات مکانیک(15)</v>
      </c>
      <c r="G232" s="1" t="s">
        <v>1147</v>
      </c>
      <c r="H232" s="1" t="str">
        <f>VLOOKUP(Table10[[#This Row],[نام شخص کارشناس نظارت]],Table1[],3,0)</f>
        <v>کارشناس مکانیک نظارت (1)</v>
      </c>
      <c r="I232" s="1">
        <f>COUNTIF(Table2[کد سیستم],Table10[[#This Row],[کد سیستم]])</f>
        <v>1</v>
      </c>
    </row>
    <row r="233" spans="1:9" hidden="1" x14ac:dyDescent="0.25">
      <c r="A233" s="1">
        <v>232</v>
      </c>
      <c r="B233" s="1" t="s">
        <v>2008</v>
      </c>
      <c r="C233" s="1" t="s">
        <v>2008</v>
      </c>
      <c r="D233" s="1" t="s">
        <v>3754</v>
      </c>
      <c r="E233" s="1" t="s">
        <v>482</v>
      </c>
      <c r="F233" s="1" t="str">
        <f>VLOOKUP(Table10[[#This Row],[نام کارشناس دفتر فنی]],Table1[],3,0)</f>
        <v>کارشناس بازرسی وبرنامه ریزی تعمیرات مکانیک(15)</v>
      </c>
      <c r="G233" s="1" t="s">
        <v>1147</v>
      </c>
      <c r="H233" s="1" t="str">
        <f>VLOOKUP(Table10[[#This Row],[نام شخص کارشناس نظارت]],Table1[],3,0)</f>
        <v>کارشناس مکانیک نظارت (1)</v>
      </c>
      <c r="I233" s="1">
        <f>COUNTIF(Table2[کد سیستم],Table10[[#This Row],[کد سیستم]])</f>
        <v>1</v>
      </c>
    </row>
    <row r="234" spans="1:9" hidden="1" x14ac:dyDescent="0.25">
      <c r="A234" s="1">
        <v>233</v>
      </c>
      <c r="B234" s="1" t="s">
        <v>2010</v>
      </c>
      <c r="C234" s="1" t="s">
        <v>2010</v>
      </c>
      <c r="D234" s="1" t="s">
        <v>3754</v>
      </c>
      <c r="E234" s="1" t="s">
        <v>482</v>
      </c>
      <c r="F234" s="1" t="str">
        <f>VLOOKUP(Table10[[#This Row],[نام کارشناس دفتر فنی]],Table1[],3,0)</f>
        <v>کارشناس بازرسی وبرنامه ریزی تعمیرات مکانیک(15)</v>
      </c>
      <c r="G234" s="1" t="s">
        <v>1147</v>
      </c>
      <c r="H234" s="1" t="str">
        <f>VLOOKUP(Table10[[#This Row],[نام شخص کارشناس نظارت]],Table1[],3,0)</f>
        <v>کارشناس مکانیک نظارت (1)</v>
      </c>
      <c r="I234" s="1">
        <f>COUNTIF(Table2[کد سیستم],Table10[[#This Row],[کد سیستم]])</f>
        <v>1</v>
      </c>
    </row>
    <row r="235" spans="1:9" hidden="1" x14ac:dyDescent="0.25">
      <c r="A235" s="1">
        <v>234</v>
      </c>
      <c r="B235" s="1" t="s">
        <v>2012</v>
      </c>
      <c r="C235" s="1" t="s">
        <v>2012</v>
      </c>
      <c r="D235" s="1" t="s">
        <v>3754</v>
      </c>
      <c r="E235" s="1" t="s">
        <v>1012</v>
      </c>
      <c r="F235" s="1" t="str">
        <f>VLOOKUP(Table10[[#This Row],[نام کارشناس دفتر فنی]],Table1[],3,0)</f>
        <v>کارشناس بازرسی وبرنامه ریزی تعمیرات مکانیک(12)</v>
      </c>
      <c r="G235" s="1" t="s">
        <v>1147</v>
      </c>
      <c r="H235" s="1" t="str">
        <f>VLOOKUP(Table10[[#This Row],[نام شخص کارشناس نظارت]],Table1[],3,0)</f>
        <v>کارشناس مکانیک نظارت (1)</v>
      </c>
      <c r="I235" s="1">
        <f>COUNTIF(Table2[کد سیستم],Table10[[#This Row],[کد سیستم]])</f>
        <v>1</v>
      </c>
    </row>
    <row r="236" spans="1:9" hidden="1" x14ac:dyDescent="0.25">
      <c r="A236" s="1">
        <v>235</v>
      </c>
      <c r="B236" s="1" t="s">
        <v>2014</v>
      </c>
      <c r="C236" s="1" t="s">
        <v>2014</v>
      </c>
      <c r="D236" s="1" t="s">
        <v>3754</v>
      </c>
      <c r="E236" s="1" t="s">
        <v>19</v>
      </c>
      <c r="F236" s="1" t="str">
        <f>VLOOKUP(Table10[[#This Row],[نام کارشناس دفتر فنی]],Table1[],3,0)</f>
        <v>کارشناس بازرسی وبرنامه ریزی تعمیرات مکانیک(3)</v>
      </c>
      <c r="G236" s="1" t="s">
        <v>1147</v>
      </c>
      <c r="H236" s="1" t="str">
        <f>VLOOKUP(Table10[[#This Row],[نام شخص کارشناس نظارت]],Table1[],3,0)</f>
        <v>کارشناس مکانیک نظارت (1)</v>
      </c>
      <c r="I236" s="1">
        <f>COUNTIF(Table2[کد سیستم],Table10[[#This Row],[کد سیستم]])</f>
        <v>1</v>
      </c>
    </row>
    <row r="237" spans="1:9" hidden="1" x14ac:dyDescent="0.25">
      <c r="A237" s="1">
        <v>236</v>
      </c>
      <c r="B237" s="1" t="s">
        <v>2016</v>
      </c>
      <c r="C237" s="1" t="s">
        <v>2016</v>
      </c>
      <c r="D237" s="1" t="s">
        <v>3754</v>
      </c>
      <c r="E237" s="1" t="s">
        <v>19</v>
      </c>
      <c r="F237" s="1" t="str">
        <f>VLOOKUP(Table10[[#This Row],[نام کارشناس دفتر فنی]],Table1[],3,0)</f>
        <v>کارشناس بازرسی وبرنامه ریزی تعمیرات مکانیک(3)</v>
      </c>
      <c r="G237" s="1" t="s">
        <v>1147</v>
      </c>
      <c r="H237" s="1" t="str">
        <f>VLOOKUP(Table10[[#This Row],[نام شخص کارشناس نظارت]],Table1[],3,0)</f>
        <v>کارشناس مکانیک نظارت (1)</v>
      </c>
      <c r="I237" s="1">
        <f>COUNTIF(Table2[کد سیستم],Table10[[#This Row],[کد سیستم]])</f>
        <v>1</v>
      </c>
    </row>
    <row r="238" spans="1:9" hidden="1" x14ac:dyDescent="0.25">
      <c r="A238" s="1">
        <v>237</v>
      </c>
      <c r="B238" s="1" t="s">
        <v>2018</v>
      </c>
      <c r="C238" s="1" t="s">
        <v>2018</v>
      </c>
      <c r="D238" s="1" t="s">
        <v>3754</v>
      </c>
      <c r="E238" s="1" t="s">
        <v>19</v>
      </c>
      <c r="F238" s="1" t="str">
        <f>VLOOKUP(Table10[[#This Row],[نام کارشناس دفتر فنی]],Table1[],3,0)</f>
        <v>کارشناس بازرسی وبرنامه ریزی تعمیرات مکانیک(3)</v>
      </c>
      <c r="G238" s="1" t="s">
        <v>1147</v>
      </c>
      <c r="H238" s="1" t="str">
        <f>VLOOKUP(Table10[[#This Row],[نام شخص کارشناس نظارت]],Table1[],3,0)</f>
        <v>کارشناس مکانیک نظارت (1)</v>
      </c>
      <c r="I238" s="1">
        <f>COUNTIF(Table2[کد سیستم],Table10[[#This Row],[کد سیستم]])</f>
        <v>1</v>
      </c>
    </row>
    <row r="239" spans="1:9" hidden="1" x14ac:dyDescent="0.25">
      <c r="A239" s="1">
        <v>238</v>
      </c>
      <c r="B239" s="1" t="s">
        <v>2020</v>
      </c>
      <c r="C239" s="1" t="s">
        <v>2020</v>
      </c>
      <c r="D239" s="1" t="s">
        <v>3754</v>
      </c>
      <c r="E239" s="1" t="s">
        <v>19</v>
      </c>
      <c r="F239" s="1" t="str">
        <f>VLOOKUP(Table10[[#This Row],[نام کارشناس دفتر فنی]],Table1[],3,0)</f>
        <v>کارشناس بازرسی وبرنامه ریزی تعمیرات مکانیک(3)</v>
      </c>
      <c r="G239" s="1" t="s">
        <v>1147</v>
      </c>
      <c r="H239" s="1" t="str">
        <f>VLOOKUP(Table10[[#This Row],[نام شخص کارشناس نظارت]],Table1[],3,0)</f>
        <v>کارشناس مکانیک نظارت (1)</v>
      </c>
      <c r="I239" s="1">
        <f>COUNTIF(Table2[کد سیستم],Table10[[#This Row],[کد سیستم]])</f>
        <v>1</v>
      </c>
    </row>
    <row r="240" spans="1:9" hidden="1" x14ac:dyDescent="0.25">
      <c r="A240" s="1">
        <v>239</v>
      </c>
      <c r="B240" s="1" t="s">
        <v>2022</v>
      </c>
      <c r="C240" s="1" t="s">
        <v>2022</v>
      </c>
      <c r="D240" s="1" t="s">
        <v>3754</v>
      </c>
      <c r="E240" s="1" t="s">
        <v>19</v>
      </c>
      <c r="F240" s="1" t="str">
        <f>VLOOKUP(Table10[[#This Row],[نام کارشناس دفتر فنی]],Table1[],3,0)</f>
        <v>کارشناس بازرسی وبرنامه ریزی تعمیرات مکانیک(3)</v>
      </c>
      <c r="G240" s="1" t="s">
        <v>1147</v>
      </c>
      <c r="H240" s="1" t="str">
        <f>VLOOKUP(Table10[[#This Row],[نام شخص کارشناس نظارت]],Table1[],3,0)</f>
        <v>کارشناس مکانیک نظارت (1)</v>
      </c>
      <c r="I240" s="1">
        <f>COUNTIF(Table2[کد سیستم],Table10[[#This Row],[کد سیستم]])</f>
        <v>1</v>
      </c>
    </row>
    <row r="241" spans="1:9" hidden="1" x14ac:dyDescent="0.25">
      <c r="A241" s="1">
        <v>240</v>
      </c>
      <c r="B241" s="1" t="s">
        <v>2024</v>
      </c>
      <c r="C241" s="1" t="s">
        <v>2024</v>
      </c>
      <c r="D241" s="1" t="s">
        <v>3754</v>
      </c>
      <c r="E241" s="1" t="s">
        <v>19</v>
      </c>
      <c r="F241" s="1" t="str">
        <f>VLOOKUP(Table10[[#This Row],[نام کارشناس دفتر فنی]],Table1[],3,0)</f>
        <v>کارشناس بازرسی وبرنامه ریزی تعمیرات مکانیک(3)</v>
      </c>
      <c r="G241" s="1" t="s">
        <v>1147</v>
      </c>
      <c r="H241" s="1" t="str">
        <f>VLOOKUP(Table10[[#This Row],[نام شخص کارشناس نظارت]],Table1[],3,0)</f>
        <v>کارشناس مکانیک نظارت (1)</v>
      </c>
      <c r="I241" s="1">
        <f>COUNTIF(Table2[کد سیستم],Table10[[#This Row],[کد سیستم]])</f>
        <v>1</v>
      </c>
    </row>
    <row r="242" spans="1:9" hidden="1" x14ac:dyDescent="0.25">
      <c r="A242" s="1">
        <v>241</v>
      </c>
      <c r="B242" s="1" t="s">
        <v>2026</v>
      </c>
      <c r="C242" s="1" t="s">
        <v>2026</v>
      </c>
      <c r="D242" s="1" t="s">
        <v>3754</v>
      </c>
      <c r="E242" s="1" t="s">
        <v>19</v>
      </c>
      <c r="F242" s="1" t="str">
        <f>VLOOKUP(Table10[[#This Row],[نام کارشناس دفتر فنی]],Table1[],3,0)</f>
        <v>کارشناس بازرسی وبرنامه ریزی تعمیرات مکانیک(3)</v>
      </c>
      <c r="G242" s="1" t="s">
        <v>1147</v>
      </c>
      <c r="H242" s="1" t="str">
        <f>VLOOKUP(Table10[[#This Row],[نام شخص کارشناس نظارت]],Table1[],3,0)</f>
        <v>کارشناس مکانیک نظارت (1)</v>
      </c>
      <c r="I242" s="1">
        <f>COUNTIF(Table2[کد سیستم],Table10[[#This Row],[کد سیستم]])</f>
        <v>1</v>
      </c>
    </row>
    <row r="243" spans="1:9" hidden="1" x14ac:dyDescent="0.25">
      <c r="A243" s="1">
        <v>242</v>
      </c>
      <c r="B243" s="1" t="s">
        <v>2028</v>
      </c>
      <c r="C243" s="1" t="s">
        <v>2028</v>
      </c>
      <c r="D243" s="1" t="s">
        <v>3754</v>
      </c>
      <c r="E243" s="1" t="s">
        <v>19</v>
      </c>
      <c r="F243" s="1" t="str">
        <f>VLOOKUP(Table10[[#This Row],[نام کارشناس دفتر فنی]],Table1[],3,0)</f>
        <v>کارشناس بازرسی وبرنامه ریزی تعمیرات مکانیک(3)</v>
      </c>
      <c r="G243" s="1" t="s">
        <v>1147</v>
      </c>
      <c r="H243" s="1" t="str">
        <f>VLOOKUP(Table10[[#This Row],[نام شخص کارشناس نظارت]],Table1[],3,0)</f>
        <v>کارشناس مکانیک نظارت (1)</v>
      </c>
      <c r="I243" s="1">
        <f>COUNTIF(Table2[کد سیستم],Table10[[#This Row],[کد سیستم]])</f>
        <v>1</v>
      </c>
    </row>
    <row r="244" spans="1:9" hidden="1" x14ac:dyDescent="0.25">
      <c r="A244" s="1">
        <v>243</v>
      </c>
      <c r="B244" s="1" t="s">
        <v>2030</v>
      </c>
      <c r="C244" s="1" t="s">
        <v>2030</v>
      </c>
      <c r="D244" s="1" t="s">
        <v>3754</v>
      </c>
      <c r="E244" s="1" t="s">
        <v>1012</v>
      </c>
      <c r="F244" s="1" t="str">
        <f>VLOOKUP(Table10[[#This Row],[نام کارشناس دفتر فنی]],Table1[],3,0)</f>
        <v>کارشناس بازرسی وبرنامه ریزی تعمیرات مکانیک(12)</v>
      </c>
      <c r="G244" s="1" t="s">
        <v>1147</v>
      </c>
      <c r="H244" s="1" t="str">
        <f>VLOOKUP(Table10[[#This Row],[نام شخص کارشناس نظارت]],Table1[],3,0)</f>
        <v>کارشناس مکانیک نظارت (1)</v>
      </c>
      <c r="I244" s="1">
        <f>COUNTIF(Table2[کد سیستم],Table10[[#This Row],[کد سیستم]])</f>
        <v>1</v>
      </c>
    </row>
    <row r="245" spans="1:9" hidden="1" x14ac:dyDescent="0.25">
      <c r="A245" s="1">
        <v>244</v>
      </c>
      <c r="B245" s="1" t="s">
        <v>2032</v>
      </c>
      <c r="C245" s="1" t="s">
        <v>2032</v>
      </c>
      <c r="D245" s="1" t="s">
        <v>3754</v>
      </c>
      <c r="E245" s="1" t="s">
        <v>1012</v>
      </c>
      <c r="F245" s="1" t="str">
        <f>VLOOKUP(Table10[[#This Row],[نام کارشناس دفتر فنی]],Table1[],3,0)</f>
        <v>کارشناس بازرسی وبرنامه ریزی تعمیرات مکانیک(12)</v>
      </c>
      <c r="G245" s="1" t="s">
        <v>1147</v>
      </c>
      <c r="H245" s="1" t="str">
        <f>VLOOKUP(Table10[[#This Row],[نام شخص کارشناس نظارت]],Table1[],3,0)</f>
        <v>کارشناس مکانیک نظارت (1)</v>
      </c>
      <c r="I245" s="1">
        <f>COUNTIF(Table2[کد سیستم],Table10[[#This Row],[کد سیستم]])</f>
        <v>1</v>
      </c>
    </row>
    <row r="246" spans="1:9" hidden="1" x14ac:dyDescent="0.25">
      <c r="A246" s="1">
        <v>245</v>
      </c>
      <c r="B246" s="1" t="s">
        <v>2034</v>
      </c>
      <c r="C246" s="1" t="s">
        <v>2034</v>
      </c>
      <c r="D246" s="1" t="s">
        <v>3754</v>
      </c>
      <c r="E246" s="1" t="s">
        <v>1012</v>
      </c>
      <c r="F246" s="1" t="str">
        <f>VLOOKUP(Table10[[#This Row],[نام کارشناس دفتر فنی]],Table1[],3,0)</f>
        <v>کارشناس بازرسی وبرنامه ریزی تعمیرات مکانیک(12)</v>
      </c>
      <c r="G246" s="1" t="s">
        <v>1147</v>
      </c>
      <c r="H246" s="1" t="str">
        <f>VLOOKUP(Table10[[#This Row],[نام شخص کارشناس نظارت]],Table1[],3,0)</f>
        <v>کارشناس مکانیک نظارت (1)</v>
      </c>
      <c r="I246" s="1">
        <f>COUNTIF(Table2[کد سیستم],Table10[[#This Row],[کد سیستم]])</f>
        <v>1</v>
      </c>
    </row>
    <row r="247" spans="1:9" hidden="1" x14ac:dyDescent="0.25">
      <c r="A247" s="1">
        <v>246</v>
      </c>
      <c r="B247" s="1" t="s">
        <v>2036</v>
      </c>
      <c r="C247" s="1" t="s">
        <v>2036</v>
      </c>
      <c r="D247" s="1" t="s">
        <v>3754</v>
      </c>
      <c r="E247" s="1" t="s">
        <v>1012</v>
      </c>
      <c r="F247" s="1" t="str">
        <f>VLOOKUP(Table10[[#This Row],[نام کارشناس دفتر فنی]],Table1[],3,0)</f>
        <v>کارشناس بازرسی وبرنامه ریزی تعمیرات مکانیک(12)</v>
      </c>
      <c r="G247" s="1" t="s">
        <v>1147</v>
      </c>
      <c r="H247" s="1" t="str">
        <f>VLOOKUP(Table10[[#This Row],[نام شخص کارشناس نظارت]],Table1[],3,0)</f>
        <v>کارشناس مکانیک نظارت (1)</v>
      </c>
      <c r="I247" s="1">
        <f>COUNTIF(Table2[کد سیستم],Table10[[#This Row],[کد سیستم]])</f>
        <v>1</v>
      </c>
    </row>
    <row r="248" spans="1:9" hidden="1" x14ac:dyDescent="0.25">
      <c r="A248" s="1">
        <v>247</v>
      </c>
      <c r="B248" s="1" t="s">
        <v>2038</v>
      </c>
      <c r="C248" s="1" t="s">
        <v>2038</v>
      </c>
      <c r="D248" s="1" t="s">
        <v>3754</v>
      </c>
      <c r="E248" s="1" t="s">
        <v>1012</v>
      </c>
      <c r="F248" s="1" t="str">
        <f>VLOOKUP(Table10[[#This Row],[نام کارشناس دفتر فنی]],Table1[],3,0)</f>
        <v>کارشناس بازرسی وبرنامه ریزی تعمیرات مکانیک(12)</v>
      </c>
      <c r="G248" s="1" t="s">
        <v>1147</v>
      </c>
      <c r="H248" s="1" t="str">
        <f>VLOOKUP(Table10[[#This Row],[نام شخص کارشناس نظارت]],Table1[],3,0)</f>
        <v>کارشناس مکانیک نظارت (1)</v>
      </c>
      <c r="I248" s="1">
        <f>COUNTIF(Table2[کد سیستم],Table10[[#This Row],[کد سیستم]])</f>
        <v>1</v>
      </c>
    </row>
    <row r="249" spans="1:9" hidden="1" x14ac:dyDescent="0.25">
      <c r="A249" s="1">
        <v>248</v>
      </c>
      <c r="B249" s="1" t="s">
        <v>2040</v>
      </c>
      <c r="C249" s="1" t="s">
        <v>2040</v>
      </c>
      <c r="D249" s="1" t="s">
        <v>3754</v>
      </c>
      <c r="E249" s="1" t="s">
        <v>1012</v>
      </c>
      <c r="F249" s="1" t="str">
        <f>VLOOKUP(Table10[[#This Row],[نام کارشناس دفتر فنی]],Table1[],3,0)</f>
        <v>کارشناس بازرسی وبرنامه ریزی تعمیرات مکانیک(12)</v>
      </c>
      <c r="G249" s="1" t="s">
        <v>1147</v>
      </c>
      <c r="H249" s="1" t="str">
        <f>VLOOKUP(Table10[[#This Row],[نام شخص کارشناس نظارت]],Table1[],3,0)</f>
        <v>کارشناس مکانیک نظارت (1)</v>
      </c>
      <c r="I249" s="1">
        <f>COUNTIF(Table2[کد سیستم],Table10[[#This Row],[کد سیستم]])</f>
        <v>1</v>
      </c>
    </row>
    <row r="250" spans="1:9" hidden="1" x14ac:dyDescent="0.25">
      <c r="A250" s="1">
        <v>249</v>
      </c>
      <c r="B250" s="1" t="s">
        <v>2042</v>
      </c>
      <c r="C250" s="1" t="s">
        <v>2042</v>
      </c>
      <c r="D250" s="1" t="s">
        <v>3754</v>
      </c>
      <c r="E250" s="1" t="s">
        <v>19</v>
      </c>
      <c r="F250" s="1" t="str">
        <f>VLOOKUP(Table10[[#This Row],[نام کارشناس دفتر فنی]],Table1[],3,0)</f>
        <v>کارشناس بازرسی وبرنامه ریزی تعمیرات مکانیک(3)</v>
      </c>
      <c r="G250" s="1" t="s">
        <v>1147</v>
      </c>
      <c r="H250" s="1" t="str">
        <f>VLOOKUP(Table10[[#This Row],[نام شخص کارشناس نظارت]],Table1[],3,0)</f>
        <v>کارشناس مکانیک نظارت (1)</v>
      </c>
      <c r="I250" s="1">
        <f>COUNTIF(Table2[کد سیستم],Table10[[#This Row],[کد سیستم]])</f>
        <v>1</v>
      </c>
    </row>
    <row r="251" spans="1:9" hidden="1" x14ac:dyDescent="0.25">
      <c r="A251" s="1">
        <v>250</v>
      </c>
      <c r="B251" s="1" t="s">
        <v>2044</v>
      </c>
      <c r="C251" s="1" t="s">
        <v>2044</v>
      </c>
      <c r="D251" s="1" t="s">
        <v>3754</v>
      </c>
      <c r="E251" s="1" t="s">
        <v>1012</v>
      </c>
      <c r="F251" s="1" t="str">
        <f>VLOOKUP(Table10[[#This Row],[نام کارشناس دفتر فنی]],Table1[],3,0)</f>
        <v>کارشناس بازرسی وبرنامه ریزی تعمیرات مکانیک(12)</v>
      </c>
      <c r="G251" s="1" t="s">
        <v>1147</v>
      </c>
      <c r="H251" s="1" t="str">
        <f>VLOOKUP(Table10[[#This Row],[نام شخص کارشناس نظارت]],Table1[],3,0)</f>
        <v>کارشناس مکانیک نظارت (1)</v>
      </c>
      <c r="I251" s="1">
        <f>COUNTIF(Table2[کد سیستم],Table10[[#This Row],[کد سیستم]])</f>
        <v>1</v>
      </c>
    </row>
    <row r="252" spans="1:9" hidden="1" x14ac:dyDescent="0.25">
      <c r="A252" s="1">
        <v>251</v>
      </c>
      <c r="B252" s="1" t="s">
        <v>2046</v>
      </c>
      <c r="C252" s="1" t="s">
        <v>2046</v>
      </c>
      <c r="D252" s="1" t="s">
        <v>3754</v>
      </c>
      <c r="E252" s="1" t="s">
        <v>1012</v>
      </c>
      <c r="F252" s="1" t="str">
        <f>VLOOKUP(Table10[[#This Row],[نام کارشناس دفتر فنی]],Table1[],3,0)</f>
        <v>کارشناس بازرسی وبرنامه ریزی تعمیرات مکانیک(12)</v>
      </c>
      <c r="G252" s="1" t="s">
        <v>1147</v>
      </c>
      <c r="H252" s="1" t="str">
        <f>VLOOKUP(Table10[[#This Row],[نام شخص کارشناس نظارت]],Table1[],3,0)</f>
        <v>کارشناس مکانیک نظارت (1)</v>
      </c>
      <c r="I252" s="1">
        <f>COUNTIF(Table2[کد سیستم],Table10[[#This Row],[کد سیستم]])</f>
        <v>1</v>
      </c>
    </row>
    <row r="253" spans="1:9" hidden="1" x14ac:dyDescent="0.25">
      <c r="A253" s="1">
        <v>252</v>
      </c>
      <c r="B253" s="1" t="s">
        <v>2048</v>
      </c>
      <c r="C253" s="1" t="s">
        <v>2048</v>
      </c>
      <c r="D253" s="1" t="s">
        <v>3754</v>
      </c>
      <c r="E253" s="1" t="s">
        <v>1012</v>
      </c>
      <c r="F253" s="1" t="str">
        <f>VLOOKUP(Table10[[#This Row],[نام کارشناس دفتر فنی]],Table1[],3,0)</f>
        <v>کارشناس بازرسی وبرنامه ریزی تعمیرات مکانیک(12)</v>
      </c>
      <c r="G253" s="1" t="s">
        <v>1147</v>
      </c>
      <c r="H253" s="1" t="str">
        <f>VLOOKUP(Table10[[#This Row],[نام شخص کارشناس نظارت]],Table1[],3,0)</f>
        <v>کارشناس مکانیک نظارت (1)</v>
      </c>
      <c r="I253" s="1">
        <f>COUNTIF(Table2[کد سیستم],Table10[[#This Row],[کد سیستم]])</f>
        <v>1</v>
      </c>
    </row>
    <row r="254" spans="1:9" hidden="1" x14ac:dyDescent="0.25">
      <c r="A254" s="1">
        <v>253</v>
      </c>
      <c r="B254" s="1" t="s">
        <v>2050</v>
      </c>
      <c r="C254" s="1" t="s">
        <v>2050</v>
      </c>
      <c r="D254" s="1" t="s">
        <v>3754</v>
      </c>
      <c r="E254" s="1" t="s">
        <v>1012</v>
      </c>
      <c r="F254" s="1" t="str">
        <f>VLOOKUP(Table10[[#This Row],[نام کارشناس دفتر فنی]],Table1[],3,0)</f>
        <v>کارشناس بازرسی وبرنامه ریزی تعمیرات مکانیک(12)</v>
      </c>
      <c r="G254" s="1" t="s">
        <v>1147</v>
      </c>
      <c r="H254" s="1" t="str">
        <f>VLOOKUP(Table10[[#This Row],[نام شخص کارشناس نظارت]],Table1[],3,0)</f>
        <v>کارشناس مکانیک نظارت (1)</v>
      </c>
      <c r="I254" s="1">
        <f>COUNTIF(Table2[کد سیستم],Table10[[#This Row],[کد سیستم]])</f>
        <v>1</v>
      </c>
    </row>
    <row r="255" spans="1:9" hidden="1" x14ac:dyDescent="0.25">
      <c r="A255" s="1">
        <v>254</v>
      </c>
      <c r="B255" s="1" t="s">
        <v>2052</v>
      </c>
      <c r="C255" s="1" t="s">
        <v>2052</v>
      </c>
      <c r="D255" s="1" t="s">
        <v>3754</v>
      </c>
      <c r="E255" s="1" t="s">
        <v>19</v>
      </c>
      <c r="F255" s="1" t="str">
        <f>VLOOKUP(Table10[[#This Row],[نام کارشناس دفتر فنی]],Table1[],3,0)</f>
        <v>کارشناس بازرسی وبرنامه ریزی تعمیرات مکانیک(3)</v>
      </c>
      <c r="G255" s="1" t="s">
        <v>1147</v>
      </c>
      <c r="H255" s="1" t="str">
        <f>VLOOKUP(Table10[[#This Row],[نام شخص کارشناس نظارت]],Table1[],3,0)</f>
        <v>کارشناس مکانیک نظارت (1)</v>
      </c>
      <c r="I255" s="1">
        <f>COUNTIF(Table2[کد سیستم],Table10[[#This Row],[کد سیستم]])</f>
        <v>1</v>
      </c>
    </row>
    <row r="256" spans="1:9" hidden="1" x14ac:dyDescent="0.25">
      <c r="A256" s="1">
        <v>255</v>
      </c>
      <c r="B256" s="1" t="s">
        <v>2054</v>
      </c>
      <c r="C256" s="1" t="s">
        <v>2054</v>
      </c>
      <c r="D256" s="1" t="s">
        <v>3754</v>
      </c>
      <c r="E256" s="1" t="s">
        <v>1012</v>
      </c>
      <c r="F256" s="1" t="str">
        <f>VLOOKUP(Table10[[#This Row],[نام کارشناس دفتر فنی]],Table1[],3,0)</f>
        <v>کارشناس بازرسی وبرنامه ریزی تعمیرات مکانیک(12)</v>
      </c>
      <c r="G256" s="1" t="s">
        <v>1147</v>
      </c>
      <c r="H256" s="1" t="str">
        <f>VLOOKUP(Table10[[#This Row],[نام شخص کارشناس نظارت]],Table1[],3,0)</f>
        <v>کارشناس مکانیک نظارت (1)</v>
      </c>
      <c r="I256" s="1">
        <f>COUNTIF(Table2[کد سیستم],Table10[[#This Row],[کد سیستم]])</f>
        <v>1</v>
      </c>
    </row>
    <row r="257" spans="1:9" hidden="1" x14ac:dyDescent="0.25">
      <c r="A257" s="1">
        <v>256</v>
      </c>
      <c r="B257" s="1" t="s">
        <v>2056</v>
      </c>
      <c r="C257" s="1" t="s">
        <v>2056</v>
      </c>
      <c r="D257" s="1" t="s">
        <v>3754</v>
      </c>
      <c r="E257" s="1" t="s">
        <v>1012</v>
      </c>
      <c r="F257" s="1" t="str">
        <f>VLOOKUP(Table10[[#This Row],[نام کارشناس دفتر فنی]],Table1[],3,0)</f>
        <v>کارشناس بازرسی وبرنامه ریزی تعمیرات مکانیک(12)</v>
      </c>
      <c r="G257" s="1" t="s">
        <v>1147</v>
      </c>
      <c r="H257" s="1" t="str">
        <f>VLOOKUP(Table10[[#This Row],[نام شخص کارشناس نظارت]],Table1[],3,0)</f>
        <v>کارشناس مکانیک نظارت (1)</v>
      </c>
      <c r="I257" s="1">
        <f>COUNTIF(Table2[کد سیستم],Table10[[#This Row],[کد سیستم]])</f>
        <v>1</v>
      </c>
    </row>
    <row r="258" spans="1:9" hidden="1" x14ac:dyDescent="0.25">
      <c r="A258" s="1">
        <v>257</v>
      </c>
      <c r="B258" s="1" t="s">
        <v>2058</v>
      </c>
      <c r="C258" s="1" t="s">
        <v>2058</v>
      </c>
      <c r="D258" s="1" t="s">
        <v>3754</v>
      </c>
      <c r="E258" s="1" t="s">
        <v>1012</v>
      </c>
      <c r="F258" s="1" t="str">
        <f>VLOOKUP(Table10[[#This Row],[نام کارشناس دفتر فنی]],Table1[],3,0)</f>
        <v>کارشناس بازرسی وبرنامه ریزی تعمیرات مکانیک(12)</v>
      </c>
      <c r="G258" s="1" t="s">
        <v>1147</v>
      </c>
      <c r="H258" s="1" t="str">
        <f>VLOOKUP(Table10[[#This Row],[نام شخص کارشناس نظارت]],Table1[],3,0)</f>
        <v>کارشناس مکانیک نظارت (1)</v>
      </c>
      <c r="I258" s="1">
        <f>COUNTIF(Table2[کد سیستم],Table10[[#This Row],[کد سیستم]])</f>
        <v>1</v>
      </c>
    </row>
    <row r="259" spans="1:9" hidden="1" x14ac:dyDescent="0.25">
      <c r="A259" s="1">
        <v>258</v>
      </c>
      <c r="B259" s="1" t="s">
        <v>2060</v>
      </c>
      <c r="C259" s="1" t="s">
        <v>2060</v>
      </c>
      <c r="D259" s="1" t="s">
        <v>3754</v>
      </c>
      <c r="E259" s="1" t="s">
        <v>1012</v>
      </c>
      <c r="F259" s="1" t="str">
        <f>VLOOKUP(Table10[[#This Row],[نام کارشناس دفتر فنی]],Table1[],3,0)</f>
        <v>کارشناس بازرسی وبرنامه ریزی تعمیرات مکانیک(12)</v>
      </c>
      <c r="G259" s="1" t="s">
        <v>1147</v>
      </c>
      <c r="H259" s="1" t="str">
        <f>VLOOKUP(Table10[[#This Row],[نام شخص کارشناس نظارت]],Table1[],3,0)</f>
        <v>کارشناس مکانیک نظارت (1)</v>
      </c>
      <c r="I259" s="1">
        <f>COUNTIF(Table2[کد سیستم],Table10[[#This Row],[کد سیستم]])</f>
        <v>1</v>
      </c>
    </row>
    <row r="260" spans="1:9" hidden="1" x14ac:dyDescent="0.25">
      <c r="A260" s="1">
        <v>259</v>
      </c>
      <c r="B260" s="1" t="s">
        <v>2062</v>
      </c>
      <c r="C260" s="1" t="s">
        <v>2062</v>
      </c>
      <c r="D260" s="1" t="s">
        <v>3754</v>
      </c>
      <c r="E260" s="1" t="s">
        <v>1012</v>
      </c>
      <c r="F260" s="1" t="str">
        <f>VLOOKUP(Table10[[#This Row],[نام کارشناس دفتر فنی]],Table1[],3,0)</f>
        <v>کارشناس بازرسی وبرنامه ریزی تعمیرات مکانیک(12)</v>
      </c>
      <c r="G260" s="1" t="s">
        <v>1147</v>
      </c>
      <c r="H260" s="1" t="str">
        <f>VLOOKUP(Table10[[#This Row],[نام شخص کارشناس نظارت]],Table1[],3,0)</f>
        <v>کارشناس مکانیک نظارت (1)</v>
      </c>
      <c r="I260" s="1">
        <f>COUNTIF(Table2[کد سیستم],Table10[[#This Row],[کد سیستم]])</f>
        <v>1</v>
      </c>
    </row>
    <row r="261" spans="1:9" hidden="1" x14ac:dyDescent="0.25">
      <c r="A261" s="1">
        <v>260</v>
      </c>
      <c r="B261" s="1" t="s">
        <v>2064</v>
      </c>
      <c r="C261" s="1" t="s">
        <v>2064</v>
      </c>
      <c r="D261" s="1" t="s">
        <v>3754</v>
      </c>
      <c r="E261" s="1" t="s">
        <v>1012</v>
      </c>
      <c r="F261" s="1" t="str">
        <f>VLOOKUP(Table10[[#This Row],[نام کارشناس دفتر فنی]],Table1[],3,0)</f>
        <v>کارشناس بازرسی وبرنامه ریزی تعمیرات مکانیک(12)</v>
      </c>
      <c r="G261" s="1" t="s">
        <v>1147</v>
      </c>
      <c r="H261" s="1" t="str">
        <f>VLOOKUP(Table10[[#This Row],[نام شخص کارشناس نظارت]],Table1[],3,0)</f>
        <v>کارشناس مکانیک نظارت (1)</v>
      </c>
      <c r="I261" s="1">
        <f>COUNTIF(Table2[کد سیستم],Table10[[#This Row],[کد سیستم]])</f>
        <v>1</v>
      </c>
    </row>
    <row r="262" spans="1:9" hidden="1" x14ac:dyDescent="0.25">
      <c r="A262" s="1">
        <v>261</v>
      </c>
      <c r="B262" s="1" t="s">
        <v>2066</v>
      </c>
      <c r="C262" s="1" t="s">
        <v>2066</v>
      </c>
      <c r="D262" s="1" t="s">
        <v>3754</v>
      </c>
      <c r="E262" s="1" t="s">
        <v>1012</v>
      </c>
      <c r="F262" s="1" t="str">
        <f>VLOOKUP(Table10[[#This Row],[نام کارشناس دفتر فنی]],Table1[],3,0)</f>
        <v>کارشناس بازرسی وبرنامه ریزی تعمیرات مکانیک(12)</v>
      </c>
      <c r="G262" s="1" t="s">
        <v>1147</v>
      </c>
      <c r="H262" s="1" t="str">
        <f>VLOOKUP(Table10[[#This Row],[نام شخص کارشناس نظارت]],Table1[],3,0)</f>
        <v>کارشناس مکانیک نظارت (1)</v>
      </c>
      <c r="I262" s="1">
        <f>COUNTIF(Table2[کد سیستم],Table10[[#This Row],[کد سیستم]])</f>
        <v>1</v>
      </c>
    </row>
    <row r="263" spans="1:9" hidden="1" x14ac:dyDescent="0.25">
      <c r="A263" s="1">
        <v>262</v>
      </c>
      <c r="B263" s="1" t="s">
        <v>2068</v>
      </c>
      <c r="C263" s="1" t="s">
        <v>2068</v>
      </c>
      <c r="D263" s="1" t="s">
        <v>3754</v>
      </c>
      <c r="E263" s="1" t="s">
        <v>1012</v>
      </c>
      <c r="F263" s="1" t="str">
        <f>VLOOKUP(Table10[[#This Row],[نام کارشناس دفتر فنی]],Table1[],3,0)</f>
        <v>کارشناس بازرسی وبرنامه ریزی تعمیرات مکانیک(12)</v>
      </c>
      <c r="G263" s="1" t="s">
        <v>1147</v>
      </c>
      <c r="H263" s="1" t="str">
        <f>VLOOKUP(Table10[[#This Row],[نام شخص کارشناس نظارت]],Table1[],3,0)</f>
        <v>کارشناس مکانیک نظارت (1)</v>
      </c>
      <c r="I263" s="1">
        <f>COUNTIF(Table2[کد سیستم],Table10[[#This Row],[کد سیستم]])</f>
        <v>1</v>
      </c>
    </row>
    <row r="264" spans="1:9" hidden="1" x14ac:dyDescent="0.25">
      <c r="A264" s="1">
        <v>263</v>
      </c>
      <c r="B264" s="1" t="s">
        <v>2070</v>
      </c>
      <c r="C264" s="1" t="s">
        <v>2070</v>
      </c>
      <c r="D264" s="1" t="s">
        <v>3754</v>
      </c>
      <c r="E264" s="1" t="s">
        <v>1012</v>
      </c>
      <c r="F264" s="1" t="str">
        <f>VLOOKUP(Table10[[#This Row],[نام کارشناس دفتر فنی]],Table1[],3,0)</f>
        <v>کارشناس بازرسی وبرنامه ریزی تعمیرات مکانیک(12)</v>
      </c>
      <c r="G264" s="1" t="s">
        <v>1147</v>
      </c>
      <c r="H264" s="1" t="str">
        <f>VLOOKUP(Table10[[#This Row],[نام شخص کارشناس نظارت]],Table1[],3,0)</f>
        <v>کارشناس مکانیک نظارت (1)</v>
      </c>
      <c r="I264" s="1">
        <f>COUNTIF(Table2[کد سیستم],Table10[[#This Row],[کد سیستم]])</f>
        <v>1</v>
      </c>
    </row>
    <row r="265" spans="1:9" hidden="1" x14ac:dyDescent="0.25">
      <c r="A265" s="1">
        <v>264</v>
      </c>
      <c r="B265" s="1" t="s">
        <v>2072</v>
      </c>
      <c r="C265" s="1" t="s">
        <v>2072</v>
      </c>
      <c r="D265" s="1" t="s">
        <v>3754</v>
      </c>
      <c r="E265" s="1" t="s">
        <v>1012</v>
      </c>
      <c r="F265" s="1" t="str">
        <f>VLOOKUP(Table10[[#This Row],[نام کارشناس دفتر فنی]],Table1[],3,0)</f>
        <v>کارشناس بازرسی وبرنامه ریزی تعمیرات مکانیک(12)</v>
      </c>
      <c r="G265" s="1" t="s">
        <v>1147</v>
      </c>
      <c r="H265" s="1" t="str">
        <f>VLOOKUP(Table10[[#This Row],[نام شخص کارشناس نظارت]],Table1[],3,0)</f>
        <v>کارشناس مکانیک نظارت (1)</v>
      </c>
      <c r="I265" s="1">
        <f>COUNTIF(Table2[کد سیستم],Table10[[#This Row],[کد سیستم]])</f>
        <v>1</v>
      </c>
    </row>
    <row r="266" spans="1:9" hidden="1" x14ac:dyDescent="0.25">
      <c r="A266" s="1">
        <v>265</v>
      </c>
      <c r="B266" s="1" t="s">
        <v>2074</v>
      </c>
      <c r="C266" s="1" t="s">
        <v>2074</v>
      </c>
      <c r="D266" s="1" t="s">
        <v>3754</v>
      </c>
      <c r="E266" s="1" t="s">
        <v>1012</v>
      </c>
      <c r="F266" s="1" t="str">
        <f>VLOOKUP(Table10[[#This Row],[نام کارشناس دفتر فنی]],Table1[],3,0)</f>
        <v>کارشناس بازرسی وبرنامه ریزی تعمیرات مکانیک(12)</v>
      </c>
      <c r="G266" s="1" t="s">
        <v>1147</v>
      </c>
      <c r="H266" s="1" t="str">
        <f>VLOOKUP(Table10[[#This Row],[نام شخص کارشناس نظارت]],Table1[],3,0)</f>
        <v>کارشناس مکانیک نظارت (1)</v>
      </c>
      <c r="I266" s="1">
        <f>COUNTIF(Table2[کد سیستم],Table10[[#This Row],[کد سیستم]])</f>
        <v>1</v>
      </c>
    </row>
    <row r="267" spans="1:9" hidden="1" x14ac:dyDescent="0.25">
      <c r="A267" s="1">
        <v>266</v>
      </c>
      <c r="B267" s="1" t="s">
        <v>2076</v>
      </c>
      <c r="C267" s="1" t="s">
        <v>2076</v>
      </c>
      <c r="D267" s="1" t="s">
        <v>3754</v>
      </c>
      <c r="E267" s="1" t="s">
        <v>1012</v>
      </c>
      <c r="F267" s="1" t="str">
        <f>VLOOKUP(Table10[[#This Row],[نام کارشناس دفتر فنی]],Table1[],3,0)</f>
        <v>کارشناس بازرسی وبرنامه ریزی تعمیرات مکانیک(12)</v>
      </c>
      <c r="G267" s="1" t="s">
        <v>1147</v>
      </c>
      <c r="H267" s="1" t="str">
        <f>VLOOKUP(Table10[[#This Row],[نام شخص کارشناس نظارت]],Table1[],3,0)</f>
        <v>کارشناس مکانیک نظارت (1)</v>
      </c>
      <c r="I267" s="1">
        <f>COUNTIF(Table2[کد سیستم],Table10[[#This Row],[کد سیستم]])</f>
        <v>1</v>
      </c>
    </row>
    <row r="268" spans="1:9" hidden="1" x14ac:dyDescent="0.25">
      <c r="A268" s="1">
        <v>267</v>
      </c>
      <c r="B268" s="1" t="s">
        <v>2078</v>
      </c>
      <c r="C268" s="1" t="s">
        <v>2078</v>
      </c>
      <c r="D268" s="1" t="s">
        <v>3754</v>
      </c>
      <c r="E268" s="1" t="s">
        <v>1012</v>
      </c>
      <c r="F268" s="1" t="str">
        <f>VLOOKUP(Table10[[#This Row],[نام کارشناس دفتر فنی]],Table1[],3,0)</f>
        <v>کارشناس بازرسی وبرنامه ریزی تعمیرات مکانیک(12)</v>
      </c>
      <c r="G268" s="1" t="s">
        <v>1147</v>
      </c>
      <c r="H268" s="1" t="str">
        <f>VLOOKUP(Table10[[#This Row],[نام شخص کارشناس نظارت]],Table1[],3,0)</f>
        <v>کارشناس مکانیک نظارت (1)</v>
      </c>
      <c r="I268" s="1">
        <f>COUNTIF(Table2[کد سیستم],Table10[[#This Row],[کد سیستم]])</f>
        <v>1</v>
      </c>
    </row>
    <row r="269" spans="1:9" hidden="1" x14ac:dyDescent="0.25">
      <c r="A269" s="1">
        <v>268</v>
      </c>
      <c r="B269" s="1" t="s">
        <v>2080</v>
      </c>
      <c r="C269" s="1" t="s">
        <v>2080</v>
      </c>
      <c r="D269" s="1" t="s">
        <v>3754</v>
      </c>
      <c r="E269" s="1" t="s">
        <v>19</v>
      </c>
      <c r="F269" s="1" t="str">
        <f>VLOOKUP(Table10[[#This Row],[نام کارشناس دفتر فنی]],Table1[],3,0)</f>
        <v>کارشناس بازرسی وبرنامه ریزی تعمیرات مکانیک(3)</v>
      </c>
      <c r="G269" s="1" t="s">
        <v>1147</v>
      </c>
      <c r="H269" s="1" t="str">
        <f>VLOOKUP(Table10[[#This Row],[نام شخص کارشناس نظارت]],Table1[],3,0)</f>
        <v>کارشناس مکانیک نظارت (1)</v>
      </c>
      <c r="I269" s="1">
        <f>COUNTIF(Table2[کد سیستم],Table10[[#This Row],[کد سیستم]])</f>
        <v>1</v>
      </c>
    </row>
    <row r="270" spans="1:9" hidden="1" x14ac:dyDescent="0.25">
      <c r="A270" s="1">
        <v>269</v>
      </c>
      <c r="B270" s="1" t="s">
        <v>2082</v>
      </c>
      <c r="C270" s="1" t="s">
        <v>2082</v>
      </c>
      <c r="D270" s="1" t="s">
        <v>3754</v>
      </c>
      <c r="E270" s="1" t="s">
        <v>737</v>
      </c>
      <c r="F270" s="1" t="str">
        <f>VLOOKUP(Table10[[#This Row],[نام کارشناس دفتر فنی]],Table1[],3,0)</f>
        <v>کارشناس بازرسی وبرنامه ریزی تعمیرات مکانیک(6)</v>
      </c>
      <c r="G270" s="1" t="s">
        <v>241</v>
      </c>
      <c r="H270" s="1" t="str">
        <f>VLOOKUP(Table10[[#This Row],[نام شخص کارشناس نظارت]],Table1[],3,0)</f>
        <v>کارشناس مکانیک نظارت (2)</v>
      </c>
      <c r="I270" s="1">
        <f>COUNTIF(Table2[کد سیستم],Table10[[#This Row],[کد سیستم]])</f>
        <v>1</v>
      </c>
    </row>
    <row r="271" spans="1:9" hidden="1" x14ac:dyDescent="0.25">
      <c r="A271" s="1">
        <v>270</v>
      </c>
      <c r="B271" s="1" t="s">
        <v>2084</v>
      </c>
      <c r="C271" s="1" t="s">
        <v>2084</v>
      </c>
      <c r="D271" s="1" t="s">
        <v>3754</v>
      </c>
      <c r="E271" s="1" t="s">
        <v>737</v>
      </c>
      <c r="F271" s="1" t="str">
        <f>VLOOKUP(Table10[[#This Row],[نام کارشناس دفتر فنی]],Table1[],3,0)</f>
        <v>کارشناس بازرسی وبرنامه ریزی تعمیرات مکانیک(6)</v>
      </c>
      <c r="G271" s="1" t="s">
        <v>241</v>
      </c>
      <c r="H271" s="1" t="str">
        <f>VLOOKUP(Table10[[#This Row],[نام شخص کارشناس نظارت]],Table1[],3,0)</f>
        <v>کارشناس مکانیک نظارت (2)</v>
      </c>
      <c r="I271" s="1">
        <f>COUNTIF(Table2[کد سیستم],Table10[[#This Row],[کد سیستم]])</f>
        <v>1</v>
      </c>
    </row>
    <row r="272" spans="1:9" hidden="1" x14ac:dyDescent="0.25">
      <c r="A272" s="1">
        <v>271</v>
      </c>
      <c r="B272" s="1" t="s">
        <v>2086</v>
      </c>
      <c r="C272" s="1" t="s">
        <v>2086</v>
      </c>
      <c r="D272" s="1" t="s">
        <v>3754</v>
      </c>
      <c r="E272" s="1" t="s">
        <v>737</v>
      </c>
      <c r="F272" s="1" t="str">
        <f>VLOOKUP(Table10[[#This Row],[نام کارشناس دفتر فنی]],Table1[],3,0)</f>
        <v>کارشناس بازرسی وبرنامه ریزی تعمیرات مکانیک(6)</v>
      </c>
      <c r="G272" s="1" t="s">
        <v>241</v>
      </c>
      <c r="H272" s="1" t="str">
        <f>VLOOKUP(Table10[[#This Row],[نام شخص کارشناس نظارت]],Table1[],3,0)</f>
        <v>کارشناس مکانیک نظارت (2)</v>
      </c>
      <c r="I272" s="1">
        <f>COUNTIF(Table2[کد سیستم],Table10[[#This Row],[کد سیستم]])</f>
        <v>1</v>
      </c>
    </row>
    <row r="273" spans="1:9" hidden="1" x14ac:dyDescent="0.25">
      <c r="A273" s="1">
        <v>272</v>
      </c>
      <c r="B273" s="1" t="s">
        <v>2088</v>
      </c>
      <c r="C273" s="1" t="s">
        <v>2088</v>
      </c>
      <c r="D273" s="1" t="s">
        <v>3754</v>
      </c>
      <c r="E273" s="1" t="s">
        <v>737</v>
      </c>
      <c r="F273" s="1" t="str">
        <f>VLOOKUP(Table10[[#This Row],[نام کارشناس دفتر فنی]],Table1[],3,0)</f>
        <v>کارشناس بازرسی وبرنامه ریزی تعمیرات مکانیک(6)</v>
      </c>
      <c r="G273" s="1" t="s">
        <v>241</v>
      </c>
      <c r="H273" s="1" t="str">
        <f>VLOOKUP(Table10[[#This Row],[نام شخص کارشناس نظارت]],Table1[],3,0)</f>
        <v>کارشناس مکانیک نظارت (2)</v>
      </c>
      <c r="I273" s="1">
        <f>COUNTIF(Table2[کد سیستم],Table10[[#This Row],[کد سیستم]])</f>
        <v>1</v>
      </c>
    </row>
    <row r="274" spans="1:9" hidden="1" x14ac:dyDescent="0.25">
      <c r="A274" s="1">
        <v>273</v>
      </c>
      <c r="B274" s="1" t="s">
        <v>2090</v>
      </c>
      <c r="C274" s="1" t="s">
        <v>2090</v>
      </c>
      <c r="D274" s="1" t="s">
        <v>3754</v>
      </c>
      <c r="E274" s="1" t="s">
        <v>737</v>
      </c>
      <c r="F274" s="1" t="str">
        <f>VLOOKUP(Table10[[#This Row],[نام کارشناس دفتر فنی]],Table1[],3,0)</f>
        <v>کارشناس بازرسی وبرنامه ریزی تعمیرات مکانیک(6)</v>
      </c>
      <c r="G274" s="1" t="s">
        <v>241</v>
      </c>
      <c r="H274" s="1" t="str">
        <f>VLOOKUP(Table10[[#This Row],[نام شخص کارشناس نظارت]],Table1[],3,0)</f>
        <v>کارشناس مکانیک نظارت (2)</v>
      </c>
      <c r="I274" s="1">
        <f>COUNTIF(Table2[کد سیستم],Table10[[#This Row],[کد سیستم]])</f>
        <v>1</v>
      </c>
    </row>
    <row r="275" spans="1:9" hidden="1" x14ac:dyDescent="0.25">
      <c r="A275" s="1">
        <v>274</v>
      </c>
      <c r="B275" s="1" t="s">
        <v>2092</v>
      </c>
      <c r="C275" s="1" t="s">
        <v>2092</v>
      </c>
      <c r="D275" s="1" t="s">
        <v>3754</v>
      </c>
      <c r="E275" s="1" t="s">
        <v>737</v>
      </c>
      <c r="F275" s="1" t="str">
        <f>VLOOKUP(Table10[[#This Row],[نام کارشناس دفتر فنی]],Table1[],3,0)</f>
        <v>کارشناس بازرسی وبرنامه ریزی تعمیرات مکانیک(6)</v>
      </c>
      <c r="G275" s="1" t="s">
        <v>241</v>
      </c>
      <c r="H275" s="1" t="str">
        <f>VLOOKUP(Table10[[#This Row],[نام شخص کارشناس نظارت]],Table1[],3,0)</f>
        <v>کارشناس مکانیک نظارت (2)</v>
      </c>
      <c r="I275" s="1">
        <f>COUNTIF(Table2[کد سیستم],Table10[[#This Row],[کد سیستم]])</f>
        <v>1</v>
      </c>
    </row>
    <row r="276" spans="1:9" hidden="1" x14ac:dyDescent="0.25">
      <c r="A276" s="1">
        <v>275</v>
      </c>
      <c r="B276" s="1" t="s">
        <v>2094</v>
      </c>
      <c r="C276" s="1" t="s">
        <v>2094</v>
      </c>
      <c r="D276" s="1" t="s">
        <v>3754</v>
      </c>
      <c r="E276" s="1" t="s">
        <v>737</v>
      </c>
      <c r="F276" s="1" t="str">
        <f>VLOOKUP(Table10[[#This Row],[نام کارشناس دفتر فنی]],Table1[],3,0)</f>
        <v>کارشناس بازرسی وبرنامه ریزی تعمیرات مکانیک(6)</v>
      </c>
      <c r="G276" s="1" t="s">
        <v>241</v>
      </c>
      <c r="H276" s="1" t="str">
        <f>VLOOKUP(Table10[[#This Row],[نام شخص کارشناس نظارت]],Table1[],3,0)</f>
        <v>کارشناس مکانیک نظارت (2)</v>
      </c>
      <c r="I276" s="1">
        <f>COUNTIF(Table2[کد سیستم],Table10[[#This Row],[کد سیستم]])</f>
        <v>1</v>
      </c>
    </row>
    <row r="277" spans="1:9" hidden="1" x14ac:dyDescent="0.25">
      <c r="A277" s="1">
        <v>276</v>
      </c>
      <c r="B277" s="1" t="s">
        <v>2096</v>
      </c>
      <c r="C277" s="1" t="s">
        <v>2096</v>
      </c>
      <c r="D277" s="1" t="s">
        <v>3754</v>
      </c>
      <c r="E277" s="1" t="s">
        <v>737</v>
      </c>
      <c r="F277" s="1" t="str">
        <f>VLOOKUP(Table10[[#This Row],[نام کارشناس دفتر فنی]],Table1[],3,0)</f>
        <v>کارشناس بازرسی وبرنامه ریزی تعمیرات مکانیک(6)</v>
      </c>
      <c r="G277" s="1" t="s">
        <v>241</v>
      </c>
      <c r="H277" s="1" t="str">
        <f>VLOOKUP(Table10[[#This Row],[نام شخص کارشناس نظارت]],Table1[],3,0)</f>
        <v>کارشناس مکانیک نظارت (2)</v>
      </c>
      <c r="I277" s="1">
        <f>COUNTIF(Table2[کد سیستم],Table10[[#This Row],[کد سیستم]])</f>
        <v>1</v>
      </c>
    </row>
    <row r="278" spans="1:9" hidden="1" x14ac:dyDescent="0.25">
      <c r="A278" s="1">
        <v>277</v>
      </c>
      <c r="B278" s="1" t="s">
        <v>2098</v>
      </c>
      <c r="C278" s="1" t="s">
        <v>2098</v>
      </c>
      <c r="D278" s="1" t="s">
        <v>3754</v>
      </c>
      <c r="E278" s="1" t="s">
        <v>737</v>
      </c>
      <c r="F278" s="1" t="str">
        <f>VLOOKUP(Table10[[#This Row],[نام کارشناس دفتر فنی]],Table1[],3,0)</f>
        <v>کارشناس بازرسی وبرنامه ریزی تعمیرات مکانیک(6)</v>
      </c>
      <c r="G278" s="1" t="s">
        <v>241</v>
      </c>
      <c r="H278" s="1" t="str">
        <f>VLOOKUP(Table10[[#This Row],[نام شخص کارشناس نظارت]],Table1[],3,0)</f>
        <v>کارشناس مکانیک نظارت (2)</v>
      </c>
      <c r="I278" s="1">
        <f>COUNTIF(Table2[کد سیستم],Table10[[#This Row],[کد سیستم]])</f>
        <v>1</v>
      </c>
    </row>
    <row r="279" spans="1:9" hidden="1" x14ac:dyDescent="0.25">
      <c r="A279" s="1">
        <v>278</v>
      </c>
      <c r="B279" s="1" t="s">
        <v>2100</v>
      </c>
      <c r="C279" s="1" t="s">
        <v>2100</v>
      </c>
      <c r="D279" s="1" t="s">
        <v>3754</v>
      </c>
      <c r="E279" s="1" t="s">
        <v>737</v>
      </c>
      <c r="F279" s="1" t="str">
        <f>VLOOKUP(Table10[[#This Row],[نام کارشناس دفتر فنی]],Table1[],3,0)</f>
        <v>کارشناس بازرسی وبرنامه ریزی تعمیرات مکانیک(6)</v>
      </c>
      <c r="G279" s="1" t="s">
        <v>241</v>
      </c>
      <c r="H279" s="1" t="str">
        <f>VLOOKUP(Table10[[#This Row],[نام شخص کارشناس نظارت]],Table1[],3,0)</f>
        <v>کارشناس مکانیک نظارت (2)</v>
      </c>
      <c r="I279" s="1">
        <f>COUNTIF(Table2[کد سیستم],Table10[[#This Row],[کد سیستم]])</f>
        <v>1</v>
      </c>
    </row>
    <row r="280" spans="1:9" hidden="1" x14ac:dyDescent="0.25">
      <c r="A280" s="1">
        <v>279</v>
      </c>
      <c r="B280" s="1" t="s">
        <v>2102</v>
      </c>
      <c r="C280" s="1" t="s">
        <v>2102</v>
      </c>
      <c r="D280" s="1" t="s">
        <v>3754</v>
      </c>
      <c r="E280" s="1" t="s">
        <v>737</v>
      </c>
      <c r="F280" s="1" t="str">
        <f>VLOOKUP(Table10[[#This Row],[نام کارشناس دفتر فنی]],Table1[],3,0)</f>
        <v>کارشناس بازرسی وبرنامه ریزی تعمیرات مکانیک(6)</v>
      </c>
      <c r="G280" s="1" t="s">
        <v>241</v>
      </c>
      <c r="H280" s="1" t="str">
        <f>VLOOKUP(Table10[[#This Row],[نام شخص کارشناس نظارت]],Table1[],3,0)</f>
        <v>کارشناس مکانیک نظارت (2)</v>
      </c>
      <c r="I280" s="1">
        <f>COUNTIF(Table2[کد سیستم],Table10[[#This Row],[کد سیستم]])</f>
        <v>1</v>
      </c>
    </row>
    <row r="281" spans="1:9" hidden="1" x14ac:dyDescent="0.25">
      <c r="A281" s="1">
        <v>280</v>
      </c>
      <c r="B281" s="1" t="s">
        <v>2104</v>
      </c>
      <c r="C281" s="1" t="s">
        <v>2104</v>
      </c>
      <c r="D281" s="1" t="s">
        <v>3754</v>
      </c>
      <c r="E281" s="1" t="s">
        <v>737</v>
      </c>
      <c r="F281" s="1" t="str">
        <f>VLOOKUP(Table10[[#This Row],[نام کارشناس دفتر فنی]],Table1[],3,0)</f>
        <v>کارشناس بازرسی وبرنامه ریزی تعمیرات مکانیک(6)</v>
      </c>
      <c r="G281" s="1" t="s">
        <v>241</v>
      </c>
      <c r="H281" s="1" t="str">
        <f>VLOOKUP(Table10[[#This Row],[نام شخص کارشناس نظارت]],Table1[],3,0)</f>
        <v>کارشناس مکانیک نظارت (2)</v>
      </c>
      <c r="I281" s="1">
        <f>COUNTIF(Table2[کد سیستم],Table10[[#This Row],[کد سیستم]])</f>
        <v>1</v>
      </c>
    </row>
    <row r="282" spans="1:9" hidden="1" x14ac:dyDescent="0.25">
      <c r="A282" s="1">
        <v>281</v>
      </c>
      <c r="B282" s="1" t="s">
        <v>2106</v>
      </c>
      <c r="C282" s="1" t="s">
        <v>2106</v>
      </c>
      <c r="D282" s="1" t="s">
        <v>3754</v>
      </c>
      <c r="E282" s="1" t="s">
        <v>737</v>
      </c>
      <c r="F282" s="1" t="str">
        <f>VLOOKUP(Table10[[#This Row],[نام کارشناس دفتر فنی]],Table1[],3,0)</f>
        <v>کارشناس بازرسی وبرنامه ریزی تعمیرات مکانیک(6)</v>
      </c>
      <c r="G282" s="1" t="s">
        <v>241</v>
      </c>
      <c r="H282" s="1" t="str">
        <f>VLOOKUP(Table10[[#This Row],[نام شخص کارشناس نظارت]],Table1[],3,0)</f>
        <v>کارشناس مکانیک نظارت (2)</v>
      </c>
      <c r="I282" s="1">
        <f>COUNTIF(Table2[کد سیستم],Table10[[#This Row],[کد سیستم]])</f>
        <v>1</v>
      </c>
    </row>
    <row r="283" spans="1:9" hidden="1" x14ac:dyDescent="0.25">
      <c r="A283" s="1">
        <v>282</v>
      </c>
      <c r="B283" s="1" t="s">
        <v>2108</v>
      </c>
      <c r="C283" s="1" t="s">
        <v>2108</v>
      </c>
      <c r="D283" s="1" t="s">
        <v>3754</v>
      </c>
      <c r="E283" s="1" t="s">
        <v>737</v>
      </c>
      <c r="F283" s="1" t="str">
        <f>VLOOKUP(Table10[[#This Row],[نام کارشناس دفتر فنی]],Table1[],3,0)</f>
        <v>کارشناس بازرسی وبرنامه ریزی تعمیرات مکانیک(6)</v>
      </c>
      <c r="G283" s="1" t="s">
        <v>241</v>
      </c>
      <c r="H283" s="1" t="str">
        <f>VLOOKUP(Table10[[#This Row],[نام شخص کارشناس نظارت]],Table1[],3,0)</f>
        <v>کارشناس مکانیک نظارت (2)</v>
      </c>
      <c r="I283" s="1">
        <f>COUNTIF(Table2[کد سیستم],Table10[[#This Row],[کد سیستم]])</f>
        <v>1</v>
      </c>
    </row>
    <row r="284" spans="1:9" hidden="1" x14ac:dyDescent="0.25">
      <c r="A284" s="1">
        <v>283</v>
      </c>
      <c r="B284" s="1" t="s">
        <v>2110</v>
      </c>
      <c r="C284" s="1" t="s">
        <v>2110</v>
      </c>
      <c r="D284" s="1" t="s">
        <v>3754</v>
      </c>
      <c r="E284" s="1" t="s">
        <v>737</v>
      </c>
      <c r="F284" s="1" t="str">
        <f>VLOOKUP(Table10[[#This Row],[نام کارشناس دفتر فنی]],Table1[],3,0)</f>
        <v>کارشناس بازرسی وبرنامه ریزی تعمیرات مکانیک(6)</v>
      </c>
      <c r="G284" s="1" t="s">
        <v>241</v>
      </c>
      <c r="H284" s="1" t="str">
        <f>VLOOKUP(Table10[[#This Row],[نام شخص کارشناس نظارت]],Table1[],3,0)</f>
        <v>کارشناس مکانیک نظارت (2)</v>
      </c>
      <c r="I284" s="1">
        <f>COUNTIF(Table2[کد سیستم],Table10[[#This Row],[کد سیستم]])</f>
        <v>1</v>
      </c>
    </row>
    <row r="285" spans="1:9" hidden="1" x14ac:dyDescent="0.25">
      <c r="A285" s="1">
        <v>284</v>
      </c>
      <c r="B285" s="1" t="s">
        <v>2112</v>
      </c>
      <c r="C285" s="1" t="s">
        <v>2112</v>
      </c>
      <c r="D285" s="1" t="s">
        <v>3754</v>
      </c>
      <c r="E285" s="1" t="s">
        <v>737</v>
      </c>
      <c r="F285" s="1" t="str">
        <f>VLOOKUP(Table10[[#This Row],[نام کارشناس دفتر فنی]],Table1[],3,0)</f>
        <v>کارشناس بازرسی وبرنامه ریزی تعمیرات مکانیک(6)</v>
      </c>
      <c r="G285" s="1" t="s">
        <v>241</v>
      </c>
      <c r="H285" s="1" t="str">
        <f>VLOOKUP(Table10[[#This Row],[نام شخص کارشناس نظارت]],Table1[],3,0)</f>
        <v>کارشناس مکانیک نظارت (2)</v>
      </c>
      <c r="I285" s="1">
        <f>COUNTIF(Table2[کد سیستم],Table10[[#This Row],[کد سیستم]])</f>
        <v>1</v>
      </c>
    </row>
    <row r="286" spans="1:9" hidden="1" x14ac:dyDescent="0.25">
      <c r="A286" s="1">
        <v>285</v>
      </c>
      <c r="B286" s="1" t="s">
        <v>2114</v>
      </c>
      <c r="C286" s="1" t="s">
        <v>2114</v>
      </c>
      <c r="D286" s="1" t="s">
        <v>3754</v>
      </c>
      <c r="E286" s="1" t="s">
        <v>737</v>
      </c>
      <c r="F286" s="1" t="str">
        <f>VLOOKUP(Table10[[#This Row],[نام کارشناس دفتر فنی]],Table1[],3,0)</f>
        <v>کارشناس بازرسی وبرنامه ریزی تعمیرات مکانیک(6)</v>
      </c>
      <c r="G286" s="1" t="s">
        <v>241</v>
      </c>
      <c r="H286" s="1" t="str">
        <f>VLOOKUP(Table10[[#This Row],[نام شخص کارشناس نظارت]],Table1[],3,0)</f>
        <v>کارشناس مکانیک نظارت (2)</v>
      </c>
      <c r="I286" s="1">
        <f>COUNTIF(Table2[کد سیستم],Table10[[#This Row],[کد سیستم]])</f>
        <v>1</v>
      </c>
    </row>
    <row r="287" spans="1:9" hidden="1" x14ac:dyDescent="0.25">
      <c r="A287" s="1">
        <v>286</v>
      </c>
      <c r="B287" s="1" t="s">
        <v>2116</v>
      </c>
      <c r="C287" s="1" t="s">
        <v>2116</v>
      </c>
      <c r="D287" s="1" t="s">
        <v>3754</v>
      </c>
      <c r="E287" s="1" t="s">
        <v>737</v>
      </c>
      <c r="F287" s="1" t="str">
        <f>VLOOKUP(Table10[[#This Row],[نام کارشناس دفتر فنی]],Table1[],3,0)</f>
        <v>کارشناس بازرسی وبرنامه ریزی تعمیرات مکانیک(6)</v>
      </c>
      <c r="G287" s="1" t="s">
        <v>241</v>
      </c>
      <c r="H287" s="1" t="str">
        <f>VLOOKUP(Table10[[#This Row],[نام شخص کارشناس نظارت]],Table1[],3,0)</f>
        <v>کارشناس مکانیک نظارت (2)</v>
      </c>
      <c r="I287" s="1">
        <f>COUNTIF(Table2[کد سیستم],Table10[[#This Row],[کد سیستم]])</f>
        <v>1</v>
      </c>
    </row>
    <row r="288" spans="1:9" hidden="1" x14ac:dyDescent="0.25">
      <c r="A288" s="1">
        <v>287</v>
      </c>
      <c r="B288" s="1" t="s">
        <v>2118</v>
      </c>
      <c r="C288" s="1" t="s">
        <v>2118</v>
      </c>
      <c r="D288" s="1" t="s">
        <v>3754</v>
      </c>
      <c r="E288" s="1" t="s">
        <v>737</v>
      </c>
      <c r="F288" s="1" t="str">
        <f>VLOOKUP(Table10[[#This Row],[نام کارشناس دفتر فنی]],Table1[],3,0)</f>
        <v>کارشناس بازرسی وبرنامه ریزی تعمیرات مکانیک(6)</v>
      </c>
      <c r="G288" s="1" t="s">
        <v>241</v>
      </c>
      <c r="H288" s="1" t="str">
        <f>VLOOKUP(Table10[[#This Row],[نام شخص کارشناس نظارت]],Table1[],3,0)</f>
        <v>کارشناس مکانیک نظارت (2)</v>
      </c>
      <c r="I288" s="1">
        <f>COUNTIF(Table2[کد سیستم],Table10[[#This Row],[کد سیستم]])</f>
        <v>1</v>
      </c>
    </row>
    <row r="289" spans="1:9" hidden="1" x14ac:dyDescent="0.25">
      <c r="A289" s="1">
        <v>288</v>
      </c>
      <c r="B289" s="1" t="s">
        <v>2120</v>
      </c>
      <c r="C289" s="1" t="s">
        <v>2120</v>
      </c>
      <c r="D289" s="1" t="s">
        <v>3754</v>
      </c>
      <c r="E289" s="1" t="s">
        <v>737</v>
      </c>
      <c r="F289" s="1" t="str">
        <f>VLOOKUP(Table10[[#This Row],[نام کارشناس دفتر فنی]],Table1[],3,0)</f>
        <v>کارشناس بازرسی وبرنامه ریزی تعمیرات مکانیک(6)</v>
      </c>
      <c r="G289" s="1" t="s">
        <v>241</v>
      </c>
      <c r="H289" s="1" t="str">
        <f>VLOOKUP(Table10[[#This Row],[نام شخص کارشناس نظارت]],Table1[],3,0)</f>
        <v>کارشناس مکانیک نظارت (2)</v>
      </c>
      <c r="I289" s="1">
        <f>COUNTIF(Table2[کد سیستم],Table10[[#This Row],[کد سیستم]])</f>
        <v>1</v>
      </c>
    </row>
    <row r="290" spans="1:9" hidden="1" x14ac:dyDescent="0.25">
      <c r="A290" s="1">
        <v>289</v>
      </c>
      <c r="B290" s="1" t="s">
        <v>2122</v>
      </c>
      <c r="C290" s="1" t="s">
        <v>2122</v>
      </c>
      <c r="D290" s="1" t="s">
        <v>3754</v>
      </c>
      <c r="E290" s="1" t="s">
        <v>737</v>
      </c>
      <c r="F290" s="1" t="str">
        <f>VLOOKUP(Table10[[#This Row],[نام کارشناس دفتر فنی]],Table1[],3,0)</f>
        <v>کارشناس بازرسی وبرنامه ریزی تعمیرات مکانیک(6)</v>
      </c>
      <c r="G290" s="1" t="s">
        <v>241</v>
      </c>
      <c r="H290" s="1" t="str">
        <f>VLOOKUP(Table10[[#This Row],[نام شخص کارشناس نظارت]],Table1[],3,0)</f>
        <v>کارشناس مکانیک نظارت (2)</v>
      </c>
      <c r="I290" s="1">
        <f>COUNTIF(Table2[کد سیستم],Table10[[#This Row],[کد سیستم]])</f>
        <v>1</v>
      </c>
    </row>
    <row r="291" spans="1:9" hidden="1" x14ac:dyDescent="0.25">
      <c r="A291" s="1">
        <v>290</v>
      </c>
      <c r="B291" s="1" t="s">
        <v>2124</v>
      </c>
      <c r="C291" s="1" t="s">
        <v>2124</v>
      </c>
      <c r="D291" s="1" t="s">
        <v>3754</v>
      </c>
      <c r="E291" s="1" t="s">
        <v>737</v>
      </c>
      <c r="F291" s="1" t="str">
        <f>VLOOKUP(Table10[[#This Row],[نام کارشناس دفتر فنی]],Table1[],3,0)</f>
        <v>کارشناس بازرسی وبرنامه ریزی تعمیرات مکانیک(6)</v>
      </c>
      <c r="G291" s="1" t="s">
        <v>241</v>
      </c>
      <c r="H291" s="1" t="str">
        <f>VLOOKUP(Table10[[#This Row],[نام شخص کارشناس نظارت]],Table1[],3,0)</f>
        <v>کارشناس مکانیک نظارت (2)</v>
      </c>
      <c r="I291" s="1">
        <f>COUNTIF(Table2[کد سیستم],Table10[[#This Row],[کد سیستم]])</f>
        <v>1</v>
      </c>
    </row>
    <row r="292" spans="1:9" hidden="1" x14ac:dyDescent="0.25">
      <c r="A292" s="1">
        <v>291</v>
      </c>
      <c r="B292" s="1" t="s">
        <v>2126</v>
      </c>
      <c r="C292" s="1" t="s">
        <v>2126</v>
      </c>
      <c r="D292" s="1" t="s">
        <v>3754</v>
      </c>
      <c r="E292" s="1" t="s">
        <v>737</v>
      </c>
      <c r="F292" s="1" t="str">
        <f>VLOOKUP(Table10[[#This Row],[نام کارشناس دفتر فنی]],Table1[],3,0)</f>
        <v>کارشناس بازرسی وبرنامه ریزی تعمیرات مکانیک(6)</v>
      </c>
      <c r="G292" s="1" t="s">
        <v>241</v>
      </c>
      <c r="H292" s="1" t="str">
        <f>VLOOKUP(Table10[[#This Row],[نام شخص کارشناس نظارت]],Table1[],3,0)</f>
        <v>کارشناس مکانیک نظارت (2)</v>
      </c>
      <c r="I292" s="1">
        <f>COUNTIF(Table2[کد سیستم],Table10[[#This Row],[کد سیستم]])</f>
        <v>1</v>
      </c>
    </row>
    <row r="293" spans="1:9" hidden="1" x14ac:dyDescent="0.25">
      <c r="A293" s="1">
        <v>292</v>
      </c>
      <c r="B293" s="1" t="s">
        <v>2128</v>
      </c>
      <c r="C293" s="1" t="s">
        <v>2128</v>
      </c>
      <c r="D293" s="1" t="s">
        <v>3754</v>
      </c>
      <c r="E293" s="1" t="s">
        <v>737</v>
      </c>
      <c r="F293" s="1" t="str">
        <f>VLOOKUP(Table10[[#This Row],[نام کارشناس دفتر فنی]],Table1[],3,0)</f>
        <v>کارشناس بازرسی وبرنامه ریزی تعمیرات مکانیک(6)</v>
      </c>
      <c r="G293" s="1" t="s">
        <v>241</v>
      </c>
      <c r="H293" s="1" t="str">
        <f>VLOOKUP(Table10[[#This Row],[نام شخص کارشناس نظارت]],Table1[],3,0)</f>
        <v>کارشناس مکانیک نظارت (2)</v>
      </c>
      <c r="I293" s="1">
        <f>COUNTIF(Table2[کد سیستم],Table10[[#This Row],[کد سیستم]])</f>
        <v>1</v>
      </c>
    </row>
    <row r="294" spans="1:9" hidden="1" x14ac:dyDescent="0.25">
      <c r="A294" s="1">
        <v>293</v>
      </c>
      <c r="B294" s="1" t="s">
        <v>2130</v>
      </c>
      <c r="C294" s="1" t="s">
        <v>2130</v>
      </c>
      <c r="D294" s="1" t="s">
        <v>3754</v>
      </c>
      <c r="E294" s="1" t="s">
        <v>19</v>
      </c>
      <c r="F294" s="1" t="str">
        <f>VLOOKUP(Table10[[#This Row],[نام کارشناس دفتر فنی]],Table1[],3,0)</f>
        <v>کارشناس بازرسی وبرنامه ریزی تعمیرات مکانیک(3)</v>
      </c>
      <c r="G294" s="1" t="s">
        <v>241</v>
      </c>
      <c r="H294" s="1" t="str">
        <f>VLOOKUP(Table10[[#This Row],[نام شخص کارشناس نظارت]],Table1[],3,0)</f>
        <v>کارشناس مکانیک نظارت (2)</v>
      </c>
      <c r="I294" s="1">
        <f>COUNTIF(Table2[کد سیستم],Table10[[#This Row],[کد سیستم]])</f>
        <v>1</v>
      </c>
    </row>
    <row r="295" spans="1:9" hidden="1" x14ac:dyDescent="0.25">
      <c r="A295" s="1">
        <v>294</v>
      </c>
      <c r="B295" s="1" t="s">
        <v>2132</v>
      </c>
      <c r="C295" s="1" t="s">
        <v>2132</v>
      </c>
      <c r="D295" s="1" t="s">
        <v>3754</v>
      </c>
      <c r="E295" s="1" t="s">
        <v>19</v>
      </c>
      <c r="F295" s="1" t="str">
        <f>VLOOKUP(Table10[[#This Row],[نام کارشناس دفتر فنی]],Table1[],3,0)</f>
        <v>کارشناس بازرسی وبرنامه ریزی تعمیرات مکانیک(3)</v>
      </c>
      <c r="G295" s="1" t="s">
        <v>241</v>
      </c>
      <c r="H295" s="1" t="str">
        <f>VLOOKUP(Table10[[#This Row],[نام شخص کارشناس نظارت]],Table1[],3,0)</f>
        <v>کارشناس مکانیک نظارت (2)</v>
      </c>
      <c r="I295" s="1">
        <f>COUNTIF(Table2[کد سیستم],Table10[[#This Row],[کد سیستم]])</f>
        <v>1</v>
      </c>
    </row>
    <row r="296" spans="1:9" hidden="1" x14ac:dyDescent="0.25">
      <c r="A296" s="1">
        <v>295</v>
      </c>
      <c r="B296" s="1" t="s">
        <v>2134</v>
      </c>
      <c r="C296" s="1" t="s">
        <v>2134</v>
      </c>
      <c r="D296" s="1" t="s">
        <v>3754</v>
      </c>
      <c r="E296" s="1" t="s">
        <v>19</v>
      </c>
      <c r="F296" s="1" t="str">
        <f>VLOOKUP(Table10[[#This Row],[نام کارشناس دفتر فنی]],Table1[],3,0)</f>
        <v>کارشناس بازرسی وبرنامه ریزی تعمیرات مکانیک(3)</v>
      </c>
      <c r="G296" s="1" t="s">
        <v>241</v>
      </c>
      <c r="H296" s="1" t="str">
        <f>VLOOKUP(Table10[[#This Row],[نام شخص کارشناس نظارت]],Table1[],3,0)</f>
        <v>کارشناس مکانیک نظارت (2)</v>
      </c>
      <c r="I296" s="1">
        <f>COUNTIF(Table2[کد سیستم],Table10[[#This Row],[کد سیستم]])</f>
        <v>1</v>
      </c>
    </row>
    <row r="297" spans="1:9" hidden="1" x14ac:dyDescent="0.25">
      <c r="A297" s="1">
        <v>296</v>
      </c>
      <c r="B297" s="1" t="s">
        <v>2136</v>
      </c>
      <c r="C297" s="1" t="s">
        <v>2136</v>
      </c>
      <c r="D297" s="1" t="s">
        <v>3754</v>
      </c>
      <c r="E297" s="1" t="s">
        <v>737</v>
      </c>
      <c r="F297" s="1" t="str">
        <f>VLOOKUP(Table10[[#This Row],[نام کارشناس دفتر فنی]],Table1[],3,0)</f>
        <v>کارشناس بازرسی وبرنامه ریزی تعمیرات مکانیک(6)</v>
      </c>
      <c r="G297" s="1" t="s">
        <v>241</v>
      </c>
      <c r="H297" s="1" t="str">
        <f>VLOOKUP(Table10[[#This Row],[نام شخص کارشناس نظارت]],Table1[],3,0)</f>
        <v>کارشناس مکانیک نظارت (2)</v>
      </c>
      <c r="I297" s="1">
        <f>COUNTIF(Table2[کد سیستم],Table10[[#This Row],[کد سیستم]])</f>
        <v>1</v>
      </c>
    </row>
    <row r="298" spans="1:9" hidden="1" x14ac:dyDescent="0.25">
      <c r="A298" s="1">
        <v>297</v>
      </c>
      <c r="B298" s="1" t="s">
        <v>2138</v>
      </c>
      <c r="C298" s="1" t="s">
        <v>2138</v>
      </c>
      <c r="D298" s="1" t="s">
        <v>3754</v>
      </c>
      <c r="E298" s="1" t="s">
        <v>737</v>
      </c>
      <c r="F298" s="1" t="str">
        <f>VLOOKUP(Table10[[#This Row],[نام کارشناس دفتر فنی]],Table1[],3,0)</f>
        <v>کارشناس بازرسی وبرنامه ریزی تعمیرات مکانیک(6)</v>
      </c>
      <c r="G298" s="1" t="s">
        <v>241</v>
      </c>
      <c r="H298" s="1" t="str">
        <f>VLOOKUP(Table10[[#This Row],[نام شخص کارشناس نظارت]],Table1[],3,0)</f>
        <v>کارشناس مکانیک نظارت (2)</v>
      </c>
      <c r="I298" s="1">
        <f>COUNTIF(Table2[کد سیستم],Table10[[#This Row],[کد سیستم]])</f>
        <v>1</v>
      </c>
    </row>
    <row r="299" spans="1:9" hidden="1" x14ac:dyDescent="0.25">
      <c r="A299" s="1">
        <v>298</v>
      </c>
      <c r="B299" s="1" t="s">
        <v>2140</v>
      </c>
      <c r="C299" s="1" t="s">
        <v>2140</v>
      </c>
      <c r="D299" s="1" t="s">
        <v>3754</v>
      </c>
      <c r="E299" s="1" t="s">
        <v>737</v>
      </c>
      <c r="F299" s="1" t="str">
        <f>VLOOKUP(Table10[[#This Row],[نام کارشناس دفتر فنی]],Table1[],3,0)</f>
        <v>کارشناس بازرسی وبرنامه ریزی تعمیرات مکانیک(6)</v>
      </c>
      <c r="G299" s="1" t="s">
        <v>241</v>
      </c>
      <c r="H299" s="1" t="str">
        <f>VLOOKUP(Table10[[#This Row],[نام شخص کارشناس نظارت]],Table1[],3,0)</f>
        <v>کارشناس مکانیک نظارت (2)</v>
      </c>
      <c r="I299" s="1">
        <f>COUNTIF(Table2[کد سیستم],Table10[[#This Row],[کد سیستم]])</f>
        <v>1</v>
      </c>
    </row>
    <row r="300" spans="1:9" hidden="1" x14ac:dyDescent="0.25">
      <c r="A300" s="1">
        <v>299</v>
      </c>
      <c r="B300" s="1" t="s">
        <v>2142</v>
      </c>
      <c r="C300" s="1" t="s">
        <v>2142</v>
      </c>
      <c r="D300" s="1" t="s">
        <v>3754</v>
      </c>
      <c r="E300" s="1" t="s">
        <v>737</v>
      </c>
      <c r="F300" s="1" t="str">
        <f>VLOOKUP(Table10[[#This Row],[نام کارشناس دفتر فنی]],Table1[],3,0)</f>
        <v>کارشناس بازرسی وبرنامه ریزی تعمیرات مکانیک(6)</v>
      </c>
      <c r="G300" s="1" t="s">
        <v>241</v>
      </c>
      <c r="H300" s="1" t="str">
        <f>VLOOKUP(Table10[[#This Row],[نام شخص کارشناس نظارت]],Table1[],3,0)</f>
        <v>کارشناس مکانیک نظارت (2)</v>
      </c>
      <c r="I300" s="1">
        <f>COUNTIF(Table2[کد سیستم],Table10[[#This Row],[کد سیستم]])</f>
        <v>1</v>
      </c>
    </row>
    <row r="301" spans="1:9" hidden="1" x14ac:dyDescent="0.25">
      <c r="A301" s="1">
        <v>300</v>
      </c>
      <c r="B301" s="1" t="s">
        <v>2144</v>
      </c>
      <c r="C301" s="1" t="s">
        <v>2144</v>
      </c>
      <c r="D301" s="1" t="s">
        <v>3754</v>
      </c>
      <c r="E301" s="1" t="s">
        <v>737</v>
      </c>
      <c r="F301" s="1" t="str">
        <f>VLOOKUP(Table10[[#This Row],[نام کارشناس دفتر فنی]],Table1[],3,0)</f>
        <v>کارشناس بازرسی وبرنامه ریزی تعمیرات مکانیک(6)</v>
      </c>
      <c r="G301" s="1" t="s">
        <v>241</v>
      </c>
      <c r="H301" s="1" t="str">
        <f>VLOOKUP(Table10[[#This Row],[نام شخص کارشناس نظارت]],Table1[],3,0)</f>
        <v>کارشناس مکانیک نظارت (2)</v>
      </c>
      <c r="I301" s="1">
        <f>COUNTIF(Table2[کد سیستم],Table10[[#This Row],[کد سیستم]])</f>
        <v>1</v>
      </c>
    </row>
    <row r="302" spans="1:9" hidden="1" x14ac:dyDescent="0.25">
      <c r="A302" s="1">
        <v>301</v>
      </c>
      <c r="B302" s="1" t="s">
        <v>2146</v>
      </c>
      <c r="C302" s="1" t="s">
        <v>2146</v>
      </c>
      <c r="D302" s="1" t="s">
        <v>3754</v>
      </c>
      <c r="E302" s="1" t="s">
        <v>737</v>
      </c>
      <c r="F302" s="1" t="str">
        <f>VLOOKUP(Table10[[#This Row],[نام کارشناس دفتر فنی]],Table1[],3,0)</f>
        <v>کارشناس بازرسی وبرنامه ریزی تعمیرات مکانیک(6)</v>
      </c>
      <c r="G302" s="1" t="s">
        <v>241</v>
      </c>
      <c r="H302" s="1" t="str">
        <f>VLOOKUP(Table10[[#This Row],[نام شخص کارشناس نظارت]],Table1[],3,0)</f>
        <v>کارشناس مکانیک نظارت (2)</v>
      </c>
      <c r="I302" s="1">
        <f>COUNTIF(Table2[کد سیستم],Table10[[#This Row],[کد سیستم]])</f>
        <v>1</v>
      </c>
    </row>
    <row r="303" spans="1:9" hidden="1" x14ac:dyDescent="0.25">
      <c r="A303" s="1">
        <v>302</v>
      </c>
      <c r="B303" s="1" t="s">
        <v>2148</v>
      </c>
      <c r="C303" s="1" t="s">
        <v>2148</v>
      </c>
      <c r="D303" s="1" t="s">
        <v>3754</v>
      </c>
      <c r="E303" s="1" t="s">
        <v>737</v>
      </c>
      <c r="F303" s="1" t="str">
        <f>VLOOKUP(Table10[[#This Row],[نام کارشناس دفتر فنی]],Table1[],3,0)</f>
        <v>کارشناس بازرسی وبرنامه ریزی تعمیرات مکانیک(6)</v>
      </c>
      <c r="G303" s="1" t="s">
        <v>241</v>
      </c>
      <c r="H303" s="1" t="str">
        <f>VLOOKUP(Table10[[#This Row],[نام شخص کارشناس نظارت]],Table1[],3,0)</f>
        <v>کارشناس مکانیک نظارت (2)</v>
      </c>
      <c r="I303" s="1">
        <f>COUNTIF(Table2[کد سیستم],Table10[[#This Row],[کد سیستم]])</f>
        <v>1</v>
      </c>
    </row>
    <row r="304" spans="1:9" hidden="1" x14ac:dyDescent="0.25">
      <c r="A304" s="1">
        <v>303</v>
      </c>
      <c r="B304" s="1" t="s">
        <v>2150</v>
      </c>
      <c r="C304" s="1" t="s">
        <v>2150</v>
      </c>
      <c r="D304" s="1" t="s">
        <v>3754</v>
      </c>
      <c r="E304" s="1" t="s">
        <v>737</v>
      </c>
      <c r="F304" s="1" t="str">
        <f>VLOOKUP(Table10[[#This Row],[نام کارشناس دفتر فنی]],Table1[],3,0)</f>
        <v>کارشناس بازرسی وبرنامه ریزی تعمیرات مکانیک(6)</v>
      </c>
      <c r="G304" s="1" t="s">
        <v>241</v>
      </c>
      <c r="H304" s="1" t="str">
        <f>VLOOKUP(Table10[[#This Row],[نام شخص کارشناس نظارت]],Table1[],3,0)</f>
        <v>کارشناس مکانیک نظارت (2)</v>
      </c>
      <c r="I304" s="1">
        <f>COUNTIF(Table2[کد سیستم],Table10[[#This Row],[کد سیستم]])</f>
        <v>1</v>
      </c>
    </row>
    <row r="305" spans="1:9" hidden="1" x14ac:dyDescent="0.25">
      <c r="A305" s="1">
        <v>304</v>
      </c>
      <c r="B305" s="1" t="s">
        <v>2152</v>
      </c>
      <c r="C305" s="1" t="s">
        <v>2152</v>
      </c>
      <c r="D305" s="1" t="s">
        <v>3754</v>
      </c>
      <c r="E305" s="1" t="s">
        <v>737</v>
      </c>
      <c r="F305" s="1" t="str">
        <f>VLOOKUP(Table10[[#This Row],[نام کارشناس دفتر فنی]],Table1[],3,0)</f>
        <v>کارشناس بازرسی وبرنامه ریزی تعمیرات مکانیک(6)</v>
      </c>
      <c r="G305" s="1" t="s">
        <v>241</v>
      </c>
      <c r="H305" s="1" t="str">
        <f>VLOOKUP(Table10[[#This Row],[نام شخص کارشناس نظارت]],Table1[],3,0)</f>
        <v>کارشناس مکانیک نظارت (2)</v>
      </c>
      <c r="I305" s="1">
        <f>COUNTIF(Table2[کد سیستم],Table10[[#This Row],[کد سیستم]])</f>
        <v>1</v>
      </c>
    </row>
    <row r="306" spans="1:9" hidden="1" x14ac:dyDescent="0.25">
      <c r="A306" s="1">
        <v>305</v>
      </c>
      <c r="B306" s="1" t="s">
        <v>2154</v>
      </c>
      <c r="C306" s="1" t="s">
        <v>2154</v>
      </c>
      <c r="D306" s="1" t="s">
        <v>3754</v>
      </c>
      <c r="E306" s="1" t="s">
        <v>737</v>
      </c>
      <c r="F306" s="1" t="str">
        <f>VLOOKUP(Table10[[#This Row],[نام کارشناس دفتر فنی]],Table1[],3,0)</f>
        <v>کارشناس بازرسی وبرنامه ریزی تعمیرات مکانیک(6)</v>
      </c>
      <c r="G306" s="1" t="s">
        <v>241</v>
      </c>
      <c r="H306" s="1" t="str">
        <f>VLOOKUP(Table10[[#This Row],[نام شخص کارشناس نظارت]],Table1[],3,0)</f>
        <v>کارشناس مکانیک نظارت (2)</v>
      </c>
      <c r="I306" s="1">
        <f>COUNTIF(Table2[کد سیستم],Table10[[#This Row],[کد سیستم]])</f>
        <v>1</v>
      </c>
    </row>
    <row r="307" spans="1:9" hidden="1" x14ac:dyDescent="0.25">
      <c r="A307" s="1">
        <v>306</v>
      </c>
      <c r="B307" s="1" t="s">
        <v>2156</v>
      </c>
      <c r="C307" s="1" t="s">
        <v>2156</v>
      </c>
      <c r="D307" s="1" t="s">
        <v>3754</v>
      </c>
      <c r="E307" s="1" t="s">
        <v>737</v>
      </c>
      <c r="F307" s="1" t="str">
        <f>VLOOKUP(Table10[[#This Row],[نام کارشناس دفتر فنی]],Table1[],3,0)</f>
        <v>کارشناس بازرسی وبرنامه ریزی تعمیرات مکانیک(6)</v>
      </c>
      <c r="G307" s="1" t="s">
        <v>241</v>
      </c>
      <c r="H307" s="1" t="str">
        <f>VLOOKUP(Table10[[#This Row],[نام شخص کارشناس نظارت]],Table1[],3,0)</f>
        <v>کارشناس مکانیک نظارت (2)</v>
      </c>
      <c r="I307" s="1">
        <f>COUNTIF(Table2[کد سیستم],Table10[[#This Row],[کد سیستم]])</f>
        <v>1</v>
      </c>
    </row>
    <row r="308" spans="1:9" hidden="1" x14ac:dyDescent="0.25">
      <c r="A308" s="1">
        <v>307</v>
      </c>
      <c r="B308" s="1" t="s">
        <v>2158</v>
      </c>
      <c r="C308" s="1" t="s">
        <v>2158</v>
      </c>
      <c r="D308" s="1" t="s">
        <v>3754</v>
      </c>
      <c r="E308" s="1" t="s">
        <v>737</v>
      </c>
      <c r="F308" s="1" t="str">
        <f>VLOOKUP(Table10[[#This Row],[نام کارشناس دفتر فنی]],Table1[],3,0)</f>
        <v>کارشناس بازرسی وبرنامه ریزی تعمیرات مکانیک(6)</v>
      </c>
      <c r="G308" s="1" t="s">
        <v>241</v>
      </c>
      <c r="H308" s="1" t="str">
        <f>VLOOKUP(Table10[[#This Row],[نام شخص کارشناس نظارت]],Table1[],3,0)</f>
        <v>کارشناس مکانیک نظارت (2)</v>
      </c>
      <c r="I308" s="1">
        <f>COUNTIF(Table2[کد سیستم],Table10[[#This Row],[کد سیستم]])</f>
        <v>1</v>
      </c>
    </row>
    <row r="309" spans="1:9" hidden="1" x14ac:dyDescent="0.25">
      <c r="A309" s="1">
        <v>308</v>
      </c>
      <c r="B309" s="1" t="s">
        <v>2160</v>
      </c>
      <c r="C309" s="1" t="s">
        <v>2160</v>
      </c>
      <c r="D309" s="1" t="s">
        <v>3754</v>
      </c>
      <c r="E309" s="1" t="s">
        <v>737</v>
      </c>
      <c r="F309" s="1" t="str">
        <f>VLOOKUP(Table10[[#This Row],[نام کارشناس دفتر فنی]],Table1[],3,0)</f>
        <v>کارشناس بازرسی وبرنامه ریزی تعمیرات مکانیک(6)</v>
      </c>
      <c r="G309" s="1" t="s">
        <v>241</v>
      </c>
      <c r="H309" s="1" t="str">
        <f>VLOOKUP(Table10[[#This Row],[نام شخص کارشناس نظارت]],Table1[],3,0)</f>
        <v>کارشناس مکانیک نظارت (2)</v>
      </c>
      <c r="I309" s="1">
        <f>COUNTIF(Table2[کد سیستم],Table10[[#This Row],[کد سیستم]])</f>
        <v>1</v>
      </c>
    </row>
    <row r="310" spans="1:9" hidden="1" x14ac:dyDescent="0.25">
      <c r="A310" s="1">
        <v>309</v>
      </c>
      <c r="B310" s="1" t="s">
        <v>2162</v>
      </c>
      <c r="C310" s="1" t="s">
        <v>2162</v>
      </c>
      <c r="D310" s="1" t="s">
        <v>3754</v>
      </c>
      <c r="E310" s="1" t="s">
        <v>737</v>
      </c>
      <c r="F310" s="1" t="str">
        <f>VLOOKUP(Table10[[#This Row],[نام کارشناس دفتر فنی]],Table1[],3,0)</f>
        <v>کارشناس بازرسی وبرنامه ریزی تعمیرات مکانیک(6)</v>
      </c>
      <c r="G310" s="1" t="s">
        <v>241</v>
      </c>
      <c r="H310" s="1" t="str">
        <f>VLOOKUP(Table10[[#This Row],[نام شخص کارشناس نظارت]],Table1[],3,0)</f>
        <v>کارشناس مکانیک نظارت (2)</v>
      </c>
      <c r="I310" s="1">
        <f>COUNTIF(Table2[کد سیستم],Table10[[#This Row],[کد سیستم]])</f>
        <v>1</v>
      </c>
    </row>
    <row r="311" spans="1:9" hidden="1" x14ac:dyDescent="0.25">
      <c r="A311" s="1">
        <v>310</v>
      </c>
      <c r="B311" s="1" t="s">
        <v>2164</v>
      </c>
      <c r="C311" s="1" t="s">
        <v>2164</v>
      </c>
      <c r="D311" s="1" t="s">
        <v>3754</v>
      </c>
      <c r="E311" s="1" t="s">
        <v>737</v>
      </c>
      <c r="F311" s="1" t="str">
        <f>VLOOKUP(Table10[[#This Row],[نام کارشناس دفتر فنی]],Table1[],3,0)</f>
        <v>کارشناس بازرسی وبرنامه ریزی تعمیرات مکانیک(6)</v>
      </c>
      <c r="G311" s="1" t="s">
        <v>241</v>
      </c>
      <c r="H311" s="1" t="str">
        <f>VLOOKUP(Table10[[#This Row],[نام شخص کارشناس نظارت]],Table1[],3,0)</f>
        <v>کارشناس مکانیک نظارت (2)</v>
      </c>
      <c r="I311" s="1">
        <f>COUNTIF(Table2[کد سیستم],Table10[[#This Row],[کد سیستم]])</f>
        <v>1</v>
      </c>
    </row>
    <row r="312" spans="1:9" hidden="1" x14ac:dyDescent="0.25">
      <c r="A312" s="1">
        <v>311</v>
      </c>
      <c r="B312" s="1" t="s">
        <v>2166</v>
      </c>
      <c r="C312" s="1" t="s">
        <v>2166</v>
      </c>
      <c r="D312" s="1" t="s">
        <v>3754</v>
      </c>
      <c r="E312" s="1" t="s">
        <v>737</v>
      </c>
      <c r="F312" s="1" t="str">
        <f>VLOOKUP(Table10[[#This Row],[نام کارشناس دفتر فنی]],Table1[],3,0)</f>
        <v>کارشناس بازرسی وبرنامه ریزی تعمیرات مکانیک(6)</v>
      </c>
      <c r="G312" s="1" t="s">
        <v>241</v>
      </c>
      <c r="H312" s="1" t="str">
        <f>VLOOKUP(Table10[[#This Row],[نام شخص کارشناس نظارت]],Table1[],3,0)</f>
        <v>کارشناس مکانیک نظارت (2)</v>
      </c>
      <c r="I312" s="1">
        <f>COUNTIF(Table2[کد سیستم],Table10[[#This Row],[کد سیستم]])</f>
        <v>1</v>
      </c>
    </row>
    <row r="313" spans="1:9" hidden="1" x14ac:dyDescent="0.25">
      <c r="A313" s="1">
        <v>312</v>
      </c>
      <c r="B313" s="1" t="s">
        <v>2168</v>
      </c>
      <c r="C313" s="1" t="s">
        <v>2168</v>
      </c>
      <c r="D313" s="1" t="s">
        <v>3754</v>
      </c>
      <c r="E313" s="1" t="s">
        <v>737</v>
      </c>
      <c r="F313" s="1" t="str">
        <f>VLOOKUP(Table10[[#This Row],[نام کارشناس دفتر فنی]],Table1[],3,0)</f>
        <v>کارشناس بازرسی وبرنامه ریزی تعمیرات مکانیک(6)</v>
      </c>
      <c r="G313" s="1" t="s">
        <v>241</v>
      </c>
      <c r="H313" s="1" t="str">
        <f>VLOOKUP(Table10[[#This Row],[نام شخص کارشناس نظارت]],Table1[],3,0)</f>
        <v>کارشناس مکانیک نظارت (2)</v>
      </c>
      <c r="I313" s="1">
        <f>COUNTIF(Table2[کد سیستم],Table10[[#This Row],[کد سیستم]])</f>
        <v>1</v>
      </c>
    </row>
    <row r="314" spans="1:9" hidden="1" x14ac:dyDescent="0.25">
      <c r="A314" s="1">
        <v>313</v>
      </c>
      <c r="B314" s="1" t="s">
        <v>2170</v>
      </c>
      <c r="C314" s="1" t="s">
        <v>2170</v>
      </c>
      <c r="D314" s="1" t="s">
        <v>3754</v>
      </c>
      <c r="E314" s="1" t="s">
        <v>737</v>
      </c>
      <c r="F314" s="1" t="str">
        <f>VLOOKUP(Table10[[#This Row],[نام کارشناس دفتر فنی]],Table1[],3,0)</f>
        <v>کارشناس بازرسی وبرنامه ریزی تعمیرات مکانیک(6)</v>
      </c>
      <c r="G314" s="1" t="s">
        <v>241</v>
      </c>
      <c r="H314" s="1" t="str">
        <f>VLOOKUP(Table10[[#This Row],[نام شخص کارشناس نظارت]],Table1[],3,0)</f>
        <v>کارشناس مکانیک نظارت (2)</v>
      </c>
      <c r="I314" s="1">
        <f>COUNTIF(Table2[کد سیستم],Table10[[#This Row],[کد سیستم]])</f>
        <v>1</v>
      </c>
    </row>
    <row r="315" spans="1:9" hidden="1" x14ac:dyDescent="0.25">
      <c r="A315" s="1">
        <v>314</v>
      </c>
      <c r="B315" s="1" t="s">
        <v>2172</v>
      </c>
      <c r="C315" s="1" t="s">
        <v>2172</v>
      </c>
      <c r="D315" s="1" t="s">
        <v>3754</v>
      </c>
      <c r="E315" s="1" t="s">
        <v>737</v>
      </c>
      <c r="F315" s="1" t="str">
        <f>VLOOKUP(Table10[[#This Row],[نام کارشناس دفتر فنی]],Table1[],3,0)</f>
        <v>کارشناس بازرسی وبرنامه ریزی تعمیرات مکانیک(6)</v>
      </c>
      <c r="G315" s="1" t="s">
        <v>241</v>
      </c>
      <c r="H315" s="1" t="str">
        <f>VLOOKUP(Table10[[#This Row],[نام شخص کارشناس نظارت]],Table1[],3,0)</f>
        <v>کارشناس مکانیک نظارت (2)</v>
      </c>
      <c r="I315" s="1">
        <f>COUNTIF(Table2[کد سیستم],Table10[[#This Row],[کد سیستم]])</f>
        <v>1</v>
      </c>
    </row>
    <row r="316" spans="1:9" hidden="1" x14ac:dyDescent="0.25">
      <c r="A316" s="1">
        <v>315</v>
      </c>
      <c r="B316" s="1" t="s">
        <v>2174</v>
      </c>
      <c r="C316" s="1" t="s">
        <v>2174</v>
      </c>
      <c r="D316" s="1" t="s">
        <v>3754</v>
      </c>
      <c r="E316" s="1" t="s">
        <v>737</v>
      </c>
      <c r="F316" s="1" t="str">
        <f>VLOOKUP(Table10[[#This Row],[نام کارشناس دفتر فنی]],Table1[],3,0)</f>
        <v>کارشناس بازرسی وبرنامه ریزی تعمیرات مکانیک(6)</v>
      </c>
      <c r="G316" s="1" t="s">
        <v>241</v>
      </c>
      <c r="H316" s="1" t="str">
        <f>VLOOKUP(Table10[[#This Row],[نام شخص کارشناس نظارت]],Table1[],3,0)</f>
        <v>کارشناس مکانیک نظارت (2)</v>
      </c>
      <c r="I316" s="1">
        <f>COUNTIF(Table2[کد سیستم],Table10[[#This Row],[کد سیستم]])</f>
        <v>1</v>
      </c>
    </row>
    <row r="317" spans="1:9" hidden="1" x14ac:dyDescent="0.25">
      <c r="A317" s="1">
        <v>316</v>
      </c>
      <c r="B317" s="1" t="s">
        <v>2176</v>
      </c>
      <c r="C317" s="1" t="s">
        <v>2176</v>
      </c>
      <c r="D317" s="1" t="s">
        <v>3754</v>
      </c>
      <c r="E317" s="1" t="s">
        <v>737</v>
      </c>
      <c r="F317" s="1" t="str">
        <f>VLOOKUP(Table10[[#This Row],[نام کارشناس دفتر فنی]],Table1[],3,0)</f>
        <v>کارشناس بازرسی وبرنامه ریزی تعمیرات مکانیک(6)</v>
      </c>
      <c r="G317" s="1" t="s">
        <v>241</v>
      </c>
      <c r="H317" s="1" t="str">
        <f>VLOOKUP(Table10[[#This Row],[نام شخص کارشناس نظارت]],Table1[],3,0)</f>
        <v>کارشناس مکانیک نظارت (2)</v>
      </c>
      <c r="I317" s="1">
        <f>COUNTIF(Table2[کد سیستم],Table10[[#This Row],[کد سیستم]])</f>
        <v>1</v>
      </c>
    </row>
    <row r="318" spans="1:9" hidden="1" x14ac:dyDescent="0.25">
      <c r="A318" s="1">
        <v>317</v>
      </c>
      <c r="B318" s="1" t="s">
        <v>2178</v>
      </c>
      <c r="C318" s="1" t="s">
        <v>2178</v>
      </c>
      <c r="D318" s="1" t="s">
        <v>3754</v>
      </c>
      <c r="E318" s="1" t="s">
        <v>737</v>
      </c>
      <c r="F318" s="1" t="str">
        <f>VLOOKUP(Table10[[#This Row],[نام کارشناس دفتر فنی]],Table1[],3,0)</f>
        <v>کارشناس بازرسی وبرنامه ریزی تعمیرات مکانیک(6)</v>
      </c>
      <c r="G318" s="1" t="s">
        <v>241</v>
      </c>
      <c r="H318" s="1" t="str">
        <f>VLOOKUP(Table10[[#This Row],[نام شخص کارشناس نظارت]],Table1[],3,0)</f>
        <v>کارشناس مکانیک نظارت (2)</v>
      </c>
      <c r="I318" s="1">
        <f>COUNTIF(Table2[کد سیستم],Table10[[#This Row],[کد سیستم]])</f>
        <v>1</v>
      </c>
    </row>
    <row r="319" spans="1:9" hidden="1" x14ac:dyDescent="0.25">
      <c r="A319" s="1">
        <v>318</v>
      </c>
      <c r="B319" s="1" t="s">
        <v>2180</v>
      </c>
      <c r="C319" s="1" t="s">
        <v>2180</v>
      </c>
      <c r="D319" s="1" t="s">
        <v>3754</v>
      </c>
      <c r="E319" s="1" t="s">
        <v>737</v>
      </c>
      <c r="F319" s="1" t="str">
        <f>VLOOKUP(Table10[[#This Row],[نام کارشناس دفتر فنی]],Table1[],3,0)</f>
        <v>کارشناس بازرسی وبرنامه ریزی تعمیرات مکانیک(6)</v>
      </c>
      <c r="G319" s="1" t="s">
        <v>241</v>
      </c>
      <c r="H319" s="1" t="str">
        <f>VLOOKUP(Table10[[#This Row],[نام شخص کارشناس نظارت]],Table1[],3,0)</f>
        <v>کارشناس مکانیک نظارت (2)</v>
      </c>
      <c r="I319" s="1">
        <f>COUNTIF(Table2[کد سیستم],Table10[[#This Row],[کد سیستم]])</f>
        <v>1</v>
      </c>
    </row>
    <row r="320" spans="1:9" hidden="1" x14ac:dyDescent="0.25">
      <c r="A320" s="1">
        <v>319</v>
      </c>
      <c r="B320" s="1" t="s">
        <v>2182</v>
      </c>
      <c r="C320" s="1" t="s">
        <v>2182</v>
      </c>
      <c r="D320" s="1" t="s">
        <v>3754</v>
      </c>
      <c r="E320" s="1" t="s">
        <v>737</v>
      </c>
      <c r="F320" s="1" t="str">
        <f>VLOOKUP(Table10[[#This Row],[نام کارشناس دفتر فنی]],Table1[],3,0)</f>
        <v>کارشناس بازرسی وبرنامه ریزی تعمیرات مکانیک(6)</v>
      </c>
      <c r="G320" s="1" t="s">
        <v>241</v>
      </c>
      <c r="H320" s="1" t="str">
        <f>VLOOKUP(Table10[[#This Row],[نام شخص کارشناس نظارت]],Table1[],3,0)</f>
        <v>کارشناس مکانیک نظارت (2)</v>
      </c>
      <c r="I320" s="1">
        <f>COUNTIF(Table2[کد سیستم],Table10[[#This Row],[کد سیستم]])</f>
        <v>1</v>
      </c>
    </row>
    <row r="321" spans="1:9" hidden="1" x14ac:dyDescent="0.25">
      <c r="A321" s="1">
        <v>320</v>
      </c>
      <c r="B321" s="1" t="s">
        <v>2184</v>
      </c>
      <c r="C321" s="1" t="s">
        <v>2184</v>
      </c>
      <c r="D321" s="1" t="s">
        <v>3754</v>
      </c>
      <c r="E321" s="1" t="s">
        <v>737</v>
      </c>
      <c r="F321" s="1" t="str">
        <f>VLOOKUP(Table10[[#This Row],[نام کارشناس دفتر فنی]],Table1[],3,0)</f>
        <v>کارشناس بازرسی وبرنامه ریزی تعمیرات مکانیک(6)</v>
      </c>
      <c r="G321" s="1" t="s">
        <v>241</v>
      </c>
      <c r="H321" s="1" t="str">
        <f>VLOOKUP(Table10[[#This Row],[نام شخص کارشناس نظارت]],Table1[],3,0)</f>
        <v>کارشناس مکانیک نظارت (2)</v>
      </c>
      <c r="I321" s="1">
        <f>COUNTIF(Table2[کد سیستم],Table10[[#This Row],[کد سیستم]])</f>
        <v>1</v>
      </c>
    </row>
    <row r="322" spans="1:9" hidden="1" x14ac:dyDescent="0.25">
      <c r="A322" s="1">
        <v>321</v>
      </c>
      <c r="B322" s="1" t="s">
        <v>2186</v>
      </c>
      <c r="C322" s="1" t="s">
        <v>2186</v>
      </c>
      <c r="D322" s="1" t="s">
        <v>3754</v>
      </c>
      <c r="E322" s="1" t="s">
        <v>737</v>
      </c>
      <c r="F322" s="1" t="str">
        <f>VLOOKUP(Table10[[#This Row],[نام کارشناس دفتر فنی]],Table1[],3,0)</f>
        <v>کارشناس بازرسی وبرنامه ریزی تعمیرات مکانیک(6)</v>
      </c>
      <c r="G322" s="1" t="s">
        <v>241</v>
      </c>
      <c r="H322" s="1" t="str">
        <f>VLOOKUP(Table10[[#This Row],[نام شخص کارشناس نظارت]],Table1[],3,0)</f>
        <v>کارشناس مکانیک نظارت (2)</v>
      </c>
      <c r="I322" s="1">
        <f>COUNTIF(Table2[کد سیستم],Table10[[#This Row],[کد سیستم]])</f>
        <v>1</v>
      </c>
    </row>
    <row r="323" spans="1:9" hidden="1" x14ac:dyDescent="0.25">
      <c r="A323" s="1">
        <v>322</v>
      </c>
      <c r="B323" s="1" t="s">
        <v>2188</v>
      </c>
      <c r="C323" s="1" t="s">
        <v>2188</v>
      </c>
      <c r="D323" s="1" t="s">
        <v>3754</v>
      </c>
      <c r="E323" s="1" t="s">
        <v>737</v>
      </c>
      <c r="F323" s="1" t="str">
        <f>VLOOKUP(Table10[[#This Row],[نام کارشناس دفتر فنی]],Table1[],3,0)</f>
        <v>کارشناس بازرسی وبرنامه ریزی تعمیرات مکانیک(6)</v>
      </c>
      <c r="G323" s="1" t="s">
        <v>241</v>
      </c>
      <c r="H323" s="1" t="str">
        <f>VLOOKUP(Table10[[#This Row],[نام شخص کارشناس نظارت]],Table1[],3,0)</f>
        <v>کارشناس مکانیک نظارت (2)</v>
      </c>
      <c r="I323" s="1">
        <f>COUNTIF(Table2[کد سیستم],Table10[[#This Row],[کد سیستم]])</f>
        <v>1</v>
      </c>
    </row>
    <row r="324" spans="1:9" hidden="1" x14ac:dyDescent="0.25">
      <c r="A324" s="1">
        <v>323</v>
      </c>
      <c r="B324" s="1" t="s">
        <v>2190</v>
      </c>
      <c r="C324" s="1" t="s">
        <v>2190</v>
      </c>
      <c r="D324" s="1" t="s">
        <v>3754</v>
      </c>
      <c r="E324" s="1" t="s">
        <v>737</v>
      </c>
      <c r="F324" s="1" t="str">
        <f>VLOOKUP(Table10[[#This Row],[نام کارشناس دفتر فنی]],Table1[],3,0)</f>
        <v>کارشناس بازرسی وبرنامه ریزی تعمیرات مکانیک(6)</v>
      </c>
      <c r="G324" s="1" t="s">
        <v>241</v>
      </c>
      <c r="H324" s="1" t="str">
        <f>VLOOKUP(Table10[[#This Row],[نام شخص کارشناس نظارت]],Table1[],3,0)</f>
        <v>کارشناس مکانیک نظارت (2)</v>
      </c>
      <c r="I324" s="1">
        <f>COUNTIF(Table2[کد سیستم],Table10[[#This Row],[کد سیستم]])</f>
        <v>1</v>
      </c>
    </row>
    <row r="325" spans="1:9" hidden="1" x14ac:dyDescent="0.25">
      <c r="A325" s="1">
        <v>324</v>
      </c>
      <c r="B325" s="1" t="s">
        <v>2192</v>
      </c>
      <c r="C325" s="1" t="s">
        <v>2192</v>
      </c>
      <c r="D325" s="1" t="s">
        <v>3754</v>
      </c>
      <c r="E325" s="1" t="s">
        <v>737</v>
      </c>
      <c r="F325" s="1" t="str">
        <f>VLOOKUP(Table10[[#This Row],[نام کارشناس دفتر فنی]],Table1[],3,0)</f>
        <v>کارشناس بازرسی وبرنامه ریزی تعمیرات مکانیک(6)</v>
      </c>
      <c r="G325" s="1" t="s">
        <v>241</v>
      </c>
      <c r="H325" s="1" t="str">
        <f>VLOOKUP(Table10[[#This Row],[نام شخص کارشناس نظارت]],Table1[],3,0)</f>
        <v>کارشناس مکانیک نظارت (2)</v>
      </c>
      <c r="I325" s="1">
        <f>COUNTIF(Table2[کد سیستم],Table10[[#This Row],[کد سیستم]])</f>
        <v>1</v>
      </c>
    </row>
    <row r="326" spans="1:9" hidden="1" x14ac:dyDescent="0.25">
      <c r="A326" s="1">
        <v>325</v>
      </c>
      <c r="B326" s="1" t="s">
        <v>2194</v>
      </c>
      <c r="C326" s="1" t="s">
        <v>2194</v>
      </c>
      <c r="D326" s="1" t="s">
        <v>3754</v>
      </c>
      <c r="E326" s="1" t="s">
        <v>737</v>
      </c>
      <c r="F326" s="1" t="str">
        <f>VLOOKUP(Table10[[#This Row],[نام کارشناس دفتر فنی]],Table1[],3,0)</f>
        <v>کارشناس بازرسی وبرنامه ریزی تعمیرات مکانیک(6)</v>
      </c>
      <c r="G326" s="1" t="s">
        <v>241</v>
      </c>
      <c r="H326" s="1" t="str">
        <f>VLOOKUP(Table10[[#This Row],[نام شخص کارشناس نظارت]],Table1[],3,0)</f>
        <v>کارشناس مکانیک نظارت (2)</v>
      </c>
      <c r="I326" s="1">
        <f>COUNTIF(Table2[کد سیستم],Table10[[#This Row],[کد سیستم]])</f>
        <v>1</v>
      </c>
    </row>
    <row r="327" spans="1:9" hidden="1" x14ac:dyDescent="0.25">
      <c r="A327" s="1">
        <v>326</v>
      </c>
      <c r="B327" s="1" t="s">
        <v>2196</v>
      </c>
      <c r="C327" s="1" t="s">
        <v>2196</v>
      </c>
      <c r="D327" s="1" t="s">
        <v>3754</v>
      </c>
      <c r="E327" s="1" t="s">
        <v>737</v>
      </c>
      <c r="F327" s="1" t="str">
        <f>VLOOKUP(Table10[[#This Row],[نام کارشناس دفتر فنی]],Table1[],3,0)</f>
        <v>کارشناس بازرسی وبرنامه ریزی تعمیرات مکانیک(6)</v>
      </c>
      <c r="G327" s="1" t="s">
        <v>241</v>
      </c>
      <c r="H327" s="1" t="str">
        <f>VLOOKUP(Table10[[#This Row],[نام شخص کارشناس نظارت]],Table1[],3,0)</f>
        <v>کارشناس مکانیک نظارت (2)</v>
      </c>
      <c r="I327" s="1">
        <f>COUNTIF(Table2[کد سیستم],Table10[[#This Row],[کد سیستم]])</f>
        <v>1</v>
      </c>
    </row>
    <row r="328" spans="1:9" hidden="1" x14ac:dyDescent="0.25">
      <c r="A328" s="1">
        <v>327</v>
      </c>
      <c r="B328" s="1" t="s">
        <v>2198</v>
      </c>
      <c r="C328" s="1" t="s">
        <v>2198</v>
      </c>
      <c r="D328" s="1" t="s">
        <v>3754</v>
      </c>
      <c r="E328" s="1" t="s">
        <v>737</v>
      </c>
      <c r="F328" s="1" t="str">
        <f>VLOOKUP(Table10[[#This Row],[نام کارشناس دفتر فنی]],Table1[],3,0)</f>
        <v>کارشناس بازرسی وبرنامه ریزی تعمیرات مکانیک(6)</v>
      </c>
      <c r="G328" s="1" t="s">
        <v>241</v>
      </c>
      <c r="H328" s="1" t="str">
        <f>VLOOKUP(Table10[[#This Row],[نام شخص کارشناس نظارت]],Table1[],3,0)</f>
        <v>کارشناس مکانیک نظارت (2)</v>
      </c>
      <c r="I328" s="1">
        <f>COUNTIF(Table2[کد سیستم],Table10[[#This Row],[کد سیستم]])</f>
        <v>1</v>
      </c>
    </row>
    <row r="329" spans="1:9" hidden="1" x14ac:dyDescent="0.25">
      <c r="A329" s="1">
        <v>328</v>
      </c>
      <c r="B329" s="1" t="s">
        <v>2200</v>
      </c>
      <c r="C329" s="1" t="s">
        <v>2200</v>
      </c>
      <c r="D329" s="1" t="s">
        <v>3754</v>
      </c>
      <c r="E329" s="1" t="s">
        <v>737</v>
      </c>
      <c r="F329" s="1" t="str">
        <f>VLOOKUP(Table10[[#This Row],[نام کارشناس دفتر فنی]],Table1[],3,0)</f>
        <v>کارشناس بازرسی وبرنامه ریزی تعمیرات مکانیک(6)</v>
      </c>
      <c r="G329" s="1" t="s">
        <v>241</v>
      </c>
      <c r="H329" s="1" t="str">
        <f>VLOOKUP(Table10[[#This Row],[نام شخص کارشناس نظارت]],Table1[],3,0)</f>
        <v>کارشناس مکانیک نظارت (2)</v>
      </c>
      <c r="I329" s="1">
        <f>COUNTIF(Table2[کد سیستم],Table10[[#This Row],[کد سیستم]])</f>
        <v>1</v>
      </c>
    </row>
    <row r="330" spans="1:9" hidden="1" x14ac:dyDescent="0.25">
      <c r="A330" s="1">
        <v>329</v>
      </c>
      <c r="B330" s="1" t="s">
        <v>2202</v>
      </c>
      <c r="C330" s="1" t="s">
        <v>2202</v>
      </c>
      <c r="D330" s="1" t="s">
        <v>3754</v>
      </c>
      <c r="E330" s="1" t="s">
        <v>737</v>
      </c>
      <c r="F330" s="1" t="str">
        <f>VLOOKUP(Table10[[#This Row],[نام کارشناس دفتر فنی]],Table1[],3,0)</f>
        <v>کارشناس بازرسی وبرنامه ریزی تعمیرات مکانیک(6)</v>
      </c>
      <c r="G330" s="1" t="s">
        <v>241</v>
      </c>
      <c r="H330" s="1" t="str">
        <f>VLOOKUP(Table10[[#This Row],[نام شخص کارشناس نظارت]],Table1[],3,0)</f>
        <v>کارشناس مکانیک نظارت (2)</v>
      </c>
      <c r="I330" s="1">
        <f>COUNTIF(Table2[کد سیستم],Table10[[#This Row],[کد سیستم]])</f>
        <v>1</v>
      </c>
    </row>
    <row r="331" spans="1:9" hidden="1" x14ac:dyDescent="0.25">
      <c r="A331" s="1">
        <v>330</v>
      </c>
      <c r="B331" s="1" t="s">
        <v>2204</v>
      </c>
      <c r="C331" s="1" t="s">
        <v>2204</v>
      </c>
      <c r="D331" s="1" t="s">
        <v>3754</v>
      </c>
      <c r="E331" s="1" t="s">
        <v>737</v>
      </c>
      <c r="F331" s="1" t="str">
        <f>VLOOKUP(Table10[[#This Row],[نام کارشناس دفتر فنی]],Table1[],3,0)</f>
        <v>کارشناس بازرسی وبرنامه ریزی تعمیرات مکانیک(6)</v>
      </c>
      <c r="G331" s="1" t="s">
        <v>241</v>
      </c>
      <c r="H331" s="1" t="str">
        <f>VLOOKUP(Table10[[#This Row],[نام شخص کارشناس نظارت]],Table1[],3,0)</f>
        <v>کارشناس مکانیک نظارت (2)</v>
      </c>
      <c r="I331" s="1">
        <f>COUNTIF(Table2[کد سیستم],Table10[[#This Row],[کد سیستم]])</f>
        <v>1</v>
      </c>
    </row>
    <row r="332" spans="1:9" hidden="1" x14ac:dyDescent="0.25">
      <c r="A332" s="1">
        <v>331</v>
      </c>
      <c r="B332" s="1" t="s">
        <v>2206</v>
      </c>
      <c r="C332" s="1" t="s">
        <v>2206</v>
      </c>
      <c r="D332" s="1" t="s">
        <v>3754</v>
      </c>
      <c r="E332" s="1" t="s">
        <v>737</v>
      </c>
      <c r="F332" s="1" t="str">
        <f>VLOOKUP(Table10[[#This Row],[نام کارشناس دفتر فنی]],Table1[],3,0)</f>
        <v>کارشناس بازرسی وبرنامه ریزی تعمیرات مکانیک(6)</v>
      </c>
      <c r="G332" s="1" t="s">
        <v>241</v>
      </c>
      <c r="H332" s="1" t="str">
        <f>VLOOKUP(Table10[[#This Row],[نام شخص کارشناس نظارت]],Table1[],3,0)</f>
        <v>کارشناس مکانیک نظارت (2)</v>
      </c>
      <c r="I332" s="1">
        <f>COUNTIF(Table2[کد سیستم],Table10[[#This Row],[کد سیستم]])</f>
        <v>1</v>
      </c>
    </row>
    <row r="333" spans="1:9" hidden="1" x14ac:dyDescent="0.25">
      <c r="A333" s="1">
        <v>332</v>
      </c>
      <c r="B333" s="1" t="s">
        <v>2208</v>
      </c>
      <c r="C333" s="1" t="s">
        <v>2208</v>
      </c>
      <c r="D333" s="1" t="s">
        <v>3754</v>
      </c>
      <c r="E333" s="1" t="s">
        <v>737</v>
      </c>
      <c r="F333" s="1" t="str">
        <f>VLOOKUP(Table10[[#This Row],[نام کارشناس دفتر فنی]],Table1[],3,0)</f>
        <v>کارشناس بازرسی وبرنامه ریزی تعمیرات مکانیک(6)</v>
      </c>
      <c r="G333" s="1" t="s">
        <v>241</v>
      </c>
      <c r="H333" s="1" t="str">
        <f>VLOOKUP(Table10[[#This Row],[نام شخص کارشناس نظارت]],Table1[],3,0)</f>
        <v>کارشناس مکانیک نظارت (2)</v>
      </c>
      <c r="I333" s="1">
        <f>COUNTIF(Table2[کد سیستم],Table10[[#This Row],[کد سیستم]])</f>
        <v>1</v>
      </c>
    </row>
    <row r="334" spans="1:9" hidden="1" x14ac:dyDescent="0.25">
      <c r="A334" s="1">
        <v>333</v>
      </c>
      <c r="B334" s="1" t="s">
        <v>2210</v>
      </c>
      <c r="C334" s="1" t="s">
        <v>2210</v>
      </c>
      <c r="D334" s="1" t="s">
        <v>3754</v>
      </c>
      <c r="E334" s="1" t="s">
        <v>737</v>
      </c>
      <c r="F334" s="1" t="str">
        <f>VLOOKUP(Table10[[#This Row],[نام کارشناس دفتر فنی]],Table1[],3,0)</f>
        <v>کارشناس بازرسی وبرنامه ریزی تعمیرات مکانیک(6)</v>
      </c>
      <c r="G334" s="1" t="s">
        <v>241</v>
      </c>
      <c r="H334" s="1" t="str">
        <f>VLOOKUP(Table10[[#This Row],[نام شخص کارشناس نظارت]],Table1[],3,0)</f>
        <v>کارشناس مکانیک نظارت (2)</v>
      </c>
      <c r="I334" s="1">
        <f>COUNTIF(Table2[کد سیستم],Table10[[#This Row],[کد سیستم]])</f>
        <v>1</v>
      </c>
    </row>
    <row r="335" spans="1:9" hidden="1" x14ac:dyDescent="0.25">
      <c r="A335" s="1">
        <v>334</v>
      </c>
      <c r="B335" s="1" t="s">
        <v>2212</v>
      </c>
      <c r="C335" s="1" t="s">
        <v>2212</v>
      </c>
      <c r="D335" s="1" t="s">
        <v>3754</v>
      </c>
      <c r="E335" s="1" t="s">
        <v>737</v>
      </c>
      <c r="F335" s="1" t="str">
        <f>VLOOKUP(Table10[[#This Row],[نام کارشناس دفتر فنی]],Table1[],3,0)</f>
        <v>کارشناس بازرسی وبرنامه ریزی تعمیرات مکانیک(6)</v>
      </c>
      <c r="G335" s="1" t="s">
        <v>241</v>
      </c>
      <c r="H335" s="1" t="str">
        <f>VLOOKUP(Table10[[#This Row],[نام شخص کارشناس نظارت]],Table1[],3,0)</f>
        <v>کارشناس مکانیک نظارت (2)</v>
      </c>
      <c r="I335" s="1">
        <f>COUNTIF(Table2[کد سیستم],Table10[[#This Row],[کد سیستم]])</f>
        <v>1</v>
      </c>
    </row>
    <row r="336" spans="1:9" hidden="1" x14ac:dyDescent="0.25">
      <c r="A336" s="1">
        <v>335</v>
      </c>
      <c r="B336" s="1" t="s">
        <v>2214</v>
      </c>
      <c r="C336" s="1" t="s">
        <v>2214</v>
      </c>
      <c r="D336" s="1" t="s">
        <v>3754</v>
      </c>
      <c r="E336" s="1" t="s">
        <v>737</v>
      </c>
      <c r="F336" s="1" t="str">
        <f>VLOOKUP(Table10[[#This Row],[نام کارشناس دفتر فنی]],Table1[],3,0)</f>
        <v>کارشناس بازرسی وبرنامه ریزی تعمیرات مکانیک(6)</v>
      </c>
      <c r="G336" s="1" t="s">
        <v>241</v>
      </c>
      <c r="H336" s="1" t="str">
        <f>VLOOKUP(Table10[[#This Row],[نام شخص کارشناس نظارت]],Table1[],3,0)</f>
        <v>کارشناس مکانیک نظارت (2)</v>
      </c>
      <c r="I336" s="1">
        <f>COUNTIF(Table2[کد سیستم],Table10[[#This Row],[کد سیستم]])</f>
        <v>1</v>
      </c>
    </row>
    <row r="337" spans="1:9" hidden="1" x14ac:dyDescent="0.25">
      <c r="A337" s="1">
        <v>336</v>
      </c>
      <c r="B337" s="1" t="s">
        <v>2216</v>
      </c>
      <c r="C337" s="1" t="s">
        <v>2216</v>
      </c>
      <c r="D337" s="1" t="s">
        <v>3754</v>
      </c>
      <c r="E337" s="1" t="s">
        <v>737</v>
      </c>
      <c r="F337" s="1" t="str">
        <f>VLOOKUP(Table10[[#This Row],[نام کارشناس دفتر فنی]],Table1[],3,0)</f>
        <v>کارشناس بازرسی وبرنامه ریزی تعمیرات مکانیک(6)</v>
      </c>
      <c r="G337" s="1" t="s">
        <v>241</v>
      </c>
      <c r="H337" s="1" t="str">
        <f>VLOOKUP(Table10[[#This Row],[نام شخص کارشناس نظارت]],Table1[],3,0)</f>
        <v>کارشناس مکانیک نظارت (2)</v>
      </c>
      <c r="I337" s="1">
        <f>COUNTIF(Table2[کد سیستم],Table10[[#This Row],[کد سیستم]])</f>
        <v>1</v>
      </c>
    </row>
    <row r="338" spans="1:9" hidden="1" x14ac:dyDescent="0.25">
      <c r="A338" s="1">
        <v>337</v>
      </c>
      <c r="B338" s="1" t="s">
        <v>2218</v>
      </c>
      <c r="C338" s="1" t="s">
        <v>2218</v>
      </c>
      <c r="D338" s="1" t="s">
        <v>3754</v>
      </c>
      <c r="E338" s="1" t="s">
        <v>737</v>
      </c>
      <c r="F338" s="1" t="str">
        <f>VLOOKUP(Table10[[#This Row],[نام کارشناس دفتر فنی]],Table1[],3,0)</f>
        <v>کارشناس بازرسی وبرنامه ریزی تعمیرات مکانیک(6)</v>
      </c>
      <c r="G338" s="1" t="s">
        <v>241</v>
      </c>
      <c r="H338" s="1" t="str">
        <f>VLOOKUP(Table10[[#This Row],[نام شخص کارشناس نظارت]],Table1[],3,0)</f>
        <v>کارشناس مکانیک نظارت (2)</v>
      </c>
      <c r="I338" s="1">
        <f>COUNTIF(Table2[کد سیستم],Table10[[#This Row],[کد سیستم]])</f>
        <v>1</v>
      </c>
    </row>
    <row r="339" spans="1:9" hidden="1" x14ac:dyDescent="0.25">
      <c r="A339" s="1">
        <v>338</v>
      </c>
      <c r="B339" s="1" t="s">
        <v>2220</v>
      </c>
      <c r="C339" s="1" t="s">
        <v>2220</v>
      </c>
      <c r="D339" s="1" t="s">
        <v>3754</v>
      </c>
      <c r="E339" s="1" t="s">
        <v>737</v>
      </c>
      <c r="F339" s="1" t="str">
        <f>VLOOKUP(Table10[[#This Row],[نام کارشناس دفتر فنی]],Table1[],3,0)</f>
        <v>کارشناس بازرسی وبرنامه ریزی تعمیرات مکانیک(6)</v>
      </c>
      <c r="G339" s="1" t="s">
        <v>241</v>
      </c>
      <c r="H339" s="1" t="str">
        <f>VLOOKUP(Table10[[#This Row],[نام شخص کارشناس نظارت]],Table1[],3,0)</f>
        <v>کارشناس مکانیک نظارت (2)</v>
      </c>
      <c r="I339" s="1">
        <f>COUNTIF(Table2[کد سیستم],Table10[[#This Row],[کد سیستم]])</f>
        <v>1</v>
      </c>
    </row>
    <row r="340" spans="1:9" hidden="1" x14ac:dyDescent="0.25">
      <c r="A340" s="1">
        <v>339</v>
      </c>
      <c r="B340" s="1" t="s">
        <v>2222</v>
      </c>
      <c r="C340" s="1" t="s">
        <v>2222</v>
      </c>
      <c r="D340" s="1" t="s">
        <v>3754</v>
      </c>
      <c r="E340" s="1" t="s">
        <v>737</v>
      </c>
      <c r="F340" s="1" t="str">
        <f>VLOOKUP(Table10[[#This Row],[نام کارشناس دفتر فنی]],Table1[],3,0)</f>
        <v>کارشناس بازرسی وبرنامه ریزی تعمیرات مکانیک(6)</v>
      </c>
      <c r="G340" s="1" t="s">
        <v>241</v>
      </c>
      <c r="H340" s="1" t="str">
        <f>VLOOKUP(Table10[[#This Row],[نام شخص کارشناس نظارت]],Table1[],3,0)</f>
        <v>کارشناس مکانیک نظارت (2)</v>
      </c>
      <c r="I340" s="1">
        <f>COUNTIF(Table2[کد سیستم],Table10[[#This Row],[کد سیستم]])</f>
        <v>1</v>
      </c>
    </row>
    <row r="341" spans="1:9" hidden="1" x14ac:dyDescent="0.25">
      <c r="A341" s="1">
        <v>340</v>
      </c>
      <c r="B341" s="1" t="s">
        <v>2224</v>
      </c>
      <c r="C341" s="1" t="s">
        <v>2224</v>
      </c>
      <c r="D341" s="1" t="s">
        <v>3754</v>
      </c>
      <c r="E341" s="1" t="s">
        <v>737</v>
      </c>
      <c r="F341" s="1" t="str">
        <f>VLOOKUP(Table10[[#This Row],[نام کارشناس دفتر فنی]],Table1[],3,0)</f>
        <v>کارشناس بازرسی وبرنامه ریزی تعمیرات مکانیک(6)</v>
      </c>
      <c r="G341" s="1" t="s">
        <v>241</v>
      </c>
      <c r="H341" s="1" t="str">
        <f>VLOOKUP(Table10[[#This Row],[نام شخص کارشناس نظارت]],Table1[],3,0)</f>
        <v>کارشناس مکانیک نظارت (2)</v>
      </c>
      <c r="I341" s="1">
        <f>COUNTIF(Table2[کد سیستم],Table10[[#This Row],[کد سیستم]])</f>
        <v>1</v>
      </c>
    </row>
    <row r="342" spans="1:9" hidden="1" x14ac:dyDescent="0.25">
      <c r="A342" s="1">
        <v>341</v>
      </c>
      <c r="B342" s="1" t="s">
        <v>2226</v>
      </c>
      <c r="C342" s="1" t="s">
        <v>2226</v>
      </c>
      <c r="D342" s="1" t="s">
        <v>3754</v>
      </c>
      <c r="E342" s="1" t="s">
        <v>737</v>
      </c>
      <c r="F342" s="1" t="str">
        <f>VLOOKUP(Table10[[#This Row],[نام کارشناس دفتر فنی]],Table1[],3,0)</f>
        <v>کارشناس بازرسی وبرنامه ریزی تعمیرات مکانیک(6)</v>
      </c>
      <c r="G342" s="1" t="s">
        <v>241</v>
      </c>
      <c r="H342" s="1" t="str">
        <f>VLOOKUP(Table10[[#This Row],[نام شخص کارشناس نظارت]],Table1[],3,0)</f>
        <v>کارشناس مکانیک نظارت (2)</v>
      </c>
      <c r="I342" s="1">
        <f>COUNTIF(Table2[کد سیستم],Table10[[#This Row],[کد سیستم]])</f>
        <v>1</v>
      </c>
    </row>
    <row r="343" spans="1:9" hidden="1" x14ac:dyDescent="0.25">
      <c r="A343" s="1">
        <v>342</v>
      </c>
      <c r="B343" s="1" t="s">
        <v>2228</v>
      </c>
      <c r="C343" s="1" t="s">
        <v>2228</v>
      </c>
      <c r="D343" s="1" t="s">
        <v>3754</v>
      </c>
      <c r="E343" s="1" t="s">
        <v>737</v>
      </c>
      <c r="F343" s="1" t="str">
        <f>VLOOKUP(Table10[[#This Row],[نام کارشناس دفتر فنی]],Table1[],3,0)</f>
        <v>کارشناس بازرسی وبرنامه ریزی تعمیرات مکانیک(6)</v>
      </c>
      <c r="G343" s="1" t="s">
        <v>241</v>
      </c>
      <c r="H343" s="1" t="str">
        <f>VLOOKUP(Table10[[#This Row],[نام شخص کارشناس نظارت]],Table1[],3,0)</f>
        <v>کارشناس مکانیک نظارت (2)</v>
      </c>
      <c r="I343" s="1">
        <f>COUNTIF(Table2[کد سیستم],Table10[[#This Row],[کد سیستم]])</f>
        <v>1</v>
      </c>
    </row>
    <row r="344" spans="1:9" hidden="1" x14ac:dyDescent="0.25">
      <c r="A344" s="1">
        <v>343</v>
      </c>
      <c r="B344" s="1" t="s">
        <v>2230</v>
      </c>
      <c r="C344" s="1" t="s">
        <v>2230</v>
      </c>
      <c r="D344" s="1" t="s">
        <v>3754</v>
      </c>
      <c r="E344" s="1" t="s">
        <v>737</v>
      </c>
      <c r="F344" s="1" t="str">
        <f>VLOOKUP(Table10[[#This Row],[نام کارشناس دفتر فنی]],Table1[],3,0)</f>
        <v>کارشناس بازرسی وبرنامه ریزی تعمیرات مکانیک(6)</v>
      </c>
      <c r="G344" s="1" t="s">
        <v>241</v>
      </c>
      <c r="H344" s="1" t="str">
        <f>VLOOKUP(Table10[[#This Row],[نام شخص کارشناس نظارت]],Table1[],3,0)</f>
        <v>کارشناس مکانیک نظارت (2)</v>
      </c>
      <c r="I344" s="1">
        <f>COUNTIF(Table2[کد سیستم],Table10[[#This Row],[کد سیستم]])</f>
        <v>1</v>
      </c>
    </row>
    <row r="345" spans="1:9" hidden="1" x14ac:dyDescent="0.25">
      <c r="A345" s="1">
        <v>344</v>
      </c>
      <c r="B345" s="1" t="s">
        <v>2232</v>
      </c>
      <c r="C345" s="1" t="s">
        <v>2232</v>
      </c>
      <c r="D345" s="1" t="s">
        <v>3754</v>
      </c>
      <c r="E345" s="1" t="s">
        <v>737</v>
      </c>
      <c r="F345" s="1" t="str">
        <f>VLOOKUP(Table10[[#This Row],[نام کارشناس دفتر فنی]],Table1[],3,0)</f>
        <v>کارشناس بازرسی وبرنامه ریزی تعمیرات مکانیک(6)</v>
      </c>
      <c r="G345" s="1" t="s">
        <v>241</v>
      </c>
      <c r="H345" s="1" t="str">
        <f>VLOOKUP(Table10[[#This Row],[نام شخص کارشناس نظارت]],Table1[],3,0)</f>
        <v>کارشناس مکانیک نظارت (2)</v>
      </c>
      <c r="I345" s="1">
        <f>COUNTIF(Table2[کد سیستم],Table10[[#This Row],[کد سیستم]])</f>
        <v>1</v>
      </c>
    </row>
    <row r="346" spans="1:9" hidden="1" x14ac:dyDescent="0.25">
      <c r="A346" s="1">
        <v>345</v>
      </c>
      <c r="B346" s="1" t="s">
        <v>2234</v>
      </c>
      <c r="C346" s="1" t="s">
        <v>2234</v>
      </c>
      <c r="D346" s="1" t="s">
        <v>3754</v>
      </c>
      <c r="E346" s="1" t="s">
        <v>737</v>
      </c>
      <c r="F346" s="1" t="str">
        <f>VLOOKUP(Table10[[#This Row],[نام کارشناس دفتر فنی]],Table1[],3,0)</f>
        <v>کارشناس بازرسی وبرنامه ریزی تعمیرات مکانیک(6)</v>
      </c>
      <c r="G346" s="1" t="s">
        <v>241</v>
      </c>
      <c r="H346" s="1" t="str">
        <f>VLOOKUP(Table10[[#This Row],[نام شخص کارشناس نظارت]],Table1[],3,0)</f>
        <v>کارشناس مکانیک نظارت (2)</v>
      </c>
      <c r="I346" s="1">
        <f>COUNTIF(Table2[کد سیستم],Table10[[#This Row],[کد سیستم]])</f>
        <v>1</v>
      </c>
    </row>
    <row r="347" spans="1:9" hidden="1" x14ac:dyDescent="0.25">
      <c r="A347" s="1">
        <v>346</v>
      </c>
      <c r="B347" s="1" t="s">
        <v>2236</v>
      </c>
      <c r="C347" s="1" t="s">
        <v>2236</v>
      </c>
      <c r="D347" s="1" t="s">
        <v>3754</v>
      </c>
      <c r="E347" s="1" t="s">
        <v>737</v>
      </c>
      <c r="F347" s="1" t="str">
        <f>VLOOKUP(Table10[[#This Row],[نام کارشناس دفتر فنی]],Table1[],3,0)</f>
        <v>کارشناس بازرسی وبرنامه ریزی تعمیرات مکانیک(6)</v>
      </c>
      <c r="G347" s="1" t="s">
        <v>241</v>
      </c>
      <c r="H347" s="1" t="str">
        <f>VLOOKUP(Table10[[#This Row],[نام شخص کارشناس نظارت]],Table1[],3,0)</f>
        <v>کارشناس مکانیک نظارت (2)</v>
      </c>
      <c r="I347" s="1">
        <f>COUNTIF(Table2[کد سیستم],Table10[[#This Row],[کد سیستم]])</f>
        <v>1</v>
      </c>
    </row>
    <row r="348" spans="1:9" hidden="1" x14ac:dyDescent="0.25">
      <c r="A348" s="1">
        <v>347</v>
      </c>
      <c r="B348" s="1" t="s">
        <v>2238</v>
      </c>
      <c r="C348" s="1" t="s">
        <v>2238</v>
      </c>
      <c r="D348" s="1" t="s">
        <v>3754</v>
      </c>
      <c r="E348" s="1" t="s">
        <v>737</v>
      </c>
      <c r="F348" s="1" t="str">
        <f>VLOOKUP(Table10[[#This Row],[نام کارشناس دفتر فنی]],Table1[],3,0)</f>
        <v>کارشناس بازرسی وبرنامه ریزی تعمیرات مکانیک(6)</v>
      </c>
      <c r="G348" s="1" t="s">
        <v>241</v>
      </c>
      <c r="H348" s="1" t="str">
        <f>VLOOKUP(Table10[[#This Row],[نام شخص کارشناس نظارت]],Table1[],3,0)</f>
        <v>کارشناس مکانیک نظارت (2)</v>
      </c>
      <c r="I348" s="1">
        <f>COUNTIF(Table2[کد سیستم],Table10[[#This Row],[کد سیستم]])</f>
        <v>1</v>
      </c>
    </row>
    <row r="349" spans="1:9" hidden="1" x14ac:dyDescent="0.25">
      <c r="A349" s="1">
        <v>348</v>
      </c>
      <c r="B349" s="1" t="s">
        <v>2240</v>
      </c>
      <c r="C349" s="1" t="s">
        <v>2240</v>
      </c>
      <c r="D349" s="1" t="s">
        <v>3754</v>
      </c>
      <c r="E349" s="1" t="s">
        <v>737</v>
      </c>
      <c r="F349" s="1" t="str">
        <f>VLOOKUP(Table10[[#This Row],[نام کارشناس دفتر فنی]],Table1[],3,0)</f>
        <v>کارشناس بازرسی وبرنامه ریزی تعمیرات مکانیک(6)</v>
      </c>
      <c r="G349" s="1" t="s">
        <v>241</v>
      </c>
      <c r="H349" s="1" t="str">
        <f>VLOOKUP(Table10[[#This Row],[نام شخص کارشناس نظارت]],Table1[],3,0)</f>
        <v>کارشناس مکانیک نظارت (2)</v>
      </c>
      <c r="I349" s="1">
        <f>COUNTIF(Table2[کد سیستم],Table10[[#This Row],[کد سیستم]])</f>
        <v>1</v>
      </c>
    </row>
    <row r="350" spans="1:9" hidden="1" x14ac:dyDescent="0.25">
      <c r="A350" s="1">
        <v>349</v>
      </c>
      <c r="B350" s="1" t="s">
        <v>2242</v>
      </c>
      <c r="C350" s="1" t="s">
        <v>2242</v>
      </c>
      <c r="D350" s="1" t="s">
        <v>3754</v>
      </c>
      <c r="E350" s="1" t="s">
        <v>737</v>
      </c>
      <c r="F350" s="1" t="str">
        <f>VLOOKUP(Table10[[#This Row],[نام کارشناس دفتر فنی]],Table1[],3,0)</f>
        <v>کارشناس بازرسی وبرنامه ریزی تعمیرات مکانیک(6)</v>
      </c>
      <c r="G350" s="1" t="s">
        <v>241</v>
      </c>
      <c r="H350" s="1" t="str">
        <f>VLOOKUP(Table10[[#This Row],[نام شخص کارشناس نظارت]],Table1[],3,0)</f>
        <v>کارشناس مکانیک نظارت (2)</v>
      </c>
      <c r="I350" s="1">
        <f>COUNTIF(Table2[کد سیستم],Table10[[#This Row],[کد سیستم]])</f>
        <v>1</v>
      </c>
    </row>
    <row r="351" spans="1:9" hidden="1" x14ac:dyDescent="0.25">
      <c r="A351" s="1">
        <v>350</v>
      </c>
      <c r="B351" s="1" t="s">
        <v>2244</v>
      </c>
      <c r="C351" s="1" t="s">
        <v>2244</v>
      </c>
      <c r="D351" s="1" t="s">
        <v>3754</v>
      </c>
      <c r="E351" s="1" t="s">
        <v>737</v>
      </c>
      <c r="F351" s="1" t="str">
        <f>VLOOKUP(Table10[[#This Row],[نام کارشناس دفتر فنی]],Table1[],3,0)</f>
        <v>کارشناس بازرسی وبرنامه ریزی تعمیرات مکانیک(6)</v>
      </c>
      <c r="G351" s="1" t="s">
        <v>241</v>
      </c>
      <c r="H351" s="1" t="str">
        <f>VLOOKUP(Table10[[#This Row],[نام شخص کارشناس نظارت]],Table1[],3,0)</f>
        <v>کارشناس مکانیک نظارت (2)</v>
      </c>
      <c r="I351" s="1">
        <f>COUNTIF(Table2[کد سیستم],Table10[[#This Row],[کد سیستم]])</f>
        <v>1</v>
      </c>
    </row>
    <row r="352" spans="1:9" hidden="1" x14ac:dyDescent="0.25">
      <c r="A352" s="1">
        <v>351</v>
      </c>
      <c r="B352" s="1" t="s">
        <v>2246</v>
      </c>
      <c r="C352" s="1" t="s">
        <v>2246</v>
      </c>
      <c r="D352" s="1" t="s">
        <v>3754</v>
      </c>
      <c r="E352" s="1" t="s">
        <v>737</v>
      </c>
      <c r="F352" s="1" t="str">
        <f>VLOOKUP(Table10[[#This Row],[نام کارشناس دفتر فنی]],Table1[],3,0)</f>
        <v>کارشناس بازرسی وبرنامه ریزی تعمیرات مکانیک(6)</v>
      </c>
      <c r="G352" s="1" t="s">
        <v>241</v>
      </c>
      <c r="H352" s="1" t="str">
        <f>VLOOKUP(Table10[[#This Row],[نام شخص کارشناس نظارت]],Table1[],3,0)</f>
        <v>کارشناس مکانیک نظارت (2)</v>
      </c>
      <c r="I352" s="1">
        <f>COUNTIF(Table2[کد سیستم],Table10[[#This Row],[کد سیستم]])</f>
        <v>1</v>
      </c>
    </row>
    <row r="353" spans="1:9" hidden="1" x14ac:dyDescent="0.25">
      <c r="A353" s="1">
        <v>352</v>
      </c>
      <c r="B353" s="1" t="s">
        <v>2248</v>
      </c>
      <c r="C353" s="1" t="s">
        <v>2248</v>
      </c>
      <c r="D353" s="1" t="s">
        <v>3754</v>
      </c>
      <c r="E353" s="1" t="s">
        <v>737</v>
      </c>
      <c r="F353" s="1" t="str">
        <f>VLOOKUP(Table10[[#This Row],[نام کارشناس دفتر فنی]],Table1[],3,0)</f>
        <v>کارشناس بازرسی وبرنامه ریزی تعمیرات مکانیک(6)</v>
      </c>
      <c r="G353" s="1" t="s">
        <v>241</v>
      </c>
      <c r="H353" s="1" t="str">
        <f>VLOOKUP(Table10[[#This Row],[نام شخص کارشناس نظارت]],Table1[],3,0)</f>
        <v>کارشناس مکانیک نظارت (2)</v>
      </c>
      <c r="I353" s="1">
        <f>COUNTIF(Table2[کد سیستم],Table10[[#This Row],[کد سیستم]])</f>
        <v>1</v>
      </c>
    </row>
    <row r="354" spans="1:9" hidden="1" x14ac:dyDescent="0.25">
      <c r="A354" s="1">
        <v>353</v>
      </c>
      <c r="B354" s="1" t="s">
        <v>2250</v>
      </c>
      <c r="C354" s="1" t="s">
        <v>2250</v>
      </c>
      <c r="D354" s="1" t="s">
        <v>3754</v>
      </c>
      <c r="E354" s="1" t="s">
        <v>737</v>
      </c>
      <c r="F354" s="1" t="str">
        <f>VLOOKUP(Table10[[#This Row],[نام کارشناس دفتر فنی]],Table1[],3,0)</f>
        <v>کارشناس بازرسی وبرنامه ریزی تعمیرات مکانیک(6)</v>
      </c>
      <c r="G354" s="1" t="s">
        <v>241</v>
      </c>
      <c r="H354" s="1" t="str">
        <f>VLOOKUP(Table10[[#This Row],[نام شخص کارشناس نظارت]],Table1[],3,0)</f>
        <v>کارشناس مکانیک نظارت (2)</v>
      </c>
      <c r="I354" s="1">
        <f>COUNTIF(Table2[کد سیستم],Table10[[#This Row],[کد سیستم]])</f>
        <v>1</v>
      </c>
    </row>
    <row r="355" spans="1:9" hidden="1" x14ac:dyDescent="0.25">
      <c r="A355" s="1">
        <v>354</v>
      </c>
      <c r="B355" s="1" t="s">
        <v>2252</v>
      </c>
      <c r="C355" s="1" t="s">
        <v>2252</v>
      </c>
      <c r="D355" s="1" t="s">
        <v>3754</v>
      </c>
      <c r="E355" s="1" t="s">
        <v>737</v>
      </c>
      <c r="F355" s="1" t="str">
        <f>VLOOKUP(Table10[[#This Row],[نام کارشناس دفتر فنی]],Table1[],3,0)</f>
        <v>کارشناس بازرسی وبرنامه ریزی تعمیرات مکانیک(6)</v>
      </c>
      <c r="G355" s="1" t="s">
        <v>241</v>
      </c>
      <c r="H355" s="1" t="str">
        <f>VLOOKUP(Table10[[#This Row],[نام شخص کارشناس نظارت]],Table1[],3,0)</f>
        <v>کارشناس مکانیک نظارت (2)</v>
      </c>
      <c r="I355" s="1">
        <f>COUNTIF(Table2[کد سیستم],Table10[[#This Row],[کد سیستم]])</f>
        <v>1</v>
      </c>
    </row>
    <row r="356" spans="1:9" hidden="1" x14ac:dyDescent="0.25">
      <c r="A356" s="1">
        <v>355</v>
      </c>
      <c r="B356" s="1" t="s">
        <v>2254</v>
      </c>
      <c r="C356" s="1" t="s">
        <v>2254</v>
      </c>
      <c r="D356" s="1" t="s">
        <v>3754</v>
      </c>
      <c r="E356" s="1" t="s">
        <v>737</v>
      </c>
      <c r="F356" s="1" t="str">
        <f>VLOOKUP(Table10[[#This Row],[نام کارشناس دفتر فنی]],Table1[],3,0)</f>
        <v>کارشناس بازرسی وبرنامه ریزی تعمیرات مکانیک(6)</v>
      </c>
      <c r="G356" s="1" t="s">
        <v>241</v>
      </c>
      <c r="H356" s="1" t="str">
        <f>VLOOKUP(Table10[[#This Row],[نام شخص کارشناس نظارت]],Table1[],3,0)</f>
        <v>کارشناس مکانیک نظارت (2)</v>
      </c>
      <c r="I356" s="1">
        <f>COUNTIF(Table2[کد سیستم],Table10[[#This Row],[کد سیستم]])</f>
        <v>1</v>
      </c>
    </row>
    <row r="357" spans="1:9" hidden="1" x14ac:dyDescent="0.25">
      <c r="A357" s="1">
        <v>356</v>
      </c>
      <c r="B357" s="1" t="s">
        <v>2256</v>
      </c>
      <c r="C357" s="1" t="s">
        <v>2256</v>
      </c>
      <c r="D357" s="1" t="s">
        <v>3754</v>
      </c>
      <c r="E357" s="1" t="s">
        <v>737</v>
      </c>
      <c r="F357" s="1" t="str">
        <f>VLOOKUP(Table10[[#This Row],[نام کارشناس دفتر فنی]],Table1[],3,0)</f>
        <v>کارشناس بازرسی وبرنامه ریزی تعمیرات مکانیک(6)</v>
      </c>
      <c r="G357" s="1" t="s">
        <v>241</v>
      </c>
      <c r="H357" s="1" t="str">
        <f>VLOOKUP(Table10[[#This Row],[نام شخص کارشناس نظارت]],Table1[],3,0)</f>
        <v>کارشناس مکانیک نظارت (2)</v>
      </c>
      <c r="I357" s="1">
        <f>COUNTIF(Table2[کد سیستم],Table10[[#This Row],[کد سیستم]])</f>
        <v>1</v>
      </c>
    </row>
    <row r="358" spans="1:9" hidden="1" x14ac:dyDescent="0.25">
      <c r="A358" s="1">
        <v>357</v>
      </c>
      <c r="B358" s="1" t="s">
        <v>2258</v>
      </c>
      <c r="C358" s="1" t="s">
        <v>2258</v>
      </c>
      <c r="D358" s="1" t="s">
        <v>3754</v>
      </c>
      <c r="E358" s="1" t="s">
        <v>737</v>
      </c>
      <c r="F358" s="1" t="str">
        <f>VLOOKUP(Table10[[#This Row],[نام کارشناس دفتر فنی]],Table1[],3,0)</f>
        <v>کارشناس بازرسی وبرنامه ریزی تعمیرات مکانیک(6)</v>
      </c>
      <c r="G358" s="1" t="s">
        <v>241</v>
      </c>
      <c r="H358" s="1" t="str">
        <f>VLOOKUP(Table10[[#This Row],[نام شخص کارشناس نظارت]],Table1[],3,0)</f>
        <v>کارشناس مکانیک نظارت (2)</v>
      </c>
      <c r="I358" s="1">
        <f>COUNTIF(Table2[کد سیستم],Table10[[#This Row],[کد سیستم]])</f>
        <v>1</v>
      </c>
    </row>
    <row r="359" spans="1:9" hidden="1" x14ac:dyDescent="0.25">
      <c r="A359" s="1">
        <v>358</v>
      </c>
      <c r="B359" s="1" t="s">
        <v>2260</v>
      </c>
      <c r="C359" s="1" t="s">
        <v>2260</v>
      </c>
      <c r="D359" s="1" t="s">
        <v>3754</v>
      </c>
      <c r="E359" s="1" t="s">
        <v>737</v>
      </c>
      <c r="F359" s="1" t="str">
        <f>VLOOKUP(Table10[[#This Row],[نام کارشناس دفتر فنی]],Table1[],3,0)</f>
        <v>کارشناس بازرسی وبرنامه ریزی تعمیرات مکانیک(6)</v>
      </c>
      <c r="G359" s="1" t="s">
        <v>241</v>
      </c>
      <c r="H359" s="1" t="str">
        <f>VLOOKUP(Table10[[#This Row],[نام شخص کارشناس نظارت]],Table1[],3,0)</f>
        <v>کارشناس مکانیک نظارت (2)</v>
      </c>
      <c r="I359" s="1">
        <f>COUNTIF(Table2[کد سیستم],Table10[[#This Row],[کد سیستم]])</f>
        <v>1</v>
      </c>
    </row>
    <row r="360" spans="1:9" hidden="1" x14ac:dyDescent="0.25">
      <c r="A360" s="1">
        <v>359</v>
      </c>
      <c r="B360" s="1" t="s">
        <v>2262</v>
      </c>
      <c r="C360" s="1" t="s">
        <v>2262</v>
      </c>
      <c r="D360" s="1" t="s">
        <v>3754</v>
      </c>
      <c r="E360" s="1" t="s">
        <v>737</v>
      </c>
      <c r="F360" s="1" t="str">
        <f>VLOOKUP(Table10[[#This Row],[نام کارشناس دفتر فنی]],Table1[],3,0)</f>
        <v>کارشناس بازرسی وبرنامه ریزی تعمیرات مکانیک(6)</v>
      </c>
      <c r="G360" s="1" t="s">
        <v>241</v>
      </c>
      <c r="H360" s="1" t="str">
        <f>VLOOKUP(Table10[[#This Row],[نام شخص کارشناس نظارت]],Table1[],3,0)</f>
        <v>کارشناس مکانیک نظارت (2)</v>
      </c>
      <c r="I360" s="1">
        <f>COUNTIF(Table2[کد سیستم],Table10[[#This Row],[کد سیستم]])</f>
        <v>1</v>
      </c>
    </row>
    <row r="361" spans="1:9" hidden="1" x14ac:dyDescent="0.25">
      <c r="A361" s="1">
        <v>360</v>
      </c>
      <c r="B361" s="1" t="s">
        <v>2264</v>
      </c>
      <c r="C361" s="1" t="s">
        <v>2264</v>
      </c>
      <c r="D361" s="1" t="s">
        <v>3754</v>
      </c>
      <c r="E361" s="1" t="s">
        <v>737</v>
      </c>
      <c r="F361" s="1" t="str">
        <f>VLOOKUP(Table10[[#This Row],[نام کارشناس دفتر فنی]],Table1[],3,0)</f>
        <v>کارشناس بازرسی وبرنامه ریزی تعمیرات مکانیک(6)</v>
      </c>
      <c r="G361" s="1" t="s">
        <v>241</v>
      </c>
      <c r="H361" s="1" t="str">
        <f>VLOOKUP(Table10[[#This Row],[نام شخص کارشناس نظارت]],Table1[],3,0)</f>
        <v>کارشناس مکانیک نظارت (2)</v>
      </c>
      <c r="I361" s="1">
        <f>COUNTIF(Table2[کد سیستم],Table10[[#This Row],[کد سیستم]])</f>
        <v>1</v>
      </c>
    </row>
    <row r="362" spans="1:9" hidden="1" x14ac:dyDescent="0.25">
      <c r="A362" s="1">
        <v>361</v>
      </c>
      <c r="B362" s="1" t="s">
        <v>2266</v>
      </c>
      <c r="C362" s="1" t="s">
        <v>2266</v>
      </c>
      <c r="D362" s="1" t="s">
        <v>3754</v>
      </c>
      <c r="E362" s="1" t="s">
        <v>737</v>
      </c>
      <c r="F362" s="1" t="str">
        <f>VLOOKUP(Table10[[#This Row],[نام کارشناس دفتر فنی]],Table1[],3,0)</f>
        <v>کارشناس بازرسی وبرنامه ریزی تعمیرات مکانیک(6)</v>
      </c>
      <c r="G362" s="1" t="s">
        <v>241</v>
      </c>
      <c r="H362" s="1" t="str">
        <f>VLOOKUP(Table10[[#This Row],[نام شخص کارشناس نظارت]],Table1[],3,0)</f>
        <v>کارشناس مکانیک نظارت (2)</v>
      </c>
      <c r="I362" s="1">
        <f>COUNTIF(Table2[کد سیستم],Table10[[#This Row],[کد سیستم]])</f>
        <v>1</v>
      </c>
    </row>
    <row r="363" spans="1:9" hidden="1" x14ac:dyDescent="0.25">
      <c r="A363" s="1">
        <v>362</v>
      </c>
      <c r="B363" s="1" t="s">
        <v>2268</v>
      </c>
      <c r="C363" s="1" t="s">
        <v>2268</v>
      </c>
      <c r="D363" s="1" t="s">
        <v>3754</v>
      </c>
      <c r="E363" s="1" t="s">
        <v>737</v>
      </c>
      <c r="F363" s="1" t="str">
        <f>VLOOKUP(Table10[[#This Row],[نام کارشناس دفتر فنی]],Table1[],3,0)</f>
        <v>کارشناس بازرسی وبرنامه ریزی تعمیرات مکانیک(6)</v>
      </c>
      <c r="G363" s="1" t="s">
        <v>241</v>
      </c>
      <c r="H363" s="1" t="str">
        <f>VLOOKUP(Table10[[#This Row],[نام شخص کارشناس نظارت]],Table1[],3,0)</f>
        <v>کارشناس مکانیک نظارت (2)</v>
      </c>
      <c r="I363" s="1">
        <f>COUNTIF(Table2[کد سیستم],Table10[[#This Row],[کد سیستم]])</f>
        <v>1</v>
      </c>
    </row>
    <row r="364" spans="1:9" hidden="1" x14ac:dyDescent="0.25">
      <c r="A364" s="1">
        <v>363</v>
      </c>
      <c r="B364" s="1" t="s">
        <v>2270</v>
      </c>
      <c r="C364" s="1" t="s">
        <v>2270</v>
      </c>
      <c r="D364" s="1" t="s">
        <v>3754</v>
      </c>
      <c r="E364" s="1" t="s">
        <v>737</v>
      </c>
      <c r="F364" s="1" t="str">
        <f>VLOOKUP(Table10[[#This Row],[نام کارشناس دفتر فنی]],Table1[],3,0)</f>
        <v>کارشناس بازرسی وبرنامه ریزی تعمیرات مکانیک(6)</v>
      </c>
      <c r="G364" s="1" t="s">
        <v>241</v>
      </c>
      <c r="H364" s="1" t="str">
        <f>VLOOKUP(Table10[[#This Row],[نام شخص کارشناس نظارت]],Table1[],3,0)</f>
        <v>کارشناس مکانیک نظارت (2)</v>
      </c>
      <c r="I364" s="1">
        <f>COUNTIF(Table2[کد سیستم],Table10[[#This Row],[کد سیستم]])</f>
        <v>1</v>
      </c>
    </row>
    <row r="365" spans="1:9" hidden="1" x14ac:dyDescent="0.25">
      <c r="A365" s="1">
        <v>364</v>
      </c>
      <c r="B365" s="1" t="s">
        <v>2272</v>
      </c>
      <c r="C365" s="1" t="s">
        <v>2272</v>
      </c>
      <c r="D365" s="1" t="s">
        <v>3754</v>
      </c>
      <c r="E365" s="1" t="s">
        <v>737</v>
      </c>
      <c r="F365" s="1" t="str">
        <f>VLOOKUP(Table10[[#This Row],[نام کارشناس دفتر فنی]],Table1[],3,0)</f>
        <v>کارشناس بازرسی وبرنامه ریزی تعمیرات مکانیک(6)</v>
      </c>
      <c r="G365" s="1" t="s">
        <v>241</v>
      </c>
      <c r="H365" s="1" t="str">
        <f>VLOOKUP(Table10[[#This Row],[نام شخص کارشناس نظارت]],Table1[],3,0)</f>
        <v>کارشناس مکانیک نظارت (2)</v>
      </c>
      <c r="I365" s="1">
        <f>COUNTIF(Table2[کد سیستم],Table10[[#This Row],[کد سیستم]])</f>
        <v>1</v>
      </c>
    </row>
    <row r="366" spans="1:9" hidden="1" x14ac:dyDescent="0.25">
      <c r="A366" s="1">
        <v>365</v>
      </c>
      <c r="B366" s="1" t="s">
        <v>2274</v>
      </c>
      <c r="C366" s="1" t="s">
        <v>2274</v>
      </c>
      <c r="D366" s="1" t="s">
        <v>3754</v>
      </c>
      <c r="E366" s="1" t="s">
        <v>737</v>
      </c>
      <c r="F366" s="1" t="str">
        <f>VLOOKUP(Table10[[#This Row],[نام کارشناس دفتر فنی]],Table1[],3,0)</f>
        <v>کارشناس بازرسی وبرنامه ریزی تعمیرات مکانیک(6)</v>
      </c>
      <c r="G366" s="1" t="s">
        <v>241</v>
      </c>
      <c r="H366" s="1" t="str">
        <f>VLOOKUP(Table10[[#This Row],[نام شخص کارشناس نظارت]],Table1[],3,0)</f>
        <v>کارشناس مکانیک نظارت (2)</v>
      </c>
      <c r="I366" s="1">
        <f>COUNTIF(Table2[کد سیستم],Table10[[#This Row],[کد سیستم]])</f>
        <v>1</v>
      </c>
    </row>
    <row r="367" spans="1:9" hidden="1" x14ac:dyDescent="0.25">
      <c r="A367" s="1">
        <v>366</v>
      </c>
      <c r="B367" s="1" t="s">
        <v>2276</v>
      </c>
      <c r="C367" s="1" t="s">
        <v>2276</v>
      </c>
      <c r="D367" s="1" t="s">
        <v>3754</v>
      </c>
      <c r="E367" s="1" t="s">
        <v>737</v>
      </c>
      <c r="F367" s="1" t="str">
        <f>VLOOKUP(Table10[[#This Row],[نام کارشناس دفتر فنی]],Table1[],3,0)</f>
        <v>کارشناس بازرسی وبرنامه ریزی تعمیرات مکانیک(6)</v>
      </c>
      <c r="G367" s="1" t="s">
        <v>241</v>
      </c>
      <c r="H367" s="1" t="str">
        <f>VLOOKUP(Table10[[#This Row],[نام شخص کارشناس نظارت]],Table1[],3,0)</f>
        <v>کارشناس مکانیک نظارت (2)</v>
      </c>
      <c r="I367" s="1">
        <f>COUNTIF(Table2[کد سیستم],Table10[[#This Row],[کد سیستم]])</f>
        <v>1</v>
      </c>
    </row>
    <row r="368" spans="1:9" hidden="1" x14ac:dyDescent="0.25">
      <c r="A368" s="1">
        <v>367</v>
      </c>
      <c r="B368" s="1" t="s">
        <v>2278</v>
      </c>
      <c r="C368" s="1" t="s">
        <v>2278</v>
      </c>
      <c r="D368" s="1" t="s">
        <v>3754</v>
      </c>
      <c r="E368" s="1" t="s">
        <v>737</v>
      </c>
      <c r="F368" s="1" t="str">
        <f>VLOOKUP(Table10[[#This Row],[نام کارشناس دفتر فنی]],Table1[],3,0)</f>
        <v>کارشناس بازرسی وبرنامه ریزی تعمیرات مکانیک(6)</v>
      </c>
      <c r="G368" s="1" t="s">
        <v>241</v>
      </c>
      <c r="H368" s="1" t="str">
        <f>VLOOKUP(Table10[[#This Row],[نام شخص کارشناس نظارت]],Table1[],3,0)</f>
        <v>کارشناس مکانیک نظارت (2)</v>
      </c>
      <c r="I368" s="1">
        <f>COUNTIF(Table2[کد سیستم],Table10[[#This Row],[کد سیستم]])</f>
        <v>1</v>
      </c>
    </row>
    <row r="369" spans="1:9" hidden="1" x14ac:dyDescent="0.25">
      <c r="A369" s="1">
        <v>368</v>
      </c>
      <c r="B369" s="1" t="s">
        <v>2280</v>
      </c>
      <c r="C369" s="1" t="s">
        <v>2280</v>
      </c>
      <c r="D369" s="1" t="s">
        <v>3754</v>
      </c>
      <c r="E369" s="1" t="s">
        <v>737</v>
      </c>
      <c r="F369" s="1" t="str">
        <f>VLOOKUP(Table10[[#This Row],[نام کارشناس دفتر فنی]],Table1[],3,0)</f>
        <v>کارشناس بازرسی وبرنامه ریزی تعمیرات مکانیک(6)</v>
      </c>
      <c r="G369" s="1" t="s">
        <v>241</v>
      </c>
      <c r="H369" s="1" t="str">
        <f>VLOOKUP(Table10[[#This Row],[نام شخص کارشناس نظارت]],Table1[],3,0)</f>
        <v>کارشناس مکانیک نظارت (2)</v>
      </c>
      <c r="I369" s="1">
        <f>COUNTIF(Table2[کد سیستم],Table10[[#This Row],[کد سیستم]])</f>
        <v>1</v>
      </c>
    </row>
    <row r="370" spans="1:9" hidden="1" x14ac:dyDescent="0.25">
      <c r="A370" s="1">
        <v>369</v>
      </c>
      <c r="B370" s="1" t="s">
        <v>2282</v>
      </c>
      <c r="C370" s="1" t="s">
        <v>2282</v>
      </c>
      <c r="D370" s="1" t="s">
        <v>3754</v>
      </c>
      <c r="E370" s="1" t="s">
        <v>737</v>
      </c>
      <c r="F370" s="1" t="str">
        <f>VLOOKUP(Table10[[#This Row],[نام کارشناس دفتر فنی]],Table1[],3,0)</f>
        <v>کارشناس بازرسی وبرنامه ریزی تعمیرات مکانیک(6)</v>
      </c>
      <c r="G370" s="1" t="s">
        <v>241</v>
      </c>
      <c r="H370" s="1" t="str">
        <f>VLOOKUP(Table10[[#This Row],[نام شخص کارشناس نظارت]],Table1[],3,0)</f>
        <v>کارشناس مکانیک نظارت (2)</v>
      </c>
      <c r="I370" s="1">
        <f>COUNTIF(Table2[کد سیستم],Table10[[#This Row],[کد سیستم]])</f>
        <v>1</v>
      </c>
    </row>
    <row r="371" spans="1:9" hidden="1" x14ac:dyDescent="0.25">
      <c r="A371" s="1">
        <v>370</v>
      </c>
      <c r="B371" s="1" t="s">
        <v>2284</v>
      </c>
      <c r="C371" s="1" t="s">
        <v>2284</v>
      </c>
      <c r="D371" s="1" t="s">
        <v>3754</v>
      </c>
      <c r="E371" s="1" t="s">
        <v>737</v>
      </c>
      <c r="F371" s="1" t="str">
        <f>VLOOKUP(Table10[[#This Row],[نام کارشناس دفتر فنی]],Table1[],3,0)</f>
        <v>کارشناس بازرسی وبرنامه ریزی تعمیرات مکانیک(6)</v>
      </c>
      <c r="G371" s="1" t="s">
        <v>241</v>
      </c>
      <c r="H371" s="1" t="str">
        <f>VLOOKUP(Table10[[#This Row],[نام شخص کارشناس نظارت]],Table1[],3,0)</f>
        <v>کارشناس مکانیک نظارت (2)</v>
      </c>
      <c r="I371" s="1">
        <f>COUNTIF(Table2[کد سیستم],Table10[[#This Row],[کد سیستم]])</f>
        <v>1</v>
      </c>
    </row>
    <row r="372" spans="1:9" hidden="1" x14ac:dyDescent="0.25">
      <c r="A372" s="1">
        <v>371</v>
      </c>
      <c r="B372" s="1" t="s">
        <v>2286</v>
      </c>
      <c r="C372" s="1" t="s">
        <v>2286</v>
      </c>
      <c r="D372" s="1" t="s">
        <v>3754</v>
      </c>
      <c r="E372" s="1" t="s">
        <v>737</v>
      </c>
      <c r="F372" s="1" t="str">
        <f>VLOOKUP(Table10[[#This Row],[نام کارشناس دفتر فنی]],Table1[],3,0)</f>
        <v>کارشناس بازرسی وبرنامه ریزی تعمیرات مکانیک(6)</v>
      </c>
      <c r="G372" s="1" t="s">
        <v>241</v>
      </c>
      <c r="H372" s="1" t="str">
        <f>VLOOKUP(Table10[[#This Row],[نام شخص کارشناس نظارت]],Table1[],3,0)</f>
        <v>کارشناس مکانیک نظارت (2)</v>
      </c>
      <c r="I372" s="1">
        <f>COUNTIF(Table2[کد سیستم],Table10[[#This Row],[کد سیستم]])</f>
        <v>1</v>
      </c>
    </row>
    <row r="373" spans="1:9" hidden="1" x14ac:dyDescent="0.25">
      <c r="A373" s="1">
        <v>372</v>
      </c>
      <c r="B373" s="1" t="s">
        <v>2288</v>
      </c>
      <c r="C373" s="1" t="s">
        <v>2288</v>
      </c>
      <c r="D373" s="1" t="s">
        <v>3754</v>
      </c>
      <c r="E373" s="1" t="s">
        <v>737</v>
      </c>
      <c r="F373" s="1" t="str">
        <f>VLOOKUP(Table10[[#This Row],[نام کارشناس دفتر فنی]],Table1[],3,0)</f>
        <v>کارشناس بازرسی وبرنامه ریزی تعمیرات مکانیک(6)</v>
      </c>
      <c r="G373" s="1" t="s">
        <v>241</v>
      </c>
      <c r="H373" s="1" t="str">
        <f>VLOOKUP(Table10[[#This Row],[نام شخص کارشناس نظارت]],Table1[],3,0)</f>
        <v>کارشناس مکانیک نظارت (2)</v>
      </c>
      <c r="I373" s="1">
        <f>COUNTIF(Table2[کد سیستم],Table10[[#This Row],[کد سیستم]])</f>
        <v>1</v>
      </c>
    </row>
    <row r="374" spans="1:9" hidden="1" x14ac:dyDescent="0.25">
      <c r="A374" s="1">
        <v>373</v>
      </c>
      <c r="B374" s="1" t="s">
        <v>2290</v>
      </c>
      <c r="C374" s="1" t="s">
        <v>2290</v>
      </c>
      <c r="D374" s="1" t="s">
        <v>3754</v>
      </c>
      <c r="E374" s="1" t="s">
        <v>737</v>
      </c>
      <c r="F374" s="1" t="str">
        <f>VLOOKUP(Table10[[#This Row],[نام کارشناس دفتر فنی]],Table1[],3,0)</f>
        <v>کارشناس بازرسی وبرنامه ریزی تعمیرات مکانیک(6)</v>
      </c>
      <c r="G374" s="1" t="s">
        <v>241</v>
      </c>
      <c r="H374" s="1" t="str">
        <f>VLOOKUP(Table10[[#This Row],[نام شخص کارشناس نظارت]],Table1[],3,0)</f>
        <v>کارشناس مکانیک نظارت (2)</v>
      </c>
      <c r="I374" s="1">
        <f>COUNTIF(Table2[کد سیستم],Table10[[#This Row],[کد سیستم]])</f>
        <v>1</v>
      </c>
    </row>
    <row r="375" spans="1:9" hidden="1" x14ac:dyDescent="0.25">
      <c r="A375" s="1">
        <v>374</v>
      </c>
      <c r="B375" s="1" t="s">
        <v>2292</v>
      </c>
      <c r="C375" s="1" t="s">
        <v>2292</v>
      </c>
      <c r="D375" s="1" t="s">
        <v>3754</v>
      </c>
      <c r="E375" s="1" t="s">
        <v>737</v>
      </c>
      <c r="F375" s="1" t="str">
        <f>VLOOKUP(Table10[[#This Row],[نام کارشناس دفتر فنی]],Table1[],3,0)</f>
        <v>کارشناس بازرسی وبرنامه ریزی تعمیرات مکانیک(6)</v>
      </c>
      <c r="G375" s="1" t="s">
        <v>241</v>
      </c>
      <c r="H375" s="1" t="str">
        <f>VLOOKUP(Table10[[#This Row],[نام شخص کارشناس نظارت]],Table1[],3,0)</f>
        <v>کارشناس مکانیک نظارت (2)</v>
      </c>
      <c r="I375" s="1">
        <f>COUNTIF(Table2[کد سیستم],Table10[[#This Row],[کد سیستم]])</f>
        <v>1</v>
      </c>
    </row>
    <row r="376" spans="1:9" hidden="1" x14ac:dyDescent="0.25">
      <c r="A376" s="1">
        <v>375</v>
      </c>
      <c r="B376" s="1" t="s">
        <v>2294</v>
      </c>
      <c r="C376" s="1" t="s">
        <v>2294</v>
      </c>
      <c r="D376" s="1" t="s">
        <v>3754</v>
      </c>
      <c r="E376" s="1" t="s">
        <v>737</v>
      </c>
      <c r="F376" s="1" t="str">
        <f>VLOOKUP(Table10[[#This Row],[نام کارشناس دفتر فنی]],Table1[],3,0)</f>
        <v>کارشناس بازرسی وبرنامه ریزی تعمیرات مکانیک(6)</v>
      </c>
      <c r="G376" s="1" t="s">
        <v>241</v>
      </c>
      <c r="H376" s="1" t="str">
        <f>VLOOKUP(Table10[[#This Row],[نام شخص کارشناس نظارت]],Table1[],3,0)</f>
        <v>کارشناس مکانیک نظارت (2)</v>
      </c>
      <c r="I376" s="1">
        <f>COUNTIF(Table2[کد سیستم],Table10[[#This Row],[کد سیستم]])</f>
        <v>1</v>
      </c>
    </row>
    <row r="377" spans="1:9" hidden="1" x14ac:dyDescent="0.25">
      <c r="A377" s="1">
        <v>376</v>
      </c>
      <c r="B377" s="1" t="s">
        <v>2296</v>
      </c>
      <c r="C377" s="1" t="s">
        <v>2296</v>
      </c>
      <c r="D377" s="1" t="s">
        <v>3754</v>
      </c>
      <c r="E377" s="1" t="s">
        <v>737</v>
      </c>
      <c r="F377" s="1" t="str">
        <f>VLOOKUP(Table10[[#This Row],[نام کارشناس دفتر فنی]],Table1[],3,0)</f>
        <v>کارشناس بازرسی وبرنامه ریزی تعمیرات مکانیک(6)</v>
      </c>
      <c r="G377" s="1" t="s">
        <v>241</v>
      </c>
      <c r="H377" s="1" t="str">
        <f>VLOOKUP(Table10[[#This Row],[نام شخص کارشناس نظارت]],Table1[],3,0)</f>
        <v>کارشناس مکانیک نظارت (2)</v>
      </c>
      <c r="I377" s="1">
        <f>COUNTIF(Table2[کد سیستم],Table10[[#This Row],[کد سیستم]])</f>
        <v>1</v>
      </c>
    </row>
    <row r="378" spans="1:9" hidden="1" x14ac:dyDescent="0.25">
      <c r="A378" s="1">
        <v>377</v>
      </c>
      <c r="B378" s="1" t="s">
        <v>2298</v>
      </c>
      <c r="C378" s="1" t="s">
        <v>2298</v>
      </c>
      <c r="D378" s="1" t="s">
        <v>3754</v>
      </c>
      <c r="E378" s="1" t="s">
        <v>737</v>
      </c>
      <c r="F378" s="1" t="str">
        <f>VLOOKUP(Table10[[#This Row],[نام کارشناس دفتر فنی]],Table1[],3,0)</f>
        <v>کارشناس بازرسی وبرنامه ریزی تعمیرات مکانیک(6)</v>
      </c>
      <c r="G378" s="1" t="s">
        <v>241</v>
      </c>
      <c r="H378" s="1" t="str">
        <f>VLOOKUP(Table10[[#This Row],[نام شخص کارشناس نظارت]],Table1[],3,0)</f>
        <v>کارشناس مکانیک نظارت (2)</v>
      </c>
      <c r="I378" s="1">
        <f>COUNTIF(Table2[کد سیستم],Table10[[#This Row],[کد سیستم]])</f>
        <v>1</v>
      </c>
    </row>
    <row r="379" spans="1:9" hidden="1" x14ac:dyDescent="0.25">
      <c r="A379" s="1">
        <v>378</v>
      </c>
      <c r="B379" s="1" t="s">
        <v>2300</v>
      </c>
      <c r="C379" s="1" t="s">
        <v>2300</v>
      </c>
      <c r="D379" s="1" t="s">
        <v>3754</v>
      </c>
      <c r="E379" s="1" t="s">
        <v>737</v>
      </c>
      <c r="F379" s="1" t="str">
        <f>VLOOKUP(Table10[[#This Row],[نام کارشناس دفتر فنی]],Table1[],3,0)</f>
        <v>کارشناس بازرسی وبرنامه ریزی تعمیرات مکانیک(6)</v>
      </c>
      <c r="G379" s="1" t="s">
        <v>241</v>
      </c>
      <c r="H379" s="1" t="str">
        <f>VLOOKUP(Table10[[#This Row],[نام شخص کارشناس نظارت]],Table1[],3,0)</f>
        <v>کارشناس مکانیک نظارت (2)</v>
      </c>
      <c r="I379" s="1">
        <f>COUNTIF(Table2[کد سیستم],Table10[[#This Row],[کد سیستم]])</f>
        <v>1</v>
      </c>
    </row>
    <row r="380" spans="1:9" hidden="1" x14ac:dyDescent="0.25">
      <c r="A380" s="1">
        <v>379</v>
      </c>
      <c r="B380" s="1" t="s">
        <v>2302</v>
      </c>
      <c r="C380" s="1" t="s">
        <v>2302</v>
      </c>
      <c r="D380" s="1" t="s">
        <v>3754</v>
      </c>
      <c r="E380" s="1" t="s">
        <v>737</v>
      </c>
      <c r="F380" s="1" t="str">
        <f>VLOOKUP(Table10[[#This Row],[نام کارشناس دفتر فنی]],Table1[],3,0)</f>
        <v>کارشناس بازرسی وبرنامه ریزی تعمیرات مکانیک(6)</v>
      </c>
      <c r="G380" s="1" t="s">
        <v>241</v>
      </c>
      <c r="H380" s="1" t="str">
        <f>VLOOKUP(Table10[[#This Row],[نام شخص کارشناس نظارت]],Table1[],3,0)</f>
        <v>کارشناس مکانیک نظارت (2)</v>
      </c>
      <c r="I380" s="1">
        <f>COUNTIF(Table2[کد سیستم],Table10[[#This Row],[کد سیستم]])</f>
        <v>1</v>
      </c>
    </row>
    <row r="381" spans="1:9" hidden="1" x14ac:dyDescent="0.25">
      <c r="A381" s="1">
        <v>380</v>
      </c>
      <c r="B381" s="1" t="s">
        <v>2304</v>
      </c>
      <c r="C381" s="1" t="s">
        <v>2304</v>
      </c>
      <c r="D381" s="1" t="s">
        <v>3754</v>
      </c>
      <c r="E381" s="1" t="s">
        <v>737</v>
      </c>
      <c r="F381" s="1" t="str">
        <f>VLOOKUP(Table10[[#This Row],[نام کارشناس دفتر فنی]],Table1[],3,0)</f>
        <v>کارشناس بازرسی وبرنامه ریزی تعمیرات مکانیک(6)</v>
      </c>
      <c r="G381" s="1" t="s">
        <v>241</v>
      </c>
      <c r="H381" s="1" t="str">
        <f>VLOOKUP(Table10[[#This Row],[نام شخص کارشناس نظارت]],Table1[],3,0)</f>
        <v>کارشناس مکانیک نظارت (2)</v>
      </c>
      <c r="I381" s="1">
        <f>COUNTIF(Table2[کد سیستم],Table10[[#This Row],[کد سیستم]])</f>
        <v>1</v>
      </c>
    </row>
    <row r="382" spans="1:9" hidden="1" x14ac:dyDescent="0.25">
      <c r="A382" s="1">
        <v>381</v>
      </c>
      <c r="B382" s="1" t="s">
        <v>2306</v>
      </c>
      <c r="C382" s="1" t="s">
        <v>2306</v>
      </c>
      <c r="D382" s="1" t="s">
        <v>3754</v>
      </c>
      <c r="E382" s="1" t="s">
        <v>737</v>
      </c>
      <c r="F382" s="1" t="str">
        <f>VLOOKUP(Table10[[#This Row],[نام کارشناس دفتر فنی]],Table1[],3,0)</f>
        <v>کارشناس بازرسی وبرنامه ریزی تعمیرات مکانیک(6)</v>
      </c>
      <c r="G382" s="1" t="s">
        <v>241</v>
      </c>
      <c r="H382" s="1" t="str">
        <f>VLOOKUP(Table10[[#This Row],[نام شخص کارشناس نظارت]],Table1[],3,0)</f>
        <v>کارشناس مکانیک نظارت (2)</v>
      </c>
      <c r="I382" s="1">
        <f>COUNTIF(Table2[کد سیستم],Table10[[#This Row],[کد سیستم]])</f>
        <v>1</v>
      </c>
    </row>
    <row r="383" spans="1:9" hidden="1" x14ac:dyDescent="0.25">
      <c r="A383" s="1">
        <v>382</v>
      </c>
      <c r="B383" s="1" t="s">
        <v>2308</v>
      </c>
      <c r="C383" s="1" t="s">
        <v>2308</v>
      </c>
      <c r="D383" s="1" t="s">
        <v>3754</v>
      </c>
      <c r="E383" s="1" t="s">
        <v>737</v>
      </c>
      <c r="F383" s="1" t="str">
        <f>VLOOKUP(Table10[[#This Row],[نام کارشناس دفتر فنی]],Table1[],3,0)</f>
        <v>کارشناس بازرسی وبرنامه ریزی تعمیرات مکانیک(6)</v>
      </c>
      <c r="G383" s="1" t="s">
        <v>241</v>
      </c>
      <c r="H383" s="1" t="str">
        <f>VLOOKUP(Table10[[#This Row],[نام شخص کارشناس نظارت]],Table1[],3,0)</f>
        <v>کارشناس مکانیک نظارت (2)</v>
      </c>
      <c r="I383" s="1">
        <f>COUNTIF(Table2[کد سیستم],Table10[[#This Row],[کد سیستم]])</f>
        <v>1</v>
      </c>
    </row>
    <row r="384" spans="1:9" hidden="1" x14ac:dyDescent="0.25">
      <c r="A384" s="1">
        <v>383</v>
      </c>
      <c r="B384" s="1" t="s">
        <v>2310</v>
      </c>
      <c r="C384" s="1" t="s">
        <v>2310</v>
      </c>
      <c r="D384" s="1" t="s">
        <v>3754</v>
      </c>
      <c r="E384" s="1" t="s">
        <v>737</v>
      </c>
      <c r="F384" s="1" t="str">
        <f>VLOOKUP(Table10[[#This Row],[نام کارشناس دفتر فنی]],Table1[],3,0)</f>
        <v>کارشناس بازرسی وبرنامه ریزی تعمیرات مکانیک(6)</v>
      </c>
      <c r="G384" s="1" t="s">
        <v>241</v>
      </c>
      <c r="H384" s="1" t="str">
        <f>VLOOKUP(Table10[[#This Row],[نام شخص کارشناس نظارت]],Table1[],3,0)</f>
        <v>کارشناس مکانیک نظارت (2)</v>
      </c>
      <c r="I384" s="1">
        <f>COUNTIF(Table2[کد سیستم],Table10[[#This Row],[کد سیستم]])</f>
        <v>1</v>
      </c>
    </row>
    <row r="385" spans="1:9" hidden="1" x14ac:dyDescent="0.25">
      <c r="A385" s="1">
        <v>384</v>
      </c>
      <c r="B385" s="1" t="s">
        <v>2312</v>
      </c>
      <c r="C385" s="1" t="s">
        <v>2312</v>
      </c>
      <c r="D385" s="1" t="s">
        <v>3754</v>
      </c>
      <c r="E385" s="1" t="s">
        <v>8</v>
      </c>
      <c r="F385" s="1" t="str">
        <f>VLOOKUP(Table10[[#This Row],[نام کارشناس دفتر فنی]],Table1[],3,0)</f>
        <v>کارشناس بازرسی وبرنامه ریزی تعمیرات مکانیک(16)</v>
      </c>
      <c r="G385" s="1" t="s">
        <v>3880</v>
      </c>
      <c r="H385" s="1" t="str">
        <f>VLOOKUP(Table10[[#This Row],[نام شخص کارشناس نظارت]],Table1[],3,0)</f>
        <v>کارشناس تاسیسات نظارت (2)</v>
      </c>
      <c r="I385" s="1">
        <f>COUNTIF(Table2[کد سیستم],Table10[[#This Row],[کد سیستم]])</f>
        <v>1</v>
      </c>
    </row>
    <row r="386" spans="1:9" hidden="1" x14ac:dyDescent="0.25">
      <c r="A386" s="1">
        <v>385</v>
      </c>
      <c r="B386" s="1" t="s">
        <v>2314</v>
      </c>
      <c r="C386" s="1" t="s">
        <v>2314</v>
      </c>
      <c r="D386" s="1" t="s">
        <v>3754</v>
      </c>
      <c r="E386" s="1" t="s">
        <v>8</v>
      </c>
      <c r="F386" s="1" t="str">
        <f>VLOOKUP(Table10[[#This Row],[نام کارشناس دفتر فنی]],Table1[],3,0)</f>
        <v>کارشناس بازرسی وبرنامه ریزی تعمیرات مکانیک(16)</v>
      </c>
      <c r="G386" s="1" t="s">
        <v>3880</v>
      </c>
      <c r="H386" s="1" t="str">
        <f>VLOOKUP(Table10[[#This Row],[نام شخص کارشناس نظارت]],Table1[],3,0)</f>
        <v>کارشناس تاسیسات نظارت (2)</v>
      </c>
      <c r="I386" s="1">
        <f>COUNTIF(Table2[کد سیستم],Table10[[#This Row],[کد سیستم]])</f>
        <v>1</v>
      </c>
    </row>
    <row r="387" spans="1:9" hidden="1" x14ac:dyDescent="0.25">
      <c r="A387" s="1">
        <v>386</v>
      </c>
      <c r="B387" s="1" t="s">
        <v>2316</v>
      </c>
      <c r="C387" s="1" t="s">
        <v>2316</v>
      </c>
      <c r="D387" s="1" t="s">
        <v>3754</v>
      </c>
      <c r="E387" s="1" t="s">
        <v>8</v>
      </c>
      <c r="F387" s="1" t="str">
        <f>VLOOKUP(Table10[[#This Row],[نام کارشناس دفتر فنی]],Table1[],3,0)</f>
        <v>کارشناس بازرسی وبرنامه ریزی تعمیرات مکانیک(16)</v>
      </c>
      <c r="G387" s="1" t="s">
        <v>3880</v>
      </c>
      <c r="H387" s="1" t="str">
        <f>VLOOKUP(Table10[[#This Row],[نام شخص کارشناس نظارت]],Table1[],3,0)</f>
        <v>کارشناس تاسیسات نظارت (2)</v>
      </c>
      <c r="I387" s="1">
        <f>COUNTIF(Table2[کد سیستم],Table10[[#This Row],[کد سیستم]])</f>
        <v>1</v>
      </c>
    </row>
    <row r="388" spans="1:9" hidden="1" x14ac:dyDescent="0.25">
      <c r="A388" s="1">
        <v>387</v>
      </c>
      <c r="B388" s="1" t="s">
        <v>2318</v>
      </c>
      <c r="C388" s="1" t="s">
        <v>2318</v>
      </c>
      <c r="D388" s="1" t="s">
        <v>3754</v>
      </c>
      <c r="E388" s="1" t="s">
        <v>8</v>
      </c>
      <c r="F388" s="1" t="str">
        <f>VLOOKUP(Table10[[#This Row],[نام کارشناس دفتر فنی]],Table1[],3,0)</f>
        <v>کارشناس بازرسی وبرنامه ریزی تعمیرات مکانیک(16)</v>
      </c>
      <c r="G388" s="1" t="s">
        <v>3880</v>
      </c>
      <c r="H388" s="1" t="str">
        <f>VLOOKUP(Table10[[#This Row],[نام شخص کارشناس نظارت]],Table1[],3,0)</f>
        <v>کارشناس تاسیسات نظارت (2)</v>
      </c>
      <c r="I388" s="1">
        <f>COUNTIF(Table2[کد سیستم],Table10[[#This Row],[کد سیستم]])</f>
        <v>1</v>
      </c>
    </row>
    <row r="389" spans="1:9" hidden="1" x14ac:dyDescent="0.25">
      <c r="A389" s="1">
        <v>388</v>
      </c>
      <c r="B389" s="1" t="s">
        <v>2320</v>
      </c>
      <c r="C389" s="1" t="s">
        <v>2320</v>
      </c>
      <c r="D389" s="1" t="s">
        <v>3754</v>
      </c>
      <c r="E389" s="1" t="s">
        <v>8</v>
      </c>
      <c r="F389" s="1" t="str">
        <f>VLOOKUP(Table10[[#This Row],[نام کارشناس دفتر فنی]],Table1[],3,0)</f>
        <v>کارشناس بازرسی وبرنامه ریزی تعمیرات مکانیک(16)</v>
      </c>
      <c r="G389" s="1" t="s">
        <v>3880</v>
      </c>
      <c r="H389" s="1" t="str">
        <f>VLOOKUP(Table10[[#This Row],[نام شخص کارشناس نظارت]],Table1[],3,0)</f>
        <v>کارشناس تاسیسات نظارت (2)</v>
      </c>
      <c r="I389" s="1">
        <f>COUNTIF(Table2[کد سیستم],Table10[[#This Row],[کد سیستم]])</f>
        <v>1</v>
      </c>
    </row>
    <row r="390" spans="1:9" hidden="1" x14ac:dyDescent="0.25">
      <c r="A390" s="1">
        <v>389</v>
      </c>
      <c r="B390" s="1" t="s">
        <v>2322</v>
      </c>
      <c r="C390" s="1" t="s">
        <v>2322</v>
      </c>
      <c r="D390" s="1" t="s">
        <v>3754</v>
      </c>
      <c r="E390" s="1" t="s">
        <v>8</v>
      </c>
      <c r="F390" s="1" t="str">
        <f>VLOOKUP(Table10[[#This Row],[نام کارشناس دفتر فنی]],Table1[],3,0)</f>
        <v>کارشناس بازرسی وبرنامه ریزی تعمیرات مکانیک(16)</v>
      </c>
      <c r="G390" s="1" t="s">
        <v>3880</v>
      </c>
      <c r="H390" s="1" t="str">
        <f>VLOOKUP(Table10[[#This Row],[نام شخص کارشناس نظارت]],Table1[],3,0)</f>
        <v>کارشناس تاسیسات نظارت (2)</v>
      </c>
      <c r="I390" s="1">
        <f>COUNTIF(Table2[کد سیستم],Table10[[#This Row],[کد سیستم]])</f>
        <v>1</v>
      </c>
    </row>
    <row r="391" spans="1:9" hidden="1" x14ac:dyDescent="0.25">
      <c r="A391" s="1">
        <v>390</v>
      </c>
      <c r="B391" s="1" t="s">
        <v>2324</v>
      </c>
      <c r="C391" s="1" t="s">
        <v>2324</v>
      </c>
      <c r="D391" s="1" t="s">
        <v>3754</v>
      </c>
      <c r="E391" s="1" t="s">
        <v>8</v>
      </c>
      <c r="F391" s="1" t="str">
        <f>VLOOKUP(Table10[[#This Row],[نام کارشناس دفتر فنی]],Table1[],3,0)</f>
        <v>کارشناس بازرسی وبرنامه ریزی تعمیرات مکانیک(16)</v>
      </c>
      <c r="G391" s="1" t="s">
        <v>3880</v>
      </c>
      <c r="H391" s="1" t="str">
        <f>VLOOKUP(Table10[[#This Row],[نام شخص کارشناس نظارت]],Table1[],3,0)</f>
        <v>کارشناس تاسیسات نظارت (2)</v>
      </c>
      <c r="I391" s="1">
        <f>COUNTIF(Table2[کد سیستم],Table10[[#This Row],[کد سیستم]])</f>
        <v>1</v>
      </c>
    </row>
    <row r="392" spans="1:9" hidden="1" x14ac:dyDescent="0.25">
      <c r="A392" s="1">
        <v>391</v>
      </c>
      <c r="B392" s="1" t="s">
        <v>2326</v>
      </c>
      <c r="C392" s="1" t="s">
        <v>2326</v>
      </c>
      <c r="D392" s="1" t="s">
        <v>3754</v>
      </c>
      <c r="E392" s="1" t="s">
        <v>8</v>
      </c>
      <c r="F392" s="1" t="str">
        <f>VLOOKUP(Table10[[#This Row],[نام کارشناس دفتر فنی]],Table1[],3,0)</f>
        <v>کارشناس بازرسی وبرنامه ریزی تعمیرات مکانیک(16)</v>
      </c>
      <c r="G392" s="1" t="s">
        <v>3880</v>
      </c>
      <c r="H392" s="1" t="str">
        <f>VLOOKUP(Table10[[#This Row],[نام شخص کارشناس نظارت]],Table1[],3,0)</f>
        <v>کارشناس تاسیسات نظارت (2)</v>
      </c>
      <c r="I392" s="1">
        <f>COUNTIF(Table2[کد سیستم],Table10[[#This Row],[کد سیستم]])</f>
        <v>1</v>
      </c>
    </row>
    <row r="393" spans="1:9" hidden="1" x14ac:dyDescent="0.25">
      <c r="A393" s="1">
        <v>392</v>
      </c>
      <c r="B393" s="1" t="s">
        <v>2328</v>
      </c>
      <c r="C393" s="1" t="s">
        <v>2328</v>
      </c>
      <c r="D393" s="1" t="s">
        <v>3754</v>
      </c>
      <c r="E393" s="1" t="s">
        <v>8</v>
      </c>
      <c r="F393" s="1" t="str">
        <f>VLOOKUP(Table10[[#This Row],[نام کارشناس دفتر فنی]],Table1[],3,0)</f>
        <v>کارشناس بازرسی وبرنامه ریزی تعمیرات مکانیک(16)</v>
      </c>
      <c r="G393" s="1" t="s">
        <v>3880</v>
      </c>
      <c r="H393" s="1" t="str">
        <f>VLOOKUP(Table10[[#This Row],[نام شخص کارشناس نظارت]],Table1[],3,0)</f>
        <v>کارشناس تاسیسات نظارت (2)</v>
      </c>
      <c r="I393" s="1">
        <f>COUNTIF(Table2[کد سیستم],Table10[[#This Row],[کد سیستم]])</f>
        <v>1</v>
      </c>
    </row>
    <row r="394" spans="1:9" hidden="1" x14ac:dyDescent="0.25">
      <c r="A394" s="1">
        <v>393</v>
      </c>
      <c r="B394" s="1" t="s">
        <v>2330</v>
      </c>
      <c r="C394" s="1" t="s">
        <v>2330</v>
      </c>
      <c r="D394" s="1" t="s">
        <v>3754</v>
      </c>
      <c r="E394" s="1" t="s">
        <v>8</v>
      </c>
      <c r="F394" s="1" t="str">
        <f>VLOOKUP(Table10[[#This Row],[نام کارشناس دفتر فنی]],Table1[],3,0)</f>
        <v>کارشناس بازرسی وبرنامه ریزی تعمیرات مکانیک(16)</v>
      </c>
      <c r="G394" s="1" t="s">
        <v>3880</v>
      </c>
      <c r="H394" s="1" t="str">
        <f>VLOOKUP(Table10[[#This Row],[نام شخص کارشناس نظارت]],Table1[],3,0)</f>
        <v>کارشناس تاسیسات نظارت (2)</v>
      </c>
      <c r="I394" s="1">
        <f>COUNTIF(Table2[کد سیستم],Table10[[#This Row],[کد سیستم]])</f>
        <v>1</v>
      </c>
    </row>
    <row r="395" spans="1:9" hidden="1" x14ac:dyDescent="0.25">
      <c r="A395" s="1">
        <v>394</v>
      </c>
      <c r="B395" s="1" t="s">
        <v>2332</v>
      </c>
      <c r="C395" s="1" t="s">
        <v>2332</v>
      </c>
      <c r="D395" s="1" t="s">
        <v>3754</v>
      </c>
      <c r="E395" s="1" t="s">
        <v>8</v>
      </c>
      <c r="F395" s="1" t="str">
        <f>VLOOKUP(Table10[[#This Row],[نام کارشناس دفتر فنی]],Table1[],3,0)</f>
        <v>کارشناس بازرسی وبرنامه ریزی تعمیرات مکانیک(16)</v>
      </c>
      <c r="G395" s="1" t="s">
        <v>3880</v>
      </c>
      <c r="H395" s="1" t="str">
        <f>VLOOKUP(Table10[[#This Row],[نام شخص کارشناس نظارت]],Table1[],3,0)</f>
        <v>کارشناس تاسیسات نظارت (2)</v>
      </c>
      <c r="I395" s="1">
        <f>COUNTIF(Table2[کد سیستم],Table10[[#This Row],[کد سیستم]])</f>
        <v>1</v>
      </c>
    </row>
    <row r="396" spans="1:9" hidden="1" x14ac:dyDescent="0.25">
      <c r="A396" s="1">
        <v>395</v>
      </c>
      <c r="B396" s="1" t="s">
        <v>2334</v>
      </c>
      <c r="C396" s="1" t="s">
        <v>2334</v>
      </c>
      <c r="D396" s="1" t="s">
        <v>3754</v>
      </c>
      <c r="E396" s="1" t="s">
        <v>8</v>
      </c>
      <c r="F396" s="1" t="str">
        <f>VLOOKUP(Table10[[#This Row],[نام کارشناس دفتر فنی]],Table1[],3,0)</f>
        <v>کارشناس بازرسی وبرنامه ریزی تعمیرات مکانیک(16)</v>
      </c>
      <c r="G396" s="1" t="s">
        <v>3880</v>
      </c>
      <c r="H396" s="1" t="str">
        <f>VLOOKUP(Table10[[#This Row],[نام شخص کارشناس نظارت]],Table1[],3,0)</f>
        <v>کارشناس تاسیسات نظارت (2)</v>
      </c>
      <c r="I396" s="1">
        <f>COUNTIF(Table2[کد سیستم],Table10[[#This Row],[کد سیستم]])</f>
        <v>1</v>
      </c>
    </row>
    <row r="397" spans="1:9" hidden="1" x14ac:dyDescent="0.25">
      <c r="A397" s="1">
        <v>396</v>
      </c>
      <c r="B397" s="1" t="s">
        <v>2336</v>
      </c>
      <c r="C397" s="1" t="s">
        <v>2336</v>
      </c>
      <c r="D397" s="1" t="s">
        <v>3754</v>
      </c>
      <c r="E397" s="1" t="s">
        <v>8</v>
      </c>
      <c r="F397" s="1" t="str">
        <f>VLOOKUP(Table10[[#This Row],[نام کارشناس دفتر فنی]],Table1[],3,0)</f>
        <v>کارشناس بازرسی وبرنامه ریزی تعمیرات مکانیک(16)</v>
      </c>
      <c r="G397" s="1" t="s">
        <v>3880</v>
      </c>
      <c r="H397" s="1" t="str">
        <f>VLOOKUP(Table10[[#This Row],[نام شخص کارشناس نظارت]],Table1[],3,0)</f>
        <v>کارشناس تاسیسات نظارت (2)</v>
      </c>
      <c r="I397" s="1">
        <f>COUNTIF(Table2[کد سیستم],Table10[[#This Row],[کد سیستم]])</f>
        <v>1</v>
      </c>
    </row>
    <row r="398" spans="1:9" hidden="1" x14ac:dyDescent="0.25">
      <c r="A398" s="1">
        <v>397</v>
      </c>
      <c r="B398" s="1" t="s">
        <v>2338</v>
      </c>
      <c r="C398" s="1" t="s">
        <v>2338</v>
      </c>
      <c r="D398" s="1" t="s">
        <v>3754</v>
      </c>
      <c r="E398" s="1" t="s">
        <v>8</v>
      </c>
      <c r="F398" s="1" t="str">
        <f>VLOOKUP(Table10[[#This Row],[نام کارشناس دفتر فنی]],Table1[],3,0)</f>
        <v>کارشناس بازرسی وبرنامه ریزی تعمیرات مکانیک(16)</v>
      </c>
      <c r="G398" s="1" t="s">
        <v>3880</v>
      </c>
      <c r="H398" s="1" t="str">
        <f>VLOOKUP(Table10[[#This Row],[نام شخص کارشناس نظارت]],Table1[],3,0)</f>
        <v>کارشناس تاسیسات نظارت (2)</v>
      </c>
      <c r="I398" s="1">
        <f>COUNTIF(Table2[کد سیستم],Table10[[#This Row],[کد سیستم]])</f>
        <v>1</v>
      </c>
    </row>
    <row r="399" spans="1:9" hidden="1" x14ac:dyDescent="0.25">
      <c r="A399" s="1">
        <v>398</v>
      </c>
      <c r="B399" s="1" t="s">
        <v>2340</v>
      </c>
      <c r="C399" s="1" t="s">
        <v>2340</v>
      </c>
      <c r="D399" s="1" t="s">
        <v>3754</v>
      </c>
      <c r="E399" s="1" t="s">
        <v>8</v>
      </c>
      <c r="F399" s="1" t="str">
        <f>VLOOKUP(Table10[[#This Row],[نام کارشناس دفتر فنی]],Table1[],3,0)</f>
        <v>کارشناس بازرسی وبرنامه ریزی تعمیرات مکانیک(16)</v>
      </c>
      <c r="G399" s="1" t="s">
        <v>3880</v>
      </c>
      <c r="H399" s="1" t="str">
        <f>VLOOKUP(Table10[[#This Row],[نام شخص کارشناس نظارت]],Table1[],3,0)</f>
        <v>کارشناس تاسیسات نظارت (2)</v>
      </c>
      <c r="I399" s="1">
        <f>COUNTIF(Table2[کد سیستم],Table10[[#This Row],[کد سیستم]])</f>
        <v>1</v>
      </c>
    </row>
    <row r="400" spans="1:9" hidden="1" x14ac:dyDescent="0.25">
      <c r="A400" s="1">
        <v>399</v>
      </c>
      <c r="B400" s="1" t="s">
        <v>2342</v>
      </c>
      <c r="C400" s="1" t="s">
        <v>2342</v>
      </c>
      <c r="D400" s="1" t="s">
        <v>3754</v>
      </c>
      <c r="E400" s="1" t="s">
        <v>8</v>
      </c>
      <c r="F400" s="1" t="str">
        <f>VLOOKUP(Table10[[#This Row],[نام کارشناس دفتر فنی]],Table1[],3,0)</f>
        <v>کارشناس بازرسی وبرنامه ریزی تعمیرات مکانیک(16)</v>
      </c>
      <c r="G400" s="1" t="s">
        <v>3880</v>
      </c>
      <c r="H400" s="1" t="str">
        <f>VLOOKUP(Table10[[#This Row],[نام شخص کارشناس نظارت]],Table1[],3,0)</f>
        <v>کارشناس تاسیسات نظارت (2)</v>
      </c>
      <c r="I400" s="1">
        <f>COUNTIF(Table2[کد سیستم],Table10[[#This Row],[کد سیستم]])</f>
        <v>1</v>
      </c>
    </row>
    <row r="401" spans="1:9" hidden="1" x14ac:dyDescent="0.25">
      <c r="A401" s="1">
        <v>400</v>
      </c>
      <c r="B401" s="1" t="s">
        <v>2344</v>
      </c>
      <c r="C401" s="1" t="s">
        <v>2344</v>
      </c>
      <c r="D401" s="1" t="s">
        <v>3754</v>
      </c>
      <c r="E401" s="1" t="s">
        <v>8</v>
      </c>
      <c r="F401" s="1" t="str">
        <f>VLOOKUP(Table10[[#This Row],[نام کارشناس دفتر فنی]],Table1[],3,0)</f>
        <v>کارشناس بازرسی وبرنامه ریزی تعمیرات مکانیک(16)</v>
      </c>
      <c r="G401" s="1" t="s">
        <v>3880</v>
      </c>
      <c r="H401" s="1" t="str">
        <f>VLOOKUP(Table10[[#This Row],[نام شخص کارشناس نظارت]],Table1[],3,0)</f>
        <v>کارشناس تاسیسات نظارت (2)</v>
      </c>
      <c r="I401" s="1">
        <f>COUNTIF(Table2[کد سیستم],Table10[[#This Row],[کد سیستم]])</f>
        <v>1</v>
      </c>
    </row>
    <row r="402" spans="1:9" hidden="1" x14ac:dyDescent="0.25">
      <c r="A402" s="1">
        <v>401</v>
      </c>
      <c r="B402" s="1" t="s">
        <v>2346</v>
      </c>
      <c r="C402" s="1" t="s">
        <v>2346</v>
      </c>
      <c r="D402" s="1" t="s">
        <v>3754</v>
      </c>
      <c r="E402" s="1" t="s">
        <v>8</v>
      </c>
      <c r="F402" s="1" t="str">
        <f>VLOOKUP(Table10[[#This Row],[نام کارشناس دفتر فنی]],Table1[],3,0)</f>
        <v>کارشناس بازرسی وبرنامه ریزی تعمیرات مکانیک(16)</v>
      </c>
      <c r="G402" s="1" t="s">
        <v>3880</v>
      </c>
      <c r="H402" s="1" t="str">
        <f>VLOOKUP(Table10[[#This Row],[نام شخص کارشناس نظارت]],Table1[],3,0)</f>
        <v>کارشناس تاسیسات نظارت (2)</v>
      </c>
      <c r="I402" s="1">
        <f>COUNTIF(Table2[کد سیستم],Table10[[#This Row],[کد سیستم]])</f>
        <v>1</v>
      </c>
    </row>
    <row r="403" spans="1:9" hidden="1" x14ac:dyDescent="0.25">
      <c r="A403" s="1">
        <v>402</v>
      </c>
      <c r="B403" s="1" t="s">
        <v>2348</v>
      </c>
      <c r="C403" s="1" t="s">
        <v>2348</v>
      </c>
      <c r="D403" s="1" t="s">
        <v>3754</v>
      </c>
      <c r="E403" s="1" t="s">
        <v>8</v>
      </c>
      <c r="F403" s="1" t="str">
        <f>VLOOKUP(Table10[[#This Row],[نام کارشناس دفتر فنی]],Table1[],3,0)</f>
        <v>کارشناس بازرسی وبرنامه ریزی تعمیرات مکانیک(16)</v>
      </c>
      <c r="G403" s="1" t="s">
        <v>3880</v>
      </c>
      <c r="H403" s="1" t="str">
        <f>VLOOKUP(Table10[[#This Row],[نام شخص کارشناس نظارت]],Table1[],3,0)</f>
        <v>کارشناس تاسیسات نظارت (2)</v>
      </c>
      <c r="I403" s="1">
        <f>COUNTIF(Table2[کد سیستم],Table10[[#This Row],[کد سیستم]])</f>
        <v>1</v>
      </c>
    </row>
    <row r="404" spans="1:9" hidden="1" x14ac:dyDescent="0.25">
      <c r="A404" s="1">
        <v>403</v>
      </c>
      <c r="B404" s="1" t="s">
        <v>2350</v>
      </c>
      <c r="C404" s="1" t="s">
        <v>2350</v>
      </c>
      <c r="D404" s="1" t="s">
        <v>3754</v>
      </c>
      <c r="E404" s="1" t="s">
        <v>8</v>
      </c>
      <c r="F404" s="1" t="str">
        <f>VLOOKUP(Table10[[#This Row],[نام کارشناس دفتر فنی]],Table1[],3,0)</f>
        <v>کارشناس بازرسی وبرنامه ریزی تعمیرات مکانیک(16)</v>
      </c>
      <c r="G404" s="1" t="s">
        <v>3880</v>
      </c>
      <c r="H404" s="1" t="str">
        <f>VLOOKUP(Table10[[#This Row],[نام شخص کارشناس نظارت]],Table1[],3,0)</f>
        <v>کارشناس تاسیسات نظارت (2)</v>
      </c>
      <c r="I404" s="1">
        <f>COUNTIF(Table2[کد سیستم],Table10[[#This Row],[کد سیستم]])</f>
        <v>1</v>
      </c>
    </row>
    <row r="405" spans="1:9" hidden="1" x14ac:dyDescent="0.25">
      <c r="A405" s="1">
        <v>404</v>
      </c>
      <c r="B405" s="1" t="s">
        <v>2352</v>
      </c>
      <c r="C405" s="1" t="s">
        <v>2352</v>
      </c>
      <c r="D405" s="1" t="s">
        <v>3754</v>
      </c>
      <c r="E405" s="1" t="s">
        <v>8</v>
      </c>
      <c r="F405" s="1" t="str">
        <f>VLOOKUP(Table10[[#This Row],[نام کارشناس دفتر فنی]],Table1[],3,0)</f>
        <v>کارشناس بازرسی وبرنامه ریزی تعمیرات مکانیک(16)</v>
      </c>
      <c r="G405" s="1" t="s">
        <v>3880</v>
      </c>
      <c r="H405" s="1" t="str">
        <f>VLOOKUP(Table10[[#This Row],[نام شخص کارشناس نظارت]],Table1[],3,0)</f>
        <v>کارشناس تاسیسات نظارت (2)</v>
      </c>
      <c r="I405" s="1">
        <f>COUNTIF(Table2[کد سیستم],Table10[[#This Row],[کد سیستم]])</f>
        <v>1</v>
      </c>
    </row>
    <row r="406" spans="1:9" hidden="1" x14ac:dyDescent="0.25">
      <c r="A406" s="1">
        <v>405</v>
      </c>
      <c r="B406" s="1" t="s">
        <v>2354</v>
      </c>
      <c r="C406" s="1" t="s">
        <v>2354</v>
      </c>
      <c r="D406" s="1" t="s">
        <v>3754</v>
      </c>
      <c r="E406" s="1" t="s">
        <v>8</v>
      </c>
      <c r="F406" s="1" t="str">
        <f>VLOOKUP(Table10[[#This Row],[نام کارشناس دفتر فنی]],Table1[],3,0)</f>
        <v>کارشناس بازرسی وبرنامه ریزی تعمیرات مکانیک(16)</v>
      </c>
      <c r="G406" s="1" t="s">
        <v>3880</v>
      </c>
      <c r="H406" s="1" t="str">
        <f>VLOOKUP(Table10[[#This Row],[نام شخص کارشناس نظارت]],Table1[],3,0)</f>
        <v>کارشناس تاسیسات نظارت (2)</v>
      </c>
      <c r="I406" s="1">
        <f>COUNTIF(Table2[کد سیستم],Table10[[#This Row],[کد سیستم]])</f>
        <v>1</v>
      </c>
    </row>
    <row r="407" spans="1:9" hidden="1" x14ac:dyDescent="0.25">
      <c r="A407" s="1">
        <v>406</v>
      </c>
      <c r="B407" s="1" t="s">
        <v>2356</v>
      </c>
      <c r="C407" s="1" t="s">
        <v>2356</v>
      </c>
      <c r="D407" s="1" t="s">
        <v>3754</v>
      </c>
      <c r="E407" s="1" t="s">
        <v>8</v>
      </c>
      <c r="F407" s="1" t="str">
        <f>VLOOKUP(Table10[[#This Row],[نام کارشناس دفتر فنی]],Table1[],3,0)</f>
        <v>کارشناس بازرسی وبرنامه ریزی تعمیرات مکانیک(16)</v>
      </c>
      <c r="G407" s="1" t="s">
        <v>3880</v>
      </c>
      <c r="H407" s="1" t="str">
        <f>VLOOKUP(Table10[[#This Row],[نام شخص کارشناس نظارت]],Table1[],3,0)</f>
        <v>کارشناس تاسیسات نظارت (2)</v>
      </c>
      <c r="I407" s="1">
        <f>COUNTIF(Table2[کد سیستم],Table10[[#This Row],[کد سیستم]])</f>
        <v>1</v>
      </c>
    </row>
    <row r="408" spans="1:9" hidden="1" x14ac:dyDescent="0.25">
      <c r="A408" s="1">
        <v>407</v>
      </c>
      <c r="B408" s="1" t="s">
        <v>2358</v>
      </c>
      <c r="C408" s="1" t="s">
        <v>2358</v>
      </c>
      <c r="D408" s="1" t="s">
        <v>3754</v>
      </c>
      <c r="E408" s="1" t="s">
        <v>8</v>
      </c>
      <c r="F408" s="1" t="str">
        <f>VLOOKUP(Table10[[#This Row],[نام کارشناس دفتر فنی]],Table1[],3,0)</f>
        <v>کارشناس بازرسی وبرنامه ریزی تعمیرات مکانیک(16)</v>
      </c>
      <c r="G408" s="1" t="s">
        <v>3880</v>
      </c>
      <c r="H408" s="1" t="str">
        <f>VLOOKUP(Table10[[#This Row],[نام شخص کارشناس نظارت]],Table1[],3,0)</f>
        <v>کارشناس تاسیسات نظارت (2)</v>
      </c>
      <c r="I408" s="1">
        <f>COUNTIF(Table2[کد سیستم],Table10[[#This Row],[کد سیستم]])</f>
        <v>1</v>
      </c>
    </row>
    <row r="409" spans="1:9" hidden="1" x14ac:dyDescent="0.25">
      <c r="A409" s="1">
        <v>408</v>
      </c>
      <c r="B409" s="1" t="s">
        <v>2360</v>
      </c>
      <c r="C409" s="1" t="s">
        <v>2360</v>
      </c>
      <c r="D409" s="1" t="s">
        <v>3754</v>
      </c>
      <c r="E409" s="1" t="s">
        <v>8</v>
      </c>
      <c r="F409" s="1" t="str">
        <f>VLOOKUP(Table10[[#This Row],[نام کارشناس دفتر فنی]],Table1[],3,0)</f>
        <v>کارشناس بازرسی وبرنامه ریزی تعمیرات مکانیک(16)</v>
      </c>
      <c r="G409" s="1" t="s">
        <v>3880</v>
      </c>
      <c r="H409" s="1" t="str">
        <f>VLOOKUP(Table10[[#This Row],[نام شخص کارشناس نظارت]],Table1[],3,0)</f>
        <v>کارشناس تاسیسات نظارت (2)</v>
      </c>
      <c r="I409" s="1">
        <f>COUNTIF(Table2[کد سیستم],Table10[[#This Row],[کد سیستم]])</f>
        <v>1</v>
      </c>
    </row>
    <row r="410" spans="1:9" hidden="1" x14ac:dyDescent="0.25">
      <c r="A410" s="1">
        <v>409</v>
      </c>
      <c r="B410" s="1" t="s">
        <v>2362</v>
      </c>
      <c r="C410" s="1" t="s">
        <v>2362</v>
      </c>
      <c r="D410" s="1" t="s">
        <v>3754</v>
      </c>
      <c r="E410" s="1" t="s">
        <v>8</v>
      </c>
      <c r="F410" s="1" t="str">
        <f>VLOOKUP(Table10[[#This Row],[نام کارشناس دفتر فنی]],Table1[],3,0)</f>
        <v>کارشناس بازرسی وبرنامه ریزی تعمیرات مکانیک(16)</v>
      </c>
      <c r="G410" s="1" t="s">
        <v>3880</v>
      </c>
      <c r="H410" s="1" t="str">
        <f>VLOOKUP(Table10[[#This Row],[نام شخص کارشناس نظارت]],Table1[],3,0)</f>
        <v>کارشناس تاسیسات نظارت (2)</v>
      </c>
      <c r="I410" s="1">
        <f>COUNTIF(Table2[کد سیستم],Table10[[#This Row],[کد سیستم]])</f>
        <v>1</v>
      </c>
    </row>
    <row r="411" spans="1:9" hidden="1" x14ac:dyDescent="0.25">
      <c r="A411" s="1">
        <v>410</v>
      </c>
      <c r="B411" s="1" t="s">
        <v>2364</v>
      </c>
      <c r="C411" s="1" t="s">
        <v>2364</v>
      </c>
      <c r="D411" s="1" t="s">
        <v>3754</v>
      </c>
      <c r="E411" s="1" t="s">
        <v>8</v>
      </c>
      <c r="F411" s="1" t="str">
        <f>VLOOKUP(Table10[[#This Row],[نام کارشناس دفتر فنی]],Table1[],3,0)</f>
        <v>کارشناس بازرسی وبرنامه ریزی تعمیرات مکانیک(16)</v>
      </c>
      <c r="G411" s="1" t="s">
        <v>3880</v>
      </c>
      <c r="H411" s="1" t="str">
        <f>VLOOKUP(Table10[[#This Row],[نام شخص کارشناس نظارت]],Table1[],3,0)</f>
        <v>کارشناس تاسیسات نظارت (2)</v>
      </c>
      <c r="I411" s="1">
        <f>COUNTIF(Table2[کد سیستم],Table10[[#This Row],[کد سیستم]])</f>
        <v>1</v>
      </c>
    </row>
    <row r="412" spans="1:9" hidden="1" x14ac:dyDescent="0.25">
      <c r="A412" s="1">
        <v>411</v>
      </c>
      <c r="B412" s="1" t="s">
        <v>2366</v>
      </c>
      <c r="C412" s="1" t="s">
        <v>2366</v>
      </c>
      <c r="D412" s="1" t="s">
        <v>3754</v>
      </c>
      <c r="E412" s="1" t="s">
        <v>8</v>
      </c>
      <c r="F412" s="1" t="str">
        <f>VLOOKUP(Table10[[#This Row],[نام کارشناس دفتر فنی]],Table1[],3,0)</f>
        <v>کارشناس بازرسی وبرنامه ریزی تعمیرات مکانیک(16)</v>
      </c>
      <c r="G412" s="1" t="s">
        <v>3880</v>
      </c>
      <c r="H412" s="1" t="str">
        <f>VLOOKUP(Table10[[#This Row],[نام شخص کارشناس نظارت]],Table1[],3,0)</f>
        <v>کارشناس تاسیسات نظارت (2)</v>
      </c>
      <c r="I412" s="1">
        <f>COUNTIF(Table2[کد سیستم],Table10[[#This Row],[کد سیستم]])</f>
        <v>1</v>
      </c>
    </row>
    <row r="413" spans="1:9" hidden="1" x14ac:dyDescent="0.25">
      <c r="A413" s="1">
        <v>412</v>
      </c>
      <c r="B413" s="1" t="s">
        <v>2368</v>
      </c>
      <c r="C413" s="1" t="s">
        <v>2368</v>
      </c>
      <c r="D413" s="1" t="s">
        <v>3754</v>
      </c>
      <c r="E413" s="1" t="s">
        <v>8</v>
      </c>
      <c r="F413" s="1" t="str">
        <f>VLOOKUP(Table10[[#This Row],[نام کارشناس دفتر فنی]],Table1[],3,0)</f>
        <v>کارشناس بازرسی وبرنامه ریزی تعمیرات مکانیک(16)</v>
      </c>
      <c r="G413" s="1" t="s">
        <v>3880</v>
      </c>
      <c r="H413" s="1" t="str">
        <f>VLOOKUP(Table10[[#This Row],[نام شخص کارشناس نظارت]],Table1[],3,0)</f>
        <v>کارشناس تاسیسات نظارت (2)</v>
      </c>
      <c r="I413" s="1">
        <f>COUNTIF(Table2[کد سیستم],Table10[[#This Row],[کد سیستم]])</f>
        <v>1</v>
      </c>
    </row>
    <row r="414" spans="1:9" hidden="1" x14ac:dyDescent="0.25">
      <c r="A414" s="1">
        <v>413</v>
      </c>
      <c r="B414" s="1" t="s">
        <v>2370</v>
      </c>
      <c r="C414" s="1" t="s">
        <v>2370</v>
      </c>
      <c r="D414" s="1" t="s">
        <v>3754</v>
      </c>
      <c r="E414" s="1" t="s">
        <v>8</v>
      </c>
      <c r="F414" s="1" t="str">
        <f>VLOOKUP(Table10[[#This Row],[نام کارشناس دفتر فنی]],Table1[],3,0)</f>
        <v>کارشناس بازرسی وبرنامه ریزی تعمیرات مکانیک(16)</v>
      </c>
      <c r="G414" s="1" t="s">
        <v>3880</v>
      </c>
      <c r="H414" s="1" t="str">
        <f>VLOOKUP(Table10[[#This Row],[نام شخص کارشناس نظارت]],Table1[],3,0)</f>
        <v>کارشناس تاسیسات نظارت (2)</v>
      </c>
      <c r="I414" s="1">
        <f>COUNTIF(Table2[کد سیستم],Table10[[#This Row],[کد سیستم]])</f>
        <v>1</v>
      </c>
    </row>
    <row r="415" spans="1:9" hidden="1" x14ac:dyDescent="0.25">
      <c r="A415" s="1">
        <v>414</v>
      </c>
      <c r="B415" s="1" t="s">
        <v>2372</v>
      </c>
      <c r="C415" s="1" t="s">
        <v>2372</v>
      </c>
      <c r="D415" s="1" t="s">
        <v>3754</v>
      </c>
      <c r="E415" s="1" t="s">
        <v>8</v>
      </c>
      <c r="F415" s="1" t="str">
        <f>VLOOKUP(Table10[[#This Row],[نام کارشناس دفتر فنی]],Table1[],3,0)</f>
        <v>کارشناس بازرسی وبرنامه ریزی تعمیرات مکانیک(16)</v>
      </c>
      <c r="G415" s="1" t="s">
        <v>3880</v>
      </c>
      <c r="H415" s="1" t="str">
        <f>VLOOKUP(Table10[[#This Row],[نام شخص کارشناس نظارت]],Table1[],3,0)</f>
        <v>کارشناس تاسیسات نظارت (2)</v>
      </c>
      <c r="I415" s="1">
        <f>COUNTIF(Table2[کد سیستم],Table10[[#This Row],[کد سیستم]])</f>
        <v>1</v>
      </c>
    </row>
    <row r="416" spans="1:9" hidden="1" x14ac:dyDescent="0.25">
      <c r="A416" s="1">
        <v>415</v>
      </c>
      <c r="B416" s="1" t="s">
        <v>2374</v>
      </c>
      <c r="C416" s="1" t="s">
        <v>2374</v>
      </c>
      <c r="D416" s="1" t="s">
        <v>3754</v>
      </c>
      <c r="E416" s="1" t="s">
        <v>8</v>
      </c>
      <c r="F416" s="1" t="str">
        <f>VLOOKUP(Table10[[#This Row],[نام کارشناس دفتر فنی]],Table1[],3,0)</f>
        <v>کارشناس بازرسی وبرنامه ریزی تعمیرات مکانیک(16)</v>
      </c>
      <c r="G416" s="1" t="s">
        <v>3880</v>
      </c>
      <c r="H416" s="1" t="str">
        <f>VLOOKUP(Table10[[#This Row],[نام شخص کارشناس نظارت]],Table1[],3,0)</f>
        <v>کارشناس تاسیسات نظارت (2)</v>
      </c>
      <c r="I416" s="1">
        <f>COUNTIF(Table2[کد سیستم],Table10[[#This Row],[کد سیستم]])</f>
        <v>1</v>
      </c>
    </row>
    <row r="417" spans="1:9" hidden="1" x14ac:dyDescent="0.25">
      <c r="A417" s="1">
        <v>416</v>
      </c>
      <c r="B417" s="1" t="s">
        <v>2376</v>
      </c>
      <c r="C417" s="1" t="s">
        <v>2376</v>
      </c>
      <c r="D417" s="1" t="s">
        <v>3754</v>
      </c>
      <c r="E417" s="1" t="s">
        <v>8</v>
      </c>
      <c r="F417" s="1" t="str">
        <f>VLOOKUP(Table10[[#This Row],[نام کارشناس دفتر فنی]],Table1[],3,0)</f>
        <v>کارشناس بازرسی وبرنامه ریزی تعمیرات مکانیک(16)</v>
      </c>
      <c r="G417" s="1" t="s">
        <v>3880</v>
      </c>
      <c r="H417" s="1" t="str">
        <f>VLOOKUP(Table10[[#This Row],[نام شخص کارشناس نظارت]],Table1[],3,0)</f>
        <v>کارشناس تاسیسات نظارت (2)</v>
      </c>
      <c r="I417" s="1">
        <f>COUNTIF(Table2[کد سیستم],Table10[[#This Row],[کد سیستم]])</f>
        <v>1</v>
      </c>
    </row>
    <row r="418" spans="1:9" hidden="1" x14ac:dyDescent="0.25">
      <c r="A418" s="1">
        <v>417</v>
      </c>
      <c r="B418" s="1" t="s">
        <v>2378</v>
      </c>
      <c r="C418" s="1" t="s">
        <v>2378</v>
      </c>
      <c r="D418" s="1" t="s">
        <v>3754</v>
      </c>
      <c r="E418" s="1" t="s">
        <v>8</v>
      </c>
      <c r="F418" s="1" t="str">
        <f>VLOOKUP(Table10[[#This Row],[نام کارشناس دفتر فنی]],Table1[],3,0)</f>
        <v>کارشناس بازرسی وبرنامه ریزی تعمیرات مکانیک(16)</v>
      </c>
      <c r="G418" s="1" t="s">
        <v>3880</v>
      </c>
      <c r="H418" s="1" t="str">
        <f>VLOOKUP(Table10[[#This Row],[نام شخص کارشناس نظارت]],Table1[],3,0)</f>
        <v>کارشناس تاسیسات نظارت (2)</v>
      </c>
      <c r="I418" s="1">
        <f>COUNTIF(Table2[کد سیستم],Table10[[#This Row],[کد سیستم]])</f>
        <v>1</v>
      </c>
    </row>
    <row r="419" spans="1:9" hidden="1" x14ac:dyDescent="0.25">
      <c r="A419" s="1">
        <v>418</v>
      </c>
      <c r="B419" s="1" t="s">
        <v>2380</v>
      </c>
      <c r="C419" s="1" t="s">
        <v>2380</v>
      </c>
      <c r="D419" s="1" t="s">
        <v>3754</v>
      </c>
      <c r="E419" s="1" t="s">
        <v>8</v>
      </c>
      <c r="F419" s="1" t="str">
        <f>VLOOKUP(Table10[[#This Row],[نام کارشناس دفتر فنی]],Table1[],3,0)</f>
        <v>کارشناس بازرسی وبرنامه ریزی تعمیرات مکانیک(16)</v>
      </c>
      <c r="G419" s="1" t="s">
        <v>3880</v>
      </c>
      <c r="H419" s="1" t="str">
        <f>VLOOKUP(Table10[[#This Row],[نام شخص کارشناس نظارت]],Table1[],3,0)</f>
        <v>کارشناس تاسیسات نظارت (2)</v>
      </c>
      <c r="I419" s="1">
        <f>COUNTIF(Table2[کد سیستم],Table10[[#This Row],[کد سیستم]])</f>
        <v>1</v>
      </c>
    </row>
    <row r="420" spans="1:9" hidden="1" x14ac:dyDescent="0.25">
      <c r="A420" s="1">
        <v>419</v>
      </c>
      <c r="B420" s="1" t="s">
        <v>2382</v>
      </c>
      <c r="C420" s="1" t="s">
        <v>2382</v>
      </c>
      <c r="D420" s="1" t="s">
        <v>3754</v>
      </c>
      <c r="E420" s="1" t="s">
        <v>8</v>
      </c>
      <c r="F420" s="1" t="str">
        <f>VLOOKUP(Table10[[#This Row],[نام کارشناس دفتر فنی]],Table1[],3,0)</f>
        <v>کارشناس بازرسی وبرنامه ریزی تعمیرات مکانیک(16)</v>
      </c>
      <c r="G420" s="1" t="s">
        <v>3880</v>
      </c>
      <c r="H420" s="1" t="str">
        <f>VLOOKUP(Table10[[#This Row],[نام شخص کارشناس نظارت]],Table1[],3,0)</f>
        <v>کارشناس تاسیسات نظارت (2)</v>
      </c>
      <c r="I420" s="1">
        <f>COUNTIF(Table2[کد سیستم],Table10[[#This Row],[کد سیستم]])</f>
        <v>1</v>
      </c>
    </row>
    <row r="421" spans="1:9" hidden="1" x14ac:dyDescent="0.25">
      <c r="A421" s="1">
        <v>420</v>
      </c>
      <c r="B421" s="1" t="s">
        <v>2384</v>
      </c>
      <c r="C421" s="1" t="s">
        <v>2384</v>
      </c>
      <c r="D421" s="1" t="s">
        <v>3754</v>
      </c>
      <c r="E421" s="1" t="s">
        <v>8</v>
      </c>
      <c r="F421" s="1" t="str">
        <f>VLOOKUP(Table10[[#This Row],[نام کارشناس دفتر فنی]],Table1[],3,0)</f>
        <v>کارشناس بازرسی وبرنامه ریزی تعمیرات مکانیک(16)</v>
      </c>
      <c r="G421" s="1" t="s">
        <v>3880</v>
      </c>
      <c r="H421" s="1" t="str">
        <f>VLOOKUP(Table10[[#This Row],[نام شخص کارشناس نظارت]],Table1[],3,0)</f>
        <v>کارشناس تاسیسات نظارت (2)</v>
      </c>
      <c r="I421" s="1">
        <f>COUNTIF(Table2[کد سیستم],Table10[[#This Row],[کد سیستم]])</f>
        <v>1</v>
      </c>
    </row>
    <row r="422" spans="1:9" hidden="1" x14ac:dyDescent="0.25">
      <c r="A422" s="1">
        <v>421</v>
      </c>
      <c r="B422" s="1" t="s">
        <v>2386</v>
      </c>
      <c r="C422" s="1" t="s">
        <v>2386</v>
      </c>
      <c r="D422" s="1" t="s">
        <v>3754</v>
      </c>
      <c r="E422" s="1" t="s">
        <v>8</v>
      </c>
      <c r="F422" s="1" t="str">
        <f>VLOOKUP(Table10[[#This Row],[نام کارشناس دفتر فنی]],Table1[],3,0)</f>
        <v>کارشناس بازرسی وبرنامه ریزی تعمیرات مکانیک(16)</v>
      </c>
      <c r="G422" s="1" t="s">
        <v>3880</v>
      </c>
      <c r="H422" s="1" t="str">
        <f>VLOOKUP(Table10[[#This Row],[نام شخص کارشناس نظارت]],Table1[],3,0)</f>
        <v>کارشناس تاسیسات نظارت (2)</v>
      </c>
      <c r="I422" s="1">
        <f>COUNTIF(Table2[کد سیستم],Table10[[#This Row],[کد سیستم]])</f>
        <v>1</v>
      </c>
    </row>
    <row r="423" spans="1:9" hidden="1" x14ac:dyDescent="0.25">
      <c r="A423" s="1">
        <v>422</v>
      </c>
      <c r="B423" s="1" t="s">
        <v>2388</v>
      </c>
      <c r="C423" s="1" t="s">
        <v>2388</v>
      </c>
      <c r="D423" s="1" t="s">
        <v>3754</v>
      </c>
      <c r="E423" s="1" t="s">
        <v>8</v>
      </c>
      <c r="F423" s="1" t="str">
        <f>VLOOKUP(Table10[[#This Row],[نام کارشناس دفتر فنی]],Table1[],3,0)</f>
        <v>کارشناس بازرسی وبرنامه ریزی تعمیرات مکانیک(16)</v>
      </c>
      <c r="G423" s="1" t="s">
        <v>3880</v>
      </c>
      <c r="H423" s="1" t="str">
        <f>VLOOKUP(Table10[[#This Row],[نام شخص کارشناس نظارت]],Table1[],3,0)</f>
        <v>کارشناس تاسیسات نظارت (2)</v>
      </c>
      <c r="I423" s="1">
        <f>COUNTIF(Table2[کد سیستم],Table10[[#This Row],[کد سیستم]])</f>
        <v>1</v>
      </c>
    </row>
    <row r="424" spans="1:9" hidden="1" x14ac:dyDescent="0.25">
      <c r="A424" s="1">
        <v>423</v>
      </c>
      <c r="B424" s="1" t="s">
        <v>2390</v>
      </c>
      <c r="C424" s="1" t="s">
        <v>2390</v>
      </c>
      <c r="D424" s="1" t="s">
        <v>3754</v>
      </c>
      <c r="E424" s="1" t="s">
        <v>8</v>
      </c>
      <c r="F424" s="1" t="str">
        <f>VLOOKUP(Table10[[#This Row],[نام کارشناس دفتر فنی]],Table1[],3,0)</f>
        <v>کارشناس بازرسی وبرنامه ریزی تعمیرات مکانیک(16)</v>
      </c>
      <c r="G424" s="1" t="s">
        <v>3880</v>
      </c>
      <c r="H424" s="1" t="str">
        <f>VLOOKUP(Table10[[#This Row],[نام شخص کارشناس نظارت]],Table1[],3,0)</f>
        <v>کارشناس تاسیسات نظارت (2)</v>
      </c>
      <c r="I424" s="1">
        <f>COUNTIF(Table2[کد سیستم],Table10[[#This Row],[کد سیستم]])</f>
        <v>1</v>
      </c>
    </row>
    <row r="425" spans="1:9" hidden="1" x14ac:dyDescent="0.25">
      <c r="A425" s="1">
        <v>424</v>
      </c>
      <c r="B425" s="1" t="s">
        <v>2392</v>
      </c>
      <c r="C425" s="1" t="s">
        <v>2392</v>
      </c>
      <c r="D425" s="1" t="s">
        <v>3754</v>
      </c>
      <c r="E425" s="1" t="s">
        <v>8</v>
      </c>
      <c r="F425" s="1" t="str">
        <f>VLOOKUP(Table10[[#This Row],[نام کارشناس دفتر فنی]],Table1[],3,0)</f>
        <v>کارشناس بازرسی وبرنامه ریزی تعمیرات مکانیک(16)</v>
      </c>
      <c r="G425" s="1" t="s">
        <v>3880</v>
      </c>
      <c r="H425" s="1" t="str">
        <f>VLOOKUP(Table10[[#This Row],[نام شخص کارشناس نظارت]],Table1[],3,0)</f>
        <v>کارشناس تاسیسات نظارت (2)</v>
      </c>
      <c r="I425" s="1">
        <f>COUNTIF(Table2[کد سیستم],Table10[[#This Row],[کد سیستم]])</f>
        <v>1</v>
      </c>
    </row>
    <row r="426" spans="1:9" hidden="1" x14ac:dyDescent="0.25">
      <c r="A426" s="1">
        <v>425</v>
      </c>
      <c r="B426" s="1" t="s">
        <v>2394</v>
      </c>
      <c r="C426" s="1" t="s">
        <v>2394</v>
      </c>
      <c r="D426" s="1" t="s">
        <v>3754</v>
      </c>
      <c r="E426" s="1" t="s">
        <v>8</v>
      </c>
      <c r="F426" s="1" t="str">
        <f>VLOOKUP(Table10[[#This Row],[نام کارشناس دفتر فنی]],Table1[],3,0)</f>
        <v>کارشناس بازرسی وبرنامه ریزی تعمیرات مکانیک(16)</v>
      </c>
      <c r="G426" s="1" t="s">
        <v>3880</v>
      </c>
      <c r="H426" s="1" t="str">
        <f>VLOOKUP(Table10[[#This Row],[نام شخص کارشناس نظارت]],Table1[],3,0)</f>
        <v>کارشناس تاسیسات نظارت (2)</v>
      </c>
      <c r="I426" s="1">
        <f>COUNTIF(Table2[کد سیستم],Table10[[#This Row],[کد سیستم]])</f>
        <v>1</v>
      </c>
    </row>
    <row r="427" spans="1:9" hidden="1" x14ac:dyDescent="0.25">
      <c r="A427" s="1">
        <v>426</v>
      </c>
      <c r="B427" s="1" t="s">
        <v>2396</v>
      </c>
      <c r="C427" s="1" t="s">
        <v>2396</v>
      </c>
      <c r="D427" s="1" t="s">
        <v>3754</v>
      </c>
      <c r="E427" s="1" t="s">
        <v>8</v>
      </c>
      <c r="F427" s="1" t="str">
        <f>VLOOKUP(Table10[[#This Row],[نام کارشناس دفتر فنی]],Table1[],3,0)</f>
        <v>کارشناس بازرسی وبرنامه ریزی تعمیرات مکانیک(16)</v>
      </c>
      <c r="G427" s="1" t="s">
        <v>3880</v>
      </c>
      <c r="H427" s="1" t="str">
        <f>VLOOKUP(Table10[[#This Row],[نام شخص کارشناس نظارت]],Table1[],3,0)</f>
        <v>کارشناس تاسیسات نظارت (2)</v>
      </c>
      <c r="I427" s="1">
        <f>COUNTIF(Table2[کد سیستم],Table10[[#This Row],[کد سیستم]])</f>
        <v>1</v>
      </c>
    </row>
    <row r="428" spans="1:9" hidden="1" x14ac:dyDescent="0.25">
      <c r="A428" s="1">
        <v>427</v>
      </c>
      <c r="B428" s="1" t="s">
        <v>2398</v>
      </c>
      <c r="C428" s="1" t="s">
        <v>2398</v>
      </c>
      <c r="D428" s="1" t="s">
        <v>3754</v>
      </c>
      <c r="E428" s="1" t="s">
        <v>8</v>
      </c>
      <c r="F428" s="1" t="str">
        <f>VLOOKUP(Table10[[#This Row],[نام کارشناس دفتر فنی]],Table1[],3,0)</f>
        <v>کارشناس بازرسی وبرنامه ریزی تعمیرات مکانیک(16)</v>
      </c>
      <c r="G428" s="1" t="s">
        <v>3880</v>
      </c>
      <c r="H428" s="1" t="str">
        <f>VLOOKUP(Table10[[#This Row],[نام شخص کارشناس نظارت]],Table1[],3,0)</f>
        <v>کارشناس تاسیسات نظارت (2)</v>
      </c>
      <c r="I428" s="1">
        <f>COUNTIF(Table2[کد سیستم],Table10[[#This Row],[کد سیستم]])</f>
        <v>1</v>
      </c>
    </row>
    <row r="429" spans="1:9" hidden="1" x14ac:dyDescent="0.25">
      <c r="A429" s="1">
        <v>428</v>
      </c>
      <c r="B429" s="1" t="s">
        <v>2400</v>
      </c>
      <c r="C429" s="1" t="s">
        <v>2400</v>
      </c>
      <c r="D429" s="1" t="s">
        <v>3754</v>
      </c>
      <c r="E429" s="1" t="s">
        <v>8</v>
      </c>
      <c r="F429" s="1" t="str">
        <f>VLOOKUP(Table10[[#This Row],[نام کارشناس دفتر فنی]],Table1[],3,0)</f>
        <v>کارشناس بازرسی وبرنامه ریزی تعمیرات مکانیک(16)</v>
      </c>
      <c r="G429" s="1" t="s">
        <v>3880</v>
      </c>
      <c r="H429" s="1" t="str">
        <f>VLOOKUP(Table10[[#This Row],[نام شخص کارشناس نظارت]],Table1[],3,0)</f>
        <v>کارشناس تاسیسات نظارت (2)</v>
      </c>
      <c r="I429" s="1">
        <f>COUNTIF(Table2[کد سیستم],Table10[[#This Row],[کد سیستم]])</f>
        <v>1</v>
      </c>
    </row>
    <row r="430" spans="1:9" hidden="1" x14ac:dyDescent="0.25">
      <c r="A430" s="1">
        <v>429</v>
      </c>
      <c r="B430" s="1" t="s">
        <v>2402</v>
      </c>
      <c r="C430" s="1" t="s">
        <v>2402</v>
      </c>
      <c r="D430" s="1" t="s">
        <v>3754</v>
      </c>
      <c r="E430" s="1" t="s">
        <v>8</v>
      </c>
      <c r="F430" s="1" t="str">
        <f>VLOOKUP(Table10[[#This Row],[نام کارشناس دفتر فنی]],Table1[],3,0)</f>
        <v>کارشناس بازرسی وبرنامه ریزی تعمیرات مکانیک(16)</v>
      </c>
      <c r="G430" s="1" t="s">
        <v>3880</v>
      </c>
      <c r="H430" s="1" t="str">
        <f>VLOOKUP(Table10[[#This Row],[نام شخص کارشناس نظارت]],Table1[],3,0)</f>
        <v>کارشناس تاسیسات نظارت (2)</v>
      </c>
      <c r="I430" s="1">
        <f>COUNTIF(Table2[کد سیستم],Table10[[#This Row],[کد سیستم]])</f>
        <v>1</v>
      </c>
    </row>
    <row r="431" spans="1:9" hidden="1" x14ac:dyDescent="0.25">
      <c r="A431" s="1">
        <v>430</v>
      </c>
      <c r="B431" s="1" t="s">
        <v>2404</v>
      </c>
      <c r="C431" s="1" t="s">
        <v>2404</v>
      </c>
      <c r="D431" s="1" t="s">
        <v>3754</v>
      </c>
      <c r="E431" s="1" t="s">
        <v>8</v>
      </c>
      <c r="F431" s="1" t="str">
        <f>VLOOKUP(Table10[[#This Row],[نام کارشناس دفتر فنی]],Table1[],3,0)</f>
        <v>کارشناس بازرسی وبرنامه ریزی تعمیرات مکانیک(16)</v>
      </c>
      <c r="G431" s="1" t="s">
        <v>3880</v>
      </c>
      <c r="H431" s="1" t="str">
        <f>VLOOKUP(Table10[[#This Row],[نام شخص کارشناس نظارت]],Table1[],3,0)</f>
        <v>کارشناس تاسیسات نظارت (2)</v>
      </c>
      <c r="I431" s="1">
        <f>COUNTIF(Table2[کد سیستم],Table10[[#This Row],[کد سیستم]])</f>
        <v>1</v>
      </c>
    </row>
    <row r="432" spans="1:9" hidden="1" x14ac:dyDescent="0.25">
      <c r="A432" s="1">
        <v>431</v>
      </c>
      <c r="B432" s="1" t="s">
        <v>2406</v>
      </c>
      <c r="C432" s="1" t="s">
        <v>2406</v>
      </c>
      <c r="D432" s="1" t="s">
        <v>3754</v>
      </c>
      <c r="E432" s="1" t="s">
        <v>8</v>
      </c>
      <c r="F432" s="1" t="str">
        <f>VLOOKUP(Table10[[#This Row],[نام کارشناس دفتر فنی]],Table1[],3,0)</f>
        <v>کارشناس بازرسی وبرنامه ریزی تعمیرات مکانیک(16)</v>
      </c>
      <c r="G432" s="1" t="s">
        <v>3880</v>
      </c>
      <c r="H432" s="1" t="str">
        <f>VLOOKUP(Table10[[#This Row],[نام شخص کارشناس نظارت]],Table1[],3,0)</f>
        <v>کارشناس تاسیسات نظارت (2)</v>
      </c>
      <c r="I432" s="1">
        <f>COUNTIF(Table2[کد سیستم],Table10[[#This Row],[کد سیستم]])</f>
        <v>1</v>
      </c>
    </row>
    <row r="433" spans="1:9" hidden="1" x14ac:dyDescent="0.25">
      <c r="A433" s="1">
        <v>432</v>
      </c>
      <c r="B433" s="1" t="s">
        <v>2408</v>
      </c>
      <c r="C433" s="1" t="s">
        <v>2408</v>
      </c>
      <c r="D433" s="1" t="s">
        <v>3754</v>
      </c>
      <c r="E433" s="1" t="s">
        <v>8</v>
      </c>
      <c r="F433" s="1" t="str">
        <f>VLOOKUP(Table10[[#This Row],[نام کارشناس دفتر فنی]],Table1[],3,0)</f>
        <v>کارشناس بازرسی وبرنامه ریزی تعمیرات مکانیک(16)</v>
      </c>
      <c r="G433" s="1" t="s">
        <v>3880</v>
      </c>
      <c r="H433" s="1" t="str">
        <f>VLOOKUP(Table10[[#This Row],[نام شخص کارشناس نظارت]],Table1[],3,0)</f>
        <v>کارشناس تاسیسات نظارت (2)</v>
      </c>
      <c r="I433" s="1">
        <f>COUNTIF(Table2[کد سیستم],Table10[[#This Row],[کد سیستم]])</f>
        <v>1</v>
      </c>
    </row>
    <row r="434" spans="1:9" hidden="1" x14ac:dyDescent="0.25">
      <c r="A434" s="1">
        <v>433</v>
      </c>
      <c r="B434" s="1" t="s">
        <v>2410</v>
      </c>
      <c r="C434" s="1" t="s">
        <v>2410</v>
      </c>
      <c r="D434" s="1" t="s">
        <v>3754</v>
      </c>
      <c r="E434" s="1" t="s">
        <v>8</v>
      </c>
      <c r="F434" s="1" t="str">
        <f>VLOOKUP(Table10[[#This Row],[نام کارشناس دفتر فنی]],Table1[],3,0)</f>
        <v>کارشناس بازرسی وبرنامه ریزی تعمیرات مکانیک(16)</v>
      </c>
      <c r="G434" s="1" t="s">
        <v>3880</v>
      </c>
      <c r="H434" s="1" t="str">
        <f>VLOOKUP(Table10[[#This Row],[نام شخص کارشناس نظارت]],Table1[],3,0)</f>
        <v>کارشناس تاسیسات نظارت (2)</v>
      </c>
      <c r="I434" s="1">
        <f>COUNTIF(Table2[کد سیستم],Table10[[#This Row],[کد سیستم]])</f>
        <v>1</v>
      </c>
    </row>
    <row r="435" spans="1:9" hidden="1" x14ac:dyDescent="0.25">
      <c r="A435" s="1">
        <v>434</v>
      </c>
      <c r="B435" s="1" t="s">
        <v>2412</v>
      </c>
      <c r="C435" s="1" t="s">
        <v>2412</v>
      </c>
      <c r="D435" s="1" t="s">
        <v>3754</v>
      </c>
      <c r="E435" s="1" t="s">
        <v>8</v>
      </c>
      <c r="F435" s="1" t="str">
        <f>VLOOKUP(Table10[[#This Row],[نام کارشناس دفتر فنی]],Table1[],3,0)</f>
        <v>کارشناس بازرسی وبرنامه ریزی تعمیرات مکانیک(16)</v>
      </c>
      <c r="G435" s="1" t="s">
        <v>3880</v>
      </c>
      <c r="H435" s="1" t="str">
        <f>VLOOKUP(Table10[[#This Row],[نام شخص کارشناس نظارت]],Table1[],3,0)</f>
        <v>کارشناس تاسیسات نظارت (2)</v>
      </c>
      <c r="I435" s="1">
        <f>COUNTIF(Table2[کد سیستم],Table10[[#This Row],[کد سیستم]])</f>
        <v>1</v>
      </c>
    </row>
    <row r="436" spans="1:9" hidden="1" x14ac:dyDescent="0.25">
      <c r="A436" s="1">
        <v>435</v>
      </c>
      <c r="B436" s="1" t="s">
        <v>2414</v>
      </c>
      <c r="C436" s="1" t="s">
        <v>2414</v>
      </c>
      <c r="D436" s="1" t="s">
        <v>3754</v>
      </c>
      <c r="E436" s="1" t="s">
        <v>8</v>
      </c>
      <c r="F436" s="1" t="str">
        <f>VLOOKUP(Table10[[#This Row],[نام کارشناس دفتر فنی]],Table1[],3,0)</f>
        <v>کارشناس بازرسی وبرنامه ریزی تعمیرات مکانیک(16)</v>
      </c>
      <c r="G436" s="1" t="s">
        <v>3880</v>
      </c>
      <c r="H436" s="1" t="str">
        <f>VLOOKUP(Table10[[#This Row],[نام شخص کارشناس نظارت]],Table1[],3,0)</f>
        <v>کارشناس تاسیسات نظارت (2)</v>
      </c>
      <c r="I436" s="1">
        <f>COUNTIF(Table2[کد سیستم],Table10[[#This Row],[کد سیستم]])</f>
        <v>1</v>
      </c>
    </row>
    <row r="437" spans="1:9" hidden="1" x14ac:dyDescent="0.25">
      <c r="A437" s="1">
        <v>436</v>
      </c>
      <c r="B437" s="1" t="s">
        <v>2416</v>
      </c>
      <c r="C437" s="1" t="s">
        <v>2416</v>
      </c>
      <c r="D437" s="1" t="s">
        <v>3754</v>
      </c>
      <c r="E437" s="1" t="s">
        <v>8</v>
      </c>
      <c r="F437" s="1" t="str">
        <f>VLOOKUP(Table10[[#This Row],[نام کارشناس دفتر فنی]],Table1[],3,0)</f>
        <v>کارشناس بازرسی وبرنامه ریزی تعمیرات مکانیک(16)</v>
      </c>
      <c r="G437" s="1" t="s">
        <v>3880</v>
      </c>
      <c r="H437" s="1" t="str">
        <f>VLOOKUP(Table10[[#This Row],[نام شخص کارشناس نظارت]],Table1[],3,0)</f>
        <v>کارشناس تاسیسات نظارت (2)</v>
      </c>
      <c r="I437" s="1">
        <f>COUNTIF(Table2[کد سیستم],Table10[[#This Row],[کد سیستم]])</f>
        <v>1</v>
      </c>
    </row>
    <row r="438" spans="1:9" hidden="1" x14ac:dyDescent="0.25">
      <c r="A438" s="1">
        <v>437</v>
      </c>
      <c r="B438" s="1" t="s">
        <v>2418</v>
      </c>
      <c r="C438" s="1" t="s">
        <v>2418</v>
      </c>
      <c r="D438" s="1" t="s">
        <v>3754</v>
      </c>
      <c r="E438" s="1" t="s">
        <v>8</v>
      </c>
      <c r="F438" s="1" t="str">
        <f>VLOOKUP(Table10[[#This Row],[نام کارشناس دفتر فنی]],Table1[],3,0)</f>
        <v>کارشناس بازرسی وبرنامه ریزی تعمیرات مکانیک(16)</v>
      </c>
      <c r="G438" s="1" t="s">
        <v>3880</v>
      </c>
      <c r="H438" s="1" t="str">
        <f>VLOOKUP(Table10[[#This Row],[نام شخص کارشناس نظارت]],Table1[],3,0)</f>
        <v>کارشناس تاسیسات نظارت (2)</v>
      </c>
      <c r="I438" s="1">
        <f>COUNTIF(Table2[کد سیستم],Table10[[#This Row],[کد سیستم]])</f>
        <v>1</v>
      </c>
    </row>
    <row r="439" spans="1:9" hidden="1" x14ac:dyDescent="0.25">
      <c r="A439" s="1">
        <v>438</v>
      </c>
      <c r="B439" s="1" t="s">
        <v>2420</v>
      </c>
      <c r="C439" s="1" t="s">
        <v>2420</v>
      </c>
      <c r="D439" s="1" t="s">
        <v>3754</v>
      </c>
      <c r="E439" s="1" t="s">
        <v>8</v>
      </c>
      <c r="F439" s="1" t="str">
        <f>VLOOKUP(Table10[[#This Row],[نام کارشناس دفتر فنی]],Table1[],3,0)</f>
        <v>کارشناس بازرسی وبرنامه ریزی تعمیرات مکانیک(16)</v>
      </c>
      <c r="G439" s="1" t="s">
        <v>3880</v>
      </c>
      <c r="H439" s="1" t="str">
        <f>VLOOKUP(Table10[[#This Row],[نام شخص کارشناس نظارت]],Table1[],3,0)</f>
        <v>کارشناس تاسیسات نظارت (2)</v>
      </c>
      <c r="I439" s="1">
        <f>COUNTIF(Table2[کد سیستم],Table10[[#This Row],[کد سیستم]])</f>
        <v>1</v>
      </c>
    </row>
    <row r="440" spans="1:9" hidden="1" x14ac:dyDescent="0.25">
      <c r="A440" s="1">
        <v>439</v>
      </c>
      <c r="B440" s="1" t="s">
        <v>2422</v>
      </c>
      <c r="C440" s="1" t="s">
        <v>2422</v>
      </c>
      <c r="D440" s="1" t="s">
        <v>3754</v>
      </c>
      <c r="E440" s="1" t="s">
        <v>8</v>
      </c>
      <c r="F440" s="1" t="str">
        <f>VLOOKUP(Table10[[#This Row],[نام کارشناس دفتر فنی]],Table1[],3,0)</f>
        <v>کارشناس بازرسی وبرنامه ریزی تعمیرات مکانیک(16)</v>
      </c>
      <c r="G440" s="1" t="s">
        <v>3880</v>
      </c>
      <c r="H440" s="1" t="str">
        <f>VLOOKUP(Table10[[#This Row],[نام شخص کارشناس نظارت]],Table1[],3,0)</f>
        <v>کارشناس تاسیسات نظارت (2)</v>
      </c>
      <c r="I440" s="1">
        <f>COUNTIF(Table2[کد سیستم],Table10[[#This Row],[کد سیستم]])</f>
        <v>1</v>
      </c>
    </row>
    <row r="441" spans="1:9" hidden="1" x14ac:dyDescent="0.25">
      <c r="A441" s="1">
        <v>440</v>
      </c>
      <c r="B441" s="1" t="s">
        <v>2424</v>
      </c>
      <c r="C441" s="1" t="s">
        <v>2424</v>
      </c>
      <c r="D441" s="1" t="s">
        <v>3754</v>
      </c>
      <c r="E441" s="1" t="s">
        <v>8</v>
      </c>
      <c r="F441" s="1" t="str">
        <f>VLOOKUP(Table10[[#This Row],[نام کارشناس دفتر فنی]],Table1[],3,0)</f>
        <v>کارشناس بازرسی وبرنامه ریزی تعمیرات مکانیک(16)</v>
      </c>
      <c r="G441" s="1" t="s">
        <v>3880</v>
      </c>
      <c r="H441" s="1" t="str">
        <f>VLOOKUP(Table10[[#This Row],[نام شخص کارشناس نظارت]],Table1[],3,0)</f>
        <v>کارشناس تاسیسات نظارت (2)</v>
      </c>
      <c r="I441" s="1">
        <f>COUNTIF(Table2[کد سیستم],Table10[[#This Row],[کد سیستم]])</f>
        <v>1</v>
      </c>
    </row>
    <row r="442" spans="1:9" hidden="1" x14ac:dyDescent="0.25">
      <c r="A442" s="1">
        <v>441</v>
      </c>
      <c r="B442" s="1" t="s">
        <v>2426</v>
      </c>
      <c r="C442" s="1" t="s">
        <v>2426</v>
      </c>
      <c r="D442" s="1" t="s">
        <v>3754</v>
      </c>
      <c r="E442" s="1" t="s">
        <v>8</v>
      </c>
      <c r="F442" s="1" t="str">
        <f>VLOOKUP(Table10[[#This Row],[نام کارشناس دفتر فنی]],Table1[],3,0)</f>
        <v>کارشناس بازرسی وبرنامه ریزی تعمیرات مکانیک(16)</v>
      </c>
      <c r="G442" s="1" t="s">
        <v>3880</v>
      </c>
      <c r="H442" s="1" t="str">
        <f>VLOOKUP(Table10[[#This Row],[نام شخص کارشناس نظارت]],Table1[],3,0)</f>
        <v>کارشناس تاسیسات نظارت (2)</v>
      </c>
      <c r="I442" s="1">
        <f>COUNTIF(Table2[کد سیستم],Table10[[#This Row],[کد سیستم]])</f>
        <v>1</v>
      </c>
    </row>
    <row r="443" spans="1:9" hidden="1" x14ac:dyDescent="0.25">
      <c r="A443" s="1">
        <v>442</v>
      </c>
      <c r="B443" s="1" t="s">
        <v>2428</v>
      </c>
      <c r="C443" s="1" t="s">
        <v>2428</v>
      </c>
      <c r="D443" s="1" t="s">
        <v>3754</v>
      </c>
      <c r="E443" s="1" t="s">
        <v>8</v>
      </c>
      <c r="F443" s="1" t="str">
        <f>VLOOKUP(Table10[[#This Row],[نام کارشناس دفتر فنی]],Table1[],3,0)</f>
        <v>کارشناس بازرسی وبرنامه ریزی تعمیرات مکانیک(16)</v>
      </c>
      <c r="G443" s="1" t="s">
        <v>3880</v>
      </c>
      <c r="H443" s="1" t="str">
        <f>VLOOKUP(Table10[[#This Row],[نام شخص کارشناس نظارت]],Table1[],3,0)</f>
        <v>کارشناس تاسیسات نظارت (2)</v>
      </c>
      <c r="I443" s="1">
        <f>COUNTIF(Table2[کد سیستم],Table10[[#This Row],[کد سیستم]])</f>
        <v>1</v>
      </c>
    </row>
    <row r="444" spans="1:9" hidden="1" x14ac:dyDescent="0.25">
      <c r="A444" s="1">
        <v>443</v>
      </c>
      <c r="B444" s="1" t="s">
        <v>2430</v>
      </c>
      <c r="C444" s="1" t="s">
        <v>2430</v>
      </c>
      <c r="D444" s="1" t="s">
        <v>3754</v>
      </c>
      <c r="E444" s="1" t="s">
        <v>8</v>
      </c>
      <c r="F444" s="1" t="str">
        <f>VLOOKUP(Table10[[#This Row],[نام کارشناس دفتر فنی]],Table1[],3,0)</f>
        <v>کارشناس بازرسی وبرنامه ریزی تعمیرات مکانیک(16)</v>
      </c>
      <c r="G444" s="1" t="s">
        <v>3880</v>
      </c>
      <c r="H444" s="1" t="str">
        <f>VLOOKUP(Table10[[#This Row],[نام شخص کارشناس نظارت]],Table1[],3,0)</f>
        <v>کارشناس تاسیسات نظارت (2)</v>
      </c>
      <c r="I444" s="1">
        <f>COUNTIF(Table2[کد سیستم],Table10[[#This Row],[کد سیستم]])</f>
        <v>1</v>
      </c>
    </row>
    <row r="445" spans="1:9" hidden="1" x14ac:dyDescent="0.25">
      <c r="A445" s="1">
        <v>444</v>
      </c>
      <c r="B445" s="1" t="s">
        <v>2432</v>
      </c>
      <c r="C445" s="1" t="s">
        <v>2432</v>
      </c>
      <c r="D445" s="1" t="s">
        <v>3754</v>
      </c>
      <c r="E445" s="1" t="s">
        <v>8</v>
      </c>
      <c r="F445" s="1" t="str">
        <f>VLOOKUP(Table10[[#This Row],[نام کارشناس دفتر فنی]],Table1[],3,0)</f>
        <v>کارشناس بازرسی وبرنامه ریزی تعمیرات مکانیک(16)</v>
      </c>
      <c r="G445" s="1" t="s">
        <v>3880</v>
      </c>
      <c r="H445" s="1" t="str">
        <f>VLOOKUP(Table10[[#This Row],[نام شخص کارشناس نظارت]],Table1[],3,0)</f>
        <v>کارشناس تاسیسات نظارت (2)</v>
      </c>
      <c r="I445" s="1">
        <f>COUNTIF(Table2[کد سیستم],Table10[[#This Row],[کد سیستم]])</f>
        <v>1</v>
      </c>
    </row>
    <row r="446" spans="1:9" hidden="1" x14ac:dyDescent="0.25">
      <c r="A446" s="1">
        <v>445</v>
      </c>
      <c r="B446" s="1" t="s">
        <v>2434</v>
      </c>
      <c r="C446" s="1" t="s">
        <v>2434</v>
      </c>
      <c r="D446" s="1" t="s">
        <v>3754</v>
      </c>
      <c r="E446" s="1" t="s">
        <v>8</v>
      </c>
      <c r="F446" s="1" t="str">
        <f>VLOOKUP(Table10[[#This Row],[نام کارشناس دفتر فنی]],Table1[],3,0)</f>
        <v>کارشناس بازرسی وبرنامه ریزی تعمیرات مکانیک(16)</v>
      </c>
      <c r="G446" s="1" t="s">
        <v>3880</v>
      </c>
      <c r="H446" s="1" t="str">
        <f>VLOOKUP(Table10[[#This Row],[نام شخص کارشناس نظارت]],Table1[],3,0)</f>
        <v>کارشناس تاسیسات نظارت (2)</v>
      </c>
      <c r="I446" s="1">
        <f>COUNTIF(Table2[کد سیستم],Table10[[#This Row],[کد سیستم]])</f>
        <v>1</v>
      </c>
    </row>
    <row r="447" spans="1:9" hidden="1" x14ac:dyDescent="0.25">
      <c r="A447" s="1">
        <v>446</v>
      </c>
      <c r="B447" s="1" t="s">
        <v>2436</v>
      </c>
      <c r="C447" s="1" t="s">
        <v>2436</v>
      </c>
      <c r="D447" s="1" t="s">
        <v>3754</v>
      </c>
      <c r="E447" s="1" t="s">
        <v>8</v>
      </c>
      <c r="F447" s="1" t="str">
        <f>VLOOKUP(Table10[[#This Row],[نام کارشناس دفتر فنی]],Table1[],3,0)</f>
        <v>کارشناس بازرسی وبرنامه ریزی تعمیرات مکانیک(16)</v>
      </c>
      <c r="G447" s="1" t="s">
        <v>3880</v>
      </c>
      <c r="H447" s="1" t="str">
        <f>VLOOKUP(Table10[[#This Row],[نام شخص کارشناس نظارت]],Table1[],3,0)</f>
        <v>کارشناس تاسیسات نظارت (2)</v>
      </c>
      <c r="I447" s="1">
        <f>COUNTIF(Table2[کد سیستم],Table10[[#This Row],[کد سیستم]])</f>
        <v>1</v>
      </c>
    </row>
    <row r="448" spans="1:9" hidden="1" x14ac:dyDescent="0.25">
      <c r="A448" s="1">
        <v>447</v>
      </c>
      <c r="B448" s="1" t="s">
        <v>2438</v>
      </c>
      <c r="C448" s="1" t="s">
        <v>2438</v>
      </c>
      <c r="D448" s="1" t="s">
        <v>3754</v>
      </c>
      <c r="E448" s="1" t="s">
        <v>8</v>
      </c>
      <c r="F448" s="1" t="str">
        <f>VLOOKUP(Table10[[#This Row],[نام کارشناس دفتر فنی]],Table1[],3,0)</f>
        <v>کارشناس بازرسی وبرنامه ریزی تعمیرات مکانیک(16)</v>
      </c>
      <c r="G448" s="1" t="s">
        <v>3880</v>
      </c>
      <c r="H448" s="1" t="str">
        <f>VLOOKUP(Table10[[#This Row],[نام شخص کارشناس نظارت]],Table1[],3,0)</f>
        <v>کارشناس تاسیسات نظارت (2)</v>
      </c>
      <c r="I448" s="1">
        <f>COUNTIF(Table2[کد سیستم],Table10[[#This Row],[کد سیستم]])</f>
        <v>1</v>
      </c>
    </row>
    <row r="449" spans="1:9" hidden="1" x14ac:dyDescent="0.25">
      <c r="A449" s="1">
        <v>448</v>
      </c>
      <c r="B449" s="1" t="s">
        <v>2440</v>
      </c>
      <c r="C449" s="1" t="s">
        <v>2440</v>
      </c>
      <c r="D449" s="1" t="s">
        <v>3754</v>
      </c>
      <c r="E449" s="1" t="s">
        <v>8</v>
      </c>
      <c r="F449" s="1" t="str">
        <f>VLOOKUP(Table10[[#This Row],[نام کارشناس دفتر فنی]],Table1[],3,0)</f>
        <v>کارشناس بازرسی وبرنامه ریزی تعمیرات مکانیک(16)</v>
      </c>
      <c r="G449" s="1" t="s">
        <v>3880</v>
      </c>
      <c r="H449" s="1" t="str">
        <f>VLOOKUP(Table10[[#This Row],[نام شخص کارشناس نظارت]],Table1[],3,0)</f>
        <v>کارشناس تاسیسات نظارت (2)</v>
      </c>
      <c r="I449" s="1">
        <f>COUNTIF(Table2[کد سیستم],Table10[[#This Row],[کد سیستم]])</f>
        <v>1</v>
      </c>
    </row>
    <row r="450" spans="1:9" hidden="1" x14ac:dyDescent="0.25">
      <c r="A450" s="1">
        <v>449</v>
      </c>
      <c r="B450" s="1" t="s">
        <v>2442</v>
      </c>
      <c r="C450" s="1" t="s">
        <v>2442</v>
      </c>
      <c r="D450" s="1" t="s">
        <v>3754</v>
      </c>
      <c r="E450" s="1" t="s">
        <v>8</v>
      </c>
      <c r="F450" s="1" t="str">
        <f>VLOOKUP(Table10[[#This Row],[نام کارشناس دفتر فنی]],Table1[],3,0)</f>
        <v>کارشناس بازرسی وبرنامه ریزی تعمیرات مکانیک(16)</v>
      </c>
      <c r="G450" s="1" t="s">
        <v>3880</v>
      </c>
      <c r="H450" s="1" t="str">
        <f>VLOOKUP(Table10[[#This Row],[نام شخص کارشناس نظارت]],Table1[],3,0)</f>
        <v>کارشناس تاسیسات نظارت (2)</v>
      </c>
      <c r="I450" s="1">
        <f>COUNTIF(Table2[کد سیستم],Table10[[#This Row],[کد سیستم]])</f>
        <v>1</v>
      </c>
    </row>
    <row r="451" spans="1:9" hidden="1" x14ac:dyDescent="0.25">
      <c r="A451" s="1">
        <v>450</v>
      </c>
      <c r="B451" s="1" t="s">
        <v>2444</v>
      </c>
      <c r="C451" s="1" t="s">
        <v>2444</v>
      </c>
      <c r="D451" s="1" t="s">
        <v>3754</v>
      </c>
      <c r="E451" s="1" t="s">
        <v>8</v>
      </c>
      <c r="F451" s="1" t="str">
        <f>VLOOKUP(Table10[[#This Row],[نام کارشناس دفتر فنی]],Table1[],3,0)</f>
        <v>کارشناس بازرسی وبرنامه ریزی تعمیرات مکانیک(16)</v>
      </c>
      <c r="G451" s="1" t="s">
        <v>3880</v>
      </c>
      <c r="H451" s="1" t="str">
        <f>VLOOKUP(Table10[[#This Row],[نام شخص کارشناس نظارت]],Table1[],3,0)</f>
        <v>کارشناس تاسیسات نظارت (2)</v>
      </c>
      <c r="I451" s="1">
        <f>COUNTIF(Table2[کد سیستم],Table10[[#This Row],[کد سیستم]])</f>
        <v>1</v>
      </c>
    </row>
    <row r="452" spans="1:9" hidden="1" x14ac:dyDescent="0.25">
      <c r="A452" s="1">
        <v>451</v>
      </c>
      <c r="B452" s="1" t="s">
        <v>2446</v>
      </c>
      <c r="C452" s="1" t="s">
        <v>2446</v>
      </c>
      <c r="D452" s="1" t="s">
        <v>3754</v>
      </c>
      <c r="E452" s="1" t="s">
        <v>8</v>
      </c>
      <c r="F452" s="1" t="str">
        <f>VLOOKUP(Table10[[#This Row],[نام کارشناس دفتر فنی]],Table1[],3,0)</f>
        <v>کارشناس بازرسی وبرنامه ریزی تعمیرات مکانیک(16)</v>
      </c>
      <c r="G452" s="1" t="s">
        <v>3880</v>
      </c>
      <c r="H452" s="1" t="str">
        <f>VLOOKUP(Table10[[#This Row],[نام شخص کارشناس نظارت]],Table1[],3,0)</f>
        <v>کارشناس تاسیسات نظارت (2)</v>
      </c>
      <c r="I452" s="1">
        <f>COUNTIF(Table2[کد سیستم],Table10[[#This Row],[کد سیستم]])</f>
        <v>1</v>
      </c>
    </row>
    <row r="453" spans="1:9" hidden="1" x14ac:dyDescent="0.25">
      <c r="A453" s="1">
        <v>452</v>
      </c>
      <c r="B453" s="1" t="s">
        <v>2448</v>
      </c>
      <c r="C453" s="1" t="s">
        <v>2448</v>
      </c>
      <c r="D453" s="1" t="s">
        <v>3754</v>
      </c>
      <c r="E453" s="1" t="s">
        <v>8</v>
      </c>
      <c r="F453" s="1" t="str">
        <f>VLOOKUP(Table10[[#This Row],[نام کارشناس دفتر فنی]],Table1[],3,0)</f>
        <v>کارشناس بازرسی وبرنامه ریزی تعمیرات مکانیک(16)</v>
      </c>
      <c r="G453" s="1" t="s">
        <v>3880</v>
      </c>
      <c r="H453" s="1" t="str">
        <f>VLOOKUP(Table10[[#This Row],[نام شخص کارشناس نظارت]],Table1[],3,0)</f>
        <v>کارشناس تاسیسات نظارت (2)</v>
      </c>
      <c r="I453" s="1">
        <f>COUNTIF(Table2[کد سیستم],Table10[[#This Row],[کد سیستم]])</f>
        <v>1</v>
      </c>
    </row>
    <row r="454" spans="1:9" hidden="1" x14ac:dyDescent="0.25">
      <c r="A454" s="1">
        <v>453</v>
      </c>
      <c r="B454" s="1" t="s">
        <v>2450</v>
      </c>
      <c r="C454" s="1" t="s">
        <v>2450</v>
      </c>
      <c r="D454" s="1" t="s">
        <v>3754</v>
      </c>
      <c r="E454" s="1" t="s">
        <v>8</v>
      </c>
      <c r="F454" s="1" t="str">
        <f>VLOOKUP(Table10[[#This Row],[نام کارشناس دفتر فنی]],Table1[],3,0)</f>
        <v>کارشناس بازرسی وبرنامه ریزی تعمیرات مکانیک(16)</v>
      </c>
      <c r="G454" s="1" t="s">
        <v>3880</v>
      </c>
      <c r="H454" s="1" t="str">
        <f>VLOOKUP(Table10[[#This Row],[نام شخص کارشناس نظارت]],Table1[],3,0)</f>
        <v>کارشناس تاسیسات نظارت (2)</v>
      </c>
      <c r="I454" s="1">
        <f>COUNTIF(Table2[کد سیستم],Table10[[#This Row],[کد سیستم]])</f>
        <v>1</v>
      </c>
    </row>
    <row r="455" spans="1:9" hidden="1" x14ac:dyDescent="0.25">
      <c r="A455" s="1">
        <v>454</v>
      </c>
      <c r="B455" s="1" t="s">
        <v>2452</v>
      </c>
      <c r="C455" s="1" t="s">
        <v>2452</v>
      </c>
      <c r="D455" s="1" t="s">
        <v>3754</v>
      </c>
      <c r="E455" s="1" t="s">
        <v>8</v>
      </c>
      <c r="F455" s="1" t="str">
        <f>VLOOKUP(Table10[[#This Row],[نام کارشناس دفتر فنی]],Table1[],3,0)</f>
        <v>کارشناس بازرسی وبرنامه ریزی تعمیرات مکانیک(16)</v>
      </c>
      <c r="G455" s="1" t="s">
        <v>3880</v>
      </c>
      <c r="H455" s="1" t="str">
        <f>VLOOKUP(Table10[[#This Row],[نام شخص کارشناس نظارت]],Table1[],3,0)</f>
        <v>کارشناس تاسیسات نظارت (2)</v>
      </c>
      <c r="I455" s="1">
        <f>COUNTIF(Table2[کد سیستم],Table10[[#This Row],[کد سیستم]])</f>
        <v>1</v>
      </c>
    </row>
    <row r="456" spans="1:9" hidden="1" x14ac:dyDescent="0.25">
      <c r="A456" s="1">
        <v>455</v>
      </c>
      <c r="B456" s="1" t="s">
        <v>2454</v>
      </c>
      <c r="C456" s="1" t="s">
        <v>2454</v>
      </c>
      <c r="D456" s="1" t="s">
        <v>3754</v>
      </c>
      <c r="E456" s="1" t="s">
        <v>8</v>
      </c>
      <c r="F456" s="1" t="str">
        <f>VLOOKUP(Table10[[#This Row],[نام کارشناس دفتر فنی]],Table1[],3,0)</f>
        <v>کارشناس بازرسی وبرنامه ریزی تعمیرات مکانیک(16)</v>
      </c>
      <c r="G456" s="1" t="s">
        <v>3880</v>
      </c>
      <c r="H456" s="1" t="str">
        <f>VLOOKUP(Table10[[#This Row],[نام شخص کارشناس نظارت]],Table1[],3,0)</f>
        <v>کارشناس تاسیسات نظارت (2)</v>
      </c>
      <c r="I456" s="1">
        <f>COUNTIF(Table2[کد سیستم],Table10[[#This Row],[کد سیستم]])</f>
        <v>1</v>
      </c>
    </row>
    <row r="457" spans="1:9" hidden="1" x14ac:dyDescent="0.25">
      <c r="A457" s="1">
        <v>456</v>
      </c>
      <c r="B457" s="1" t="s">
        <v>2456</v>
      </c>
      <c r="C457" s="1" t="s">
        <v>2456</v>
      </c>
      <c r="D457" s="1" t="s">
        <v>3754</v>
      </c>
      <c r="E457" s="1" t="s">
        <v>8</v>
      </c>
      <c r="F457" s="1" t="str">
        <f>VLOOKUP(Table10[[#This Row],[نام کارشناس دفتر فنی]],Table1[],3,0)</f>
        <v>کارشناس بازرسی وبرنامه ریزی تعمیرات مکانیک(16)</v>
      </c>
      <c r="G457" s="1" t="s">
        <v>3880</v>
      </c>
      <c r="H457" s="1" t="str">
        <f>VLOOKUP(Table10[[#This Row],[نام شخص کارشناس نظارت]],Table1[],3,0)</f>
        <v>کارشناس تاسیسات نظارت (2)</v>
      </c>
      <c r="I457" s="1">
        <f>COUNTIF(Table2[کد سیستم],Table10[[#This Row],[کد سیستم]])</f>
        <v>1</v>
      </c>
    </row>
    <row r="458" spans="1:9" hidden="1" x14ac:dyDescent="0.25">
      <c r="A458" s="1">
        <v>457</v>
      </c>
      <c r="B458" s="1" t="s">
        <v>2458</v>
      </c>
      <c r="C458" s="1" t="s">
        <v>2458</v>
      </c>
      <c r="D458" s="1" t="s">
        <v>3754</v>
      </c>
      <c r="E458" s="1" t="s">
        <v>8</v>
      </c>
      <c r="F458" s="1" t="str">
        <f>VLOOKUP(Table10[[#This Row],[نام کارشناس دفتر فنی]],Table1[],3,0)</f>
        <v>کارشناس بازرسی وبرنامه ریزی تعمیرات مکانیک(16)</v>
      </c>
      <c r="G458" s="1" t="s">
        <v>3880</v>
      </c>
      <c r="H458" s="1" t="str">
        <f>VLOOKUP(Table10[[#This Row],[نام شخص کارشناس نظارت]],Table1[],3,0)</f>
        <v>کارشناس تاسیسات نظارت (2)</v>
      </c>
      <c r="I458" s="1">
        <f>COUNTIF(Table2[کد سیستم],Table10[[#This Row],[کد سیستم]])</f>
        <v>1</v>
      </c>
    </row>
    <row r="459" spans="1:9" hidden="1" x14ac:dyDescent="0.25">
      <c r="A459" s="1">
        <v>458</v>
      </c>
      <c r="B459" s="1" t="s">
        <v>2460</v>
      </c>
      <c r="C459" s="1" t="s">
        <v>2460</v>
      </c>
      <c r="D459" s="1" t="s">
        <v>3754</v>
      </c>
      <c r="E459" s="1" t="s">
        <v>8</v>
      </c>
      <c r="F459" s="1" t="str">
        <f>VLOOKUP(Table10[[#This Row],[نام کارشناس دفتر فنی]],Table1[],3,0)</f>
        <v>کارشناس بازرسی وبرنامه ریزی تعمیرات مکانیک(16)</v>
      </c>
      <c r="G459" s="1" t="s">
        <v>3880</v>
      </c>
      <c r="H459" s="1" t="str">
        <f>VLOOKUP(Table10[[#This Row],[نام شخص کارشناس نظارت]],Table1[],3,0)</f>
        <v>کارشناس تاسیسات نظارت (2)</v>
      </c>
      <c r="I459" s="1">
        <f>COUNTIF(Table2[کد سیستم],Table10[[#This Row],[کد سیستم]])</f>
        <v>1</v>
      </c>
    </row>
    <row r="460" spans="1:9" hidden="1" x14ac:dyDescent="0.25">
      <c r="A460" s="1">
        <v>459</v>
      </c>
      <c r="B460" s="1" t="s">
        <v>2462</v>
      </c>
      <c r="C460" s="1" t="s">
        <v>2462</v>
      </c>
      <c r="D460" s="1" t="s">
        <v>3754</v>
      </c>
      <c r="E460" s="1" t="s">
        <v>8</v>
      </c>
      <c r="F460" s="1" t="str">
        <f>VLOOKUP(Table10[[#This Row],[نام کارشناس دفتر فنی]],Table1[],3,0)</f>
        <v>کارشناس بازرسی وبرنامه ریزی تعمیرات مکانیک(16)</v>
      </c>
      <c r="G460" s="1" t="s">
        <v>3880</v>
      </c>
      <c r="H460" s="1" t="str">
        <f>VLOOKUP(Table10[[#This Row],[نام شخص کارشناس نظارت]],Table1[],3,0)</f>
        <v>کارشناس تاسیسات نظارت (2)</v>
      </c>
      <c r="I460" s="1">
        <f>COUNTIF(Table2[کد سیستم],Table10[[#This Row],[کد سیستم]])</f>
        <v>1</v>
      </c>
    </row>
    <row r="461" spans="1:9" hidden="1" x14ac:dyDescent="0.25">
      <c r="A461" s="1">
        <v>460</v>
      </c>
      <c r="B461" s="1" t="s">
        <v>2464</v>
      </c>
      <c r="C461" s="1" t="s">
        <v>2464</v>
      </c>
      <c r="D461" s="1" t="s">
        <v>3754</v>
      </c>
      <c r="E461" s="1" t="s">
        <v>8</v>
      </c>
      <c r="F461" s="1" t="str">
        <f>VLOOKUP(Table10[[#This Row],[نام کارشناس دفتر فنی]],Table1[],3,0)</f>
        <v>کارشناس بازرسی وبرنامه ریزی تعمیرات مکانیک(16)</v>
      </c>
      <c r="G461" s="1" t="s">
        <v>3880</v>
      </c>
      <c r="H461" s="1" t="str">
        <f>VLOOKUP(Table10[[#This Row],[نام شخص کارشناس نظارت]],Table1[],3,0)</f>
        <v>کارشناس تاسیسات نظارت (2)</v>
      </c>
      <c r="I461" s="1">
        <f>COUNTIF(Table2[کد سیستم],Table10[[#This Row],[کد سیستم]])</f>
        <v>1</v>
      </c>
    </row>
    <row r="462" spans="1:9" hidden="1" x14ac:dyDescent="0.25">
      <c r="A462" s="1">
        <v>461</v>
      </c>
      <c r="B462" s="1" t="s">
        <v>2466</v>
      </c>
      <c r="C462" s="1" t="s">
        <v>2466</v>
      </c>
      <c r="D462" s="1" t="s">
        <v>3754</v>
      </c>
      <c r="E462" s="1" t="s">
        <v>8</v>
      </c>
      <c r="F462" s="1" t="str">
        <f>VLOOKUP(Table10[[#This Row],[نام کارشناس دفتر فنی]],Table1[],3,0)</f>
        <v>کارشناس بازرسی وبرنامه ریزی تعمیرات مکانیک(16)</v>
      </c>
      <c r="G462" s="1" t="s">
        <v>3880</v>
      </c>
      <c r="H462" s="1" t="str">
        <f>VLOOKUP(Table10[[#This Row],[نام شخص کارشناس نظارت]],Table1[],3,0)</f>
        <v>کارشناس تاسیسات نظارت (2)</v>
      </c>
      <c r="I462" s="1">
        <f>COUNTIF(Table2[کد سیستم],Table10[[#This Row],[کد سیستم]])</f>
        <v>1</v>
      </c>
    </row>
    <row r="463" spans="1:9" hidden="1" x14ac:dyDescent="0.25">
      <c r="A463" s="1">
        <v>462</v>
      </c>
      <c r="B463" s="1" t="s">
        <v>2468</v>
      </c>
      <c r="C463" s="1" t="s">
        <v>2468</v>
      </c>
      <c r="D463" s="1" t="s">
        <v>3754</v>
      </c>
      <c r="E463" s="1" t="s">
        <v>8</v>
      </c>
      <c r="F463" s="1" t="str">
        <f>VLOOKUP(Table10[[#This Row],[نام کارشناس دفتر فنی]],Table1[],3,0)</f>
        <v>کارشناس بازرسی وبرنامه ریزی تعمیرات مکانیک(16)</v>
      </c>
      <c r="G463" s="1" t="s">
        <v>3880</v>
      </c>
      <c r="H463" s="1" t="str">
        <f>VLOOKUP(Table10[[#This Row],[نام شخص کارشناس نظارت]],Table1[],3,0)</f>
        <v>کارشناس تاسیسات نظارت (2)</v>
      </c>
      <c r="I463" s="1">
        <f>COUNTIF(Table2[کد سیستم],Table10[[#This Row],[کد سیستم]])</f>
        <v>1</v>
      </c>
    </row>
    <row r="464" spans="1:9" hidden="1" x14ac:dyDescent="0.25">
      <c r="A464" s="1">
        <v>463</v>
      </c>
      <c r="B464" s="1" t="s">
        <v>2470</v>
      </c>
      <c r="C464" s="1" t="s">
        <v>2470</v>
      </c>
      <c r="D464" s="1" t="s">
        <v>3754</v>
      </c>
      <c r="E464" s="1" t="s">
        <v>8</v>
      </c>
      <c r="F464" s="1" t="str">
        <f>VLOOKUP(Table10[[#This Row],[نام کارشناس دفتر فنی]],Table1[],3,0)</f>
        <v>کارشناس بازرسی وبرنامه ریزی تعمیرات مکانیک(16)</v>
      </c>
      <c r="G464" s="1" t="s">
        <v>3880</v>
      </c>
      <c r="H464" s="1" t="str">
        <f>VLOOKUP(Table10[[#This Row],[نام شخص کارشناس نظارت]],Table1[],3,0)</f>
        <v>کارشناس تاسیسات نظارت (2)</v>
      </c>
      <c r="I464" s="1">
        <f>COUNTIF(Table2[کد سیستم],Table10[[#This Row],[کد سیستم]])</f>
        <v>1</v>
      </c>
    </row>
    <row r="465" spans="1:9" hidden="1" x14ac:dyDescent="0.25">
      <c r="A465" s="1">
        <v>464</v>
      </c>
      <c r="B465" s="1" t="s">
        <v>2472</v>
      </c>
      <c r="C465" s="1" t="s">
        <v>2472</v>
      </c>
      <c r="D465" s="1" t="s">
        <v>3754</v>
      </c>
      <c r="E465" s="1" t="s">
        <v>8</v>
      </c>
      <c r="F465" s="1" t="str">
        <f>VLOOKUP(Table10[[#This Row],[نام کارشناس دفتر فنی]],Table1[],3,0)</f>
        <v>کارشناس بازرسی وبرنامه ریزی تعمیرات مکانیک(16)</v>
      </c>
      <c r="G465" s="1" t="s">
        <v>3880</v>
      </c>
      <c r="H465" s="1" t="str">
        <f>VLOOKUP(Table10[[#This Row],[نام شخص کارشناس نظارت]],Table1[],3,0)</f>
        <v>کارشناس تاسیسات نظارت (2)</v>
      </c>
      <c r="I465" s="1">
        <f>COUNTIF(Table2[کد سیستم],Table10[[#This Row],[کد سیستم]])</f>
        <v>1</v>
      </c>
    </row>
    <row r="466" spans="1:9" hidden="1" x14ac:dyDescent="0.25">
      <c r="A466" s="1">
        <v>465</v>
      </c>
      <c r="B466" s="1" t="s">
        <v>2474</v>
      </c>
      <c r="C466" s="1" t="s">
        <v>2474</v>
      </c>
      <c r="D466" s="1" t="s">
        <v>3754</v>
      </c>
      <c r="E466" s="1" t="s">
        <v>8</v>
      </c>
      <c r="F466" s="1" t="str">
        <f>VLOOKUP(Table10[[#This Row],[نام کارشناس دفتر فنی]],Table1[],3,0)</f>
        <v>کارشناس بازرسی وبرنامه ریزی تعمیرات مکانیک(16)</v>
      </c>
      <c r="G466" s="1" t="s">
        <v>3880</v>
      </c>
      <c r="H466" s="1" t="str">
        <f>VLOOKUP(Table10[[#This Row],[نام شخص کارشناس نظارت]],Table1[],3,0)</f>
        <v>کارشناس تاسیسات نظارت (2)</v>
      </c>
      <c r="I466" s="1">
        <f>COUNTIF(Table2[کد سیستم],Table10[[#This Row],[کد سیستم]])</f>
        <v>1</v>
      </c>
    </row>
    <row r="467" spans="1:9" hidden="1" x14ac:dyDescent="0.25">
      <c r="A467" s="1">
        <v>466</v>
      </c>
      <c r="B467" s="1" t="s">
        <v>2476</v>
      </c>
      <c r="C467" s="1" t="s">
        <v>2476</v>
      </c>
      <c r="D467" s="1" t="s">
        <v>3754</v>
      </c>
      <c r="E467" s="1" t="s">
        <v>8</v>
      </c>
      <c r="F467" s="1" t="str">
        <f>VLOOKUP(Table10[[#This Row],[نام کارشناس دفتر فنی]],Table1[],3,0)</f>
        <v>کارشناس بازرسی وبرنامه ریزی تعمیرات مکانیک(16)</v>
      </c>
      <c r="G467" s="1" t="s">
        <v>3880</v>
      </c>
      <c r="H467" s="1" t="str">
        <f>VLOOKUP(Table10[[#This Row],[نام شخص کارشناس نظارت]],Table1[],3,0)</f>
        <v>کارشناس تاسیسات نظارت (2)</v>
      </c>
      <c r="I467" s="1">
        <f>COUNTIF(Table2[کد سیستم],Table10[[#This Row],[کد سیستم]])</f>
        <v>1</v>
      </c>
    </row>
    <row r="468" spans="1:9" hidden="1" x14ac:dyDescent="0.25">
      <c r="A468" s="1">
        <v>467</v>
      </c>
      <c r="B468" s="1" t="s">
        <v>2478</v>
      </c>
      <c r="C468" s="1" t="s">
        <v>2478</v>
      </c>
      <c r="D468" s="1" t="s">
        <v>3754</v>
      </c>
      <c r="E468" s="1" t="s">
        <v>8</v>
      </c>
      <c r="F468" s="1" t="str">
        <f>VLOOKUP(Table10[[#This Row],[نام کارشناس دفتر فنی]],Table1[],3,0)</f>
        <v>کارشناس بازرسی وبرنامه ریزی تعمیرات مکانیک(16)</v>
      </c>
      <c r="G468" s="1" t="s">
        <v>3880</v>
      </c>
      <c r="H468" s="1" t="str">
        <f>VLOOKUP(Table10[[#This Row],[نام شخص کارشناس نظارت]],Table1[],3,0)</f>
        <v>کارشناس تاسیسات نظارت (2)</v>
      </c>
      <c r="I468" s="1">
        <f>COUNTIF(Table2[کد سیستم],Table10[[#This Row],[کد سیستم]])</f>
        <v>1</v>
      </c>
    </row>
    <row r="469" spans="1:9" hidden="1" x14ac:dyDescent="0.25">
      <c r="A469" s="1">
        <v>468</v>
      </c>
      <c r="B469" s="1" t="s">
        <v>2480</v>
      </c>
      <c r="C469" s="1" t="s">
        <v>2480</v>
      </c>
      <c r="D469" s="1" t="s">
        <v>3754</v>
      </c>
      <c r="E469" s="1" t="s">
        <v>8</v>
      </c>
      <c r="F469" s="1" t="str">
        <f>VLOOKUP(Table10[[#This Row],[نام کارشناس دفتر فنی]],Table1[],3,0)</f>
        <v>کارشناس بازرسی وبرنامه ریزی تعمیرات مکانیک(16)</v>
      </c>
      <c r="G469" s="1" t="s">
        <v>3880</v>
      </c>
      <c r="H469" s="1" t="str">
        <f>VLOOKUP(Table10[[#This Row],[نام شخص کارشناس نظارت]],Table1[],3,0)</f>
        <v>کارشناس تاسیسات نظارت (2)</v>
      </c>
      <c r="I469" s="1">
        <f>COUNTIF(Table2[کد سیستم],Table10[[#This Row],[کد سیستم]])</f>
        <v>1</v>
      </c>
    </row>
    <row r="470" spans="1:9" hidden="1" x14ac:dyDescent="0.25">
      <c r="A470" s="1">
        <v>469</v>
      </c>
      <c r="B470" s="1" t="s">
        <v>2482</v>
      </c>
      <c r="C470" s="1" t="s">
        <v>2482</v>
      </c>
      <c r="D470" s="1" t="s">
        <v>3754</v>
      </c>
      <c r="E470" s="1" t="s">
        <v>8</v>
      </c>
      <c r="F470" s="1" t="str">
        <f>VLOOKUP(Table10[[#This Row],[نام کارشناس دفتر فنی]],Table1[],3,0)</f>
        <v>کارشناس بازرسی وبرنامه ریزی تعمیرات مکانیک(16)</v>
      </c>
      <c r="G470" s="1" t="s">
        <v>3880</v>
      </c>
      <c r="H470" s="1" t="str">
        <f>VLOOKUP(Table10[[#This Row],[نام شخص کارشناس نظارت]],Table1[],3,0)</f>
        <v>کارشناس تاسیسات نظارت (2)</v>
      </c>
      <c r="I470" s="1">
        <f>COUNTIF(Table2[کد سیستم],Table10[[#This Row],[کد سیستم]])</f>
        <v>1</v>
      </c>
    </row>
    <row r="471" spans="1:9" hidden="1" x14ac:dyDescent="0.25">
      <c r="A471" s="1">
        <v>470</v>
      </c>
      <c r="B471" s="1" t="s">
        <v>2484</v>
      </c>
      <c r="C471" s="1" t="s">
        <v>2484</v>
      </c>
      <c r="D471" s="1" t="s">
        <v>3754</v>
      </c>
      <c r="E471" s="1" t="s">
        <v>8</v>
      </c>
      <c r="F471" s="1" t="str">
        <f>VLOOKUP(Table10[[#This Row],[نام کارشناس دفتر فنی]],Table1[],3,0)</f>
        <v>کارشناس بازرسی وبرنامه ریزی تعمیرات مکانیک(16)</v>
      </c>
      <c r="G471" s="1" t="s">
        <v>3880</v>
      </c>
      <c r="H471" s="1" t="str">
        <f>VLOOKUP(Table10[[#This Row],[نام شخص کارشناس نظارت]],Table1[],3,0)</f>
        <v>کارشناس تاسیسات نظارت (2)</v>
      </c>
      <c r="I471" s="1">
        <f>COUNTIF(Table2[کد سیستم],Table10[[#This Row],[کد سیستم]])</f>
        <v>1</v>
      </c>
    </row>
    <row r="472" spans="1:9" hidden="1" x14ac:dyDescent="0.25">
      <c r="A472" s="1">
        <v>471</v>
      </c>
      <c r="B472" s="1" t="s">
        <v>2486</v>
      </c>
      <c r="C472" s="1" t="s">
        <v>2486</v>
      </c>
      <c r="D472" s="1" t="s">
        <v>3754</v>
      </c>
      <c r="E472" s="1" t="s">
        <v>8</v>
      </c>
      <c r="F472" s="1" t="str">
        <f>VLOOKUP(Table10[[#This Row],[نام کارشناس دفتر فنی]],Table1[],3,0)</f>
        <v>کارشناس بازرسی وبرنامه ریزی تعمیرات مکانیک(16)</v>
      </c>
      <c r="G472" s="1" t="s">
        <v>3880</v>
      </c>
      <c r="H472" s="1" t="str">
        <f>VLOOKUP(Table10[[#This Row],[نام شخص کارشناس نظارت]],Table1[],3,0)</f>
        <v>کارشناس تاسیسات نظارت (2)</v>
      </c>
      <c r="I472" s="1">
        <f>COUNTIF(Table2[کد سیستم],Table10[[#This Row],[کد سیستم]])</f>
        <v>1</v>
      </c>
    </row>
    <row r="473" spans="1:9" hidden="1" x14ac:dyDescent="0.25">
      <c r="A473" s="1">
        <v>472</v>
      </c>
      <c r="B473" s="1" t="s">
        <v>2488</v>
      </c>
      <c r="C473" s="1">
        <v>100</v>
      </c>
      <c r="D473" s="1" t="s">
        <v>3754</v>
      </c>
      <c r="E473" s="1" t="s">
        <v>737</v>
      </c>
      <c r="F473" s="1" t="str">
        <f>VLOOKUP(Table10[[#This Row],[نام کارشناس دفتر فنی]],Table1[],3,0)</f>
        <v>کارشناس بازرسی وبرنامه ریزی تعمیرات مکانیک(6)</v>
      </c>
      <c r="G473" s="1" t="s">
        <v>241</v>
      </c>
      <c r="H473" s="1" t="str">
        <f>VLOOKUP(Table10[[#This Row],[نام شخص کارشناس نظارت]],Table1[],3,0)</f>
        <v>کارشناس مکانیک نظارت (2)</v>
      </c>
      <c r="I473" s="1">
        <f>COUNTIF(Table2[کد سیستم],Table10[[#This Row],[کد سیستم]])</f>
        <v>1</v>
      </c>
    </row>
    <row r="474" spans="1:9" hidden="1" x14ac:dyDescent="0.25">
      <c r="A474" s="1">
        <v>473</v>
      </c>
      <c r="B474" s="1" t="s">
        <v>2490</v>
      </c>
      <c r="C474" s="1">
        <v>1000</v>
      </c>
      <c r="D474" s="1" t="s">
        <v>3754</v>
      </c>
      <c r="E474" s="1" t="s">
        <v>528</v>
      </c>
      <c r="F474" s="1" t="str">
        <f>VLOOKUP(Table10[[#This Row],[نام کارشناس دفتر فنی]],Table1[],3,0)</f>
        <v>کارشناس بازرسی وبرنامه ریزی تعمیرات مکانیک(9)</v>
      </c>
      <c r="G474" s="1" t="s">
        <v>528</v>
      </c>
      <c r="H474" s="1" t="str">
        <f>VLOOKUP(Table10[[#This Row],[نام شخص کارشناس نظارت]],Table1[],3,0)</f>
        <v>کارشناس بازرسی وبرنامه ریزی تعمیرات مکانیک(9)</v>
      </c>
      <c r="I474" s="1">
        <f>COUNTIF(Table2[کد سیستم],Table10[[#This Row],[کد سیستم]])</f>
        <v>1</v>
      </c>
    </row>
    <row r="475" spans="1:9" hidden="1" x14ac:dyDescent="0.25">
      <c r="A475" s="1">
        <v>474</v>
      </c>
      <c r="B475" s="1" t="s">
        <v>2492</v>
      </c>
      <c r="C475" s="1">
        <v>1010</v>
      </c>
      <c r="D475" s="1" t="s">
        <v>3754</v>
      </c>
      <c r="E475" s="1" t="s">
        <v>528</v>
      </c>
      <c r="F475" s="1" t="str">
        <f>VLOOKUP(Table10[[#This Row],[نام کارشناس دفتر فنی]],Table1[],3,0)</f>
        <v>کارشناس بازرسی وبرنامه ریزی تعمیرات مکانیک(9)</v>
      </c>
      <c r="G475" s="1" t="s">
        <v>528</v>
      </c>
      <c r="H475" s="1" t="str">
        <f>VLOOKUP(Table10[[#This Row],[نام شخص کارشناس نظارت]],Table1[],3,0)</f>
        <v>کارشناس بازرسی وبرنامه ریزی تعمیرات مکانیک(9)</v>
      </c>
      <c r="I475" s="1">
        <f>COUNTIF(Table2[کد سیستم],Table10[[#This Row],[کد سیستم]])</f>
        <v>1</v>
      </c>
    </row>
    <row r="476" spans="1:9" hidden="1" x14ac:dyDescent="0.25">
      <c r="A476" s="1">
        <v>475</v>
      </c>
      <c r="B476" s="1" t="s">
        <v>2494</v>
      </c>
      <c r="C476" s="1" t="s">
        <v>2494</v>
      </c>
      <c r="D476" s="1" t="s">
        <v>3754</v>
      </c>
      <c r="E476" s="1" t="s">
        <v>8</v>
      </c>
      <c r="F476" s="1" t="str">
        <f>VLOOKUP(Table10[[#This Row],[نام کارشناس دفتر فنی]],Table1[],3,0)</f>
        <v>کارشناس بازرسی وبرنامه ریزی تعمیرات مکانیک(16)</v>
      </c>
      <c r="G476" s="1" t="s">
        <v>1147</v>
      </c>
      <c r="H476" s="1" t="str">
        <f>VLOOKUP(Table10[[#This Row],[نام شخص کارشناس نظارت]],Table1[],3,0)</f>
        <v>کارشناس مکانیک نظارت (1)</v>
      </c>
      <c r="I476" s="1">
        <f>COUNTIF(Table2[کد سیستم],Table10[[#This Row],[کد سیستم]])</f>
        <v>1</v>
      </c>
    </row>
    <row r="477" spans="1:9" hidden="1" x14ac:dyDescent="0.25">
      <c r="A477" s="1">
        <v>476</v>
      </c>
      <c r="B477" s="1" t="s">
        <v>2496</v>
      </c>
      <c r="C477" s="1" t="s">
        <v>2496</v>
      </c>
      <c r="D477" s="1" t="s">
        <v>3754</v>
      </c>
      <c r="E477" s="1" t="s">
        <v>8</v>
      </c>
      <c r="F477" s="1" t="str">
        <f>VLOOKUP(Table10[[#This Row],[نام کارشناس دفتر فنی]],Table1[],3,0)</f>
        <v>کارشناس بازرسی وبرنامه ریزی تعمیرات مکانیک(16)</v>
      </c>
      <c r="G477" s="1" t="s">
        <v>1147</v>
      </c>
      <c r="H477" s="1" t="str">
        <f>VLOOKUP(Table10[[#This Row],[نام شخص کارشناس نظارت]],Table1[],3,0)</f>
        <v>کارشناس مکانیک نظارت (1)</v>
      </c>
      <c r="I477" s="1">
        <f>COUNTIF(Table2[کد سیستم],Table10[[#This Row],[کد سیستم]])</f>
        <v>1</v>
      </c>
    </row>
    <row r="478" spans="1:9" hidden="1" x14ac:dyDescent="0.25">
      <c r="A478" s="1">
        <v>477</v>
      </c>
      <c r="B478" s="1" t="s">
        <v>2498</v>
      </c>
      <c r="C478" s="1" t="s">
        <v>2498</v>
      </c>
      <c r="D478" s="1" t="s">
        <v>3754</v>
      </c>
      <c r="E478" s="1" t="s">
        <v>8</v>
      </c>
      <c r="F478" s="1" t="str">
        <f>VLOOKUP(Table10[[#This Row],[نام کارشناس دفتر فنی]],Table1[],3,0)</f>
        <v>کارشناس بازرسی وبرنامه ریزی تعمیرات مکانیک(16)</v>
      </c>
      <c r="G478" s="1" t="s">
        <v>1147</v>
      </c>
      <c r="H478" s="1" t="str">
        <f>VLOOKUP(Table10[[#This Row],[نام شخص کارشناس نظارت]],Table1[],3,0)</f>
        <v>کارشناس مکانیک نظارت (1)</v>
      </c>
      <c r="I478" s="1">
        <f>COUNTIF(Table2[کد سیستم],Table10[[#This Row],[کد سیستم]])</f>
        <v>1</v>
      </c>
    </row>
    <row r="479" spans="1:9" hidden="1" x14ac:dyDescent="0.25">
      <c r="A479" s="1">
        <v>478</v>
      </c>
      <c r="B479" s="1" t="s">
        <v>2500</v>
      </c>
      <c r="C479" s="1" t="s">
        <v>2500</v>
      </c>
      <c r="D479" s="1" t="s">
        <v>3754</v>
      </c>
      <c r="E479" s="1" t="s">
        <v>8</v>
      </c>
      <c r="F479" s="1" t="str">
        <f>VLOOKUP(Table10[[#This Row],[نام کارشناس دفتر فنی]],Table1[],3,0)</f>
        <v>کارشناس بازرسی وبرنامه ریزی تعمیرات مکانیک(16)</v>
      </c>
      <c r="G479" s="1" t="s">
        <v>1147</v>
      </c>
      <c r="H479" s="1" t="str">
        <f>VLOOKUP(Table10[[#This Row],[نام شخص کارشناس نظارت]],Table1[],3,0)</f>
        <v>کارشناس مکانیک نظارت (1)</v>
      </c>
      <c r="I479" s="1">
        <f>COUNTIF(Table2[کد سیستم],Table10[[#This Row],[کد سیستم]])</f>
        <v>1</v>
      </c>
    </row>
    <row r="480" spans="1:9" hidden="1" x14ac:dyDescent="0.25">
      <c r="A480" s="1">
        <v>479</v>
      </c>
      <c r="B480" s="1" t="s">
        <v>2502</v>
      </c>
      <c r="C480" s="1" t="s">
        <v>2502</v>
      </c>
      <c r="D480" s="1" t="s">
        <v>3754</v>
      </c>
      <c r="E480" s="1" t="s">
        <v>8</v>
      </c>
      <c r="F480" s="1" t="str">
        <f>VLOOKUP(Table10[[#This Row],[نام کارشناس دفتر فنی]],Table1[],3,0)</f>
        <v>کارشناس بازرسی وبرنامه ریزی تعمیرات مکانیک(16)</v>
      </c>
      <c r="G480" s="1" t="s">
        <v>1147</v>
      </c>
      <c r="H480" s="1" t="str">
        <f>VLOOKUP(Table10[[#This Row],[نام شخص کارشناس نظارت]],Table1[],3,0)</f>
        <v>کارشناس مکانیک نظارت (1)</v>
      </c>
      <c r="I480" s="1">
        <f>COUNTIF(Table2[کد سیستم],Table10[[#This Row],[کد سیستم]])</f>
        <v>1</v>
      </c>
    </row>
    <row r="481" spans="1:9" hidden="1" x14ac:dyDescent="0.25">
      <c r="A481" s="1">
        <v>480</v>
      </c>
      <c r="B481" s="1" t="s">
        <v>2504</v>
      </c>
      <c r="C481" s="1" t="s">
        <v>2504</v>
      </c>
      <c r="D481" s="1" t="s">
        <v>3754</v>
      </c>
      <c r="E481" s="1" t="s">
        <v>8</v>
      </c>
      <c r="F481" s="1" t="str">
        <f>VLOOKUP(Table10[[#This Row],[نام کارشناس دفتر فنی]],Table1[],3,0)</f>
        <v>کارشناس بازرسی وبرنامه ریزی تعمیرات مکانیک(16)</v>
      </c>
      <c r="G481" s="1" t="s">
        <v>1147</v>
      </c>
      <c r="H481" s="1" t="str">
        <f>VLOOKUP(Table10[[#This Row],[نام شخص کارشناس نظارت]],Table1[],3,0)</f>
        <v>کارشناس مکانیک نظارت (1)</v>
      </c>
      <c r="I481" s="1">
        <f>COUNTIF(Table2[کد سیستم],Table10[[#This Row],[کد سیستم]])</f>
        <v>1</v>
      </c>
    </row>
    <row r="482" spans="1:9" hidden="1" x14ac:dyDescent="0.25">
      <c r="A482" s="1">
        <v>481</v>
      </c>
      <c r="B482" s="1" t="s">
        <v>2506</v>
      </c>
      <c r="C482" s="1" t="s">
        <v>2506</v>
      </c>
      <c r="D482" s="1" t="s">
        <v>3754</v>
      </c>
      <c r="E482" s="1" t="s">
        <v>8</v>
      </c>
      <c r="F482" s="1" t="str">
        <f>VLOOKUP(Table10[[#This Row],[نام کارشناس دفتر فنی]],Table1[],3,0)</f>
        <v>کارشناس بازرسی وبرنامه ریزی تعمیرات مکانیک(16)</v>
      </c>
      <c r="G482" s="1" t="s">
        <v>1147</v>
      </c>
      <c r="H482" s="1" t="str">
        <f>VLOOKUP(Table10[[#This Row],[نام شخص کارشناس نظارت]],Table1[],3,0)</f>
        <v>کارشناس مکانیک نظارت (1)</v>
      </c>
      <c r="I482" s="1">
        <f>COUNTIF(Table2[کد سیستم],Table10[[#This Row],[کد سیستم]])</f>
        <v>1</v>
      </c>
    </row>
    <row r="483" spans="1:9" hidden="1" x14ac:dyDescent="0.25">
      <c r="A483" s="1">
        <v>482</v>
      </c>
      <c r="B483" s="1" t="s">
        <v>2508</v>
      </c>
      <c r="C483" s="1" t="s">
        <v>2508</v>
      </c>
      <c r="D483" s="1" t="s">
        <v>3754</v>
      </c>
      <c r="E483" s="1" t="s">
        <v>8</v>
      </c>
      <c r="F483" s="1" t="str">
        <f>VLOOKUP(Table10[[#This Row],[نام کارشناس دفتر فنی]],Table1[],3,0)</f>
        <v>کارشناس بازرسی وبرنامه ریزی تعمیرات مکانیک(16)</v>
      </c>
      <c r="G483" s="1" t="s">
        <v>1147</v>
      </c>
      <c r="H483" s="1" t="str">
        <f>VLOOKUP(Table10[[#This Row],[نام شخص کارشناس نظارت]],Table1[],3,0)</f>
        <v>کارشناس مکانیک نظارت (1)</v>
      </c>
      <c r="I483" s="1">
        <f>COUNTIF(Table2[کد سیستم],Table10[[#This Row],[کد سیستم]])</f>
        <v>1</v>
      </c>
    </row>
    <row r="484" spans="1:9" hidden="1" x14ac:dyDescent="0.25">
      <c r="A484" s="1">
        <v>483</v>
      </c>
      <c r="B484" s="1" t="s">
        <v>2510</v>
      </c>
      <c r="C484" s="1" t="s">
        <v>2510</v>
      </c>
      <c r="D484" s="1" t="s">
        <v>3754</v>
      </c>
      <c r="E484" s="1" t="s">
        <v>8</v>
      </c>
      <c r="F484" s="1" t="str">
        <f>VLOOKUP(Table10[[#This Row],[نام کارشناس دفتر فنی]],Table1[],3,0)</f>
        <v>کارشناس بازرسی وبرنامه ریزی تعمیرات مکانیک(16)</v>
      </c>
      <c r="G484" s="1" t="s">
        <v>1147</v>
      </c>
      <c r="H484" s="1" t="str">
        <f>VLOOKUP(Table10[[#This Row],[نام شخص کارشناس نظارت]],Table1[],3,0)</f>
        <v>کارشناس مکانیک نظارت (1)</v>
      </c>
      <c r="I484" s="1">
        <f>COUNTIF(Table2[کد سیستم],Table10[[#This Row],[کد سیستم]])</f>
        <v>1</v>
      </c>
    </row>
    <row r="485" spans="1:9" hidden="1" x14ac:dyDescent="0.25">
      <c r="A485" s="1">
        <v>484</v>
      </c>
      <c r="B485" s="1" t="s">
        <v>2512</v>
      </c>
      <c r="C485" s="1" t="s">
        <v>2512</v>
      </c>
      <c r="D485" s="1" t="s">
        <v>3754</v>
      </c>
      <c r="E485" s="1" t="s">
        <v>8</v>
      </c>
      <c r="F485" s="1" t="str">
        <f>VLOOKUP(Table10[[#This Row],[نام کارشناس دفتر فنی]],Table1[],3,0)</f>
        <v>کارشناس بازرسی وبرنامه ریزی تعمیرات مکانیک(16)</v>
      </c>
      <c r="G485" s="1" t="s">
        <v>1147</v>
      </c>
      <c r="H485" s="1" t="str">
        <f>VLOOKUP(Table10[[#This Row],[نام شخص کارشناس نظارت]],Table1[],3,0)</f>
        <v>کارشناس مکانیک نظارت (1)</v>
      </c>
      <c r="I485" s="1">
        <f>COUNTIF(Table2[کد سیستم],Table10[[#This Row],[کد سیستم]])</f>
        <v>1</v>
      </c>
    </row>
    <row r="486" spans="1:9" hidden="1" x14ac:dyDescent="0.25">
      <c r="A486" s="1">
        <v>485</v>
      </c>
      <c r="B486" s="1" t="s">
        <v>2514</v>
      </c>
      <c r="C486" s="1" t="s">
        <v>2514</v>
      </c>
      <c r="D486" s="1" t="s">
        <v>3754</v>
      </c>
      <c r="E486" s="1" t="s">
        <v>8</v>
      </c>
      <c r="F486" s="1" t="str">
        <f>VLOOKUP(Table10[[#This Row],[نام کارشناس دفتر فنی]],Table1[],3,0)</f>
        <v>کارشناس بازرسی وبرنامه ریزی تعمیرات مکانیک(16)</v>
      </c>
      <c r="G486" s="1" t="s">
        <v>1147</v>
      </c>
      <c r="H486" s="1" t="str">
        <f>VLOOKUP(Table10[[#This Row],[نام شخص کارشناس نظارت]],Table1[],3,0)</f>
        <v>کارشناس مکانیک نظارت (1)</v>
      </c>
      <c r="I486" s="1">
        <f>COUNTIF(Table2[کد سیستم],Table10[[#This Row],[کد سیستم]])</f>
        <v>1</v>
      </c>
    </row>
    <row r="487" spans="1:9" hidden="1" x14ac:dyDescent="0.25">
      <c r="A487" s="1">
        <v>486</v>
      </c>
      <c r="B487" s="1" t="s">
        <v>2516</v>
      </c>
      <c r="C487" s="1" t="s">
        <v>2516</v>
      </c>
      <c r="D487" s="1" t="s">
        <v>3754</v>
      </c>
      <c r="E487" s="1" t="s">
        <v>8</v>
      </c>
      <c r="F487" s="1" t="str">
        <f>VLOOKUP(Table10[[#This Row],[نام کارشناس دفتر فنی]],Table1[],3,0)</f>
        <v>کارشناس بازرسی وبرنامه ریزی تعمیرات مکانیک(16)</v>
      </c>
      <c r="G487" s="1" t="s">
        <v>1147</v>
      </c>
      <c r="H487" s="1" t="str">
        <f>VLOOKUP(Table10[[#This Row],[نام شخص کارشناس نظارت]],Table1[],3,0)</f>
        <v>کارشناس مکانیک نظارت (1)</v>
      </c>
      <c r="I487" s="1">
        <f>COUNTIF(Table2[کد سیستم],Table10[[#This Row],[کد سیستم]])</f>
        <v>1</v>
      </c>
    </row>
    <row r="488" spans="1:9" hidden="1" x14ac:dyDescent="0.25">
      <c r="A488" s="1">
        <v>487</v>
      </c>
      <c r="B488" s="1" t="s">
        <v>2518</v>
      </c>
      <c r="C488" s="1" t="s">
        <v>2518</v>
      </c>
      <c r="D488" s="1" t="s">
        <v>3754</v>
      </c>
      <c r="E488" s="1" t="s">
        <v>8</v>
      </c>
      <c r="F488" s="1" t="str">
        <f>VLOOKUP(Table10[[#This Row],[نام کارشناس دفتر فنی]],Table1[],3,0)</f>
        <v>کارشناس بازرسی وبرنامه ریزی تعمیرات مکانیک(16)</v>
      </c>
      <c r="G488" s="1" t="s">
        <v>1147</v>
      </c>
      <c r="H488" s="1" t="str">
        <f>VLOOKUP(Table10[[#This Row],[نام شخص کارشناس نظارت]],Table1[],3,0)</f>
        <v>کارشناس مکانیک نظارت (1)</v>
      </c>
      <c r="I488" s="1">
        <f>COUNTIF(Table2[کد سیستم],Table10[[#This Row],[کد سیستم]])</f>
        <v>1</v>
      </c>
    </row>
    <row r="489" spans="1:9" hidden="1" x14ac:dyDescent="0.25">
      <c r="A489" s="1">
        <v>488</v>
      </c>
      <c r="B489" s="1" t="s">
        <v>2520</v>
      </c>
      <c r="C489" s="1" t="s">
        <v>2520</v>
      </c>
      <c r="D489" s="1" t="s">
        <v>3754</v>
      </c>
      <c r="E489" s="1" t="s">
        <v>8</v>
      </c>
      <c r="F489" s="1" t="str">
        <f>VLOOKUP(Table10[[#This Row],[نام کارشناس دفتر فنی]],Table1[],3,0)</f>
        <v>کارشناس بازرسی وبرنامه ریزی تعمیرات مکانیک(16)</v>
      </c>
      <c r="G489" s="1" t="s">
        <v>1147</v>
      </c>
      <c r="H489" s="1" t="str">
        <f>VLOOKUP(Table10[[#This Row],[نام شخص کارشناس نظارت]],Table1[],3,0)</f>
        <v>کارشناس مکانیک نظارت (1)</v>
      </c>
      <c r="I489" s="1">
        <f>COUNTIF(Table2[کد سیستم],Table10[[#This Row],[کد سیستم]])</f>
        <v>1</v>
      </c>
    </row>
    <row r="490" spans="1:9" hidden="1" x14ac:dyDescent="0.25">
      <c r="A490" s="1">
        <v>489</v>
      </c>
      <c r="B490" s="1" t="s">
        <v>2522</v>
      </c>
      <c r="C490" s="1" t="s">
        <v>2522</v>
      </c>
      <c r="D490" s="1" t="s">
        <v>3754</v>
      </c>
      <c r="E490" s="1" t="s">
        <v>8</v>
      </c>
      <c r="F490" s="1" t="str">
        <f>VLOOKUP(Table10[[#This Row],[نام کارشناس دفتر فنی]],Table1[],3,0)</f>
        <v>کارشناس بازرسی وبرنامه ریزی تعمیرات مکانیک(16)</v>
      </c>
      <c r="G490" s="1" t="s">
        <v>1147</v>
      </c>
      <c r="H490" s="1" t="str">
        <f>VLOOKUP(Table10[[#This Row],[نام شخص کارشناس نظارت]],Table1[],3,0)</f>
        <v>کارشناس مکانیک نظارت (1)</v>
      </c>
      <c r="I490" s="1">
        <f>COUNTIF(Table2[کد سیستم],Table10[[#This Row],[کد سیستم]])</f>
        <v>1</v>
      </c>
    </row>
    <row r="491" spans="1:9" hidden="1" x14ac:dyDescent="0.25">
      <c r="A491" s="1">
        <v>490</v>
      </c>
      <c r="B491" s="1" t="s">
        <v>2524</v>
      </c>
      <c r="C491" s="1" t="s">
        <v>2524</v>
      </c>
      <c r="D491" s="1" t="s">
        <v>3754</v>
      </c>
      <c r="E491" s="1" t="s">
        <v>8</v>
      </c>
      <c r="F491" s="1" t="str">
        <f>VLOOKUP(Table10[[#This Row],[نام کارشناس دفتر فنی]],Table1[],3,0)</f>
        <v>کارشناس بازرسی وبرنامه ریزی تعمیرات مکانیک(16)</v>
      </c>
      <c r="G491" s="1" t="s">
        <v>1147</v>
      </c>
      <c r="H491" s="1" t="str">
        <f>VLOOKUP(Table10[[#This Row],[نام شخص کارشناس نظارت]],Table1[],3,0)</f>
        <v>کارشناس مکانیک نظارت (1)</v>
      </c>
      <c r="I491" s="1">
        <f>COUNTIF(Table2[کد سیستم],Table10[[#This Row],[کد سیستم]])</f>
        <v>1</v>
      </c>
    </row>
    <row r="492" spans="1:9" hidden="1" x14ac:dyDescent="0.25">
      <c r="A492" s="1">
        <v>491</v>
      </c>
      <c r="B492" s="1" t="s">
        <v>2526</v>
      </c>
      <c r="C492" s="1" t="s">
        <v>2526</v>
      </c>
      <c r="D492" s="1" t="s">
        <v>3754</v>
      </c>
      <c r="E492" s="1" t="s">
        <v>8</v>
      </c>
      <c r="F492" s="1" t="str">
        <f>VLOOKUP(Table10[[#This Row],[نام کارشناس دفتر فنی]],Table1[],3,0)</f>
        <v>کارشناس بازرسی وبرنامه ریزی تعمیرات مکانیک(16)</v>
      </c>
      <c r="G492" s="1" t="s">
        <v>1147</v>
      </c>
      <c r="H492" s="1" t="str">
        <f>VLOOKUP(Table10[[#This Row],[نام شخص کارشناس نظارت]],Table1[],3,0)</f>
        <v>کارشناس مکانیک نظارت (1)</v>
      </c>
      <c r="I492" s="1">
        <f>COUNTIF(Table2[کد سیستم],Table10[[#This Row],[کد سیستم]])</f>
        <v>1</v>
      </c>
    </row>
    <row r="493" spans="1:9" hidden="1" x14ac:dyDescent="0.25">
      <c r="A493" s="1">
        <v>492</v>
      </c>
      <c r="B493" s="1" t="s">
        <v>2528</v>
      </c>
      <c r="C493" s="1" t="s">
        <v>2528</v>
      </c>
      <c r="D493" s="1" t="s">
        <v>3754</v>
      </c>
      <c r="E493" s="1" t="s">
        <v>8</v>
      </c>
      <c r="F493" s="1" t="str">
        <f>VLOOKUP(Table10[[#This Row],[نام کارشناس دفتر فنی]],Table1[],3,0)</f>
        <v>کارشناس بازرسی وبرنامه ریزی تعمیرات مکانیک(16)</v>
      </c>
      <c r="G493" s="1" t="s">
        <v>1147</v>
      </c>
      <c r="H493" s="1" t="str">
        <f>VLOOKUP(Table10[[#This Row],[نام شخص کارشناس نظارت]],Table1[],3,0)</f>
        <v>کارشناس مکانیک نظارت (1)</v>
      </c>
      <c r="I493" s="1">
        <f>COUNTIF(Table2[کد سیستم],Table10[[#This Row],[کد سیستم]])</f>
        <v>1</v>
      </c>
    </row>
    <row r="494" spans="1:9" hidden="1" x14ac:dyDescent="0.25">
      <c r="A494" s="1">
        <v>493</v>
      </c>
      <c r="B494" s="1" t="s">
        <v>2530</v>
      </c>
      <c r="C494" s="1" t="s">
        <v>2530</v>
      </c>
      <c r="D494" s="1" t="s">
        <v>3754</v>
      </c>
      <c r="E494" s="1" t="s">
        <v>8</v>
      </c>
      <c r="F494" s="1" t="str">
        <f>VLOOKUP(Table10[[#This Row],[نام کارشناس دفتر فنی]],Table1[],3,0)</f>
        <v>کارشناس بازرسی وبرنامه ریزی تعمیرات مکانیک(16)</v>
      </c>
      <c r="G494" s="1" t="s">
        <v>1147</v>
      </c>
      <c r="H494" s="1" t="str">
        <f>VLOOKUP(Table10[[#This Row],[نام شخص کارشناس نظارت]],Table1[],3,0)</f>
        <v>کارشناس مکانیک نظارت (1)</v>
      </c>
      <c r="I494" s="1">
        <f>COUNTIF(Table2[کد سیستم],Table10[[#This Row],[کد سیستم]])</f>
        <v>1</v>
      </c>
    </row>
    <row r="495" spans="1:9" hidden="1" x14ac:dyDescent="0.25">
      <c r="A495" s="1">
        <v>494</v>
      </c>
      <c r="B495" s="1" t="s">
        <v>2532</v>
      </c>
      <c r="C495" s="1" t="s">
        <v>2532</v>
      </c>
      <c r="D495" s="1" t="s">
        <v>3754</v>
      </c>
      <c r="E495" s="1" t="s">
        <v>8</v>
      </c>
      <c r="F495" s="1" t="str">
        <f>VLOOKUP(Table10[[#This Row],[نام کارشناس دفتر فنی]],Table1[],3,0)</f>
        <v>کارشناس بازرسی وبرنامه ریزی تعمیرات مکانیک(16)</v>
      </c>
      <c r="G495" s="1" t="s">
        <v>1147</v>
      </c>
      <c r="H495" s="1" t="str">
        <f>VLOOKUP(Table10[[#This Row],[نام شخص کارشناس نظارت]],Table1[],3,0)</f>
        <v>کارشناس مکانیک نظارت (1)</v>
      </c>
      <c r="I495" s="1">
        <f>COUNTIF(Table2[کد سیستم],Table10[[#This Row],[کد سیستم]])</f>
        <v>1</v>
      </c>
    </row>
    <row r="496" spans="1:9" hidden="1" x14ac:dyDescent="0.25">
      <c r="A496" s="1">
        <v>495</v>
      </c>
      <c r="B496" s="1" t="s">
        <v>2534</v>
      </c>
      <c r="C496" s="1" t="s">
        <v>2534</v>
      </c>
      <c r="D496" s="1" t="s">
        <v>3754</v>
      </c>
      <c r="E496" s="1" t="s">
        <v>8</v>
      </c>
      <c r="F496" s="1" t="str">
        <f>VLOOKUP(Table10[[#This Row],[نام کارشناس دفتر فنی]],Table1[],3,0)</f>
        <v>کارشناس بازرسی وبرنامه ریزی تعمیرات مکانیک(16)</v>
      </c>
      <c r="G496" s="1" t="s">
        <v>1147</v>
      </c>
      <c r="H496" s="1" t="str">
        <f>VLOOKUP(Table10[[#This Row],[نام شخص کارشناس نظارت]],Table1[],3,0)</f>
        <v>کارشناس مکانیک نظارت (1)</v>
      </c>
      <c r="I496" s="1">
        <f>COUNTIF(Table2[کد سیستم],Table10[[#This Row],[کد سیستم]])</f>
        <v>1</v>
      </c>
    </row>
    <row r="497" spans="1:9" hidden="1" x14ac:dyDescent="0.25">
      <c r="A497" s="1">
        <v>496</v>
      </c>
      <c r="B497" s="1" t="s">
        <v>2536</v>
      </c>
      <c r="C497" s="1" t="s">
        <v>2536</v>
      </c>
      <c r="D497" s="1" t="s">
        <v>3754</v>
      </c>
      <c r="E497" s="1" t="s">
        <v>8</v>
      </c>
      <c r="F497" s="1" t="str">
        <f>VLOOKUP(Table10[[#This Row],[نام کارشناس دفتر فنی]],Table1[],3,0)</f>
        <v>کارشناس بازرسی وبرنامه ریزی تعمیرات مکانیک(16)</v>
      </c>
      <c r="G497" s="1" t="s">
        <v>1147</v>
      </c>
      <c r="H497" s="1" t="str">
        <f>VLOOKUP(Table10[[#This Row],[نام شخص کارشناس نظارت]],Table1[],3,0)</f>
        <v>کارشناس مکانیک نظارت (1)</v>
      </c>
      <c r="I497" s="1">
        <f>COUNTIF(Table2[کد سیستم],Table10[[#This Row],[کد سیستم]])</f>
        <v>1</v>
      </c>
    </row>
    <row r="498" spans="1:9" hidden="1" x14ac:dyDescent="0.25">
      <c r="A498" s="1">
        <v>497</v>
      </c>
      <c r="B498" s="1" t="s">
        <v>2538</v>
      </c>
      <c r="C498" s="1" t="s">
        <v>2538</v>
      </c>
      <c r="D498" s="1" t="s">
        <v>3754</v>
      </c>
      <c r="E498" s="1" t="s">
        <v>8</v>
      </c>
      <c r="F498" s="1" t="str">
        <f>VLOOKUP(Table10[[#This Row],[نام کارشناس دفتر فنی]],Table1[],3,0)</f>
        <v>کارشناس بازرسی وبرنامه ریزی تعمیرات مکانیک(16)</v>
      </c>
      <c r="G498" s="1" t="s">
        <v>1147</v>
      </c>
      <c r="H498" s="1" t="str">
        <f>VLOOKUP(Table10[[#This Row],[نام شخص کارشناس نظارت]],Table1[],3,0)</f>
        <v>کارشناس مکانیک نظارت (1)</v>
      </c>
      <c r="I498" s="1">
        <f>COUNTIF(Table2[کد سیستم],Table10[[#This Row],[کد سیستم]])</f>
        <v>1</v>
      </c>
    </row>
    <row r="499" spans="1:9" hidden="1" x14ac:dyDescent="0.25">
      <c r="A499" s="1">
        <v>498</v>
      </c>
      <c r="B499" s="1" t="s">
        <v>2540</v>
      </c>
      <c r="C499" s="1">
        <v>110</v>
      </c>
      <c r="D499" s="1" t="s">
        <v>3754</v>
      </c>
      <c r="E499" s="1" t="s">
        <v>737</v>
      </c>
      <c r="F499" s="1" t="str">
        <f>VLOOKUP(Table10[[#This Row],[نام کارشناس دفتر فنی]],Table1[],3,0)</f>
        <v>کارشناس بازرسی وبرنامه ریزی تعمیرات مکانیک(6)</v>
      </c>
      <c r="G499" s="1" t="s">
        <v>241</v>
      </c>
      <c r="H499" s="1" t="str">
        <f>VLOOKUP(Table10[[#This Row],[نام شخص کارشناس نظارت]],Table1[],3,0)</f>
        <v>کارشناس مکانیک نظارت (2)</v>
      </c>
      <c r="I499" s="1">
        <f>COUNTIF(Table2[کد سیستم],Table10[[#This Row],[کد سیستم]])</f>
        <v>1</v>
      </c>
    </row>
    <row r="500" spans="1:9" hidden="1" x14ac:dyDescent="0.25">
      <c r="A500" s="1">
        <v>499</v>
      </c>
      <c r="B500" s="1" t="s">
        <v>2542</v>
      </c>
      <c r="C500" s="1">
        <v>1100</v>
      </c>
      <c r="D500" s="1" t="s">
        <v>3754</v>
      </c>
      <c r="E500" s="1" t="s">
        <v>991</v>
      </c>
      <c r="F500" s="1" t="str">
        <f>VLOOKUP(Table10[[#This Row],[نام کارشناس دفتر فنی]],Table1[],3,0)</f>
        <v>کارشناس بازرسی وبرنامه ریزی تعمیرات مکانیک(8)</v>
      </c>
      <c r="G500" s="1" t="s">
        <v>528</v>
      </c>
      <c r="H500" s="1" t="str">
        <f>VLOOKUP(Table10[[#This Row],[نام شخص کارشناس نظارت]],Table1[],3,0)</f>
        <v>کارشناس بازرسی وبرنامه ریزی تعمیرات مکانیک(9)</v>
      </c>
      <c r="I500" s="1">
        <f>COUNTIF(Table2[کد سیستم],Table10[[#This Row],[کد سیستم]])</f>
        <v>1</v>
      </c>
    </row>
    <row r="501" spans="1:9" hidden="1" x14ac:dyDescent="0.25">
      <c r="A501" s="1">
        <v>500</v>
      </c>
      <c r="B501" s="1" t="s">
        <v>2544</v>
      </c>
      <c r="C501" s="1">
        <v>1110</v>
      </c>
      <c r="D501" s="1" t="s">
        <v>3754</v>
      </c>
      <c r="E501" s="1" t="s">
        <v>991</v>
      </c>
      <c r="F501" s="1" t="str">
        <f>VLOOKUP(Table10[[#This Row],[نام کارشناس دفتر فنی]],Table1[],3,0)</f>
        <v>کارشناس بازرسی وبرنامه ریزی تعمیرات مکانیک(8)</v>
      </c>
      <c r="G501" s="1" t="s">
        <v>528</v>
      </c>
      <c r="H501" s="1" t="str">
        <f>VLOOKUP(Table10[[#This Row],[نام شخص کارشناس نظارت]],Table1[],3,0)</f>
        <v>کارشناس بازرسی وبرنامه ریزی تعمیرات مکانیک(9)</v>
      </c>
      <c r="I501" s="1">
        <f>COUNTIF(Table2[کد سیستم],Table10[[#This Row],[کد سیستم]])</f>
        <v>1</v>
      </c>
    </row>
    <row r="502" spans="1:9" hidden="1" x14ac:dyDescent="0.25">
      <c r="A502" s="1">
        <v>501</v>
      </c>
      <c r="B502" s="1" t="s">
        <v>2546</v>
      </c>
      <c r="C502" s="1" t="s">
        <v>2546</v>
      </c>
      <c r="D502" s="1" t="s">
        <v>3754</v>
      </c>
      <c r="E502" s="1" t="s">
        <v>991</v>
      </c>
      <c r="F502" s="1" t="str">
        <f>VLOOKUP(Table10[[#This Row],[نام کارشناس دفتر فنی]],Table1[],3,0)</f>
        <v>کارشناس بازرسی وبرنامه ریزی تعمیرات مکانیک(8)</v>
      </c>
      <c r="G502" s="1" t="s">
        <v>528</v>
      </c>
      <c r="H502" s="1" t="str">
        <f>VLOOKUP(Table10[[#This Row],[نام شخص کارشناس نظارت]],Table1[],3,0)</f>
        <v>کارشناس بازرسی وبرنامه ریزی تعمیرات مکانیک(9)</v>
      </c>
      <c r="I502" s="1">
        <f>COUNTIF(Table2[کد سیستم],Table10[[#This Row],[کد سیستم]])</f>
        <v>1</v>
      </c>
    </row>
    <row r="503" spans="1:9" hidden="1" x14ac:dyDescent="0.25">
      <c r="A503" s="1">
        <v>502</v>
      </c>
      <c r="B503" s="1" t="s">
        <v>2548</v>
      </c>
      <c r="C503" s="1" t="s">
        <v>2548</v>
      </c>
      <c r="D503" s="1" t="s">
        <v>3754</v>
      </c>
      <c r="E503" s="1" t="s">
        <v>991</v>
      </c>
      <c r="F503" s="1" t="str">
        <f>VLOOKUP(Table10[[#This Row],[نام کارشناس دفتر فنی]],Table1[],3,0)</f>
        <v>کارشناس بازرسی وبرنامه ریزی تعمیرات مکانیک(8)</v>
      </c>
      <c r="G503" s="1" t="s">
        <v>528</v>
      </c>
      <c r="H503" s="1" t="str">
        <f>VLOOKUP(Table10[[#This Row],[نام شخص کارشناس نظارت]],Table1[],3,0)</f>
        <v>کارشناس بازرسی وبرنامه ریزی تعمیرات مکانیک(9)</v>
      </c>
      <c r="I503" s="1">
        <f>COUNTIF(Table2[کد سیستم],Table10[[#This Row],[کد سیستم]])</f>
        <v>1</v>
      </c>
    </row>
    <row r="504" spans="1:9" hidden="1" x14ac:dyDescent="0.25">
      <c r="A504" s="1">
        <v>503</v>
      </c>
      <c r="B504" s="1" t="s">
        <v>2550</v>
      </c>
      <c r="C504" s="1">
        <v>120</v>
      </c>
      <c r="D504" s="1" t="s">
        <v>3754</v>
      </c>
      <c r="E504" s="1" t="s">
        <v>737</v>
      </c>
      <c r="F504" s="1" t="str">
        <f>VLOOKUP(Table10[[#This Row],[نام کارشناس دفتر فنی]],Table1[],3,0)</f>
        <v>کارشناس بازرسی وبرنامه ریزی تعمیرات مکانیک(6)</v>
      </c>
      <c r="G504" s="1" t="s">
        <v>241</v>
      </c>
      <c r="H504" s="1" t="str">
        <f>VLOOKUP(Table10[[#This Row],[نام شخص کارشناس نظارت]],Table1[],3,0)</f>
        <v>کارشناس مکانیک نظارت (2)</v>
      </c>
      <c r="I504" s="1">
        <f>COUNTIF(Table2[کد سیستم],Table10[[#This Row],[کد سیستم]])</f>
        <v>1</v>
      </c>
    </row>
    <row r="505" spans="1:9" hidden="1" x14ac:dyDescent="0.25">
      <c r="A505" s="1">
        <v>504</v>
      </c>
      <c r="B505" s="1" t="s">
        <v>2552</v>
      </c>
      <c r="C505" s="1">
        <v>1200</v>
      </c>
      <c r="D505" s="1" t="s">
        <v>3754</v>
      </c>
      <c r="E505" s="1" t="s">
        <v>528</v>
      </c>
      <c r="F505" s="1" t="str">
        <f>VLOOKUP(Table10[[#This Row],[نام کارشناس دفتر فنی]],Table1[],3,0)</f>
        <v>کارشناس بازرسی وبرنامه ریزی تعمیرات مکانیک(9)</v>
      </c>
      <c r="G505" s="1" t="s">
        <v>528</v>
      </c>
      <c r="H505" s="1" t="str">
        <f>VLOOKUP(Table10[[#This Row],[نام شخص کارشناس نظارت]],Table1[],3,0)</f>
        <v>کارشناس بازرسی وبرنامه ریزی تعمیرات مکانیک(9)</v>
      </c>
      <c r="I505" s="1">
        <f>COUNTIF(Table2[کد سیستم],Table10[[#This Row],[کد سیستم]])</f>
        <v>1</v>
      </c>
    </row>
    <row r="506" spans="1:9" hidden="1" x14ac:dyDescent="0.25">
      <c r="A506" s="1">
        <v>505</v>
      </c>
      <c r="B506" s="1" t="s">
        <v>2554</v>
      </c>
      <c r="C506" s="1">
        <v>1210</v>
      </c>
      <c r="D506" s="1" t="s">
        <v>3754</v>
      </c>
      <c r="E506" s="1" t="s">
        <v>528</v>
      </c>
      <c r="F506" s="1" t="str">
        <f>VLOOKUP(Table10[[#This Row],[نام کارشناس دفتر فنی]],Table1[],3,0)</f>
        <v>کارشناس بازرسی وبرنامه ریزی تعمیرات مکانیک(9)</v>
      </c>
      <c r="G506" s="1" t="s">
        <v>528</v>
      </c>
      <c r="H506" s="1" t="str">
        <f>VLOOKUP(Table10[[#This Row],[نام شخص کارشناس نظارت]],Table1[],3,0)</f>
        <v>کارشناس بازرسی وبرنامه ریزی تعمیرات مکانیک(9)</v>
      </c>
      <c r="I506" s="1">
        <f>COUNTIF(Table2[کد سیستم],Table10[[#This Row],[کد سیستم]])</f>
        <v>1</v>
      </c>
    </row>
    <row r="507" spans="1:9" hidden="1" x14ac:dyDescent="0.25">
      <c r="A507" s="1">
        <v>506</v>
      </c>
      <c r="B507" s="1" t="s">
        <v>2556</v>
      </c>
      <c r="C507" s="1" t="s">
        <v>2556</v>
      </c>
      <c r="D507" s="1" t="s">
        <v>3754</v>
      </c>
      <c r="E507" s="1" t="s">
        <v>528</v>
      </c>
      <c r="F507" s="1" t="str">
        <f>VLOOKUP(Table10[[#This Row],[نام کارشناس دفتر فنی]],Table1[],3,0)</f>
        <v>کارشناس بازرسی وبرنامه ریزی تعمیرات مکانیک(9)</v>
      </c>
      <c r="G507" s="1" t="s">
        <v>528</v>
      </c>
      <c r="H507" s="1" t="str">
        <f>VLOOKUP(Table10[[#This Row],[نام شخص کارشناس نظارت]],Table1[],3,0)</f>
        <v>کارشناس بازرسی وبرنامه ریزی تعمیرات مکانیک(9)</v>
      </c>
      <c r="I507" s="1">
        <f>COUNTIF(Table2[کد سیستم],Table10[[#This Row],[کد سیستم]])</f>
        <v>1</v>
      </c>
    </row>
    <row r="508" spans="1:9" hidden="1" x14ac:dyDescent="0.25">
      <c r="A508" s="1">
        <v>507</v>
      </c>
      <c r="B508" s="1" t="s">
        <v>2558</v>
      </c>
      <c r="C508" s="1" t="s">
        <v>2558</v>
      </c>
      <c r="D508" s="1" t="s">
        <v>3754</v>
      </c>
      <c r="E508" s="1" t="s">
        <v>528</v>
      </c>
      <c r="F508" s="1" t="str">
        <f>VLOOKUP(Table10[[#This Row],[نام کارشناس دفتر فنی]],Table1[],3,0)</f>
        <v>کارشناس بازرسی وبرنامه ریزی تعمیرات مکانیک(9)</v>
      </c>
      <c r="G508" s="1" t="s">
        <v>528</v>
      </c>
      <c r="H508" s="1" t="str">
        <f>VLOOKUP(Table10[[#This Row],[نام شخص کارشناس نظارت]],Table1[],3,0)</f>
        <v>کارشناس بازرسی وبرنامه ریزی تعمیرات مکانیک(9)</v>
      </c>
      <c r="I508" s="1">
        <f>COUNTIF(Table2[کد سیستم],Table10[[#This Row],[کد سیستم]])</f>
        <v>1</v>
      </c>
    </row>
    <row r="509" spans="1:9" hidden="1" x14ac:dyDescent="0.25">
      <c r="A509" s="1">
        <v>508</v>
      </c>
      <c r="B509" s="1" t="s">
        <v>2560</v>
      </c>
      <c r="C509" s="1" t="s">
        <v>2560</v>
      </c>
      <c r="D509" s="1" t="s">
        <v>3754</v>
      </c>
      <c r="E509" s="1" t="s">
        <v>528</v>
      </c>
      <c r="F509" s="1" t="str">
        <f>VLOOKUP(Table10[[#This Row],[نام کارشناس دفتر فنی]],Table1[],3,0)</f>
        <v>کارشناس بازرسی وبرنامه ریزی تعمیرات مکانیک(9)</v>
      </c>
      <c r="G509" s="1" t="s">
        <v>528</v>
      </c>
      <c r="H509" s="1" t="str">
        <f>VLOOKUP(Table10[[#This Row],[نام شخص کارشناس نظارت]],Table1[],3,0)</f>
        <v>کارشناس بازرسی وبرنامه ریزی تعمیرات مکانیک(9)</v>
      </c>
      <c r="I509" s="1">
        <f>COUNTIF(Table2[کد سیستم],Table10[[#This Row],[کد سیستم]])</f>
        <v>1</v>
      </c>
    </row>
    <row r="510" spans="1:9" hidden="1" x14ac:dyDescent="0.25">
      <c r="A510" s="1">
        <v>509</v>
      </c>
      <c r="B510" s="1" t="s">
        <v>2562</v>
      </c>
      <c r="C510" s="1" t="s">
        <v>2562</v>
      </c>
      <c r="D510" s="1" t="s">
        <v>3754</v>
      </c>
      <c r="E510" s="1" t="s">
        <v>528</v>
      </c>
      <c r="F510" s="1" t="str">
        <f>VLOOKUP(Table10[[#This Row],[نام کارشناس دفتر فنی]],Table1[],3,0)</f>
        <v>کارشناس بازرسی وبرنامه ریزی تعمیرات مکانیک(9)</v>
      </c>
      <c r="G510" s="1" t="s">
        <v>528</v>
      </c>
      <c r="H510" s="1" t="str">
        <f>VLOOKUP(Table10[[#This Row],[نام شخص کارشناس نظارت]],Table1[],3,0)</f>
        <v>کارشناس بازرسی وبرنامه ریزی تعمیرات مکانیک(9)</v>
      </c>
      <c r="I510" s="1">
        <f>COUNTIF(Table2[کد سیستم],Table10[[#This Row],[کد سیستم]])</f>
        <v>1</v>
      </c>
    </row>
    <row r="511" spans="1:9" hidden="1" x14ac:dyDescent="0.25">
      <c r="A511" s="1">
        <v>510</v>
      </c>
      <c r="B511" s="1" t="s">
        <v>2564</v>
      </c>
      <c r="C511" s="1" t="s">
        <v>2564</v>
      </c>
      <c r="D511" s="1" t="s">
        <v>3754</v>
      </c>
      <c r="E511" s="1" t="s">
        <v>528</v>
      </c>
      <c r="F511" s="1" t="str">
        <f>VLOOKUP(Table10[[#This Row],[نام کارشناس دفتر فنی]],Table1[],3,0)</f>
        <v>کارشناس بازرسی وبرنامه ریزی تعمیرات مکانیک(9)</v>
      </c>
      <c r="G511" s="1" t="s">
        <v>528</v>
      </c>
      <c r="H511" s="1" t="str">
        <f>VLOOKUP(Table10[[#This Row],[نام شخص کارشناس نظارت]],Table1[],3,0)</f>
        <v>کارشناس بازرسی وبرنامه ریزی تعمیرات مکانیک(9)</v>
      </c>
      <c r="I511" s="1">
        <f>COUNTIF(Table2[کد سیستم],Table10[[#This Row],[کد سیستم]])</f>
        <v>1</v>
      </c>
    </row>
    <row r="512" spans="1:9" hidden="1" x14ac:dyDescent="0.25">
      <c r="A512" s="1">
        <v>511</v>
      </c>
      <c r="B512" s="1" t="s">
        <v>2566</v>
      </c>
      <c r="C512" s="1">
        <v>130</v>
      </c>
      <c r="D512" s="1" t="s">
        <v>3754</v>
      </c>
      <c r="E512" s="1" t="s">
        <v>737</v>
      </c>
      <c r="F512" s="1" t="str">
        <f>VLOOKUP(Table10[[#This Row],[نام کارشناس دفتر فنی]],Table1[],3,0)</f>
        <v>کارشناس بازرسی وبرنامه ریزی تعمیرات مکانیک(6)</v>
      </c>
      <c r="G512" s="1" t="s">
        <v>241</v>
      </c>
      <c r="H512" s="1" t="str">
        <f>VLOOKUP(Table10[[#This Row],[نام شخص کارشناس نظارت]],Table1[],3,0)</f>
        <v>کارشناس مکانیک نظارت (2)</v>
      </c>
      <c r="I512" s="1">
        <f>COUNTIF(Table2[کد سیستم],Table10[[#This Row],[کد سیستم]])</f>
        <v>1</v>
      </c>
    </row>
    <row r="513" spans="1:9" hidden="1" x14ac:dyDescent="0.25">
      <c r="A513" s="1">
        <v>512</v>
      </c>
      <c r="B513" s="1" t="s">
        <v>2568</v>
      </c>
      <c r="C513" s="1">
        <v>1300</v>
      </c>
      <c r="D513" s="1" t="s">
        <v>3754</v>
      </c>
      <c r="E513" s="1" t="s">
        <v>528</v>
      </c>
      <c r="F513" s="1" t="str">
        <f>VLOOKUP(Table10[[#This Row],[نام کارشناس دفتر فنی]],Table1[],3,0)</f>
        <v>کارشناس بازرسی وبرنامه ریزی تعمیرات مکانیک(9)</v>
      </c>
      <c r="G513" s="1" t="s">
        <v>528</v>
      </c>
      <c r="H513" s="1" t="str">
        <f>VLOOKUP(Table10[[#This Row],[نام شخص کارشناس نظارت]],Table1[],3,0)</f>
        <v>کارشناس بازرسی وبرنامه ریزی تعمیرات مکانیک(9)</v>
      </c>
      <c r="I513" s="1">
        <f>COUNTIF(Table2[کد سیستم],Table10[[#This Row],[کد سیستم]])</f>
        <v>1</v>
      </c>
    </row>
    <row r="514" spans="1:9" hidden="1" x14ac:dyDescent="0.25">
      <c r="A514" s="1">
        <v>513</v>
      </c>
      <c r="B514" s="1" t="s">
        <v>2570</v>
      </c>
      <c r="C514" s="1">
        <v>1310</v>
      </c>
      <c r="D514" s="1" t="s">
        <v>3754</v>
      </c>
      <c r="E514" s="1" t="s">
        <v>528</v>
      </c>
      <c r="F514" s="1" t="str">
        <f>VLOOKUP(Table10[[#This Row],[نام کارشناس دفتر فنی]],Table1[],3,0)</f>
        <v>کارشناس بازرسی وبرنامه ریزی تعمیرات مکانیک(9)</v>
      </c>
      <c r="G514" s="1" t="s">
        <v>528</v>
      </c>
      <c r="H514" s="1" t="str">
        <f>VLOOKUP(Table10[[#This Row],[نام شخص کارشناس نظارت]],Table1[],3,0)</f>
        <v>کارشناس بازرسی وبرنامه ریزی تعمیرات مکانیک(9)</v>
      </c>
      <c r="I514" s="1">
        <f>COUNTIF(Table2[کد سیستم],Table10[[#This Row],[کد سیستم]])</f>
        <v>1</v>
      </c>
    </row>
    <row r="515" spans="1:9" hidden="1" x14ac:dyDescent="0.25">
      <c r="A515" s="1">
        <v>514</v>
      </c>
      <c r="B515" s="1" t="s">
        <v>2572</v>
      </c>
      <c r="C515" s="1" t="s">
        <v>2572</v>
      </c>
      <c r="D515" s="1" t="s">
        <v>3754</v>
      </c>
      <c r="E515" s="1" t="s">
        <v>528</v>
      </c>
      <c r="F515" s="1" t="str">
        <f>VLOOKUP(Table10[[#This Row],[نام کارشناس دفتر فنی]],Table1[],3,0)</f>
        <v>کارشناس بازرسی وبرنامه ریزی تعمیرات مکانیک(9)</v>
      </c>
      <c r="G515" s="1" t="s">
        <v>528</v>
      </c>
      <c r="H515" s="1" t="str">
        <f>VLOOKUP(Table10[[#This Row],[نام شخص کارشناس نظارت]],Table1[],3,0)</f>
        <v>کارشناس بازرسی وبرنامه ریزی تعمیرات مکانیک(9)</v>
      </c>
      <c r="I515" s="1">
        <f>COUNTIF(Table2[کد سیستم],Table10[[#This Row],[کد سیستم]])</f>
        <v>1</v>
      </c>
    </row>
    <row r="516" spans="1:9" hidden="1" x14ac:dyDescent="0.25">
      <c r="A516" s="1">
        <v>515</v>
      </c>
      <c r="B516" s="1" t="s">
        <v>2574</v>
      </c>
      <c r="C516" s="1" t="s">
        <v>2574</v>
      </c>
      <c r="D516" s="1" t="s">
        <v>3754</v>
      </c>
      <c r="E516" s="1" t="s">
        <v>528</v>
      </c>
      <c r="F516" s="1" t="str">
        <f>VLOOKUP(Table10[[#This Row],[نام کارشناس دفتر فنی]],Table1[],3,0)</f>
        <v>کارشناس بازرسی وبرنامه ریزی تعمیرات مکانیک(9)</v>
      </c>
      <c r="G516" s="1" t="s">
        <v>528</v>
      </c>
      <c r="H516" s="1" t="str">
        <f>VLOOKUP(Table10[[#This Row],[نام شخص کارشناس نظارت]],Table1[],3,0)</f>
        <v>کارشناس بازرسی وبرنامه ریزی تعمیرات مکانیک(9)</v>
      </c>
      <c r="I516" s="1">
        <f>COUNTIF(Table2[کد سیستم],Table10[[#This Row],[کد سیستم]])</f>
        <v>1</v>
      </c>
    </row>
    <row r="517" spans="1:9" hidden="1" x14ac:dyDescent="0.25">
      <c r="A517" s="1">
        <v>516</v>
      </c>
      <c r="B517" s="1" t="s">
        <v>2576</v>
      </c>
      <c r="C517" s="1" t="s">
        <v>2576</v>
      </c>
      <c r="D517" s="1" t="s">
        <v>3754</v>
      </c>
      <c r="E517" s="1" t="s">
        <v>528</v>
      </c>
      <c r="F517" s="1" t="str">
        <f>VLOOKUP(Table10[[#This Row],[نام کارشناس دفتر فنی]],Table1[],3,0)</f>
        <v>کارشناس بازرسی وبرنامه ریزی تعمیرات مکانیک(9)</v>
      </c>
      <c r="G517" s="1" t="s">
        <v>528</v>
      </c>
      <c r="H517" s="1" t="str">
        <f>VLOOKUP(Table10[[#This Row],[نام شخص کارشناس نظارت]],Table1[],3,0)</f>
        <v>کارشناس بازرسی وبرنامه ریزی تعمیرات مکانیک(9)</v>
      </c>
      <c r="I517" s="1">
        <f>COUNTIF(Table2[کد سیستم],Table10[[#This Row],[کد سیستم]])</f>
        <v>1</v>
      </c>
    </row>
    <row r="518" spans="1:9" hidden="1" x14ac:dyDescent="0.25">
      <c r="A518" s="1">
        <v>517</v>
      </c>
      <c r="B518" s="1" t="s">
        <v>2578</v>
      </c>
      <c r="C518" s="1" t="s">
        <v>2578</v>
      </c>
      <c r="D518" s="1" t="s">
        <v>3754</v>
      </c>
      <c r="E518" s="1" t="s">
        <v>528</v>
      </c>
      <c r="F518" s="1" t="str">
        <f>VLOOKUP(Table10[[#This Row],[نام کارشناس دفتر فنی]],Table1[],3,0)</f>
        <v>کارشناس بازرسی وبرنامه ریزی تعمیرات مکانیک(9)</v>
      </c>
      <c r="G518" s="1" t="s">
        <v>528</v>
      </c>
      <c r="H518" s="1" t="str">
        <f>VLOOKUP(Table10[[#This Row],[نام شخص کارشناس نظارت]],Table1[],3,0)</f>
        <v>کارشناس بازرسی وبرنامه ریزی تعمیرات مکانیک(9)</v>
      </c>
      <c r="I518" s="1">
        <f>COUNTIF(Table2[کد سیستم],Table10[[#This Row],[کد سیستم]])</f>
        <v>1</v>
      </c>
    </row>
    <row r="519" spans="1:9" hidden="1" x14ac:dyDescent="0.25">
      <c r="A519" s="1">
        <v>518</v>
      </c>
      <c r="B519" s="1" t="s">
        <v>2580</v>
      </c>
      <c r="C519" s="1" t="s">
        <v>2580</v>
      </c>
      <c r="D519" s="1" t="s">
        <v>3754</v>
      </c>
      <c r="E519" s="1" t="s">
        <v>528</v>
      </c>
      <c r="F519" s="1" t="str">
        <f>VLOOKUP(Table10[[#This Row],[نام کارشناس دفتر فنی]],Table1[],3,0)</f>
        <v>کارشناس بازرسی وبرنامه ریزی تعمیرات مکانیک(9)</v>
      </c>
      <c r="G519" s="1" t="s">
        <v>528</v>
      </c>
      <c r="H519" s="1" t="str">
        <f>VLOOKUP(Table10[[#This Row],[نام شخص کارشناس نظارت]],Table1[],3,0)</f>
        <v>کارشناس بازرسی وبرنامه ریزی تعمیرات مکانیک(9)</v>
      </c>
      <c r="I519" s="1">
        <f>COUNTIF(Table2[کد سیستم],Table10[[#This Row],[کد سیستم]])</f>
        <v>1</v>
      </c>
    </row>
    <row r="520" spans="1:9" hidden="1" x14ac:dyDescent="0.25">
      <c r="A520" s="1">
        <v>519</v>
      </c>
      <c r="B520" s="1" t="s">
        <v>2582</v>
      </c>
      <c r="C520" s="1" t="s">
        <v>2582</v>
      </c>
      <c r="D520" s="1" t="s">
        <v>3754</v>
      </c>
      <c r="E520" s="1" t="s">
        <v>528</v>
      </c>
      <c r="F520" s="1" t="str">
        <f>VLOOKUP(Table10[[#This Row],[نام کارشناس دفتر فنی]],Table1[],3,0)</f>
        <v>کارشناس بازرسی وبرنامه ریزی تعمیرات مکانیک(9)</v>
      </c>
      <c r="G520" s="1" t="s">
        <v>528</v>
      </c>
      <c r="H520" s="1" t="str">
        <f>VLOOKUP(Table10[[#This Row],[نام شخص کارشناس نظارت]],Table1[],3,0)</f>
        <v>کارشناس بازرسی وبرنامه ریزی تعمیرات مکانیک(9)</v>
      </c>
      <c r="I520" s="1">
        <f>COUNTIF(Table2[کد سیستم],Table10[[#This Row],[کد سیستم]])</f>
        <v>1</v>
      </c>
    </row>
    <row r="521" spans="1:9" hidden="1" x14ac:dyDescent="0.25">
      <c r="A521" s="1">
        <v>520</v>
      </c>
      <c r="B521" s="1" t="s">
        <v>2584</v>
      </c>
      <c r="C521" s="1">
        <v>1320</v>
      </c>
      <c r="D521" s="1" t="s">
        <v>3754</v>
      </c>
      <c r="E521" s="1" t="s">
        <v>528</v>
      </c>
      <c r="F521" s="1" t="str">
        <f>VLOOKUP(Table10[[#This Row],[نام کارشناس دفتر فنی]],Table1[],3,0)</f>
        <v>کارشناس بازرسی وبرنامه ریزی تعمیرات مکانیک(9)</v>
      </c>
      <c r="G521" s="1" t="s">
        <v>528</v>
      </c>
      <c r="H521" s="1" t="str">
        <f>VLOOKUP(Table10[[#This Row],[نام شخص کارشناس نظارت]],Table1[],3,0)</f>
        <v>کارشناس بازرسی وبرنامه ریزی تعمیرات مکانیک(9)</v>
      </c>
      <c r="I521" s="1">
        <f>COUNTIF(Table2[کد سیستم],Table10[[#This Row],[کد سیستم]])</f>
        <v>1</v>
      </c>
    </row>
    <row r="522" spans="1:9" hidden="1" x14ac:dyDescent="0.25">
      <c r="A522" s="1">
        <v>521</v>
      </c>
      <c r="B522" s="1" t="s">
        <v>2586</v>
      </c>
      <c r="C522" s="1" t="s">
        <v>2586</v>
      </c>
      <c r="D522" s="1" t="s">
        <v>3754</v>
      </c>
      <c r="E522" s="1" t="s">
        <v>528</v>
      </c>
      <c r="F522" s="1" t="str">
        <f>VLOOKUP(Table10[[#This Row],[نام کارشناس دفتر فنی]],Table1[],3,0)</f>
        <v>کارشناس بازرسی وبرنامه ریزی تعمیرات مکانیک(9)</v>
      </c>
      <c r="G522" s="1" t="s">
        <v>528</v>
      </c>
      <c r="H522" s="1" t="str">
        <f>VLOOKUP(Table10[[#This Row],[نام شخص کارشناس نظارت]],Table1[],3,0)</f>
        <v>کارشناس بازرسی وبرنامه ریزی تعمیرات مکانیک(9)</v>
      </c>
      <c r="I522" s="1">
        <f>COUNTIF(Table2[کد سیستم],Table10[[#This Row],[کد سیستم]])</f>
        <v>1</v>
      </c>
    </row>
    <row r="523" spans="1:9" hidden="1" x14ac:dyDescent="0.25">
      <c r="A523" s="1">
        <v>522</v>
      </c>
      <c r="B523" s="1" t="s">
        <v>2588</v>
      </c>
      <c r="C523" s="1" t="s">
        <v>2588</v>
      </c>
      <c r="D523" s="1" t="s">
        <v>3754</v>
      </c>
      <c r="E523" s="1" t="s">
        <v>528</v>
      </c>
      <c r="F523" s="1" t="str">
        <f>VLOOKUP(Table10[[#This Row],[نام کارشناس دفتر فنی]],Table1[],3,0)</f>
        <v>کارشناس بازرسی وبرنامه ریزی تعمیرات مکانیک(9)</v>
      </c>
      <c r="G523" s="1" t="s">
        <v>528</v>
      </c>
      <c r="H523" s="1" t="str">
        <f>VLOOKUP(Table10[[#This Row],[نام شخص کارشناس نظارت]],Table1[],3,0)</f>
        <v>کارشناس بازرسی وبرنامه ریزی تعمیرات مکانیک(9)</v>
      </c>
      <c r="I523" s="1">
        <f>COUNTIF(Table2[کد سیستم],Table10[[#This Row],[کد سیستم]])</f>
        <v>1</v>
      </c>
    </row>
    <row r="524" spans="1:9" hidden="1" x14ac:dyDescent="0.25">
      <c r="A524" s="1">
        <v>523</v>
      </c>
      <c r="B524" s="1" t="s">
        <v>2590</v>
      </c>
      <c r="C524" s="1" t="s">
        <v>2590</v>
      </c>
      <c r="D524" s="1" t="s">
        <v>3754</v>
      </c>
      <c r="E524" s="1" t="s">
        <v>528</v>
      </c>
      <c r="F524" s="1" t="str">
        <f>VLOOKUP(Table10[[#This Row],[نام کارشناس دفتر فنی]],Table1[],3,0)</f>
        <v>کارشناس بازرسی وبرنامه ریزی تعمیرات مکانیک(9)</v>
      </c>
      <c r="G524" s="1" t="s">
        <v>528</v>
      </c>
      <c r="H524" s="1" t="str">
        <f>VLOOKUP(Table10[[#This Row],[نام شخص کارشناس نظارت]],Table1[],3,0)</f>
        <v>کارشناس بازرسی وبرنامه ریزی تعمیرات مکانیک(9)</v>
      </c>
      <c r="I524" s="1">
        <f>COUNTIF(Table2[کد سیستم],Table10[[#This Row],[کد سیستم]])</f>
        <v>1</v>
      </c>
    </row>
    <row r="525" spans="1:9" hidden="1" x14ac:dyDescent="0.25">
      <c r="A525" s="1">
        <v>524</v>
      </c>
      <c r="B525" s="1" t="s">
        <v>2592</v>
      </c>
      <c r="C525" s="1" t="s">
        <v>2592</v>
      </c>
      <c r="D525" s="1" t="s">
        <v>3754</v>
      </c>
      <c r="E525" s="1" t="s">
        <v>528</v>
      </c>
      <c r="F525" s="1" t="str">
        <f>VLOOKUP(Table10[[#This Row],[نام کارشناس دفتر فنی]],Table1[],3,0)</f>
        <v>کارشناس بازرسی وبرنامه ریزی تعمیرات مکانیک(9)</v>
      </c>
      <c r="G525" s="1" t="s">
        <v>528</v>
      </c>
      <c r="H525" s="1" t="str">
        <f>VLOOKUP(Table10[[#This Row],[نام شخص کارشناس نظارت]],Table1[],3,0)</f>
        <v>کارشناس بازرسی وبرنامه ریزی تعمیرات مکانیک(9)</v>
      </c>
      <c r="I525" s="1">
        <f>COUNTIF(Table2[کد سیستم],Table10[[#This Row],[کد سیستم]])</f>
        <v>1</v>
      </c>
    </row>
    <row r="526" spans="1:9" hidden="1" x14ac:dyDescent="0.25">
      <c r="A526" s="1">
        <v>525</v>
      </c>
      <c r="B526" s="1" t="s">
        <v>2594</v>
      </c>
      <c r="C526" s="1" t="s">
        <v>2594</v>
      </c>
      <c r="D526" s="1" t="s">
        <v>3754</v>
      </c>
      <c r="E526" s="1" t="s">
        <v>528</v>
      </c>
      <c r="F526" s="1" t="str">
        <f>VLOOKUP(Table10[[#This Row],[نام کارشناس دفتر فنی]],Table1[],3,0)</f>
        <v>کارشناس بازرسی وبرنامه ریزی تعمیرات مکانیک(9)</v>
      </c>
      <c r="G526" s="1" t="s">
        <v>528</v>
      </c>
      <c r="H526" s="1" t="str">
        <f>VLOOKUP(Table10[[#This Row],[نام شخص کارشناس نظارت]],Table1[],3,0)</f>
        <v>کارشناس بازرسی وبرنامه ریزی تعمیرات مکانیک(9)</v>
      </c>
      <c r="I526" s="1">
        <f>COUNTIF(Table2[کد سیستم],Table10[[#This Row],[کد سیستم]])</f>
        <v>1</v>
      </c>
    </row>
    <row r="527" spans="1:9" hidden="1" x14ac:dyDescent="0.25">
      <c r="A527" s="1">
        <v>526</v>
      </c>
      <c r="B527" s="1" t="s">
        <v>2596</v>
      </c>
      <c r="C527" s="1" t="s">
        <v>2596</v>
      </c>
      <c r="D527" s="1" t="s">
        <v>3754</v>
      </c>
      <c r="E527" s="1" t="s">
        <v>528</v>
      </c>
      <c r="F527" s="1" t="str">
        <f>VLOOKUP(Table10[[#This Row],[نام کارشناس دفتر فنی]],Table1[],3,0)</f>
        <v>کارشناس بازرسی وبرنامه ریزی تعمیرات مکانیک(9)</v>
      </c>
      <c r="G527" s="1" t="s">
        <v>528</v>
      </c>
      <c r="H527" s="1" t="str">
        <f>VLOOKUP(Table10[[#This Row],[نام شخص کارشناس نظارت]],Table1[],3,0)</f>
        <v>کارشناس بازرسی وبرنامه ریزی تعمیرات مکانیک(9)</v>
      </c>
      <c r="I527" s="1">
        <f>COUNTIF(Table2[کد سیستم],Table10[[#This Row],[کد سیستم]])</f>
        <v>1</v>
      </c>
    </row>
    <row r="528" spans="1:9" hidden="1" x14ac:dyDescent="0.25">
      <c r="A528" s="1">
        <v>527</v>
      </c>
      <c r="B528" s="1" t="s">
        <v>2598</v>
      </c>
      <c r="C528" s="1" t="s">
        <v>2598</v>
      </c>
      <c r="D528" s="1" t="s">
        <v>3754</v>
      </c>
      <c r="E528" s="1" t="s">
        <v>528</v>
      </c>
      <c r="F528" s="1" t="str">
        <f>VLOOKUP(Table10[[#This Row],[نام کارشناس دفتر فنی]],Table1[],3,0)</f>
        <v>کارشناس بازرسی وبرنامه ریزی تعمیرات مکانیک(9)</v>
      </c>
      <c r="G528" s="1" t="s">
        <v>528</v>
      </c>
      <c r="H528" s="1" t="str">
        <f>VLOOKUP(Table10[[#This Row],[نام شخص کارشناس نظارت]],Table1[],3,0)</f>
        <v>کارشناس بازرسی وبرنامه ریزی تعمیرات مکانیک(9)</v>
      </c>
      <c r="I528" s="1">
        <f>COUNTIF(Table2[کد سیستم],Table10[[#This Row],[کد سیستم]])</f>
        <v>1</v>
      </c>
    </row>
    <row r="529" spans="1:9" hidden="1" x14ac:dyDescent="0.25">
      <c r="A529" s="1">
        <v>528</v>
      </c>
      <c r="B529" s="1" t="s">
        <v>2600</v>
      </c>
      <c r="C529" s="1" t="s">
        <v>2600</v>
      </c>
      <c r="D529" s="1" t="s">
        <v>3754</v>
      </c>
      <c r="E529" s="1" t="s">
        <v>528</v>
      </c>
      <c r="F529" s="1" t="str">
        <f>VLOOKUP(Table10[[#This Row],[نام کارشناس دفتر فنی]],Table1[],3,0)</f>
        <v>کارشناس بازرسی وبرنامه ریزی تعمیرات مکانیک(9)</v>
      </c>
      <c r="G529" s="1" t="s">
        <v>528</v>
      </c>
      <c r="H529" s="1" t="str">
        <f>VLOOKUP(Table10[[#This Row],[نام شخص کارشناس نظارت]],Table1[],3,0)</f>
        <v>کارشناس بازرسی وبرنامه ریزی تعمیرات مکانیک(9)</v>
      </c>
      <c r="I529" s="1">
        <f>COUNTIF(Table2[کد سیستم],Table10[[#This Row],[کد سیستم]])</f>
        <v>1</v>
      </c>
    </row>
    <row r="530" spans="1:9" hidden="1" x14ac:dyDescent="0.25">
      <c r="A530" s="1">
        <v>529</v>
      </c>
      <c r="B530" s="1" t="s">
        <v>2602</v>
      </c>
      <c r="C530" s="1" t="s">
        <v>2602</v>
      </c>
      <c r="D530" s="1" t="s">
        <v>3754</v>
      </c>
      <c r="E530" s="1" t="s">
        <v>528</v>
      </c>
      <c r="F530" s="1" t="str">
        <f>VLOOKUP(Table10[[#This Row],[نام کارشناس دفتر فنی]],Table1[],3,0)</f>
        <v>کارشناس بازرسی وبرنامه ریزی تعمیرات مکانیک(9)</v>
      </c>
      <c r="G530" s="1" t="s">
        <v>528</v>
      </c>
      <c r="H530" s="1" t="str">
        <f>VLOOKUP(Table10[[#This Row],[نام شخص کارشناس نظارت]],Table1[],3,0)</f>
        <v>کارشناس بازرسی وبرنامه ریزی تعمیرات مکانیک(9)</v>
      </c>
      <c r="I530" s="1">
        <f>COUNTIF(Table2[کد سیستم],Table10[[#This Row],[کد سیستم]])</f>
        <v>1</v>
      </c>
    </row>
    <row r="531" spans="1:9" hidden="1" x14ac:dyDescent="0.25">
      <c r="A531" s="1">
        <v>530</v>
      </c>
      <c r="B531" s="1" t="s">
        <v>2604</v>
      </c>
      <c r="C531" s="1" t="s">
        <v>2604</v>
      </c>
      <c r="D531" s="1" t="s">
        <v>3754</v>
      </c>
      <c r="E531" s="1" t="s">
        <v>528</v>
      </c>
      <c r="F531" s="1" t="str">
        <f>VLOOKUP(Table10[[#This Row],[نام کارشناس دفتر فنی]],Table1[],3,0)</f>
        <v>کارشناس بازرسی وبرنامه ریزی تعمیرات مکانیک(9)</v>
      </c>
      <c r="G531" s="1" t="s">
        <v>528</v>
      </c>
      <c r="H531" s="1" t="str">
        <f>VLOOKUP(Table10[[#This Row],[نام شخص کارشناس نظارت]],Table1[],3,0)</f>
        <v>کارشناس بازرسی وبرنامه ریزی تعمیرات مکانیک(9)</v>
      </c>
      <c r="I531" s="1">
        <f>COUNTIF(Table2[کد سیستم],Table10[[#This Row],[کد سیستم]])</f>
        <v>1</v>
      </c>
    </row>
    <row r="532" spans="1:9" hidden="1" x14ac:dyDescent="0.25">
      <c r="A532" s="1">
        <v>531</v>
      </c>
      <c r="B532" s="1" t="s">
        <v>2606</v>
      </c>
      <c r="C532" s="1" t="s">
        <v>2606</v>
      </c>
      <c r="D532" s="1" t="s">
        <v>3754</v>
      </c>
      <c r="E532" s="1" t="s">
        <v>528</v>
      </c>
      <c r="F532" s="1" t="str">
        <f>VLOOKUP(Table10[[#This Row],[نام کارشناس دفتر فنی]],Table1[],3,0)</f>
        <v>کارشناس بازرسی وبرنامه ریزی تعمیرات مکانیک(9)</v>
      </c>
      <c r="G532" s="1" t="s">
        <v>528</v>
      </c>
      <c r="H532" s="1" t="str">
        <f>VLOOKUP(Table10[[#This Row],[نام شخص کارشناس نظارت]],Table1[],3,0)</f>
        <v>کارشناس بازرسی وبرنامه ریزی تعمیرات مکانیک(9)</v>
      </c>
      <c r="I532" s="1">
        <f>COUNTIF(Table2[کد سیستم],Table10[[#This Row],[کد سیستم]])</f>
        <v>1</v>
      </c>
    </row>
    <row r="533" spans="1:9" hidden="1" x14ac:dyDescent="0.25">
      <c r="A533" s="1">
        <v>532</v>
      </c>
      <c r="B533" s="1" t="s">
        <v>2608</v>
      </c>
      <c r="C533" s="1" t="s">
        <v>2608</v>
      </c>
      <c r="D533" s="1" t="s">
        <v>3754</v>
      </c>
      <c r="E533" s="1" t="s">
        <v>528</v>
      </c>
      <c r="F533" s="1" t="str">
        <f>VLOOKUP(Table10[[#This Row],[نام کارشناس دفتر فنی]],Table1[],3,0)</f>
        <v>کارشناس بازرسی وبرنامه ریزی تعمیرات مکانیک(9)</v>
      </c>
      <c r="G533" s="1" t="s">
        <v>528</v>
      </c>
      <c r="H533" s="1" t="str">
        <f>VLOOKUP(Table10[[#This Row],[نام شخص کارشناس نظارت]],Table1[],3,0)</f>
        <v>کارشناس بازرسی وبرنامه ریزی تعمیرات مکانیک(9)</v>
      </c>
      <c r="I533" s="1">
        <f>COUNTIF(Table2[کد سیستم],Table10[[#This Row],[کد سیستم]])</f>
        <v>1</v>
      </c>
    </row>
    <row r="534" spans="1:9" hidden="1" x14ac:dyDescent="0.25">
      <c r="A534" s="1">
        <v>533</v>
      </c>
      <c r="B534" s="1" t="s">
        <v>2610</v>
      </c>
      <c r="C534" s="1" t="s">
        <v>2610</v>
      </c>
      <c r="D534" s="1" t="s">
        <v>3754</v>
      </c>
      <c r="E534" s="1" t="s">
        <v>528</v>
      </c>
      <c r="F534" s="1" t="str">
        <f>VLOOKUP(Table10[[#This Row],[نام کارشناس دفتر فنی]],Table1[],3,0)</f>
        <v>کارشناس بازرسی وبرنامه ریزی تعمیرات مکانیک(9)</v>
      </c>
      <c r="G534" s="1" t="s">
        <v>528</v>
      </c>
      <c r="H534" s="1" t="str">
        <f>VLOOKUP(Table10[[#This Row],[نام شخص کارشناس نظارت]],Table1[],3,0)</f>
        <v>کارشناس بازرسی وبرنامه ریزی تعمیرات مکانیک(9)</v>
      </c>
      <c r="I534" s="1">
        <f>COUNTIF(Table2[کد سیستم],Table10[[#This Row],[کد سیستم]])</f>
        <v>1</v>
      </c>
    </row>
    <row r="535" spans="1:9" hidden="1" x14ac:dyDescent="0.25">
      <c r="A535" s="1">
        <v>534</v>
      </c>
      <c r="B535" s="1" t="s">
        <v>2612</v>
      </c>
      <c r="C535" s="1" t="s">
        <v>2612</v>
      </c>
      <c r="D535" s="1" t="s">
        <v>3754</v>
      </c>
      <c r="E535" s="1" t="s">
        <v>528</v>
      </c>
      <c r="F535" s="1" t="str">
        <f>VLOOKUP(Table10[[#This Row],[نام کارشناس دفتر فنی]],Table1[],3,0)</f>
        <v>کارشناس بازرسی وبرنامه ریزی تعمیرات مکانیک(9)</v>
      </c>
      <c r="G535" s="1" t="s">
        <v>528</v>
      </c>
      <c r="H535" s="1" t="str">
        <f>VLOOKUP(Table10[[#This Row],[نام شخص کارشناس نظارت]],Table1[],3,0)</f>
        <v>کارشناس بازرسی وبرنامه ریزی تعمیرات مکانیک(9)</v>
      </c>
      <c r="I535" s="1">
        <f>COUNTIF(Table2[کد سیستم],Table10[[#This Row],[کد سیستم]])</f>
        <v>1</v>
      </c>
    </row>
    <row r="536" spans="1:9" hidden="1" x14ac:dyDescent="0.25">
      <c r="A536" s="1">
        <v>535</v>
      </c>
      <c r="B536" s="1" t="s">
        <v>2614</v>
      </c>
      <c r="C536" s="1" t="s">
        <v>2614</v>
      </c>
      <c r="D536" s="1" t="s">
        <v>3754</v>
      </c>
      <c r="E536" s="1" t="s">
        <v>528</v>
      </c>
      <c r="F536" s="1" t="str">
        <f>VLOOKUP(Table10[[#This Row],[نام کارشناس دفتر فنی]],Table1[],3,0)</f>
        <v>کارشناس بازرسی وبرنامه ریزی تعمیرات مکانیک(9)</v>
      </c>
      <c r="G536" s="1" t="s">
        <v>528</v>
      </c>
      <c r="H536" s="1" t="str">
        <f>VLOOKUP(Table10[[#This Row],[نام شخص کارشناس نظارت]],Table1[],3,0)</f>
        <v>کارشناس بازرسی وبرنامه ریزی تعمیرات مکانیک(9)</v>
      </c>
      <c r="I536" s="1">
        <f>COUNTIF(Table2[کد سیستم],Table10[[#This Row],[کد سیستم]])</f>
        <v>1</v>
      </c>
    </row>
    <row r="537" spans="1:9" hidden="1" x14ac:dyDescent="0.25">
      <c r="A537" s="1">
        <v>536</v>
      </c>
      <c r="B537" s="1" t="s">
        <v>2616</v>
      </c>
      <c r="C537" s="1" t="s">
        <v>2616</v>
      </c>
      <c r="D537" s="1" t="s">
        <v>3754</v>
      </c>
      <c r="E537" s="1" t="s">
        <v>528</v>
      </c>
      <c r="F537" s="1" t="str">
        <f>VLOOKUP(Table10[[#This Row],[نام کارشناس دفتر فنی]],Table1[],3,0)</f>
        <v>کارشناس بازرسی وبرنامه ریزی تعمیرات مکانیک(9)</v>
      </c>
      <c r="G537" s="1" t="s">
        <v>528</v>
      </c>
      <c r="H537" s="1" t="str">
        <f>VLOOKUP(Table10[[#This Row],[نام شخص کارشناس نظارت]],Table1[],3,0)</f>
        <v>کارشناس بازرسی وبرنامه ریزی تعمیرات مکانیک(9)</v>
      </c>
      <c r="I537" s="1">
        <f>COUNTIF(Table2[کد سیستم],Table10[[#This Row],[کد سیستم]])</f>
        <v>1</v>
      </c>
    </row>
    <row r="538" spans="1:9" hidden="1" x14ac:dyDescent="0.25">
      <c r="A538" s="1">
        <v>537</v>
      </c>
      <c r="B538" s="1" t="s">
        <v>2618</v>
      </c>
      <c r="C538" s="1" t="s">
        <v>2618</v>
      </c>
      <c r="D538" s="1" t="s">
        <v>3754</v>
      </c>
      <c r="E538" s="1" t="s">
        <v>528</v>
      </c>
      <c r="F538" s="1" t="str">
        <f>VLOOKUP(Table10[[#This Row],[نام کارشناس دفتر فنی]],Table1[],3,0)</f>
        <v>کارشناس بازرسی وبرنامه ریزی تعمیرات مکانیک(9)</v>
      </c>
      <c r="G538" s="1" t="s">
        <v>528</v>
      </c>
      <c r="H538" s="1" t="str">
        <f>VLOOKUP(Table10[[#This Row],[نام شخص کارشناس نظارت]],Table1[],3,0)</f>
        <v>کارشناس بازرسی وبرنامه ریزی تعمیرات مکانیک(9)</v>
      </c>
      <c r="I538" s="1">
        <f>COUNTIF(Table2[کد سیستم],Table10[[#This Row],[کد سیستم]])</f>
        <v>1</v>
      </c>
    </row>
    <row r="539" spans="1:9" hidden="1" x14ac:dyDescent="0.25">
      <c r="A539" s="1">
        <v>538</v>
      </c>
      <c r="B539" s="1" t="s">
        <v>2620</v>
      </c>
      <c r="C539" s="1" t="s">
        <v>2620</v>
      </c>
      <c r="D539" s="1" t="s">
        <v>3754</v>
      </c>
      <c r="E539" s="1" t="s">
        <v>528</v>
      </c>
      <c r="F539" s="1" t="str">
        <f>VLOOKUP(Table10[[#This Row],[نام کارشناس دفتر فنی]],Table1[],3,0)</f>
        <v>کارشناس بازرسی وبرنامه ریزی تعمیرات مکانیک(9)</v>
      </c>
      <c r="G539" s="1" t="s">
        <v>528</v>
      </c>
      <c r="H539" s="1" t="str">
        <f>VLOOKUP(Table10[[#This Row],[نام شخص کارشناس نظارت]],Table1[],3,0)</f>
        <v>کارشناس بازرسی وبرنامه ریزی تعمیرات مکانیک(9)</v>
      </c>
      <c r="I539" s="1">
        <f>COUNTIF(Table2[کد سیستم],Table10[[#This Row],[کد سیستم]])</f>
        <v>1</v>
      </c>
    </row>
    <row r="540" spans="1:9" hidden="1" x14ac:dyDescent="0.25">
      <c r="A540" s="1">
        <v>539</v>
      </c>
      <c r="B540" s="1" t="s">
        <v>2622</v>
      </c>
      <c r="C540" s="1" t="s">
        <v>2622</v>
      </c>
      <c r="D540" s="1" t="s">
        <v>3754</v>
      </c>
      <c r="E540" s="1" t="s">
        <v>528</v>
      </c>
      <c r="F540" s="1" t="str">
        <f>VLOOKUP(Table10[[#This Row],[نام کارشناس دفتر فنی]],Table1[],3,0)</f>
        <v>کارشناس بازرسی وبرنامه ریزی تعمیرات مکانیک(9)</v>
      </c>
      <c r="G540" s="1" t="s">
        <v>528</v>
      </c>
      <c r="H540" s="1" t="str">
        <f>VLOOKUP(Table10[[#This Row],[نام شخص کارشناس نظارت]],Table1[],3,0)</f>
        <v>کارشناس بازرسی وبرنامه ریزی تعمیرات مکانیک(9)</v>
      </c>
      <c r="I540" s="1">
        <f>COUNTIF(Table2[کد سیستم],Table10[[#This Row],[کد سیستم]])</f>
        <v>1</v>
      </c>
    </row>
    <row r="541" spans="1:9" hidden="1" x14ac:dyDescent="0.25">
      <c r="A541" s="1">
        <v>540</v>
      </c>
      <c r="B541" s="1" t="s">
        <v>2624</v>
      </c>
      <c r="C541" s="1" t="s">
        <v>2624</v>
      </c>
      <c r="D541" s="1" t="s">
        <v>3754</v>
      </c>
      <c r="E541" s="1" t="s">
        <v>528</v>
      </c>
      <c r="F541" s="1" t="str">
        <f>VLOOKUP(Table10[[#This Row],[نام کارشناس دفتر فنی]],Table1[],3,0)</f>
        <v>کارشناس بازرسی وبرنامه ریزی تعمیرات مکانیک(9)</v>
      </c>
      <c r="G541" s="1" t="s">
        <v>528</v>
      </c>
      <c r="H541" s="1" t="str">
        <f>VLOOKUP(Table10[[#This Row],[نام شخص کارشناس نظارت]],Table1[],3,0)</f>
        <v>کارشناس بازرسی وبرنامه ریزی تعمیرات مکانیک(9)</v>
      </c>
      <c r="I541" s="1">
        <f>COUNTIF(Table2[کد سیستم],Table10[[#This Row],[کد سیستم]])</f>
        <v>1</v>
      </c>
    </row>
    <row r="542" spans="1:9" hidden="1" x14ac:dyDescent="0.25">
      <c r="A542" s="1">
        <v>541</v>
      </c>
      <c r="B542" s="1" t="s">
        <v>2626</v>
      </c>
      <c r="C542" s="1" t="s">
        <v>2626</v>
      </c>
      <c r="D542" s="1" t="s">
        <v>3754</v>
      </c>
      <c r="E542" s="1" t="s">
        <v>528</v>
      </c>
      <c r="F542" s="1" t="str">
        <f>VLOOKUP(Table10[[#This Row],[نام کارشناس دفتر فنی]],Table1[],3,0)</f>
        <v>کارشناس بازرسی وبرنامه ریزی تعمیرات مکانیک(9)</v>
      </c>
      <c r="G542" s="1" t="s">
        <v>528</v>
      </c>
      <c r="H542" s="1" t="str">
        <f>VLOOKUP(Table10[[#This Row],[نام شخص کارشناس نظارت]],Table1[],3,0)</f>
        <v>کارشناس بازرسی وبرنامه ریزی تعمیرات مکانیک(9)</v>
      </c>
      <c r="I542" s="1">
        <f>COUNTIF(Table2[کد سیستم],Table10[[#This Row],[کد سیستم]])</f>
        <v>1</v>
      </c>
    </row>
    <row r="543" spans="1:9" hidden="1" x14ac:dyDescent="0.25">
      <c r="A543" s="1">
        <v>542</v>
      </c>
      <c r="B543" s="1" t="s">
        <v>2628</v>
      </c>
      <c r="C543" s="1" t="s">
        <v>2628</v>
      </c>
      <c r="D543" s="1" t="s">
        <v>3754</v>
      </c>
      <c r="E543" s="1" t="s">
        <v>528</v>
      </c>
      <c r="F543" s="1" t="str">
        <f>VLOOKUP(Table10[[#This Row],[نام کارشناس دفتر فنی]],Table1[],3,0)</f>
        <v>کارشناس بازرسی وبرنامه ریزی تعمیرات مکانیک(9)</v>
      </c>
      <c r="G543" s="1" t="s">
        <v>528</v>
      </c>
      <c r="H543" s="1" t="str">
        <f>VLOOKUP(Table10[[#This Row],[نام شخص کارشناس نظارت]],Table1[],3,0)</f>
        <v>کارشناس بازرسی وبرنامه ریزی تعمیرات مکانیک(9)</v>
      </c>
      <c r="I543" s="1">
        <f>COUNTIF(Table2[کد سیستم],Table10[[#This Row],[کد سیستم]])</f>
        <v>1</v>
      </c>
    </row>
    <row r="544" spans="1:9" hidden="1" x14ac:dyDescent="0.25">
      <c r="A544" s="1">
        <v>543</v>
      </c>
      <c r="B544" s="1" t="s">
        <v>2630</v>
      </c>
      <c r="C544" s="1" t="s">
        <v>2630</v>
      </c>
      <c r="D544" s="1" t="s">
        <v>3754</v>
      </c>
      <c r="E544" s="1" t="s">
        <v>528</v>
      </c>
      <c r="F544" s="1" t="str">
        <f>VLOOKUP(Table10[[#This Row],[نام کارشناس دفتر فنی]],Table1[],3,0)</f>
        <v>کارشناس بازرسی وبرنامه ریزی تعمیرات مکانیک(9)</v>
      </c>
      <c r="G544" s="1" t="s">
        <v>528</v>
      </c>
      <c r="H544" s="1" t="str">
        <f>VLOOKUP(Table10[[#This Row],[نام شخص کارشناس نظارت]],Table1[],3,0)</f>
        <v>کارشناس بازرسی وبرنامه ریزی تعمیرات مکانیک(9)</v>
      </c>
      <c r="I544" s="1">
        <f>COUNTIF(Table2[کد سیستم],Table10[[#This Row],[کد سیستم]])</f>
        <v>1</v>
      </c>
    </row>
    <row r="545" spans="1:9" hidden="1" x14ac:dyDescent="0.25">
      <c r="A545" s="1">
        <v>544</v>
      </c>
      <c r="B545" s="1" t="s">
        <v>2632</v>
      </c>
      <c r="C545" s="1" t="s">
        <v>2632</v>
      </c>
      <c r="D545" s="1" t="s">
        <v>3754</v>
      </c>
      <c r="E545" s="1" t="s">
        <v>528</v>
      </c>
      <c r="F545" s="1" t="str">
        <f>VLOOKUP(Table10[[#This Row],[نام کارشناس دفتر فنی]],Table1[],3,0)</f>
        <v>کارشناس بازرسی وبرنامه ریزی تعمیرات مکانیک(9)</v>
      </c>
      <c r="G545" s="1" t="s">
        <v>528</v>
      </c>
      <c r="H545" s="1" t="str">
        <f>VLOOKUP(Table10[[#This Row],[نام شخص کارشناس نظارت]],Table1[],3,0)</f>
        <v>کارشناس بازرسی وبرنامه ریزی تعمیرات مکانیک(9)</v>
      </c>
      <c r="I545" s="1">
        <f>COUNTIF(Table2[کد سیستم],Table10[[#This Row],[کد سیستم]])</f>
        <v>1</v>
      </c>
    </row>
    <row r="546" spans="1:9" hidden="1" x14ac:dyDescent="0.25">
      <c r="A546" s="1">
        <v>545</v>
      </c>
      <c r="B546" s="1" t="s">
        <v>2634</v>
      </c>
      <c r="C546" s="1">
        <v>1330</v>
      </c>
      <c r="D546" s="1" t="s">
        <v>3754</v>
      </c>
      <c r="E546" s="1" t="s">
        <v>528</v>
      </c>
      <c r="F546" s="1" t="str">
        <f>VLOOKUP(Table10[[#This Row],[نام کارشناس دفتر فنی]],Table1[],3,0)</f>
        <v>کارشناس بازرسی وبرنامه ریزی تعمیرات مکانیک(9)</v>
      </c>
      <c r="G546" s="1" t="s">
        <v>528</v>
      </c>
      <c r="H546" s="1" t="str">
        <f>VLOOKUP(Table10[[#This Row],[نام شخص کارشناس نظارت]],Table1[],3,0)</f>
        <v>کارشناس بازرسی وبرنامه ریزی تعمیرات مکانیک(9)</v>
      </c>
      <c r="I546" s="1">
        <f>COUNTIF(Table2[کد سیستم],Table10[[#This Row],[کد سیستم]])</f>
        <v>1</v>
      </c>
    </row>
    <row r="547" spans="1:9" hidden="1" x14ac:dyDescent="0.25">
      <c r="A547" s="1">
        <v>546</v>
      </c>
      <c r="B547" s="1" t="s">
        <v>2636</v>
      </c>
      <c r="C547" s="1" t="s">
        <v>2636</v>
      </c>
      <c r="D547" s="1" t="s">
        <v>3754</v>
      </c>
      <c r="E547" s="1" t="s">
        <v>528</v>
      </c>
      <c r="F547" s="1" t="str">
        <f>VLOOKUP(Table10[[#This Row],[نام کارشناس دفتر فنی]],Table1[],3,0)</f>
        <v>کارشناس بازرسی وبرنامه ریزی تعمیرات مکانیک(9)</v>
      </c>
      <c r="G547" s="1" t="s">
        <v>528</v>
      </c>
      <c r="H547" s="1" t="str">
        <f>VLOOKUP(Table10[[#This Row],[نام شخص کارشناس نظارت]],Table1[],3,0)</f>
        <v>کارشناس بازرسی وبرنامه ریزی تعمیرات مکانیک(9)</v>
      </c>
      <c r="I547" s="1">
        <f>COUNTIF(Table2[کد سیستم],Table10[[#This Row],[کد سیستم]])</f>
        <v>1</v>
      </c>
    </row>
    <row r="548" spans="1:9" hidden="1" x14ac:dyDescent="0.25">
      <c r="A548" s="1">
        <v>547</v>
      </c>
      <c r="B548" s="1" t="s">
        <v>2638</v>
      </c>
      <c r="C548" s="1" t="s">
        <v>2638</v>
      </c>
      <c r="D548" s="1" t="s">
        <v>3754</v>
      </c>
      <c r="E548" s="1" t="s">
        <v>528</v>
      </c>
      <c r="F548" s="1" t="str">
        <f>VLOOKUP(Table10[[#This Row],[نام کارشناس دفتر فنی]],Table1[],3,0)</f>
        <v>کارشناس بازرسی وبرنامه ریزی تعمیرات مکانیک(9)</v>
      </c>
      <c r="G548" s="1" t="s">
        <v>528</v>
      </c>
      <c r="H548" s="1" t="str">
        <f>VLOOKUP(Table10[[#This Row],[نام شخص کارشناس نظارت]],Table1[],3,0)</f>
        <v>کارشناس بازرسی وبرنامه ریزی تعمیرات مکانیک(9)</v>
      </c>
      <c r="I548" s="1">
        <f>COUNTIF(Table2[کد سیستم],Table10[[#This Row],[کد سیستم]])</f>
        <v>1</v>
      </c>
    </row>
    <row r="549" spans="1:9" hidden="1" x14ac:dyDescent="0.25">
      <c r="A549" s="1">
        <v>548</v>
      </c>
      <c r="B549" s="1" t="s">
        <v>2640</v>
      </c>
      <c r="C549" s="1" t="s">
        <v>2640</v>
      </c>
      <c r="D549" s="1" t="s">
        <v>3754</v>
      </c>
      <c r="E549" s="1" t="s">
        <v>528</v>
      </c>
      <c r="F549" s="1" t="str">
        <f>VLOOKUP(Table10[[#This Row],[نام کارشناس دفتر فنی]],Table1[],3,0)</f>
        <v>کارشناس بازرسی وبرنامه ریزی تعمیرات مکانیک(9)</v>
      </c>
      <c r="G549" s="1" t="s">
        <v>528</v>
      </c>
      <c r="H549" s="1" t="str">
        <f>VLOOKUP(Table10[[#This Row],[نام شخص کارشناس نظارت]],Table1[],3,0)</f>
        <v>کارشناس بازرسی وبرنامه ریزی تعمیرات مکانیک(9)</v>
      </c>
      <c r="I549" s="1">
        <f>COUNTIF(Table2[کد سیستم],Table10[[#This Row],[کد سیستم]])</f>
        <v>1</v>
      </c>
    </row>
    <row r="550" spans="1:9" hidden="1" x14ac:dyDescent="0.25">
      <c r="A550" s="1">
        <v>549</v>
      </c>
      <c r="B550" s="1" t="s">
        <v>2642</v>
      </c>
      <c r="C550" s="1" t="s">
        <v>2642</v>
      </c>
      <c r="D550" s="1" t="s">
        <v>3754</v>
      </c>
      <c r="E550" s="1" t="s">
        <v>528</v>
      </c>
      <c r="F550" s="1" t="str">
        <f>VLOOKUP(Table10[[#This Row],[نام کارشناس دفتر فنی]],Table1[],3,0)</f>
        <v>کارشناس بازرسی وبرنامه ریزی تعمیرات مکانیک(9)</v>
      </c>
      <c r="G550" s="1" t="s">
        <v>528</v>
      </c>
      <c r="H550" s="1" t="str">
        <f>VLOOKUP(Table10[[#This Row],[نام شخص کارشناس نظارت]],Table1[],3,0)</f>
        <v>کارشناس بازرسی وبرنامه ریزی تعمیرات مکانیک(9)</v>
      </c>
      <c r="I550" s="1">
        <f>COUNTIF(Table2[کد سیستم],Table10[[#This Row],[کد سیستم]])</f>
        <v>1</v>
      </c>
    </row>
    <row r="551" spans="1:9" hidden="1" x14ac:dyDescent="0.25">
      <c r="A551" s="1">
        <v>550</v>
      </c>
      <c r="B551" s="1" t="s">
        <v>2644</v>
      </c>
      <c r="C551" s="1" t="s">
        <v>2644</v>
      </c>
      <c r="D551" s="1" t="s">
        <v>3754</v>
      </c>
      <c r="E551" s="1" t="s">
        <v>528</v>
      </c>
      <c r="F551" s="1" t="str">
        <f>VLOOKUP(Table10[[#This Row],[نام کارشناس دفتر فنی]],Table1[],3,0)</f>
        <v>کارشناس بازرسی وبرنامه ریزی تعمیرات مکانیک(9)</v>
      </c>
      <c r="G551" s="1" t="s">
        <v>528</v>
      </c>
      <c r="H551" s="1" t="str">
        <f>VLOOKUP(Table10[[#This Row],[نام شخص کارشناس نظارت]],Table1[],3,0)</f>
        <v>کارشناس بازرسی وبرنامه ریزی تعمیرات مکانیک(9)</v>
      </c>
      <c r="I551" s="1">
        <f>COUNTIF(Table2[کد سیستم],Table10[[#This Row],[کد سیستم]])</f>
        <v>1</v>
      </c>
    </row>
    <row r="552" spans="1:9" hidden="1" x14ac:dyDescent="0.25">
      <c r="A552" s="1">
        <v>551</v>
      </c>
      <c r="B552" s="1" t="s">
        <v>2646</v>
      </c>
      <c r="C552" s="1" t="s">
        <v>2646</v>
      </c>
      <c r="D552" s="1" t="s">
        <v>3754</v>
      </c>
      <c r="E552" s="1" t="s">
        <v>528</v>
      </c>
      <c r="F552" s="1" t="str">
        <f>VLOOKUP(Table10[[#This Row],[نام کارشناس دفتر فنی]],Table1[],3,0)</f>
        <v>کارشناس بازرسی وبرنامه ریزی تعمیرات مکانیک(9)</v>
      </c>
      <c r="G552" s="1" t="s">
        <v>528</v>
      </c>
      <c r="H552" s="1" t="str">
        <f>VLOOKUP(Table10[[#This Row],[نام شخص کارشناس نظارت]],Table1[],3,0)</f>
        <v>کارشناس بازرسی وبرنامه ریزی تعمیرات مکانیک(9)</v>
      </c>
      <c r="I552" s="1">
        <f>COUNTIF(Table2[کد سیستم],Table10[[#This Row],[کد سیستم]])</f>
        <v>1</v>
      </c>
    </row>
    <row r="553" spans="1:9" hidden="1" x14ac:dyDescent="0.25">
      <c r="A553" s="1">
        <v>552</v>
      </c>
      <c r="B553" s="1" t="s">
        <v>2648</v>
      </c>
      <c r="C553" s="1" t="s">
        <v>2648</v>
      </c>
      <c r="D553" s="1" t="s">
        <v>3754</v>
      </c>
      <c r="E553" s="1" t="s">
        <v>528</v>
      </c>
      <c r="F553" s="1" t="str">
        <f>VLOOKUP(Table10[[#This Row],[نام کارشناس دفتر فنی]],Table1[],3,0)</f>
        <v>کارشناس بازرسی وبرنامه ریزی تعمیرات مکانیک(9)</v>
      </c>
      <c r="G553" s="1" t="s">
        <v>528</v>
      </c>
      <c r="H553" s="1" t="str">
        <f>VLOOKUP(Table10[[#This Row],[نام شخص کارشناس نظارت]],Table1[],3,0)</f>
        <v>کارشناس بازرسی وبرنامه ریزی تعمیرات مکانیک(9)</v>
      </c>
      <c r="I553" s="1">
        <f>COUNTIF(Table2[کد سیستم],Table10[[#This Row],[کد سیستم]])</f>
        <v>1</v>
      </c>
    </row>
    <row r="554" spans="1:9" hidden="1" x14ac:dyDescent="0.25">
      <c r="A554" s="1">
        <v>553</v>
      </c>
      <c r="B554" s="1" t="s">
        <v>2650</v>
      </c>
      <c r="C554" s="1">
        <v>1340</v>
      </c>
      <c r="D554" s="1" t="s">
        <v>3754</v>
      </c>
      <c r="E554" s="1" t="s">
        <v>528</v>
      </c>
      <c r="F554" s="1" t="str">
        <f>VLOOKUP(Table10[[#This Row],[نام کارشناس دفتر فنی]],Table1[],3,0)</f>
        <v>کارشناس بازرسی وبرنامه ریزی تعمیرات مکانیک(9)</v>
      </c>
      <c r="G554" s="1" t="s">
        <v>528</v>
      </c>
      <c r="H554" s="1" t="str">
        <f>VLOOKUP(Table10[[#This Row],[نام شخص کارشناس نظارت]],Table1[],3,0)</f>
        <v>کارشناس بازرسی وبرنامه ریزی تعمیرات مکانیک(9)</v>
      </c>
      <c r="I554" s="1">
        <f>COUNTIF(Table2[کد سیستم],Table10[[#This Row],[کد سیستم]])</f>
        <v>1</v>
      </c>
    </row>
    <row r="555" spans="1:9" hidden="1" x14ac:dyDescent="0.25">
      <c r="A555" s="1">
        <v>554</v>
      </c>
      <c r="B555" s="1" t="s">
        <v>2652</v>
      </c>
      <c r="C555" s="1" t="s">
        <v>2652</v>
      </c>
      <c r="D555" s="1" t="s">
        <v>3754</v>
      </c>
      <c r="E555" s="1" t="s">
        <v>528</v>
      </c>
      <c r="F555" s="1" t="str">
        <f>VLOOKUP(Table10[[#This Row],[نام کارشناس دفتر فنی]],Table1[],3,0)</f>
        <v>کارشناس بازرسی وبرنامه ریزی تعمیرات مکانیک(9)</v>
      </c>
      <c r="G555" s="1" t="s">
        <v>528</v>
      </c>
      <c r="H555" s="1" t="str">
        <f>VLOOKUP(Table10[[#This Row],[نام شخص کارشناس نظارت]],Table1[],3,0)</f>
        <v>کارشناس بازرسی وبرنامه ریزی تعمیرات مکانیک(9)</v>
      </c>
      <c r="I555" s="1">
        <f>COUNTIF(Table2[کد سیستم],Table10[[#This Row],[کد سیستم]])</f>
        <v>1</v>
      </c>
    </row>
    <row r="556" spans="1:9" hidden="1" x14ac:dyDescent="0.25">
      <c r="A556" s="1">
        <v>555</v>
      </c>
      <c r="B556" s="1" t="s">
        <v>2654</v>
      </c>
      <c r="C556" s="1">
        <v>1350</v>
      </c>
      <c r="D556" s="1" t="s">
        <v>3754</v>
      </c>
      <c r="E556" s="1" t="s">
        <v>528</v>
      </c>
      <c r="F556" s="1" t="str">
        <f>VLOOKUP(Table10[[#This Row],[نام کارشناس دفتر فنی]],Table1[],3,0)</f>
        <v>کارشناس بازرسی وبرنامه ریزی تعمیرات مکانیک(9)</v>
      </c>
      <c r="G556" s="1" t="s">
        <v>528</v>
      </c>
      <c r="H556" s="1" t="str">
        <f>VLOOKUP(Table10[[#This Row],[نام شخص کارشناس نظارت]],Table1[],3,0)</f>
        <v>کارشناس بازرسی وبرنامه ریزی تعمیرات مکانیک(9)</v>
      </c>
      <c r="I556" s="1">
        <f>COUNTIF(Table2[کد سیستم],Table10[[#This Row],[کد سیستم]])</f>
        <v>1</v>
      </c>
    </row>
    <row r="557" spans="1:9" hidden="1" x14ac:dyDescent="0.25">
      <c r="A557" s="1">
        <v>556</v>
      </c>
      <c r="B557" s="1" t="s">
        <v>2656</v>
      </c>
      <c r="C557" s="1" t="s">
        <v>2656</v>
      </c>
      <c r="D557" s="1" t="s">
        <v>3754</v>
      </c>
      <c r="E557" s="1" t="s">
        <v>528</v>
      </c>
      <c r="F557" s="1" t="str">
        <f>VLOOKUP(Table10[[#This Row],[نام کارشناس دفتر فنی]],Table1[],3,0)</f>
        <v>کارشناس بازرسی وبرنامه ریزی تعمیرات مکانیک(9)</v>
      </c>
      <c r="G557" s="1" t="s">
        <v>528</v>
      </c>
      <c r="H557" s="1" t="str">
        <f>VLOOKUP(Table10[[#This Row],[نام شخص کارشناس نظارت]],Table1[],3,0)</f>
        <v>کارشناس بازرسی وبرنامه ریزی تعمیرات مکانیک(9)</v>
      </c>
      <c r="I557" s="1">
        <f>COUNTIF(Table2[کد سیستم],Table10[[#This Row],[کد سیستم]])</f>
        <v>1</v>
      </c>
    </row>
    <row r="558" spans="1:9" hidden="1" x14ac:dyDescent="0.25">
      <c r="A558" s="1">
        <v>557</v>
      </c>
      <c r="B558" s="1" t="s">
        <v>2658</v>
      </c>
      <c r="C558" s="1" t="s">
        <v>2658</v>
      </c>
      <c r="D558" s="1" t="s">
        <v>3754</v>
      </c>
      <c r="E558" s="1" t="s">
        <v>528</v>
      </c>
      <c r="F558" s="1" t="str">
        <f>VLOOKUP(Table10[[#This Row],[نام کارشناس دفتر فنی]],Table1[],3,0)</f>
        <v>کارشناس بازرسی وبرنامه ریزی تعمیرات مکانیک(9)</v>
      </c>
      <c r="G558" s="1" t="s">
        <v>528</v>
      </c>
      <c r="H558" s="1" t="str">
        <f>VLOOKUP(Table10[[#This Row],[نام شخص کارشناس نظارت]],Table1[],3,0)</f>
        <v>کارشناس بازرسی وبرنامه ریزی تعمیرات مکانیک(9)</v>
      </c>
      <c r="I558" s="1">
        <f>COUNTIF(Table2[کد سیستم],Table10[[#This Row],[کد سیستم]])</f>
        <v>1</v>
      </c>
    </row>
    <row r="559" spans="1:9" hidden="1" x14ac:dyDescent="0.25">
      <c r="A559" s="1">
        <v>558</v>
      </c>
      <c r="B559" s="1" t="s">
        <v>2660</v>
      </c>
      <c r="C559" s="1" t="s">
        <v>2660</v>
      </c>
      <c r="D559" s="1" t="s">
        <v>3754</v>
      </c>
      <c r="E559" s="1" t="s">
        <v>528</v>
      </c>
      <c r="F559" s="1" t="str">
        <f>VLOOKUP(Table10[[#This Row],[نام کارشناس دفتر فنی]],Table1[],3,0)</f>
        <v>کارشناس بازرسی وبرنامه ریزی تعمیرات مکانیک(9)</v>
      </c>
      <c r="G559" s="1" t="s">
        <v>528</v>
      </c>
      <c r="H559" s="1" t="str">
        <f>VLOOKUP(Table10[[#This Row],[نام شخص کارشناس نظارت]],Table1[],3,0)</f>
        <v>کارشناس بازرسی وبرنامه ریزی تعمیرات مکانیک(9)</v>
      </c>
      <c r="I559" s="1">
        <f>COUNTIF(Table2[کد سیستم],Table10[[#This Row],[کد سیستم]])</f>
        <v>1</v>
      </c>
    </row>
    <row r="560" spans="1:9" hidden="1" x14ac:dyDescent="0.25">
      <c r="A560" s="1">
        <v>559</v>
      </c>
      <c r="B560" s="1" t="s">
        <v>2662</v>
      </c>
      <c r="C560" s="1" t="s">
        <v>2662</v>
      </c>
      <c r="D560" s="1" t="s">
        <v>3754</v>
      </c>
      <c r="E560" s="1" t="s">
        <v>528</v>
      </c>
      <c r="F560" s="1" t="str">
        <f>VLOOKUP(Table10[[#This Row],[نام کارشناس دفتر فنی]],Table1[],3,0)</f>
        <v>کارشناس بازرسی وبرنامه ریزی تعمیرات مکانیک(9)</v>
      </c>
      <c r="G560" s="1" t="s">
        <v>528</v>
      </c>
      <c r="H560" s="1" t="str">
        <f>VLOOKUP(Table10[[#This Row],[نام شخص کارشناس نظارت]],Table1[],3,0)</f>
        <v>کارشناس بازرسی وبرنامه ریزی تعمیرات مکانیک(9)</v>
      </c>
      <c r="I560" s="1">
        <f>COUNTIF(Table2[کد سیستم],Table10[[#This Row],[کد سیستم]])</f>
        <v>1</v>
      </c>
    </row>
    <row r="561" spans="1:9" hidden="1" x14ac:dyDescent="0.25">
      <c r="A561" s="1">
        <v>560</v>
      </c>
      <c r="B561" s="1" t="s">
        <v>2664</v>
      </c>
      <c r="C561" s="1" t="s">
        <v>2664</v>
      </c>
      <c r="D561" s="1" t="s">
        <v>3754</v>
      </c>
      <c r="E561" s="1" t="s">
        <v>528</v>
      </c>
      <c r="F561" s="1" t="str">
        <f>VLOOKUP(Table10[[#This Row],[نام کارشناس دفتر فنی]],Table1[],3,0)</f>
        <v>کارشناس بازرسی وبرنامه ریزی تعمیرات مکانیک(9)</v>
      </c>
      <c r="G561" s="1" t="s">
        <v>528</v>
      </c>
      <c r="H561" s="1" t="str">
        <f>VLOOKUP(Table10[[#This Row],[نام شخص کارشناس نظارت]],Table1[],3,0)</f>
        <v>کارشناس بازرسی وبرنامه ریزی تعمیرات مکانیک(9)</v>
      </c>
      <c r="I561" s="1">
        <f>COUNTIF(Table2[کد سیستم],Table10[[#This Row],[کد سیستم]])</f>
        <v>1</v>
      </c>
    </row>
    <row r="562" spans="1:9" hidden="1" x14ac:dyDescent="0.25">
      <c r="A562" s="1">
        <v>561</v>
      </c>
      <c r="B562" s="1" t="s">
        <v>2666</v>
      </c>
      <c r="C562" s="1" t="s">
        <v>2666</v>
      </c>
      <c r="D562" s="1" t="s">
        <v>3754</v>
      </c>
      <c r="E562" s="1" t="s">
        <v>528</v>
      </c>
      <c r="F562" s="1" t="str">
        <f>VLOOKUP(Table10[[#This Row],[نام کارشناس دفتر فنی]],Table1[],3,0)</f>
        <v>کارشناس بازرسی وبرنامه ریزی تعمیرات مکانیک(9)</v>
      </c>
      <c r="G562" s="1" t="s">
        <v>528</v>
      </c>
      <c r="H562" s="1" t="str">
        <f>VLOOKUP(Table10[[#This Row],[نام شخص کارشناس نظارت]],Table1[],3,0)</f>
        <v>کارشناس بازرسی وبرنامه ریزی تعمیرات مکانیک(9)</v>
      </c>
      <c r="I562" s="1">
        <f>COUNTIF(Table2[کد سیستم],Table10[[#This Row],[کد سیستم]])</f>
        <v>1</v>
      </c>
    </row>
    <row r="563" spans="1:9" hidden="1" x14ac:dyDescent="0.25">
      <c r="A563" s="1">
        <v>562</v>
      </c>
      <c r="B563" s="1" t="s">
        <v>2668</v>
      </c>
      <c r="C563" s="1" t="s">
        <v>2668</v>
      </c>
      <c r="D563" s="1" t="s">
        <v>3754</v>
      </c>
      <c r="E563" s="1" t="s">
        <v>528</v>
      </c>
      <c r="F563" s="1" t="str">
        <f>VLOOKUP(Table10[[#This Row],[نام کارشناس دفتر فنی]],Table1[],3,0)</f>
        <v>کارشناس بازرسی وبرنامه ریزی تعمیرات مکانیک(9)</v>
      </c>
      <c r="G563" s="1" t="s">
        <v>528</v>
      </c>
      <c r="H563" s="1" t="str">
        <f>VLOOKUP(Table10[[#This Row],[نام شخص کارشناس نظارت]],Table1[],3,0)</f>
        <v>کارشناس بازرسی وبرنامه ریزی تعمیرات مکانیک(9)</v>
      </c>
      <c r="I563" s="1">
        <f>COUNTIF(Table2[کد سیستم],Table10[[#This Row],[کد سیستم]])</f>
        <v>1</v>
      </c>
    </row>
    <row r="564" spans="1:9" hidden="1" x14ac:dyDescent="0.25">
      <c r="A564" s="1">
        <v>563</v>
      </c>
      <c r="B564" s="1" t="s">
        <v>2670</v>
      </c>
      <c r="C564" s="1" t="s">
        <v>2670</v>
      </c>
      <c r="D564" s="1" t="s">
        <v>3754</v>
      </c>
      <c r="E564" s="1" t="s">
        <v>528</v>
      </c>
      <c r="F564" s="1" t="str">
        <f>VLOOKUP(Table10[[#This Row],[نام کارشناس دفتر فنی]],Table1[],3,0)</f>
        <v>کارشناس بازرسی وبرنامه ریزی تعمیرات مکانیک(9)</v>
      </c>
      <c r="G564" s="1" t="s">
        <v>528</v>
      </c>
      <c r="H564" s="1" t="str">
        <f>VLOOKUP(Table10[[#This Row],[نام شخص کارشناس نظارت]],Table1[],3,0)</f>
        <v>کارشناس بازرسی وبرنامه ریزی تعمیرات مکانیک(9)</v>
      </c>
      <c r="I564" s="1">
        <f>COUNTIF(Table2[کد سیستم],Table10[[#This Row],[کد سیستم]])</f>
        <v>1</v>
      </c>
    </row>
    <row r="565" spans="1:9" hidden="1" x14ac:dyDescent="0.25">
      <c r="A565" s="1">
        <v>564</v>
      </c>
      <c r="B565" s="1" t="s">
        <v>2672</v>
      </c>
      <c r="C565" s="1" t="s">
        <v>2672</v>
      </c>
      <c r="D565" s="1" t="s">
        <v>3754</v>
      </c>
      <c r="E565" s="1" t="s">
        <v>528</v>
      </c>
      <c r="F565" s="1" t="str">
        <f>VLOOKUP(Table10[[#This Row],[نام کارشناس دفتر فنی]],Table1[],3,0)</f>
        <v>کارشناس بازرسی وبرنامه ریزی تعمیرات مکانیک(9)</v>
      </c>
      <c r="G565" s="1" t="s">
        <v>528</v>
      </c>
      <c r="H565" s="1" t="str">
        <f>VLOOKUP(Table10[[#This Row],[نام شخص کارشناس نظارت]],Table1[],3,0)</f>
        <v>کارشناس بازرسی وبرنامه ریزی تعمیرات مکانیک(9)</v>
      </c>
      <c r="I565" s="1">
        <f>COUNTIF(Table2[کد سیستم],Table10[[#This Row],[کد سیستم]])</f>
        <v>1</v>
      </c>
    </row>
    <row r="566" spans="1:9" hidden="1" x14ac:dyDescent="0.25">
      <c r="A566" s="1">
        <v>565</v>
      </c>
      <c r="B566" s="1" t="s">
        <v>2674</v>
      </c>
      <c r="C566" s="1">
        <v>1360</v>
      </c>
      <c r="D566" s="1" t="s">
        <v>3754</v>
      </c>
      <c r="E566" s="1" t="s">
        <v>528</v>
      </c>
      <c r="F566" s="1" t="str">
        <f>VLOOKUP(Table10[[#This Row],[نام کارشناس دفتر فنی]],Table1[],3,0)</f>
        <v>کارشناس بازرسی وبرنامه ریزی تعمیرات مکانیک(9)</v>
      </c>
      <c r="G566" s="1" t="s">
        <v>528</v>
      </c>
      <c r="H566" s="1" t="str">
        <f>VLOOKUP(Table10[[#This Row],[نام شخص کارشناس نظارت]],Table1[],3,0)</f>
        <v>کارشناس بازرسی وبرنامه ریزی تعمیرات مکانیک(9)</v>
      </c>
      <c r="I566" s="1">
        <f>COUNTIF(Table2[کد سیستم],Table10[[#This Row],[کد سیستم]])</f>
        <v>1</v>
      </c>
    </row>
    <row r="567" spans="1:9" hidden="1" x14ac:dyDescent="0.25">
      <c r="A567" s="1">
        <v>566</v>
      </c>
      <c r="B567" s="1" t="s">
        <v>2676</v>
      </c>
      <c r="C567" s="1" t="s">
        <v>2676</v>
      </c>
      <c r="D567" s="1" t="s">
        <v>3754</v>
      </c>
      <c r="E567" s="1" t="s">
        <v>528</v>
      </c>
      <c r="F567" s="1" t="str">
        <f>VLOOKUP(Table10[[#This Row],[نام کارشناس دفتر فنی]],Table1[],3,0)</f>
        <v>کارشناس بازرسی وبرنامه ریزی تعمیرات مکانیک(9)</v>
      </c>
      <c r="G567" s="1" t="s">
        <v>528</v>
      </c>
      <c r="H567" s="1" t="str">
        <f>VLOOKUP(Table10[[#This Row],[نام شخص کارشناس نظارت]],Table1[],3,0)</f>
        <v>کارشناس بازرسی وبرنامه ریزی تعمیرات مکانیک(9)</v>
      </c>
      <c r="I567" s="1">
        <f>COUNTIF(Table2[کد سیستم],Table10[[#This Row],[کد سیستم]])</f>
        <v>1</v>
      </c>
    </row>
    <row r="568" spans="1:9" hidden="1" x14ac:dyDescent="0.25">
      <c r="A568" s="1">
        <v>567</v>
      </c>
      <c r="B568" s="1" t="s">
        <v>2678</v>
      </c>
      <c r="C568" s="1" t="s">
        <v>2678</v>
      </c>
      <c r="D568" s="1" t="s">
        <v>3754</v>
      </c>
      <c r="E568" s="1" t="s">
        <v>528</v>
      </c>
      <c r="F568" s="1" t="str">
        <f>VLOOKUP(Table10[[#This Row],[نام کارشناس دفتر فنی]],Table1[],3,0)</f>
        <v>کارشناس بازرسی وبرنامه ریزی تعمیرات مکانیک(9)</v>
      </c>
      <c r="G568" s="1" t="s">
        <v>528</v>
      </c>
      <c r="H568" s="1" t="str">
        <f>VLOOKUP(Table10[[#This Row],[نام شخص کارشناس نظارت]],Table1[],3,0)</f>
        <v>کارشناس بازرسی وبرنامه ریزی تعمیرات مکانیک(9)</v>
      </c>
      <c r="I568" s="1">
        <f>COUNTIF(Table2[کد سیستم],Table10[[#This Row],[کد سیستم]])</f>
        <v>1</v>
      </c>
    </row>
    <row r="569" spans="1:9" hidden="1" x14ac:dyDescent="0.25">
      <c r="A569" s="1">
        <v>568</v>
      </c>
      <c r="B569" s="1" t="s">
        <v>2680</v>
      </c>
      <c r="C569" s="1" t="s">
        <v>2680</v>
      </c>
      <c r="D569" s="1" t="s">
        <v>3754</v>
      </c>
      <c r="E569" s="1" t="s">
        <v>528</v>
      </c>
      <c r="F569" s="1" t="str">
        <f>VLOOKUP(Table10[[#This Row],[نام کارشناس دفتر فنی]],Table1[],3,0)</f>
        <v>کارشناس بازرسی وبرنامه ریزی تعمیرات مکانیک(9)</v>
      </c>
      <c r="G569" s="1" t="s">
        <v>528</v>
      </c>
      <c r="H569" s="1" t="str">
        <f>VLOOKUP(Table10[[#This Row],[نام شخص کارشناس نظارت]],Table1[],3,0)</f>
        <v>کارشناس بازرسی وبرنامه ریزی تعمیرات مکانیک(9)</v>
      </c>
      <c r="I569" s="1">
        <f>COUNTIF(Table2[کد سیستم],Table10[[#This Row],[کد سیستم]])</f>
        <v>1</v>
      </c>
    </row>
    <row r="570" spans="1:9" hidden="1" x14ac:dyDescent="0.25">
      <c r="A570" s="1">
        <v>569</v>
      </c>
      <c r="B570" s="1" t="s">
        <v>2682</v>
      </c>
      <c r="C570" s="1" t="s">
        <v>2682</v>
      </c>
      <c r="D570" s="1" t="s">
        <v>3754</v>
      </c>
      <c r="E570" s="1" t="s">
        <v>528</v>
      </c>
      <c r="F570" s="1" t="str">
        <f>VLOOKUP(Table10[[#This Row],[نام کارشناس دفتر فنی]],Table1[],3,0)</f>
        <v>کارشناس بازرسی وبرنامه ریزی تعمیرات مکانیک(9)</v>
      </c>
      <c r="G570" s="1" t="s">
        <v>528</v>
      </c>
      <c r="H570" s="1" t="str">
        <f>VLOOKUP(Table10[[#This Row],[نام شخص کارشناس نظارت]],Table1[],3,0)</f>
        <v>کارشناس بازرسی وبرنامه ریزی تعمیرات مکانیک(9)</v>
      </c>
      <c r="I570" s="1">
        <f>COUNTIF(Table2[کد سیستم],Table10[[#This Row],[کد سیستم]])</f>
        <v>1</v>
      </c>
    </row>
    <row r="571" spans="1:9" hidden="1" x14ac:dyDescent="0.25">
      <c r="A571" s="1">
        <v>570</v>
      </c>
      <c r="B571" s="1" t="s">
        <v>2684</v>
      </c>
      <c r="C571" s="1" t="s">
        <v>2684</v>
      </c>
      <c r="D571" s="1" t="s">
        <v>3754</v>
      </c>
      <c r="E571" s="1" t="s">
        <v>528</v>
      </c>
      <c r="F571" s="1" t="str">
        <f>VLOOKUP(Table10[[#This Row],[نام کارشناس دفتر فنی]],Table1[],3,0)</f>
        <v>کارشناس بازرسی وبرنامه ریزی تعمیرات مکانیک(9)</v>
      </c>
      <c r="G571" s="1" t="s">
        <v>528</v>
      </c>
      <c r="H571" s="1" t="str">
        <f>VLOOKUP(Table10[[#This Row],[نام شخص کارشناس نظارت]],Table1[],3,0)</f>
        <v>کارشناس بازرسی وبرنامه ریزی تعمیرات مکانیک(9)</v>
      </c>
      <c r="I571" s="1">
        <f>COUNTIF(Table2[کد سیستم],Table10[[#This Row],[کد سیستم]])</f>
        <v>1</v>
      </c>
    </row>
    <row r="572" spans="1:9" hidden="1" x14ac:dyDescent="0.25">
      <c r="A572" s="1">
        <v>571</v>
      </c>
      <c r="B572" s="1" t="s">
        <v>2686</v>
      </c>
      <c r="C572" s="1" t="s">
        <v>2686</v>
      </c>
      <c r="D572" s="1" t="s">
        <v>3754</v>
      </c>
      <c r="E572" s="1" t="s">
        <v>528</v>
      </c>
      <c r="F572" s="1" t="str">
        <f>VLOOKUP(Table10[[#This Row],[نام کارشناس دفتر فنی]],Table1[],3,0)</f>
        <v>کارشناس بازرسی وبرنامه ریزی تعمیرات مکانیک(9)</v>
      </c>
      <c r="G572" s="1" t="s">
        <v>528</v>
      </c>
      <c r="H572" s="1" t="str">
        <f>VLOOKUP(Table10[[#This Row],[نام شخص کارشناس نظارت]],Table1[],3,0)</f>
        <v>کارشناس بازرسی وبرنامه ریزی تعمیرات مکانیک(9)</v>
      </c>
      <c r="I572" s="1">
        <f>COUNTIF(Table2[کد سیستم],Table10[[#This Row],[کد سیستم]])</f>
        <v>1</v>
      </c>
    </row>
    <row r="573" spans="1:9" hidden="1" x14ac:dyDescent="0.25">
      <c r="A573" s="1">
        <v>572</v>
      </c>
      <c r="B573" s="1" t="s">
        <v>2688</v>
      </c>
      <c r="C573" s="1">
        <v>1370</v>
      </c>
      <c r="D573" s="1" t="s">
        <v>3754</v>
      </c>
      <c r="E573" s="1" t="s">
        <v>528</v>
      </c>
      <c r="F573" s="1" t="str">
        <f>VLOOKUP(Table10[[#This Row],[نام کارشناس دفتر فنی]],Table1[],3,0)</f>
        <v>کارشناس بازرسی وبرنامه ریزی تعمیرات مکانیک(9)</v>
      </c>
      <c r="G573" s="1" t="s">
        <v>528</v>
      </c>
      <c r="H573" s="1" t="str">
        <f>VLOOKUP(Table10[[#This Row],[نام شخص کارشناس نظارت]],Table1[],3,0)</f>
        <v>کارشناس بازرسی وبرنامه ریزی تعمیرات مکانیک(9)</v>
      </c>
      <c r="I573" s="1">
        <f>COUNTIF(Table2[کد سیستم],Table10[[#This Row],[کد سیستم]])</f>
        <v>1</v>
      </c>
    </row>
    <row r="574" spans="1:9" hidden="1" x14ac:dyDescent="0.25">
      <c r="A574" s="1">
        <v>573</v>
      </c>
      <c r="B574" s="1" t="s">
        <v>2690</v>
      </c>
      <c r="C574" s="1" t="s">
        <v>2690</v>
      </c>
      <c r="D574" s="1" t="s">
        <v>3754</v>
      </c>
      <c r="E574" s="1" t="s">
        <v>528</v>
      </c>
      <c r="F574" s="1" t="str">
        <f>VLOOKUP(Table10[[#This Row],[نام کارشناس دفتر فنی]],Table1[],3,0)</f>
        <v>کارشناس بازرسی وبرنامه ریزی تعمیرات مکانیک(9)</v>
      </c>
      <c r="G574" s="1" t="s">
        <v>528</v>
      </c>
      <c r="H574" s="1" t="str">
        <f>VLOOKUP(Table10[[#This Row],[نام شخص کارشناس نظارت]],Table1[],3,0)</f>
        <v>کارشناس بازرسی وبرنامه ریزی تعمیرات مکانیک(9)</v>
      </c>
      <c r="I574" s="1">
        <f>COUNTIF(Table2[کد سیستم],Table10[[#This Row],[کد سیستم]])</f>
        <v>1</v>
      </c>
    </row>
    <row r="575" spans="1:9" hidden="1" x14ac:dyDescent="0.25">
      <c r="A575" s="1">
        <v>574</v>
      </c>
      <c r="B575" s="1" t="s">
        <v>2692</v>
      </c>
      <c r="C575" s="1">
        <v>1380</v>
      </c>
      <c r="D575" s="1" t="s">
        <v>3754</v>
      </c>
      <c r="E575" s="1" t="s">
        <v>528</v>
      </c>
      <c r="F575" s="1" t="str">
        <f>VLOOKUP(Table10[[#This Row],[نام کارشناس دفتر فنی]],Table1[],3,0)</f>
        <v>کارشناس بازرسی وبرنامه ریزی تعمیرات مکانیک(9)</v>
      </c>
      <c r="G575" s="1" t="s">
        <v>528</v>
      </c>
      <c r="H575" s="1" t="str">
        <f>VLOOKUP(Table10[[#This Row],[نام شخص کارشناس نظارت]],Table1[],3,0)</f>
        <v>کارشناس بازرسی وبرنامه ریزی تعمیرات مکانیک(9)</v>
      </c>
      <c r="I575" s="1">
        <f>COUNTIF(Table2[کد سیستم],Table10[[#This Row],[کد سیستم]])</f>
        <v>1</v>
      </c>
    </row>
    <row r="576" spans="1:9" hidden="1" x14ac:dyDescent="0.25">
      <c r="A576" s="1">
        <v>575</v>
      </c>
      <c r="B576" s="1" t="s">
        <v>2694</v>
      </c>
      <c r="C576" s="1">
        <v>1390</v>
      </c>
      <c r="D576" s="1" t="s">
        <v>3754</v>
      </c>
      <c r="E576" s="1" t="s">
        <v>528</v>
      </c>
      <c r="F576" s="1" t="str">
        <f>VLOOKUP(Table10[[#This Row],[نام کارشناس دفتر فنی]],Table1[],3,0)</f>
        <v>کارشناس بازرسی وبرنامه ریزی تعمیرات مکانیک(9)</v>
      </c>
      <c r="G576" s="1" t="s">
        <v>528</v>
      </c>
      <c r="H576" s="1" t="str">
        <f>VLOOKUP(Table10[[#This Row],[نام شخص کارشناس نظارت]],Table1[],3,0)</f>
        <v>کارشناس بازرسی وبرنامه ریزی تعمیرات مکانیک(9)</v>
      </c>
      <c r="I576" s="1">
        <f>COUNTIF(Table2[کد سیستم],Table10[[#This Row],[کد سیستم]])</f>
        <v>1</v>
      </c>
    </row>
    <row r="577" spans="1:9" hidden="1" x14ac:dyDescent="0.25">
      <c r="A577" s="1">
        <v>576</v>
      </c>
      <c r="B577" s="1" t="s">
        <v>2696</v>
      </c>
      <c r="C577" s="1" t="s">
        <v>2696</v>
      </c>
      <c r="D577" s="1" t="s">
        <v>3754</v>
      </c>
      <c r="E577" s="1" t="s">
        <v>528</v>
      </c>
      <c r="F577" s="1" t="str">
        <f>VLOOKUP(Table10[[#This Row],[نام کارشناس دفتر فنی]],Table1[],3,0)</f>
        <v>کارشناس بازرسی وبرنامه ریزی تعمیرات مکانیک(9)</v>
      </c>
      <c r="G577" s="1" t="s">
        <v>528</v>
      </c>
      <c r="H577" s="1" t="str">
        <f>VLOOKUP(Table10[[#This Row],[نام شخص کارشناس نظارت]],Table1[],3,0)</f>
        <v>کارشناس بازرسی وبرنامه ریزی تعمیرات مکانیک(9)</v>
      </c>
      <c r="I577" s="1">
        <f>COUNTIF(Table2[کد سیستم],Table10[[#This Row],[کد سیستم]])</f>
        <v>1</v>
      </c>
    </row>
    <row r="578" spans="1:9" hidden="1" x14ac:dyDescent="0.25">
      <c r="A578" s="1">
        <v>577</v>
      </c>
      <c r="B578" s="1" t="s">
        <v>2698</v>
      </c>
      <c r="C578" s="1" t="s">
        <v>2698</v>
      </c>
      <c r="D578" s="1" t="s">
        <v>3754</v>
      </c>
      <c r="E578" s="1" t="s">
        <v>528</v>
      </c>
      <c r="F578" s="1" t="str">
        <f>VLOOKUP(Table10[[#This Row],[نام کارشناس دفتر فنی]],Table1[],3,0)</f>
        <v>کارشناس بازرسی وبرنامه ریزی تعمیرات مکانیک(9)</v>
      </c>
      <c r="G578" s="1" t="s">
        <v>528</v>
      </c>
      <c r="H578" s="1" t="str">
        <f>VLOOKUP(Table10[[#This Row],[نام شخص کارشناس نظارت]],Table1[],3,0)</f>
        <v>کارشناس بازرسی وبرنامه ریزی تعمیرات مکانیک(9)</v>
      </c>
      <c r="I578" s="1">
        <f>COUNTIF(Table2[کد سیستم],Table10[[#This Row],[کد سیستم]])</f>
        <v>1</v>
      </c>
    </row>
    <row r="579" spans="1:9" hidden="1" x14ac:dyDescent="0.25">
      <c r="A579" s="1">
        <v>578</v>
      </c>
      <c r="B579" s="1" t="s">
        <v>2700</v>
      </c>
      <c r="C579" s="1" t="s">
        <v>2700</v>
      </c>
      <c r="D579" s="1" t="s">
        <v>3754</v>
      </c>
      <c r="E579" s="1" t="s">
        <v>528</v>
      </c>
      <c r="F579" s="1" t="str">
        <f>VLOOKUP(Table10[[#This Row],[نام کارشناس دفتر فنی]],Table1[],3,0)</f>
        <v>کارشناس بازرسی وبرنامه ریزی تعمیرات مکانیک(9)</v>
      </c>
      <c r="G579" s="1" t="s">
        <v>528</v>
      </c>
      <c r="H579" s="1" t="str">
        <f>VLOOKUP(Table10[[#This Row],[نام شخص کارشناس نظارت]],Table1[],3,0)</f>
        <v>کارشناس بازرسی وبرنامه ریزی تعمیرات مکانیک(9)</v>
      </c>
      <c r="I579" s="1">
        <f>COUNTIF(Table2[کد سیستم],Table10[[#This Row],[کد سیستم]])</f>
        <v>1</v>
      </c>
    </row>
    <row r="580" spans="1:9" hidden="1" x14ac:dyDescent="0.25">
      <c r="A580" s="1">
        <v>579</v>
      </c>
      <c r="B580" s="1" t="s">
        <v>2702</v>
      </c>
      <c r="C580" s="1" t="s">
        <v>2702</v>
      </c>
      <c r="D580" s="1" t="s">
        <v>3754</v>
      </c>
      <c r="E580" s="1" t="s">
        <v>528</v>
      </c>
      <c r="F580" s="1" t="str">
        <f>VLOOKUP(Table10[[#This Row],[نام کارشناس دفتر فنی]],Table1[],3,0)</f>
        <v>کارشناس بازرسی وبرنامه ریزی تعمیرات مکانیک(9)</v>
      </c>
      <c r="G580" s="1" t="s">
        <v>528</v>
      </c>
      <c r="H580" s="1" t="str">
        <f>VLOOKUP(Table10[[#This Row],[نام شخص کارشناس نظارت]],Table1[],3,0)</f>
        <v>کارشناس بازرسی وبرنامه ریزی تعمیرات مکانیک(9)</v>
      </c>
      <c r="I580" s="1">
        <f>COUNTIF(Table2[کد سیستم],Table10[[#This Row],[کد سیستم]])</f>
        <v>1</v>
      </c>
    </row>
    <row r="581" spans="1:9" hidden="1" x14ac:dyDescent="0.25">
      <c r="A581" s="1">
        <v>580</v>
      </c>
      <c r="B581" s="1" t="s">
        <v>2704</v>
      </c>
      <c r="C581" s="1">
        <v>1400</v>
      </c>
      <c r="D581" s="1" t="s">
        <v>3754</v>
      </c>
      <c r="E581" s="1" t="s">
        <v>528</v>
      </c>
      <c r="F581" s="1" t="str">
        <f>VLOOKUP(Table10[[#This Row],[نام کارشناس دفتر فنی]],Table1[],3,0)</f>
        <v>کارشناس بازرسی وبرنامه ریزی تعمیرات مکانیک(9)</v>
      </c>
      <c r="G581" s="1" t="s">
        <v>528</v>
      </c>
      <c r="H581" s="1" t="str">
        <f>VLOOKUP(Table10[[#This Row],[نام شخص کارشناس نظارت]],Table1[],3,0)</f>
        <v>کارشناس بازرسی وبرنامه ریزی تعمیرات مکانیک(9)</v>
      </c>
      <c r="I581" s="1">
        <f>COUNTIF(Table2[کد سیستم],Table10[[#This Row],[کد سیستم]])</f>
        <v>1</v>
      </c>
    </row>
    <row r="582" spans="1:9" hidden="1" x14ac:dyDescent="0.25">
      <c r="A582" s="1">
        <v>581</v>
      </c>
      <c r="B582" s="1" t="s">
        <v>2706</v>
      </c>
      <c r="C582" s="1" t="s">
        <v>2706</v>
      </c>
      <c r="D582" s="1" t="s">
        <v>3754</v>
      </c>
      <c r="E582" s="1" t="s">
        <v>528</v>
      </c>
      <c r="F582" s="1" t="str">
        <f>VLOOKUP(Table10[[#This Row],[نام کارشناس دفتر فنی]],Table1[],3,0)</f>
        <v>کارشناس بازرسی وبرنامه ریزی تعمیرات مکانیک(9)</v>
      </c>
      <c r="G582" s="1" t="s">
        <v>528</v>
      </c>
      <c r="H582" s="1" t="str">
        <f>VLOOKUP(Table10[[#This Row],[نام شخص کارشناس نظارت]],Table1[],3,0)</f>
        <v>کارشناس بازرسی وبرنامه ریزی تعمیرات مکانیک(9)</v>
      </c>
      <c r="I582" s="1">
        <f>COUNTIF(Table2[کد سیستم],Table10[[#This Row],[کد سیستم]])</f>
        <v>1</v>
      </c>
    </row>
    <row r="583" spans="1:9" hidden="1" x14ac:dyDescent="0.25">
      <c r="A583" s="1">
        <v>582</v>
      </c>
      <c r="B583" s="1" t="s">
        <v>2708</v>
      </c>
      <c r="C583" s="1" t="s">
        <v>2708</v>
      </c>
      <c r="D583" s="1" t="s">
        <v>3754</v>
      </c>
      <c r="E583" s="1" t="s">
        <v>528</v>
      </c>
      <c r="F583" s="1" t="str">
        <f>VLOOKUP(Table10[[#This Row],[نام کارشناس دفتر فنی]],Table1[],3,0)</f>
        <v>کارشناس بازرسی وبرنامه ریزی تعمیرات مکانیک(9)</v>
      </c>
      <c r="G583" s="1" t="s">
        <v>528</v>
      </c>
      <c r="H583" s="1" t="str">
        <f>VLOOKUP(Table10[[#This Row],[نام شخص کارشناس نظارت]],Table1[],3,0)</f>
        <v>کارشناس بازرسی وبرنامه ریزی تعمیرات مکانیک(9)</v>
      </c>
      <c r="I583" s="1">
        <f>COUNTIF(Table2[کد سیستم],Table10[[#This Row],[کد سیستم]])</f>
        <v>1</v>
      </c>
    </row>
    <row r="584" spans="1:9" hidden="1" x14ac:dyDescent="0.25">
      <c r="A584" s="1">
        <v>583</v>
      </c>
      <c r="B584" s="1" t="s">
        <v>2710</v>
      </c>
      <c r="C584" s="1" t="s">
        <v>2710</v>
      </c>
      <c r="D584" s="1" t="s">
        <v>3754</v>
      </c>
      <c r="E584" s="1" t="s">
        <v>528</v>
      </c>
      <c r="F584" s="1" t="str">
        <f>VLOOKUP(Table10[[#This Row],[نام کارشناس دفتر فنی]],Table1[],3,0)</f>
        <v>کارشناس بازرسی وبرنامه ریزی تعمیرات مکانیک(9)</v>
      </c>
      <c r="G584" s="1" t="s">
        <v>528</v>
      </c>
      <c r="H584" s="1" t="str">
        <f>VLOOKUP(Table10[[#This Row],[نام شخص کارشناس نظارت]],Table1[],3,0)</f>
        <v>کارشناس بازرسی وبرنامه ریزی تعمیرات مکانیک(9)</v>
      </c>
      <c r="I584" s="1">
        <f>COUNTIF(Table2[کد سیستم],Table10[[#This Row],[کد سیستم]])</f>
        <v>1</v>
      </c>
    </row>
    <row r="585" spans="1:9" hidden="1" x14ac:dyDescent="0.25">
      <c r="A585" s="1">
        <v>584</v>
      </c>
      <c r="B585" s="1" t="s">
        <v>2712</v>
      </c>
      <c r="C585" s="1" t="s">
        <v>2712</v>
      </c>
      <c r="D585" s="1" t="s">
        <v>3754</v>
      </c>
      <c r="E585" s="1" t="s">
        <v>528</v>
      </c>
      <c r="F585" s="1" t="str">
        <f>VLOOKUP(Table10[[#This Row],[نام کارشناس دفتر فنی]],Table1[],3,0)</f>
        <v>کارشناس بازرسی وبرنامه ریزی تعمیرات مکانیک(9)</v>
      </c>
      <c r="G585" s="1" t="s">
        <v>528</v>
      </c>
      <c r="H585" s="1" t="str">
        <f>VLOOKUP(Table10[[#This Row],[نام شخص کارشناس نظارت]],Table1[],3,0)</f>
        <v>کارشناس بازرسی وبرنامه ریزی تعمیرات مکانیک(9)</v>
      </c>
      <c r="I585" s="1">
        <f>COUNTIF(Table2[کد سیستم],Table10[[#This Row],[کد سیستم]])</f>
        <v>1</v>
      </c>
    </row>
    <row r="586" spans="1:9" hidden="1" x14ac:dyDescent="0.25">
      <c r="A586" s="1">
        <v>585</v>
      </c>
      <c r="B586" s="1" t="s">
        <v>2714</v>
      </c>
      <c r="C586" s="1" t="s">
        <v>2714</v>
      </c>
      <c r="D586" s="1" t="s">
        <v>3754</v>
      </c>
      <c r="E586" s="1" t="s">
        <v>528</v>
      </c>
      <c r="F586" s="1" t="str">
        <f>VLOOKUP(Table10[[#This Row],[نام کارشناس دفتر فنی]],Table1[],3,0)</f>
        <v>کارشناس بازرسی وبرنامه ریزی تعمیرات مکانیک(9)</v>
      </c>
      <c r="G586" s="1" t="s">
        <v>528</v>
      </c>
      <c r="H586" s="1" t="str">
        <f>VLOOKUP(Table10[[#This Row],[نام شخص کارشناس نظارت]],Table1[],3,0)</f>
        <v>کارشناس بازرسی وبرنامه ریزی تعمیرات مکانیک(9)</v>
      </c>
      <c r="I586" s="1">
        <f>COUNTIF(Table2[کد سیستم],Table10[[#This Row],[کد سیستم]])</f>
        <v>1</v>
      </c>
    </row>
    <row r="587" spans="1:9" hidden="1" x14ac:dyDescent="0.25">
      <c r="A587" s="1">
        <v>586</v>
      </c>
      <c r="B587" s="1" t="s">
        <v>2716</v>
      </c>
      <c r="C587" s="1">
        <v>150</v>
      </c>
      <c r="D587" s="1" t="s">
        <v>3754</v>
      </c>
      <c r="E587" s="1" t="s">
        <v>737</v>
      </c>
      <c r="F587" s="1" t="str">
        <f>VLOOKUP(Table10[[#This Row],[نام کارشناس دفتر فنی]],Table1[],3,0)</f>
        <v>کارشناس بازرسی وبرنامه ریزی تعمیرات مکانیک(6)</v>
      </c>
      <c r="G587" s="1" t="s">
        <v>241</v>
      </c>
      <c r="H587" s="1" t="str">
        <f>VLOOKUP(Table10[[#This Row],[نام شخص کارشناس نظارت]],Table1[],3,0)</f>
        <v>کارشناس مکانیک نظارت (2)</v>
      </c>
      <c r="I587" s="1">
        <f>COUNTIF(Table2[کد سیستم],Table10[[#This Row],[کد سیستم]])</f>
        <v>1</v>
      </c>
    </row>
    <row r="588" spans="1:9" hidden="1" x14ac:dyDescent="0.25">
      <c r="A588" s="1">
        <v>587</v>
      </c>
      <c r="B588" s="1" t="s">
        <v>2718</v>
      </c>
      <c r="C588" s="1">
        <v>1500</v>
      </c>
      <c r="D588" s="1" t="s">
        <v>3754</v>
      </c>
      <c r="E588" s="1" t="s">
        <v>528</v>
      </c>
      <c r="F588" s="1" t="str">
        <f>VLOOKUP(Table10[[#This Row],[نام کارشناس دفتر فنی]],Table1[],3,0)</f>
        <v>کارشناس بازرسی وبرنامه ریزی تعمیرات مکانیک(9)</v>
      </c>
      <c r="G588" s="1" t="s">
        <v>528</v>
      </c>
      <c r="H588" s="1" t="str">
        <f>VLOOKUP(Table10[[#This Row],[نام شخص کارشناس نظارت]],Table1[],3,0)</f>
        <v>کارشناس بازرسی وبرنامه ریزی تعمیرات مکانیک(9)</v>
      </c>
      <c r="I588" s="1">
        <f>COUNTIF(Table2[کد سیستم],Table10[[#This Row],[کد سیستم]])</f>
        <v>1</v>
      </c>
    </row>
    <row r="589" spans="1:9" hidden="1" x14ac:dyDescent="0.25">
      <c r="A589" s="1">
        <v>588</v>
      </c>
      <c r="B589" s="1" t="s">
        <v>2720</v>
      </c>
      <c r="C589" s="1" t="s">
        <v>2720</v>
      </c>
      <c r="D589" s="1" t="s">
        <v>3754</v>
      </c>
      <c r="E589" s="1" t="s">
        <v>528</v>
      </c>
      <c r="F589" s="1" t="str">
        <f>VLOOKUP(Table10[[#This Row],[نام کارشناس دفتر فنی]],Table1[],3,0)</f>
        <v>کارشناس بازرسی وبرنامه ریزی تعمیرات مکانیک(9)</v>
      </c>
      <c r="G589" s="1" t="s">
        <v>528</v>
      </c>
      <c r="H589" s="1" t="str">
        <f>VLOOKUP(Table10[[#This Row],[نام شخص کارشناس نظارت]],Table1[],3,0)</f>
        <v>کارشناس بازرسی وبرنامه ریزی تعمیرات مکانیک(9)</v>
      </c>
      <c r="I589" s="1">
        <f>COUNTIF(Table2[کد سیستم],Table10[[#This Row],[کد سیستم]])</f>
        <v>1</v>
      </c>
    </row>
    <row r="590" spans="1:9" hidden="1" x14ac:dyDescent="0.25">
      <c r="A590" s="1">
        <v>589</v>
      </c>
      <c r="B590" s="1" t="s">
        <v>2722</v>
      </c>
      <c r="C590" s="1">
        <v>1510</v>
      </c>
      <c r="D590" s="1" t="s">
        <v>3754</v>
      </c>
      <c r="E590" s="1" t="s">
        <v>528</v>
      </c>
      <c r="F590" s="1" t="str">
        <f>VLOOKUP(Table10[[#This Row],[نام کارشناس دفتر فنی]],Table1[],3,0)</f>
        <v>کارشناس بازرسی وبرنامه ریزی تعمیرات مکانیک(9)</v>
      </c>
      <c r="G590" s="1" t="s">
        <v>528</v>
      </c>
      <c r="H590" s="1" t="str">
        <f>VLOOKUP(Table10[[#This Row],[نام شخص کارشناس نظارت]],Table1[],3,0)</f>
        <v>کارشناس بازرسی وبرنامه ریزی تعمیرات مکانیک(9)</v>
      </c>
      <c r="I590" s="1">
        <f>COUNTIF(Table2[کد سیستم],Table10[[#This Row],[کد سیستم]])</f>
        <v>1</v>
      </c>
    </row>
    <row r="591" spans="1:9" hidden="1" x14ac:dyDescent="0.25">
      <c r="A591" s="1">
        <v>590</v>
      </c>
      <c r="B591" s="1" t="s">
        <v>2724</v>
      </c>
      <c r="C591" s="1" t="s">
        <v>2724</v>
      </c>
      <c r="D591" s="1" t="s">
        <v>3754</v>
      </c>
      <c r="E591" s="1" t="s">
        <v>528</v>
      </c>
      <c r="F591" s="1" t="str">
        <f>VLOOKUP(Table10[[#This Row],[نام کارشناس دفتر فنی]],Table1[],3,0)</f>
        <v>کارشناس بازرسی وبرنامه ریزی تعمیرات مکانیک(9)</v>
      </c>
      <c r="G591" s="1" t="s">
        <v>528</v>
      </c>
      <c r="H591" s="1" t="str">
        <f>VLOOKUP(Table10[[#This Row],[نام شخص کارشناس نظارت]],Table1[],3,0)</f>
        <v>کارشناس بازرسی وبرنامه ریزی تعمیرات مکانیک(9)</v>
      </c>
      <c r="I591" s="1">
        <f>COUNTIF(Table2[کد سیستم],Table10[[#This Row],[کد سیستم]])</f>
        <v>1</v>
      </c>
    </row>
    <row r="592" spans="1:9" hidden="1" x14ac:dyDescent="0.25">
      <c r="A592" s="1">
        <v>591</v>
      </c>
      <c r="B592" s="1" t="s">
        <v>2726</v>
      </c>
      <c r="C592" s="1" t="s">
        <v>2726</v>
      </c>
      <c r="D592" s="1" t="s">
        <v>3754</v>
      </c>
      <c r="E592" s="1" t="s">
        <v>528</v>
      </c>
      <c r="F592" s="1" t="str">
        <f>VLOOKUP(Table10[[#This Row],[نام کارشناس دفتر فنی]],Table1[],3,0)</f>
        <v>کارشناس بازرسی وبرنامه ریزی تعمیرات مکانیک(9)</v>
      </c>
      <c r="G592" s="1" t="s">
        <v>528</v>
      </c>
      <c r="H592" s="1" t="str">
        <f>VLOOKUP(Table10[[#This Row],[نام شخص کارشناس نظارت]],Table1[],3,0)</f>
        <v>کارشناس بازرسی وبرنامه ریزی تعمیرات مکانیک(9)</v>
      </c>
      <c r="I592" s="1">
        <f>COUNTIF(Table2[کد سیستم],Table10[[#This Row],[کد سیستم]])</f>
        <v>1</v>
      </c>
    </row>
    <row r="593" spans="1:9" hidden="1" x14ac:dyDescent="0.25">
      <c r="A593" s="1">
        <v>592</v>
      </c>
      <c r="B593" s="1" t="s">
        <v>2728</v>
      </c>
      <c r="C593" s="1" t="s">
        <v>2728</v>
      </c>
      <c r="D593" s="1" t="s">
        <v>3754</v>
      </c>
      <c r="E593" s="1" t="s">
        <v>528</v>
      </c>
      <c r="F593" s="1" t="str">
        <f>VLOOKUP(Table10[[#This Row],[نام کارشناس دفتر فنی]],Table1[],3,0)</f>
        <v>کارشناس بازرسی وبرنامه ریزی تعمیرات مکانیک(9)</v>
      </c>
      <c r="G593" s="1" t="s">
        <v>528</v>
      </c>
      <c r="H593" s="1" t="str">
        <f>VLOOKUP(Table10[[#This Row],[نام شخص کارشناس نظارت]],Table1[],3,0)</f>
        <v>کارشناس بازرسی وبرنامه ریزی تعمیرات مکانیک(9)</v>
      </c>
      <c r="I593" s="1">
        <f>COUNTIF(Table2[کد سیستم],Table10[[#This Row],[کد سیستم]])</f>
        <v>1</v>
      </c>
    </row>
    <row r="594" spans="1:9" hidden="1" x14ac:dyDescent="0.25">
      <c r="A594" s="1">
        <v>593</v>
      </c>
      <c r="B594" s="1" t="s">
        <v>2730</v>
      </c>
      <c r="C594" s="1" t="s">
        <v>2730</v>
      </c>
      <c r="D594" s="1" t="s">
        <v>3754</v>
      </c>
      <c r="E594" s="1" t="s">
        <v>528</v>
      </c>
      <c r="F594" s="1" t="str">
        <f>VLOOKUP(Table10[[#This Row],[نام کارشناس دفتر فنی]],Table1[],3,0)</f>
        <v>کارشناس بازرسی وبرنامه ریزی تعمیرات مکانیک(9)</v>
      </c>
      <c r="G594" s="1" t="s">
        <v>528</v>
      </c>
      <c r="H594" s="1" t="str">
        <f>VLOOKUP(Table10[[#This Row],[نام شخص کارشناس نظارت]],Table1[],3,0)</f>
        <v>کارشناس بازرسی وبرنامه ریزی تعمیرات مکانیک(9)</v>
      </c>
      <c r="I594" s="1">
        <f>COUNTIF(Table2[کد سیستم],Table10[[#This Row],[کد سیستم]])</f>
        <v>1</v>
      </c>
    </row>
    <row r="595" spans="1:9" hidden="1" x14ac:dyDescent="0.25">
      <c r="A595" s="1">
        <v>594</v>
      </c>
      <c r="B595" s="1" t="s">
        <v>2732</v>
      </c>
      <c r="C595" s="1" t="s">
        <v>2732</v>
      </c>
      <c r="D595" s="1" t="s">
        <v>3754</v>
      </c>
      <c r="E595" s="1" t="s">
        <v>528</v>
      </c>
      <c r="F595" s="1" t="str">
        <f>VLOOKUP(Table10[[#This Row],[نام کارشناس دفتر فنی]],Table1[],3,0)</f>
        <v>کارشناس بازرسی وبرنامه ریزی تعمیرات مکانیک(9)</v>
      </c>
      <c r="G595" s="1" t="s">
        <v>528</v>
      </c>
      <c r="H595" s="1" t="str">
        <f>VLOOKUP(Table10[[#This Row],[نام شخص کارشناس نظارت]],Table1[],3,0)</f>
        <v>کارشناس بازرسی وبرنامه ریزی تعمیرات مکانیک(9)</v>
      </c>
      <c r="I595" s="1">
        <f>COUNTIF(Table2[کد سیستم],Table10[[#This Row],[کد سیستم]])</f>
        <v>1</v>
      </c>
    </row>
    <row r="596" spans="1:9" hidden="1" x14ac:dyDescent="0.25">
      <c r="A596" s="1">
        <v>595</v>
      </c>
      <c r="B596" s="1" t="s">
        <v>2734</v>
      </c>
      <c r="C596" s="1" t="s">
        <v>2734</v>
      </c>
      <c r="D596" s="1" t="s">
        <v>3754</v>
      </c>
      <c r="E596" s="1" t="s">
        <v>528</v>
      </c>
      <c r="F596" s="1" t="str">
        <f>VLOOKUP(Table10[[#This Row],[نام کارشناس دفتر فنی]],Table1[],3,0)</f>
        <v>کارشناس بازرسی وبرنامه ریزی تعمیرات مکانیک(9)</v>
      </c>
      <c r="G596" s="1" t="s">
        <v>528</v>
      </c>
      <c r="H596" s="1" t="str">
        <f>VLOOKUP(Table10[[#This Row],[نام شخص کارشناس نظارت]],Table1[],3,0)</f>
        <v>کارشناس بازرسی وبرنامه ریزی تعمیرات مکانیک(9)</v>
      </c>
      <c r="I596" s="1">
        <f>COUNTIF(Table2[کد سیستم],Table10[[#This Row],[کد سیستم]])</f>
        <v>1</v>
      </c>
    </row>
    <row r="597" spans="1:9" hidden="1" x14ac:dyDescent="0.25">
      <c r="A597" s="1">
        <v>596</v>
      </c>
      <c r="B597" s="1" t="s">
        <v>2736</v>
      </c>
      <c r="C597" s="1" t="s">
        <v>2736</v>
      </c>
      <c r="D597" s="1" t="s">
        <v>3754</v>
      </c>
      <c r="E597" s="1" t="s">
        <v>528</v>
      </c>
      <c r="F597" s="1" t="str">
        <f>VLOOKUP(Table10[[#This Row],[نام کارشناس دفتر فنی]],Table1[],3,0)</f>
        <v>کارشناس بازرسی وبرنامه ریزی تعمیرات مکانیک(9)</v>
      </c>
      <c r="G597" s="1" t="s">
        <v>528</v>
      </c>
      <c r="H597" s="1" t="str">
        <f>VLOOKUP(Table10[[#This Row],[نام شخص کارشناس نظارت]],Table1[],3,0)</f>
        <v>کارشناس بازرسی وبرنامه ریزی تعمیرات مکانیک(9)</v>
      </c>
      <c r="I597" s="1">
        <f>COUNTIF(Table2[کد سیستم],Table10[[#This Row],[کد سیستم]])</f>
        <v>1</v>
      </c>
    </row>
    <row r="598" spans="1:9" hidden="1" x14ac:dyDescent="0.25">
      <c r="A598" s="1">
        <v>597</v>
      </c>
      <c r="B598" s="1" t="s">
        <v>2738</v>
      </c>
      <c r="C598" s="1" t="s">
        <v>2738</v>
      </c>
      <c r="D598" s="1" t="s">
        <v>3754</v>
      </c>
      <c r="E598" s="1" t="s">
        <v>528</v>
      </c>
      <c r="F598" s="1" t="str">
        <f>VLOOKUP(Table10[[#This Row],[نام کارشناس دفتر فنی]],Table1[],3,0)</f>
        <v>کارشناس بازرسی وبرنامه ریزی تعمیرات مکانیک(9)</v>
      </c>
      <c r="G598" s="1" t="s">
        <v>528</v>
      </c>
      <c r="H598" s="1" t="str">
        <f>VLOOKUP(Table10[[#This Row],[نام شخص کارشناس نظارت]],Table1[],3,0)</f>
        <v>کارشناس بازرسی وبرنامه ریزی تعمیرات مکانیک(9)</v>
      </c>
      <c r="I598" s="1">
        <f>COUNTIF(Table2[کد سیستم],Table10[[#This Row],[کد سیستم]])</f>
        <v>1</v>
      </c>
    </row>
    <row r="599" spans="1:9" hidden="1" x14ac:dyDescent="0.25">
      <c r="A599" s="1">
        <v>598</v>
      </c>
      <c r="B599" s="1" t="s">
        <v>2740</v>
      </c>
      <c r="C599" s="1" t="s">
        <v>2740</v>
      </c>
      <c r="D599" s="1" t="s">
        <v>3754</v>
      </c>
      <c r="E599" s="1" t="s">
        <v>528</v>
      </c>
      <c r="F599" s="1" t="str">
        <f>VLOOKUP(Table10[[#This Row],[نام کارشناس دفتر فنی]],Table1[],3,0)</f>
        <v>کارشناس بازرسی وبرنامه ریزی تعمیرات مکانیک(9)</v>
      </c>
      <c r="G599" s="1" t="s">
        <v>528</v>
      </c>
      <c r="H599" s="1" t="str">
        <f>VLOOKUP(Table10[[#This Row],[نام شخص کارشناس نظارت]],Table1[],3,0)</f>
        <v>کارشناس بازرسی وبرنامه ریزی تعمیرات مکانیک(9)</v>
      </c>
      <c r="I599" s="1">
        <f>COUNTIF(Table2[کد سیستم],Table10[[#This Row],[کد سیستم]])</f>
        <v>1</v>
      </c>
    </row>
    <row r="600" spans="1:9" hidden="1" x14ac:dyDescent="0.25">
      <c r="A600" s="1">
        <v>599</v>
      </c>
      <c r="B600" s="1" t="s">
        <v>2742</v>
      </c>
      <c r="C600" s="1" t="s">
        <v>2742</v>
      </c>
      <c r="D600" s="1" t="s">
        <v>3754</v>
      </c>
      <c r="E600" s="1" t="s">
        <v>528</v>
      </c>
      <c r="F600" s="1" t="str">
        <f>VLOOKUP(Table10[[#This Row],[نام کارشناس دفتر فنی]],Table1[],3,0)</f>
        <v>کارشناس بازرسی وبرنامه ریزی تعمیرات مکانیک(9)</v>
      </c>
      <c r="G600" s="1" t="s">
        <v>528</v>
      </c>
      <c r="H600" s="1" t="str">
        <f>VLOOKUP(Table10[[#This Row],[نام شخص کارشناس نظارت]],Table1[],3,0)</f>
        <v>کارشناس بازرسی وبرنامه ریزی تعمیرات مکانیک(9)</v>
      </c>
      <c r="I600" s="1">
        <f>COUNTIF(Table2[کد سیستم],Table10[[#This Row],[کد سیستم]])</f>
        <v>1</v>
      </c>
    </row>
    <row r="601" spans="1:9" hidden="1" x14ac:dyDescent="0.25">
      <c r="A601" s="1">
        <v>600</v>
      </c>
      <c r="B601" s="1" t="s">
        <v>2744</v>
      </c>
      <c r="C601" s="1" t="s">
        <v>2744</v>
      </c>
      <c r="D601" s="1" t="s">
        <v>3754</v>
      </c>
      <c r="E601" s="1" t="s">
        <v>528</v>
      </c>
      <c r="F601" s="1" t="str">
        <f>VLOOKUP(Table10[[#This Row],[نام کارشناس دفتر فنی]],Table1[],3,0)</f>
        <v>کارشناس بازرسی وبرنامه ریزی تعمیرات مکانیک(9)</v>
      </c>
      <c r="G601" s="1" t="s">
        <v>528</v>
      </c>
      <c r="H601" s="1" t="str">
        <f>VLOOKUP(Table10[[#This Row],[نام شخص کارشناس نظارت]],Table1[],3,0)</f>
        <v>کارشناس بازرسی وبرنامه ریزی تعمیرات مکانیک(9)</v>
      </c>
      <c r="I601" s="1">
        <f>COUNTIF(Table2[کد سیستم],Table10[[#This Row],[کد سیستم]])</f>
        <v>1</v>
      </c>
    </row>
    <row r="602" spans="1:9" hidden="1" x14ac:dyDescent="0.25">
      <c r="A602" s="1">
        <v>601</v>
      </c>
      <c r="B602" s="1" t="s">
        <v>2746</v>
      </c>
      <c r="C602" s="1" t="s">
        <v>2746</v>
      </c>
      <c r="D602" s="1" t="s">
        <v>3754</v>
      </c>
      <c r="E602" s="1" t="s">
        <v>528</v>
      </c>
      <c r="F602" s="1" t="str">
        <f>VLOOKUP(Table10[[#This Row],[نام کارشناس دفتر فنی]],Table1[],3,0)</f>
        <v>کارشناس بازرسی وبرنامه ریزی تعمیرات مکانیک(9)</v>
      </c>
      <c r="G602" s="1" t="s">
        <v>528</v>
      </c>
      <c r="H602" s="1" t="str">
        <f>VLOOKUP(Table10[[#This Row],[نام شخص کارشناس نظارت]],Table1[],3,0)</f>
        <v>کارشناس بازرسی وبرنامه ریزی تعمیرات مکانیک(9)</v>
      </c>
      <c r="I602" s="1">
        <f>COUNTIF(Table2[کد سیستم],Table10[[#This Row],[کد سیستم]])</f>
        <v>1</v>
      </c>
    </row>
    <row r="603" spans="1:9" hidden="1" x14ac:dyDescent="0.25">
      <c r="A603" s="1">
        <v>602</v>
      </c>
      <c r="B603" s="1" t="s">
        <v>2748</v>
      </c>
      <c r="C603" s="1" t="s">
        <v>2748</v>
      </c>
      <c r="D603" s="1" t="s">
        <v>3754</v>
      </c>
      <c r="E603" s="1" t="s">
        <v>528</v>
      </c>
      <c r="F603" s="1" t="str">
        <f>VLOOKUP(Table10[[#This Row],[نام کارشناس دفتر فنی]],Table1[],3,0)</f>
        <v>کارشناس بازرسی وبرنامه ریزی تعمیرات مکانیک(9)</v>
      </c>
      <c r="G603" s="1" t="s">
        <v>528</v>
      </c>
      <c r="H603" s="1" t="str">
        <f>VLOOKUP(Table10[[#This Row],[نام شخص کارشناس نظارت]],Table1[],3,0)</f>
        <v>کارشناس بازرسی وبرنامه ریزی تعمیرات مکانیک(9)</v>
      </c>
      <c r="I603" s="1">
        <f>COUNTIF(Table2[کد سیستم],Table10[[#This Row],[کد سیستم]])</f>
        <v>1</v>
      </c>
    </row>
    <row r="604" spans="1:9" hidden="1" x14ac:dyDescent="0.25">
      <c r="A604" s="1">
        <v>603</v>
      </c>
      <c r="B604" s="1" t="s">
        <v>2750</v>
      </c>
      <c r="C604" s="1" t="s">
        <v>2750</v>
      </c>
      <c r="D604" s="1" t="s">
        <v>3754</v>
      </c>
      <c r="E604" s="1" t="s">
        <v>528</v>
      </c>
      <c r="F604" s="1" t="str">
        <f>VLOOKUP(Table10[[#This Row],[نام کارشناس دفتر فنی]],Table1[],3,0)</f>
        <v>کارشناس بازرسی وبرنامه ریزی تعمیرات مکانیک(9)</v>
      </c>
      <c r="G604" s="1" t="s">
        <v>528</v>
      </c>
      <c r="H604" s="1" t="str">
        <f>VLOOKUP(Table10[[#This Row],[نام شخص کارشناس نظارت]],Table1[],3,0)</f>
        <v>کارشناس بازرسی وبرنامه ریزی تعمیرات مکانیک(9)</v>
      </c>
      <c r="I604" s="1">
        <f>COUNTIF(Table2[کد سیستم],Table10[[#This Row],[کد سیستم]])</f>
        <v>1</v>
      </c>
    </row>
    <row r="605" spans="1:9" hidden="1" x14ac:dyDescent="0.25">
      <c r="A605" s="1">
        <v>604</v>
      </c>
      <c r="B605" s="1" t="s">
        <v>2752</v>
      </c>
      <c r="C605" s="1" t="s">
        <v>2752</v>
      </c>
      <c r="D605" s="1" t="s">
        <v>3754</v>
      </c>
      <c r="E605" s="1" t="s">
        <v>528</v>
      </c>
      <c r="F605" s="1" t="str">
        <f>VLOOKUP(Table10[[#This Row],[نام کارشناس دفتر فنی]],Table1[],3,0)</f>
        <v>کارشناس بازرسی وبرنامه ریزی تعمیرات مکانیک(9)</v>
      </c>
      <c r="G605" s="1" t="s">
        <v>528</v>
      </c>
      <c r="H605" s="1" t="str">
        <f>VLOOKUP(Table10[[#This Row],[نام شخص کارشناس نظارت]],Table1[],3,0)</f>
        <v>کارشناس بازرسی وبرنامه ریزی تعمیرات مکانیک(9)</v>
      </c>
      <c r="I605" s="1">
        <f>COUNTIF(Table2[کد سیستم],Table10[[#This Row],[کد سیستم]])</f>
        <v>1</v>
      </c>
    </row>
    <row r="606" spans="1:9" hidden="1" x14ac:dyDescent="0.25">
      <c r="A606" s="1">
        <v>605</v>
      </c>
      <c r="B606" s="1" t="s">
        <v>2754</v>
      </c>
      <c r="C606" s="1" t="s">
        <v>2754</v>
      </c>
      <c r="D606" s="1" t="s">
        <v>3754</v>
      </c>
      <c r="E606" s="1" t="s">
        <v>528</v>
      </c>
      <c r="F606" s="1" t="str">
        <f>VLOOKUP(Table10[[#This Row],[نام کارشناس دفتر فنی]],Table1[],3,0)</f>
        <v>کارشناس بازرسی وبرنامه ریزی تعمیرات مکانیک(9)</v>
      </c>
      <c r="G606" s="1" t="s">
        <v>528</v>
      </c>
      <c r="H606" s="1" t="str">
        <f>VLOOKUP(Table10[[#This Row],[نام شخص کارشناس نظارت]],Table1[],3,0)</f>
        <v>کارشناس بازرسی وبرنامه ریزی تعمیرات مکانیک(9)</v>
      </c>
      <c r="I606" s="1">
        <f>COUNTIF(Table2[کد سیستم],Table10[[#This Row],[کد سیستم]])</f>
        <v>1</v>
      </c>
    </row>
    <row r="607" spans="1:9" hidden="1" x14ac:dyDescent="0.25">
      <c r="A607" s="1">
        <v>606</v>
      </c>
      <c r="B607" s="1" t="s">
        <v>2756</v>
      </c>
      <c r="C607" s="1" t="s">
        <v>2756</v>
      </c>
      <c r="D607" s="1" t="s">
        <v>3754</v>
      </c>
      <c r="E607" s="1" t="s">
        <v>528</v>
      </c>
      <c r="F607" s="1" t="str">
        <f>VLOOKUP(Table10[[#This Row],[نام کارشناس دفتر فنی]],Table1[],3,0)</f>
        <v>کارشناس بازرسی وبرنامه ریزی تعمیرات مکانیک(9)</v>
      </c>
      <c r="G607" s="1" t="s">
        <v>528</v>
      </c>
      <c r="H607" s="1" t="str">
        <f>VLOOKUP(Table10[[#This Row],[نام شخص کارشناس نظارت]],Table1[],3,0)</f>
        <v>کارشناس بازرسی وبرنامه ریزی تعمیرات مکانیک(9)</v>
      </c>
      <c r="I607" s="1">
        <f>COUNTIF(Table2[کد سیستم],Table10[[#This Row],[کد سیستم]])</f>
        <v>1</v>
      </c>
    </row>
    <row r="608" spans="1:9" hidden="1" x14ac:dyDescent="0.25">
      <c r="A608" s="1">
        <v>607</v>
      </c>
      <c r="B608" s="1" t="s">
        <v>2758</v>
      </c>
      <c r="C608" s="1" t="s">
        <v>2758</v>
      </c>
      <c r="D608" s="1" t="s">
        <v>3754</v>
      </c>
      <c r="E608" s="1" t="s">
        <v>528</v>
      </c>
      <c r="F608" s="1" t="str">
        <f>VLOOKUP(Table10[[#This Row],[نام کارشناس دفتر فنی]],Table1[],3,0)</f>
        <v>کارشناس بازرسی وبرنامه ریزی تعمیرات مکانیک(9)</v>
      </c>
      <c r="G608" s="1" t="s">
        <v>528</v>
      </c>
      <c r="H608" s="1" t="str">
        <f>VLOOKUP(Table10[[#This Row],[نام شخص کارشناس نظارت]],Table1[],3,0)</f>
        <v>کارشناس بازرسی وبرنامه ریزی تعمیرات مکانیک(9)</v>
      </c>
      <c r="I608" s="1">
        <f>COUNTIF(Table2[کد سیستم],Table10[[#This Row],[کد سیستم]])</f>
        <v>1</v>
      </c>
    </row>
    <row r="609" spans="1:9" hidden="1" x14ac:dyDescent="0.25">
      <c r="A609" s="1">
        <v>608</v>
      </c>
      <c r="B609" s="1" t="s">
        <v>2760</v>
      </c>
      <c r="C609" s="1" t="s">
        <v>2760</v>
      </c>
      <c r="D609" s="1" t="s">
        <v>3754</v>
      </c>
      <c r="E609" s="1" t="s">
        <v>528</v>
      </c>
      <c r="F609" s="1" t="str">
        <f>VLOOKUP(Table10[[#This Row],[نام کارشناس دفتر فنی]],Table1[],3,0)</f>
        <v>کارشناس بازرسی وبرنامه ریزی تعمیرات مکانیک(9)</v>
      </c>
      <c r="G609" s="1" t="s">
        <v>528</v>
      </c>
      <c r="H609" s="1" t="str">
        <f>VLOOKUP(Table10[[#This Row],[نام شخص کارشناس نظارت]],Table1[],3,0)</f>
        <v>کارشناس بازرسی وبرنامه ریزی تعمیرات مکانیک(9)</v>
      </c>
      <c r="I609" s="1">
        <f>COUNTIF(Table2[کد سیستم],Table10[[#This Row],[کد سیستم]])</f>
        <v>1</v>
      </c>
    </row>
    <row r="610" spans="1:9" hidden="1" x14ac:dyDescent="0.25">
      <c r="A610" s="1">
        <v>609</v>
      </c>
      <c r="B610" s="1" t="s">
        <v>2762</v>
      </c>
      <c r="C610" s="1" t="s">
        <v>2762</v>
      </c>
      <c r="D610" s="1" t="s">
        <v>3754</v>
      </c>
      <c r="E610" s="1" t="s">
        <v>528</v>
      </c>
      <c r="F610" s="1" t="str">
        <f>VLOOKUP(Table10[[#This Row],[نام کارشناس دفتر فنی]],Table1[],3,0)</f>
        <v>کارشناس بازرسی وبرنامه ریزی تعمیرات مکانیک(9)</v>
      </c>
      <c r="G610" s="1" t="s">
        <v>528</v>
      </c>
      <c r="H610" s="1" t="str">
        <f>VLOOKUP(Table10[[#This Row],[نام شخص کارشناس نظارت]],Table1[],3,0)</f>
        <v>کارشناس بازرسی وبرنامه ریزی تعمیرات مکانیک(9)</v>
      </c>
      <c r="I610" s="1">
        <f>COUNTIF(Table2[کد سیستم],Table10[[#This Row],[کد سیستم]])</f>
        <v>1</v>
      </c>
    </row>
    <row r="611" spans="1:9" hidden="1" x14ac:dyDescent="0.25">
      <c r="A611" s="1">
        <v>610</v>
      </c>
      <c r="B611" s="1" t="s">
        <v>2764</v>
      </c>
      <c r="C611" s="1">
        <v>1520</v>
      </c>
      <c r="D611" s="1" t="s">
        <v>3754</v>
      </c>
      <c r="E611" s="1" t="s">
        <v>528</v>
      </c>
      <c r="F611" s="1" t="str">
        <f>VLOOKUP(Table10[[#This Row],[نام کارشناس دفتر فنی]],Table1[],3,0)</f>
        <v>کارشناس بازرسی وبرنامه ریزی تعمیرات مکانیک(9)</v>
      </c>
      <c r="G611" s="1" t="s">
        <v>528</v>
      </c>
      <c r="H611" s="1" t="str">
        <f>VLOOKUP(Table10[[#This Row],[نام شخص کارشناس نظارت]],Table1[],3,0)</f>
        <v>کارشناس بازرسی وبرنامه ریزی تعمیرات مکانیک(9)</v>
      </c>
      <c r="I611" s="1">
        <f>COUNTIF(Table2[کد سیستم],Table10[[#This Row],[کد سیستم]])</f>
        <v>1</v>
      </c>
    </row>
    <row r="612" spans="1:9" hidden="1" x14ac:dyDescent="0.25">
      <c r="A612" s="1">
        <v>611</v>
      </c>
      <c r="B612" s="1" t="s">
        <v>2766</v>
      </c>
      <c r="C612" s="1" t="s">
        <v>2766</v>
      </c>
      <c r="D612" s="1" t="s">
        <v>3754</v>
      </c>
      <c r="E612" s="1" t="s">
        <v>528</v>
      </c>
      <c r="F612" s="1" t="str">
        <f>VLOOKUP(Table10[[#This Row],[نام کارشناس دفتر فنی]],Table1[],3,0)</f>
        <v>کارشناس بازرسی وبرنامه ریزی تعمیرات مکانیک(9)</v>
      </c>
      <c r="G612" s="1" t="s">
        <v>528</v>
      </c>
      <c r="H612" s="1" t="str">
        <f>VLOOKUP(Table10[[#This Row],[نام شخص کارشناس نظارت]],Table1[],3,0)</f>
        <v>کارشناس بازرسی وبرنامه ریزی تعمیرات مکانیک(9)</v>
      </c>
      <c r="I612" s="1">
        <f>COUNTIF(Table2[کد سیستم],Table10[[#This Row],[کد سیستم]])</f>
        <v>1</v>
      </c>
    </row>
    <row r="613" spans="1:9" hidden="1" x14ac:dyDescent="0.25">
      <c r="A613" s="1">
        <v>612</v>
      </c>
      <c r="B613" s="1" t="s">
        <v>2768</v>
      </c>
      <c r="C613" s="1" t="s">
        <v>2768</v>
      </c>
      <c r="D613" s="1" t="s">
        <v>3754</v>
      </c>
      <c r="E613" s="1" t="s">
        <v>528</v>
      </c>
      <c r="F613" s="1" t="str">
        <f>VLOOKUP(Table10[[#This Row],[نام کارشناس دفتر فنی]],Table1[],3,0)</f>
        <v>کارشناس بازرسی وبرنامه ریزی تعمیرات مکانیک(9)</v>
      </c>
      <c r="G613" s="1" t="s">
        <v>528</v>
      </c>
      <c r="H613" s="1" t="str">
        <f>VLOOKUP(Table10[[#This Row],[نام شخص کارشناس نظارت]],Table1[],3,0)</f>
        <v>کارشناس بازرسی وبرنامه ریزی تعمیرات مکانیک(9)</v>
      </c>
      <c r="I613" s="1">
        <f>COUNTIF(Table2[کد سیستم],Table10[[#This Row],[کد سیستم]])</f>
        <v>1</v>
      </c>
    </row>
    <row r="614" spans="1:9" hidden="1" x14ac:dyDescent="0.25">
      <c r="A614" s="1">
        <v>613</v>
      </c>
      <c r="B614" s="1" t="s">
        <v>2770</v>
      </c>
      <c r="C614" s="1" t="s">
        <v>2770</v>
      </c>
      <c r="D614" s="1" t="s">
        <v>3754</v>
      </c>
      <c r="E614" s="1" t="s">
        <v>528</v>
      </c>
      <c r="F614" s="1" t="str">
        <f>VLOOKUP(Table10[[#This Row],[نام کارشناس دفتر فنی]],Table1[],3,0)</f>
        <v>کارشناس بازرسی وبرنامه ریزی تعمیرات مکانیک(9)</v>
      </c>
      <c r="G614" s="1" t="s">
        <v>528</v>
      </c>
      <c r="H614" s="1" t="str">
        <f>VLOOKUP(Table10[[#This Row],[نام شخص کارشناس نظارت]],Table1[],3,0)</f>
        <v>کارشناس بازرسی وبرنامه ریزی تعمیرات مکانیک(9)</v>
      </c>
      <c r="I614" s="1">
        <f>COUNTIF(Table2[کد سیستم],Table10[[#This Row],[کد سیستم]])</f>
        <v>1</v>
      </c>
    </row>
    <row r="615" spans="1:9" hidden="1" x14ac:dyDescent="0.25">
      <c r="A615" s="1">
        <v>614</v>
      </c>
      <c r="B615" s="1" t="s">
        <v>2772</v>
      </c>
      <c r="C615" s="1" t="s">
        <v>2772</v>
      </c>
      <c r="D615" s="1" t="s">
        <v>3754</v>
      </c>
      <c r="E615" s="1" t="s">
        <v>528</v>
      </c>
      <c r="F615" s="1" t="str">
        <f>VLOOKUP(Table10[[#This Row],[نام کارشناس دفتر فنی]],Table1[],3,0)</f>
        <v>کارشناس بازرسی وبرنامه ریزی تعمیرات مکانیک(9)</v>
      </c>
      <c r="G615" s="1" t="s">
        <v>528</v>
      </c>
      <c r="H615" s="1" t="str">
        <f>VLOOKUP(Table10[[#This Row],[نام شخص کارشناس نظارت]],Table1[],3,0)</f>
        <v>کارشناس بازرسی وبرنامه ریزی تعمیرات مکانیک(9)</v>
      </c>
      <c r="I615" s="1">
        <f>COUNTIF(Table2[کد سیستم],Table10[[#This Row],[کد سیستم]])</f>
        <v>1</v>
      </c>
    </row>
    <row r="616" spans="1:9" hidden="1" x14ac:dyDescent="0.25">
      <c r="A616" s="1">
        <v>615</v>
      </c>
      <c r="B616" s="1" t="s">
        <v>2774</v>
      </c>
      <c r="C616" s="1" t="s">
        <v>2774</v>
      </c>
      <c r="D616" s="1" t="s">
        <v>3754</v>
      </c>
      <c r="E616" s="1" t="s">
        <v>528</v>
      </c>
      <c r="F616" s="1" t="str">
        <f>VLOOKUP(Table10[[#This Row],[نام کارشناس دفتر فنی]],Table1[],3,0)</f>
        <v>کارشناس بازرسی وبرنامه ریزی تعمیرات مکانیک(9)</v>
      </c>
      <c r="G616" s="1" t="s">
        <v>528</v>
      </c>
      <c r="H616" s="1" t="str">
        <f>VLOOKUP(Table10[[#This Row],[نام شخص کارشناس نظارت]],Table1[],3,0)</f>
        <v>کارشناس بازرسی وبرنامه ریزی تعمیرات مکانیک(9)</v>
      </c>
      <c r="I616" s="1">
        <f>COUNTIF(Table2[کد سیستم],Table10[[#This Row],[کد سیستم]])</f>
        <v>1</v>
      </c>
    </row>
    <row r="617" spans="1:9" hidden="1" x14ac:dyDescent="0.25">
      <c r="A617" s="1">
        <v>616</v>
      </c>
      <c r="B617" s="1" t="s">
        <v>2776</v>
      </c>
      <c r="C617" s="1" t="s">
        <v>2776</v>
      </c>
      <c r="D617" s="1" t="s">
        <v>3754</v>
      </c>
      <c r="E617" s="1" t="s">
        <v>528</v>
      </c>
      <c r="F617" s="1" t="str">
        <f>VLOOKUP(Table10[[#This Row],[نام کارشناس دفتر فنی]],Table1[],3,0)</f>
        <v>کارشناس بازرسی وبرنامه ریزی تعمیرات مکانیک(9)</v>
      </c>
      <c r="G617" s="1" t="s">
        <v>528</v>
      </c>
      <c r="H617" s="1" t="str">
        <f>VLOOKUP(Table10[[#This Row],[نام شخص کارشناس نظارت]],Table1[],3,0)</f>
        <v>کارشناس بازرسی وبرنامه ریزی تعمیرات مکانیک(9)</v>
      </c>
      <c r="I617" s="1">
        <f>COUNTIF(Table2[کد سیستم],Table10[[#This Row],[کد سیستم]])</f>
        <v>1</v>
      </c>
    </row>
    <row r="618" spans="1:9" hidden="1" x14ac:dyDescent="0.25">
      <c r="A618" s="1">
        <v>617</v>
      </c>
      <c r="B618" s="1" t="s">
        <v>2778</v>
      </c>
      <c r="C618" s="1" t="s">
        <v>2778</v>
      </c>
      <c r="D618" s="1" t="s">
        <v>3754</v>
      </c>
      <c r="E618" s="1" t="s">
        <v>528</v>
      </c>
      <c r="F618" s="1" t="str">
        <f>VLOOKUP(Table10[[#This Row],[نام کارشناس دفتر فنی]],Table1[],3,0)</f>
        <v>کارشناس بازرسی وبرنامه ریزی تعمیرات مکانیک(9)</v>
      </c>
      <c r="G618" s="1" t="s">
        <v>528</v>
      </c>
      <c r="H618" s="1" t="str">
        <f>VLOOKUP(Table10[[#This Row],[نام شخص کارشناس نظارت]],Table1[],3,0)</f>
        <v>کارشناس بازرسی وبرنامه ریزی تعمیرات مکانیک(9)</v>
      </c>
      <c r="I618" s="1">
        <f>COUNTIF(Table2[کد سیستم],Table10[[#This Row],[کد سیستم]])</f>
        <v>1</v>
      </c>
    </row>
    <row r="619" spans="1:9" hidden="1" x14ac:dyDescent="0.25">
      <c r="A619" s="1">
        <v>618</v>
      </c>
      <c r="B619" s="1" t="s">
        <v>2780</v>
      </c>
      <c r="C619" s="1" t="s">
        <v>2780</v>
      </c>
      <c r="D619" s="1" t="s">
        <v>3754</v>
      </c>
      <c r="E619" s="1" t="s">
        <v>528</v>
      </c>
      <c r="F619" s="1" t="str">
        <f>VLOOKUP(Table10[[#This Row],[نام کارشناس دفتر فنی]],Table1[],3,0)</f>
        <v>کارشناس بازرسی وبرنامه ریزی تعمیرات مکانیک(9)</v>
      </c>
      <c r="G619" s="1" t="s">
        <v>528</v>
      </c>
      <c r="H619" s="1" t="str">
        <f>VLOOKUP(Table10[[#This Row],[نام شخص کارشناس نظارت]],Table1[],3,0)</f>
        <v>کارشناس بازرسی وبرنامه ریزی تعمیرات مکانیک(9)</v>
      </c>
      <c r="I619" s="1">
        <f>COUNTIF(Table2[کد سیستم],Table10[[#This Row],[کد سیستم]])</f>
        <v>1</v>
      </c>
    </row>
    <row r="620" spans="1:9" hidden="1" x14ac:dyDescent="0.25">
      <c r="A620" s="1">
        <v>619</v>
      </c>
      <c r="B620" s="1" t="s">
        <v>2782</v>
      </c>
      <c r="C620" s="1" t="s">
        <v>2782</v>
      </c>
      <c r="D620" s="1" t="s">
        <v>3754</v>
      </c>
      <c r="E620" s="1" t="s">
        <v>528</v>
      </c>
      <c r="F620" s="1" t="str">
        <f>VLOOKUP(Table10[[#This Row],[نام کارشناس دفتر فنی]],Table1[],3,0)</f>
        <v>کارشناس بازرسی وبرنامه ریزی تعمیرات مکانیک(9)</v>
      </c>
      <c r="G620" s="1" t="s">
        <v>528</v>
      </c>
      <c r="H620" s="1" t="str">
        <f>VLOOKUP(Table10[[#This Row],[نام شخص کارشناس نظارت]],Table1[],3,0)</f>
        <v>کارشناس بازرسی وبرنامه ریزی تعمیرات مکانیک(9)</v>
      </c>
      <c r="I620" s="1">
        <f>COUNTIF(Table2[کد سیستم],Table10[[#This Row],[کد سیستم]])</f>
        <v>1</v>
      </c>
    </row>
    <row r="621" spans="1:9" hidden="1" x14ac:dyDescent="0.25">
      <c r="A621" s="1">
        <v>620</v>
      </c>
      <c r="B621" s="1" t="s">
        <v>2784</v>
      </c>
      <c r="C621" s="1" t="s">
        <v>2784</v>
      </c>
      <c r="D621" s="1" t="s">
        <v>3754</v>
      </c>
      <c r="E621" s="1" t="s">
        <v>528</v>
      </c>
      <c r="F621" s="1" t="str">
        <f>VLOOKUP(Table10[[#This Row],[نام کارشناس دفتر فنی]],Table1[],3,0)</f>
        <v>کارشناس بازرسی وبرنامه ریزی تعمیرات مکانیک(9)</v>
      </c>
      <c r="G621" s="1" t="s">
        <v>528</v>
      </c>
      <c r="H621" s="1" t="str">
        <f>VLOOKUP(Table10[[#This Row],[نام شخص کارشناس نظارت]],Table1[],3,0)</f>
        <v>کارشناس بازرسی وبرنامه ریزی تعمیرات مکانیک(9)</v>
      </c>
      <c r="I621" s="1">
        <f>COUNTIF(Table2[کد سیستم],Table10[[#This Row],[کد سیستم]])</f>
        <v>1</v>
      </c>
    </row>
    <row r="622" spans="1:9" hidden="1" x14ac:dyDescent="0.25">
      <c r="A622" s="1">
        <v>621</v>
      </c>
      <c r="B622" s="1" t="s">
        <v>2786</v>
      </c>
      <c r="C622" s="1" t="s">
        <v>2786</v>
      </c>
      <c r="D622" s="1" t="s">
        <v>3754</v>
      </c>
      <c r="E622" s="1" t="s">
        <v>528</v>
      </c>
      <c r="F622" s="1" t="str">
        <f>VLOOKUP(Table10[[#This Row],[نام کارشناس دفتر فنی]],Table1[],3,0)</f>
        <v>کارشناس بازرسی وبرنامه ریزی تعمیرات مکانیک(9)</v>
      </c>
      <c r="G622" s="1" t="s">
        <v>528</v>
      </c>
      <c r="H622" s="1" t="str">
        <f>VLOOKUP(Table10[[#This Row],[نام شخص کارشناس نظارت]],Table1[],3,0)</f>
        <v>کارشناس بازرسی وبرنامه ریزی تعمیرات مکانیک(9)</v>
      </c>
      <c r="I622" s="1">
        <f>COUNTIF(Table2[کد سیستم],Table10[[#This Row],[کد سیستم]])</f>
        <v>1</v>
      </c>
    </row>
    <row r="623" spans="1:9" hidden="1" x14ac:dyDescent="0.25">
      <c r="A623" s="1">
        <v>622</v>
      </c>
      <c r="B623" s="1" t="s">
        <v>2788</v>
      </c>
      <c r="C623" s="1" t="s">
        <v>2788</v>
      </c>
      <c r="D623" s="1" t="s">
        <v>3754</v>
      </c>
      <c r="E623" s="1" t="s">
        <v>528</v>
      </c>
      <c r="F623" s="1" t="str">
        <f>VLOOKUP(Table10[[#This Row],[نام کارشناس دفتر فنی]],Table1[],3,0)</f>
        <v>کارشناس بازرسی وبرنامه ریزی تعمیرات مکانیک(9)</v>
      </c>
      <c r="G623" s="1" t="s">
        <v>528</v>
      </c>
      <c r="H623" s="1" t="str">
        <f>VLOOKUP(Table10[[#This Row],[نام شخص کارشناس نظارت]],Table1[],3,0)</f>
        <v>کارشناس بازرسی وبرنامه ریزی تعمیرات مکانیک(9)</v>
      </c>
      <c r="I623" s="1">
        <f>COUNTIF(Table2[کد سیستم],Table10[[#This Row],[کد سیستم]])</f>
        <v>1</v>
      </c>
    </row>
    <row r="624" spans="1:9" hidden="1" x14ac:dyDescent="0.25">
      <c r="A624" s="1">
        <v>623</v>
      </c>
      <c r="B624" s="1" t="s">
        <v>2790</v>
      </c>
      <c r="C624" s="1" t="s">
        <v>2790</v>
      </c>
      <c r="D624" s="1" t="s">
        <v>3754</v>
      </c>
      <c r="E624" s="1" t="s">
        <v>528</v>
      </c>
      <c r="F624" s="1" t="str">
        <f>VLOOKUP(Table10[[#This Row],[نام کارشناس دفتر فنی]],Table1[],3,0)</f>
        <v>کارشناس بازرسی وبرنامه ریزی تعمیرات مکانیک(9)</v>
      </c>
      <c r="G624" s="1" t="s">
        <v>528</v>
      </c>
      <c r="H624" s="1" t="str">
        <f>VLOOKUP(Table10[[#This Row],[نام شخص کارشناس نظارت]],Table1[],3,0)</f>
        <v>کارشناس بازرسی وبرنامه ریزی تعمیرات مکانیک(9)</v>
      </c>
      <c r="I624" s="1">
        <f>COUNTIF(Table2[کد سیستم],Table10[[#This Row],[کد سیستم]])</f>
        <v>1</v>
      </c>
    </row>
    <row r="625" spans="1:9" hidden="1" x14ac:dyDescent="0.25">
      <c r="A625" s="1">
        <v>624</v>
      </c>
      <c r="B625" s="1" t="s">
        <v>2792</v>
      </c>
      <c r="C625" s="1" t="s">
        <v>2792</v>
      </c>
      <c r="D625" s="1" t="s">
        <v>3754</v>
      </c>
      <c r="E625" s="1" t="s">
        <v>528</v>
      </c>
      <c r="F625" s="1" t="str">
        <f>VLOOKUP(Table10[[#This Row],[نام کارشناس دفتر فنی]],Table1[],3,0)</f>
        <v>کارشناس بازرسی وبرنامه ریزی تعمیرات مکانیک(9)</v>
      </c>
      <c r="G625" s="1" t="s">
        <v>528</v>
      </c>
      <c r="H625" s="1" t="str">
        <f>VLOOKUP(Table10[[#This Row],[نام شخص کارشناس نظارت]],Table1[],3,0)</f>
        <v>کارشناس بازرسی وبرنامه ریزی تعمیرات مکانیک(9)</v>
      </c>
      <c r="I625" s="1">
        <f>COUNTIF(Table2[کد سیستم],Table10[[#This Row],[کد سیستم]])</f>
        <v>1</v>
      </c>
    </row>
    <row r="626" spans="1:9" hidden="1" x14ac:dyDescent="0.25">
      <c r="A626" s="1">
        <v>625</v>
      </c>
      <c r="B626" s="1" t="s">
        <v>2794</v>
      </c>
      <c r="C626" s="1" t="s">
        <v>2794</v>
      </c>
      <c r="D626" s="1" t="s">
        <v>3754</v>
      </c>
      <c r="E626" s="1" t="s">
        <v>528</v>
      </c>
      <c r="F626" s="1" t="str">
        <f>VLOOKUP(Table10[[#This Row],[نام کارشناس دفتر فنی]],Table1[],3,0)</f>
        <v>کارشناس بازرسی وبرنامه ریزی تعمیرات مکانیک(9)</v>
      </c>
      <c r="G626" s="1" t="s">
        <v>528</v>
      </c>
      <c r="H626" s="1" t="str">
        <f>VLOOKUP(Table10[[#This Row],[نام شخص کارشناس نظارت]],Table1[],3,0)</f>
        <v>کارشناس بازرسی وبرنامه ریزی تعمیرات مکانیک(9)</v>
      </c>
      <c r="I626" s="1">
        <f>COUNTIF(Table2[کد سیستم],Table10[[#This Row],[کد سیستم]])</f>
        <v>1</v>
      </c>
    </row>
    <row r="627" spans="1:9" hidden="1" x14ac:dyDescent="0.25">
      <c r="A627" s="1">
        <v>626</v>
      </c>
      <c r="B627" s="1" t="s">
        <v>2796</v>
      </c>
      <c r="C627" s="1" t="s">
        <v>2796</v>
      </c>
      <c r="D627" s="1" t="s">
        <v>3754</v>
      </c>
      <c r="E627" s="1" t="s">
        <v>528</v>
      </c>
      <c r="F627" s="1" t="str">
        <f>VLOOKUP(Table10[[#This Row],[نام کارشناس دفتر فنی]],Table1[],3,0)</f>
        <v>کارشناس بازرسی وبرنامه ریزی تعمیرات مکانیک(9)</v>
      </c>
      <c r="G627" s="1" t="s">
        <v>528</v>
      </c>
      <c r="H627" s="1" t="str">
        <f>VLOOKUP(Table10[[#This Row],[نام شخص کارشناس نظارت]],Table1[],3,0)</f>
        <v>کارشناس بازرسی وبرنامه ریزی تعمیرات مکانیک(9)</v>
      </c>
      <c r="I627" s="1">
        <f>COUNTIF(Table2[کد سیستم],Table10[[#This Row],[کد سیستم]])</f>
        <v>1</v>
      </c>
    </row>
    <row r="628" spans="1:9" hidden="1" x14ac:dyDescent="0.25">
      <c r="A628" s="1">
        <v>627</v>
      </c>
      <c r="B628" s="1" t="s">
        <v>2798</v>
      </c>
      <c r="C628" s="1" t="s">
        <v>2798</v>
      </c>
      <c r="D628" s="1" t="s">
        <v>3754</v>
      </c>
      <c r="E628" s="1" t="s">
        <v>528</v>
      </c>
      <c r="F628" s="1" t="str">
        <f>VLOOKUP(Table10[[#This Row],[نام کارشناس دفتر فنی]],Table1[],3,0)</f>
        <v>کارشناس بازرسی وبرنامه ریزی تعمیرات مکانیک(9)</v>
      </c>
      <c r="G628" s="1" t="s">
        <v>528</v>
      </c>
      <c r="H628" s="1" t="str">
        <f>VLOOKUP(Table10[[#This Row],[نام شخص کارشناس نظارت]],Table1[],3,0)</f>
        <v>کارشناس بازرسی وبرنامه ریزی تعمیرات مکانیک(9)</v>
      </c>
      <c r="I628" s="1">
        <f>COUNTIF(Table2[کد سیستم],Table10[[#This Row],[کد سیستم]])</f>
        <v>1</v>
      </c>
    </row>
    <row r="629" spans="1:9" hidden="1" x14ac:dyDescent="0.25">
      <c r="A629" s="1">
        <v>628</v>
      </c>
      <c r="B629" s="1" t="s">
        <v>2800</v>
      </c>
      <c r="C629" s="1" t="s">
        <v>2800</v>
      </c>
      <c r="D629" s="1" t="s">
        <v>3754</v>
      </c>
      <c r="E629" s="1" t="s">
        <v>528</v>
      </c>
      <c r="F629" s="1" t="str">
        <f>VLOOKUP(Table10[[#This Row],[نام کارشناس دفتر فنی]],Table1[],3,0)</f>
        <v>کارشناس بازرسی وبرنامه ریزی تعمیرات مکانیک(9)</v>
      </c>
      <c r="G629" s="1" t="s">
        <v>528</v>
      </c>
      <c r="H629" s="1" t="str">
        <f>VLOOKUP(Table10[[#This Row],[نام شخص کارشناس نظارت]],Table1[],3,0)</f>
        <v>کارشناس بازرسی وبرنامه ریزی تعمیرات مکانیک(9)</v>
      </c>
      <c r="I629" s="1">
        <f>COUNTIF(Table2[کد سیستم],Table10[[#This Row],[کد سیستم]])</f>
        <v>1</v>
      </c>
    </row>
    <row r="630" spans="1:9" hidden="1" x14ac:dyDescent="0.25">
      <c r="A630" s="1">
        <v>629</v>
      </c>
      <c r="B630" s="1" t="s">
        <v>2802</v>
      </c>
      <c r="C630" s="1" t="s">
        <v>2802</v>
      </c>
      <c r="D630" s="1" t="s">
        <v>3754</v>
      </c>
      <c r="E630" s="1" t="s">
        <v>528</v>
      </c>
      <c r="F630" s="1" t="str">
        <f>VLOOKUP(Table10[[#This Row],[نام کارشناس دفتر فنی]],Table1[],3,0)</f>
        <v>کارشناس بازرسی وبرنامه ریزی تعمیرات مکانیک(9)</v>
      </c>
      <c r="G630" s="1" t="s">
        <v>528</v>
      </c>
      <c r="H630" s="1" t="str">
        <f>VLOOKUP(Table10[[#This Row],[نام شخص کارشناس نظارت]],Table1[],3,0)</f>
        <v>کارشناس بازرسی وبرنامه ریزی تعمیرات مکانیک(9)</v>
      </c>
      <c r="I630" s="1">
        <f>COUNTIF(Table2[کد سیستم],Table10[[#This Row],[کد سیستم]])</f>
        <v>1</v>
      </c>
    </row>
    <row r="631" spans="1:9" hidden="1" x14ac:dyDescent="0.25">
      <c r="A631" s="1">
        <v>630</v>
      </c>
      <c r="B631" s="1" t="s">
        <v>2804</v>
      </c>
      <c r="C631" s="1" t="s">
        <v>2804</v>
      </c>
      <c r="D631" s="1" t="s">
        <v>3754</v>
      </c>
      <c r="E631" s="1" t="s">
        <v>528</v>
      </c>
      <c r="F631" s="1" t="str">
        <f>VLOOKUP(Table10[[#This Row],[نام کارشناس دفتر فنی]],Table1[],3,0)</f>
        <v>کارشناس بازرسی وبرنامه ریزی تعمیرات مکانیک(9)</v>
      </c>
      <c r="G631" s="1" t="s">
        <v>528</v>
      </c>
      <c r="H631" s="1" t="str">
        <f>VLOOKUP(Table10[[#This Row],[نام شخص کارشناس نظارت]],Table1[],3,0)</f>
        <v>کارشناس بازرسی وبرنامه ریزی تعمیرات مکانیک(9)</v>
      </c>
      <c r="I631" s="1">
        <f>COUNTIF(Table2[کد سیستم],Table10[[#This Row],[کد سیستم]])</f>
        <v>1</v>
      </c>
    </row>
    <row r="632" spans="1:9" hidden="1" x14ac:dyDescent="0.25">
      <c r="A632" s="1">
        <v>631</v>
      </c>
      <c r="B632" s="1" t="s">
        <v>2806</v>
      </c>
      <c r="C632" s="1" t="s">
        <v>2806</v>
      </c>
      <c r="D632" s="1" t="s">
        <v>3754</v>
      </c>
      <c r="E632" s="1" t="s">
        <v>528</v>
      </c>
      <c r="F632" s="1" t="str">
        <f>VLOOKUP(Table10[[#This Row],[نام کارشناس دفتر فنی]],Table1[],3,0)</f>
        <v>کارشناس بازرسی وبرنامه ریزی تعمیرات مکانیک(9)</v>
      </c>
      <c r="G632" s="1" t="s">
        <v>528</v>
      </c>
      <c r="H632" s="1" t="str">
        <f>VLOOKUP(Table10[[#This Row],[نام شخص کارشناس نظارت]],Table1[],3,0)</f>
        <v>کارشناس بازرسی وبرنامه ریزی تعمیرات مکانیک(9)</v>
      </c>
      <c r="I632" s="1">
        <f>COUNTIF(Table2[کد سیستم],Table10[[#This Row],[کد سیستم]])</f>
        <v>1</v>
      </c>
    </row>
    <row r="633" spans="1:9" hidden="1" x14ac:dyDescent="0.25">
      <c r="A633" s="1">
        <v>632</v>
      </c>
      <c r="B633" s="1" t="s">
        <v>2808</v>
      </c>
      <c r="C633" s="1" t="s">
        <v>2808</v>
      </c>
      <c r="D633" s="1" t="s">
        <v>3754</v>
      </c>
      <c r="E633" s="1" t="s">
        <v>528</v>
      </c>
      <c r="F633" s="1" t="str">
        <f>VLOOKUP(Table10[[#This Row],[نام کارشناس دفتر فنی]],Table1[],3,0)</f>
        <v>کارشناس بازرسی وبرنامه ریزی تعمیرات مکانیک(9)</v>
      </c>
      <c r="G633" s="1" t="s">
        <v>528</v>
      </c>
      <c r="H633" s="1" t="str">
        <f>VLOOKUP(Table10[[#This Row],[نام شخص کارشناس نظارت]],Table1[],3,0)</f>
        <v>کارشناس بازرسی وبرنامه ریزی تعمیرات مکانیک(9)</v>
      </c>
      <c r="I633" s="1">
        <f>COUNTIF(Table2[کد سیستم],Table10[[#This Row],[کد سیستم]])</f>
        <v>1</v>
      </c>
    </row>
    <row r="634" spans="1:9" hidden="1" x14ac:dyDescent="0.25">
      <c r="A634" s="1">
        <v>633</v>
      </c>
      <c r="B634" s="1" t="s">
        <v>2810</v>
      </c>
      <c r="C634" s="1" t="s">
        <v>2810</v>
      </c>
      <c r="D634" s="1" t="s">
        <v>3754</v>
      </c>
      <c r="E634" s="1" t="s">
        <v>528</v>
      </c>
      <c r="F634" s="1" t="str">
        <f>VLOOKUP(Table10[[#This Row],[نام کارشناس دفتر فنی]],Table1[],3,0)</f>
        <v>کارشناس بازرسی وبرنامه ریزی تعمیرات مکانیک(9)</v>
      </c>
      <c r="G634" s="1" t="s">
        <v>528</v>
      </c>
      <c r="H634" s="1" t="str">
        <f>VLOOKUP(Table10[[#This Row],[نام شخص کارشناس نظارت]],Table1[],3,0)</f>
        <v>کارشناس بازرسی وبرنامه ریزی تعمیرات مکانیک(9)</v>
      </c>
      <c r="I634" s="1">
        <f>COUNTIF(Table2[کد سیستم],Table10[[#This Row],[کد سیستم]])</f>
        <v>1</v>
      </c>
    </row>
    <row r="635" spans="1:9" hidden="1" x14ac:dyDescent="0.25">
      <c r="A635" s="1">
        <v>634</v>
      </c>
      <c r="B635" s="1" t="s">
        <v>2812</v>
      </c>
      <c r="C635" s="1" t="s">
        <v>2812</v>
      </c>
      <c r="D635" s="1" t="s">
        <v>3754</v>
      </c>
      <c r="E635" s="1" t="s">
        <v>528</v>
      </c>
      <c r="F635" s="1" t="str">
        <f>VLOOKUP(Table10[[#This Row],[نام کارشناس دفتر فنی]],Table1[],3,0)</f>
        <v>کارشناس بازرسی وبرنامه ریزی تعمیرات مکانیک(9)</v>
      </c>
      <c r="G635" s="1" t="s">
        <v>528</v>
      </c>
      <c r="H635" s="1" t="str">
        <f>VLOOKUP(Table10[[#This Row],[نام شخص کارشناس نظارت]],Table1[],3,0)</f>
        <v>کارشناس بازرسی وبرنامه ریزی تعمیرات مکانیک(9)</v>
      </c>
      <c r="I635" s="1">
        <f>COUNTIF(Table2[کد سیستم],Table10[[#This Row],[کد سیستم]])</f>
        <v>1</v>
      </c>
    </row>
    <row r="636" spans="1:9" hidden="1" x14ac:dyDescent="0.25">
      <c r="A636" s="1">
        <v>635</v>
      </c>
      <c r="B636" s="1" t="s">
        <v>2814</v>
      </c>
      <c r="C636" s="1" t="s">
        <v>2814</v>
      </c>
      <c r="D636" s="1" t="s">
        <v>3754</v>
      </c>
      <c r="E636" s="1" t="s">
        <v>528</v>
      </c>
      <c r="F636" s="1" t="str">
        <f>VLOOKUP(Table10[[#This Row],[نام کارشناس دفتر فنی]],Table1[],3,0)</f>
        <v>کارشناس بازرسی وبرنامه ریزی تعمیرات مکانیک(9)</v>
      </c>
      <c r="G636" s="1" t="s">
        <v>528</v>
      </c>
      <c r="H636" s="1" t="str">
        <f>VLOOKUP(Table10[[#This Row],[نام شخص کارشناس نظارت]],Table1[],3,0)</f>
        <v>کارشناس بازرسی وبرنامه ریزی تعمیرات مکانیک(9)</v>
      </c>
      <c r="I636" s="1">
        <f>COUNTIF(Table2[کد سیستم],Table10[[#This Row],[کد سیستم]])</f>
        <v>1</v>
      </c>
    </row>
    <row r="637" spans="1:9" hidden="1" x14ac:dyDescent="0.25">
      <c r="A637" s="1">
        <v>636</v>
      </c>
      <c r="B637" s="1" t="s">
        <v>2816</v>
      </c>
      <c r="C637" s="1" t="s">
        <v>2816</v>
      </c>
      <c r="D637" s="1" t="s">
        <v>3754</v>
      </c>
      <c r="E637" s="1" t="s">
        <v>528</v>
      </c>
      <c r="F637" s="1" t="str">
        <f>VLOOKUP(Table10[[#This Row],[نام کارشناس دفتر فنی]],Table1[],3,0)</f>
        <v>کارشناس بازرسی وبرنامه ریزی تعمیرات مکانیک(9)</v>
      </c>
      <c r="G637" s="1" t="s">
        <v>528</v>
      </c>
      <c r="H637" s="1" t="str">
        <f>VLOOKUP(Table10[[#This Row],[نام شخص کارشناس نظارت]],Table1[],3,0)</f>
        <v>کارشناس بازرسی وبرنامه ریزی تعمیرات مکانیک(9)</v>
      </c>
      <c r="I637" s="1">
        <f>COUNTIF(Table2[کد سیستم],Table10[[#This Row],[کد سیستم]])</f>
        <v>1</v>
      </c>
    </row>
    <row r="638" spans="1:9" hidden="1" x14ac:dyDescent="0.25">
      <c r="A638" s="1">
        <v>637</v>
      </c>
      <c r="B638" s="1" t="s">
        <v>2818</v>
      </c>
      <c r="C638" s="1">
        <v>1530</v>
      </c>
      <c r="D638" s="1" t="s">
        <v>3754</v>
      </c>
      <c r="E638" s="1" t="s">
        <v>528</v>
      </c>
      <c r="F638" s="1" t="str">
        <f>VLOOKUP(Table10[[#This Row],[نام کارشناس دفتر فنی]],Table1[],3,0)</f>
        <v>کارشناس بازرسی وبرنامه ریزی تعمیرات مکانیک(9)</v>
      </c>
      <c r="G638" s="1" t="s">
        <v>528</v>
      </c>
      <c r="H638" s="1" t="str">
        <f>VLOOKUP(Table10[[#This Row],[نام شخص کارشناس نظارت]],Table1[],3,0)</f>
        <v>کارشناس بازرسی وبرنامه ریزی تعمیرات مکانیک(9)</v>
      </c>
      <c r="I638" s="1">
        <f>COUNTIF(Table2[کد سیستم],Table10[[#This Row],[کد سیستم]])</f>
        <v>1</v>
      </c>
    </row>
    <row r="639" spans="1:9" hidden="1" x14ac:dyDescent="0.25">
      <c r="A639" s="1">
        <v>638</v>
      </c>
      <c r="B639" s="1" t="s">
        <v>2820</v>
      </c>
      <c r="C639" s="1" t="s">
        <v>2820</v>
      </c>
      <c r="D639" s="1" t="s">
        <v>3754</v>
      </c>
      <c r="E639" s="1" t="s">
        <v>528</v>
      </c>
      <c r="F639" s="1" t="str">
        <f>VLOOKUP(Table10[[#This Row],[نام کارشناس دفتر فنی]],Table1[],3,0)</f>
        <v>کارشناس بازرسی وبرنامه ریزی تعمیرات مکانیک(9)</v>
      </c>
      <c r="G639" s="1" t="s">
        <v>528</v>
      </c>
      <c r="H639" s="1" t="str">
        <f>VLOOKUP(Table10[[#This Row],[نام شخص کارشناس نظارت]],Table1[],3,0)</f>
        <v>کارشناس بازرسی وبرنامه ریزی تعمیرات مکانیک(9)</v>
      </c>
      <c r="I639" s="1">
        <f>COUNTIF(Table2[کد سیستم],Table10[[#This Row],[کد سیستم]])</f>
        <v>1</v>
      </c>
    </row>
    <row r="640" spans="1:9" hidden="1" x14ac:dyDescent="0.25">
      <c r="A640" s="1">
        <v>639</v>
      </c>
      <c r="B640" s="1" t="s">
        <v>2822</v>
      </c>
      <c r="C640" s="1">
        <v>1540</v>
      </c>
      <c r="D640" s="1" t="s">
        <v>3754</v>
      </c>
      <c r="E640" s="1" t="s">
        <v>528</v>
      </c>
      <c r="F640" s="1" t="str">
        <f>VLOOKUP(Table10[[#This Row],[نام کارشناس دفتر فنی]],Table1[],3,0)</f>
        <v>کارشناس بازرسی وبرنامه ریزی تعمیرات مکانیک(9)</v>
      </c>
      <c r="G640" s="1" t="s">
        <v>528</v>
      </c>
      <c r="H640" s="1" t="str">
        <f>VLOOKUP(Table10[[#This Row],[نام شخص کارشناس نظارت]],Table1[],3,0)</f>
        <v>کارشناس بازرسی وبرنامه ریزی تعمیرات مکانیک(9)</v>
      </c>
      <c r="I640" s="1">
        <f>COUNTIF(Table2[کد سیستم],Table10[[#This Row],[کد سیستم]])</f>
        <v>1</v>
      </c>
    </row>
    <row r="641" spans="1:9" hidden="1" x14ac:dyDescent="0.25">
      <c r="A641" s="1">
        <v>640</v>
      </c>
      <c r="B641" s="1" t="s">
        <v>2824</v>
      </c>
      <c r="C641" s="1" t="s">
        <v>2824</v>
      </c>
      <c r="D641" s="1" t="s">
        <v>3754</v>
      </c>
      <c r="E641" s="1" t="s">
        <v>528</v>
      </c>
      <c r="F641" s="1" t="str">
        <f>VLOOKUP(Table10[[#This Row],[نام کارشناس دفتر فنی]],Table1[],3,0)</f>
        <v>کارشناس بازرسی وبرنامه ریزی تعمیرات مکانیک(9)</v>
      </c>
      <c r="G641" s="1" t="s">
        <v>528</v>
      </c>
      <c r="H641" s="1" t="str">
        <f>VLOOKUP(Table10[[#This Row],[نام شخص کارشناس نظارت]],Table1[],3,0)</f>
        <v>کارشناس بازرسی وبرنامه ریزی تعمیرات مکانیک(9)</v>
      </c>
      <c r="I641" s="1">
        <f>COUNTIF(Table2[کد سیستم],Table10[[#This Row],[کد سیستم]])</f>
        <v>1</v>
      </c>
    </row>
    <row r="642" spans="1:9" hidden="1" x14ac:dyDescent="0.25">
      <c r="A642" s="1">
        <v>641</v>
      </c>
      <c r="B642" s="1" t="s">
        <v>2826</v>
      </c>
      <c r="C642" s="1" t="s">
        <v>2826</v>
      </c>
      <c r="D642" s="1" t="s">
        <v>3754</v>
      </c>
      <c r="E642" s="1" t="s">
        <v>528</v>
      </c>
      <c r="F642" s="1" t="str">
        <f>VLOOKUP(Table10[[#This Row],[نام کارشناس دفتر فنی]],Table1[],3,0)</f>
        <v>کارشناس بازرسی وبرنامه ریزی تعمیرات مکانیک(9)</v>
      </c>
      <c r="G642" s="1" t="s">
        <v>528</v>
      </c>
      <c r="H642" s="1" t="str">
        <f>VLOOKUP(Table10[[#This Row],[نام شخص کارشناس نظارت]],Table1[],3,0)</f>
        <v>کارشناس بازرسی وبرنامه ریزی تعمیرات مکانیک(9)</v>
      </c>
      <c r="I642" s="1">
        <f>COUNTIF(Table2[کد سیستم],Table10[[#This Row],[کد سیستم]])</f>
        <v>1</v>
      </c>
    </row>
    <row r="643" spans="1:9" hidden="1" x14ac:dyDescent="0.25">
      <c r="A643" s="1">
        <v>642</v>
      </c>
      <c r="B643" s="1" t="s">
        <v>2828</v>
      </c>
      <c r="C643" s="1">
        <v>1550</v>
      </c>
      <c r="D643" s="1" t="s">
        <v>3754</v>
      </c>
      <c r="E643" s="1" t="s">
        <v>528</v>
      </c>
      <c r="F643" s="1" t="str">
        <f>VLOOKUP(Table10[[#This Row],[نام کارشناس دفتر فنی]],Table1[],3,0)</f>
        <v>کارشناس بازرسی وبرنامه ریزی تعمیرات مکانیک(9)</v>
      </c>
      <c r="G643" s="1" t="s">
        <v>528</v>
      </c>
      <c r="H643" s="1" t="str">
        <f>VLOOKUP(Table10[[#This Row],[نام شخص کارشناس نظارت]],Table1[],3,0)</f>
        <v>کارشناس بازرسی وبرنامه ریزی تعمیرات مکانیک(9)</v>
      </c>
      <c r="I643" s="1">
        <f>COUNTIF(Table2[کد سیستم],Table10[[#This Row],[کد سیستم]])</f>
        <v>1</v>
      </c>
    </row>
    <row r="644" spans="1:9" hidden="1" x14ac:dyDescent="0.25">
      <c r="A644" s="1">
        <v>643</v>
      </c>
      <c r="B644" s="1" t="s">
        <v>2830</v>
      </c>
      <c r="C644" s="1" t="s">
        <v>2830</v>
      </c>
      <c r="D644" s="1" t="s">
        <v>3754</v>
      </c>
      <c r="E644" s="1" t="s">
        <v>528</v>
      </c>
      <c r="F644" s="1" t="str">
        <f>VLOOKUP(Table10[[#This Row],[نام کارشناس دفتر فنی]],Table1[],3,0)</f>
        <v>کارشناس بازرسی وبرنامه ریزی تعمیرات مکانیک(9)</v>
      </c>
      <c r="G644" s="1" t="s">
        <v>528</v>
      </c>
      <c r="H644" s="1" t="str">
        <f>VLOOKUP(Table10[[#This Row],[نام شخص کارشناس نظارت]],Table1[],3,0)</f>
        <v>کارشناس بازرسی وبرنامه ریزی تعمیرات مکانیک(9)</v>
      </c>
      <c r="I644" s="1">
        <f>COUNTIF(Table2[کد سیستم],Table10[[#This Row],[کد سیستم]])</f>
        <v>1</v>
      </c>
    </row>
    <row r="645" spans="1:9" hidden="1" x14ac:dyDescent="0.25">
      <c r="A645" s="1">
        <v>644</v>
      </c>
      <c r="B645" s="1" t="s">
        <v>2832</v>
      </c>
      <c r="C645" s="1" t="s">
        <v>2832</v>
      </c>
      <c r="D645" s="1" t="s">
        <v>3754</v>
      </c>
      <c r="E645" s="1" t="s">
        <v>528</v>
      </c>
      <c r="F645" s="1" t="str">
        <f>VLOOKUP(Table10[[#This Row],[نام کارشناس دفتر فنی]],Table1[],3,0)</f>
        <v>کارشناس بازرسی وبرنامه ریزی تعمیرات مکانیک(9)</v>
      </c>
      <c r="G645" s="1" t="s">
        <v>528</v>
      </c>
      <c r="H645" s="1" t="str">
        <f>VLOOKUP(Table10[[#This Row],[نام شخص کارشناس نظارت]],Table1[],3,0)</f>
        <v>کارشناس بازرسی وبرنامه ریزی تعمیرات مکانیک(9)</v>
      </c>
      <c r="I645" s="1">
        <f>COUNTIF(Table2[کد سیستم],Table10[[#This Row],[کد سیستم]])</f>
        <v>1</v>
      </c>
    </row>
    <row r="646" spans="1:9" hidden="1" x14ac:dyDescent="0.25">
      <c r="A646" s="1">
        <v>645</v>
      </c>
      <c r="B646" s="1" t="s">
        <v>2834</v>
      </c>
      <c r="C646" s="1" t="s">
        <v>2834</v>
      </c>
      <c r="D646" s="1" t="s">
        <v>3754</v>
      </c>
      <c r="E646" s="1" t="s">
        <v>528</v>
      </c>
      <c r="F646" s="1" t="str">
        <f>VLOOKUP(Table10[[#This Row],[نام کارشناس دفتر فنی]],Table1[],3,0)</f>
        <v>کارشناس بازرسی وبرنامه ریزی تعمیرات مکانیک(9)</v>
      </c>
      <c r="G646" s="1" t="s">
        <v>528</v>
      </c>
      <c r="H646" s="1" t="str">
        <f>VLOOKUP(Table10[[#This Row],[نام شخص کارشناس نظارت]],Table1[],3,0)</f>
        <v>کارشناس بازرسی وبرنامه ریزی تعمیرات مکانیک(9)</v>
      </c>
      <c r="I646" s="1">
        <f>COUNTIF(Table2[کد سیستم],Table10[[#This Row],[کد سیستم]])</f>
        <v>1</v>
      </c>
    </row>
    <row r="647" spans="1:9" hidden="1" x14ac:dyDescent="0.25">
      <c r="A647" s="1">
        <v>646</v>
      </c>
      <c r="B647" s="1" t="s">
        <v>2836</v>
      </c>
      <c r="C647" s="1" t="s">
        <v>2836</v>
      </c>
      <c r="D647" s="1" t="s">
        <v>3754</v>
      </c>
      <c r="E647" s="1" t="s">
        <v>528</v>
      </c>
      <c r="F647" s="1" t="str">
        <f>VLOOKUP(Table10[[#This Row],[نام کارشناس دفتر فنی]],Table1[],3,0)</f>
        <v>کارشناس بازرسی وبرنامه ریزی تعمیرات مکانیک(9)</v>
      </c>
      <c r="G647" s="1" t="s">
        <v>528</v>
      </c>
      <c r="H647" s="1" t="str">
        <f>VLOOKUP(Table10[[#This Row],[نام شخص کارشناس نظارت]],Table1[],3,0)</f>
        <v>کارشناس بازرسی وبرنامه ریزی تعمیرات مکانیک(9)</v>
      </c>
      <c r="I647" s="1">
        <f>COUNTIF(Table2[کد سیستم],Table10[[#This Row],[کد سیستم]])</f>
        <v>1</v>
      </c>
    </row>
    <row r="648" spans="1:9" hidden="1" x14ac:dyDescent="0.25">
      <c r="A648" s="1">
        <v>647</v>
      </c>
      <c r="B648" s="1" t="s">
        <v>2838</v>
      </c>
      <c r="C648" s="1" t="s">
        <v>2838</v>
      </c>
      <c r="D648" s="1" t="s">
        <v>3754</v>
      </c>
      <c r="E648" s="1" t="s">
        <v>528</v>
      </c>
      <c r="F648" s="1" t="str">
        <f>VLOOKUP(Table10[[#This Row],[نام کارشناس دفتر فنی]],Table1[],3,0)</f>
        <v>کارشناس بازرسی وبرنامه ریزی تعمیرات مکانیک(9)</v>
      </c>
      <c r="G648" s="1" t="s">
        <v>528</v>
      </c>
      <c r="H648" s="1" t="str">
        <f>VLOOKUP(Table10[[#This Row],[نام شخص کارشناس نظارت]],Table1[],3,0)</f>
        <v>کارشناس بازرسی وبرنامه ریزی تعمیرات مکانیک(9)</v>
      </c>
      <c r="I648" s="1">
        <f>COUNTIF(Table2[کد سیستم],Table10[[#This Row],[کد سیستم]])</f>
        <v>1</v>
      </c>
    </row>
    <row r="649" spans="1:9" hidden="1" x14ac:dyDescent="0.25">
      <c r="A649" s="1">
        <v>648</v>
      </c>
      <c r="B649" s="1" t="s">
        <v>2840</v>
      </c>
      <c r="C649" s="1" t="s">
        <v>2840</v>
      </c>
      <c r="D649" s="1" t="s">
        <v>3754</v>
      </c>
      <c r="E649" s="1" t="s">
        <v>528</v>
      </c>
      <c r="F649" s="1" t="str">
        <f>VLOOKUP(Table10[[#This Row],[نام کارشناس دفتر فنی]],Table1[],3,0)</f>
        <v>کارشناس بازرسی وبرنامه ریزی تعمیرات مکانیک(9)</v>
      </c>
      <c r="G649" s="1" t="s">
        <v>528</v>
      </c>
      <c r="H649" s="1" t="str">
        <f>VLOOKUP(Table10[[#This Row],[نام شخص کارشناس نظارت]],Table1[],3,0)</f>
        <v>کارشناس بازرسی وبرنامه ریزی تعمیرات مکانیک(9)</v>
      </c>
      <c r="I649" s="1">
        <f>COUNTIF(Table2[کد سیستم],Table10[[#This Row],[کد سیستم]])</f>
        <v>1</v>
      </c>
    </row>
    <row r="650" spans="1:9" hidden="1" x14ac:dyDescent="0.25">
      <c r="A650" s="1">
        <v>649</v>
      </c>
      <c r="B650" s="1" t="s">
        <v>2842</v>
      </c>
      <c r="C650" s="1">
        <v>1560</v>
      </c>
      <c r="D650" s="1" t="s">
        <v>3754</v>
      </c>
      <c r="E650" s="1" t="s">
        <v>528</v>
      </c>
      <c r="F650" s="1" t="str">
        <f>VLOOKUP(Table10[[#This Row],[نام کارشناس دفتر فنی]],Table1[],3,0)</f>
        <v>کارشناس بازرسی وبرنامه ریزی تعمیرات مکانیک(9)</v>
      </c>
      <c r="G650" s="1" t="s">
        <v>528</v>
      </c>
      <c r="H650" s="1" t="str">
        <f>VLOOKUP(Table10[[#This Row],[نام شخص کارشناس نظارت]],Table1[],3,0)</f>
        <v>کارشناس بازرسی وبرنامه ریزی تعمیرات مکانیک(9)</v>
      </c>
      <c r="I650" s="1">
        <f>COUNTIF(Table2[کد سیستم],Table10[[#This Row],[کد سیستم]])</f>
        <v>1</v>
      </c>
    </row>
    <row r="651" spans="1:9" hidden="1" x14ac:dyDescent="0.25">
      <c r="A651" s="1">
        <v>650</v>
      </c>
      <c r="B651" s="1" t="s">
        <v>2844</v>
      </c>
      <c r="C651" s="1" t="s">
        <v>2844</v>
      </c>
      <c r="D651" s="1" t="s">
        <v>3754</v>
      </c>
      <c r="E651" s="1" t="s">
        <v>528</v>
      </c>
      <c r="F651" s="1" t="str">
        <f>VLOOKUP(Table10[[#This Row],[نام کارشناس دفتر فنی]],Table1[],3,0)</f>
        <v>کارشناس بازرسی وبرنامه ریزی تعمیرات مکانیک(9)</v>
      </c>
      <c r="G651" s="1" t="s">
        <v>528</v>
      </c>
      <c r="H651" s="1" t="str">
        <f>VLOOKUP(Table10[[#This Row],[نام شخص کارشناس نظارت]],Table1[],3,0)</f>
        <v>کارشناس بازرسی وبرنامه ریزی تعمیرات مکانیک(9)</v>
      </c>
      <c r="I651" s="1">
        <f>COUNTIF(Table2[کد سیستم],Table10[[#This Row],[کد سیستم]])</f>
        <v>1</v>
      </c>
    </row>
    <row r="652" spans="1:9" hidden="1" x14ac:dyDescent="0.25">
      <c r="A652" s="1">
        <v>651</v>
      </c>
      <c r="B652" s="1" t="s">
        <v>2846</v>
      </c>
      <c r="C652" s="1" t="s">
        <v>2846</v>
      </c>
      <c r="D652" s="1" t="s">
        <v>3754</v>
      </c>
      <c r="E652" s="1" t="s">
        <v>528</v>
      </c>
      <c r="F652" s="1" t="str">
        <f>VLOOKUP(Table10[[#This Row],[نام کارشناس دفتر فنی]],Table1[],3,0)</f>
        <v>کارشناس بازرسی وبرنامه ریزی تعمیرات مکانیک(9)</v>
      </c>
      <c r="G652" s="1" t="s">
        <v>528</v>
      </c>
      <c r="H652" s="1" t="str">
        <f>VLOOKUP(Table10[[#This Row],[نام شخص کارشناس نظارت]],Table1[],3,0)</f>
        <v>کارشناس بازرسی وبرنامه ریزی تعمیرات مکانیک(9)</v>
      </c>
      <c r="I652" s="1">
        <f>COUNTIF(Table2[کد سیستم],Table10[[#This Row],[کد سیستم]])</f>
        <v>1</v>
      </c>
    </row>
    <row r="653" spans="1:9" hidden="1" x14ac:dyDescent="0.25">
      <c r="A653" s="1">
        <v>652</v>
      </c>
      <c r="B653" s="1" t="s">
        <v>2848</v>
      </c>
      <c r="C653" s="1" t="s">
        <v>2848</v>
      </c>
      <c r="D653" s="1" t="s">
        <v>3754</v>
      </c>
      <c r="E653" s="1" t="s">
        <v>528</v>
      </c>
      <c r="F653" s="1" t="str">
        <f>VLOOKUP(Table10[[#This Row],[نام کارشناس دفتر فنی]],Table1[],3,0)</f>
        <v>کارشناس بازرسی وبرنامه ریزی تعمیرات مکانیک(9)</v>
      </c>
      <c r="G653" s="1" t="s">
        <v>528</v>
      </c>
      <c r="H653" s="1" t="str">
        <f>VLOOKUP(Table10[[#This Row],[نام شخص کارشناس نظارت]],Table1[],3,0)</f>
        <v>کارشناس بازرسی وبرنامه ریزی تعمیرات مکانیک(9)</v>
      </c>
      <c r="I653" s="1">
        <f>COUNTIF(Table2[کد سیستم],Table10[[#This Row],[کد سیستم]])</f>
        <v>1</v>
      </c>
    </row>
    <row r="654" spans="1:9" hidden="1" x14ac:dyDescent="0.25">
      <c r="A654" s="1">
        <v>653</v>
      </c>
      <c r="B654" s="1" t="s">
        <v>2850</v>
      </c>
      <c r="C654" s="1" t="s">
        <v>2850</v>
      </c>
      <c r="D654" s="1" t="s">
        <v>3754</v>
      </c>
      <c r="E654" s="1" t="s">
        <v>528</v>
      </c>
      <c r="F654" s="1" t="str">
        <f>VLOOKUP(Table10[[#This Row],[نام کارشناس دفتر فنی]],Table1[],3,0)</f>
        <v>کارشناس بازرسی وبرنامه ریزی تعمیرات مکانیک(9)</v>
      </c>
      <c r="G654" s="1" t="s">
        <v>528</v>
      </c>
      <c r="H654" s="1" t="str">
        <f>VLOOKUP(Table10[[#This Row],[نام شخص کارشناس نظارت]],Table1[],3,0)</f>
        <v>کارشناس بازرسی وبرنامه ریزی تعمیرات مکانیک(9)</v>
      </c>
      <c r="I654" s="1">
        <f>COUNTIF(Table2[کد سیستم],Table10[[#This Row],[کد سیستم]])</f>
        <v>1</v>
      </c>
    </row>
    <row r="655" spans="1:9" hidden="1" x14ac:dyDescent="0.25">
      <c r="A655" s="1">
        <v>654</v>
      </c>
      <c r="B655" s="1" t="s">
        <v>2852</v>
      </c>
      <c r="C655" s="1">
        <v>1570</v>
      </c>
      <c r="D655" s="1" t="s">
        <v>3754</v>
      </c>
      <c r="E655" s="1" t="s">
        <v>528</v>
      </c>
      <c r="F655" s="1" t="str">
        <f>VLOOKUP(Table10[[#This Row],[نام کارشناس دفتر فنی]],Table1[],3,0)</f>
        <v>کارشناس بازرسی وبرنامه ریزی تعمیرات مکانیک(9)</v>
      </c>
      <c r="G655" s="1" t="s">
        <v>528</v>
      </c>
      <c r="H655" s="1" t="str">
        <f>VLOOKUP(Table10[[#This Row],[نام شخص کارشناس نظارت]],Table1[],3,0)</f>
        <v>کارشناس بازرسی وبرنامه ریزی تعمیرات مکانیک(9)</v>
      </c>
      <c r="I655" s="1">
        <f>COUNTIF(Table2[کد سیستم],Table10[[#This Row],[کد سیستم]])</f>
        <v>1</v>
      </c>
    </row>
    <row r="656" spans="1:9" hidden="1" x14ac:dyDescent="0.25">
      <c r="A656" s="1">
        <v>655</v>
      </c>
      <c r="B656" s="1" t="s">
        <v>2854</v>
      </c>
      <c r="C656" s="1" t="s">
        <v>2854</v>
      </c>
      <c r="D656" s="1" t="s">
        <v>3754</v>
      </c>
      <c r="E656" s="1" t="s">
        <v>528</v>
      </c>
      <c r="F656" s="1" t="str">
        <f>VLOOKUP(Table10[[#This Row],[نام کارشناس دفتر فنی]],Table1[],3,0)</f>
        <v>کارشناس بازرسی وبرنامه ریزی تعمیرات مکانیک(9)</v>
      </c>
      <c r="G656" s="1" t="s">
        <v>528</v>
      </c>
      <c r="H656" s="1" t="str">
        <f>VLOOKUP(Table10[[#This Row],[نام شخص کارشناس نظارت]],Table1[],3,0)</f>
        <v>کارشناس بازرسی وبرنامه ریزی تعمیرات مکانیک(9)</v>
      </c>
      <c r="I656" s="1">
        <f>COUNTIF(Table2[کد سیستم],Table10[[#This Row],[کد سیستم]])</f>
        <v>1</v>
      </c>
    </row>
    <row r="657" spans="1:9" hidden="1" x14ac:dyDescent="0.25">
      <c r="A657" s="1">
        <v>656</v>
      </c>
      <c r="B657" s="1" t="s">
        <v>2856</v>
      </c>
      <c r="C657" s="1" t="s">
        <v>2856</v>
      </c>
      <c r="D657" s="1" t="s">
        <v>3754</v>
      </c>
      <c r="E657" s="1" t="s">
        <v>528</v>
      </c>
      <c r="F657" s="1" t="str">
        <f>VLOOKUP(Table10[[#This Row],[نام کارشناس دفتر فنی]],Table1[],3,0)</f>
        <v>کارشناس بازرسی وبرنامه ریزی تعمیرات مکانیک(9)</v>
      </c>
      <c r="G657" s="1" t="s">
        <v>528</v>
      </c>
      <c r="H657" s="1" t="str">
        <f>VLOOKUP(Table10[[#This Row],[نام شخص کارشناس نظارت]],Table1[],3,0)</f>
        <v>کارشناس بازرسی وبرنامه ریزی تعمیرات مکانیک(9)</v>
      </c>
      <c r="I657" s="1">
        <f>COUNTIF(Table2[کد سیستم],Table10[[#This Row],[کد سیستم]])</f>
        <v>1</v>
      </c>
    </row>
    <row r="658" spans="1:9" hidden="1" x14ac:dyDescent="0.25">
      <c r="A658" s="1">
        <v>657</v>
      </c>
      <c r="B658" s="1" t="s">
        <v>2858</v>
      </c>
      <c r="C658" s="1" t="s">
        <v>2858</v>
      </c>
      <c r="D658" s="1" t="s">
        <v>3754</v>
      </c>
      <c r="E658" s="1" t="s">
        <v>528</v>
      </c>
      <c r="F658" s="1" t="str">
        <f>VLOOKUP(Table10[[#This Row],[نام کارشناس دفتر فنی]],Table1[],3,0)</f>
        <v>کارشناس بازرسی وبرنامه ریزی تعمیرات مکانیک(9)</v>
      </c>
      <c r="G658" s="1" t="s">
        <v>528</v>
      </c>
      <c r="H658" s="1" t="str">
        <f>VLOOKUP(Table10[[#This Row],[نام شخص کارشناس نظارت]],Table1[],3,0)</f>
        <v>کارشناس بازرسی وبرنامه ریزی تعمیرات مکانیک(9)</v>
      </c>
      <c r="I658" s="1">
        <f>COUNTIF(Table2[کد سیستم],Table10[[#This Row],[کد سیستم]])</f>
        <v>1</v>
      </c>
    </row>
    <row r="659" spans="1:9" hidden="1" x14ac:dyDescent="0.25">
      <c r="A659" s="1">
        <v>658</v>
      </c>
      <c r="B659" s="1" t="s">
        <v>2860</v>
      </c>
      <c r="C659" s="1" t="s">
        <v>2860</v>
      </c>
      <c r="D659" s="1" t="s">
        <v>3754</v>
      </c>
      <c r="E659" s="1" t="s">
        <v>528</v>
      </c>
      <c r="F659" s="1" t="str">
        <f>VLOOKUP(Table10[[#This Row],[نام کارشناس دفتر فنی]],Table1[],3,0)</f>
        <v>کارشناس بازرسی وبرنامه ریزی تعمیرات مکانیک(9)</v>
      </c>
      <c r="G659" s="1" t="s">
        <v>528</v>
      </c>
      <c r="H659" s="1" t="str">
        <f>VLOOKUP(Table10[[#This Row],[نام شخص کارشناس نظارت]],Table1[],3,0)</f>
        <v>کارشناس بازرسی وبرنامه ریزی تعمیرات مکانیک(9)</v>
      </c>
      <c r="I659" s="1">
        <f>COUNTIF(Table2[کد سیستم],Table10[[#This Row],[کد سیستم]])</f>
        <v>1</v>
      </c>
    </row>
    <row r="660" spans="1:9" hidden="1" x14ac:dyDescent="0.25">
      <c r="A660" s="1">
        <v>659</v>
      </c>
      <c r="B660" s="1" t="s">
        <v>2862</v>
      </c>
      <c r="C660" s="1" t="s">
        <v>2862</v>
      </c>
      <c r="D660" s="1" t="s">
        <v>3754</v>
      </c>
      <c r="E660" s="1" t="s">
        <v>528</v>
      </c>
      <c r="F660" s="1" t="str">
        <f>VLOOKUP(Table10[[#This Row],[نام کارشناس دفتر فنی]],Table1[],3,0)</f>
        <v>کارشناس بازرسی وبرنامه ریزی تعمیرات مکانیک(9)</v>
      </c>
      <c r="G660" s="1" t="s">
        <v>528</v>
      </c>
      <c r="H660" s="1" t="str">
        <f>VLOOKUP(Table10[[#This Row],[نام شخص کارشناس نظارت]],Table1[],3,0)</f>
        <v>کارشناس بازرسی وبرنامه ریزی تعمیرات مکانیک(9)</v>
      </c>
      <c r="I660" s="1">
        <f>COUNTIF(Table2[کد سیستم],Table10[[#This Row],[کد سیستم]])</f>
        <v>1</v>
      </c>
    </row>
    <row r="661" spans="1:9" hidden="1" x14ac:dyDescent="0.25">
      <c r="A661" s="1">
        <v>660</v>
      </c>
      <c r="B661" s="1" t="s">
        <v>2864</v>
      </c>
      <c r="C661" s="1" t="s">
        <v>2864</v>
      </c>
      <c r="D661" s="1" t="s">
        <v>3754</v>
      </c>
      <c r="E661" s="1" t="s">
        <v>528</v>
      </c>
      <c r="F661" s="1" t="str">
        <f>VLOOKUP(Table10[[#This Row],[نام کارشناس دفتر فنی]],Table1[],3,0)</f>
        <v>کارشناس بازرسی وبرنامه ریزی تعمیرات مکانیک(9)</v>
      </c>
      <c r="G661" s="1" t="s">
        <v>528</v>
      </c>
      <c r="H661" s="1" t="str">
        <f>VLOOKUP(Table10[[#This Row],[نام شخص کارشناس نظارت]],Table1[],3,0)</f>
        <v>کارشناس بازرسی وبرنامه ریزی تعمیرات مکانیک(9)</v>
      </c>
      <c r="I661" s="1">
        <f>COUNTIF(Table2[کد سیستم],Table10[[#This Row],[کد سیستم]])</f>
        <v>1</v>
      </c>
    </row>
    <row r="662" spans="1:9" hidden="1" x14ac:dyDescent="0.25">
      <c r="A662" s="1">
        <v>661</v>
      </c>
      <c r="B662" s="1" t="s">
        <v>2866</v>
      </c>
      <c r="C662" s="1" t="s">
        <v>2866</v>
      </c>
      <c r="D662" s="1" t="s">
        <v>3754</v>
      </c>
      <c r="E662" s="1" t="s">
        <v>528</v>
      </c>
      <c r="F662" s="1" t="str">
        <f>VLOOKUP(Table10[[#This Row],[نام کارشناس دفتر فنی]],Table1[],3,0)</f>
        <v>کارشناس بازرسی وبرنامه ریزی تعمیرات مکانیک(9)</v>
      </c>
      <c r="G662" s="1" t="s">
        <v>528</v>
      </c>
      <c r="H662" s="1" t="str">
        <f>VLOOKUP(Table10[[#This Row],[نام شخص کارشناس نظارت]],Table1[],3,0)</f>
        <v>کارشناس بازرسی وبرنامه ریزی تعمیرات مکانیک(9)</v>
      </c>
      <c r="I662" s="1">
        <f>COUNTIF(Table2[کد سیستم],Table10[[#This Row],[کد سیستم]])</f>
        <v>1</v>
      </c>
    </row>
    <row r="663" spans="1:9" hidden="1" x14ac:dyDescent="0.25">
      <c r="A663" s="1">
        <v>662</v>
      </c>
      <c r="B663" s="1" t="s">
        <v>2868</v>
      </c>
      <c r="C663" s="1" t="s">
        <v>2868</v>
      </c>
      <c r="D663" s="1" t="s">
        <v>3754</v>
      </c>
      <c r="E663" s="1" t="s">
        <v>528</v>
      </c>
      <c r="F663" s="1" t="str">
        <f>VLOOKUP(Table10[[#This Row],[نام کارشناس دفتر فنی]],Table1[],3,0)</f>
        <v>کارشناس بازرسی وبرنامه ریزی تعمیرات مکانیک(9)</v>
      </c>
      <c r="G663" s="1" t="s">
        <v>528</v>
      </c>
      <c r="H663" s="1" t="str">
        <f>VLOOKUP(Table10[[#This Row],[نام شخص کارشناس نظارت]],Table1[],3,0)</f>
        <v>کارشناس بازرسی وبرنامه ریزی تعمیرات مکانیک(9)</v>
      </c>
      <c r="I663" s="1">
        <f>COUNTIF(Table2[کد سیستم],Table10[[#This Row],[کد سیستم]])</f>
        <v>1</v>
      </c>
    </row>
    <row r="664" spans="1:9" hidden="1" x14ac:dyDescent="0.25">
      <c r="A664" s="1">
        <v>663</v>
      </c>
      <c r="B664" s="1" t="s">
        <v>2870</v>
      </c>
      <c r="C664" s="1" t="s">
        <v>2870</v>
      </c>
      <c r="D664" s="1" t="s">
        <v>3754</v>
      </c>
      <c r="E664" s="1" t="s">
        <v>528</v>
      </c>
      <c r="F664" s="1" t="str">
        <f>VLOOKUP(Table10[[#This Row],[نام کارشناس دفتر فنی]],Table1[],3,0)</f>
        <v>کارشناس بازرسی وبرنامه ریزی تعمیرات مکانیک(9)</v>
      </c>
      <c r="G664" s="1" t="s">
        <v>528</v>
      </c>
      <c r="H664" s="1" t="str">
        <f>VLOOKUP(Table10[[#This Row],[نام شخص کارشناس نظارت]],Table1[],3,0)</f>
        <v>کارشناس بازرسی وبرنامه ریزی تعمیرات مکانیک(9)</v>
      </c>
      <c r="I664" s="1">
        <f>COUNTIF(Table2[کد سیستم],Table10[[#This Row],[کد سیستم]])</f>
        <v>1</v>
      </c>
    </row>
    <row r="665" spans="1:9" hidden="1" x14ac:dyDescent="0.25">
      <c r="A665" s="1">
        <v>664</v>
      </c>
      <c r="B665" s="1" t="s">
        <v>2872</v>
      </c>
      <c r="C665" s="1" t="s">
        <v>2872</v>
      </c>
      <c r="D665" s="1" t="s">
        <v>3754</v>
      </c>
      <c r="E665" s="1" t="s">
        <v>528</v>
      </c>
      <c r="F665" s="1" t="str">
        <f>VLOOKUP(Table10[[#This Row],[نام کارشناس دفتر فنی]],Table1[],3,0)</f>
        <v>کارشناس بازرسی وبرنامه ریزی تعمیرات مکانیک(9)</v>
      </c>
      <c r="G665" s="1" t="s">
        <v>528</v>
      </c>
      <c r="H665" s="1" t="str">
        <f>VLOOKUP(Table10[[#This Row],[نام شخص کارشناس نظارت]],Table1[],3,0)</f>
        <v>کارشناس بازرسی وبرنامه ریزی تعمیرات مکانیک(9)</v>
      </c>
      <c r="I665" s="1">
        <f>COUNTIF(Table2[کد سیستم],Table10[[#This Row],[کد سیستم]])</f>
        <v>1</v>
      </c>
    </row>
    <row r="666" spans="1:9" hidden="1" x14ac:dyDescent="0.25">
      <c r="A666" s="1">
        <v>665</v>
      </c>
      <c r="B666" s="1" t="s">
        <v>2874</v>
      </c>
      <c r="C666" s="1">
        <v>1580</v>
      </c>
      <c r="D666" s="1" t="s">
        <v>3754</v>
      </c>
      <c r="E666" s="1" t="s">
        <v>528</v>
      </c>
      <c r="F666" s="1" t="str">
        <f>VLOOKUP(Table10[[#This Row],[نام کارشناس دفتر فنی]],Table1[],3,0)</f>
        <v>کارشناس بازرسی وبرنامه ریزی تعمیرات مکانیک(9)</v>
      </c>
      <c r="G666" s="1" t="s">
        <v>528</v>
      </c>
      <c r="H666" s="1" t="str">
        <f>VLOOKUP(Table10[[#This Row],[نام شخص کارشناس نظارت]],Table1[],3,0)</f>
        <v>کارشناس بازرسی وبرنامه ریزی تعمیرات مکانیک(9)</v>
      </c>
      <c r="I666" s="1">
        <f>COUNTIF(Table2[کد سیستم],Table10[[#This Row],[کد سیستم]])</f>
        <v>1</v>
      </c>
    </row>
    <row r="667" spans="1:9" hidden="1" x14ac:dyDescent="0.25">
      <c r="A667" s="1">
        <v>666</v>
      </c>
      <c r="B667" s="1" t="s">
        <v>2876</v>
      </c>
      <c r="C667" s="1" t="s">
        <v>2876</v>
      </c>
      <c r="D667" s="1" t="s">
        <v>3754</v>
      </c>
      <c r="E667" s="1" t="s">
        <v>528</v>
      </c>
      <c r="F667" s="1" t="str">
        <f>VLOOKUP(Table10[[#This Row],[نام کارشناس دفتر فنی]],Table1[],3,0)</f>
        <v>کارشناس بازرسی وبرنامه ریزی تعمیرات مکانیک(9)</v>
      </c>
      <c r="G667" s="1" t="s">
        <v>528</v>
      </c>
      <c r="H667" s="1" t="str">
        <f>VLOOKUP(Table10[[#This Row],[نام شخص کارشناس نظارت]],Table1[],3,0)</f>
        <v>کارشناس بازرسی وبرنامه ریزی تعمیرات مکانیک(9)</v>
      </c>
      <c r="I667" s="1">
        <f>COUNTIF(Table2[کد سیستم],Table10[[#This Row],[کد سیستم]])</f>
        <v>1</v>
      </c>
    </row>
    <row r="668" spans="1:9" hidden="1" x14ac:dyDescent="0.25">
      <c r="A668" s="1">
        <v>667</v>
      </c>
      <c r="B668" s="1" t="s">
        <v>2878</v>
      </c>
      <c r="C668" s="1" t="s">
        <v>2878</v>
      </c>
      <c r="D668" s="1" t="s">
        <v>3754</v>
      </c>
      <c r="E668" s="1" t="s">
        <v>528</v>
      </c>
      <c r="F668" s="1" t="str">
        <f>VLOOKUP(Table10[[#This Row],[نام کارشناس دفتر فنی]],Table1[],3,0)</f>
        <v>کارشناس بازرسی وبرنامه ریزی تعمیرات مکانیک(9)</v>
      </c>
      <c r="G668" s="1" t="s">
        <v>528</v>
      </c>
      <c r="H668" s="1" t="str">
        <f>VLOOKUP(Table10[[#This Row],[نام شخص کارشناس نظارت]],Table1[],3,0)</f>
        <v>کارشناس بازرسی وبرنامه ریزی تعمیرات مکانیک(9)</v>
      </c>
      <c r="I668" s="1">
        <f>COUNTIF(Table2[کد سیستم],Table10[[#This Row],[کد سیستم]])</f>
        <v>1</v>
      </c>
    </row>
    <row r="669" spans="1:9" hidden="1" x14ac:dyDescent="0.25">
      <c r="A669" s="1">
        <v>668</v>
      </c>
      <c r="B669" s="1" t="s">
        <v>2880</v>
      </c>
      <c r="C669" s="1" t="s">
        <v>2880</v>
      </c>
      <c r="D669" s="1" t="s">
        <v>3754</v>
      </c>
      <c r="E669" s="1" t="s">
        <v>528</v>
      </c>
      <c r="F669" s="1" t="str">
        <f>VLOOKUP(Table10[[#This Row],[نام کارشناس دفتر فنی]],Table1[],3,0)</f>
        <v>کارشناس بازرسی وبرنامه ریزی تعمیرات مکانیک(9)</v>
      </c>
      <c r="G669" s="1" t="s">
        <v>528</v>
      </c>
      <c r="H669" s="1" t="str">
        <f>VLOOKUP(Table10[[#This Row],[نام شخص کارشناس نظارت]],Table1[],3,0)</f>
        <v>کارشناس بازرسی وبرنامه ریزی تعمیرات مکانیک(9)</v>
      </c>
      <c r="I669" s="1">
        <f>COUNTIF(Table2[کد سیستم],Table10[[#This Row],[کد سیستم]])</f>
        <v>1</v>
      </c>
    </row>
    <row r="670" spans="1:9" hidden="1" x14ac:dyDescent="0.25">
      <c r="A670" s="1">
        <v>669</v>
      </c>
      <c r="B670" s="1" t="s">
        <v>2882</v>
      </c>
      <c r="C670" s="1">
        <v>1590</v>
      </c>
      <c r="D670" s="1" t="s">
        <v>3754</v>
      </c>
      <c r="E670" s="1" t="s">
        <v>528</v>
      </c>
      <c r="F670" s="1" t="str">
        <f>VLOOKUP(Table10[[#This Row],[نام کارشناس دفتر فنی]],Table1[],3,0)</f>
        <v>کارشناس بازرسی وبرنامه ریزی تعمیرات مکانیک(9)</v>
      </c>
      <c r="G670" s="1" t="s">
        <v>528</v>
      </c>
      <c r="H670" s="1" t="str">
        <f>VLOOKUP(Table10[[#This Row],[نام شخص کارشناس نظارت]],Table1[],3,0)</f>
        <v>کارشناس بازرسی وبرنامه ریزی تعمیرات مکانیک(9)</v>
      </c>
      <c r="I670" s="1">
        <f>COUNTIF(Table2[کد سیستم],Table10[[#This Row],[کد سیستم]])</f>
        <v>1</v>
      </c>
    </row>
    <row r="671" spans="1:9" hidden="1" x14ac:dyDescent="0.25">
      <c r="A671" s="1">
        <v>670</v>
      </c>
      <c r="B671" s="1" t="s">
        <v>2884</v>
      </c>
      <c r="C671" s="1" t="s">
        <v>2884</v>
      </c>
      <c r="D671" s="1" t="s">
        <v>3754</v>
      </c>
      <c r="E671" s="1" t="s">
        <v>528</v>
      </c>
      <c r="F671" s="1" t="str">
        <f>VLOOKUP(Table10[[#This Row],[نام کارشناس دفتر فنی]],Table1[],3,0)</f>
        <v>کارشناس بازرسی وبرنامه ریزی تعمیرات مکانیک(9)</v>
      </c>
      <c r="G671" s="1" t="s">
        <v>528</v>
      </c>
      <c r="H671" s="1" t="str">
        <f>VLOOKUP(Table10[[#This Row],[نام شخص کارشناس نظارت]],Table1[],3,0)</f>
        <v>کارشناس بازرسی وبرنامه ریزی تعمیرات مکانیک(9)</v>
      </c>
      <c r="I671" s="1">
        <f>COUNTIF(Table2[کد سیستم],Table10[[#This Row],[کد سیستم]])</f>
        <v>1</v>
      </c>
    </row>
    <row r="672" spans="1:9" hidden="1" x14ac:dyDescent="0.25">
      <c r="A672" s="1">
        <v>671</v>
      </c>
      <c r="B672" s="1" t="s">
        <v>2886</v>
      </c>
      <c r="C672" s="1" t="s">
        <v>2886</v>
      </c>
      <c r="D672" s="1" t="s">
        <v>3754</v>
      </c>
      <c r="E672" s="1" t="s">
        <v>528</v>
      </c>
      <c r="F672" s="1" t="str">
        <f>VLOOKUP(Table10[[#This Row],[نام کارشناس دفتر فنی]],Table1[],3,0)</f>
        <v>کارشناس بازرسی وبرنامه ریزی تعمیرات مکانیک(9)</v>
      </c>
      <c r="G672" s="1" t="s">
        <v>528</v>
      </c>
      <c r="H672" s="1" t="str">
        <f>VLOOKUP(Table10[[#This Row],[نام شخص کارشناس نظارت]],Table1[],3,0)</f>
        <v>کارشناس بازرسی وبرنامه ریزی تعمیرات مکانیک(9)</v>
      </c>
      <c r="I672" s="1">
        <f>COUNTIF(Table2[کد سیستم],Table10[[#This Row],[کد سیستم]])</f>
        <v>1</v>
      </c>
    </row>
    <row r="673" spans="1:9" hidden="1" x14ac:dyDescent="0.25">
      <c r="A673" s="1">
        <v>672</v>
      </c>
      <c r="B673" s="1" t="s">
        <v>2888</v>
      </c>
      <c r="C673" s="1" t="s">
        <v>2888</v>
      </c>
      <c r="D673" s="1" t="s">
        <v>3754</v>
      </c>
      <c r="E673" s="1" t="s">
        <v>528</v>
      </c>
      <c r="F673" s="1" t="str">
        <f>VLOOKUP(Table10[[#This Row],[نام کارشناس دفتر فنی]],Table1[],3,0)</f>
        <v>کارشناس بازرسی وبرنامه ریزی تعمیرات مکانیک(9)</v>
      </c>
      <c r="G673" s="1" t="s">
        <v>528</v>
      </c>
      <c r="H673" s="1" t="str">
        <f>VLOOKUP(Table10[[#This Row],[نام شخص کارشناس نظارت]],Table1[],3,0)</f>
        <v>کارشناس بازرسی وبرنامه ریزی تعمیرات مکانیک(9)</v>
      </c>
      <c r="I673" s="1">
        <f>COUNTIF(Table2[کد سیستم],Table10[[#This Row],[کد سیستم]])</f>
        <v>1</v>
      </c>
    </row>
    <row r="674" spans="1:9" hidden="1" x14ac:dyDescent="0.25">
      <c r="A674" s="1">
        <v>673</v>
      </c>
      <c r="B674" s="1" t="s">
        <v>2890</v>
      </c>
      <c r="C674" s="1" t="s">
        <v>2890</v>
      </c>
      <c r="D674" s="1" t="s">
        <v>3754</v>
      </c>
      <c r="E674" s="1" t="s">
        <v>528</v>
      </c>
      <c r="F674" s="1" t="str">
        <f>VLOOKUP(Table10[[#This Row],[نام کارشناس دفتر فنی]],Table1[],3,0)</f>
        <v>کارشناس بازرسی وبرنامه ریزی تعمیرات مکانیک(9)</v>
      </c>
      <c r="G674" s="1" t="s">
        <v>528</v>
      </c>
      <c r="H674" s="1" t="str">
        <f>VLOOKUP(Table10[[#This Row],[نام شخص کارشناس نظارت]],Table1[],3,0)</f>
        <v>کارشناس بازرسی وبرنامه ریزی تعمیرات مکانیک(9)</v>
      </c>
      <c r="I674" s="1">
        <f>COUNTIF(Table2[کد سیستم],Table10[[#This Row],[کد سیستم]])</f>
        <v>1</v>
      </c>
    </row>
    <row r="675" spans="1:9" hidden="1" x14ac:dyDescent="0.25">
      <c r="A675" s="1">
        <v>674</v>
      </c>
      <c r="B675" s="1" t="s">
        <v>2892</v>
      </c>
      <c r="C675" s="1" t="s">
        <v>2892</v>
      </c>
      <c r="D675" s="1" t="s">
        <v>3754</v>
      </c>
      <c r="E675" s="1" t="s">
        <v>528</v>
      </c>
      <c r="F675" s="1" t="str">
        <f>VLOOKUP(Table10[[#This Row],[نام کارشناس دفتر فنی]],Table1[],3,0)</f>
        <v>کارشناس بازرسی وبرنامه ریزی تعمیرات مکانیک(9)</v>
      </c>
      <c r="G675" s="1" t="s">
        <v>528</v>
      </c>
      <c r="H675" s="1" t="str">
        <f>VLOOKUP(Table10[[#This Row],[نام شخص کارشناس نظارت]],Table1[],3,0)</f>
        <v>کارشناس بازرسی وبرنامه ریزی تعمیرات مکانیک(9)</v>
      </c>
      <c r="I675" s="1">
        <f>COUNTIF(Table2[کد سیستم],Table10[[#This Row],[کد سیستم]])</f>
        <v>1</v>
      </c>
    </row>
    <row r="676" spans="1:9" hidden="1" x14ac:dyDescent="0.25">
      <c r="A676" s="1">
        <v>675</v>
      </c>
      <c r="B676" s="1" t="s">
        <v>2894</v>
      </c>
      <c r="C676" s="1" t="s">
        <v>2894</v>
      </c>
      <c r="D676" s="1" t="s">
        <v>3754</v>
      </c>
      <c r="E676" s="1" t="s">
        <v>528</v>
      </c>
      <c r="F676" s="1" t="str">
        <f>VLOOKUP(Table10[[#This Row],[نام کارشناس دفتر فنی]],Table1[],3,0)</f>
        <v>کارشناس بازرسی وبرنامه ریزی تعمیرات مکانیک(9)</v>
      </c>
      <c r="G676" s="1" t="s">
        <v>528</v>
      </c>
      <c r="H676" s="1" t="str">
        <f>VLOOKUP(Table10[[#This Row],[نام شخص کارشناس نظارت]],Table1[],3,0)</f>
        <v>کارشناس بازرسی وبرنامه ریزی تعمیرات مکانیک(9)</v>
      </c>
      <c r="I676" s="1">
        <f>COUNTIF(Table2[کد سیستم],Table10[[#This Row],[کد سیستم]])</f>
        <v>1</v>
      </c>
    </row>
    <row r="677" spans="1:9" hidden="1" x14ac:dyDescent="0.25">
      <c r="A677" s="1">
        <v>676</v>
      </c>
      <c r="B677" s="1" t="s">
        <v>2896</v>
      </c>
      <c r="C677" s="1" t="s">
        <v>2896</v>
      </c>
      <c r="D677" s="1" t="s">
        <v>3754</v>
      </c>
      <c r="E677" s="1" t="s">
        <v>528</v>
      </c>
      <c r="F677" s="1" t="str">
        <f>VLOOKUP(Table10[[#This Row],[نام کارشناس دفتر فنی]],Table1[],3,0)</f>
        <v>کارشناس بازرسی وبرنامه ریزی تعمیرات مکانیک(9)</v>
      </c>
      <c r="G677" s="1" t="s">
        <v>528</v>
      </c>
      <c r="H677" s="1" t="str">
        <f>VLOOKUP(Table10[[#This Row],[نام شخص کارشناس نظارت]],Table1[],3,0)</f>
        <v>کارشناس بازرسی وبرنامه ریزی تعمیرات مکانیک(9)</v>
      </c>
      <c r="I677" s="1">
        <f>COUNTIF(Table2[کد سیستم],Table10[[#This Row],[کد سیستم]])</f>
        <v>1</v>
      </c>
    </row>
    <row r="678" spans="1:9" hidden="1" x14ac:dyDescent="0.25">
      <c r="A678" s="1">
        <v>677</v>
      </c>
      <c r="B678" s="1" t="s">
        <v>2898</v>
      </c>
      <c r="C678" s="1" t="s">
        <v>2898</v>
      </c>
      <c r="D678" s="1" t="s">
        <v>3754</v>
      </c>
      <c r="E678" s="1" t="s">
        <v>528</v>
      </c>
      <c r="F678" s="1" t="str">
        <f>VLOOKUP(Table10[[#This Row],[نام کارشناس دفتر فنی]],Table1[],3,0)</f>
        <v>کارشناس بازرسی وبرنامه ریزی تعمیرات مکانیک(9)</v>
      </c>
      <c r="G678" s="1" t="s">
        <v>528</v>
      </c>
      <c r="H678" s="1" t="str">
        <f>VLOOKUP(Table10[[#This Row],[نام شخص کارشناس نظارت]],Table1[],3,0)</f>
        <v>کارشناس بازرسی وبرنامه ریزی تعمیرات مکانیک(9)</v>
      </c>
      <c r="I678" s="1">
        <f>COUNTIF(Table2[کد سیستم],Table10[[#This Row],[کد سیستم]])</f>
        <v>1</v>
      </c>
    </row>
    <row r="679" spans="1:9" hidden="1" x14ac:dyDescent="0.25">
      <c r="A679" s="1">
        <v>678</v>
      </c>
      <c r="B679" s="1" t="s">
        <v>2900</v>
      </c>
      <c r="C679" s="1" t="s">
        <v>2900</v>
      </c>
      <c r="D679" s="1" t="s">
        <v>3754</v>
      </c>
      <c r="E679" s="1" t="s">
        <v>528</v>
      </c>
      <c r="F679" s="1" t="str">
        <f>VLOOKUP(Table10[[#This Row],[نام کارشناس دفتر فنی]],Table1[],3,0)</f>
        <v>کارشناس بازرسی وبرنامه ریزی تعمیرات مکانیک(9)</v>
      </c>
      <c r="G679" s="1" t="s">
        <v>528</v>
      </c>
      <c r="H679" s="1" t="str">
        <f>VLOOKUP(Table10[[#This Row],[نام شخص کارشناس نظارت]],Table1[],3,0)</f>
        <v>کارشناس بازرسی وبرنامه ریزی تعمیرات مکانیک(9)</v>
      </c>
      <c r="I679" s="1">
        <f>COUNTIF(Table2[کد سیستم],Table10[[#This Row],[کد سیستم]])</f>
        <v>1</v>
      </c>
    </row>
    <row r="680" spans="1:9" hidden="1" x14ac:dyDescent="0.25">
      <c r="A680" s="1">
        <v>679</v>
      </c>
      <c r="B680" s="1" t="s">
        <v>2902</v>
      </c>
      <c r="C680" s="1" t="s">
        <v>2902</v>
      </c>
      <c r="D680" s="1" t="s">
        <v>3754</v>
      </c>
      <c r="E680" s="1" t="s">
        <v>528</v>
      </c>
      <c r="F680" s="1" t="str">
        <f>VLOOKUP(Table10[[#This Row],[نام کارشناس دفتر فنی]],Table1[],3,0)</f>
        <v>کارشناس بازرسی وبرنامه ریزی تعمیرات مکانیک(9)</v>
      </c>
      <c r="G680" s="1" t="s">
        <v>528</v>
      </c>
      <c r="H680" s="1" t="str">
        <f>VLOOKUP(Table10[[#This Row],[نام شخص کارشناس نظارت]],Table1[],3,0)</f>
        <v>کارشناس بازرسی وبرنامه ریزی تعمیرات مکانیک(9)</v>
      </c>
      <c r="I680" s="1">
        <f>COUNTIF(Table2[کد سیستم],Table10[[#This Row],[کد سیستم]])</f>
        <v>1</v>
      </c>
    </row>
    <row r="681" spans="1:9" hidden="1" x14ac:dyDescent="0.25">
      <c r="A681" s="1">
        <v>680</v>
      </c>
      <c r="B681" s="1" t="s">
        <v>2904</v>
      </c>
      <c r="C681" s="1" t="s">
        <v>2904</v>
      </c>
      <c r="D681" s="1" t="s">
        <v>3754</v>
      </c>
      <c r="E681" s="1" t="s">
        <v>528</v>
      </c>
      <c r="F681" s="1" t="str">
        <f>VLOOKUP(Table10[[#This Row],[نام کارشناس دفتر فنی]],Table1[],3,0)</f>
        <v>کارشناس بازرسی وبرنامه ریزی تعمیرات مکانیک(9)</v>
      </c>
      <c r="G681" s="1" t="s">
        <v>528</v>
      </c>
      <c r="H681" s="1" t="str">
        <f>VLOOKUP(Table10[[#This Row],[نام شخص کارشناس نظارت]],Table1[],3,0)</f>
        <v>کارشناس بازرسی وبرنامه ریزی تعمیرات مکانیک(9)</v>
      </c>
      <c r="I681" s="1">
        <f>COUNTIF(Table2[کد سیستم],Table10[[#This Row],[کد سیستم]])</f>
        <v>1</v>
      </c>
    </row>
    <row r="682" spans="1:9" hidden="1" x14ac:dyDescent="0.25">
      <c r="A682" s="1">
        <v>681</v>
      </c>
      <c r="B682" s="1" t="s">
        <v>2906</v>
      </c>
      <c r="C682" s="1" t="s">
        <v>2906</v>
      </c>
      <c r="D682" s="1" t="s">
        <v>3754</v>
      </c>
      <c r="E682" s="1" t="s">
        <v>528</v>
      </c>
      <c r="F682" s="1" t="str">
        <f>VLOOKUP(Table10[[#This Row],[نام کارشناس دفتر فنی]],Table1[],3,0)</f>
        <v>کارشناس بازرسی وبرنامه ریزی تعمیرات مکانیک(9)</v>
      </c>
      <c r="G682" s="1" t="s">
        <v>528</v>
      </c>
      <c r="H682" s="1" t="str">
        <f>VLOOKUP(Table10[[#This Row],[نام شخص کارشناس نظارت]],Table1[],3,0)</f>
        <v>کارشناس بازرسی وبرنامه ریزی تعمیرات مکانیک(9)</v>
      </c>
      <c r="I682" s="1">
        <f>COUNTIF(Table2[کد سیستم],Table10[[#This Row],[کد سیستم]])</f>
        <v>1</v>
      </c>
    </row>
    <row r="683" spans="1:9" hidden="1" x14ac:dyDescent="0.25">
      <c r="A683" s="1">
        <v>682</v>
      </c>
      <c r="B683" s="1" t="s">
        <v>2908</v>
      </c>
      <c r="C683" s="1" t="s">
        <v>2908</v>
      </c>
      <c r="D683" s="1" t="s">
        <v>3754</v>
      </c>
      <c r="E683" s="1" t="s">
        <v>528</v>
      </c>
      <c r="F683" s="1" t="str">
        <f>VLOOKUP(Table10[[#This Row],[نام کارشناس دفتر فنی]],Table1[],3,0)</f>
        <v>کارشناس بازرسی وبرنامه ریزی تعمیرات مکانیک(9)</v>
      </c>
      <c r="G683" s="1" t="s">
        <v>528</v>
      </c>
      <c r="H683" s="1" t="str">
        <f>VLOOKUP(Table10[[#This Row],[نام شخص کارشناس نظارت]],Table1[],3,0)</f>
        <v>کارشناس بازرسی وبرنامه ریزی تعمیرات مکانیک(9)</v>
      </c>
      <c r="I683" s="1">
        <f>COUNTIF(Table2[کد سیستم],Table10[[#This Row],[کد سیستم]])</f>
        <v>1</v>
      </c>
    </row>
    <row r="684" spans="1:9" hidden="1" x14ac:dyDescent="0.25">
      <c r="A684" s="1">
        <v>683</v>
      </c>
      <c r="B684" s="1" t="s">
        <v>2910</v>
      </c>
      <c r="C684" s="1" t="s">
        <v>2910</v>
      </c>
      <c r="D684" s="1" t="s">
        <v>3754</v>
      </c>
      <c r="E684" s="1" t="s">
        <v>528</v>
      </c>
      <c r="F684" s="1" t="str">
        <f>VLOOKUP(Table10[[#This Row],[نام کارشناس دفتر فنی]],Table1[],3,0)</f>
        <v>کارشناس بازرسی وبرنامه ریزی تعمیرات مکانیک(9)</v>
      </c>
      <c r="G684" s="1" t="s">
        <v>528</v>
      </c>
      <c r="H684" s="1" t="str">
        <f>VLOOKUP(Table10[[#This Row],[نام شخص کارشناس نظارت]],Table1[],3,0)</f>
        <v>کارشناس بازرسی وبرنامه ریزی تعمیرات مکانیک(9)</v>
      </c>
      <c r="I684" s="1">
        <f>COUNTIF(Table2[کد سیستم],Table10[[#This Row],[کد سیستم]])</f>
        <v>1</v>
      </c>
    </row>
    <row r="685" spans="1:9" hidden="1" x14ac:dyDescent="0.25">
      <c r="A685" s="1">
        <v>684</v>
      </c>
      <c r="B685" s="1" t="s">
        <v>2912</v>
      </c>
      <c r="C685" s="1" t="s">
        <v>2912</v>
      </c>
      <c r="D685" s="1" t="s">
        <v>3754</v>
      </c>
      <c r="E685" s="1" t="s">
        <v>528</v>
      </c>
      <c r="F685" s="1" t="str">
        <f>VLOOKUP(Table10[[#This Row],[نام کارشناس دفتر فنی]],Table1[],3,0)</f>
        <v>کارشناس بازرسی وبرنامه ریزی تعمیرات مکانیک(9)</v>
      </c>
      <c r="G685" s="1" t="s">
        <v>528</v>
      </c>
      <c r="H685" s="1" t="str">
        <f>VLOOKUP(Table10[[#This Row],[نام شخص کارشناس نظارت]],Table1[],3,0)</f>
        <v>کارشناس بازرسی وبرنامه ریزی تعمیرات مکانیک(9)</v>
      </c>
      <c r="I685" s="1">
        <f>COUNTIF(Table2[کد سیستم],Table10[[#This Row],[کد سیستم]])</f>
        <v>1</v>
      </c>
    </row>
    <row r="686" spans="1:9" hidden="1" x14ac:dyDescent="0.25">
      <c r="A686" s="1">
        <v>685</v>
      </c>
      <c r="B686" s="1" t="s">
        <v>2914</v>
      </c>
      <c r="C686" s="1">
        <v>160</v>
      </c>
      <c r="D686" s="1" t="s">
        <v>3754</v>
      </c>
      <c r="E686" s="1" t="s">
        <v>737</v>
      </c>
      <c r="F686" s="1" t="str">
        <f>VLOOKUP(Table10[[#This Row],[نام کارشناس دفتر فنی]],Table1[],3,0)</f>
        <v>کارشناس بازرسی وبرنامه ریزی تعمیرات مکانیک(6)</v>
      </c>
      <c r="G686" s="1" t="s">
        <v>241</v>
      </c>
      <c r="H686" s="1" t="str">
        <f>VLOOKUP(Table10[[#This Row],[نام شخص کارشناس نظارت]],Table1[],3,0)</f>
        <v>کارشناس مکانیک نظارت (2)</v>
      </c>
      <c r="I686" s="1">
        <f>COUNTIF(Table2[کد سیستم],Table10[[#This Row],[کد سیستم]])</f>
        <v>1</v>
      </c>
    </row>
    <row r="687" spans="1:9" hidden="1" x14ac:dyDescent="0.25">
      <c r="A687" s="1">
        <v>686</v>
      </c>
      <c r="B687" s="1" t="s">
        <v>2916</v>
      </c>
      <c r="C687" s="1">
        <v>200</v>
      </c>
      <c r="D687" s="1" t="s">
        <v>3754</v>
      </c>
      <c r="E687" s="1" t="s">
        <v>528</v>
      </c>
      <c r="F687" s="1" t="str">
        <f>VLOOKUP(Table10[[#This Row],[نام کارشناس دفتر فنی]],Table1[],3,0)</f>
        <v>کارشناس بازرسی وبرنامه ریزی تعمیرات مکانیک(9)</v>
      </c>
      <c r="G687" s="1" t="s">
        <v>528</v>
      </c>
      <c r="H687" s="1" t="str">
        <f>VLOOKUP(Table10[[#This Row],[نام شخص کارشناس نظارت]],Table1[],3,0)</f>
        <v>کارشناس بازرسی وبرنامه ریزی تعمیرات مکانیک(9)</v>
      </c>
      <c r="I687" s="1">
        <f>COUNTIF(Table2[کد سیستم],Table10[[#This Row],[کد سیستم]])</f>
        <v>1</v>
      </c>
    </row>
    <row r="688" spans="1:9" hidden="1" x14ac:dyDescent="0.25">
      <c r="A688" s="1">
        <v>687</v>
      </c>
      <c r="B688" s="1" t="s">
        <v>2918</v>
      </c>
      <c r="C688" s="1">
        <v>210</v>
      </c>
      <c r="D688" s="1" t="s">
        <v>3754</v>
      </c>
      <c r="E688" s="1" t="s">
        <v>528</v>
      </c>
      <c r="F688" s="1" t="str">
        <f>VLOOKUP(Table10[[#This Row],[نام کارشناس دفتر فنی]],Table1[],3,0)</f>
        <v>کارشناس بازرسی وبرنامه ریزی تعمیرات مکانیک(9)</v>
      </c>
      <c r="G688" s="1" t="s">
        <v>528</v>
      </c>
      <c r="H688" s="1" t="str">
        <f>VLOOKUP(Table10[[#This Row],[نام شخص کارشناس نظارت]],Table1[],3,0)</f>
        <v>کارشناس بازرسی وبرنامه ریزی تعمیرات مکانیک(9)</v>
      </c>
      <c r="I688" s="1">
        <f>COUNTIF(Table2[کد سیستم],Table10[[#This Row],[کد سیستم]])</f>
        <v>1</v>
      </c>
    </row>
    <row r="689" spans="1:9" hidden="1" x14ac:dyDescent="0.25">
      <c r="A689" s="1">
        <v>688</v>
      </c>
      <c r="B689" s="1" t="s">
        <v>2920</v>
      </c>
      <c r="C689" s="1">
        <v>300</v>
      </c>
      <c r="D689" s="1" t="s">
        <v>3754</v>
      </c>
      <c r="E689" s="1" t="s">
        <v>528</v>
      </c>
      <c r="F689" s="1" t="str">
        <f>VLOOKUP(Table10[[#This Row],[نام کارشناس دفتر فنی]],Table1[],3,0)</f>
        <v>کارشناس بازرسی وبرنامه ریزی تعمیرات مکانیک(9)</v>
      </c>
      <c r="G689" s="1" t="s">
        <v>528</v>
      </c>
      <c r="H689" s="1" t="str">
        <f>VLOOKUP(Table10[[#This Row],[نام شخص کارشناس نظارت]],Table1[],3,0)</f>
        <v>کارشناس بازرسی وبرنامه ریزی تعمیرات مکانیک(9)</v>
      </c>
      <c r="I689" s="1">
        <f>COUNTIF(Table2[کد سیستم],Table10[[#This Row],[کد سیستم]])</f>
        <v>1</v>
      </c>
    </row>
    <row r="690" spans="1:9" hidden="1" x14ac:dyDescent="0.25">
      <c r="A690" s="1">
        <v>689</v>
      </c>
      <c r="B690" s="1" t="s">
        <v>2922</v>
      </c>
      <c r="C690" s="1">
        <v>310</v>
      </c>
      <c r="D690" s="1" t="s">
        <v>3754</v>
      </c>
      <c r="E690" s="1" t="s">
        <v>528</v>
      </c>
      <c r="F690" s="1" t="str">
        <f>VLOOKUP(Table10[[#This Row],[نام کارشناس دفتر فنی]],Table1[],3,0)</f>
        <v>کارشناس بازرسی وبرنامه ریزی تعمیرات مکانیک(9)</v>
      </c>
      <c r="G690" s="1" t="s">
        <v>528</v>
      </c>
      <c r="H690" s="1" t="str">
        <f>VLOOKUP(Table10[[#This Row],[نام شخص کارشناس نظارت]],Table1[],3,0)</f>
        <v>کارشناس بازرسی وبرنامه ریزی تعمیرات مکانیک(9)</v>
      </c>
      <c r="I690" s="1">
        <f>COUNTIF(Table2[کد سیستم],Table10[[#This Row],[کد سیستم]])</f>
        <v>1</v>
      </c>
    </row>
    <row r="691" spans="1:9" hidden="1" x14ac:dyDescent="0.25">
      <c r="A691" s="1">
        <v>690</v>
      </c>
      <c r="B691" s="1" t="s">
        <v>2924</v>
      </c>
      <c r="C691" s="1">
        <v>330</v>
      </c>
      <c r="D691" s="1" t="s">
        <v>3754</v>
      </c>
      <c r="E691" s="1" t="s">
        <v>528</v>
      </c>
      <c r="F691" s="1" t="str">
        <f>VLOOKUP(Table10[[#This Row],[نام کارشناس دفتر فنی]],Table1[],3,0)</f>
        <v>کارشناس بازرسی وبرنامه ریزی تعمیرات مکانیک(9)</v>
      </c>
      <c r="G691" s="1" t="s">
        <v>528</v>
      </c>
      <c r="H691" s="1" t="str">
        <f>VLOOKUP(Table10[[#This Row],[نام شخص کارشناس نظارت]],Table1[],3,0)</f>
        <v>کارشناس بازرسی وبرنامه ریزی تعمیرات مکانیک(9)</v>
      </c>
      <c r="I691" s="1">
        <f>COUNTIF(Table2[کد سیستم],Table10[[#This Row],[کد سیستم]])</f>
        <v>1</v>
      </c>
    </row>
    <row r="692" spans="1:9" hidden="1" x14ac:dyDescent="0.25">
      <c r="A692" s="1">
        <v>691</v>
      </c>
      <c r="B692" s="1" t="s">
        <v>2926</v>
      </c>
      <c r="C692" s="1">
        <v>500</v>
      </c>
      <c r="D692" s="1" t="s">
        <v>3754</v>
      </c>
      <c r="E692" s="1" t="s">
        <v>528</v>
      </c>
      <c r="F692" s="1" t="str">
        <f>VLOOKUP(Table10[[#This Row],[نام کارشناس دفتر فنی]],Table1[],3,0)</f>
        <v>کارشناس بازرسی وبرنامه ریزی تعمیرات مکانیک(9)</v>
      </c>
      <c r="G692" s="1" t="s">
        <v>528</v>
      </c>
      <c r="H692" s="1" t="str">
        <f>VLOOKUP(Table10[[#This Row],[نام شخص کارشناس نظارت]],Table1[],3,0)</f>
        <v>کارشناس بازرسی وبرنامه ریزی تعمیرات مکانیک(9)</v>
      </c>
      <c r="I692" s="1">
        <f>COUNTIF(Table2[کد سیستم],Table10[[#This Row],[کد سیستم]])</f>
        <v>1</v>
      </c>
    </row>
    <row r="693" spans="1:9" hidden="1" x14ac:dyDescent="0.25">
      <c r="A693" s="1">
        <v>692</v>
      </c>
      <c r="B693" s="1" t="s">
        <v>2928</v>
      </c>
      <c r="C693" s="1">
        <v>510</v>
      </c>
      <c r="D693" s="1" t="s">
        <v>3754</v>
      </c>
      <c r="E693" s="1" t="s">
        <v>528</v>
      </c>
      <c r="F693" s="1" t="str">
        <f>VLOOKUP(Table10[[#This Row],[نام کارشناس دفتر فنی]],Table1[],3,0)</f>
        <v>کارشناس بازرسی وبرنامه ریزی تعمیرات مکانیک(9)</v>
      </c>
      <c r="G693" s="1" t="s">
        <v>528</v>
      </c>
      <c r="H693" s="1" t="str">
        <f>VLOOKUP(Table10[[#This Row],[نام شخص کارشناس نظارت]],Table1[],3,0)</f>
        <v>کارشناس بازرسی وبرنامه ریزی تعمیرات مکانیک(9)</v>
      </c>
      <c r="I693" s="1">
        <f>COUNTIF(Table2[کد سیستم],Table10[[#This Row],[کد سیستم]])</f>
        <v>1</v>
      </c>
    </row>
    <row r="694" spans="1:9" hidden="1" x14ac:dyDescent="0.25">
      <c r="A694" s="1">
        <v>693</v>
      </c>
      <c r="B694" s="1" t="s">
        <v>2930</v>
      </c>
      <c r="C694" s="1">
        <v>520</v>
      </c>
      <c r="D694" s="1" t="s">
        <v>3754</v>
      </c>
      <c r="E694" s="1" t="s">
        <v>528</v>
      </c>
      <c r="F694" s="1" t="str">
        <f>VLOOKUP(Table10[[#This Row],[نام کارشناس دفتر فنی]],Table1[],3,0)</f>
        <v>کارشناس بازرسی وبرنامه ریزی تعمیرات مکانیک(9)</v>
      </c>
      <c r="G694" s="1" t="s">
        <v>528</v>
      </c>
      <c r="H694" s="1" t="str">
        <f>VLOOKUP(Table10[[#This Row],[نام شخص کارشناس نظارت]],Table1[],3,0)</f>
        <v>کارشناس بازرسی وبرنامه ریزی تعمیرات مکانیک(9)</v>
      </c>
      <c r="I694" s="1">
        <f>COUNTIF(Table2[کد سیستم],Table10[[#This Row],[کد سیستم]])</f>
        <v>1</v>
      </c>
    </row>
    <row r="695" spans="1:9" hidden="1" x14ac:dyDescent="0.25">
      <c r="A695" s="1">
        <v>694</v>
      </c>
      <c r="B695" s="1" t="s">
        <v>2932</v>
      </c>
      <c r="C695" s="1">
        <v>600</v>
      </c>
      <c r="D695" s="1" t="s">
        <v>3754</v>
      </c>
      <c r="E695" s="1" t="s">
        <v>528</v>
      </c>
      <c r="F695" s="1" t="str">
        <f>VLOOKUP(Table10[[#This Row],[نام کارشناس دفتر فنی]],Table1[],3,0)</f>
        <v>کارشناس بازرسی وبرنامه ریزی تعمیرات مکانیک(9)</v>
      </c>
      <c r="G695" s="1" t="s">
        <v>528</v>
      </c>
      <c r="H695" s="1" t="str">
        <f>VLOOKUP(Table10[[#This Row],[نام شخص کارشناس نظارت]],Table1[],3,0)</f>
        <v>کارشناس بازرسی وبرنامه ریزی تعمیرات مکانیک(9)</v>
      </c>
      <c r="I695" s="1">
        <f>COUNTIF(Table2[کد سیستم],Table10[[#This Row],[کد سیستم]])</f>
        <v>1</v>
      </c>
    </row>
    <row r="696" spans="1:9" hidden="1" x14ac:dyDescent="0.25">
      <c r="A696" s="1">
        <v>695</v>
      </c>
      <c r="B696" s="1" t="s">
        <v>2934</v>
      </c>
      <c r="C696" s="1">
        <v>610</v>
      </c>
      <c r="D696" s="1" t="s">
        <v>3754</v>
      </c>
      <c r="E696" s="1" t="s">
        <v>528</v>
      </c>
      <c r="F696" s="1" t="str">
        <f>VLOOKUP(Table10[[#This Row],[نام کارشناس دفتر فنی]],Table1[],3,0)</f>
        <v>کارشناس بازرسی وبرنامه ریزی تعمیرات مکانیک(9)</v>
      </c>
      <c r="G696" s="1" t="s">
        <v>528</v>
      </c>
      <c r="H696" s="1" t="str">
        <f>VLOOKUP(Table10[[#This Row],[نام شخص کارشناس نظارت]],Table1[],3,0)</f>
        <v>کارشناس بازرسی وبرنامه ریزی تعمیرات مکانیک(9)</v>
      </c>
      <c r="I696" s="1">
        <f>COUNTIF(Table2[کد سیستم],Table10[[#This Row],[کد سیستم]])</f>
        <v>1</v>
      </c>
    </row>
    <row r="697" spans="1:9" hidden="1" x14ac:dyDescent="0.25">
      <c r="A697" s="1">
        <v>696</v>
      </c>
      <c r="B697" s="1" t="s">
        <v>2936</v>
      </c>
      <c r="C697" s="1">
        <v>620</v>
      </c>
      <c r="D697" s="1" t="s">
        <v>3754</v>
      </c>
      <c r="E697" s="1" t="s">
        <v>528</v>
      </c>
      <c r="F697" s="1" t="str">
        <f>VLOOKUP(Table10[[#This Row],[نام کارشناس دفتر فنی]],Table1[],3,0)</f>
        <v>کارشناس بازرسی وبرنامه ریزی تعمیرات مکانیک(9)</v>
      </c>
      <c r="G697" s="1" t="s">
        <v>528</v>
      </c>
      <c r="H697" s="1" t="str">
        <f>VLOOKUP(Table10[[#This Row],[نام شخص کارشناس نظارت]],Table1[],3,0)</f>
        <v>کارشناس بازرسی وبرنامه ریزی تعمیرات مکانیک(9)</v>
      </c>
      <c r="I697" s="1">
        <f>COUNTIF(Table2[کد سیستم],Table10[[#This Row],[کد سیستم]])</f>
        <v>1</v>
      </c>
    </row>
    <row r="698" spans="1:9" hidden="1" x14ac:dyDescent="0.25">
      <c r="A698" s="1">
        <v>697</v>
      </c>
      <c r="B698" s="1" t="s">
        <v>2938</v>
      </c>
      <c r="C698" s="1">
        <v>700</v>
      </c>
      <c r="D698" s="1" t="s">
        <v>3754</v>
      </c>
      <c r="E698" s="1" t="s">
        <v>528</v>
      </c>
      <c r="F698" s="1" t="str">
        <f>VLOOKUP(Table10[[#This Row],[نام کارشناس دفتر فنی]],Table1[],3,0)</f>
        <v>کارشناس بازرسی وبرنامه ریزی تعمیرات مکانیک(9)</v>
      </c>
      <c r="G698" s="1" t="s">
        <v>528</v>
      </c>
      <c r="H698" s="1" t="str">
        <f>VLOOKUP(Table10[[#This Row],[نام شخص کارشناس نظارت]],Table1[],3,0)</f>
        <v>کارشناس بازرسی وبرنامه ریزی تعمیرات مکانیک(9)</v>
      </c>
      <c r="I698" s="1">
        <f>COUNTIF(Table2[کد سیستم],Table10[[#This Row],[کد سیستم]])</f>
        <v>1</v>
      </c>
    </row>
    <row r="699" spans="1:9" hidden="1" x14ac:dyDescent="0.25">
      <c r="A699" s="1">
        <v>698</v>
      </c>
      <c r="B699" s="1" t="s">
        <v>2940</v>
      </c>
      <c r="C699" s="1">
        <v>710</v>
      </c>
      <c r="D699" s="1" t="s">
        <v>3754</v>
      </c>
      <c r="E699" s="1" t="s">
        <v>528</v>
      </c>
      <c r="F699" s="1" t="str">
        <f>VLOOKUP(Table10[[#This Row],[نام کارشناس دفتر فنی]],Table1[],3,0)</f>
        <v>کارشناس بازرسی وبرنامه ریزی تعمیرات مکانیک(9)</v>
      </c>
      <c r="G699" s="1" t="s">
        <v>528</v>
      </c>
      <c r="H699" s="1" t="str">
        <f>VLOOKUP(Table10[[#This Row],[نام شخص کارشناس نظارت]],Table1[],3,0)</f>
        <v>کارشناس بازرسی وبرنامه ریزی تعمیرات مکانیک(9)</v>
      </c>
      <c r="I699" s="1">
        <f>COUNTIF(Table2[کد سیستم],Table10[[#This Row],[کد سیستم]])</f>
        <v>1</v>
      </c>
    </row>
    <row r="700" spans="1:9" hidden="1" x14ac:dyDescent="0.25">
      <c r="A700" s="1">
        <v>699</v>
      </c>
      <c r="B700" s="1" t="s">
        <v>2942</v>
      </c>
      <c r="C700" s="1">
        <v>720</v>
      </c>
      <c r="D700" s="1" t="s">
        <v>3754</v>
      </c>
      <c r="E700" s="1" t="s">
        <v>528</v>
      </c>
      <c r="F700" s="1" t="str">
        <f>VLOOKUP(Table10[[#This Row],[نام کارشناس دفتر فنی]],Table1[],3,0)</f>
        <v>کارشناس بازرسی وبرنامه ریزی تعمیرات مکانیک(9)</v>
      </c>
      <c r="G700" s="1" t="s">
        <v>528</v>
      </c>
      <c r="H700" s="1" t="str">
        <f>VLOOKUP(Table10[[#This Row],[نام شخص کارشناس نظارت]],Table1[],3,0)</f>
        <v>کارشناس بازرسی وبرنامه ریزی تعمیرات مکانیک(9)</v>
      </c>
      <c r="I700" s="1">
        <f>COUNTIF(Table2[کد سیستم],Table10[[#This Row],[کد سیستم]])</f>
        <v>1</v>
      </c>
    </row>
    <row r="701" spans="1:9" hidden="1" x14ac:dyDescent="0.25">
      <c r="A701" s="1">
        <v>700</v>
      </c>
      <c r="B701" s="1" t="s">
        <v>2944</v>
      </c>
      <c r="C701" s="1">
        <v>730</v>
      </c>
      <c r="D701" s="1" t="s">
        <v>3754</v>
      </c>
      <c r="E701" s="1" t="s">
        <v>528</v>
      </c>
      <c r="F701" s="1" t="str">
        <f>VLOOKUP(Table10[[#This Row],[نام کارشناس دفتر فنی]],Table1[],3,0)</f>
        <v>کارشناس بازرسی وبرنامه ریزی تعمیرات مکانیک(9)</v>
      </c>
      <c r="G701" s="1" t="s">
        <v>528</v>
      </c>
      <c r="H701" s="1" t="str">
        <f>VLOOKUP(Table10[[#This Row],[نام شخص کارشناس نظارت]],Table1[],3,0)</f>
        <v>کارشناس بازرسی وبرنامه ریزی تعمیرات مکانیک(9)</v>
      </c>
      <c r="I701" s="1">
        <f>COUNTIF(Table2[کد سیستم],Table10[[#This Row],[کد سیستم]])</f>
        <v>1</v>
      </c>
    </row>
    <row r="702" spans="1:9" hidden="1" x14ac:dyDescent="0.25">
      <c r="A702" s="1">
        <v>701</v>
      </c>
      <c r="B702" s="1" t="s">
        <v>2946</v>
      </c>
      <c r="C702" s="1">
        <v>740</v>
      </c>
      <c r="D702" s="1" t="s">
        <v>3754</v>
      </c>
      <c r="E702" s="1" t="s">
        <v>528</v>
      </c>
      <c r="F702" s="1" t="str">
        <f>VLOOKUP(Table10[[#This Row],[نام کارشناس دفتر فنی]],Table1[],3,0)</f>
        <v>کارشناس بازرسی وبرنامه ریزی تعمیرات مکانیک(9)</v>
      </c>
      <c r="G702" s="1" t="s">
        <v>528</v>
      </c>
      <c r="H702" s="1" t="str">
        <f>VLOOKUP(Table10[[#This Row],[نام شخص کارشناس نظارت]],Table1[],3,0)</f>
        <v>کارشناس بازرسی وبرنامه ریزی تعمیرات مکانیک(9)</v>
      </c>
      <c r="I702" s="1">
        <f>COUNTIF(Table2[کد سیستم],Table10[[#This Row],[کد سیستم]])</f>
        <v>1</v>
      </c>
    </row>
    <row r="703" spans="1:9" hidden="1" x14ac:dyDescent="0.25">
      <c r="A703" s="1">
        <v>702</v>
      </c>
      <c r="B703" s="1" t="s">
        <v>2948</v>
      </c>
      <c r="C703" s="1">
        <v>800</v>
      </c>
      <c r="D703" s="1" t="s">
        <v>3754</v>
      </c>
      <c r="E703" s="1" t="s">
        <v>528</v>
      </c>
      <c r="F703" s="1" t="str">
        <f>VLOOKUP(Table10[[#This Row],[نام کارشناس دفتر فنی]],Table1[],3,0)</f>
        <v>کارشناس بازرسی وبرنامه ریزی تعمیرات مکانیک(9)</v>
      </c>
      <c r="G703" s="1" t="s">
        <v>528</v>
      </c>
      <c r="H703" s="1" t="str">
        <f>VLOOKUP(Table10[[#This Row],[نام شخص کارشناس نظارت]],Table1[],3,0)</f>
        <v>کارشناس بازرسی وبرنامه ریزی تعمیرات مکانیک(9)</v>
      </c>
      <c r="I703" s="1">
        <f>COUNTIF(Table2[کد سیستم],Table10[[#This Row],[کد سیستم]])</f>
        <v>1</v>
      </c>
    </row>
    <row r="704" spans="1:9" hidden="1" x14ac:dyDescent="0.25">
      <c r="A704" s="1">
        <v>703</v>
      </c>
      <c r="B704" s="1" t="s">
        <v>2950</v>
      </c>
      <c r="C704" s="1">
        <v>810</v>
      </c>
      <c r="D704" s="1" t="s">
        <v>3754</v>
      </c>
      <c r="E704" s="1" t="s">
        <v>528</v>
      </c>
      <c r="F704" s="1" t="str">
        <f>VLOOKUP(Table10[[#This Row],[نام کارشناس دفتر فنی]],Table1[],3,0)</f>
        <v>کارشناس بازرسی وبرنامه ریزی تعمیرات مکانیک(9)</v>
      </c>
      <c r="G704" s="1" t="s">
        <v>528</v>
      </c>
      <c r="H704" s="1" t="str">
        <f>VLOOKUP(Table10[[#This Row],[نام شخص کارشناس نظارت]],Table1[],3,0)</f>
        <v>کارشناس بازرسی وبرنامه ریزی تعمیرات مکانیک(9)</v>
      </c>
      <c r="I704" s="1">
        <f>COUNTIF(Table2[کد سیستم],Table10[[#This Row],[کد سیستم]])</f>
        <v>1</v>
      </c>
    </row>
    <row r="705" spans="1:9" hidden="1" x14ac:dyDescent="0.25">
      <c r="A705" s="1">
        <v>704</v>
      </c>
      <c r="B705" s="1" t="s">
        <v>2952</v>
      </c>
      <c r="C705" s="1">
        <v>820</v>
      </c>
      <c r="D705" s="1" t="s">
        <v>3754</v>
      </c>
      <c r="E705" s="1" t="s">
        <v>528</v>
      </c>
      <c r="F705" s="1" t="str">
        <f>VLOOKUP(Table10[[#This Row],[نام کارشناس دفتر فنی]],Table1[],3,0)</f>
        <v>کارشناس بازرسی وبرنامه ریزی تعمیرات مکانیک(9)</v>
      </c>
      <c r="G705" s="1" t="s">
        <v>528</v>
      </c>
      <c r="H705" s="1" t="str">
        <f>VLOOKUP(Table10[[#This Row],[نام شخص کارشناس نظارت]],Table1[],3,0)</f>
        <v>کارشناس بازرسی وبرنامه ریزی تعمیرات مکانیک(9)</v>
      </c>
      <c r="I705" s="1">
        <f>COUNTIF(Table2[کد سیستم],Table10[[#This Row],[کد سیستم]])</f>
        <v>1</v>
      </c>
    </row>
    <row r="706" spans="1:9" hidden="1" x14ac:dyDescent="0.25">
      <c r="A706" s="1">
        <v>705</v>
      </c>
      <c r="B706" s="1" t="s">
        <v>2954</v>
      </c>
      <c r="C706" s="1">
        <v>830</v>
      </c>
      <c r="D706" s="1" t="s">
        <v>3754</v>
      </c>
      <c r="E706" s="1" t="s">
        <v>528</v>
      </c>
      <c r="F706" s="1" t="str">
        <f>VLOOKUP(Table10[[#This Row],[نام کارشناس دفتر فنی]],Table1[],3,0)</f>
        <v>کارشناس بازرسی وبرنامه ریزی تعمیرات مکانیک(9)</v>
      </c>
      <c r="G706" s="1" t="s">
        <v>528</v>
      </c>
      <c r="H706" s="1" t="str">
        <f>VLOOKUP(Table10[[#This Row],[نام شخص کارشناس نظارت]],Table1[],3,0)</f>
        <v>کارشناس بازرسی وبرنامه ریزی تعمیرات مکانیک(9)</v>
      </c>
      <c r="I706" s="1">
        <f>COUNTIF(Table2[کد سیستم],Table10[[#This Row],[کد سیستم]])</f>
        <v>1</v>
      </c>
    </row>
    <row r="707" spans="1:9" hidden="1" x14ac:dyDescent="0.25">
      <c r="A707" s="1">
        <v>706</v>
      </c>
      <c r="B707" s="1" t="s">
        <v>2956</v>
      </c>
      <c r="C707" s="1">
        <v>900</v>
      </c>
      <c r="D707" s="1" t="s">
        <v>3754</v>
      </c>
      <c r="E707" s="1" t="s">
        <v>528</v>
      </c>
      <c r="F707" s="1" t="str">
        <f>VLOOKUP(Table10[[#This Row],[نام کارشناس دفتر فنی]],Table1[],3,0)</f>
        <v>کارشناس بازرسی وبرنامه ریزی تعمیرات مکانیک(9)</v>
      </c>
      <c r="G707" s="1" t="s">
        <v>528</v>
      </c>
      <c r="H707" s="1" t="str">
        <f>VLOOKUP(Table10[[#This Row],[نام شخص کارشناس نظارت]],Table1[],3,0)</f>
        <v>کارشناس بازرسی وبرنامه ریزی تعمیرات مکانیک(9)</v>
      </c>
      <c r="I707" s="1">
        <f>COUNTIF(Table2[کد سیستم],Table10[[#This Row],[کد سیستم]])</f>
        <v>1</v>
      </c>
    </row>
    <row r="708" spans="1:9" hidden="1" x14ac:dyDescent="0.25">
      <c r="A708" s="1">
        <v>707</v>
      </c>
      <c r="B708" s="1" t="s">
        <v>2958</v>
      </c>
      <c r="C708" s="1">
        <v>910</v>
      </c>
      <c r="D708" s="1" t="s">
        <v>3754</v>
      </c>
      <c r="E708" s="1" t="s">
        <v>528</v>
      </c>
      <c r="F708" s="1" t="str">
        <f>VLOOKUP(Table10[[#This Row],[نام کارشناس دفتر فنی]],Table1[],3,0)</f>
        <v>کارشناس بازرسی وبرنامه ریزی تعمیرات مکانیک(9)</v>
      </c>
      <c r="G708" s="1" t="s">
        <v>528</v>
      </c>
      <c r="H708" s="1" t="str">
        <f>VLOOKUP(Table10[[#This Row],[نام شخص کارشناس نظارت]],Table1[],3,0)</f>
        <v>کارشناس بازرسی وبرنامه ریزی تعمیرات مکانیک(9)</v>
      </c>
      <c r="I708" s="1">
        <f>COUNTIF(Table2[کد سیستم],Table10[[#This Row],[کد سیستم]])</f>
        <v>1</v>
      </c>
    </row>
    <row r="709" spans="1:9" hidden="1" x14ac:dyDescent="0.25">
      <c r="A709" s="1">
        <v>708</v>
      </c>
      <c r="B709" s="1" t="s">
        <v>2960</v>
      </c>
      <c r="C709" s="1">
        <v>920</v>
      </c>
      <c r="D709" s="1" t="s">
        <v>3754</v>
      </c>
      <c r="E709" s="1" t="s">
        <v>528</v>
      </c>
      <c r="F709" s="1" t="str">
        <f>VLOOKUP(Table10[[#This Row],[نام کارشناس دفتر فنی]],Table1[],3,0)</f>
        <v>کارشناس بازرسی وبرنامه ریزی تعمیرات مکانیک(9)</v>
      </c>
      <c r="G709" s="1" t="s">
        <v>528</v>
      </c>
      <c r="H709" s="1" t="str">
        <f>VLOOKUP(Table10[[#This Row],[نام شخص کارشناس نظارت]],Table1[],3,0)</f>
        <v>کارشناس بازرسی وبرنامه ریزی تعمیرات مکانیک(9)</v>
      </c>
      <c r="I709" s="1">
        <f>COUNTIF(Table2[کد سیستم],Table10[[#This Row],[کد سیستم]])</f>
        <v>1</v>
      </c>
    </row>
    <row r="710" spans="1:9" hidden="1" x14ac:dyDescent="0.25">
      <c r="A710" s="1">
        <v>709</v>
      </c>
      <c r="B710" s="1" t="s">
        <v>2962</v>
      </c>
      <c r="C710" s="1">
        <v>930</v>
      </c>
      <c r="D710" s="1" t="s">
        <v>3754</v>
      </c>
      <c r="E710" s="1" t="s">
        <v>528</v>
      </c>
      <c r="F710" s="1" t="str">
        <f>VLOOKUP(Table10[[#This Row],[نام کارشناس دفتر فنی]],Table1[],3,0)</f>
        <v>کارشناس بازرسی وبرنامه ریزی تعمیرات مکانیک(9)</v>
      </c>
      <c r="G710" s="1" t="s">
        <v>528</v>
      </c>
      <c r="H710" s="1" t="str">
        <f>VLOOKUP(Table10[[#This Row],[نام شخص کارشناس نظارت]],Table1[],3,0)</f>
        <v>کارشناس بازرسی وبرنامه ریزی تعمیرات مکانیک(9)</v>
      </c>
      <c r="I710" s="1">
        <f>COUNTIF(Table2[کد سیستم],Table10[[#This Row],[کد سیستم]])</f>
        <v>1</v>
      </c>
    </row>
    <row r="711" spans="1:9" hidden="1" x14ac:dyDescent="0.25">
      <c r="A711" s="1">
        <v>710</v>
      </c>
      <c r="B711" s="1" t="s">
        <v>2964</v>
      </c>
      <c r="C711" s="1">
        <v>940</v>
      </c>
      <c r="D711" s="1" t="s">
        <v>3754</v>
      </c>
      <c r="E711" s="1" t="s">
        <v>528</v>
      </c>
      <c r="F711" s="1" t="str">
        <f>VLOOKUP(Table10[[#This Row],[نام کارشناس دفتر فنی]],Table1[],3,0)</f>
        <v>کارشناس بازرسی وبرنامه ریزی تعمیرات مکانیک(9)</v>
      </c>
      <c r="G711" s="1" t="s">
        <v>528</v>
      </c>
      <c r="H711" s="1" t="str">
        <f>VLOOKUP(Table10[[#This Row],[نام شخص کارشناس نظارت]],Table1[],3,0)</f>
        <v>کارشناس بازرسی وبرنامه ریزی تعمیرات مکانیک(9)</v>
      </c>
      <c r="I711" s="1">
        <f>COUNTIF(Table2[کد سیستم],Table10[[#This Row],[کد سیستم]])</f>
        <v>1</v>
      </c>
    </row>
    <row r="712" spans="1:9" hidden="1" x14ac:dyDescent="0.25">
      <c r="A712" s="1">
        <v>711</v>
      </c>
      <c r="B712" s="1" t="s">
        <v>2966</v>
      </c>
      <c r="C712" s="1">
        <v>950</v>
      </c>
      <c r="D712" s="1" t="s">
        <v>3754</v>
      </c>
      <c r="E712" s="1" t="s">
        <v>528</v>
      </c>
      <c r="F712" s="1" t="str">
        <f>VLOOKUP(Table10[[#This Row],[نام کارشناس دفتر فنی]],Table1[],3,0)</f>
        <v>کارشناس بازرسی وبرنامه ریزی تعمیرات مکانیک(9)</v>
      </c>
      <c r="G712" s="1" t="s">
        <v>528</v>
      </c>
      <c r="H712" s="1" t="str">
        <f>VLOOKUP(Table10[[#This Row],[نام شخص کارشناس نظارت]],Table1[],3,0)</f>
        <v>کارشناس بازرسی وبرنامه ریزی تعمیرات مکانیک(9)</v>
      </c>
      <c r="I712" s="1">
        <f>COUNTIF(Table2[کد سیستم],Table10[[#This Row],[کد سیستم]])</f>
        <v>1</v>
      </c>
    </row>
    <row r="713" spans="1:9" hidden="1" x14ac:dyDescent="0.25">
      <c r="A713" s="1">
        <v>712</v>
      </c>
      <c r="B713" s="1" t="s">
        <v>2968</v>
      </c>
      <c r="C713" s="1" t="s">
        <v>2969</v>
      </c>
      <c r="D713" s="1" t="s">
        <v>3754</v>
      </c>
      <c r="E713" s="1" t="s">
        <v>528</v>
      </c>
      <c r="F713" s="1" t="str">
        <f>VLOOKUP(Table10[[#This Row],[نام کارشناس دفتر فنی]],Table1[],3,0)</f>
        <v>کارشناس بازرسی وبرنامه ریزی تعمیرات مکانیک(9)</v>
      </c>
      <c r="G713" s="1" t="s">
        <v>528</v>
      </c>
      <c r="H713" s="1" t="str">
        <f>VLOOKUP(Table10[[#This Row],[نام شخص کارشناس نظارت]],Table1[],3,0)</f>
        <v>کارشناس بازرسی وبرنامه ریزی تعمیرات مکانیک(9)</v>
      </c>
      <c r="I713" s="1">
        <f>COUNTIF(Table2[کد سیستم],Table10[[#This Row],[کد سیستم]])</f>
        <v>1</v>
      </c>
    </row>
    <row r="714" spans="1:9" hidden="1" x14ac:dyDescent="0.25">
      <c r="A714" s="1">
        <v>713</v>
      </c>
      <c r="B714" s="1" t="s">
        <v>2971</v>
      </c>
      <c r="C714" s="1" t="s">
        <v>2971</v>
      </c>
      <c r="D714" s="1" t="s">
        <v>3754</v>
      </c>
      <c r="E714" s="1" t="s">
        <v>528</v>
      </c>
      <c r="F714" s="1" t="str">
        <f>VLOOKUP(Table10[[#This Row],[نام کارشناس دفتر فنی]],Table1[],3,0)</f>
        <v>کارشناس بازرسی وبرنامه ریزی تعمیرات مکانیک(9)</v>
      </c>
      <c r="G714" s="1" t="s">
        <v>528</v>
      </c>
      <c r="H714" s="1" t="str">
        <f>VLOOKUP(Table10[[#This Row],[نام شخص کارشناس نظارت]],Table1[],3,0)</f>
        <v>کارشناس بازرسی وبرنامه ریزی تعمیرات مکانیک(9)</v>
      </c>
      <c r="I714" s="1">
        <f>COUNTIF(Table2[کد سیستم],Table10[[#This Row],[کد سیستم]])</f>
        <v>1</v>
      </c>
    </row>
    <row r="715" spans="1:9" hidden="1" x14ac:dyDescent="0.25">
      <c r="A715" s="1">
        <v>714</v>
      </c>
      <c r="B715" s="1" t="s">
        <v>2973</v>
      </c>
      <c r="C715" s="1" t="s">
        <v>2973</v>
      </c>
      <c r="D715" s="1" t="s">
        <v>3754</v>
      </c>
      <c r="E715" s="1" t="s">
        <v>528</v>
      </c>
      <c r="F715" s="1" t="str">
        <f>VLOOKUP(Table10[[#This Row],[نام کارشناس دفتر فنی]],Table1[],3,0)</f>
        <v>کارشناس بازرسی وبرنامه ریزی تعمیرات مکانیک(9)</v>
      </c>
      <c r="G715" s="1" t="s">
        <v>528</v>
      </c>
      <c r="H715" s="1" t="str">
        <f>VLOOKUP(Table10[[#This Row],[نام شخص کارشناس نظارت]],Table1[],3,0)</f>
        <v>کارشناس بازرسی وبرنامه ریزی تعمیرات مکانیک(9)</v>
      </c>
      <c r="I715" s="1">
        <f>COUNTIF(Table2[کد سیستم],Table10[[#This Row],[کد سیستم]])</f>
        <v>1</v>
      </c>
    </row>
    <row r="716" spans="1:9" hidden="1" x14ac:dyDescent="0.25">
      <c r="A716" s="1">
        <v>715</v>
      </c>
      <c r="B716" s="1" t="s">
        <v>2975</v>
      </c>
      <c r="C716" s="1" t="s">
        <v>2975</v>
      </c>
      <c r="D716" s="1" t="s">
        <v>3754</v>
      </c>
      <c r="E716" s="1" t="s">
        <v>528</v>
      </c>
      <c r="F716" s="1" t="str">
        <f>VLOOKUP(Table10[[#This Row],[نام کارشناس دفتر فنی]],Table1[],3,0)</f>
        <v>کارشناس بازرسی وبرنامه ریزی تعمیرات مکانیک(9)</v>
      </c>
      <c r="G716" s="1" t="s">
        <v>528</v>
      </c>
      <c r="H716" s="1" t="str">
        <f>VLOOKUP(Table10[[#This Row],[نام شخص کارشناس نظارت]],Table1[],3,0)</f>
        <v>کارشناس بازرسی وبرنامه ریزی تعمیرات مکانیک(9)</v>
      </c>
      <c r="I716" s="1">
        <f>COUNTIF(Table2[کد سیستم],Table10[[#This Row],[کد سیستم]])</f>
        <v>1</v>
      </c>
    </row>
    <row r="717" spans="1:9" hidden="1" x14ac:dyDescent="0.25">
      <c r="A717" s="1">
        <v>716</v>
      </c>
      <c r="B717" s="1" t="s">
        <v>2977</v>
      </c>
      <c r="C717" s="1" t="s">
        <v>2978</v>
      </c>
      <c r="D717" s="1" t="s">
        <v>3754</v>
      </c>
      <c r="E717" s="1" t="s">
        <v>528</v>
      </c>
      <c r="F717" s="1" t="str">
        <f>VLOOKUP(Table10[[#This Row],[نام کارشناس دفتر فنی]],Table1[],3,0)</f>
        <v>کارشناس بازرسی وبرنامه ریزی تعمیرات مکانیک(9)</v>
      </c>
      <c r="G717" s="1" t="s">
        <v>528</v>
      </c>
      <c r="H717" s="1" t="str">
        <f>VLOOKUP(Table10[[#This Row],[نام شخص کارشناس نظارت]],Table1[],3,0)</f>
        <v>کارشناس بازرسی وبرنامه ریزی تعمیرات مکانیک(9)</v>
      </c>
      <c r="I717" s="1">
        <f>COUNTIF(Table2[کد سیستم],Table10[[#This Row],[کد سیستم]])</f>
        <v>1</v>
      </c>
    </row>
    <row r="718" spans="1:9" hidden="1" x14ac:dyDescent="0.25">
      <c r="A718" s="1">
        <v>717</v>
      </c>
      <c r="B718" s="1" t="s">
        <v>2980</v>
      </c>
      <c r="C718" s="1" t="s">
        <v>2981</v>
      </c>
      <c r="D718" s="1" t="s">
        <v>3754</v>
      </c>
      <c r="E718" s="1" t="s">
        <v>528</v>
      </c>
      <c r="F718" s="1" t="str">
        <f>VLOOKUP(Table10[[#This Row],[نام کارشناس دفتر فنی]],Table1[],3,0)</f>
        <v>کارشناس بازرسی وبرنامه ریزی تعمیرات مکانیک(9)</v>
      </c>
      <c r="G718" s="1" t="s">
        <v>528</v>
      </c>
      <c r="H718" s="1" t="str">
        <f>VLOOKUP(Table10[[#This Row],[نام شخص کارشناس نظارت]],Table1[],3,0)</f>
        <v>کارشناس بازرسی وبرنامه ریزی تعمیرات مکانیک(9)</v>
      </c>
      <c r="I718" s="1">
        <f>COUNTIF(Table2[کد سیستم],Table10[[#This Row],[کد سیستم]])</f>
        <v>1</v>
      </c>
    </row>
    <row r="719" spans="1:9" hidden="1" x14ac:dyDescent="0.25">
      <c r="A719" s="1">
        <v>718</v>
      </c>
      <c r="B719" s="1" t="s">
        <v>2983</v>
      </c>
      <c r="C719" s="1" t="s">
        <v>2984</v>
      </c>
      <c r="D719" s="1" t="s">
        <v>3754</v>
      </c>
      <c r="E719" s="1" t="s">
        <v>528</v>
      </c>
      <c r="F719" s="1" t="str">
        <f>VLOOKUP(Table10[[#This Row],[نام کارشناس دفتر فنی]],Table1[],3,0)</f>
        <v>کارشناس بازرسی وبرنامه ریزی تعمیرات مکانیک(9)</v>
      </c>
      <c r="G719" s="1" t="s">
        <v>528</v>
      </c>
      <c r="H719" s="1" t="str">
        <f>VLOOKUP(Table10[[#This Row],[نام شخص کارشناس نظارت]],Table1[],3,0)</f>
        <v>کارشناس بازرسی وبرنامه ریزی تعمیرات مکانیک(9)</v>
      </c>
      <c r="I719" s="1">
        <f>COUNTIF(Table2[کد سیستم],Table10[[#This Row],[کد سیستم]])</f>
        <v>1</v>
      </c>
    </row>
    <row r="720" spans="1:9" hidden="1" x14ac:dyDescent="0.25">
      <c r="A720" s="1">
        <v>719</v>
      </c>
      <c r="B720" s="1" t="s">
        <v>2986</v>
      </c>
      <c r="C720" s="1" t="s">
        <v>2987</v>
      </c>
      <c r="D720" s="1" t="s">
        <v>3754</v>
      </c>
      <c r="E720" s="1" t="s">
        <v>528</v>
      </c>
      <c r="F720" s="1" t="str">
        <f>VLOOKUP(Table10[[#This Row],[نام کارشناس دفتر فنی]],Table1[],3,0)</f>
        <v>کارشناس بازرسی وبرنامه ریزی تعمیرات مکانیک(9)</v>
      </c>
      <c r="G720" s="1" t="s">
        <v>528</v>
      </c>
      <c r="H720" s="1" t="str">
        <f>VLOOKUP(Table10[[#This Row],[نام شخص کارشناس نظارت]],Table1[],3,0)</f>
        <v>کارشناس بازرسی وبرنامه ریزی تعمیرات مکانیک(9)</v>
      </c>
      <c r="I720" s="1">
        <f>COUNTIF(Table2[کد سیستم],Table10[[#This Row],[کد سیستم]])</f>
        <v>1</v>
      </c>
    </row>
    <row r="721" spans="1:9" hidden="1" x14ac:dyDescent="0.25">
      <c r="A721" s="1">
        <v>720</v>
      </c>
      <c r="B721" s="1" t="s">
        <v>2990</v>
      </c>
      <c r="C721" s="1" t="s">
        <v>2991</v>
      </c>
      <c r="D721" s="1" t="s">
        <v>3754</v>
      </c>
      <c r="E721" s="1" t="s">
        <v>528</v>
      </c>
      <c r="F721" s="1" t="str">
        <f>VLOOKUP(Table10[[#This Row],[نام کارشناس دفتر فنی]],Table1[],3,0)</f>
        <v>کارشناس بازرسی وبرنامه ریزی تعمیرات مکانیک(9)</v>
      </c>
      <c r="G721" s="1" t="s">
        <v>528</v>
      </c>
      <c r="H721" s="1" t="str">
        <f>VLOOKUP(Table10[[#This Row],[نام شخص کارشناس نظارت]],Table1[],3,0)</f>
        <v>کارشناس بازرسی وبرنامه ریزی تعمیرات مکانیک(9)</v>
      </c>
      <c r="I721" s="1">
        <f>COUNTIF(Table2[کد سیستم],Table10[[#This Row],[کد سیستم]])</f>
        <v>1</v>
      </c>
    </row>
    <row r="722" spans="1:9" hidden="1" x14ac:dyDescent="0.25">
      <c r="A722" s="1">
        <v>721</v>
      </c>
      <c r="B722" s="1" t="s">
        <v>2993</v>
      </c>
      <c r="C722" s="1" t="s">
        <v>2994</v>
      </c>
      <c r="D722" s="1" t="s">
        <v>3754</v>
      </c>
      <c r="E722" s="1" t="s">
        <v>528</v>
      </c>
      <c r="F722" s="1" t="str">
        <f>VLOOKUP(Table10[[#This Row],[نام کارشناس دفتر فنی]],Table1[],3,0)</f>
        <v>کارشناس بازرسی وبرنامه ریزی تعمیرات مکانیک(9)</v>
      </c>
      <c r="G722" s="1" t="s">
        <v>528</v>
      </c>
      <c r="H722" s="1" t="str">
        <f>VLOOKUP(Table10[[#This Row],[نام شخص کارشناس نظارت]],Table1[],3,0)</f>
        <v>کارشناس بازرسی وبرنامه ریزی تعمیرات مکانیک(9)</v>
      </c>
      <c r="I722" s="1">
        <f>COUNTIF(Table2[کد سیستم],Table10[[#This Row],[کد سیستم]])</f>
        <v>1</v>
      </c>
    </row>
    <row r="723" spans="1:9" hidden="1" x14ac:dyDescent="0.25">
      <c r="A723" s="1">
        <v>722</v>
      </c>
      <c r="B723" s="1" t="s">
        <v>2996</v>
      </c>
      <c r="C723" s="1" t="s">
        <v>2996</v>
      </c>
      <c r="D723" s="1" t="s">
        <v>3754</v>
      </c>
      <c r="E723" s="1" t="s">
        <v>528</v>
      </c>
      <c r="F723" s="1" t="str">
        <f>VLOOKUP(Table10[[#This Row],[نام کارشناس دفتر فنی]],Table1[],3,0)</f>
        <v>کارشناس بازرسی وبرنامه ریزی تعمیرات مکانیک(9)</v>
      </c>
      <c r="G723" s="1" t="s">
        <v>528</v>
      </c>
      <c r="H723" s="1" t="str">
        <f>VLOOKUP(Table10[[#This Row],[نام شخص کارشناس نظارت]],Table1[],3,0)</f>
        <v>کارشناس بازرسی وبرنامه ریزی تعمیرات مکانیک(9)</v>
      </c>
      <c r="I723" s="1">
        <f>COUNTIF(Table2[کد سیستم],Table10[[#This Row],[کد سیستم]])</f>
        <v>1</v>
      </c>
    </row>
    <row r="724" spans="1:9" hidden="1" x14ac:dyDescent="0.25">
      <c r="A724" s="1">
        <v>723</v>
      </c>
      <c r="B724" s="1" t="s">
        <v>2998</v>
      </c>
      <c r="C724" s="1" t="s">
        <v>2999</v>
      </c>
      <c r="D724" s="1" t="s">
        <v>3754</v>
      </c>
      <c r="E724" s="1" t="s">
        <v>528</v>
      </c>
      <c r="F724" s="1" t="str">
        <f>VLOOKUP(Table10[[#This Row],[نام کارشناس دفتر فنی]],Table1[],3,0)</f>
        <v>کارشناس بازرسی وبرنامه ریزی تعمیرات مکانیک(9)</v>
      </c>
      <c r="G724" s="1" t="s">
        <v>528</v>
      </c>
      <c r="H724" s="1" t="str">
        <f>VLOOKUP(Table10[[#This Row],[نام شخص کارشناس نظارت]],Table1[],3,0)</f>
        <v>کارشناس بازرسی وبرنامه ریزی تعمیرات مکانیک(9)</v>
      </c>
      <c r="I724" s="1">
        <f>COUNTIF(Table2[کد سیستم],Table10[[#This Row],[کد سیستم]])</f>
        <v>1</v>
      </c>
    </row>
    <row r="725" spans="1:9" hidden="1" x14ac:dyDescent="0.25">
      <c r="A725" s="1">
        <v>724</v>
      </c>
      <c r="B725" s="1" t="s">
        <v>3001</v>
      </c>
      <c r="C725" s="1" t="s">
        <v>3001</v>
      </c>
      <c r="D725" s="1" t="s">
        <v>3754</v>
      </c>
      <c r="E725" s="1" t="s">
        <v>528</v>
      </c>
      <c r="F725" s="1" t="str">
        <f>VLOOKUP(Table10[[#This Row],[نام کارشناس دفتر فنی]],Table1[],3,0)</f>
        <v>کارشناس بازرسی وبرنامه ریزی تعمیرات مکانیک(9)</v>
      </c>
      <c r="G725" s="1" t="s">
        <v>528</v>
      </c>
      <c r="H725" s="1" t="str">
        <f>VLOOKUP(Table10[[#This Row],[نام شخص کارشناس نظارت]],Table1[],3,0)</f>
        <v>کارشناس بازرسی وبرنامه ریزی تعمیرات مکانیک(9)</v>
      </c>
      <c r="I725" s="1">
        <f>COUNTIF(Table2[کد سیستم],Table10[[#This Row],[کد سیستم]])</f>
        <v>1</v>
      </c>
    </row>
    <row r="726" spans="1:9" hidden="1" x14ac:dyDescent="0.25">
      <c r="A726" s="1">
        <v>725</v>
      </c>
      <c r="B726" s="1" t="s">
        <v>3003</v>
      </c>
      <c r="C726" s="1" t="s">
        <v>3003</v>
      </c>
      <c r="D726" s="1" t="s">
        <v>3754</v>
      </c>
      <c r="E726" s="1" t="s">
        <v>528</v>
      </c>
      <c r="F726" s="1" t="str">
        <f>VLOOKUP(Table10[[#This Row],[نام کارشناس دفتر فنی]],Table1[],3,0)</f>
        <v>کارشناس بازرسی وبرنامه ریزی تعمیرات مکانیک(9)</v>
      </c>
      <c r="G726" s="1" t="s">
        <v>528</v>
      </c>
      <c r="H726" s="1" t="str">
        <f>VLOOKUP(Table10[[#This Row],[نام شخص کارشناس نظارت]],Table1[],3,0)</f>
        <v>کارشناس بازرسی وبرنامه ریزی تعمیرات مکانیک(9)</v>
      </c>
      <c r="I726" s="1">
        <f>COUNTIF(Table2[کد سیستم],Table10[[#This Row],[کد سیستم]])</f>
        <v>1</v>
      </c>
    </row>
    <row r="727" spans="1:9" hidden="1" x14ac:dyDescent="0.25">
      <c r="A727" s="1">
        <v>726</v>
      </c>
      <c r="B727" s="1" t="s">
        <v>3005</v>
      </c>
      <c r="C727" s="1" t="s">
        <v>3005</v>
      </c>
      <c r="D727" s="1" t="s">
        <v>3754</v>
      </c>
      <c r="E727" s="1" t="s">
        <v>528</v>
      </c>
      <c r="F727" s="1" t="str">
        <f>VLOOKUP(Table10[[#This Row],[نام کارشناس دفتر فنی]],Table1[],3,0)</f>
        <v>کارشناس بازرسی وبرنامه ریزی تعمیرات مکانیک(9)</v>
      </c>
      <c r="G727" s="1" t="s">
        <v>528</v>
      </c>
      <c r="H727" s="1" t="str">
        <f>VLOOKUP(Table10[[#This Row],[نام شخص کارشناس نظارت]],Table1[],3,0)</f>
        <v>کارشناس بازرسی وبرنامه ریزی تعمیرات مکانیک(9)</v>
      </c>
      <c r="I727" s="1">
        <f>COUNTIF(Table2[کد سیستم],Table10[[#This Row],[کد سیستم]])</f>
        <v>1</v>
      </c>
    </row>
    <row r="728" spans="1:9" hidden="1" x14ac:dyDescent="0.25">
      <c r="A728" s="1">
        <v>727</v>
      </c>
      <c r="B728" s="1" t="s">
        <v>3007</v>
      </c>
      <c r="C728" s="1" t="s">
        <v>3008</v>
      </c>
      <c r="D728" s="1" t="s">
        <v>3754</v>
      </c>
      <c r="E728" s="1" t="s">
        <v>528</v>
      </c>
      <c r="F728" s="1" t="str">
        <f>VLOOKUP(Table10[[#This Row],[نام کارشناس دفتر فنی]],Table1[],3,0)</f>
        <v>کارشناس بازرسی وبرنامه ریزی تعمیرات مکانیک(9)</v>
      </c>
      <c r="G728" s="1" t="s">
        <v>528</v>
      </c>
      <c r="H728" s="1" t="str">
        <f>VLOOKUP(Table10[[#This Row],[نام شخص کارشناس نظارت]],Table1[],3,0)</f>
        <v>کارشناس بازرسی وبرنامه ریزی تعمیرات مکانیک(9)</v>
      </c>
      <c r="I728" s="1">
        <f>COUNTIF(Table2[کد سیستم],Table10[[#This Row],[کد سیستم]])</f>
        <v>1</v>
      </c>
    </row>
    <row r="729" spans="1:9" hidden="1" x14ac:dyDescent="0.25">
      <c r="A729" s="1">
        <v>728</v>
      </c>
      <c r="B729" s="1" t="s">
        <v>3010</v>
      </c>
      <c r="C729" s="1" t="s">
        <v>3011</v>
      </c>
      <c r="D729" s="1" t="s">
        <v>3754</v>
      </c>
      <c r="E729" s="1" t="s">
        <v>528</v>
      </c>
      <c r="F729" s="1" t="str">
        <f>VLOOKUP(Table10[[#This Row],[نام کارشناس دفتر فنی]],Table1[],3,0)</f>
        <v>کارشناس بازرسی وبرنامه ریزی تعمیرات مکانیک(9)</v>
      </c>
      <c r="G729" s="1" t="s">
        <v>528</v>
      </c>
      <c r="H729" s="1" t="str">
        <f>VLOOKUP(Table10[[#This Row],[نام شخص کارشناس نظارت]],Table1[],3,0)</f>
        <v>کارشناس بازرسی وبرنامه ریزی تعمیرات مکانیک(9)</v>
      </c>
      <c r="I729" s="1">
        <f>COUNTIF(Table2[کد سیستم],Table10[[#This Row],[کد سیستم]])</f>
        <v>1</v>
      </c>
    </row>
    <row r="730" spans="1:9" hidden="1" x14ac:dyDescent="0.25">
      <c r="A730" s="1">
        <v>729</v>
      </c>
      <c r="B730" s="1" t="s">
        <v>3013</v>
      </c>
      <c r="C730" s="1" t="s">
        <v>3014</v>
      </c>
      <c r="D730" s="1" t="s">
        <v>3754</v>
      </c>
      <c r="E730" s="1" t="s">
        <v>528</v>
      </c>
      <c r="F730" s="1" t="str">
        <f>VLOOKUP(Table10[[#This Row],[نام کارشناس دفتر فنی]],Table1[],3,0)</f>
        <v>کارشناس بازرسی وبرنامه ریزی تعمیرات مکانیک(9)</v>
      </c>
      <c r="G730" s="1" t="s">
        <v>528</v>
      </c>
      <c r="H730" s="1" t="str">
        <f>VLOOKUP(Table10[[#This Row],[نام شخص کارشناس نظارت]],Table1[],3,0)</f>
        <v>کارشناس بازرسی وبرنامه ریزی تعمیرات مکانیک(9)</v>
      </c>
      <c r="I730" s="1">
        <f>COUNTIF(Table2[کد سیستم],Table10[[#This Row],[کد سیستم]])</f>
        <v>1</v>
      </c>
    </row>
    <row r="731" spans="1:9" hidden="1" x14ac:dyDescent="0.25">
      <c r="A731" s="1">
        <v>730</v>
      </c>
      <c r="B731" s="1" t="s">
        <v>3016</v>
      </c>
      <c r="C731" s="1" t="s">
        <v>3017</v>
      </c>
      <c r="D731" s="1" t="s">
        <v>3754</v>
      </c>
      <c r="E731" s="1" t="s">
        <v>528</v>
      </c>
      <c r="F731" s="1" t="str">
        <f>VLOOKUP(Table10[[#This Row],[نام کارشناس دفتر فنی]],Table1[],3,0)</f>
        <v>کارشناس بازرسی وبرنامه ریزی تعمیرات مکانیک(9)</v>
      </c>
      <c r="G731" s="1" t="s">
        <v>528</v>
      </c>
      <c r="H731" s="1" t="str">
        <f>VLOOKUP(Table10[[#This Row],[نام شخص کارشناس نظارت]],Table1[],3,0)</f>
        <v>کارشناس بازرسی وبرنامه ریزی تعمیرات مکانیک(9)</v>
      </c>
      <c r="I731" s="1">
        <f>COUNTIF(Table2[کد سیستم],Table10[[#This Row],[کد سیستم]])</f>
        <v>1</v>
      </c>
    </row>
    <row r="732" spans="1:9" hidden="1" x14ac:dyDescent="0.25">
      <c r="A732" s="1">
        <v>731</v>
      </c>
      <c r="B732" s="1" t="s">
        <v>3019</v>
      </c>
      <c r="C732" s="1" t="s">
        <v>3020</v>
      </c>
      <c r="D732" s="1" t="s">
        <v>3754</v>
      </c>
      <c r="E732" s="1" t="s">
        <v>528</v>
      </c>
      <c r="F732" s="1" t="str">
        <f>VLOOKUP(Table10[[#This Row],[نام کارشناس دفتر فنی]],Table1[],3,0)</f>
        <v>کارشناس بازرسی وبرنامه ریزی تعمیرات مکانیک(9)</v>
      </c>
      <c r="G732" s="1" t="s">
        <v>528</v>
      </c>
      <c r="H732" s="1" t="str">
        <f>VLOOKUP(Table10[[#This Row],[نام شخص کارشناس نظارت]],Table1[],3,0)</f>
        <v>کارشناس بازرسی وبرنامه ریزی تعمیرات مکانیک(9)</v>
      </c>
      <c r="I732" s="1">
        <f>COUNTIF(Table2[کد سیستم],Table10[[#This Row],[کد سیستم]])</f>
        <v>1</v>
      </c>
    </row>
    <row r="733" spans="1:9" hidden="1" x14ac:dyDescent="0.25">
      <c r="A733" s="1">
        <v>732</v>
      </c>
      <c r="B733" s="1" t="s">
        <v>3022</v>
      </c>
      <c r="C733" s="1" t="s">
        <v>3022</v>
      </c>
      <c r="D733" s="1" t="s">
        <v>3754</v>
      </c>
      <c r="E733" s="1" t="s">
        <v>528</v>
      </c>
      <c r="F733" s="1" t="str">
        <f>VLOOKUP(Table10[[#This Row],[نام کارشناس دفتر فنی]],Table1[],3,0)</f>
        <v>کارشناس بازرسی وبرنامه ریزی تعمیرات مکانیک(9)</v>
      </c>
      <c r="G733" s="1" t="s">
        <v>528</v>
      </c>
      <c r="H733" s="1" t="str">
        <f>VLOOKUP(Table10[[#This Row],[نام شخص کارشناس نظارت]],Table1[],3,0)</f>
        <v>کارشناس بازرسی وبرنامه ریزی تعمیرات مکانیک(9)</v>
      </c>
      <c r="I733" s="1">
        <f>COUNTIF(Table2[کد سیستم],Table10[[#This Row],[کد سیستم]])</f>
        <v>1</v>
      </c>
    </row>
    <row r="734" spans="1:9" hidden="1" x14ac:dyDescent="0.25">
      <c r="A734" s="1">
        <v>733</v>
      </c>
      <c r="B734" s="1" t="s">
        <v>3024</v>
      </c>
      <c r="C734" s="1" t="s">
        <v>3024</v>
      </c>
      <c r="D734" s="1" t="s">
        <v>3754</v>
      </c>
      <c r="E734" s="1" t="s">
        <v>528</v>
      </c>
      <c r="F734" s="1" t="str">
        <f>VLOOKUP(Table10[[#This Row],[نام کارشناس دفتر فنی]],Table1[],3,0)</f>
        <v>کارشناس بازرسی وبرنامه ریزی تعمیرات مکانیک(9)</v>
      </c>
      <c r="G734" s="1" t="s">
        <v>528</v>
      </c>
      <c r="H734" s="1" t="str">
        <f>VLOOKUP(Table10[[#This Row],[نام شخص کارشناس نظارت]],Table1[],3,0)</f>
        <v>کارشناس بازرسی وبرنامه ریزی تعمیرات مکانیک(9)</v>
      </c>
      <c r="I734" s="1">
        <f>COUNTIF(Table2[کد سیستم],Table10[[#This Row],[کد سیستم]])</f>
        <v>1</v>
      </c>
    </row>
    <row r="735" spans="1:9" hidden="1" x14ac:dyDescent="0.25">
      <c r="A735" s="1">
        <v>734</v>
      </c>
      <c r="B735" s="1" t="s">
        <v>3026</v>
      </c>
      <c r="C735" s="1" t="s">
        <v>3026</v>
      </c>
      <c r="D735" s="1" t="s">
        <v>3754</v>
      </c>
      <c r="E735" s="1" t="s">
        <v>528</v>
      </c>
      <c r="F735" s="1" t="str">
        <f>VLOOKUP(Table10[[#This Row],[نام کارشناس دفتر فنی]],Table1[],3,0)</f>
        <v>کارشناس بازرسی وبرنامه ریزی تعمیرات مکانیک(9)</v>
      </c>
      <c r="G735" s="1" t="s">
        <v>528</v>
      </c>
      <c r="H735" s="1" t="str">
        <f>VLOOKUP(Table10[[#This Row],[نام شخص کارشناس نظارت]],Table1[],3,0)</f>
        <v>کارشناس بازرسی وبرنامه ریزی تعمیرات مکانیک(9)</v>
      </c>
      <c r="I735" s="1">
        <f>COUNTIF(Table2[کد سیستم],Table10[[#This Row],[کد سیستم]])</f>
        <v>1</v>
      </c>
    </row>
    <row r="736" spans="1:9" hidden="1" x14ac:dyDescent="0.25">
      <c r="A736" s="1">
        <v>735</v>
      </c>
      <c r="B736" s="1" t="s">
        <v>3028</v>
      </c>
      <c r="C736" s="1" t="s">
        <v>3028</v>
      </c>
      <c r="D736" s="1" t="s">
        <v>3754</v>
      </c>
      <c r="E736" s="1" t="s">
        <v>528</v>
      </c>
      <c r="F736" s="1" t="str">
        <f>VLOOKUP(Table10[[#This Row],[نام کارشناس دفتر فنی]],Table1[],3,0)</f>
        <v>کارشناس بازرسی وبرنامه ریزی تعمیرات مکانیک(9)</v>
      </c>
      <c r="G736" s="1" t="s">
        <v>528</v>
      </c>
      <c r="H736" s="1" t="str">
        <f>VLOOKUP(Table10[[#This Row],[نام شخص کارشناس نظارت]],Table1[],3,0)</f>
        <v>کارشناس بازرسی وبرنامه ریزی تعمیرات مکانیک(9)</v>
      </c>
      <c r="I736" s="1">
        <f>COUNTIF(Table2[کد سیستم],Table10[[#This Row],[کد سیستم]])</f>
        <v>1</v>
      </c>
    </row>
    <row r="737" spans="1:9" hidden="1" x14ac:dyDescent="0.25">
      <c r="A737" s="1">
        <v>736</v>
      </c>
      <c r="B737" s="1" t="s">
        <v>3030</v>
      </c>
      <c r="C737" s="1" t="s">
        <v>3030</v>
      </c>
      <c r="D737" s="1" t="s">
        <v>3754</v>
      </c>
      <c r="E737" s="1" t="s">
        <v>528</v>
      </c>
      <c r="F737" s="1" t="str">
        <f>VLOOKUP(Table10[[#This Row],[نام کارشناس دفتر فنی]],Table1[],3,0)</f>
        <v>کارشناس بازرسی وبرنامه ریزی تعمیرات مکانیک(9)</v>
      </c>
      <c r="G737" s="1" t="s">
        <v>528</v>
      </c>
      <c r="H737" s="1" t="str">
        <f>VLOOKUP(Table10[[#This Row],[نام شخص کارشناس نظارت]],Table1[],3,0)</f>
        <v>کارشناس بازرسی وبرنامه ریزی تعمیرات مکانیک(9)</v>
      </c>
      <c r="I737" s="1">
        <f>COUNTIF(Table2[کد سیستم],Table10[[#This Row],[کد سیستم]])</f>
        <v>1</v>
      </c>
    </row>
    <row r="738" spans="1:9" hidden="1" x14ac:dyDescent="0.25">
      <c r="A738" s="1">
        <v>737</v>
      </c>
      <c r="B738" s="1" t="s">
        <v>3032</v>
      </c>
      <c r="C738" s="1" t="s">
        <v>3032</v>
      </c>
      <c r="D738" s="1" t="s">
        <v>3754</v>
      </c>
      <c r="E738" s="1" t="s">
        <v>528</v>
      </c>
      <c r="F738" s="1" t="str">
        <f>VLOOKUP(Table10[[#This Row],[نام کارشناس دفتر فنی]],Table1[],3,0)</f>
        <v>کارشناس بازرسی وبرنامه ریزی تعمیرات مکانیک(9)</v>
      </c>
      <c r="G738" s="1" t="s">
        <v>528</v>
      </c>
      <c r="H738" s="1" t="str">
        <f>VLOOKUP(Table10[[#This Row],[نام شخص کارشناس نظارت]],Table1[],3,0)</f>
        <v>کارشناس بازرسی وبرنامه ریزی تعمیرات مکانیک(9)</v>
      </c>
      <c r="I738" s="1">
        <f>COUNTIF(Table2[کد سیستم],Table10[[#This Row],[کد سیستم]])</f>
        <v>1</v>
      </c>
    </row>
    <row r="739" spans="1:9" hidden="1" x14ac:dyDescent="0.25">
      <c r="A739" s="1">
        <v>738</v>
      </c>
      <c r="B739" s="1" t="s">
        <v>3034</v>
      </c>
      <c r="C739" s="1" t="s">
        <v>3034</v>
      </c>
      <c r="D739" s="1" t="s">
        <v>3754</v>
      </c>
      <c r="E739" s="1" t="s">
        <v>528</v>
      </c>
      <c r="F739" s="1" t="str">
        <f>VLOOKUP(Table10[[#This Row],[نام کارشناس دفتر فنی]],Table1[],3,0)</f>
        <v>کارشناس بازرسی وبرنامه ریزی تعمیرات مکانیک(9)</v>
      </c>
      <c r="G739" s="1" t="s">
        <v>528</v>
      </c>
      <c r="H739" s="1" t="str">
        <f>VLOOKUP(Table10[[#This Row],[نام شخص کارشناس نظارت]],Table1[],3,0)</f>
        <v>کارشناس بازرسی وبرنامه ریزی تعمیرات مکانیک(9)</v>
      </c>
      <c r="I739" s="1">
        <f>COUNTIF(Table2[کد سیستم],Table10[[#This Row],[کد سیستم]])</f>
        <v>1</v>
      </c>
    </row>
    <row r="740" spans="1:9" hidden="1" x14ac:dyDescent="0.25">
      <c r="A740" s="1">
        <v>739</v>
      </c>
      <c r="B740" s="1" t="s">
        <v>3036</v>
      </c>
      <c r="C740" s="1" t="s">
        <v>3036</v>
      </c>
      <c r="D740" s="1" t="s">
        <v>3754</v>
      </c>
      <c r="E740" s="1" t="s">
        <v>528</v>
      </c>
      <c r="F740" s="1" t="str">
        <f>VLOOKUP(Table10[[#This Row],[نام کارشناس دفتر فنی]],Table1[],3,0)</f>
        <v>کارشناس بازرسی وبرنامه ریزی تعمیرات مکانیک(9)</v>
      </c>
      <c r="G740" s="1" t="s">
        <v>528</v>
      </c>
      <c r="H740" s="1" t="str">
        <f>VLOOKUP(Table10[[#This Row],[نام شخص کارشناس نظارت]],Table1[],3,0)</f>
        <v>کارشناس بازرسی وبرنامه ریزی تعمیرات مکانیک(9)</v>
      </c>
      <c r="I740" s="1">
        <f>COUNTIF(Table2[کد سیستم],Table10[[#This Row],[کد سیستم]])</f>
        <v>1</v>
      </c>
    </row>
    <row r="741" spans="1:9" hidden="1" x14ac:dyDescent="0.25">
      <c r="A741" s="1">
        <v>740</v>
      </c>
      <c r="B741" s="1" t="s">
        <v>3038</v>
      </c>
      <c r="C741" s="1" t="s">
        <v>3039</v>
      </c>
      <c r="D741" s="1" t="s">
        <v>3754</v>
      </c>
      <c r="E741" s="1" t="s">
        <v>528</v>
      </c>
      <c r="F741" s="1" t="str">
        <f>VLOOKUP(Table10[[#This Row],[نام کارشناس دفتر فنی]],Table1[],3,0)</f>
        <v>کارشناس بازرسی وبرنامه ریزی تعمیرات مکانیک(9)</v>
      </c>
      <c r="G741" s="1" t="s">
        <v>528</v>
      </c>
      <c r="H741" s="1" t="str">
        <f>VLOOKUP(Table10[[#This Row],[نام شخص کارشناس نظارت]],Table1[],3,0)</f>
        <v>کارشناس بازرسی وبرنامه ریزی تعمیرات مکانیک(9)</v>
      </c>
      <c r="I741" s="1">
        <f>COUNTIF(Table2[کد سیستم],Table10[[#This Row],[کد سیستم]])</f>
        <v>1</v>
      </c>
    </row>
    <row r="742" spans="1:9" hidden="1" x14ac:dyDescent="0.25">
      <c r="A742" s="1">
        <v>741</v>
      </c>
      <c r="B742" s="1" t="s">
        <v>3041</v>
      </c>
      <c r="C742" s="1" t="s">
        <v>3041</v>
      </c>
      <c r="D742" s="1" t="s">
        <v>3754</v>
      </c>
      <c r="E742" s="1" t="s">
        <v>528</v>
      </c>
      <c r="F742" s="1" t="str">
        <f>VLOOKUP(Table10[[#This Row],[نام کارشناس دفتر فنی]],Table1[],3,0)</f>
        <v>کارشناس بازرسی وبرنامه ریزی تعمیرات مکانیک(9)</v>
      </c>
      <c r="G742" s="1" t="s">
        <v>528</v>
      </c>
      <c r="H742" s="1" t="str">
        <f>VLOOKUP(Table10[[#This Row],[نام شخص کارشناس نظارت]],Table1[],3,0)</f>
        <v>کارشناس بازرسی وبرنامه ریزی تعمیرات مکانیک(9)</v>
      </c>
      <c r="I742" s="1">
        <f>COUNTIF(Table2[کد سیستم],Table10[[#This Row],[کد سیستم]])</f>
        <v>1</v>
      </c>
    </row>
    <row r="743" spans="1:9" hidden="1" x14ac:dyDescent="0.25">
      <c r="A743" s="1">
        <v>742</v>
      </c>
      <c r="B743" s="1" t="s">
        <v>3043</v>
      </c>
      <c r="C743" s="1" t="s">
        <v>3043</v>
      </c>
      <c r="D743" s="1" t="s">
        <v>3754</v>
      </c>
      <c r="E743" s="1" t="s">
        <v>528</v>
      </c>
      <c r="F743" s="1" t="str">
        <f>VLOOKUP(Table10[[#This Row],[نام کارشناس دفتر فنی]],Table1[],3,0)</f>
        <v>کارشناس بازرسی وبرنامه ریزی تعمیرات مکانیک(9)</v>
      </c>
      <c r="G743" s="1" t="s">
        <v>528</v>
      </c>
      <c r="H743" s="1" t="str">
        <f>VLOOKUP(Table10[[#This Row],[نام شخص کارشناس نظارت]],Table1[],3,0)</f>
        <v>کارشناس بازرسی وبرنامه ریزی تعمیرات مکانیک(9)</v>
      </c>
      <c r="I743" s="1">
        <f>COUNTIF(Table2[کد سیستم],Table10[[#This Row],[کد سیستم]])</f>
        <v>1</v>
      </c>
    </row>
    <row r="744" spans="1:9" hidden="1" x14ac:dyDescent="0.25">
      <c r="A744" s="1">
        <v>743</v>
      </c>
      <c r="B744" s="1" t="s">
        <v>3045</v>
      </c>
      <c r="C744" s="1" t="s">
        <v>3045</v>
      </c>
      <c r="D744" s="1" t="s">
        <v>3754</v>
      </c>
      <c r="E744" s="1" t="s">
        <v>528</v>
      </c>
      <c r="F744" s="1" t="str">
        <f>VLOOKUP(Table10[[#This Row],[نام کارشناس دفتر فنی]],Table1[],3,0)</f>
        <v>کارشناس بازرسی وبرنامه ریزی تعمیرات مکانیک(9)</v>
      </c>
      <c r="G744" s="1" t="s">
        <v>528</v>
      </c>
      <c r="H744" s="1" t="str">
        <f>VLOOKUP(Table10[[#This Row],[نام شخص کارشناس نظارت]],Table1[],3,0)</f>
        <v>کارشناس بازرسی وبرنامه ریزی تعمیرات مکانیک(9)</v>
      </c>
      <c r="I744" s="1">
        <f>COUNTIF(Table2[کد سیستم],Table10[[#This Row],[کد سیستم]])</f>
        <v>1</v>
      </c>
    </row>
    <row r="745" spans="1:9" hidden="1" x14ac:dyDescent="0.25">
      <c r="A745" s="1">
        <v>744</v>
      </c>
      <c r="B745" s="1" t="s">
        <v>3047</v>
      </c>
      <c r="C745" s="1" t="s">
        <v>3048</v>
      </c>
      <c r="D745" s="1" t="s">
        <v>3754</v>
      </c>
      <c r="E745" s="1" t="s">
        <v>528</v>
      </c>
      <c r="F745" s="1" t="str">
        <f>VLOOKUP(Table10[[#This Row],[نام کارشناس دفتر فنی]],Table1[],3,0)</f>
        <v>کارشناس بازرسی وبرنامه ریزی تعمیرات مکانیک(9)</v>
      </c>
      <c r="G745" s="1" t="s">
        <v>528</v>
      </c>
      <c r="H745" s="1" t="str">
        <f>VLOOKUP(Table10[[#This Row],[نام شخص کارشناس نظارت]],Table1[],3,0)</f>
        <v>کارشناس بازرسی وبرنامه ریزی تعمیرات مکانیک(9)</v>
      </c>
      <c r="I745" s="1">
        <f>COUNTIF(Table2[کد سیستم],Table10[[#This Row],[کد سیستم]])</f>
        <v>1</v>
      </c>
    </row>
    <row r="746" spans="1:9" hidden="1" x14ac:dyDescent="0.25">
      <c r="A746" s="1">
        <v>745</v>
      </c>
      <c r="B746" s="1" t="s">
        <v>3050</v>
      </c>
      <c r="C746" s="1" t="s">
        <v>3050</v>
      </c>
      <c r="D746" s="1" t="s">
        <v>3754</v>
      </c>
      <c r="E746" s="1" t="s">
        <v>528</v>
      </c>
      <c r="F746" s="1" t="str">
        <f>VLOOKUP(Table10[[#This Row],[نام کارشناس دفتر فنی]],Table1[],3,0)</f>
        <v>کارشناس بازرسی وبرنامه ریزی تعمیرات مکانیک(9)</v>
      </c>
      <c r="G746" s="1" t="s">
        <v>528</v>
      </c>
      <c r="H746" s="1" t="str">
        <f>VLOOKUP(Table10[[#This Row],[نام شخص کارشناس نظارت]],Table1[],3,0)</f>
        <v>کارشناس بازرسی وبرنامه ریزی تعمیرات مکانیک(9)</v>
      </c>
      <c r="I746" s="1">
        <f>COUNTIF(Table2[کد سیستم],Table10[[#This Row],[کد سیستم]])</f>
        <v>1</v>
      </c>
    </row>
    <row r="747" spans="1:9" hidden="1" x14ac:dyDescent="0.25">
      <c r="A747" s="1">
        <v>746</v>
      </c>
      <c r="B747" s="1" t="s">
        <v>3052</v>
      </c>
      <c r="C747" s="1" t="s">
        <v>3052</v>
      </c>
      <c r="D747" s="1" t="s">
        <v>3754</v>
      </c>
      <c r="E747" s="1" t="s">
        <v>528</v>
      </c>
      <c r="F747" s="1" t="str">
        <f>VLOOKUP(Table10[[#This Row],[نام کارشناس دفتر فنی]],Table1[],3,0)</f>
        <v>کارشناس بازرسی وبرنامه ریزی تعمیرات مکانیک(9)</v>
      </c>
      <c r="G747" s="1" t="s">
        <v>528</v>
      </c>
      <c r="H747" s="1" t="str">
        <f>VLOOKUP(Table10[[#This Row],[نام شخص کارشناس نظارت]],Table1[],3,0)</f>
        <v>کارشناس بازرسی وبرنامه ریزی تعمیرات مکانیک(9)</v>
      </c>
      <c r="I747" s="1">
        <f>COUNTIF(Table2[کد سیستم],Table10[[#This Row],[کد سیستم]])</f>
        <v>1</v>
      </c>
    </row>
    <row r="748" spans="1:9" hidden="1" x14ac:dyDescent="0.25">
      <c r="A748" s="1">
        <v>747</v>
      </c>
      <c r="B748" s="1" t="s">
        <v>3054</v>
      </c>
      <c r="C748" s="1" t="s">
        <v>3054</v>
      </c>
      <c r="D748" s="1" t="s">
        <v>3754</v>
      </c>
      <c r="E748" s="1" t="s">
        <v>528</v>
      </c>
      <c r="F748" s="1" t="str">
        <f>VLOOKUP(Table10[[#This Row],[نام کارشناس دفتر فنی]],Table1[],3,0)</f>
        <v>کارشناس بازرسی وبرنامه ریزی تعمیرات مکانیک(9)</v>
      </c>
      <c r="G748" s="1" t="s">
        <v>528</v>
      </c>
      <c r="H748" s="1" t="str">
        <f>VLOOKUP(Table10[[#This Row],[نام شخص کارشناس نظارت]],Table1[],3,0)</f>
        <v>کارشناس بازرسی وبرنامه ریزی تعمیرات مکانیک(9)</v>
      </c>
      <c r="I748" s="1">
        <f>COUNTIF(Table2[کد سیستم],Table10[[#This Row],[کد سیستم]])</f>
        <v>1</v>
      </c>
    </row>
    <row r="749" spans="1:9" hidden="1" x14ac:dyDescent="0.25">
      <c r="A749" s="1">
        <v>748</v>
      </c>
      <c r="B749" s="1" t="s">
        <v>3056</v>
      </c>
      <c r="C749" s="1" t="s">
        <v>3057</v>
      </c>
      <c r="D749" s="1" t="s">
        <v>3754</v>
      </c>
      <c r="E749" s="1" t="s">
        <v>528</v>
      </c>
      <c r="F749" s="1" t="str">
        <f>VLOOKUP(Table10[[#This Row],[نام کارشناس دفتر فنی]],Table1[],3,0)</f>
        <v>کارشناس بازرسی وبرنامه ریزی تعمیرات مکانیک(9)</v>
      </c>
      <c r="G749" s="1" t="s">
        <v>528</v>
      </c>
      <c r="H749" s="1" t="str">
        <f>VLOOKUP(Table10[[#This Row],[نام شخص کارشناس نظارت]],Table1[],3,0)</f>
        <v>کارشناس بازرسی وبرنامه ریزی تعمیرات مکانیک(9)</v>
      </c>
      <c r="I749" s="1">
        <f>COUNTIF(Table2[کد سیستم],Table10[[#This Row],[کد سیستم]])</f>
        <v>1</v>
      </c>
    </row>
    <row r="750" spans="1:9" hidden="1" x14ac:dyDescent="0.25">
      <c r="A750" s="1">
        <v>749</v>
      </c>
      <c r="B750" s="1" t="s">
        <v>3059</v>
      </c>
      <c r="C750" s="1" t="s">
        <v>3059</v>
      </c>
      <c r="D750" s="1" t="s">
        <v>3754</v>
      </c>
      <c r="E750" s="1" t="s">
        <v>528</v>
      </c>
      <c r="F750" s="1" t="str">
        <f>VLOOKUP(Table10[[#This Row],[نام کارشناس دفتر فنی]],Table1[],3,0)</f>
        <v>کارشناس بازرسی وبرنامه ریزی تعمیرات مکانیک(9)</v>
      </c>
      <c r="G750" s="1" t="s">
        <v>528</v>
      </c>
      <c r="H750" s="1" t="str">
        <f>VLOOKUP(Table10[[#This Row],[نام شخص کارشناس نظارت]],Table1[],3,0)</f>
        <v>کارشناس بازرسی وبرنامه ریزی تعمیرات مکانیک(9)</v>
      </c>
      <c r="I750" s="1">
        <f>COUNTIF(Table2[کد سیستم],Table10[[#This Row],[کد سیستم]])</f>
        <v>1</v>
      </c>
    </row>
    <row r="751" spans="1:9" hidden="1" x14ac:dyDescent="0.25">
      <c r="A751" s="1">
        <v>750</v>
      </c>
      <c r="B751" s="1" t="s">
        <v>3061</v>
      </c>
      <c r="C751" s="1" t="s">
        <v>3061</v>
      </c>
      <c r="D751" s="1" t="s">
        <v>3754</v>
      </c>
      <c r="E751" s="1" t="s">
        <v>528</v>
      </c>
      <c r="F751" s="1" t="str">
        <f>VLOOKUP(Table10[[#This Row],[نام کارشناس دفتر فنی]],Table1[],3,0)</f>
        <v>کارشناس بازرسی وبرنامه ریزی تعمیرات مکانیک(9)</v>
      </c>
      <c r="G751" s="1" t="s">
        <v>528</v>
      </c>
      <c r="H751" s="1" t="str">
        <f>VLOOKUP(Table10[[#This Row],[نام شخص کارشناس نظارت]],Table1[],3,0)</f>
        <v>کارشناس بازرسی وبرنامه ریزی تعمیرات مکانیک(9)</v>
      </c>
      <c r="I751" s="1">
        <f>COUNTIF(Table2[کد سیستم],Table10[[#This Row],[کد سیستم]])</f>
        <v>1</v>
      </c>
    </row>
    <row r="752" spans="1:9" hidden="1" x14ac:dyDescent="0.25">
      <c r="A752" s="1">
        <v>751</v>
      </c>
      <c r="B752" s="1" t="s">
        <v>3063</v>
      </c>
      <c r="C752" s="1" t="s">
        <v>3064</v>
      </c>
      <c r="D752" s="1" t="s">
        <v>3754</v>
      </c>
      <c r="E752" s="1" t="s">
        <v>528</v>
      </c>
      <c r="F752" s="1" t="str">
        <f>VLOOKUP(Table10[[#This Row],[نام کارشناس دفتر فنی]],Table1[],3,0)</f>
        <v>کارشناس بازرسی وبرنامه ریزی تعمیرات مکانیک(9)</v>
      </c>
      <c r="G752" s="1" t="s">
        <v>528</v>
      </c>
      <c r="H752" s="1" t="str">
        <f>VLOOKUP(Table10[[#This Row],[نام شخص کارشناس نظارت]],Table1[],3,0)</f>
        <v>کارشناس بازرسی وبرنامه ریزی تعمیرات مکانیک(9)</v>
      </c>
      <c r="I752" s="1">
        <f>COUNTIF(Table2[کد سیستم],Table10[[#This Row],[کد سیستم]])</f>
        <v>1</v>
      </c>
    </row>
    <row r="753" spans="1:9" hidden="1" x14ac:dyDescent="0.25">
      <c r="A753" s="1">
        <v>752</v>
      </c>
      <c r="B753" s="1" t="s">
        <v>3066</v>
      </c>
      <c r="C753" s="1" t="s">
        <v>3066</v>
      </c>
      <c r="D753" s="1" t="s">
        <v>3754</v>
      </c>
      <c r="E753" s="1" t="s">
        <v>528</v>
      </c>
      <c r="F753" s="1" t="str">
        <f>VLOOKUP(Table10[[#This Row],[نام کارشناس دفتر فنی]],Table1[],3,0)</f>
        <v>کارشناس بازرسی وبرنامه ریزی تعمیرات مکانیک(9)</v>
      </c>
      <c r="G753" s="1" t="s">
        <v>528</v>
      </c>
      <c r="H753" s="1" t="str">
        <f>VLOOKUP(Table10[[#This Row],[نام شخص کارشناس نظارت]],Table1[],3,0)</f>
        <v>کارشناس بازرسی وبرنامه ریزی تعمیرات مکانیک(9)</v>
      </c>
      <c r="I753" s="1">
        <f>COUNTIF(Table2[کد سیستم],Table10[[#This Row],[کد سیستم]])</f>
        <v>1</v>
      </c>
    </row>
    <row r="754" spans="1:9" hidden="1" x14ac:dyDescent="0.25">
      <c r="A754" s="1">
        <v>753</v>
      </c>
      <c r="B754" s="1" t="s">
        <v>3068</v>
      </c>
      <c r="C754" s="1" t="s">
        <v>3068</v>
      </c>
      <c r="D754" s="1" t="s">
        <v>3754</v>
      </c>
      <c r="E754" s="1" t="s">
        <v>528</v>
      </c>
      <c r="F754" s="1" t="str">
        <f>VLOOKUP(Table10[[#This Row],[نام کارشناس دفتر فنی]],Table1[],3,0)</f>
        <v>کارشناس بازرسی وبرنامه ریزی تعمیرات مکانیک(9)</v>
      </c>
      <c r="G754" s="1" t="s">
        <v>528</v>
      </c>
      <c r="H754" s="1" t="str">
        <f>VLOOKUP(Table10[[#This Row],[نام شخص کارشناس نظارت]],Table1[],3,0)</f>
        <v>کارشناس بازرسی وبرنامه ریزی تعمیرات مکانیک(9)</v>
      </c>
      <c r="I754" s="1">
        <f>COUNTIF(Table2[کد سیستم],Table10[[#This Row],[کد سیستم]])</f>
        <v>1</v>
      </c>
    </row>
    <row r="755" spans="1:9" hidden="1" x14ac:dyDescent="0.25">
      <c r="A755" s="1">
        <v>754</v>
      </c>
      <c r="B755" s="1" t="s">
        <v>3070</v>
      </c>
      <c r="C755" s="1" t="s">
        <v>3070</v>
      </c>
      <c r="D755" s="1" t="s">
        <v>3754</v>
      </c>
      <c r="E755" s="1" t="s">
        <v>528</v>
      </c>
      <c r="F755" s="1" t="str">
        <f>VLOOKUP(Table10[[#This Row],[نام کارشناس دفتر فنی]],Table1[],3,0)</f>
        <v>کارشناس بازرسی وبرنامه ریزی تعمیرات مکانیک(9)</v>
      </c>
      <c r="G755" s="1" t="s">
        <v>528</v>
      </c>
      <c r="H755" s="1" t="str">
        <f>VLOOKUP(Table10[[#This Row],[نام شخص کارشناس نظارت]],Table1[],3,0)</f>
        <v>کارشناس بازرسی وبرنامه ریزی تعمیرات مکانیک(9)</v>
      </c>
      <c r="I755" s="1">
        <f>COUNTIF(Table2[کد سیستم],Table10[[#This Row],[کد سیستم]])</f>
        <v>1</v>
      </c>
    </row>
    <row r="756" spans="1:9" hidden="1" x14ac:dyDescent="0.25">
      <c r="A756" s="1">
        <v>755</v>
      </c>
      <c r="B756" s="1" t="s">
        <v>3072</v>
      </c>
      <c r="C756" s="1" t="s">
        <v>3072</v>
      </c>
      <c r="D756" s="1" t="s">
        <v>3754</v>
      </c>
      <c r="E756" s="1" t="s">
        <v>528</v>
      </c>
      <c r="F756" s="1" t="str">
        <f>VLOOKUP(Table10[[#This Row],[نام کارشناس دفتر فنی]],Table1[],3,0)</f>
        <v>کارشناس بازرسی وبرنامه ریزی تعمیرات مکانیک(9)</v>
      </c>
      <c r="G756" s="1" t="s">
        <v>528</v>
      </c>
      <c r="H756" s="1" t="str">
        <f>VLOOKUP(Table10[[#This Row],[نام شخص کارشناس نظارت]],Table1[],3,0)</f>
        <v>کارشناس بازرسی وبرنامه ریزی تعمیرات مکانیک(9)</v>
      </c>
      <c r="I756" s="1">
        <f>COUNTIF(Table2[کد سیستم],Table10[[#This Row],[کد سیستم]])</f>
        <v>1</v>
      </c>
    </row>
    <row r="757" spans="1:9" hidden="1" x14ac:dyDescent="0.25">
      <c r="A757" s="1">
        <v>756</v>
      </c>
      <c r="B757" s="1" t="s">
        <v>3074</v>
      </c>
      <c r="C757" s="1" t="s">
        <v>3074</v>
      </c>
      <c r="D757" s="1" t="s">
        <v>3754</v>
      </c>
      <c r="E757" s="1" t="s">
        <v>528</v>
      </c>
      <c r="F757" s="1" t="str">
        <f>VLOOKUP(Table10[[#This Row],[نام کارشناس دفتر فنی]],Table1[],3,0)</f>
        <v>کارشناس بازرسی وبرنامه ریزی تعمیرات مکانیک(9)</v>
      </c>
      <c r="G757" s="1" t="s">
        <v>528</v>
      </c>
      <c r="H757" s="1" t="str">
        <f>VLOOKUP(Table10[[#This Row],[نام شخص کارشناس نظارت]],Table1[],3,0)</f>
        <v>کارشناس بازرسی وبرنامه ریزی تعمیرات مکانیک(9)</v>
      </c>
      <c r="I757" s="1">
        <f>COUNTIF(Table2[کد سیستم],Table10[[#This Row],[کد سیستم]])</f>
        <v>1</v>
      </c>
    </row>
    <row r="758" spans="1:9" hidden="1" x14ac:dyDescent="0.25">
      <c r="A758" s="1">
        <v>757</v>
      </c>
      <c r="B758" s="1" t="s">
        <v>3076</v>
      </c>
      <c r="C758" s="1" t="s">
        <v>3076</v>
      </c>
      <c r="D758" s="1" t="s">
        <v>3754</v>
      </c>
      <c r="E758" s="1" t="s">
        <v>528</v>
      </c>
      <c r="F758" s="1" t="str">
        <f>VLOOKUP(Table10[[#This Row],[نام کارشناس دفتر فنی]],Table1[],3,0)</f>
        <v>کارشناس بازرسی وبرنامه ریزی تعمیرات مکانیک(9)</v>
      </c>
      <c r="G758" s="1" t="s">
        <v>528</v>
      </c>
      <c r="H758" s="1" t="str">
        <f>VLOOKUP(Table10[[#This Row],[نام شخص کارشناس نظارت]],Table1[],3,0)</f>
        <v>کارشناس بازرسی وبرنامه ریزی تعمیرات مکانیک(9)</v>
      </c>
      <c r="I758" s="1">
        <f>COUNTIF(Table2[کد سیستم],Table10[[#This Row],[کد سیستم]])</f>
        <v>1</v>
      </c>
    </row>
    <row r="759" spans="1:9" hidden="1" x14ac:dyDescent="0.25">
      <c r="A759" s="1">
        <v>758</v>
      </c>
      <c r="B759" s="1" t="s">
        <v>3078</v>
      </c>
      <c r="C759" s="1" t="s">
        <v>3078</v>
      </c>
      <c r="D759" s="1" t="s">
        <v>3754</v>
      </c>
      <c r="E759" s="1" t="s">
        <v>528</v>
      </c>
      <c r="F759" s="1" t="str">
        <f>VLOOKUP(Table10[[#This Row],[نام کارشناس دفتر فنی]],Table1[],3,0)</f>
        <v>کارشناس بازرسی وبرنامه ریزی تعمیرات مکانیک(9)</v>
      </c>
      <c r="G759" s="1" t="s">
        <v>528</v>
      </c>
      <c r="H759" s="1" t="str">
        <f>VLOOKUP(Table10[[#This Row],[نام شخص کارشناس نظارت]],Table1[],3,0)</f>
        <v>کارشناس بازرسی وبرنامه ریزی تعمیرات مکانیک(9)</v>
      </c>
      <c r="I759" s="1">
        <f>COUNTIF(Table2[کد سیستم],Table10[[#This Row],[کد سیستم]])</f>
        <v>1</v>
      </c>
    </row>
    <row r="760" spans="1:9" hidden="1" x14ac:dyDescent="0.25">
      <c r="A760" s="1">
        <v>759</v>
      </c>
      <c r="B760" s="1" t="s">
        <v>3080</v>
      </c>
      <c r="C760" s="1" t="s">
        <v>3080</v>
      </c>
      <c r="D760" s="1" t="s">
        <v>3754</v>
      </c>
      <c r="E760" s="1" t="s">
        <v>528</v>
      </c>
      <c r="F760" s="1" t="str">
        <f>VLOOKUP(Table10[[#This Row],[نام کارشناس دفتر فنی]],Table1[],3,0)</f>
        <v>کارشناس بازرسی وبرنامه ریزی تعمیرات مکانیک(9)</v>
      </c>
      <c r="G760" s="1" t="s">
        <v>528</v>
      </c>
      <c r="H760" s="1" t="str">
        <f>VLOOKUP(Table10[[#This Row],[نام شخص کارشناس نظارت]],Table1[],3,0)</f>
        <v>کارشناس بازرسی وبرنامه ریزی تعمیرات مکانیک(9)</v>
      </c>
      <c r="I760" s="1">
        <f>COUNTIF(Table2[کد سیستم],Table10[[#This Row],[کد سیستم]])</f>
        <v>1</v>
      </c>
    </row>
    <row r="761" spans="1:9" hidden="1" x14ac:dyDescent="0.25">
      <c r="A761" s="1">
        <v>760</v>
      </c>
      <c r="B761" s="1" t="s">
        <v>3082</v>
      </c>
      <c r="C761" s="1" t="s">
        <v>3082</v>
      </c>
      <c r="D761" s="1" t="s">
        <v>3754</v>
      </c>
      <c r="E761" s="1" t="s">
        <v>528</v>
      </c>
      <c r="F761" s="1" t="str">
        <f>VLOOKUP(Table10[[#This Row],[نام کارشناس دفتر فنی]],Table1[],3,0)</f>
        <v>کارشناس بازرسی وبرنامه ریزی تعمیرات مکانیک(9)</v>
      </c>
      <c r="G761" s="1" t="s">
        <v>528</v>
      </c>
      <c r="H761" s="1" t="str">
        <f>VLOOKUP(Table10[[#This Row],[نام شخص کارشناس نظارت]],Table1[],3,0)</f>
        <v>کارشناس بازرسی وبرنامه ریزی تعمیرات مکانیک(9)</v>
      </c>
      <c r="I761" s="1">
        <f>COUNTIF(Table2[کد سیستم],Table10[[#This Row],[کد سیستم]])</f>
        <v>1</v>
      </c>
    </row>
    <row r="762" spans="1:9" hidden="1" x14ac:dyDescent="0.25">
      <c r="A762" s="1">
        <v>761</v>
      </c>
      <c r="B762" s="1" t="s">
        <v>3084</v>
      </c>
      <c r="C762" s="1" t="s">
        <v>3084</v>
      </c>
      <c r="D762" s="1" t="s">
        <v>3754</v>
      </c>
      <c r="E762" s="1" t="s">
        <v>528</v>
      </c>
      <c r="F762" s="1" t="str">
        <f>VLOOKUP(Table10[[#This Row],[نام کارشناس دفتر فنی]],Table1[],3,0)</f>
        <v>کارشناس بازرسی وبرنامه ریزی تعمیرات مکانیک(9)</v>
      </c>
      <c r="G762" s="1" t="s">
        <v>528</v>
      </c>
      <c r="H762" s="1" t="str">
        <f>VLOOKUP(Table10[[#This Row],[نام شخص کارشناس نظارت]],Table1[],3,0)</f>
        <v>کارشناس بازرسی وبرنامه ریزی تعمیرات مکانیک(9)</v>
      </c>
      <c r="I762" s="1">
        <f>COUNTIF(Table2[کد سیستم],Table10[[#This Row],[کد سیستم]])</f>
        <v>1</v>
      </c>
    </row>
    <row r="763" spans="1:9" hidden="1" x14ac:dyDescent="0.25">
      <c r="A763" s="1">
        <v>762</v>
      </c>
      <c r="B763" s="1" t="s">
        <v>3086</v>
      </c>
      <c r="C763" s="1" t="s">
        <v>3086</v>
      </c>
      <c r="D763" s="1" t="s">
        <v>3754</v>
      </c>
      <c r="E763" s="1" t="s">
        <v>528</v>
      </c>
      <c r="F763" s="1" t="str">
        <f>VLOOKUP(Table10[[#This Row],[نام کارشناس دفتر فنی]],Table1[],3,0)</f>
        <v>کارشناس بازرسی وبرنامه ریزی تعمیرات مکانیک(9)</v>
      </c>
      <c r="G763" s="1" t="s">
        <v>528</v>
      </c>
      <c r="H763" s="1" t="str">
        <f>VLOOKUP(Table10[[#This Row],[نام شخص کارشناس نظارت]],Table1[],3,0)</f>
        <v>کارشناس بازرسی وبرنامه ریزی تعمیرات مکانیک(9)</v>
      </c>
      <c r="I763" s="1">
        <f>COUNTIF(Table2[کد سیستم],Table10[[#This Row],[کد سیستم]])</f>
        <v>1</v>
      </c>
    </row>
    <row r="764" spans="1:9" hidden="1" x14ac:dyDescent="0.25">
      <c r="A764" s="1">
        <v>763</v>
      </c>
      <c r="B764" s="1" t="s">
        <v>3088</v>
      </c>
      <c r="C764" s="1" t="s">
        <v>3088</v>
      </c>
      <c r="D764" s="1" t="s">
        <v>3754</v>
      </c>
      <c r="E764" s="1" t="s">
        <v>528</v>
      </c>
      <c r="F764" s="1" t="str">
        <f>VLOOKUP(Table10[[#This Row],[نام کارشناس دفتر فنی]],Table1[],3,0)</f>
        <v>کارشناس بازرسی وبرنامه ریزی تعمیرات مکانیک(9)</v>
      </c>
      <c r="G764" s="1" t="s">
        <v>528</v>
      </c>
      <c r="H764" s="1" t="str">
        <f>VLOOKUP(Table10[[#This Row],[نام شخص کارشناس نظارت]],Table1[],3,0)</f>
        <v>کارشناس بازرسی وبرنامه ریزی تعمیرات مکانیک(9)</v>
      </c>
      <c r="I764" s="1">
        <f>COUNTIF(Table2[کد سیستم],Table10[[#This Row],[کد سیستم]])</f>
        <v>1</v>
      </c>
    </row>
    <row r="765" spans="1:9" hidden="1" x14ac:dyDescent="0.25">
      <c r="A765" s="1">
        <v>764</v>
      </c>
      <c r="B765" s="1" t="s">
        <v>3090</v>
      </c>
      <c r="C765" s="1" t="s">
        <v>3090</v>
      </c>
      <c r="D765" s="1" t="s">
        <v>3754</v>
      </c>
      <c r="E765" s="1" t="s">
        <v>528</v>
      </c>
      <c r="F765" s="1" t="str">
        <f>VLOOKUP(Table10[[#This Row],[نام کارشناس دفتر فنی]],Table1[],3,0)</f>
        <v>کارشناس بازرسی وبرنامه ریزی تعمیرات مکانیک(9)</v>
      </c>
      <c r="G765" s="1" t="s">
        <v>528</v>
      </c>
      <c r="H765" s="1" t="str">
        <f>VLOOKUP(Table10[[#This Row],[نام شخص کارشناس نظارت]],Table1[],3,0)</f>
        <v>کارشناس بازرسی وبرنامه ریزی تعمیرات مکانیک(9)</v>
      </c>
      <c r="I765" s="1">
        <f>COUNTIF(Table2[کد سیستم],Table10[[#This Row],[کد سیستم]])</f>
        <v>1</v>
      </c>
    </row>
    <row r="766" spans="1:9" hidden="1" x14ac:dyDescent="0.25">
      <c r="A766" s="1">
        <v>765</v>
      </c>
      <c r="B766" s="1" t="s">
        <v>3092</v>
      </c>
      <c r="C766" s="1" t="s">
        <v>3092</v>
      </c>
      <c r="D766" s="1" t="s">
        <v>3754</v>
      </c>
      <c r="E766" s="1" t="s">
        <v>528</v>
      </c>
      <c r="F766" s="1" t="str">
        <f>VLOOKUP(Table10[[#This Row],[نام کارشناس دفتر فنی]],Table1[],3,0)</f>
        <v>کارشناس بازرسی وبرنامه ریزی تعمیرات مکانیک(9)</v>
      </c>
      <c r="G766" s="1" t="s">
        <v>528</v>
      </c>
      <c r="H766" s="1" t="str">
        <f>VLOOKUP(Table10[[#This Row],[نام شخص کارشناس نظارت]],Table1[],3,0)</f>
        <v>کارشناس بازرسی وبرنامه ریزی تعمیرات مکانیک(9)</v>
      </c>
      <c r="I766" s="1">
        <f>COUNTIF(Table2[کد سیستم],Table10[[#This Row],[کد سیستم]])</f>
        <v>1</v>
      </c>
    </row>
    <row r="767" spans="1:9" hidden="1" x14ac:dyDescent="0.25">
      <c r="A767" s="1">
        <v>766</v>
      </c>
      <c r="B767" s="1" t="s">
        <v>3094</v>
      </c>
      <c r="C767" s="1" t="s">
        <v>3094</v>
      </c>
      <c r="D767" s="1" t="s">
        <v>3754</v>
      </c>
      <c r="E767" s="1" t="s">
        <v>528</v>
      </c>
      <c r="F767" s="1" t="str">
        <f>VLOOKUP(Table10[[#This Row],[نام کارشناس دفتر فنی]],Table1[],3,0)</f>
        <v>کارشناس بازرسی وبرنامه ریزی تعمیرات مکانیک(9)</v>
      </c>
      <c r="G767" s="1" t="s">
        <v>528</v>
      </c>
      <c r="H767" s="1" t="str">
        <f>VLOOKUP(Table10[[#This Row],[نام شخص کارشناس نظارت]],Table1[],3,0)</f>
        <v>کارشناس بازرسی وبرنامه ریزی تعمیرات مکانیک(9)</v>
      </c>
      <c r="I767" s="1">
        <f>COUNTIF(Table2[کد سیستم],Table10[[#This Row],[کد سیستم]])</f>
        <v>1</v>
      </c>
    </row>
    <row r="768" spans="1:9" hidden="1" x14ac:dyDescent="0.25">
      <c r="A768" s="1">
        <v>767</v>
      </c>
      <c r="B768" s="1" t="s">
        <v>3096</v>
      </c>
      <c r="C768" s="1" t="s">
        <v>3096</v>
      </c>
      <c r="D768" s="1" t="s">
        <v>3754</v>
      </c>
      <c r="E768" s="1" t="s">
        <v>528</v>
      </c>
      <c r="F768" s="1" t="str">
        <f>VLOOKUP(Table10[[#This Row],[نام کارشناس دفتر فنی]],Table1[],3,0)</f>
        <v>کارشناس بازرسی وبرنامه ریزی تعمیرات مکانیک(9)</v>
      </c>
      <c r="G768" s="1" t="s">
        <v>528</v>
      </c>
      <c r="H768" s="1" t="str">
        <f>VLOOKUP(Table10[[#This Row],[نام شخص کارشناس نظارت]],Table1[],3,0)</f>
        <v>کارشناس بازرسی وبرنامه ریزی تعمیرات مکانیک(9)</v>
      </c>
      <c r="I768" s="1">
        <f>COUNTIF(Table2[کد سیستم],Table10[[#This Row],[کد سیستم]])</f>
        <v>1</v>
      </c>
    </row>
    <row r="769" spans="1:9" hidden="1" x14ac:dyDescent="0.25">
      <c r="A769" s="1">
        <v>768</v>
      </c>
      <c r="B769" s="1" t="s">
        <v>3098</v>
      </c>
      <c r="C769" s="1" t="s">
        <v>3098</v>
      </c>
      <c r="D769" s="1" t="s">
        <v>3754</v>
      </c>
      <c r="E769" s="1" t="s">
        <v>528</v>
      </c>
      <c r="F769" s="1" t="str">
        <f>VLOOKUP(Table10[[#This Row],[نام کارشناس دفتر فنی]],Table1[],3,0)</f>
        <v>کارشناس بازرسی وبرنامه ریزی تعمیرات مکانیک(9)</v>
      </c>
      <c r="G769" s="1" t="s">
        <v>528</v>
      </c>
      <c r="H769" s="1" t="str">
        <f>VLOOKUP(Table10[[#This Row],[نام شخص کارشناس نظارت]],Table1[],3,0)</f>
        <v>کارشناس بازرسی وبرنامه ریزی تعمیرات مکانیک(9)</v>
      </c>
      <c r="I769" s="1">
        <f>COUNTIF(Table2[کد سیستم],Table10[[#This Row],[کد سیستم]])</f>
        <v>1</v>
      </c>
    </row>
    <row r="770" spans="1:9" hidden="1" x14ac:dyDescent="0.25">
      <c r="A770" s="1">
        <v>769</v>
      </c>
      <c r="B770" s="1" t="s">
        <v>3100</v>
      </c>
      <c r="C770" s="1" t="s">
        <v>3100</v>
      </c>
      <c r="D770" s="1" t="s">
        <v>3754</v>
      </c>
      <c r="E770" s="1" t="s">
        <v>528</v>
      </c>
      <c r="F770" s="1" t="str">
        <f>VLOOKUP(Table10[[#This Row],[نام کارشناس دفتر فنی]],Table1[],3,0)</f>
        <v>کارشناس بازرسی وبرنامه ریزی تعمیرات مکانیک(9)</v>
      </c>
      <c r="G770" s="1" t="s">
        <v>528</v>
      </c>
      <c r="H770" s="1" t="str">
        <f>VLOOKUP(Table10[[#This Row],[نام شخص کارشناس نظارت]],Table1[],3,0)</f>
        <v>کارشناس بازرسی وبرنامه ریزی تعمیرات مکانیک(9)</v>
      </c>
      <c r="I770" s="1">
        <f>COUNTIF(Table2[کد سیستم],Table10[[#This Row],[کد سیستم]])</f>
        <v>1</v>
      </c>
    </row>
    <row r="771" spans="1:9" hidden="1" x14ac:dyDescent="0.25">
      <c r="A771" s="1">
        <v>770</v>
      </c>
      <c r="B771" s="1" t="s">
        <v>3102</v>
      </c>
      <c r="C771" s="1" t="s">
        <v>3102</v>
      </c>
      <c r="D771" s="1" t="s">
        <v>3754</v>
      </c>
      <c r="E771" s="1" t="s">
        <v>528</v>
      </c>
      <c r="F771" s="1" t="str">
        <f>VLOOKUP(Table10[[#This Row],[نام کارشناس دفتر فنی]],Table1[],3,0)</f>
        <v>کارشناس بازرسی وبرنامه ریزی تعمیرات مکانیک(9)</v>
      </c>
      <c r="G771" s="1" t="s">
        <v>528</v>
      </c>
      <c r="H771" s="1" t="str">
        <f>VLOOKUP(Table10[[#This Row],[نام شخص کارشناس نظارت]],Table1[],3,0)</f>
        <v>کارشناس بازرسی وبرنامه ریزی تعمیرات مکانیک(9)</v>
      </c>
      <c r="I771" s="1">
        <f>COUNTIF(Table2[کد سیستم],Table10[[#This Row],[کد سیستم]])</f>
        <v>1</v>
      </c>
    </row>
    <row r="772" spans="1:9" hidden="1" x14ac:dyDescent="0.25">
      <c r="A772" s="1">
        <v>771</v>
      </c>
      <c r="B772" s="1" t="s">
        <v>3104</v>
      </c>
      <c r="C772" s="1" t="s">
        <v>3104</v>
      </c>
      <c r="D772" s="1" t="s">
        <v>3754</v>
      </c>
      <c r="E772" s="1" t="s">
        <v>528</v>
      </c>
      <c r="F772" s="1" t="str">
        <f>VLOOKUP(Table10[[#This Row],[نام کارشناس دفتر فنی]],Table1[],3,0)</f>
        <v>کارشناس بازرسی وبرنامه ریزی تعمیرات مکانیک(9)</v>
      </c>
      <c r="G772" s="1" t="s">
        <v>528</v>
      </c>
      <c r="H772" s="1" t="str">
        <f>VLOOKUP(Table10[[#This Row],[نام شخص کارشناس نظارت]],Table1[],3,0)</f>
        <v>کارشناس بازرسی وبرنامه ریزی تعمیرات مکانیک(9)</v>
      </c>
      <c r="I772" s="1">
        <f>COUNTIF(Table2[کد سیستم],Table10[[#This Row],[کد سیستم]])</f>
        <v>1</v>
      </c>
    </row>
    <row r="773" spans="1:9" hidden="1" x14ac:dyDescent="0.25">
      <c r="A773" s="1">
        <v>772</v>
      </c>
      <c r="B773" s="1" t="s">
        <v>3106</v>
      </c>
      <c r="C773" s="1" t="s">
        <v>3106</v>
      </c>
      <c r="D773" s="1" t="s">
        <v>3754</v>
      </c>
      <c r="E773" s="1" t="s">
        <v>528</v>
      </c>
      <c r="F773" s="1" t="str">
        <f>VLOOKUP(Table10[[#This Row],[نام کارشناس دفتر فنی]],Table1[],3,0)</f>
        <v>کارشناس بازرسی وبرنامه ریزی تعمیرات مکانیک(9)</v>
      </c>
      <c r="G773" s="1" t="s">
        <v>528</v>
      </c>
      <c r="H773" s="1" t="str">
        <f>VLOOKUP(Table10[[#This Row],[نام شخص کارشناس نظارت]],Table1[],3,0)</f>
        <v>کارشناس بازرسی وبرنامه ریزی تعمیرات مکانیک(9)</v>
      </c>
      <c r="I773" s="1">
        <f>COUNTIF(Table2[کد سیستم],Table10[[#This Row],[کد سیستم]])</f>
        <v>1</v>
      </c>
    </row>
    <row r="774" spans="1:9" hidden="1" x14ac:dyDescent="0.25">
      <c r="A774" s="1">
        <v>773</v>
      </c>
      <c r="B774" s="1" t="s">
        <v>3108</v>
      </c>
      <c r="C774" s="1" t="s">
        <v>3108</v>
      </c>
      <c r="D774" s="1" t="s">
        <v>3754</v>
      </c>
      <c r="E774" s="1" t="s">
        <v>528</v>
      </c>
      <c r="F774" s="1" t="str">
        <f>VLOOKUP(Table10[[#This Row],[نام کارشناس دفتر فنی]],Table1[],3,0)</f>
        <v>کارشناس بازرسی وبرنامه ریزی تعمیرات مکانیک(9)</v>
      </c>
      <c r="G774" s="1" t="s">
        <v>528</v>
      </c>
      <c r="H774" s="1" t="str">
        <f>VLOOKUP(Table10[[#This Row],[نام شخص کارشناس نظارت]],Table1[],3,0)</f>
        <v>کارشناس بازرسی وبرنامه ریزی تعمیرات مکانیک(9)</v>
      </c>
      <c r="I774" s="1">
        <f>COUNTIF(Table2[کد سیستم],Table10[[#This Row],[کد سیستم]])</f>
        <v>1</v>
      </c>
    </row>
    <row r="775" spans="1:9" hidden="1" x14ac:dyDescent="0.25">
      <c r="A775" s="1">
        <v>774</v>
      </c>
      <c r="B775" s="1" t="s">
        <v>3110</v>
      </c>
      <c r="C775" s="1" t="s">
        <v>3110</v>
      </c>
      <c r="D775" s="1" t="s">
        <v>3754</v>
      </c>
      <c r="E775" s="1" t="s">
        <v>528</v>
      </c>
      <c r="F775" s="1" t="str">
        <f>VLOOKUP(Table10[[#This Row],[نام کارشناس دفتر فنی]],Table1[],3,0)</f>
        <v>کارشناس بازرسی وبرنامه ریزی تعمیرات مکانیک(9)</v>
      </c>
      <c r="G775" s="1" t="s">
        <v>528</v>
      </c>
      <c r="H775" s="1" t="str">
        <f>VLOOKUP(Table10[[#This Row],[نام شخص کارشناس نظارت]],Table1[],3,0)</f>
        <v>کارشناس بازرسی وبرنامه ریزی تعمیرات مکانیک(9)</v>
      </c>
      <c r="I775" s="1">
        <f>COUNTIF(Table2[کد سیستم],Table10[[#This Row],[کد سیستم]])</f>
        <v>1</v>
      </c>
    </row>
    <row r="776" spans="1:9" hidden="1" x14ac:dyDescent="0.25">
      <c r="A776" s="1">
        <v>775</v>
      </c>
      <c r="B776" s="1" t="s">
        <v>3112</v>
      </c>
      <c r="C776" s="1" t="s">
        <v>3112</v>
      </c>
      <c r="D776" s="1" t="s">
        <v>3754</v>
      </c>
      <c r="E776" s="1" t="s">
        <v>528</v>
      </c>
      <c r="F776" s="1" t="str">
        <f>VLOOKUP(Table10[[#This Row],[نام کارشناس دفتر فنی]],Table1[],3,0)</f>
        <v>کارشناس بازرسی وبرنامه ریزی تعمیرات مکانیک(9)</v>
      </c>
      <c r="G776" s="1" t="s">
        <v>528</v>
      </c>
      <c r="H776" s="1" t="str">
        <f>VLOOKUP(Table10[[#This Row],[نام شخص کارشناس نظارت]],Table1[],3,0)</f>
        <v>کارشناس بازرسی وبرنامه ریزی تعمیرات مکانیک(9)</v>
      </c>
      <c r="I776" s="1">
        <f>COUNTIF(Table2[کد سیستم],Table10[[#This Row],[کد سیستم]])</f>
        <v>1</v>
      </c>
    </row>
    <row r="777" spans="1:9" hidden="1" x14ac:dyDescent="0.25">
      <c r="A777" s="1">
        <v>776</v>
      </c>
      <c r="B777" s="1" t="s">
        <v>3114</v>
      </c>
      <c r="C777" s="1" t="s">
        <v>3114</v>
      </c>
      <c r="D777" s="1" t="s">
        <v>3754</v>
      </c>
      <c r="E777" s="1" t="s">
        <v>528</v>
      </c>
      <c r="F777" s="1" t="str">
        <f>VLOOKUP(Table10[[#This Row],[نام کارشناس دفتر فنی]],Table1[],3,0)</f>
        <v>کارشناس بازرسی وبرنامه ریزی تعمیرات مکانیک(9)</v>
      </c>
      <c r="G777" s="1" t="s">
        <v>528</v>
      </c>
      <c r="H777" s="1" t="str">
        <f>VLOOKUP(Table10[[#This Row],[نام شخص کارشناس نظارت]],Table1[],3,0)</f>
        <v>کارشناس بازرسی وبرنامه ریزی تعمیرات مکانیک(9)</v>
      </c>
      <c r="I777" s="1">
        <f>COUNTIF(Table2[کد سیستم],Table10[[#This Row],[کد سیستم]])</f>
        <v>1</v>
      </c>
    </row>
    <row r="778" spans="1:9" hidden="1" x14ac:dyDescent="0.25">
      <c r="A778" s="1">
        <v>777</v>
      </c>
      <c r="B778" s="1" t="s">
        <v>3116</v>
      </c>
      <c r="C778" s="1" t="s">
        <v>3116</v>
      </c>
      <c r="D778" s="1" t="s">
        <v>3754</v>
      </c>
      <c r="E778" s="1" t="s">
        <v>528</v>
      </c>
      <c r="F778" s="1" t="str">
        <f>VLOOKUP(Table10[[#This Row],[نام کارشناس دفتر فنی]],Table1[],3,0)</f>
        <v>کارشناس بازرسی وبرنامه ریزی تعمیرات مکانیک(9)</v>
      </c>
      <c r="G778" s="1" t="s">
        <v>528</v>
      </c>
      <c r="H778" s="1" t="str">
        <f>VLOOKUP(Table10[[#This Row],[نام شخص کارشناس نظارت]],Table1[],3,0)</f>
        <v>کارشناس بازرسی وبرنامه ریزی تعمیرات مکانیک(9)</v>
      </c>
      <c r="I778" s="1">
        <f>COUNTIF(Table2[کد سیستم],Table10[[#This Row],[کد سیستم]])</f>
        <v>1</v>
      </c>
    </row>
    <row r="779" spans="1:9" hidden="1" x14ac:dyDescent="0.25">
      <c r="A779" s="1">
        <v>778</v>
      </c>
      <c r="B779" s="1" t="s">
        <v>3118</v>
      </c>
      <c r="C779" s="1" t="s">
        <v>3118</v>
      </c>
      <c r="D779" s="1" t="s">
        <v>3754</v>
      </c>
      <c r="E779" s="1" t="s">
        <v>528</v>
      </c>
      <c r="F779" s="1" t="str">
        <f>VLOOKUP(Table10[[#This Row],[نام کارشناس دفتر فنی]],Table1[],3,0)</f>
        <v>کارشناس بازرسی وبرنامه ریزی تعمیرات مکانیک(9)</v>
      </c>
      <c r="G779" s="1" t="s">
        <v>528</v>
      </c>
      <c r="H779" s="1" t="str">
        <f>VLOOKUP(Table10[[#This Row],[نام شخص کارشناس نظارت]],Table1[],3,0)</f>
        <v>کارشناس بازرسی وبرنامه ریزی تعمیرات مکانیک(9)</v>
      </c>
      <c r="I779" s="1">
        <f>COUNTIF(Table2[کد سیستم],Table10[[#This Row],[کد سیستم]])</f>
        <v>1</v>
      </c>
    </row>
    <row r="780" spans="1:9" hidden="1" x14ac:dyDescent="0.25">
      <c r="A780" s="1">
        <v>779</v>
      </c>
      <c r="B780" s="1" t="s">
        <v>3120</v>
      </c>
      <c r="C780" s="1" t="s">
        <v>3120</v>
      </c>
      <c r="D780" s="1" t="s">
        <v>3754</v>
      </c>
      <c r="E780" s="1" t="s">
        <v>528</v>
      </c>
      <c r="F780" s="1" t="str">
        <f>VLOOKUP(Table10[[#This Row],[نام کارشناس دفتر فنی]],Table1[],3,0)</f>
        <v>کارشناس بازرسی وبرنامه ریزی تعمیرات مکانیک(9)</v>
      </c>
      <c r="G780" s="1" t="s">
        <v>528</v>
      </c>
      <c r="H780" s="1" t="str">
        <f>VLOOKUP(Table10[[#This Row],[نام شخص کارشناس نظارت]],Table1[],3,0)</f>
        <v>کارشناس بازرسی وبرنامه ریزی تعمیرات مکانیک(9)</v>
      </c>
      <c r="I780" s="1">
        <f>COUNTIF(Table2[کد سیستم],Table10[[#This Row],[کد سیستم]])</f>
        <v>1</v>
      </c>
    </row>
    <row r="781" spans="1:9" hidden="1" x14ac:dyDescent="0.25">
      <c r="A781" s="1">
        <v>780</v>
      </c>
      <c r="B781" s="1" t="s">
        <v>3122</v>
      </c>
      <c r="C781" s="1" t="s">
        <v>3122</v>
      </c>
      <c r="D781" s="1" t="s">
        <v>3754</v>
      </c>
      <c r="E781" s="1" t="s">
        <v>528</v>
      </c>
      <c r="F781" s="1" t="str">
        <f>VLOOKUP(Table10[[#This Row],[نام کارشناس دفتر فنی]],Table1[],3,0)</f>
        <v>کارشناس بازرسی وبرنامه ریزی تعمیرات مکانیک(9)</v>
      </c>
      <c r="G781" s="1" t="s">
        <v>528</v>
      </c>
      <c r="H781" s="1" t="str">
        <f>VLOOKUP(Table10[[#This Row],[نام شخص کارشناس نظارت]],Table1[],3,0)</f>
        <v>کارشناس بازرسی وبرنامه ریزی تعمیرات مکانیک(9)</v>
      </c>
      <c r="I781" s="1">
        <f>COUNTIF(Table2[کد سیستم],Table10[[#This Row],[کد سیستم]])</f>
        <v>1</v>
      </c>
    </row>
    <row r="782" spans="1:9" hidden="1" x14ac:dyDescent="0.25">
      <c r="A782" s="1">
        <v>781</v>
      </c>
      <c r="B782" s="1" t="s">
        <v>3124</v>
      </c>
      <c r="C782" s="1" t="s">
        <v>3124</v>
      </c>
      <c r="D782" s="1" t="s">
        <v>3754</v>
      </c>
      <c r="E782" s="1" t="s">
        <v>528</v>
      </c>
      <c r="F782" s="1" t="str">
        <f>VLOOKUP(Table10[[#This Row],[نام کارشناس دفتر فنی]],Table1[],3,0)</f>
        <v>کارشناس بازرسی وبرنامه ریزی تعمیرات مکانیک(9)</v>
      </c>
      <c r="G782" s="1" t="s">
        <v>528</v>
      </c>
      <c r="H782" s="1" t="str">
        <f>VLOOKUP(Table10[[#This Row],[نام شخص کارشناس نظارت]],Table1[],3,0)</f>
        <v>کارشناس بازرسی وبرنامه ریزی تعمیرات مکانیک(9)</v>
      </c>
      <c r="I782" s="1">
        <f>COUNTIF(Table2[کد سیستم],Table10[[#This Row],[کد سیستم]])</f>
        <v>1</v>
      </c>
    </row>
    <row r="783" spans="1:9" hidden="1" x14ac:dyDescent="0.25">
      <c r="A783" s="1">
        <v>782</v>
      </c>
      <c r="B783" s="1" t="s">
        <v>3126</v>
      </c>
      <c r="C783" s="1" t="s">
        <v>3126</v>
      </c>
      <c r="D783" s="1" t="s">
        <v>3754</v>
      </c>
      <c r="E783" s="1" t="s">
        <v>528</v>
      </c>
      <c r="F783" s="1" t="str">
        <f>VLOOKUP(Table10[[#This Row],[نام کارشناس دفتر فنی]],Table1[],3,0)</f>
        <v>کارشناس بازرسی وبرنامه ریزی تعمیرات مکانیک(9)</v>
      </c>
      <c r="G783" s="1" t="s">
        <v>528</v>
      </c>
      <c r="H783" s="1" t="str">
        <f>VLOOKUP(Table10[[#This Row],[نام شخص کارشناس نظارت]],Table1[],3,0)</f>
        <v>کارشناس بازرسی وبرنامه ریزی تعمیرات مکانیک(9)</v>
      </c>
      <c r="I783" s="1">
        <f>COUNTIF(Table2[کد سیستم],Table10[[#This Row],[کد سیستم]])</f>
        <v>1</v>
      </c>
    </row>
    <row r="784" spans="1:9" hidden="1" x14ac:dyDescent="0.25">
      <c r="A784" s="1">
        <v>783</v>
      </c>
      <c r="B784" s="1" t="s">
        <v>3128</v>
      </c>
      <c r="C784" s="1" t="s">
        <v>3128</v>
      </c>
      <c r="D784" s="1" t="s">
        <v>3754</v>
      </c>
      <c r="E784" s="1" t="s">
        <v>528</v>
      </c>
      <c r="F784" s="1" t="str">
        <f>VLOOKUP(Table10[[#This Row],[نام کارشناس دفتر فنی]],Table1[],3,0)</f>
        <v>کارشناس بازرسی وبرنامه ریزی تعمیرات مکانیک(9)</v>
      </c>
      <c r="G784" s="1" t="s">
        <v>528</v>
      </c>
      <c r="H784" s="1" t="str">
        <f>VLOOKUP(Table10[[#This Row],[نام شخص کارشناس نظارت]],Table1[],3,0)</f>
        <v>کارشناس بازرسی وبرنامه ریزی تعمیرات مکانیک(9)</v>
      </c>
      <c r="I784" s="1">
        <f>COUNTIF(Table2[کد سیستم],Table10[[#This Row],[کد سیستم]])</f>
        <v>1</v>
      </c>
    </row>
    <row r="785" spans="1:9" hidden="1" x14ac:dyDescent="0.25">
      <c r="A785" s="1">
        <v>784</v>
      </c>
      <c r="B785" s="1" t="s">
        <v>3130</v>
      </c>
      <c r="C785" s="1" t="s">
        <v>3130</v>
      </c>
      <c r="D785" s="1" t="s">
        <v>3754</v>
      </c>
      <c r="E785" s="1" t="s">
        <v>528</v>
      </c>
      <c r="F785" s="1" t="str">
        <f>VLOOKUP(Table10[[#This Row],[نام کارشناس دفتر فنی]],Table1[],3,0)</f>
        <v>کارشناس بازرسی وبرنامه ریزی تعمیرات مکانیک(9)</v>
      </c>
      <c r="G785" s="1" t="s">
        <v>528</v>
      </c>
      <c r="H785" s="1" t="str">
        <f>VLOOKUP(Table10[[#This Row],[نام شخص کارشناس نظارت]],Table1[],3,0)</f>
        <v>کارشناس بازرسی وبرنامه ریزی تعمیرات مکانیک(9)</v>
      </c>
      <c r="I785" s="1">
        <f>COUNTIF(Table2[کد سیستم],Table10[[#This Row],[کد سیستم]])</f>
        <v>1</v>
      </c>
    </row>
    <row r="786" spans="1:9" hidden="1" x14ac:dyDescent="0.25">
      <c r="A786" s="1">
        <v>785</v>
      </c>
      <c r="B786" s="1" t="s">
        <v>3132</v>
      </c>
      <c r="C786" s="1" t="s">
        <v>3132</v>
      </c>
      <c r="D786" s="1" t="s">
        <v>3754</v>
      </c>
      <c r="E786" s="1" t="s">
        <v>528</v>
      </c>
      <c r="F786" s="1" t="str">
        <f>VLOOKUP(Table10[[#This Row],[نام کارشناس دفتر فنی]],Table1[],3,0)</f>
        <v>کارشناس بازرسی وبرنامه ریزی تعمیرات مکانیک(9)</v>
      </c>
      <c r="G786" s="1" t="s">
        <v>528</v>
      </c>
      <c r="H786" s="1" t="str">
        <f>VLOOKUP(Table10[[#This Row],[نام شخص کارشناس نظارت]],Table1[],3,0)</f>
        <v>کارشناس بازرسی وبرنامه ریزی تعمیرات مکانیک(9)</v>
      </c>
      <c r="I786" s="1">
        <f>COUNTIF(Table2[کد سیستم],Table10[[#This Row],[کد سیستم]])</f>
        <v>1</v>
      </c>
    </row>
    <row r="787" spans="1:9" hidden="1" x14ac:dyDescent="0.25">
      <c r="A787" s="1">
        <v>786</v>
      </c>
      <c r="B787" s="1" t="s">
        <v>3134</v>
      </c>
      <c r="C787" s="1" t="s">
        <v>3134</v>
      </c>
      <c r="D787" s="1" t="s">
        <v>3754</v>
      </c>
      <c r="E787" s="1" t="s">
        <v>528</v>
      </c>
      <c r="F787" s="1" t="str">
        <f>VLOOKUP(Table10[[#This Row],[نام کارشناس دفتر فنی]],Table1[],3,0)</f>
        <v>کارشناس بازرسی وبرنامه ریزی تعمیرات مکانیک(9)</v>
      </c>
      <c r="G787" s="1" t="s">
        <v>528</v>
      </c>
      <c r="H787" s="1" t="str">
        <f>VLOOKUP(Table10[[#This Row],[نام شخص کارشناس نظارت]],Table1[],3,0)</f>
        <v>کارشناس بازرسی وبرنامه ریزی تعمیرات مکانیک(9)</v>
      </c>
      <c r="I787" s="1">
        <f>COUNTIF(Table2[کد سیستم],Table10[[#This Row],[کد سیستم]])</f>
        <v>1</v>
      </c>
    </row>
    <row r="788" spans="1:9" hidden="1" x14ac:dyDescent="0.25">
      <c r="A788" s="1">
        <v>787</v>
      </c>
      <c r="B788" s="1" t="s">
        <v>3136</v>
      </c>
      <c r="C788" s="1" t="s">
        <v>3136</v>
      </c>
      <c r="D788" s="1" t="s">
        <v>3754</v>
      </c>
      <c r="E788" s="1" t="s">
        <v>528</v>
      </c>
      <c r="F788" s="1" t="str">
        <f>VLOOKUP(Table10[[#This Row],[نام کارشناس دفتر فنی]],Table1[],3,0)</f>
        <v>کارشناس بازرسی وبرنامه ریزی تعمیرات مکانیک(9)</v>
      </c>
      <c r="G788" s="1" t="s">
        <v>528</v>
      </c>
      <c r="H788" s="1" t="str">
        <f>VLOOKUP(Table10[[#This Row],[نام شخص کارشناس نظارت]],Table1[],3,0)</f>
        <v>کارشناس بازرسی وبرنامه ریزی تعمیرات مکانیک(9)</v>
      </c>
      <c r="I788" s="1">
        <f>COUNTIF(Table2[کد سیستم],Table10[[#This Row],[کد سیستم]])</f>
        <v>1</v>
      </c>
    </row>
    <row r="789" spans="1:9" hidden="1" x14ac:dyDescent="0.25">
      <c r="A789" s="1">
        <v>788</v>
      </c>
      <c r="B789" s="1" t="s">
        <v>3138</v>
      </c>
      <c r="C789" s="1" t="s">
        <v>3138</v>
      </c>
      <c r="D789" s="1" t="s">
        <v>3754</v>
      </c>
      <c r="E789" s="1" t="s">
        <v>528</v>
      </c>
      <c r="F789" s="1" t="str">
        <f>VLOOKUP(Table10[[#This Row],[نام کارشناس دفتر فنی]],Table1[],3,0)</f>
        <v>کارشناس بازرسی وبرنامه ریزی تعمیرات مکانیک(9)</v>
      </c>
      <c r="G789" s="1" t="s">
        <v>528</v>
      </c>
      <c r="H789" s="1" t="str">
        <f>VLOOKUP(Table10[[#This Row],[نام شخص کارشناس نظارت]],Table1[],3,0)</f>
        <v>کارشناس بازرسی وبرنامه ریزی تعمیرات مکانیک(9)</v>
      </c>
      <c r="I789" s="1">
        <f>COUNTIF(Table2[کد سیستم],Table10[[#This Row],[کد سیستم]])</f>
        <v>1</v>
      </c>
    </row>
    <row r="790" spans="1:9" hidden="1" x14ac:dyDescent="0.25">
      <c r="A790" s="1">
        <v>789</v>
      </c>
      <c r="B790" s="1" t="s">
        <v>3140</v>
      </c>
      <c r="C790" s="1" t="s">
        <v>3140</v>
      </c>
      <c r="D790" s="1" t="s">
        <v>3754</v>
      </c>
      <c r="E790" s="1" t="s">
        <v>528</v>
      </c>
      <c r="F790" s="1" t="str">
        <f>VLOOKUP(Table10[[#This Row],[نام کارشناس دفتر فنی]],Table1[],3,0)</f>
        <v>کارشناس بازرسی وبرنامه ریزی تعمیرات مکانیک(9)</v>
      </c>
      <c r="G790" s="1" t="s">
        <v>528</v>
      </c>
      <c r="H790" s="1" t="str">
        <f>VLOOKUP(Table10[[#This Row],[نام شخص کارشناس نظارت]],Table1[],3,0)</f>
        <v>کارشناس بازرسی وبرنامه ریزی تعمیرات مکانیک(9)</v>
      </c>
      <c r="I790" s="1">
        <f>COUNTIF(Table2[کد سیستم],Table10[[#This Row],[کد سیستم]])</f>
        <v>1</v>
      </c>
    </row>
    <row r="791" spans="1:9" hidden="1" x14ac:dyDescent="0.25">
      <c r="A791" s="1">
        <v>790</v>
      </c>
      <c r="B791" s="1" t="s">
        <v>3142</v>
      </c>
      <c r="C791" s="1" t="s">
        <v>3142</v>
      </c>
      <c r="D791" s="1" t="s">
        <v>3754</v>
      </c>
      <c r="E791" s="1" t="s">
        <v>528</v>
      </c>
      <c r="F791" s="1" t="str">
        <f>VLOOKUP(Table10[[#This Row],[نام کارشناس دفتر فنی]],Table1[],3,0)</f>
        <v>کارشناس بازرسی وبرنامه ریزی تعمیرات مکانیک(9)</v>
      </c>
      <c r="G791" s="1" t="s">
        <v>528</v>
      </c>
      <c r="H791" s="1" t="str">
        <f>VLOOKUP(Table10[[#This Row],[نام شخص کارشناس نظارت]],Table1[],3,0)</f>
        <v>کارشناس بازرسی وبرنامه ریزی تعمیرات مکانیک(9)</v>
      </c>
      <c r="I791" s="1">
        <f>COUNTIF(Table2[کد سیستم],Table10[[#This Row],[کد سیستم]])</f>
        <v>1</v>
      </c>
    </row>
    <row r="792" spans="1:9" hidden="1" x14ac:dyDescent="0.25">
      <c r="A792" s="1">
        <v>791</v>
      </c>
      <c r="B792" s="1" t="s">
        <v>3144</v>
      </c>
      <c r="C792" s="1" t="s">
        <v>3144</v>
      </c>
      <c r="D792" s="1" t="s">
        <v>3754</v>
      </c>
      <c r="E792" s="1" t="s">
        <v>528</v>
      </c>
      <c r="F792" s="1" t="str">
        <f>VLOOKUP(Table10[[#This Row],[نام کارشناس دفتر فنی]],Table1[],3,0)</f>
        <v>کارشناس بازرسی وبرنامه ریزی تعمیرات مکانیک(9)</v>
      </c>
      <c r="G792" s="1" t="s">
        <v>528</v>
      </c>
      <c r="H792" s="1" t="str">
        <f>VLOOKUP(Table10[[#This Row],[نام شخص کارشناس نظارت]],Table1[],3,0)</f>
        <v>کارشناس بازرسی وبرنامه ریزی تعمیرات مکانیک(9)</v>
      </c>
      <c r="I792" s="1">
        <f>COUNTIF(Table2[کد سیستم],Table10[[#This Row],[کد سیستم]])</f>
        <v>1</v>
      </c>
    </row>
    <row r="793" spans="1:9" hidden="1" x14ac:dyDescent="0.25">
      <c r="A793" s="1">
        <v>792</v>
      </c>
      <c r="B793" s="1" t="s">
        <v>3146</v>
      </c>
      <c r="C793" s="1" t="s">
        <v>3146</v>
      </c>
      <c r="D793" s="1" t="s">
        <v>3754</v>
      </c>
      <c r="E793" s="1" t="s">
        <v>528</v>
      </c>
      <c r="F793" s="1" t="str">
        <f>VLOOKUP(Table10[[#This Row],[نام کارشناس دفتر فنی]],Table1[],3,0)</f>
        <v>کارشناس بازرسی وبرنامه ریزی تعمیرات مکانیک(9)</v>
      </c>
      <c r="G793" s="1" t="s">
        <v>528</v>
      </c>
      <c r="H793" s="1" t="str">
        <f>VLOOKUP(Table10[[#This Row],[نام شخص کارشناس نظارت]],Table1[],3,0)</f>
        <v>کارشناس بازرسی وبرنامه ریزی تعمیرات مکانیک(9)</v>
      </c>
      <c r="I793" s="1">
        <f>COUNTIF(Table2[کد سیستم],Table10[[#This Row],[کد سیستم]])</f>
        <v>1</v>
      </c>
    </row>
    <row r="794" spans="1:9" hidden="1" x14ac:dyDescent="0.25">
      <c r="A794" s="1">
        <v>793</v>
      </c>
      <c r="B794" s="1" t="s">
        <v>3148</v>
      </c>
      <c r="C794" s="1" t="s">
        <v>3148</v>
      </c>
      <c r="D794" s="1" t="s">
        <v>3754</v>
      </c>
      <c r="E794" s="1" t="s">
        <v>528</v>
      </c>
      <c r="F794" s="1" t="str">
        <f>VLOOKUP(Table10[[#This Row],[نام کارشناس دفتر فنی]],Table1[],3,0)</f>
        <v>کارشناس بازرسی وبرنامه ریزی تعمیرات مکانیک(9)</v>
      </c>
      <c r="G794" s="1" t="s">
        <v>528</v>
      </c>
      <c r="H794" s="1" t="str">
        <f>VLOOKUP(Table10[[#This Row],[نام شخص کارشناس نظارت]],Table1[],3,0)</f>
        <v>کارشناس بازرسی وبرنامه ریزی تعمیرات مکانیک(9)</v>
      </c>
      <c r="I794" s="1">
        <f>COUNTIF(Table2[کد سیستم],Table10[[#This Row],[کد سیستم]])</f>
        <v>1</v>
      </c>
    </row>
    <row r="795" spans="1:9" hidden="1" x14ac:dyDescent="0.25">
      <c r="A795" s="1">
        <v>794</v>
      </c>
      <c r="B795" s="1" t="s">
        <v>3150</v>
      </c>
      <c r="C795" s="1" t="s">
        <v>3150</v>
      </c>
      <c r="D795" s="1" t="s">
        <v>3754</v>
      </c>
      <c r="E795" s="1" t="s">
        <v>528</v>
      </c>
      <c r="F795" s="1" t="str">
        <f>VLOOKUP(Table10[[#This Row],[نام کارشناس دفتر فنی]],Table1[],3,0)</f>
        <v>کارشناس بازرسی وبرنامه ریزی تعمیرات مکانیک(9)</v>
      </c>
      <c r="G795" s="1" t="s">
        <v>528</v>
      </c>
      <c r="H795" s="1" t="str">
        <f>VLOOKUP(Table10[[#This Row],[نام شخص کارشناس نظارت]],Table1[],3,0)</f>
        <v>کارشناس بازرسی وبرنامه ریزی تعمیرات مکانیک(9)</v>
      </c>
      <c r="I795" s="1">
        <f>COUNTIF(Table2[کد سیستم],Table10[[#This Row],[کد سیستم]])</f>
        <v>1</v>
      </c>
    </row>
    <row r="796" spans="1:9" hidden="1" x14ac:dyDescent="0.25">
      <c r="A796" s="1">
        <v>795</v>
      </c>
      <c r="B796" s="1" t="s">
        <v>3152</v>
      </c>
      <c r="C796" s="1" t="s">
        <v>3152</v>
      </c>
      <c r="D796" s="1" t="s">
        <v>3754</v>
      </c>
      <c r="E796" s="1" t="s">
        <v>528</v>
      </c>
      <c r="F796" s="1" t="str">
        <f>VLOOKUP(Table10[[#This Row],[نام کارشناس دفتر فنی]],Table1[],3,0)</f>
        <v>کارشناس بازرسی وبرنامه ریزی تعمیرات مکانیک(9)</v>
      </c>
      <c r="G796" s="1" t="s">
        <v>528</v>
      </c>
      <c r="H796" s="1" t="str">
        <f>VLOOKUP(Table10[[#This Row],[نام شخص کارشناس نظارت]],Table1[],3,0)</f>
        <v>کارشناس بازرسی وبرنامه ریزی تعمیرات مکانیک(9)</v>
      </c>
      <c r="I796" s="1">
        <f>COUNTIF(Table2[کد سیستم],Table10[[#This Row],[کد سیستم]])</f>
        <v>1</v>
      </c>
    </row>
    <row r="797" spans="1:9" hidden="1" x14ac:dyDescent="0.25">
      <c r="A797" s="1">
        <v>796</v>
      </c>
      <c r="B797" s="1" t="s">
        <v>3154</v>
      </c>
      <c r="C797" s="1" t="s">
        <v>3154</v>
      </c>
      <c r="D797" s="1" t="s">
        <v>3754</v>
      </c>
      <c r="E797" s="1" t="s">
        <v>528</v>
      </c>
      <c r="F797" s="1" t="str">
        <f>VLOOKUP(Table10[[#This Row],[نام کارشناس دفتر فنی]],Table1[],3,0)</f>
        <v>کارشناس بازرسی وبرنامه ریزی تعمیرات مکانیک(9)</v>
      </c>
      <c r="G797" s="1" t="s">
        <v>528</v>
      </c>
      <c r="H797" s="1" t="str">
        <f>VLOOKUP(Table10[[#This Row],[نام شخص کارشناس نظارت]],Table1[],3,0)</f>
        <v>کارشناس بازرسی وبرنامه ریزی تعمیرات مکانیک(9)</v>
      </c>
      <c r="I797" s="1">
        <f>COUNTIF(Table2[کد سیستم],Table10[[#This Row],[کد سیستم]])</f>
        <v>1</v>
      </c>
    </row>
    <row r="798" spans="1:9" hidden="1" x14ac:dyDescent="0.25">
      <c r="A798" s="1">
        <v>797</v>
      </c>
      <c r="B798" s="1" t="s">
        <v>3156</v>
      </c>
      <c r="C798" s="1" t="s">
        <v>3156</v>
      </c>
      <c r="D798" s="1" t="s">
        <v>3754</v>
      </c>
      <c r="E798" s="1" t="s">
        <v>528</v>
      </c>
      <c r="F798" s="1" t="str">
        <f>VLOOKUP(Table10[[#This Row],[نام کارشناس دفتر فنی]],Table1[],3,0)</f>
        <v>کارشناس بازرسی وبرنامه ریزی تعمیرات مکانیک(9)</v>
      </c>
      <c r="G798" s="1" t="s">
        <v>528</v>
      </c>
      <c r="H798" s="1" t="str">
        <f>VLOOKUP(Table10[[#This Row],[نام شخص کارشناس نظارت]],Table1[],3,0)</f>
        <v>کارشناس بازرسی وبرنامه ریزی تعمیرات مکانیک(9)</v>
      </c>
      <c r="I798" s="1">
        <f>COUNTIF(Table2[کد سیستم],Table10[[#This Row],[کد سیستم]])</f>
        <v>1</v>
      </c>
    </row>
    <row r="799" spans="1:9" hidden="1" x14ac:dyDescent="0.25">
      <c r="A799" s="1">
        <v>798</v>
      </c>
      <c r="B799" s="1" t="s">
        <v>3158</v>
      </c>
      <c r="C799" s="1" t="s">
        <v>3158</v>
      </c>
      <c r="D799" s="1" t="s">
        <v>3754</v>
      </c>
      <c r="E799" s="1" t="s">
        <v>528</v>
      </c>
      <c r="F799" s="1" t="str">
        <f>VLOOKUP(Table10[[#This Row],[نام کارشناس دفتر فنی]],Table1[],3,0)</f>
        <v>کارشناس بازرسی وبرنامه ریزی تعمیرات مکانیک(9)</v>
      </c>
      <c r="G799" s="1" t="s">
        <v>528</v>
      </c>
      <c r="H799" s="1" t="str">
        <f>VLOOKUP(Table10[[#This Row],[نام شخص کارشناس نظارت]],Table1[],3,0)</f>
        <v>کارشناس بازرسی وبرنامه ریزی تعمیرات مکانیک(9)</v>
      </c>
      <c r="I799" s="1">
        <f>COUNTIF(Table2[کد سیستم],Table10[[#This Row],[کد سیستم]])</f>
        <v>1</v>
      </c>
    </row>
    <row r="800" spans="1:9" hidden="1" x14ac:dyDescent="0.25">
      <c r="A800" s="1">
        <v>799</v>
      </c>
      <c r="B800" s="1" t="s">
        <v>3160</v>
      </c>
      <c r="C800" s="1" t="s">
        <v>3160</v>
      </c>
      <c r="D800" s="1" t="s">
        <v>3754</v>
      </c>
      <c r="E800" s="1" t="s">
        <v>528</v>
      </c>
      <c r="F800" s="1" t="str">
        <f>VLOOKUP(Table10[[#This Row],[نام کارشناس دفتر فنی]],Table1[],3,0)</f>
        <v>کارشناس بازرسی وبرنامه ریزی تعمیرات مکانیک(9)</v>
      </c>
      <c r="G800" s="1" t="s">
        <v>528</v>
      </c>
      <c r="H800" s="1" t="str">
        <f>VLOOKUP(Table10[[#This Row],[نام شخص کارشناس نظارت]],Table1[],3,0)</f>
        <v>کارشناس بازرسی وبرنامه ریزی تعمیرات مکانیک(9)</v>
      </c>
      <c r="I800" s="1">
        <f>COUNTIF(Table2[کد سیستم],Table10[[#This Row],[کد سیستم]])</f>
        <v>1</v>
      </c>
    </row>
    <row r="801" spans="1:9" hidden="1" x14ac:dyDescent="0.25">
      <c r="A801" s="1">
        <v>800</v>
      </c>
      <c r="B801" s="1" t="s">
        <v>3162</v>
      </c>
      <c r="C801" s="1" t="s">
        <v>3162</v>
      </c>
      <c r="D801" s="1" t="s">
        <v>3754</v>
      </c>
      <c r="E801" s="1" t="s">
        <v>528</v>
      </c>
      <c r="F801" s="1" t="str">
        <f>VLOOKUP(Table10[[#This Row],[نام کارشناس دفتر فنی]],Table1[],3,0)</f>
        <v>کارشناس بازرسی وبرنامه ریزی تعمیرات مکانیک(9)</v>
      </c>
      <c r="G801" s="1" t="s">
        <v>528</v>
      </c>
      <c r="H801" s="1" t="str">
        <f>VLOOKUP(Table10[[#This Row],[نام شخص کارشناس نظارت]],Table1[],3,0)</f>
        <v>کارشناس بازرسی وبرنامه ریزی تعمیرات مکانیک(9)</v>
      </c>
      <c r="I801" s="1">
        <f>COUNTIF(Table2[کد سیستم],Table10[[#This Row],[کد سیستم]])</f>
        <v>1</v>
      </c>
    </row>
    <row r="802" spans="1:9" hidden="1" x14ac:dyDescent="0.25">
      <c r="A802" s="1">
        <v>801</v>
      </c>
      <c r="B802" s="1" t="s">
        <v>3164</v>
      </c>
      <c r="C802" s="1" t="s">
        <v>3164</v>
      </c>
      <c r="D802" s="1" t="s">
        <v>3754</v>
      </c>
      <c r="E802" s="1" t="s">
        <v>528</v>
      </c>
      <c r="F802" s="1" t="str">
        <f>VLOOKUP(Table10[[#This Row],[نام کارشناس دفتر فنی]],Table1[],3,0)</f>
        <v>کارشناس بازرسی وبرنامه ریزی تعمیرات مکانیک(9)</v>
      </c>
      <c r="G802" s="1" t="s">
        <v>528</v>
      </c>
      <c r="H802" s="1" t="str">
        <f>VLOOKUP(Table10[[#This Row],[نام شخص کارشناس نظارت]],Table1[],3,0)</f>
        <v>کارشناس بازرسی وبرنامه ریزی تعمیرات مکانیک(9)</v>
      </c>
      <c r="I802" s="1">
        <f>COUNTIF(Table2[کد سیستم],Table10[[#This Row],[کد سیستم]])</f>
        <v>1</v>
      </c>
    </row>
    <row r="803" spans="1:9" hidden="1" x14ac:dyDescent="0.25">
      <c r="A803" s="1">
        <v>802</v>
      </c>
      <c r="B803" s="1" t="s">
        <v>3166</v>
      </c>
      <c r="C803" s="1" t="s">
        <v>3166</v>
      </c>
      <c r="D803" s="1" t="s">
        <v>3754</v>
      </c>
      <c r="E803" s="1" t="s">
        <v>528</v>
      </c>
      <c r="F803" s="1" t="str">
        <f>VLOOKUP(Table10[[#This Row],[نام کارشناس دفتر فنی]],Table1[],3,0)</f>
        <v>کارشناس بازرسی وبرنامه ریزی تعمیرات مکانیک(9)</v>
      </c>
      <c r="G803" s="1" t="s">
        <v>528</v>
      </c>
      <c r="H803" s="1" t="str">
        <f>VLOOKUP(Table10[[#This Row],[نام شخص کارشناس نظارت]],Table1[],3,0)</f>
        <v>کارشناس بازرسی وبرنامه ریزی تعمیرات مکانیک(9)</v>
      </c>
      <c r="I803" s="1">
        <f>COUNTIF(Table2[کد سیستم],Table10[[#This Row],[کد سیستم]])</f>
        <v>1</v>
      </c>
    </row>
    <row r="804" spans="1:9" hidden="1" x14ac:dyDescent="0.25">
      <c r="A804" s="1">
        <v>803</v>
      </c>
      <c r="B804" s="1" t="s">
        <v>3168</v>
      </c>
      <c r="C804" s="1" t="s">
        <v>3168</v>
      </c>
      <c r="D804" s="1" t="s">
        <v>3754</v>
      </c>
      <c r="E804" s="1" t="s">
        <v>528</v>
      </c>
      <c r="F804" s="1" t="str">
        <f>VLOOKUP(Table10[[#This Row],[نام کارشناس دفتر فنی]],Table1[],3,0)</f>
        <v>کارشناس بازرسی وبرنامه ریزی تعمیرات مکانیک(9)</v>
      </c>
      <c r="G804" s="1" t="s">
        <v>528</v>
      </c>
      <c r="H804" s="1" t="str">
        <f>VLOOKUP(Table10[[#This Row],[نام شخص کارشناس نظارت]],Table1[],3,0)</f>
        <v>کارشناس بازرسی وبرنامه ریزی تعمیرات مکانیک(9)</v>
      </c>
      <c r="I804" s="1">
        <f>COUNTIF(Table2[کد سیستم],Table10[[#This Row],[کد سیستم]])</f>
        <v>1</v>
      </c>
    </row>
    <row r="805" spans="1:9" hidden="1" x14ac:dyDescent="0.25">
      <c r="A805" s="1">
        <v>804</v>
      </c>
      <c r="B805" s="1" t="s">
        <v>3170</v>
      </c>
      <c r="C805" s="1" t="s">
        <v>3170</v>
      </c>
      <c r="D805" s="1" t="s">
        <v>3754</v>
      </c>
      <c r="E805" s="1" t="s">
        <v>528</v>
      </c>
      <c r="F805" s="1" t="str">
        <f>VLOOKUP(Table10[[#This Row],[نام کارشناس دفتر فنی]],Table1[],3,0)</f>
        <v>کارشناس بازرسی وبرنامه ریزی تعمیرات مکانیک(9)</v>
      </c>
      <c r="G805" s="1" t="s">
        <v>528</v>
      </c>
      <c r="H805" s="1" t="str">
        <f>VLOOKUP(Table10[[#This Row],[نام شخص کارشناس نظارت]],Table1[],3,0)</f>
        <v>کارشناس بازرسی وبرنامه ریزی تعمیرات مکانیک(9)</v>
      </c>
      <c r="I805" s="1">
        <f>COUNTIF(Table2[کد سیستم],Table10[[#This Row],[کد سیستم]])</f>
        <v>1</v>
      </c>
    </row>
    <row r="806" spans="1:9" hidden="1" x14ac:dyDescent="0.25">
      <c r="A806" s="1">
        <v>805</v>
      </c>
      <c r="B806" s="1" t="s">
        <v>3172</v>
      </c>
      <c r="C806" s="1" t="s">
        <v>3172</v>
      </c>
      <c r="D806" s="1" t="s">
        <v>3754</v>
      </c>
      <c r="E806" s="1" t="s">
        <v>528</v>
      </c>
      <c r="F806" s="1" t="str">
        <f>VLOOKUP(Table10[[#This Row],[نام کارشناس دفتر فنی]],Table1[],3,0)</f>
        <v>کارشناس بازرسی وبرنامه ریزی تعمیرات مکانیک(9)</v>
      </c>
      <c r="G806" s="1" t="s">
        <v>528</v>
      </c>
      <c r="H806" s="1" t="str">
        <f>VLOOKUP(Table10[[#This Row],[نام شخص کارشناس نظارت]],Table1[],3,0)</f>
        <v>کارشناس بازرسی وبرنامه ریزی تعمیرات مکانیک(9)</v>
      </c>
      <c r="I806" s="1">
        <f>COUNTIF(Table2[کد سیستم],Table10[[#This Row],[کد سیستم]])</f>
        <v>1</v>
      </c>
    </row>
    <row r="807" spans="1:9" hidden="1" x14ac:dyDescent="0.25">
      <c r="A807" s="1">
        <v>806</v>
      </c>
      <c r="B807" s="1" t="s">
        <v>3174</v>
      </c>
      <c r="C807" s="1" t="s">
        <v>3174</v>
      </c>
      <c r="D807" s="1" t="s">
        <v>3754</v>
      </c>
      <c r="E807" s="1" t="s">
        <v>528</v>
      </c>
      <c r="F807" s="1" t="str">
        <f>VLOOKUP(Table10[[#This Row],[نام کارشناس دفتر فنی]],Table1[],3,0)</f>
        <v>کارشناس بازرسی وبرنامه ریزی تعمیرات مکانیک(9)</v>
      </c>
      <c r="G807" s="1" t="s">
        <v>528</v>
      </c>
      <c r="H807" s="1" t="str">
        <f>VLOOKUP(Table10[[#This Row],[نام شخص کارشناس نظارت]],Table1[],3,0)</f>
        <v>کارشناس بازرسی وبرنامه ریزی تعمیرات مکانیک(9)</v>
      </c>
      <c r="I807" s="1">
        <f>COUNTIF(Table2[کد سیستم],Table10[[#This Row],[کد سیستم]])</f>
        <v>1</v>
      </c>
    </row>
    <row r="808" spans="1:9" hidden="1" x14ac:dyDescent="0.25">
      <c r="A808" s="1">
        <v>807</v>
      </c>
      <c r="B808" s="1" t="s">
        <v>3176</v>
      </c>
      <c r="C808" s="1" t="s">
        <v>3176</v>
      </c>
      <c r="D808" s="1" t="s">
        <v>3754</v>
      </c>
      <c r="E808" s="1" t="s">
        <v>528</v>
      </c>
      <c r="F808" s="1" t="str">
        <f>VLOOKUP(Table10[[#This Row],[نام کارشناس دفتر فنی]],Table1[],3,0)</f>
        <v>کارشناس بازرسی وبرنامه ریزی تعمیرات مکانیک(9)</v>
      </c>
      <c r="G808" s="1" t="s">
        <v>528</v>
      </c>
      <c r="H808" s="1" t="str">
        <f>VLOOKUP(Table10[[#This Row],[نام شخص کارشناس نظارت]],Table1[],3,0)</f>
        <v>کارشناس بازرسی وبرنامه ریزی تعمیرات مکانیک(9)</v>
      </c>
      <c r="I808" s="1">
        <f>COUNTIF(Table2[کد سیستم],Table10[[#This Row],[کد سیستم]])</f>
        <v>1</v>
      </c>
    </row>
    <row r="809" spans="1:9" hidden="1" x14ac:dyDescent="0.25">
      <c r="A809" s="1">
        <v>808</v>
      </c>
      <c r="B809" s="1" t="s">
        <v>3178</v>
      </c>
      <c r="C809" s="1" t="s">
        <v>3178</v>
      </c>
      <c r="D809" s="1" t="s">
        <v>3754</v>
      </c>
      <c r="E809" s="1" t="s">
        <v>528</v>
      </c>
      <c r="F809" s="1" t="str">
        <f>VLOOKUP(Table10[[#This Row],[نام کارشناس دفتر فنی]],Table1[],3,0)</f>
        <v>کارشناس بازرسی وبرنامه ریزی تعمیرات مکانیک(9)</v>
      </c>
      <c r="G809" s="1" t="s">
        <v>528</v>
      </c>
      <c r="H809" s="1" t="str">
        <f>VLOOKUP(Table10[[#This Row],[نام شخص کارشناس نظارت]],Table1[],3,0)</f>
        <v>کارشناس بازرسی وبرنامه ریزی تعمیرات مکانیک(9)</v>
      </c>
      <c r="I809" s="1">
        <f>COUNTIF(Table2[کد سیستم],Table10[[#This Row],[کد سیستم]])</f>
        <v>1</v>
      </c>
    </row>
    <row r="810" spans="1:9" hidden="1" x14ac:dyDescent="0.25">
      <c r="A810" s="1">
        <v>809</v>
      </c>
      <c r="B810" s="1" t="s">
        <v>3180</v>
      </c>
      <c r="C810" s="1" t="s">
        <v>3180</v>
      </c>
      <c r="D810" s="1" t="s">
        <v>3754</v>
      </c>
      <c r="E810" s="1" t="s">
        <v>528</v>
      </c>
      <c r="F810" s="1" t="str">
        <f>VLOOKUP(Table10[[#This Row],[نام کارشناس دفتر فنی]],Table1[],3,0)</f>
        <v>کارشناس بازرسی وبرنامه ریزی تعمیرات مکانیک(9)</v>
      </c>
      <c r="G810" s="1" t="s">
        <v>528</v>
      </c>
      <c r="H810" s="1" t="str">
        <f>VLOOKUP(Table10[[#This Row],[نام شخص کارشناس نظارت]],Table1[],3,0)</f>
        <v>کارشناس بازرسی وبرنامه ریزی تعمیرات مکانیک(9)</v>
      </c>
      <c r="I810" s="1">
        <f>COUNTIF(Table2[کد سیستم],Table10[[#This Row],[کد سیستم]])</f>
        <v>1</v>
      </c>
    </row>
    <row r="811" spans="1:9" hidden="1" x14ac:dyDescent="0.25">
      <c r="A811" s="1">
        <v>810</v>
      </c>
      <c r="B811" s="1" t="s">
        <v>3182</v>
      </c>
      <c r="C811" s="1" t="s">
        <v>3182</v>
      </c>
      <c r="D811" s="1" t="s">
        <v>3754</v>
      </c>
      <c r="E811" s="1" t="s">
        <v>528</v>
      </c>
      <c r="F811" s="1" t="str">
        <f>VLOOKUP(Table10[[#This Row],[نام کارشناس دفتر فنی]],Table1[],3,0)</f>
        <v>کارشناس بازرسی وبرنامه ریزی تعمیرات مکانیک(9)</v>
      </c>
      <c r="G811" s="1" t="s">
        <v>528</v>
      </c>
      <c r="H811" s="1" t="str">
        <f>VLOOKUP(Table10[[#This Row],[نام شخص کارشناس نظارت]],Table1[],3,0)</f>
        <v>کارشناس بازرسی وبرنامه ریزی تعمیرات مکانیک(9)</v>
      </c>
      <c r="I811" s="1">
        <f>COUNTIF(Table2[کد سیستم],Table10[[#This Row],[کد سیستم]])</f>
        <v>1</v>
      </c>
    </row>
    <row r="812" spans="1:9" hidden="1" x14ac:dyDescent="0.25">
      <c r="A812" s="1">
        <v>811</v>
      </c>
      <c r="B812" s="1" t="s">
        <v>3184</v>
      </c>
      <c r="C812" s="1" t="s">
        <v>3184</v>
      </c>
      <c r="D812" s="1" t="s">
        <v>3754</v>
      </c>
      <c r="E812" s="1" t="s">
        <v>528</v>
      </c>
      <c r="F812" s="1" t="str">
        <f>VLOOKUP(Table10[[#This Row],[نام کارشناس دفتر فنی]],Table1[],3,0)</f>
        <v>کارشناس بازرسی وبرنامه ریزی تعمیرات مکانیک(9)</v>
      </c>
      <c r="G812" s="1" t="s">
        <v>528</v>
      </c>
      <c r="H812" s="1" t="str">
        <f>VLOOKUP(Table10[[#This Row],[نام شخص کارشناس نظارت]],Table1[],3,0)</f>
        <v>کارشناس بازرسی وبرنامه ریزی تعمیرات مکانیک(9)</v>
      </c>
      <c r="I812" s="1">
        <f>COUNTIF(Table2[کد سیستم],Table10[[#This Row],[کد سیستم]])</f>
        <v>1</v>
      </c>
    </row>
    <row r="813" spans="1:9" hidden="1" x14ac:dyDescent="0.25">
      <c r="A813" s="1">
        <v>812</v>
      </c>
      <c r="B813" s="1" t="s">
        <v>3186</v>
      </c>
      <c r="C813" s="1" t="s">
        <v>3186</v>
      </c>
      <c r="D813" s="1" t="s">
        <v>3754</v>
      </c>
      <c r="E813" s="1" t="s">
        <v>528</v>
      </c>
      <c r="F813" s="1" t="str">
        <f>VLOOKUP(Table10[[#This Row],[نام کارشناس دفتر فنی]],Table1[],3,0)</f>
        <v>کارشناس بازرسی وبرنامه ریزی تعمیرات مکانیک(9)</v>
      </c>
      <c r="G813" s="1" t="s">
        <v>528</v>
      </c>
      <c r="H813" s="1" t="str">
        <f>VLOOKUP(Table10[[#This Row],[نام شخص کارشناس نظارت]],Table1[],3,0)</f>
        <v>کارشناس بازرسی وبرنامه ریزی تعمیرات مکانیک(9)</v>
      </c>
      <c r="I813" s="1">
        <f>COUNTIF(Table2[کد سیستم],Table10[[#This Row],[کد سیستم]])</f>
        <v>1</v>
      </c>
    </row>
    <row r="814" spans="1:9" hidden="1" x14ac:dyDescent="0.25">
      <c r="A814" s="1">
        <v>813</v>
      </c>
      <c r="B814" s="1" t="s">
        <v>3188</v>
      </c>
      <c r="C814" s="1" t="s">
        <v>3188</v>
      </c>
      <c r="D814" s="1" t="s">
        <v>3754</v>
      </c>
      <c r="E814" s="1" t="s">
        <v>528</v>
      </c>
      <c r="F814" s="1" t="str">
        <f>VLOOKUP(Table10[[#This Row],[نام کارشناس دفتر فنی]],Table1[],3,0)</f>
        <v>کارشناس بازرسی وبرنامه ریزی تعمیرات مکانیک(9)</v>
      </c>
      <c r="G814" s="1" t="s">
        <v>528</v>
      </c>
      <c r="H814" s="1" t="str">
        <f>VLOOKUP(Table10[[#This Row],[نام شخص کارشناس نظارت]],Table1[],3,0)</f>
        <v>کارشناس بازرسی وبرنامه ریزی تعمیرات مکانیک(9)</v>
      </c>
      <c r="I814" s="1">
        <f>COUNTIF(Table2[کد سیستم],Table10[[#This Row],[کد سیستم]])</f>
        <v>1</v>
      </c>
    </row>
    <row r="815" spans="1:9" hidden="1" x14ac:dyDescent="0.25">
      <c r="A815" s="1">
        <v>814</v>
      </c>
      <c r="B815" s="1" t="s">
        <v>3190</v>
      </c>
      <c r="C815" s="1" t="s">
        <v>3190</v>
      </c>
      <c r="D815" s="1" t="s">
        <v>3754</v>
      </c>
      <c r="E815" s="1" t="s">
        <v>528</v>
      </c>
      <c r="F815" s="1" t="str">
        <f>VLOOKUP(Table10[[#This Row],[نام کارشناس دفتر فنی]],Table1[],3,0)</f>
        <v>کارشناس بازرسی وبرنامه ریزی تعمیرات مکانیک(9)</v>
      </c>
      <c r="G815" s="1" t="s">
        <v>528</v>
      </c>
      <c r="H815" s="1" t="str">
        <f>VLOOKUP(Table10[[#This Row],[نام شخص کارشناس نظارت]],Table1[],3,0)</f>
        <v>کارشناس بازرسی وبرنامه ریزی تعمیرات مکانیک(9)</v>
      </c>
      <c r="I815" s="1">
        <f>COUNTIF(Table2[کد سیستم],Table10[[#This Row],[کد سیستم]])</f>
        <v>1</v>
      </c>
    </row>
    <row r="816" spans="1:9" hidden="1" x14ac:dyDescent="0.25">
      <c r="A816" s="1">
        <v>815</v>
      </c>
      <c r="B816" s="1" t="s">
        <v>3192</v>
      </c>
      <c r="C816" s="1" t="s">
        <v>3192</v>
      </c>
      <c r="D816" s="1" t="s">
        <v>3754</v>
      </c>
      <c r="E816" s="1" t="s">
        <v>528</v>
      </c>
      <c r="F816" s="1" t="str">
        <f>VLOOKUP(Table10[[#This Row],[نام کارشناس دفتر فنی]],Table1[],3,0)</f>
        <v>کارشناس بازرسی وبرنامه ریزی تعمیرات مکانیک(9)</v>
      </c>
      <c r="G816" s="1" t="s">
        <v>528</v>
      </c>
      <c r="H816" s="1" t="str">
        <f>VLOOKUP(Table10[[#This Row],[نام شخص کارشناس نظارت]],Table1[],3,0)</f>
        <v>کارشناس بازرسی وبرنامه ریزی تعمیرات مکانیک(9)</v>
      </c>
      <c r="I816" s="1">
        <f>COUNTIF(Table2[کد سیستم],Table10[[#This Row],[کد سیستم]])</f>
        <v>1</v>
      </c>
    </row>
    <row r="817" spans="1:9" hidden="1" x14ac:dyDescent="0.25">
      <c r="A817" s="1">
        <v>816</v>
      </c>
      <c r="B817" s="1" t="s">
        <v>3194</v>
      </c>
      <c r="C817" s="1" t="s">
        <v>3194</v>
      </c>
      <c r="D817" s="1" t="s">
        <v>3754</v>
      </c>
      <c r="E817" s="1" t="s">
        <v>528</v>
      </c>
      <c r="F817" s="1" t="str">
        <f>VLOOKUP(Table10[[#This Row],[نام کارشناس دفتر فنی]],Table1[],3,0)</f>
        <v>کارشناس بازرسی وبرنامه ریزی تعمیرات مکانیک(9)</v>
      </c>
      <c r="G817" s="1" t="s">
        <v>528</v>
      </c>
      <c r="H817" s="1" t="str">
        <f>VLOOKUP(Table10[[#This Row],[نام شخص کارشناس نظارت]],Table1[],3,0)</f>
        <v>کارشناس بازرسی وبرنامه ریزی تعمیرات مکانیک(9)</v>
      </c>
      <c r="I817" s="1">
        <f>COUNTIF(Table2[کد سیستم],Table10[[#This Row],[کد سیستم]])</f>
        <v>1</v>
      </c>
    </row>
    <row r="818" spans="1:9" hidden="1" x14ac:dyDescent="0.25">
      <c r="A818" s="1">
        <v>817</v>
      </c>
      <c r="B818" s="1" t="s">
        <v>3196</v>
      </c>
      <c r="C818" s="1" t="s">
        <v>3196</v>
      </c>
      <c r="D818" s="1" t="s">
        <v>3754</v>
      </c>
      <c r="E818" s="1" t="s">
        <v>528</v>
      </c>
      <c r="F818" s="1" t="str">
        <f>VLOOKUP(Table10[[#This Row],[نام کارشناس دفتر فنی]],Table1[],3,0)</f>
        <v>کارشناس بازرسی وبرنامه ریزی تعمیرات مکانیک(9)</v>
      </c>
      <c r="G818" s="1" t="s">
        <v>528</v>
      </c>
      <c r="H818" s="1" t="str">
        <f>VLOOKUP(Table10[[#This Row],[نام شخص کارشناس نظارت]],Table1[],3,0)</f>
        <v>کارشناس بازرسی وبرنامه ریزی تعمیرات مکانیک(9)</v>
      </c>
      <c r="I818" s="1">
        <f>COUNTIF(Table2[کد سیستم],Table10[[#This Row],[کد سیستم]])</f>
        <v>1</v>
      </c>
    </row>
    <row r="819" spans="1:9" hidden="1" x14ac:dyDescent="0.25">
      <c r="A819" s="1">
        <v>818</v>
      </c>
      <c r="B819" s="1" t="s">
        <v>3198</v>
      </c>
      <c r="C819" s="1" t="s">
        <v>3198</v>
      </c>
      <c r="D819" s="1" t="s">
        <v>3754</v>
      </c>
      <c r="E819" s="1" t="s">
        <v>528</v>
      </c>
      <c r="F819" s="1" t="str">
        <f>VLOOKUP(Table10[[#This Row],[نام کارشناس دفتر فنی]],Table1[],3,0)</f>
        <v>کارشناس بازرسی وبرنامه ریزی تعمیرات مکانیک(9)</v>
      </c>
      <c r="G819" s="1" t="s">
        <v>528</v>
      </c>
      <c r="H819" s="1" t="str">
        <f>VLOOKUP(Table10[[#This Row],[نام شخص کارشناس نظارت]],Table1[],3,0)</f>
        <v>کارشناس بازرسی وبرنامه ریزی تعمیرات مکانیک(9)</v>
      </c>
      <c r="I819" s="1">
        <f>COUNTIF(Table2[کد سیستم],Table10[[#This Row],[کد سیستم]])</f>
        <v>1</v>
      </c>
    </row>
    <row r="820" spans="1:9" hidden="1" x14ac:dyDescent="0.25">
      <c r="A820" s="1">
        <v>819</v>
      </c>
      <c r="B820" s="1" t="s">
        <v>3200</v>
      </c>
      <c r="C820" s="1" t="s">
        <v>3200</v>
      </c>
      <c r="D820" s="1" t="s">
        <v>3754</v>
      </c>
      <c r="E820" s="1" t="s">
        <v>528</v>
      </c>
      <c r="F820" s="1" t="str">
        <f>VLOOKUP(Table10[[#This Row],[نام کارشناس دفتر فنی]],Table1[],3,0)</f>
        <v>کارشناس بازرسی وبرنامه ریزی تعمیرات مکانیک(9)</v>
      </c>
      <c r="G820" s="1" t="s">
        <v>528</v>
      </c>
      <c r="H820" s="1" t="str">
        <f>VLOOKUP(Table10[[#This Row],[نام شخص کارشناس نظارت]],Table1[],3,0)</f>
        <v>کارشناس بازرسی وبرنامه ریزی تعمیرات مکانیک(9)</v>
      </c>
      <c r="I820" s="1">
        <f>COUNTIF(Table2[کد سیستم],Table10[[#This Row],[کد سیستم]])</f>
        <v>1</v>
      </c>
    </row>
    <row r="821" spans="1:9" hidden="1" x14ac:dyDescent="0.25">
      <c r="A821" s="1">
        <v>820</v>
      </c>
      <c r="B821" s="1" t="s">
        <v>3202</v>
      </c>
      <c r="C821" s="1" t="s">
        <v>3202</v>
      </c>
      <c r="D821" s="1" t="s">
        <v>3754</v>
      </c>
      <c r="E821" s="1" t="s">
        <v>528</v>
      </c>
      <c r="F821" s="1" t="str">
        <f>VLOOKUP(Table10[[#This Row],[نام کارشناس دفتر فنی]],Table1[],3,0)</f>
        <v>کارشناس بازرسی وبرنامه ریزی تعمیرات مکانیک(9)</v>
      </c>
      <c r="G821" s="1" t="s">
        <v>528</v>
      </c>
      <c r="H821" s="1" t="str">
        <f>VLOOKUP(Table10[[#This Row],[نام شخص کارشناس نظارت]],Table1[],3,0)</f>
        <v>کارشناس بازرسی وبرنامه ریزی تعمیرات مکانیک(9)</v>
      </c>
      <c r="I821" s="1">
        <f>COUNTIF(Table2[کد سیستم],Table10[[#This Row],[کد سیستم]])</f>
        <v>1</v>
      </c>
    </row>
    <row r="822" spans="1:9" hidden="1" x14ac:dyDescent="0.25">
      <c r="A822" s="1">
        <v>821</v>
      </c>
      <c r="B822" s="1" t="s">
        <v>3204</v>
      </c>
      <c r="C822" s="1" t="s">
        <v>3204</v>
      </c>
      <c r="D822" s="1" t="s">
        <v>3754</v>
      </c>
      <c r="E822" s="1" t="s">
        <v>528</v>
      </c>
      <c r="F822" s="1" t="str">
        <f>VLOOKUP(Table10[[#This Row],[نام کارشناس دفتر فنی]],Table1[],3,0)</f>
        <v>کارشناس بازرسی وبرنامه ریزی تعمیرات مکانیک(9)</v>
      </c>
      <c r="G822" s="1" t="s">
        <v>528</v>
      </c>
      <c r="H822" s="1" t="str">
        <f>VLOOKUP(Table10[[#This Row],[نام شخص کارشناس نظارت]],Table1[],3,0)</f>
        <v>کارشناس بازرسی وبرنامه ریزی تعمیرات مکانیک(9)</v>
      </c>
      <c r="I822" s="1">
        <f>COUNTIF(Table2[کد سیستم],Table10[[#This Row],[کد سیستم]])</f>
        <v>1</v>
      </c>
    </row>
    <row r="823" spans="1:9" hidden="1" x14ac:dyDescent="0.25">
      <c r="A823" s="1">
        <v>822</v>
      </c>
      <c r="B823" s="1" t="s">
        <v>3206</v>
      </c>
      <c r="C823" s="1" t="s">
        <v>3206</v>
      </c>
      <c r="D823" s="1" t="s">
        <v>3754</v>
      </c>
      <c r="E823" s="1" t="s">
        <v>528</v>
      </c>
      <c r="F823" s="1" t="str">
        <f>VLOOKUP(Table10[[#This Row],[نام کارشناس دفتر فنی]],Table1[],3,0)</f>
        <v>کارشناس بازرسی وبرنامه ریزی تعمیرات مکانیک(9)</v>
      </c>
      <c r="G823" s="1" t="s">
        <v>528</v>
      </c>
      <c r="H823" s="1" t="str">
        <f>VLOOKUP(Table10[[#This Row],[نام شخص کارشناس نظارت]],Table1[],3,0)</f>
        <v>کارشناس بازرسی وبرنامه ریزی تعمیرات مکانیک(9)</v>
      </c>
      <c r="I823" s="1">
        <f>COUNTIF(Table2[کد سیستم],Table10[[#This Row],[کد سیستم]])</f>
        <v>1</v>
      </c>
    </row>
    <row r="824" spans="1:9" hidden="1" x14ac:dyDescent="0.25">
      <c r="A824" s="1">
        <v>823</v>
      </c>
      <c r="B824" s="1" t="s">
        <v>3208</v>
      </c>
      <c r="C824" s="1" t="s">
        <v>3208</v>
      </c>
      <c r="D824" s="1" t="s">
        <v>3754</v>
      </c>
      <c r="E824" s="1" t="s">
        <v>528</v>
      </c>
      <c r="F824" s="1" t="str">
        <f>VLOOKUP(Table10[[#This Row],[نام کارشناس دفتر فنی]],Table1[],3,0)</f>
        <v>کارشناس بازرسی وبرنامه ریزی تعمیرات مکانیک(9)</v>
      </c>
      <c r="G824" s="1" t="s">
        <v>528</v>
      </c>
      <c r="H824" s="1" t="str">
        <f>VLOOKUP(Table10[[#This Row],[نام شخص کارشناس نظارت]],Table1[],3,0)</f>
        <v>کارشناس بازرسی وبرنامه ریزی تعمیرات مکانیک(9)</v>
      </c>
      <c r="I824" s="1">
        <f>COUNTIF(Table2[کد سیستم],Table10[[#This Row],[کد سیستم]])</f>
        <v>1</v>
      </c>
    </row>
    <row r="825" spans="1:9" hidden="1" x14ac:dyDescent="0.25">
      <c r="A825" s="1">
        <v>824</v>
      </c>
      <c r="B825" s="1" t="s">
        <v>3210</v>
      </c>
      <c r="C825" s="1" t="s">
        <v>3210</v>
      </c>
      <c r="D825" s="1" t="s">
        <v>3754</v>
      </c>
      <c r="E825" s="1" t="s">
        <v>528</v>
      </c>
      <c r="F825" s="1" t="str">
        <f>VLOOKUP(Table10[[#This Row],[نام کارشناس دفتر فنی]],Table1[],3,0)</f>
        <v>کارشناس بازرسی وبرنامه ریزی تعمیرات مکانیک(9)</v>
      </c>
      <c r="G825" s="1" t="s">
        <v>528</v>
      </c>
      <c r="H825" s="1" t="str">
        <f>VLOOKUP(Table10[[#This Row],[نام شخص کارشناس نظارت]],Table1[],3,0)</f>
        <v>کارشناس بازرسی وبرنامه ریزی تعمیرات مکانیک(9)</v>
      </c>
      <c r="I825" s="1">
        <f>COUNTIF(Table2[کد سیستم],Table10[[#This Row],[کد سیستم]])</f>
        <v>1</v>
      </c>
    </row>
    <row r="826" spans="1:9" hidden="1" x14ac:dyDescent="0.25">
      <c r="A826" s="1">
        <v>825</v>
      </c>
      <c r="B826" s="1" t="s">
        <v>3212</v>
      </c>
      <c r="C826" s="1" t="s">
        <v>3212</v>
      </c>
      <c r="D826" s="1" t="s">
        <v>3754</v>
      </c>
      <c r="E826" s="1" t="s">
        <v>528</v>
      </c>
      <c r="F826" s="1" t="str">
        <f>VLOOKUP(Table10[[#This Row],[نام کارشناس دفتر فنی]],Table1[],3,0)</f>
        <v>کارشناس بازرسی وبرنامه ریزی تعمیرات مکانیک(9)</v>
      </c>
      <c r="G826" s="1" t="s">
        <v>528</v>
      </c>
      <c r="H826" s="1" t="str">
        <f>VLOOKUP(Table10[[#This Row],[نام شخص کارشناس نظارت]],Table1[],3,0)</f>
        <v>کارشناس بازرسی وبرنامه ریزی تعمیرات مکانیک(9)</v>
      </c>
      <c r="I826" s="1">
        <f>COUNTIF(Table2[کد سیستم],Table10[[#This Row],[کد سیستم]])</f>
        <v>1</v>
      </c>
    </row>
    <row r="827" spans="1:9" hidden="1" x14ac:dyDescent="0.25">
      <c r="A827" s="1">
        <v>826</v>
      </c>
      <c r="B827" s="1" t="s">
        <v>3214</v>
      </c>
      <c r="C827" s="1" t="s">
        <v>3214</v>
      </c>
      <c r="D827" s="1" t="s">
        <v>3754</v>
      </c>
      <c r="E827" s="1" t="s">
        <v>528</v>
      </c>
      <c r="F827" s="1" t="str">
        <f>VLOOKUP(Table10[[#This Row],[نام کارشناس دفتر فنی]],Table1[],3,0)</f>
        <v>کارشناس بازرسی وبرنامه ریزی تعمیرات مکانیک(9)</v>
      </c>
      <c r="G827" s="1" t="s">
        <v>528</v>
      </c>
      <c r="H827" s="1" t="str">
        <f>VLOOKUP(Table10[[#This Row],[نام شخص کارشناس نظارت]],Table1[],3,0)</f>
        <v>کارشناس بازرسی وبرنامه ریزی تعمیرات مکانیک(9)</v>
      </c>
      <c r="I827" s="1">
        <f>COUNTIF(Table2[کد سیستم],Table10[[#This Row],[کد سیستم]])</f>
        <v>1</v>
      </c>
    </row>
    <row r="828" spans="1:9" hidden="1" x14ac:dyDescent="0.25">
      <c r="A828" s="1">
        <v>827</v>
      </c>
      <c r="B828" s="1" t="s">
        <v>3216</v>
      </c>
      <c r="C828" s="1" t="s">
        <v>3216</v>
      </c>
      <c r="D828" s="1" t="s">
        <v>3754</v>
      </c>
      <c r="E828" s="1" t="s">
        <v>528</v>
      </c>
      <c r="F828" s="1" t="str">
        <f>VLOOKUP(Table10[[#This Row],[نام کارشناس دفتر فنی]],Table1[],3,0)</f>
        <v>کارشناس بازرسی وبرنامه ریزی تعمیرات مکانیک(9)</v>
      </c>
      <c r="G828" s="1" t="s">
        <v>528</v>
      </c>
      <c r="H828" s="1" t="str">
        <f>VLOOKUP(Table10[[#This Row],[نام شخص کارشناس نظارت]],Table1[],3,0)</f>
        <v>کارشناس بازرسی وبرنامه ریزی تعمیرات مکانیک(9)</v>
      </c>
      <c r="I828" s="1">
        <f>COUNTIF(Table2[کد سیستم],Table10[[#This Row],[کد سیستم]])</f>
        <v>1</v>
      </c>
    </row>
    <row r="829" spans="1:9" hidden="1" x14ac:dyDescent="0.25">
      <c r="A829" s="1">
        <v>828</v>
      </c>
      <c r="B829" s="1" t="s">
        <v>3218</v>
      </c>
      <c r="C829" s="1" t="s">
        <v>3218</v>
      </c>
      <c r="D829" s="1" t="s">
        <v>3754</v>
      </c>
      <c r="E829" s="1" t="s">
        <v>528</v>
      </c>
      <c r="F829" s="1" t="str">
        <f>VLOOKUP(Table10[[#This Row],[نام کارشناس دفتر فنی]],Table1[],3,0)</f>
        <v>کارشناس بازرسی وبرنامه ریزی تعمیرات مکانیک(9)</v>
      </c>
      <c r="G829" s="1" t="s">
        <v>528</v>
      </c>
      <c r="H829" s="1" t="str">
        <f>VLOOKUP(Table10[[#This Row],[نام شخص کارشناس نظارت]],Table1[],3,0)</f>
        <v>کارشناس بازرسی وبرنامه ریزی تعمیرات مکانیک(9)</v>
      </c>
      <c r="I829" s="1">
        <f>COUNTIF(Table2[کد سیستم],Table10[[#This Row],[کد سیستم]])</f>
        <v>1</v>
      </c>
    </row>
    <row r="830" spans="1:9" hidden="1" x14ac:dyDescent="0.25">
      <c r="A830" s="1">
        <v>829</v>
      </c>
      <c r="B830" s="1" t="s">
        <v>3220</v>
      </c>
      <c r="C830" s="1" t="s">
        <v>3220</v>
      </c>
      <c r="D830" s="1" t="s">
        <v>3754</v>
      </c>
      <c r="E830" s="1" t="s">
        <v>528</v>
      </c>
      <c r="F830" s="1" t="str">
        <f>VLOOKUP(Table10[[#This Row],[نام کارشناس دفتر فنی]],Table1[],3,0)</f>
        <v>کارشناس بازرسی وبرنامه ریزی تعمیرات مکانیک(9)</v>
      </c>
      <c r="G830" s="1" t="s">
        <v>528</v>
      </c>
      <c r="H830" s="1" t="str">
        <f>VLOOKUP(Table10[[#This Row],[نام شخص کارشناس نظارت]],Table1[],3,0)</f>
        <v>کارشناس بازرسی وبرنامه ریزی تعمیرات مکانیک(9)</v>
      </c>
      <c r="I830" s="1">
        <f>COUNTIF(Table2[کد سیستم],Table10[[#This Row],[کد سیستم]])</f>
        <v>1</v>
      </c>
    </row>
    <row r="831" spans="1:9" hidden="1" x14ac:dyDescent="0.25">
      <c r="A831" s="1">
        <v>830</v>
      </c>
      <c r="B831" s="1" t="s">
        <v>3222</v>
      </c>
      <c r="C831" s="1" t="s">
        <v>3222</v>
      </c>
      <c r="D831" s="1" t="s">
        <v>3754</v>
      </c>
      <c r="E831" s="1" t="s">
        <v>528</v>
      </c>
      <c r="F831" s="1" t="str">
        <f>VLOOKUP(Table10[[#This Row],[نام کارشناس دفتر فنی]],Table1[],3,0)</f>
        <v>کارشناس بازرسی وبرنامه ریزی تعمیرات مکانیک(9)</v>
      </c>
      <c r="G831" s="1" t="s">
        <v>528</v>
      </c>
      <c r="H831" s="1" t="str">
        <f>VLOOKUP(Table10[[#This Row],[نام شخص کارشناس نظارت]],Table1[],3,0)</f>
        <v>کارشناس بازرسی وبرنامه ریزی تعمیرات مکانیک(9)</v>
      </c>
      <c r="I831" s="1">
        <f>COUNTIF(Table2[کد سیستم],Table10[[#This Row],[کد سیستم]])</f>
        <v>1</v>
      </c>
    </row>
    <row r="832" spans="1:9" hidden="1" x14ac:dyDescent="0.25">
      <c r="A832" s="1">
        <v>831</v>
      </c>
      <c r="B832" s="1" t="s">
        <v>3224</v>
      </c>
      <c r="C832" s="1" t="s">
        <v>3224</v>
      </c>
      <c r="D832" s="1" t="s">
        <v>3754</v>
      </c>
      <c r="E832" s="1" t="s">
        <v>528</v>
      </c>
      <c r="F832" s="1" t="str">
        <f>VLOOKUP(Table10[[#This Row],[نام کارشناس دفتر فنی]],Table1[],3,0)</f>
        <v>کارشناس بازرسی وبرنامه ریزی تعمیرات مکانیک(9)</v>
      </c>
      <c r="G832" s="1" t="s">
        <v>528</v>
      </c>
      <c r="H832" s="1" t="str">
        <f>VLOOKUP(Table10[[#This Row],[نام شخص کارشناس نظارت]],Table1[],3,0)</f>
        <v>کارشناس بازرسی وبرنامه ریزی تعمیرات مکانیک(9)</v>
      </c>
      <c r="I832" s="1">
        <f>COUNTIF(Table2[کد سیستم],Table10[[#This Row],[کد سیستم]])</f>
        <v>1</v>
      </c>
    </row>
    <row r="833" spans="1:9" hidden="1" x14ac:dyDescent="0.25">
      <c r="A833" s="1">
        <v>832</v>
      </c>
      <c r="B833" s="1" t="s">
        <v>3226</v>
      </c>
      <c r="C833" s="1" t="s">
        <v>3226</v>
      </c>
      <c r="D833" s="1" t="s">
        <v>3754</v>
      </c>
      <c r="E833" s="1" t="s">
        <v>528</v>
      </c>
      <c r="F833" s="1" t="str">
        <f>VLOOKUP(Table10[[#This Row],[نام کارشناس دفتر فنی]],Table1[],3,0)</f>
        <v>کارشناس بازرسی وبرنامه ریزی تعمیرات مکانیک(9)</v>
      </c>
      <c r="G833" s="1" t="s">
        <v>528</v>
      </c>
      <c r="H833" s="1" t="str">
        <f>VLOOKUP(Table10[[#This Row],[نام شخص کارشناس نظارت]],Table1[],3,0)</f>
        <v>کارشناس بازرسی وبرنامه ریزی تعمیرات مکانیک(9)</v>
      </c>
      <c r="I833" s="1">
        <f>COUNTIF(Table2[کد سیستم],Table10[[#This Row],[کد سیستم]])</f>
        <v>1</v>
      </c>
    </row>
    <row r="834" spans="1:9" hidden="1" x14ac:dyDescent="0.25">
      <c r="A834" s="1">
        <v>833</v>
      </c>
      <c r="B834" s="1" t="s">
        <v>3228</v>
      </c>
      <c r="C834" s="1" t="s">
        <v>3228</v>
      </c>
      <c r="D834" s="1" t="s">
        <v>3754</v>
      </c>
      <c r="E834" s="1" t="s">
        <v>528</v>
      </c>
      <c r="F834" s="1" t="str">
        <f>VLOOKUP(Table10[[#This Row],[نام کارشناس دفتر فنی]],Table1[],3,0)</f>
        <v>کارشناس بازرسی وبرنامه ریزی تعمیرات مکانیک(9)</v>
      </c>
      <c r="G834" s="1" t="s">
        <v>528</v>
      </c>
      <c r="H834" s="1" t="str">
        <f>VLOOKUP(Table10[[#This Row],[نام شخص کارشناس نظارت]],Table1[],3,0)</f>
        <v>کارشناس بازرسی وبرنامه ریزی تعمیرات مکانیک(9)</v>
      </c>
      <c r="I834" s="1">
        <f>COUNTIF(Table2[کد سیستم],Table10[[#This Row],[کد سیستم]])</f>
        <v>1</v>
      </c>
    </row>
    <row r="835" spans="1:9" hidden="1" x14ac:dyDescent="0.25">
      <c r="A835" s="1">
        <v>834</v>
      </c>
      <c r="B835" s="1" t="s">
        <v>3230</v>
      </c>
      <c r="C835" s="1" t="s">
        <v>3230</v>
      </c>
      <c r="D835" s="1" t="s">
        <v>3754</v>
      </c>
      <c r="E835" s="1" t="s">
        <v>528</v>
      </c>
      <c r="F835" s="1" t="str">
        <f>VLOOKUP(Table10[[#This Row],[نام کارشناس دفتر فنی]],Table1[],3,0)</f>
        <v>کارشناس بازرسی وبرنامه ریزی تعمیرات مکانیک(9)</v>
      </c>
      <c r="G835" s="1" t="s">
        <v>528</v>
      </c>
      <c r="H835" s="1" t="str">
        <f>VLOOKUP(Table10[[#This Row],[نام شخص کارشناس نظارت]],Table1[],3,0)</f>
        <v>کارشناس بازرسی وبرنامه ریزی تعمیرات مکانیک(9)</v>
      </c>
      <c r="I835" s="1">
        <f>COUNTIF(Table2[کد سیستم],Table10[[#This Row],[کد سیستم]])</f>
        <v>1</v>
      </c>
    </row>
    <row r="836" spans="1:9" hidden="1" x14ac:dyDescent="0.25">
      <c r="A836" s="1">
        <v>835</v>
      </c>
      <c r="B836" s="1" t="s">
        <v>3232</v>
      </c>
      <c r="C836" s="1" t="s">
        <v>3232</v>
      </c>
      <c r="D836" s="1" t="s">
        <v>3754</v>
      </c>
      <c r="E836" s="1" t="s">
        <v>528</v>
      </c>
      <c r="F836" s="1" t="str">
        <f>VLOOKUP(Table10[[#This Row],[نام کارشناس دفتر فنی]],Table1[],3,0)</f>
        <v>کارشناس بازرسی وبرنامه ریزی تعمیرات مکانیک(9)</v>
      </c>
      <c r="G836" s="1" t="s">
        <v>528</v>
      </c>
      <c r="H836" s="1" t="str">
        <f>VLOOKUP(Table10[[#This Row],[نام شخص کارشناس نظارت]],Table1[],3,0)</f>
        <v>کارشناس بازرسی وبرنامه ریزی تعمیرات مکانیک(9)</v>
      </c>
      <c r="I836" s="1">
        <f>COUNTIF(Table2[کد سیستم],Table10[[#This Row],[کد سیستم]])</f>
        <v>1</v>
      </c>
    </row>
    <row r="837" spans="1:9" hidden="1" x14ac:dyDescent="0.25">
      <c r="A837" s="1">
        <v>836</v>
      </c>
      <c r="B837" s="1" t="s">
        <v>3234</v>
      </c>
      <c r="C837" s="1" t="s">
        <v>3234</v>
      </c>
      <c r="D837" s="1" t="s">
        <v>3754</v>
      </c>
      <c r="E837" s="1" t="s">
        <v>528</v>
      </c>
      <c r="F837" s="1" t="str">
        <f>VLOOKUP(Table10[[#This Row],[نام کارشناس دفتر فنی]],Table1[],3,0)</f>
        <v>کارشناس بازرسی وبرنامه ریزی تعمیرات مکانیک(9)</v>
      </c>
      <c r="G837" s="1" t="s">
        <v>528</v>
      </c>
      <c r="H837" s="1" t="str">
        <f>VLOOKUP(Table10[[#This Row],[نام شخص کارشناس نظارت]],Table1[],3,0)</f>
        <v>کارشناس بازرسی وبرنامه ریزی تعمیرات مکانیک(9)</v>
      </c>
      <c r="I837" s="1">
        <f>COUNTIF(Table2[کد سیستم],Table10[[#This Row],[کد سیستم]])</f>
        <v>1</v>
      </c>
    </row>
    <row r="838" spans="1:9" hidden="1" x14ac:dyDescent="0.25">
      <c r="A838" s="1">
        <v>837</v>
      </c>
      <c r="B838" s="1" t="s">
        <v>3236</v>
      </c>
      <c r="C838" s="1" t="s">
        <v>3236</v>
      </c>
      <c r="D838" s="1" t="s">
        <v>3754</v>
      </c>
      <c r="E838" s="1" t="s">
        <v>528</v>
      </c>
      <c r="F838" s="1" t="str">
        <f>VLOOKUP(Table10[[#This Row],[نام کارشناس دفتر فنی]],Table1[],3,0)</f>
        <v>کارشناس بازرسی وبرنامه ریزی تعمیرات مکانیک(9)</v>
      </c>
      <c r="G838" s="1" t="s">
        <v>528</v>
      </c>
      <c r="H838" s="1" t="str">
        <f>VLOOKUP(Table10[[#This Row],[نام شخص کارشناس نظارت]],Table1[],3,0)</f>
        <v>کارشناس بازرسی وبرنامه ریزی تعمیرات مکانیک(9)</v>
      </c>
      <c r="I838" s="1">
        <f>COUNTIF(Table2[کد سیستم],Table10[[#This Row],[کد سیستم]])</f>
        <v>1</v>
      </c>
    </row>
    <row r="839" spans="1:9" hidden="1" x14ac:dyDescent="0.25">
      <c r="A839" s="1">
        <v>838</v>
      </c>
      <c r="B839" s="1" t="s">
        <v>3238</v>
      </c>
      <c r="C839" s="1" t="s">
        <v>3239</v>
      </c>
      <c r="D839" s="1" t="s">
        <v>3754</v>
      </c>
      <c r="E839" s="1" t="s">
        <v>528</v>
      </c>
      <c r="F839" s="1" t="str">
        <f>VLOOKUP(Table10[[#This Row],[نام کارشناس دفتر فنی]],Table1[],3,0)</f>
        <v>کارشناس بازرسی وبرنامه ریزی تعمیرات مکانیک(9)</v>
      </c>
      <c r="G839" s="1" t="s">
        <v>528</v>
      </c>
      <c r="H839" s="1" t="str">
        <f>VLOOKUP(Table10[[#This Row],[نام شخص کارشناس نظارت]],Table1[],3,0)</f>
        <v>کارشناس بازرسی وبرنامه ریزی تعمیرات مکانیک(9)</v>
      </c>
      <c r="I839" s="1">
        <f>COUNTIF(Table2[کد سیستم],Table10[[#This Row],[کد سیستم]])</f>
        <v>1</v>
      </c>
    </row>
    <row r="840" spans="1:9" hidden="1" x14ac:dyDescent="0.25">
      <c r="A840" s="1">
        <v>839</v>
      </c>
      <c r="B840" s="1" t="s">
        <v>3241</v>
      </c>
      <c r="C840" s="1" t="s">
        <v>3242</v>
      </c>
      <c r="D840" s="1" t="s">
        <v>3754</v>
      </c>
      <c r="E840" s="1" t="s">
        <v>528</v>
      </c>
      <c r="F840" s="1" t="str">
        <f>VLOOKUP(Table10[[#This Row],[نام کارشناس دفتر فنی]],Table1[],3,0)</f>
        <v>کارشناس بازرسی وبرنامه ریزی تعمیرات مکانیک(9)</v>
      </c>
      <c r="G840" s="1" t="s">
        <v>528</v>
      </c>
      <c r="H840" s="1" t="str">
        <f>VLOOKUP(Table10[[#This Row],[نام شخص کارشناس نظارت]],Table1[],3,0)</f>
        <v>کارشناس بازرسی وبرنامه ریزی تعمیرات مکانیک(9)</v>
      </c>
      <c r="I840" s="1">
        <f>COUNTIF(Table2[کد سیستم],Table10[[#This Row],[کد سیستم]])</f>
        <v>1</v>
      </c>
    </row>
    <row r="841" spans="1:9" hidden="1" x14ac:dyDescent="0.25">
      <c r="A841" s="1">
        <v>840</v>
      </c>
      <c r="B841" s="1" t="s">
        <v>3244</v>
      </c>
      <c r="C841" s="1" t="s">
        <v>3245</v>
      </c>
      <c r="D841" s="1" t="s">
        <v>3754</v>
      </c>
      <c r="E841" s="1" t="s">
        <v>528</v>
      </c>
      <c r="F841" s="1" t="str">
        <f>VLOOKUP(Table10[[#This Row],[نام کارشناس دفتر فنی]],Table1[],3,0)</f>
        <v>کارشناس بازرسی وبرنامه ریزی تعمیرات مکانیک(9)</v>
      </c>
      <c r="G841" s="1" t="s">
        <v>528</v>
      </c>
      <c r="H841" s="1" t="str">
        <f>VLOOKUP(Table10[[#This Row],[نام شخص کارشناس نظارت]],Table1[],3,0)</f>
        <v>کارشناس بازرسی وبرنامه ریزی تعمیرات مکانیک(9)</v>
      </c>
      <c r="I841" s="1">
        <f>COUNTIF(Table2[کد سیستم],Table10[[#This Row],[کد سیستم]])</f>
        <v>1</v>
      </c>
    </row>
    <row r="842" spans="1:9" hidden="1" x14ac:dyDescent="0.25">
      <c r="A842" s="1">
        <v>841</v>
      </c>
      <c r="B842" s="1" t="s">
        <v>3247</v>
      </c>
      <c r="C842" s="1" t="s">
        <v>3247</v>
      </c>
      <c r="D842" s="1" t="s">
        <v>3754</v>
      </c>
      <c r="E842" s="1" t="s">
        <v>528</v>
      </c>
      <c r="F842" s="1" t="str">
        <f>VLOOKUP(Table10[[#This Row],[نام کارشناس دفتر فنی]],Table1[],3,0)</f>
        <v>کارشناس بازرسی وبرنامه ریزی تعمیرات مکانیک(9)</v>
      </c>
      <c r="G842" s="1" t="s">
        <v>528</v>
      </c>
      <c r="H842" s="1" t="str">
        <f>VLOOKUP(Table10[[#This Row],[نام شخص کارشناس نظارت]],Table1[],3,0)</f>
        <v>کارشناس بازرسی وبرنامه ریزی تعمیرات مکانیک(9)</v>
      </c>
      <c r="I842" s="1">
        <f>COUNTIF(Table2[کد سیستم],Table10[[#This Row],[کد سیستم]])</f>
        <v>1</v>
      </c>
    </row>
    <row r="843" spans="1:9" hidden="1" x14ac:dyDescent="0.25">
      <c r="A843" s="1">
        <v>842</v>
      </c>
      <c r="B843" s="1" t="s">
        <v>3249</v>
      </c>
      <c r="C843" s="1" t="s">
        <v>3249</v>
      </c>
      <c r="D843" s="1" t="s">
        <v>3754</v>
      </c>
      <c r="E843" s="1" t="s">
        <v>528</v>
      </c>
      <c r="F843" s="1" t="str">
        <f>VLOOKUP(Table10[[#This Row],[نام کارشناس دفتر فنی]],Table1[],3,0)</f>
        <v>کارشناس بازرسی وبرنامه ریزی تعمیرات مکانیک(9)</v>
      </c>
      <c r="G843" s="1" t="s">
        <v>528</v>
      </c>
      <c r="H843" s="1" t="str">
        <f>VLOOKUP(Table10[[#This Row],[نام شخص کارشناس نظارت]],Table1[],3,0)</f>
        <v>کارشناس بازرسی وبرنامه ریزی تعمیرات مکانیک(9)</v>
      </c>
      <c r="I843" s="1">
        <f>COUNTIF(Table2[کد سیستم],Table10[[#This Row],[کد سیستم]])</f>
        <v>1</v>
      </c>
    </row>
    <row r="844" spans="1:9" hidden="1" x14ac:dyDescent="0.25">
      <c r="A844" s="1">
        <v>843</v>
      </c>
      <c r="B844" s="1" t="s">
        <v>3251</v>
      </c>
      <c r="C844" s="1" t="s">
        <v>3251</v>
      </c>
      <c r="D844" s="1" t="s">
        <v>3754</v>
      </c>
      <c r="E844" s="1" t="s">
        <v>528</v>
      </c>
      <c r="F844" s="1" t="str">
        <f>VLOOKUP(Table10[[#This Row],[نام کارشناس دفتر فنی]],Table1[],3,0)</f>
        <v>کارشناس بازرسی وبرنامه ریزی تعمیرات مکانیک(9)</v>
      </c>
      <c r="G844" s="1" t="s">
        <v>528</v>
      </c>
      <c r="H844" s="1" t="str">
        <f>VLOOKUP(Table10[[#This Row],[نام شخص کارشناس نظارت]],Table1[],3,0)</f>
        <v>کارشناس بازرسی وبرنامه ریزی تعمیرات مکانیک(9)</v>
      </c>
      <c r="I844" s="1">
        <f>COUNTIF(Table2[کد سیستم],Table10[[#This Row],[کد سیستم]])</f>
        <v>1</v>
      </c>
    </row>
    <row r="845" spans="1:9" hidden="1" x14ac:dyDescent="0.25">
      <c r="A845" s="1">
        <v>844</v>
      </c>
      <c r="B845" s="1" t="s">
        <v>3253</v>
      </c>
      <c r="C845" s="1" t="s">
        <v>3253</v>
      </c>
      <c r="D845" s="1" t="s">
        <v>3754</v>
      </c>
      <c r="E845" s="1" t="s">
        <v>528</v>
      </c>
      <c r="F845" s="1" t="str">
        <f>VLOOKUP(Table10[[#This Row],[نام کارشناس دفتر فنی]],Table1[],3,0)</f>
        <v>کارشناس بازرسی وبرنامه ریزی تعمیرات مکانیک(9)</v>
      </c>
      <c r="G845" s="1" t="s">
        <v>528</v>
      </c>
      <c r="H845" s="1" t="str">
        <f>VLOOKUP(Table10[[#This Row],[نام شخص کارشناس نظارت]],Table1[],3,0)</f>
        <v>کارشناس بازرسی وبرنامه ریزی تعمیرات مکانیک(9)</v>
      </c>
      <c r="I845" s="1">
        <f>COUNTIF(Table2[کد سیستم],Table10[[#This Row],[کد سیستم]])</f>
        <v>1</v>
      </c>
    </row>
    <row r="846" spans="1:9" hidden="1" x14ac:dyDescent="0.25">
      <c r="A846" s="1">
        <v>845</v>
      </c>
      <c r="B846" s="1" t="s">
        <v>3255</v>
      </c>
      <c r="C846" s="1" t="s">
        <v>3255</v>
      </c>
      <c r="D846" s="1" t="s">
        <v>3754</v>
      </c>
      <c r="E846" s="1" t="s">
        <v>528</v>
      </c>
      <c r="F846" s="1" t="str">
        <f>VLOOKUP(Table10[[#This Row],[نام کارشناس دفتر فنی]],Table1[],3,0)</f>
        <v>کارشناس بازرسی وبرنامه ریزی تعمیرات مکانیک(9)</v>
      </c>
      <c r="G846" s="1" t="s">
        <v>528</v>
      </c>
      <c r="H846" s="1" t="str">
        <f>VLOOKUP(Table10[[#This Row],[نام شخص کارشناس نظارت]],Table1[],3,0)</f>
        <v>کارشناس بازرسی وبرنامه ریزی تعمیرات مکانیک(9)</v>
      </c>
      <c r="I846" s="1">
        <f>COUNTIF(Table2[کد سیستم],Table10[[#This Row],[کد سیستم]])</f>
        <v>1</v>
      </c>
    </row>
    <row r="847" spans="1:9" hidden="1" x14ac:dyDescent="0.25">
      <c r="A847" s="1">
        <v>846</v>
      </c>
      <c r="B847" s="1" t="s">
        <v>3257</v>
      </c>
      <c r="C847" s="1" t="s">
        <v>3257</v>
      </c>
      <c r="D847" s="1" t="s">
        <v>3754</v>
      </c>
      <c r="E847" s="1" t="s">
        <v>528</v>
      </c>
      <c r="F847" s="1" t="str">
        <f>VLOOKUP(Table10[[#This Row],[نام کارشناس دفتر فنی]],Table1[],3,0)</f>
        <v>کارشناس بازرسی وبرنامه ریزی تعمیرات مکانیک(9)</v>
      </c>
      <c r="G847" s="1" t="s">
        <v>528</v>
      </c>
      <c r="H847" s="1" t="str">
        <f>VLOOKUP(Table10[[#This Row],[نام شخص کارشناس نظارت]],Table1[],3,0)</f>
        <v>کارشناس بازرسی وبرنامه ریزی تعمیرات مکانیک(9)</v>
      </c>
      <c r="I847" s="1">
        <f>COUNTIF(Table2[کد سیستم],Table10[[#This Row],[کد سیستم]])</f>
        <v>1</v>
      </c>
    </row>
    <row r="848" spans="1:9" hidden="1" x14ac:dyDescent="0.25">
      <c r="A848" s="1">
        <v>847</v>
      </c>
      <c r="B848" s="1" t="s">
        <v>3259</v>
      </c>
      <c r="C848" s="1" t="s">
        <v>3260</v>
      </c>
      <c r="D848" s="1" t="s">
        <v>3754</v>
      </c>
      <c r="E848" s="1" t="s">
        <v>528</v>
      </c>
      <c r="F848" s="1" t="str">
        <f>VLOOKUP(Table10[[#This Row],[نام کارشناس دفتر فنی]],Table1[],3,0)</f>
        <v>کارشناس بازرسی وبرنامه ریزی تعمیرات مکانیک(9)</v>
      </c>
      <c r="G848" s="1" t="s">
        <v>528</v>
      </c>
      <c r="H848" s="1" t="str">
        <f>VLOOKUP(Table10[[#This Row],[نام شخص کارشناس نظارت]],Table1[],3,0)</f>
        <v>کارشناس بازرسی وبرنامه ریزی تعمیرات مکانیک(9)</v>
      </c>
      <c r="I848" s="1">
        <f>COUNTIF(Table2[کد سیستم],Table10[[#This Row],[کد سیستم]])</f>
        <v>1</v>
      </c>
    </row>
    <row r="849" spans="1:9" hidden="1" x14ac:dyDescent="0.25">
      <c r="A849" s="1">
        <v>848</v>
      </c>
      <c r="B849" s="1" t="s">
        <v>3262</v>
      </c>
      <c r="C849" s="1" t="s">
        <v>3263</v>
      </c>
      <c r="D849" s="1" t="s">
        <v>3754</v>
      </c>
      <c r="E849" s="1" t="s">
        <v>528</v>
      </c>
      <c r="F849" s="1" t="str">
        <f>VLOOKUP(Table10[[#This Row],[نام کارشناس دفتر فنی]],Table1[],3,0)</f>
        <v>کارشناس بازرسی وبرنامه ریزی تعمیرات مکانیک(9)</v>
      </c>
      <c r="G849" s="1" t="s">
        <v>528</v>
      </c>
      <c r="H849" s="1" t="str">
        <f>VLOOKUP(Table10[[#This Row],[نام شخص کارشناس نظارت]],Table1[],3,0)</f>
        <v>کارشناس بازرسی وبرنامه ریزی تعمیرات مکانیک(9)</v>
      </c>
      <c r="I849" s="1">
        <f>COUNTIF(Table2[کد سیستم],Table10[[#This Row],[کد سیستم]])</f>
        <v>1</v>
      </c>
    </row>
    <row r="850" spans="1:9" hidden="1" x14ac:dyDescent="0.25">
      <c r="A850" s="1">
        <v>849</v>
      </c>
      <c r="B850" s="1" t="s">
        <v>3265</v>
      </c>
      <c r="C850" s="1" t="s">
        <v>3265</v>
      </c>
      <c r="D850" s="1" t="s">
        <v>3754</v>
      </c>
      <c r="E850" s="1" t="s">
        <v>528</v>
      </c>
      <c r="F850" s="1" t="str">
        <f>VLOOKUP(Table10[[#This Row],[نام کارشناس دفتر فنی]],Table1[],3,0)</f>
        <v>کارشناس بازرسی وبرنامه ریزی تعمیرات مکانیک(9)</v>
      </c>
      <c r="G850" s="1" t="s">
        <v>528</v>
      </c>
      <c r="H850" s="1" t="str">
        <f>VLOOKUP(Table10[[#This Row],[نام شخص کارشناس نظارت]],Table1[],3,0)</f>
        <v>کارشناس بازرسی وبرنامه ریزی تعمیرات مکانیک(9)</v>
      </c>
      <c r="I850" s="1">
        <f>COUNTIF(Table2[کد سیستم],Table10[[#This Row],[کد سیستم]])</f>
        <v>1</v>
      </c>
    </row>
    <row r="851" spans="1:9" hidden="1" x14ac:dyDescent="0.25">
      <c r="A851" s="1">
        <v>850</v>
      </c>
      <c r="B851" s="1" t="s">
        <v>3267</v>
      </c>
      <c r="C851" s="1" t="s">
        <v>3267</v>
      </c>
      <c r="D851" s="1" t="s">
        <v>3754</v>
      </c>
      <c r="E851" s="1" t="s">
        <v>528</v>
      </c>
      <c r="F851" s="1" t="str">
        <f>VLOOKUP(Table10[[#This Row],[نام کارشناس دفتر فنی]],Table1[],3,0)</f>
        <v>کارشناس بازرسی وبرنامه ریزی تعمیرات مکانیک(9)</v>
      </c>
      <c r="G851" s="1" t="s">
        <v>528</v>
      </c>
      <c r="H851" s="1" t="str">
        <f>VLOOKUP(Table10[[#This Row],[نام شخص کارشناس نظارت]],Table1[],3,0)</f>
        <v>کارشناس بازرسی وبرنامه ریزی تعمیرات مکانیک(9)</v>
      </c>
      <c r="I851" s="1">
        <f>COUNTIF(Table2[کد سیستم],Table10[[#This Row],[کد سیستم]])</f>
        <v>1</v>
      </c>
    </row>
    <row r="852" spans="1:9" hidden="1" x14ac:dyDescent="0.25">
      <c r="A852" s="1">
        <v>851</v>
      </c>
      <c r="B852" s="1" t="s">
        <v>3269</v>
      </c>
      <c r="C852" s="1" t="s">
        <v>3269</v>
      </c>
      <c r="D852" s="1" t="s">
        <v>3754</v>
      </c>
      <c r="E852" s="1" t="s">
        <v>528</v>
      </c>
      <c r="F852" s="1" t="str">
        <f>VLOOKUP(Table10[[#This Row],[نام کارشناس دفتر فنی]],Table1[],3,0)</f>
        <v>کارشناس بازرسی وبرنامه ریزی تعمیرات مکانیک(9)</v>
      </c>
      <c r="G852" s="1" t="s">
        <v>528</v>
      </c>
      <c r="H852" s="1" t="str">
        <f>VLOOKUP(Table10[[#This Row],[نام شخص کارشناس نظارت]],Table1[],3,0)</f>
        <v>کارشناس بازرسی وبرنامه ریزی تعمیرات مکانیک(9)</v>
      </c>
      <c r="I852" s="1">
        <f>COUNTIF(Table2[کد سیستم],Table10[[#This Row],[کد سیستم]])</f>
        <v>1</v>
      </c>
    </row>
    <row r="853" spans="1:9" hidden="1" x14ac:dyDescent="0.25">
      <c r="A853" s="1">
        <v>852</v>
      </c>
      <c r="B853" s="1" t="s">
        <v>3271</v>
      </c>
      <c r="C853" s="1" t="s">
        <v>3271</v>
      </c>
      <c r="D853" s="1" t="s">
        <v>3754</v>
      </c>
      <c r="E853" s="1" t="s">
        <v>528</v>
      </c>
      <c r="F853" s="1" t="str">
        <f>VLOOKUP(Table10[[#This Row],[نام کارشناس دفتر فنی]],Table1[],3,0)</f>
        <v>کارشناس بازرسی وبرنامه ریزی تعمیرات مکانیک(9)</v>
      </c>
      <c r="G853" s="1" t="s">
        <v>528</v>
      </c>
      <c r="H853" s="1" t="str">
        <f>VLOOKUP(Table10[[#This Row],[نام شخص کارشناس نظارت]],Table1[],3,0)</f>
        <v>کارشناس بازرسی وبرنامه ریزی تعمیرات مکانیک(9)</v>
      </c>
      <c r="I853" s="1">
        <f>COUNTIF(Table2[کد سیستم],Table10[[#This Row],[کد سیستم]])</f>
        <v>1</v>
      </c>
    </row>
    <row r="854" spans="1:9" hidden="1" x14ac:dyDescent="0.25">
      <c r="A854" s="1">
        <v>853</v>
      </c>
      <c r="B854" s="1" t="s">
        <v>3273</v>
      </c>
      <c r="C854" s="1" t="s">
        <v>3273</v>
      </c>
      <c r="D854" s="1" t="s">
        <v>3754</v>
      </c>
      <c r="E854" s="1" t="s">
        <v>528</v>
      </c>
      <c r="F854" s="1" t="str">
        <f>VLOOKUP(Table10[[#This Row],[نام کارشناس دفتر فنی]],Table1[],3,0)</f>
        <v>کارشناس بازرسی وبرنامه ریزی تعمیرات مکانیک(9)</v>
      </c>
      <c r="G854" s="1" t="s">
        <v>528</v>
      </c>
      <c r="H854" s="1" t="str">
        <f>VLOOKUP(Table10[[#This Row],[نام شخص کارشناس نظارت]],Table1[],3,0)</f>
        <v>کارشناس بازرسی وبرنامه ریزی تعمیرات مکانیک(9)</v>
      </c>
      <c r="I854" s="1">
        <f>COUNTIF(Table2[کد سیستم],Table10[[#This Row],[کد سیستم]])</f>
        <v>1</v>
      </c>
    </row>
    <row r="855" spans="1:9" hidden="1" x14ac:dyDescent="0.25">
      <c r="A855" s="1">
        <v>854</v>
      </c>
      <c r="B855" s="1" t="s">
        <v>3275</v>
      </c>
      <c r="C855" s="1" t="s">
        <v>3275</v>
      </c>
      <c r="D855" s="1" t="s">
        <v>3754</v>
      </c>
      <c r="E855" s="1" t="s">
        <v>528</v>
      </c>
      <c r="F855" s="1" t="str">
        <f>VLOOKUP(Table10[[#This Row],[نام کارشناس دفتر فنی]],Table1[],3,0)</f>
        <v>کارشناس بازرسی وبرنامه ریزی تعمیرات مکانیک(9)</v>
      </c>
      <c r="G855" s="1" t="s">
        <v>528</v>
      </c>
      <c r="H855" s="1" t="str">
        <f>VLOOKUP(Table10[[#This Row],[نام شخص کارشناس نظارت]],Table1[],3,0)</f>
        <v>کارشناس بازرسی وبرنامه ریزی تعمیرات مکانیک(9)</v>
      </c>
      <c r="I855" s="1">
        <f>COUNTIF(Table2[کد سیستم],Table10[[#This Row],[کد سیستم]])</f>
        <v>1</v>
      </c>
    </row>
    <row r="856" spans="1:9" hidden="1" x14ac:dyDescent="0.25">
      <c r="A856" s="1">
        <v>855</v>
      </c>
      <c r="B856" s="1" t="s">
        <v>3277</v>
      </c>
      <c r="C856" s="1" t="s">
        <v>3277</v>
      </c>
      <c r="D856" s="1" t="s">
        <v>3754</v>
      </c>
      <c r="E856" s="1" t="s">
        <v>528</v>
      </c>
      <c r="F856" s="1" t="str">
        <f>VLOOKUP(Table10[[#This Row],[نام کارشناس دفتر فنی]],Table1[],3,0)</f>
        <v>کارشناس بازرسی وبرنامه ریزی تعمیرات مکانیک(9)</v>
      </c>
      <c r="G856" s="1" t="s">
        <v>528</v>
      </c>
      <c r="H856" s="1" t="str">
        <f>VLOOKUP(Table10[[#This Row],[نام شخص کارشناس نظارت]],Table1[],3,0)</f>
        <v>کارشناس بازرسی وبرنامه ریزی تعمیرات مکانیک(9)</v>
      </c>
      <c r="I856" s="1">
        <f>COUNTIF(Table2[کد سیستم],Table10[[#This Row],[کد سیستم]])</f>
        <v>1</v>
      </c>
    </row>
    <row r="857" spans="1:9" hidden="1" x14ac:dyDescent="0.25">
      <c r="A857" s="1">
        <v>856</v>
      </c>
      <c r="B857" s="1" t="s">
        <v>3279</v>
      </c>
      <c r="C857" s="1" t="s">
        <v>3279</v>
      </c>
      <c r="D857" s="1" t="s">
        <v>3754</v>
      </c>
      <c r="E857" s="1" t="s">
        <v>528</v>
      </c>
      <c r="F857" s="1" t="str">
        <f>VLOOKUP(Table10[[#This Row],[نام کارشناس دفتر فنی]],Table1[],3,0)</f>
        <v>کارشناس بازرسی وبرنامه ریزی تعمیرات مکانیک(9)</v>
      </c>
      <c r="G857" s="1" t="s">
        <v>528</v>
      </c>
      <c r="H857" s="1" t="str">
        <f>VLOOKUP(Table10[[#This Row],[نام شخص کارشناس نظارت]],Table1[],3,0)</f>
        <v>کارشناس بازرسی وبرنامه ریزی تعمیرات مکانیک(9)</v>
      </c>
      <c r="I857" s="1">
        <f>COUNTIF(Table2[کد سیستم],Table10[[#This Row],[کد سیستم]])</f>
        <v>1</v>
      </c>
    </row>
    <row r="858" spans="1:9" hidden="1" x14ac:dyDescent="0.25">
      <c r="A858" s="1">
        <v>857</v>
      </c>
      <c r="B858" s="1" t="s">
        <v>3281</v>
      </c>
      <c r="C858" s="1" t="s">
        <v>3281</v>
      </c>
      <c r="D858" s="1" t="s">
        <v>3754</v>
      </c>
      <c r="E858" s="1" t="s">
        <v>528</v>
      </c>
      <c r="F858" s="1" t="str">
        <f>VLOOKUP(Table10[[#This Row],[نام کارشناس دفتر فنی]],Table1[],3,0)</f>
        <v>کارشناس بازرسی وبرنامه ریزی تعمیرات مکانیک(9)</v>
      </c>
      <c r="G858" s="1" t="s">
        <v>528</v>
      </c>
      <c r="H858" s="1" t="str">
        <f>VLOOKUP(Table10[[#This Row],[نام شخص کارشناس نظارت]],Table1[],3,0)</f>
        <v>کارشناس بازرسی وبرنامه ریزی تعمیرات مکانیک(9)</v>
      </c>
      <c r="I858" s="1">
        <f>COUNTIF(Table2[کد سیستم],Table10[[#This Row],[کد سیستم]])</f>
        <v>1</v>
      </c>
    </row>
    <row r="859" spans="1:9" hidden="1" x14ac:dyDescent="0.25">
      <c r="A859" s="1">
        <v>858</v>
      </c>
      <c r="B859" s="1" t="s">
        <v>3283</v>
      </c>
      <c r="C859" s="1" t="s">
        <v>3283</v>
      </c>
      <c r="D859" s="1" t="s">
        <v>3754</v>
      </c>
      <c r="E859" s="1" t="s">
        <v>528</v>
      </c>
      <c r="F859" s="1" t="str">
        <f>VLOOKUP(Table10[[#This Row],[نام کارشناس دفتر فنی]],Table1[],3,0)</f>
        <v>کارشناس بازرسی وبرنامه ریزی تعمیرات مکانیک(9)</v>
      </c>
      <c r="G859" s="1" t="s">
        <v>528</v>
      </c>
      <c r="H859" s="1" t="str">
        <f>VLOOKUP(Table10[[#This Row],[نام شخص کارشناس نظارت]],Table1[],3,0)</f>
        <v>کارشناس بازرسی وبرنامه ریزی تعمیرات مکانیک(9)</v>
      </c>
      <c r="I859" s="1">
        <f>COUNTIF(Table2[کد سیستم],Table10[[#This Row],[کد سیستم]])</f>
        <v>1</v>
      </c>
    </row>
    <row r="860" spans="1:9" hidden="1" x14ac:dyDescent="0.25">
      <c r="A860" s="1">
        <v>859</v>
      </c>
      <c r="B860" s="1" t="s">
        <v>3285</v>
      </c>
      <c r="C860" s="1" t="s">
        <v>3285</v>
      </c>
      <c r="D860" s="1" t="s">
        <v>3754</v>
      </c>
      <c r="E860" s="1" t="s">
        <v>528</v>
      </c>
      <c r="F860" s="1" t="str">
        <f>VLOOKUP(Table10[[#This Row],[نام کارشناس دفتر فنی]],Table1[],3,0)</f>
        <v>کارشناس بازرسی وبرنامه ریزی تعمیرات مکانیک(9)</v>
      </c>
      <c r="G860" s="1" t="s">
        <v>528</v>
      </c>
      <c r="H860" s="1" t="str">
        <f>VLOOKUP(Table10[[#This Row],[نام شخص کارشناس نظارت]],Table1[],3,0)</f>
        <v>کارشناس بازرسی وبرنامه ریزی تعمیرات مکانیک(9)</v>
      </c>
      <c r="I860" s="1">
        <f>COUNTIF(Table2[کد سیستم],Table10[[#This Row],[کد سیستم]])</f>
        <v>1</v>
      </c>
    </row>
    <row r="861" spans="1:9" hidden="1" x14ac:dyDescent="0.25">
      <c r="A861" s="1">
        <v>860</v>
      </c>
      <c r="B861" s="1" t="s">
        <v>3287</v>
      </c>
      <c r="C861" s="1" t="s">
        <v>3287</v>
      </c>
      <c r="D861" s="1" t="s">
        <v>3754</v>
      </c>
      <c r="E861" s="1" t="s">
        <v>528</v>
      </c>
      <c r="F861" s="1" t="str">
        <f>VLOOKUP(Table10[[#This Row],[نام کارشناس دفتر فنی]],Table1[],3,0)</f>
        <v>کارشناس بازرسی وبرنامه ریزی تعمیرات مکانیک(9)</v>
      </c>
      <c r="G861" s="1" t="s">
        <v>528</v>
      </c>
      <c r="H861" s="1" t="str">
        <f>VLOOKUP(Table10[[#This Row],[نام شخص کارشناس نظارت]],Table1[],3,0)</f>
        <v>کارشناس بازرسی وبرنامه ریزی تعمیرات مکانیک(9)</v>
      </c>
      <c r="I861" s="1">
        <f>COUNTIF(Table2[کد سیستم],Table10[[#This Row],[کد سیستم]])</f>
        <v>1</v>
      </c>
    </row>
    <row r="862" spans="1:9" hidden="1" x14ac:dyDescent="0.25">
      <c r="A862" s="1">
        <v>861</v>
      </c>
      <c r="B862" s="1" t="s">
        <v>3289</v>
      </c>
      <c r="C862" s="1" t="s">
        <v>3289</v>
      </c>
      <c r="D862" s="1" t="s">
        <v>3754</v>
      </c>
      <c r="E862" s="1" t="s">
        <v>528</v>
      </c>
      <c r="F862" s="1" t="str">
        <f>VLOOKUP(Table10[[#This Row],[نام کارشناس دفتر فنی]],Table1[],3,0)</f>
        <v>کارشناس بازرسی وبرنامه ریزی تعمیرات مکانیک(9)</v>
      </c>
      <c r="G862" s="1" t="s">
        <v>528</v>
      </c>
      <c r="H862" s="1" t="str">
        <f>VLOOKUP(Table10[[#This Row],[نام شخص کارشناس نظارت]],Table1[],3,0)</f>
        <v>کارشناس بازرسی وبرنامه ریزی تعمیرات مکانیک(9)</v>
      </c>
      <c r="I862" s="1">
        <f>COUNTIF(Table2[کد سیستم],Table10[[#This Row],[کد سیستم]])</f>
        <v>1</v>
      </c>
    </row>
    <row r="863" spans="1:9" hidden="1" x14ac:dyDescent="0.25">
      <c r="A863" s="1">
        <v>862</v>
      </c>
      <c r="B863" s="1" t="s">
        <v>3291</v>
      </c>
      <c r="C863" s="1" t="s">
        <v>3291</v>
      </c>
      <c r="D863" s="1" t="s">
        <v>3754</v>
      </c>
      <c r="E863" s="1" t="s">
        <v>528</v>
      </c>
      <c r="F863" s="1" t="str">
        <f>VLOOKUP(Table10[[#This Row],[نام کارشناس دفتر فنی]],Table1[],3,0)</f>
        <v>کارشناس بازرسی وبرنامه ریزی تعمیرات مکانیک(9)</v>
      </c>
      <c r="G863" s="1" t="s">
        <v>528</v>
      </c>
      <c r="H863" s="1" t="str">
        <f>VLOOKUP(Table10[[#This Row],[نام شخص کارشناس نظارت]],Table1[],3,0)</f>
        <v>کارشناس بازرسی وبرنامه ریزی تعمیرات مکانیک(9)</v>
      </c>
      <c r="I863" s="1">
        <f>COUNTIF(Table2[کد سیستم],Table10[[#This Row],[کد سیستم]])</f>
        <v>1</v>
      </c>
    </row>
    <row r="864" spans="1:9" hidden="1" x14ac:dyDescent="0.25">
      <c r="A864" s="1">
        <v>863</v>
      </c>
      <c r="B864" s="1" t="s">
        <v>3293</v>
      </c>
      <c r="C864" s="1" t="s">
        <v>3293</v>
      </c>
      <c r="D864" s="1" t="s">
        <v>3754</v>
      </c>
      <c r="E864" s="1" t="s">
        <v>528</v>
      </c>
      <c r="F864" s="1" t="str">
        <f>VLOOKUP(Table10[[#This Row],[نام کارشناس دفتر فنی]],Table1[],3,0)</f>
        <v>کارشناس بازرسی وبرنامه ریزی تعمیرات مکانیک(9)</v>
      </c>
      <c r="G864" s="1" t="s">
        <v>528</v>
      </c>
      <c r="H864" s="1" t="str">
        <f>VLOOKUP(Table10[[#This Row],[نام شخص کارشناس نظارت]],Table1[],3,0)</f>
        <v>کارشناس بازرسی وبرنامه ریزی تعمیرات مکانیک(9)</v>
      </c>
      <c r="I864" s="1">
        <f>COUNTIF(Table2[کد سیستم],Table10[[#This Row],[کد سیستم]])</f>
        <v>1</v>
      </c>
    </row>
    <row r="865" spans="1:9" hidden="1" x14ac:dyDescent="0.25">
      <c r="A865" s="1">
        <v>864</v>
      </c>
      <c r="B865" s="1" t="s">
        <v>3295</v>
      </c>
      <c r="C865" s="1" t="s">
        <v>3295</v>
      </c>
      <c r="D865" s="1" t="s">
        <v>3754</v>
      </c>
      <c r="E865" s="1" t="s">
        <v>528</v>
      </c>
      <c r="F865" s="1" t="str">
        <f>VLOOKUP(Table10[[#This Row],[نام کارشناس دفتر فنی]],Table1[],3,0)</f>
        <v>کارشناس بازرسی وبرنامه ریزی تعمیرات مکانیک(9)</v>
      </c>
      <c r="G865" s="1" t="s">
        <v>528</v>
      </c>
      <c r="H865" s="1" t="str">
        <f>VLOOKUP(Table10[[#This Row],[نام شخص کارشناس نظارت]],Table1[],3,0)</f>
        <v>کارشناس بازرسی وبرنامه ریزی تعمیرات مکانیک(9)</v>
      </c>
      <c r="I865" s="1">
        <f>COUNTIF(Table2[کد سیستم],Table10[[#This Row],[کد سیستم]])</f>
        <v>1</v>
      </c>
    </row>
    <row r="866" spans="1:9" hidden="1" x14ac:dyDescent="0.25">
      <c r="A866" s="1">
        <v>865</v>
      </c>
      <c r="B866" s="1" t="s">
        <v>3297</v>
      </c>
      <c r="C866" s="1" t="s">
        <v>3297</v>
      </c>
      <c r="D866" s="1" t="s">
        <v>3754</v>
      </c>
      <c r="E866" s="1" t="s">
        <v>528</v>
      </c>
      <c r="F866" s="1" t="str">
        <f>VLOOKUP(Table10[[#This Row],[نام کارشناس دفتر فنی]],Table1[],3,0)</f>
        <v>کارشناس بازرسی وبرنامه ریزی تعمیرات مکانیک(9)</v>
      </c>
      <c r="G866" s="1" t="s">
        <v>528</v>
      </c>
      <c r="H866" s="1" t="str">
        <f>VLOOKUP(Table10[[#This Row],[نام شخص کارشناس نظارت]],Table1[],3,0)</f>
        <v>کارشناس بازرسی وبرنامه ریزی تعمیرات مکانیک(9)</v>
      </c>
      <c r="I866" s="1">
        <f>COUNTIF(Table2[کد سیستم],Table10[[#This Row],[کد سیستم]])</f>
        <v>1</v>
      </c>
    </row>
    <row r="867" spans="1:9" hidden="1" x14ac:dyDescent="0.25">
      <c r="A867" s="1">
        <v>866</v>
      </c>
      <c r="B867" s="1" t="s">
        <v>3299</v>
      </c>
      <c r="C867" s="1" t="s">
        <v>3299</v>
      </c>
      <c r="D867" s="1" t="s">
        <v>3754</v>
      </c>
      <c r="E867" s="1" t="s">
        <v>528</v>
      </c>
      <c r="F867" s="1" t="str">
        <f>VLOOKUP(Table10[[#This Row],[نام کارشناس دفتر فنی]],Table1[],3,0)</f>
        <v>کارشناس بازرسی وبرنامه ریزی تعمیرات مکانیک(9)</v>
      </c>
      <c r="G867" s="1" t="s">
        <v>528</v>
      </c>
      <c r="H867" s="1" t="str">
        <f>VLOOKUP(Table10[[#This Row],[نام شخص کارشناس نظارت]],Table1[],3,0)</f>
        <v>کارشناس بازرسی وبرنامه ریزی تعمیرات مکانیک(9)</v>
      </c>
      <c r="I867" s="1">
        <f>COUNTIF(Table2[کد سیستم],Table10[[#This Row],[کد سیستم]])</f>
        <v>1</v>
      </c>
    </row>
    <row r="868" spans="1:9" hidden="1" x14ac:dyDescent="0.25">
      <c r="A868" s="1">
        <v>867</v>
      </c>
      <c r="B868" s="1" t="s">
        <v>3301</v>
      </c>
      <c r="C868" s="1" t="s">
        <v>3301</v>
      </c>
      <c r="D868" s="1" t="s">
        <v>3754</v>
      </c>
      <c r="E868" s="1" t="s">
        <v>528</v>
      </c>
      <c r="F868" s="1" t="str">
        <f>VLOOKUP(Table10[[#This Row],[نام کارشناس دفتر فنی]],Table1[],3,0)</f>
        <v>کارشناس بازرسی وبرنامه ریزی تعمیرات مکانیک(9)</v>
      </c>
      <c r="G868" s="1" t="s">
        <v>528</v>
      </c>
      <c r="H868" s="1" t="str">
        <f>VLOOKUP(Table10[[#This Row],[نام شخص کارشناس نظارت]],Table1[],3,0)</f>
        <v>کارشناس بازرسی وبرنامه ریزی تعمیرات مکانیک(9)</v>
      </c>
      <c r="I868" s="1">
        <f>COUNTIF(Table2[کد سیستم],Table10[[#This Row],[کد سیستم]])</f>
        <v>1</v>
      </c>
    </row>
    <row r="869" spans="1:9" hidden="1" x14ac:dyDescent="0.25">
      <c r="A869" s="1">
        <v>868</v>
      </c>
      <c r="B869" s="1" t="s">
        <v>3303</v>
      </c>
      <c r="C869" s="1" t="s">
        <v>3303</v>
      </c>
      <c r="D869" s="1" t="s">
        <v>3754</v>
      </c>
      <c r="E869" s="1" t="s">
        <v>528</v>
      </c>
      <c r="F869" s="1" t="str">
        <f>VLOOKUP(Table10[[#This Row],[نام کارشناس دفتر فنی]],Table1[],3,0)</f>
        <v>کارشناس بازرسی وبرنامه ریزی تعمیرات مکانیک(9)</v>
      </c>
      <c r="G869" s="1" t="s">
        <v>528</v>
      </c>
      <c r="H869" s="1" t="str">
        <f>VLOOKUP(Table10[[#This Row],[نام شخص کارشناس نظارت]],Table1[],3,0)</f>
        <v>کارشناس بازرسی وبرنامه ریزی تعمیرات مکانیک(9)</v>
      </c>
      <c r="I869" s="1">
        <f>COUNTIF(Table2[کد سیستم],Table10[[#This Row],[کد سیستم]])</f>
        <v>1</v>
      </c>
    </row>
    <row r="870" spans="1:9" hidden="1" x14ac:dyDescent="0.25">
      <c r="A870" s="1">
        <v>869</v>
      </c>
      <c r="B870" s="1" t="s">
        <v>3305</v>
      </c>
      <c r="C870" s="1" t="s">
        <v>3305</v>
      </c>
      <c r="D870" s="1" t="s">
        <v>3754</v>
      </c>
      <c r="E870" s="1" t="s">
        <v>528</v>
      </c>
      <c r="F870" s="1" t="str">
        <f>VLOOKUP(Table10[[#This Row],[نام کارشناس دفتر فنی]],Table1[],3,0)</f>
        <v>کارشناس بازرسی وبرنامه ریزی تعمیرات مکانیک(9)</v>
      </c>
      <c r="G870" s="1" t="s">
        <v>528</v>
      </c>
      <c r="H870" s="1" t="str">
        <f>VLOOKUP(Table10[[#This Row],[نام شخص کارشناس نظارت]],Table1[],3,0)</f>
        <v>کارشناس بازرسی وبرنامه ریزی تعمیرات مکانیک(9)</v>
      </c>
      <c r="I870" s="1">
        <f>COUNTIF(Table2[کد سیستم],Table10[[#This Row],[کد سیستم]])</f>
        <v>1</v>
      </c>
    </row>
    <row r="871" spans="1:9" hidden="1" x14ac:dyDescent="0.25">
      <c r="A871" s="1">
        <v>870</v>
      </c>
      <c r="B871" s="1" t="s">
        <v>3307</v>
      </c>
      <c r="C871" s="1" t="s">
        <v>3307</v>
      </c>
      <c r="D871" s="1" t="s">
        <v>3754</v>
      </c>
      <c r="E871" s="1" t="s">
        <v>528</v>
      </c>
      <c r="F871" s="1" t="str">
        <f>VLOOKUP(Table10[[#This Row],[نام کارشناس دفتر فنی]],Table1[],3,0)</f>
        <v>کارشناس بازرسی وبرنامه ریزی تعمیرات مکانیک(9)</v>
      </c>
      <c r="G871" s="1" t="s">
        <v>528</v>
      </c>
      <c r="H871" s="1" t="str">
        <f>VLOOKUP(Table10[[#This Row],[نام شخص کارشناس نظارت]],Table1[],3,0)</f>
        <v>کارشناس بازرسی وبرنامه ریزی تعمیرات مکانیک(9)</v>
      </c>
      <c r="I871" s="1">
        <f>COUNTIF(Table2[کد سیستم],Table10[[#This Row],[کد سیستم]])</f>
        <v>1</v>
      </c>
    </row>
    <row r="872" spans="1:9" hidden="1" x14ac:dyDescent="0.25">
      <c r="A872" s="1">
        <v>871</v>
      </c>
      <c r="B872" s="1" t="s">
        <v>3309</v>
      </c>
      <c r="C872" s="1" t="s">
        <v>3309</v>
      </c>
      <c r="D872" s="1" t="s">
        <v>3754</v>
      </c>
      <c r="E872" s="1" t="s">
        <v>528</v>
      </c>
      <c r="F872" s="1" t="str">
        <f>VLOOKUP(Table10[[#This Row],[نام کارشناس دفتر فنی]],Table1[],3,0)</f>
        <v>کارشناس بازرسی وبرنامه ریزی تعمیرات مکانیک(9)</v>
      </c>
      <c r="G872" s="1" t="s">
        <v>528</v>
      </c>
      <c r="H872" s="1" t="str">
        <f>VLOOKUP(Table10[[#This Row],[نام شخص کارشناس نظارت]],Table1[],3,0)</f>
        <v>کارشناس بازرسی وبرنامه ریزی تعمیرات مکانیک(9)</v>
      </c>
      <c r="I872" s="1">
        <f>COUNTIF(Table2[کد سیستم],Table10[[#This Row],[کد سیستم]])</f>
        <v>1</v>
      </c>
    </row>
    <row r="873" spans="1:9" hidden="1" x14ac:dyDescent="0.25">
      <c r="A873" s="1">
        <v>872</v>
      </c>
      <c r="B873" s="1" t="s">
        <v>3311</v>
      </c>
      <c r="C873" s="1" t="s">
        <v>3311</v>
      </c>
      <c r="D873" s="1" t="s">
        <v>3754</v>
      </c>
      <c r="E873" s="1" t="s">
        <v>528</v>
      </c>
      <c r="F873" s="1" t="str">
        <f>VLOOKUP(Table10[[#This Row],[نام کارشناس دفتر فنی]],Table1[],3,0)</f>
        <v>کارشناس بازرسی وبرنامه ریزی تعمیرات مکانیک(9)</v>
      </c>
      <c r="G873" s="1" t="s">
        <v>528</v>
      </c>
      <c r="H873" s="1" t="str">
        <f>VLOOKUP(Table10[[#This Row],[نام شخص کارشناس نظارت]],Table1[],3,0)</f>
        <v>کارشناس بازرسی وبرنامه ریزی تعمیرات مکانیک(9)</v>
      </c>
      <c r="I873" s="1">
        <f>COUNTIF(Table2[کد سیستم],Table10[[#This Row],[کد سیستم]])</f>
        <v>1</v>
      </c>
    </row>
    <row r="874" spans="1:9" hidden="1" x14ac:dyDescent="0.25">
      <c r="A874" s="1">
        <v>873</v>
      </c>
      <c r="B874" s="1" t="s">
        <v>3313</v>
      </c>
      <c r="C874" s="1" t="s">
        <v>3313</v>
      </c>
      <c r="D874" s="1" t="s">
        <v>3754</v>
      </c>
      <c r="E874" s="1" t="s">
        <v>528</v>
      </c>
      <c r="F874" s="1" t="str">
        <f>VLOOKUP(Table10[[#This Row],[نام کارشناس دفتر فنی]],Table1[],3,0)</f>
        <v>کارشناس بازرسی وبرنامه ریزی تعمیرات مکانیک(9)</v>
      </c>
      <c r="G874" s="1" t="s">
        <v>528</v>
      </c>
      <c r="H874" s="1" t="str">
        <f>VLOOKUP(Table10[[#This Row],[نام شخص کارشناس نظارت]],Table1[],3,0)</f>
        <v>کارشناس بازرسی وبرنامه ریزی تعمیرات مکانیک(9)</v>
      </c>
      <c r="I874" s="1">
        <f>COUNTIF(Table2[کد سیستم],Table10[[#This Row],[کد سیستم]])</f>
        <v>1</v>
      </c>
    </row>
    <row r="875" spans="1:9" hidden="1" x14ac:dyDescent="0.25">
      <c r="A875" s="1">
        <v>874</v>
      </c>
      <c r="B875" s="1" t="s">
        <v>3315</v>
      </c>
      <c r="C875" s="1" t="s">
        <v>3315</v>
      </c>
      <c r="D875" s="1" t="s">
        <v>3754</v>
      </c>
      <c r="E875" s="1" t="s">
        <v>528</v>
      </c>
      <c r="F875" s="1" t="str">
        <f>VLOOKUP(Table10[[#This Row],[نام کارشناس دفتر فنی]],Table1[],3,0)</f>
        <v>کارشناس بازرسی وبرنامه ریزی تعمیرات مکانیک(9)</v>
      </c>
      <c r="G875" s="1" t="s">
        <v>528</v>
      </c>
      <c r="H875" s="1" t="str">
        <f>VLOOKUP(Table10[[#This Row],[نام شخص کارشناس نظارت]],Table1[],3,0)</f>
        <v>کارشناس بازرسی وبرنامه ریزی تعمیرات مکانیک(9)</v>
      </c>
      <c r="I875" s="1">
        <f>COUNTIF(Table2[کد سیستم],Table10[[#This Row],[کد سیستم]])</f>
        <v>1</v>
      </c>
    </row>
    <row r="876" spans="1:9" hidden="1" x14ac:dyDescent="0.25">
      <c r="A876" s="1">
        <v>875</v>
      </c>
      <c r="B876" s="1" t="s">
        <v>3317</v>
      </c>
      <c r="C876" s="1" t="s">
        <v>3317</v>
      </c>
      <c r="D876" s="1" t="s">
        <v>3754</v>
      </c>
      <c r="E876" s="1" t="s">
        <v>528</v>
      </c>
      <c r="F876" s="1" t="str">
        <f>VLOOKUP(Table10[[#This Row],[نام کارشناس دفتر فنی]],Table1[],3,0)</f>
        <v>کارشناس بازرسی وبرنامه ریزی تعمیرات مکانیک(9)</v>
      </c>
      <c r="G876" s="1" t="s">
        <v>528</v>
      </c>
      <c r="H876" s="1" t="str">
        <f>VLOOKUP(Table10[[#This Row],[نام شخص کارشناس نظارت]],Table1[],3,0)</f>
        <v>کارشناس بازرسی وبرنامه ریزی تعمیرات مکانیک(9)</v>
      </c>
      <c r="I876" s="1">
        <f>COUNTIF(Table2[کد سیستم],Table10[[#This Row],[کد سیستم]])</f>
        <v>1</v>
      </c>
    </row>
    <row r="877" spans="1:9" hidden="1" x14ac:dyDescent="0.25">
      <c r="A877" s="1">
        <v>876</v>
      </c>
      <c r="B877" s="1" t="s">
        <v>3319</v>
      </c>
      <c r="C877" s="1" t="s">
        <v>3320</v>
      </c>
      <c r="D877" s="1" t="s">
        <v>3754</v>
      </c>
      <c r="E877" s="1" t="s">
        <v>528</v>
      </c>
      <c r="F877" s="1" t="str">
        <f>VLOOKUP(Table10[[#This Row],[نام کارشناس دفتر فنی]],Table1[],3,0)</f>
        <v>کارشناس بازرسی وبرنامه ریزی تعمیرات مکانیک(9)</v>
      </c>
      <c r="G877" s="1" t="s">
        <v>528</v>
      </c>
      <c r="H877" s="1" t="str">
        <f>VLOOKUP(Table10[[#This Row],[نام شخص کارشناس نظارت]],Table1[],3,0)</f>
        <v>کارشناس بازرسی وبرنامه ریزی تعمیرات مکانیک(9)</v>
      </c>
      <c r="I877" s="1">
        <f>COUNTIF(Table2[کد سیستم],Table10[[#This Row],[کد سیستم]])</f>
        <v>1</v>
      </c>
    </row>
    <row r="878" spans="1:9" hidden="1" x14ac:dyDescent="0.25">
      <c r="A878" s="1">
        <v>877</v>
      </c>
      <c r="B878" s="1" t="s">
        <v>3322</v>
      </c>
      <c r="C878" s="1" t="s">
        <v>3322</v>
      </c>
      <c r="D878" s="1" t="s">
        <v>3754</v>
      </c>
      <c r="E878" s="1" t="s">
        <v>528</v>
      </c>
      <c r="F878" s="1" t="str">
        <f>VLOOKUP(Table10[[#This Row],[نام کارشناس دفتر فنی]],Table1[],3,0)</f>
        <v>کارشناس بازرسی وبرنامه ریزی تعمیرات مکانیک(9)</v>
      </c>
      <c r="G878" s="1" t="s">
        <v>528</v>
      </c>
      <c r="H878" s="1" t="str">
        <f>VLOOKUP(Table10[[#This Row],[نام شخص کارشناس نظارت]],Table1[],3,0)</f>
        <v>کارشناس بازرسی وبرنامه ریزی تعمیرات مکانیک(9)</v>
      </c>
      <c r="I878" s="1">
        <f>COUNTIF(Table2[کد سیستم],Table10[[#This Row],[کد سیستم]])</f>
        <v>1</v>
      </c>
    </row>
    <row r="879" spans="1:9" hidden="1" x14ac:dyDescent="0.25">
      <c r="A879" s="1">
        <v>878</v>
      </c>
      <c r="B879" s="1" t="s">
        <v>3324</v>
      </c>
      <c r="C879" s="1" t="s">
        <v>3324</v>
      </c>
      <c r="D879" s="1" t="s">
        <v>3754</v>
      </c>
      <c r="E879" s="1" t="s">
        <v>528</v>
      </c>
      <c r="F879" s="1" t="str">
        <f>VLOOKUP(Table10[[#This Row],[نام کارشناس دفتر فنی]],Table1[],3,0)</f>
        <v>کارشناس بازرسی وبرنامه ریزی تعمیرات مکانیک(9)</v>
      </c>
      <c r="G879" s="1" t="s">
        <v>528</v>
      </c>
      <c r="H879" s="1" t="str">
        <f>VLOOKUP(Table10[[#This Row],[نام شخص کارشناس نظارت]],Table1[],3,0)</f>
        <v>کارشناس بازرسی وبرنامه ریزی تعمیرات مکانیک(9)</v>
      </c>
      <c r="I879" s="1">
        <f>COUNTIF(Table2[کد سیستم],Table10[[#This Row],[کد سیستم]])</f>
        <v>1</v>
      </c>
    </row>
    <row r="880" spans="1:9" hidden="1" x14ac:dyDescent="0.25">
      <c r="A880" s="1">
        <v>879</v>
      </c>
      <c r="B880" s="1" t="s">
        <v>3326</v>
      </c>
      <c r="C880" s="1" t="s">
        <v>3326</v>
      </c>
      <c r="D880" s="1" t="s">
        <v>3754</v>
      </c>
      <c r="E880" s="1" t="s">
        <v>528</v>
      </c>
      <c r="F880" s="1" t="str">
        <f>VLOOKUP(Table10[[#This Row],[نام کارشناس دفتر فنی]],Table1[],3,0)</f>
        <v>کارشناس بازرسی وبرنامه ریزی تعمیرات مکانیک(9)</v>
      </c>
      <c r="G880" s="1" t="s">
        <v>528</v>
      </c>
      <c r="H880" s="1" t="str">
        <f>VLOOKUP(Table10[[#This Row],[نام شخص کارشناس نظارت]],Table1[],3,0)</f>
        <v>کارشناس بازرسی وبرنامه ریزی تعمیرات مکانیک(9)</v>
      </c>
      <c r="I880" s="1">
        <f>COUNTIF(Table2[کد سیستم],Table10[[#This Row],[کد سیستم]])</f>
        <v>1</v>
      </c>
    </row>
    <row r="881" spans="1:9" hidden="1" x14ac:dyDescent="0.25">
      <c r="A881" s="1">
        <v>880</v>
      </c>
      <c r="B881" s="1" t="s">
        <v>3328</v>
      </c>
      <c r="C881" s="1" t="s">
        <v>3328</v>
      </c>
      <c r="D881" s="1" t="s">
        <v>3754</v>
      </c>
      <c r="E881" s="1" t="s">
        <v>528</v>
      </c>
      <c r="F881" s="1" t="str">
        <f>VLOOKUP(Table10[[#This Row],[نام کارشناس دفتر فنی]],Table1[],3,0)</f>
        <v>کارشناس بازرسی وبرنامه ریزی تعمیرات مکانیک(9)</v>
      </c>
      <c r="G881" s="1" t="s">
        <v>528</v>
      </c>
      <c r="H881" s="1" t="str">
        <f>VLOOKUP(Table10[[#This Row],[نام شخص کارشناس نظارت]],Table1[],3,0)</f>
        <v>کارشناس بازرسی وبرنامه ریزی تعمیرات مکانیک(9)</v>
      </c>
      <c r="I881" s="1">
        <f>COUNTIF(Table2[کد سیستم],Table10[[#This Row],[کد سیستم]])</f>
        <v>1</v>
      </c>
    </row>
    <row r="882" spans="1:9" hidden="1" x14ac:dyDescent="0.25">
      <c r="A882" s="1">
        <v>881</v>
      </c>
      <c r="B882" s="1" t="s">
        <v>3330</v>
      </c>
      <c r="C882" s="1" t="s">
        <v>3330</v>
      </c>
      <c r="D882" s="1" t="s">
        <v>3754</v>
      </c>
      <c r="E882" s="1" t="s">
        <v>528</v>
      </c>
      <c r="F882" s="1" t="str">
        <f>VLOOKUP(Table10[[#This Row],[نام کارشناس دفتر فنی]],Table1[],3,0)</f>
        <v>کارشناس بازرسی وبرنامه ریزی تعمیرات مکانیک(9)</v>
      </c>
      <c r="G882" s="1" t="s">
        <v>528</v>
      </c>
      <c r="H882" s="1" t="str">
        <f>VLOOKUP(Table10[[#This Row],[نام شخص کارشناس نظارت]],Table1[],3,0)</f>
        <v>کارشناس بازرسی وبرنامه ریزی تعمیرات مکانیک(9)</v>
      </c>
      <c r="I882" s="1">
        <f>COUNTIF(Table2[کد سیستم],Table10[[#This Row],[کد سیستم]])</f>
        <v>1</v>
      </c>
    </row>
    <row r="883" spans="1:9" hidden="1" x14ac:dyDescent="0.25">
      <c r="A883" s="1">
        <v>882</v>
      </c>
      <c r="B883" s="1" t="s">
        <v>3332</v>
      </c>
      <c r="C883" s="1" t="s">
        <v>3332</v>
      </c>
      <c r="D883" s="1" t="s">
        <v>3754</v>
      </c>
      <c r="E883" s="1" t="s">
        <v>528</v>
      </c>
      <c r="F883" s="1" t="str">
        <f>VLOOKUP(Table10[[#This Row],[نام کارشناس دفتر فنی]],Table1[],3,0)</f>
        <v>کارشناس بازرسی وبرنامه ریزی تعمیرات مکانیک(9)</v>
      </c>
      <c r="G883" s="1" t="s">
        <v>528</v>
      </c>
      <c r="H883" s="1" t="str">
        <f>VLOOKUP(Table10[[#This Row],[نام شخص کارشناس نظارت]],Table1[],3,0)</f>
        <v>کارشناس بازرسی وبرنامه ریزی تعمیرات مکانیک(9)</v>
      </c>
      <c r="I883" s="1">
        <f>COUNTIF(Table2[کد سیستم],Table10[[#This Row],[کد سیستم]])</f>
        <v>1</v>
      </c>
    </row>
    <row r="884" spans="1:9" hidden="1" x14ac:dyDescent="0.25">
      <c r="A884" s="1">
        <v>883</v>
      </c>
      <c r="B884" s="1" t="s">
        <v>3334</v>
      </c>
      <c r="C884" s="1" t="s">
        <v>3334</v>
      </c>
      <c r="D884" s="1" t="s">
        <v>3754</v>
      </c>
      <c r="E884" s="1" t="s">
        <v>528</v>
      </c>
      <c r="F884" s="1" t="str">
        <f>VLOOKUP(Table10[[#This Row],[نام کارشناس دفتر فنی]],Table1[],3,0)</f>
        <v>کارشناس بازرسی وبرنامه ریزی تعمیرات مکانیک(9)</v>
      </c>
      <c r="G884" s="1" t="s">
        <v>528</v>
      </c>
      <c r="H884" s="1" t="str">
        <f>VLOOKUP(Table10[[#This Row],[نام شخص کارشناس نظارت]],Table1[],3,0)</f>
        <v>کارشناس بازرسی وبرنامه ریزی تعمیرات مکانیک(9)</v>
      </c>
      <c r="I884" s="1">
        <f>COUNTIF(Table2[کد سیستم],Table10[[#This Row],[کد سیستم]])</f>
        <v>1</v>
      </c>
    </row>
    <row r="885" spans="1:9" hidden="1" x14ac:dyDescent="0.25">
      <c r="A885" s="1">
        <v>884</v>
      </c>
      <c r="B885" s="1" t="s">
        <v>3336</v>
      </c>
      <c r="C885" s="1" t="s">
        <v>3336</v>
      </c>
      <c r="D885" s="1" t="s">
        <v>3754</v>
      </c>
      <c r="E885" s="1" t="s">
        <v>528</v>
      </c>
      <c r="F885" s="1" t="str">
        <f>VLOOKUP(Table10[[#This Row],[نام کارشناس دفتر فنی]],Table1[],3,0)</f>
        <v>کارشناس بازرسی وبرنامه ریزی تعمیرات مکانیک(9)</v>
      </c>
      <c r="G885" s="1" t="s">
        <v>528</v>
      </c>
      <c r="H885" s="1" t="str">
        <f>VLOOKUP(Table10[[#This Row],[نام شخص کارشناس نظارت]],Table1[],3,0)</f>
        <v>کارشناس بازرسی وبرنامه ریزی تعمیرات مکانیک(9)</v>
      </c>
      <c r="I885" s="1">
        <f>COUNTIF(Table2[کد سیستم],Table10[[#This Row],[کد سیستم]])</f>
        <v>1</v>
      </c>
    </row>
    <row r="886" spans="1:9" hidden="1" x14ac:dyDescent="0.25">
      <c r="A886" s="1">
        <v>885</v>
      </c>
      <c r="B886" s="1" t="s">
        <v>3338</v>
      </c>
      <c r="C886" s="1" t="s">
        <v>3338</v>
      </c>
      <c r="D886" s="1" t="s">
        <v>3754</v>
      </c>
      <c r="E886" s="1" t="s">
        <v>528</v>
      </c>
      <c r="F886" s="1" t="str">
        <f>VLOOKUP(Table10[[#This Row],[نام کارشناس دفتر فنی]],Table1[],3,0)</f>
        <v>کارشناس بازرسی وبرنامه ریزی تعمیرات مکانیک(9)</v>
      </c>
      <c r="G886" s="1" t="s">
        <v>528</v>
      </c>
      <c r="H886" s="1" t="str">
        <f>VLOOKUP(Table10[[#This Row],[نام شخص کارشناس نظارت]],Table1[],3,0)</f>
        <v>کارشناس بازرسی وبرنامه ریزی تعمیرات مکانیک(9)</v>
      </c>
      <c r="I886" s="1">
        <f>COUNTIF(Table2[کد سیستم],Table10[[#This Row],[کد سیستم]])</f>
        <v>1</v>
      </c>
    </row>
    <row r="887" spans="1:9" hidden="1" x14ac:dyDescent="0.25">
      <c r="A887" s="1">
        <v>886</v>
      </c>
      <c r="B887" s="1" t="s">
        <v>3340</v>
      </c>
      <c r="C887" s="1" t="s">
        <v>3340</v>
      </c>
      <c r="D887" s="1" t="s">
        <v>3754</v>
      </c>
      <c r="E887" s="1" t="s">
        <v>528</v>
      </c>
      <c r="F887" s="1" t="str">
        <f>VLOOKUP(Table10[[#This Row],[نام کارشناس دفتر فنی]],Table1[],3,0)</f>
        <v>کارشناس بازرسی وبرنامه ریزی تعمیرات مکانیک(9)</v>
      </c>
      <c r="G887" s="1" t="s">
        <v>528</v>
      </c>
      <c r="H887" s="1" t="str">
        <f>VLOOKUP(Table10[[#This Row],[نام شخص کارشناس نظارت]],Table1[],3,0)</f>
        <v>کارشناس بازرسی وبرنامه ریزی تعمیرات مکانیک(9)</v>
      </c>
      <c r="I887" s="1">
        <f>COUNTIF(Table2[کد سیستم],Table10[[#This Row],[کد سیستم]])</f>
        <v>1</v>
      </c>
    </row>
    <row r="888" spans="1:9" hidden="1" x14ac:dyDescent="0.25">
      <c r="A888" s="1">
        <v>887</v>
      </c>
      <c r="B888" s="1" t="s">
        <v>3342</v>
      </c>
      <c r="C888" s="1" t="s">
        <v>3342</v>
      </c>
      <c r="D888" s="1" t="s">
        <v>3754</v>
      </c>
      <c r="E888" s="1" t="s">
        <v>528</v>
      </c>
      <c r="F888" s="1" t="str">
        <f>VLOOKUP(Table10[[#This Row],[نام کارشناس دفتر فنی]],Table1[],3,0)</f>
        <v>کارشناس بازرسی وبرنامه ریزی تعمیرات مکانیک(9)</v>
      </c>
      <c r="G888" s="1" t="s">
        <v>528</v>
      </c>
      <c r="H888" s="1" t="str">
        <f>VLOOKUP(Table10[[#This Row],[نام شخص کارشناس نظارت]],Table1[],3,0)</f>
        <v>کارشناس بازرسی وبرنامه ریزی تعمیرات مکانیک(9)</v>
      </c>
      <c r="I888" s="1">
        <f>COUNTIF(Table2[کد سیستم],Table10[[#This Row],[کد سیستم]])</f>
        <v>1</v>
      </c>
    </row>
    <row r="889" spans="1:9" hidden="1" x14ac:dyDescent="0.25">
      <c r="A889" s="1">
        <v>888</v>
      </c>
      <c r="B889" s="1" t="s">
        <v>3344</v>
      </c>
      <c r="C889" s="1" t="s">
        <v>3344</v>
      </c>
      <c r="D889" s="1" t="s">
        <v>3754</v>
      </c>
      <c r="E889" s="1" t="s">
        <v>528</v>
      </c>
      <c r="F889" s="1" t="str">
        <f>VLOOKUP(Table10[[#This Row],[نام کارشناس دفتر فنی]],Table1[],3,0)</f>
        <v>کارشناس بازرسی وبرنامه ریزی تعمیرات مکانیک(9)</v>
      </c>
      <c r="G889" s="1" t="s">
        <v>528</v>
      </c>
      <c r="H889" s="1" t="str">
        <f>VLOOKUP(Table10[[#This Row],[نام شخص کارشناس نظارت]],Table1[],3,0)</f>
        <v>کارشناس بازرسی وبرنامه ریزی تعمیرات مکانیک(9)</v>
      </c>
      <c r="I889" s="1">
        <f>COUNTIF(Table2[کد سیستم],Table10[[#This Row],[کد سیستم]])</f>
        <v>1</v>
      </c>
    </row>
    <row r="890" spans="1:9" hidden="1" x14ac:dyDescent="0.25">
      <c r="A890" s="1">
        <v>889</v>
      </c>
      <c r="B890" s="1" t="s">
        <v>3346</v>
      </c>
      <c r="C890" s="1" t="s">
        <v>3346</v>
      </c>
      <c r="D890" s="1" t="s">
        <v>3754</v>
      </c>
      <c r="E890" s="1" t="s">
        <v>528</v>
      </c>
      <c r="F890" s="1" t="str">
        <f>VLOOKUP(Table10[[#This Row],[نام کارشناس دفتر فنی]],Table1[],3,0)</f>
        <v>کارشناس بازرسی وبرنامه ریزی تعمیرات مکانیک(9)</v>
      </c>
      <c r="G890" s="1" t="s">
        <v>528</v>
      </c>
      <c r="H890" s="1" t="str">
        <f>VLOOKUP(Table10[[#This Row],[نام شخص کارشناس نظارت]],Table1[],3,0)</f>
        <v>کارشناس بازرسی وبرنامه ریزی تعمیرات مکانیک(9)</v>
      </c>
      <c r="I890" s="1">
        <f>COUNTIF(Table2[کد سیستم],Table10[[#This Row],[کد سیستم]])</f>
        <v>1</v>
      </c>
    </row>
    <row r="891" spans="1:9" hidden="1" x14ac:dyDescent="0.25">
      <c r="A891" s="1">
        <v>890</v>
      </c>
      <c r="B891" s="1" t="s">
        <v>3348</v>
      </c>
      <c r="C891" s="1" t="s">
        <v>3348</v>
      </c>
      <c r="D891" s="1" t="s">
        <v>3754</v>
      </c>
      <c r="E891" s="1" t="s">
        <v>528</v>
      </c>
      <c r="F891" s="1" t="str">
        <f>VLOOKUP(Table10[[#This Row],[نام کارشناس دفتر فنی]],Table1[],3,0)</f>
        <v>کارشناس بازرسی وبرنامه ریزی تعمیرات مکانیک(9)</v>
      </c>
      <c r="G891" s="1" t="s">
        <v>528</v>
      </c>
      <c r="H891" s="1" t="str">
        <f>VLOOKUP(Table10[[#This Row],[نام شخص کارشناس نظارت]],Table1[],3,0)</f>
        <v>کارشناس بازرسی وبرنامه ریزی تعمیرات مکانیک(9)</v>
      </c>
      <c r="I891" s="1">
        <f>COUNTIF(Table2[کد سیستم],Table10[[#This Row],[کد سیستم]])</f>
        <v>1</v>
      </c>
    </row>
    <row r="892" spans="1:9" hidden="1" x14ac:dyDescent="0.25">
      <c r="A892" s="1">
        <v>891</v>
      </c>
      <c r="B892" s="1" t="s">
        <v>3350</v>
      </c>
      <c r="C892" s="1" t="s">
        <v>3350</v>
      </c>
      <c r="D892" s="1" t="s">
        <v>3754</v>
      </c>
      <c r="E892" s="1" t="s">
        <v>528</v>
      </c>
      <c r="F892" s="1" t="str">
        <f>VLOOKUP(Table10[[#This Row],[نام کارشناس دفتر فنی]],Table1[],3,0)</f>
        <v>کارشناس بازرسی وبرنامه ریزی تعمیرات مکانیک(9)</v>
      </c>
      <c r="G892" s="1" t="s">
        <v>528</v>
      </c>
      <c r="H892" s="1" t="str">
        <f>VLOOKUP(Table10[[#This Row],[نام شخص کارشناس نظارت]],Table1[],3,0)</f>
        <v>کارشناس بازرسی وبرنامه ریزی تعمیرات مکانیک(9)</v>
      </c>
      <c r="I892" s="1">
        <f>COUNTIF(Table2[کد سیستم],Table10[[#This Row],[کد سیستم]])</f>
        <v>1</v>
      </c>
    </row>
    <row r="893" spans="1:9" hidden="1" x14ac:dyDescent="0.25">
      <c r="A893" s="1">
        <v>892</v>
      </c>
      <c r="B893" s="1" t="s">
        <v>3352</v>
      </c>
      <c r="C893" s="1" t="s">
        <v>3352</v>
      </c>
      <c r="D893" s="1" t="s">
        <v>3754</v>
      </c>
      <c r="E893" s="1" t="s">
        <v>528</v>
      </c>
      <c r="F893" s="1" t="str">
        <f>VLOOKUP(Table10[[#This Row],[نام کارشناس دفتر فنی]],Table1[],3,0)</f>
        <v>کارشناس بازرسی وبرنامه ریزی تعمیرات مکانیک(9)</v>
      </c>
      <c r="G893" s="1" t="s">
        <v>528</v>
      </c>
      <c r="H893" s="1" t="str">
        <f>VLOOKUP(Table10[[#This Row],[نام شخص کارشناس نظارت]],Table1[],3,0)</f>
        <v>کارشناس بازرسی وبرنامه ریزی تعمیرات مکانیک(9)</v>
      </c>
      <c r="I893" s="1">
        <f>COUNTIF(Table2[کد سیستم],Table10[[#This Row],[کد سیستم]])</f>
        <v>1</v>
      </c>
    </row>
    <row r="894" spans="1:9" hidden="1" x14ac:dyDescent="0.25">
      <c r="A894" s="1">
        <v>893</v>
      </c>
      <c r="B894" s="1" t="s">
        <v>3354</v>
      </c>
      <c r="C894" s="1" t="s">
        <v>3354</v>
      </c>
      <c r="D894" s="1" t="s">
        <v>3754</v>
      </c>
      <c r="E894" s="1" t="s">
        <v>528</v>
      </c>
      <c r="F894" s="1" t="str">
        <f>VLOOKUP(Table10[[#This Row],[نام کارشناس دفتر فنی]],Table1[],3,0)</f>
        <v>کارشناس بازرسی وبرنامه ریزی تعمیرات مکانیک(9)</v>
      </c>
      <c r="G894" s="1" t="s">
        <v>528</v>
      </c>
      <c r="H894" s="1" t="str">
        <f>VLOOKUP(Table10[[#This Row],[نام شخص کارشناس نظارت]],Table1[],3,0)</f>
        <v>کارشناس بازرسی وبرنامه ریزی تعمیرات مکانیک(9)</v>
      </c>
      <c r="I894" s="1">
        <f>COUNTIF(Table2[کد سیستم],Table10[[#This Row],[کد سیستم]])</f>
        <v>1</v>
      </c>
    </row>
    <row r="895" spans="1:9" hidden="1" x14ac:dyDescent="0.25">
      <c r="A895" s="1">
        <v>894</v>
      </c>
      <c r="B895" s="1" t="s">
        <v>3356</v>
      </c>
      <c r="C895" s="1" t="s">
        <v>3357</v>
      </c>
      <c r="D895" s="1" t="s">
        <v>3754</v>
      </c>
      <c r="E895" s="1" t="s">
        <v>528</v>
      </c>
      <c r="F895" s="1" t="str">
        <f>VLOOKUP(Table10[[#This Row],[نام کارشناس دفتر فنی]],Table1[],3,0)</f>
        <v>کارشناس بازرسی وبرنامه ریزی تعمیرات مکانیک(9)</v>
      </c>
      <c r="G895" s="1" t="s">
        <v>528</v>
      </c>
      <c r="H895" s="1" t="str">
        <f>VLOOKUP(Table10[[#This Row],[نام شخص کارشناس نظارت]],Table1[],3,0)</f>
        <v>کارشناس بازرسی وبرنامه ریزی تعمیرات مکانیک(9)</v>
      </c>
      <c r="I895" s="1">
        <f>COUNTIF(Table2[کد سیستم],Table10[[#This Row],[کد سیستم]])</f>
        <v>1</v>
      </c>
    </row>
    <row r="896" spans="1:9" hidden="1" x14ac:dyDescent="0.25">
      <c r="A896" s="1">
        <v>895</v>
      </c>
      <c r="B896" s="1" t="s">
        <v>3359</v>
      </c>
      <c r="C896" s="1" t="s">
        <v>3359</v>
      </c>
      <c r="D896" s="1" t="s">
        <v>3754</v>
      </c>
      <c r="E896" s="1" t="s">
        <v>528</v>
      </c>
      <c r="F896" s="1" t="str">
        <f>VLOOKUP(Table10[[#This Row],[نام کارشناس دفتر فنی]],Table1[],3,0)</f>
        <v>کارشناس بازرسی وبرنامه ریزی تعمیرات مکانیک(9)</v>
      </c>
      <c r="G896" s="1" t="s">
        <v>528</v>
      </c>
      <c r="H896" s="1" t="str">
        <f>VLOOKUP(Table10[[#This Row],[نام شخص کارشناس نظارت]],Table1[],3,0)</f>
        <v>کارشناس بازرسی وبرنامه ریزی تعمیرات مکانیک(9)</v>
      </c>
      <c r="I896" s="1">
        <f>COUNTIF(Table2[کد سیستم],Table10[[#This Row],[کد سیستم]])</f>
        <v>1</v>
      </c>
    </row>
    <row r="897" spans="1:9" hidden="1" x14ac:dyDescent="0.25">
      <c r="A897" s="1">
        <v>896</v>
      </c>
      <c r="B897" s="1" t="s">
        <v>3361</v>
      </c>
      <c r="C897" s="1" t="s">
        <v>3361</v>
      </c>
      <c r="D897" s="1" t="s">
        <v>3754</v>
      </c>
      <c r="E897" s="1" t="s">
        <v>528</v>
      </c>
      <c r="F897" s="1" t="str">
        <f>VLOOKUP(Table10[[#This Row],[نام کارشناس دفتر فنی]],Table1[],3,0)</f>
        <v>کارشناس بازرسی وبرنامه ریزی تعمیرات مکانیک(9)</v>
      </c>
      <c r="G897" s="1" t="s">
        <v>528</v>
      </c>
      <c r="H897" s="1" t="str">
        <f>VLOOKUP(Table10[[#This Row],[نام شخص کارشناس نظارت]],Table1[],3,0)</f>
        <v>کارشناس بازرسی وبرنامه ریزی تعمیرات مکانیک(9)</v>
      </c>
      <c r="I897" s="1">
        <f>COUNTIF(Table2[کد سیستم],Table10[[#This Row],[کد سیستم]])</f>
        <v>1</v>
      </c>
    </row>
    <row r="898" spans="1:9" hidden="1" x14ac:dyDescent="0.25">
      <c r="A898" s="1">
        <v>897</v>
      </c>
      <c r="B898" s="1" t="s">
        <v>3363</v>
      </c>
      <c r="C898" s="1" t="s">
        <v>3363</v>
      </c>
      <c r="D898" s="1" t="s">
        <v>3754</v>
      </c>
      <c r="E898" s="1" t="s">
        <v>528</v>
      </c>
      <c r="F898" s="1" t="str">
        <f>VLOOKUP(Table10[[#This Row],[نام کارشناس دفتر فنی]],Table1[],3,0)</f>
        <v>کارشناس بازرسی وبرنامه ریزی تعمیرات مکانیک(9)</v>
      </c>
      <c r="G898" s="1" t="s">
        <v>528</v>
      </c>
      <c r="H898" s="1" t="str">
        <f>VLOOKUP(Table10[[#This Row],[نام شخص کارشناس نظارت]],Table1[],3,0)</f>
        <v>کارشناس بازرسی وبرنامه ریزی تعمیرات مکانیک(9)</v>
      </c>
      <c r="I898" s="1">
        <f>COUNTIF(Table2[کد سیستم],Table10[[#This Row],[کد سیستم]])</f>
        <v>1</v>
      </c>
    </row>
    <row r="899" spans="1:9" hidden="1" x14ac:dyDescent="0.25">
      <c r="A899" s="1">
        <v>898</v>
      </c>
      <c r="B899" s="1" t="s">
        <v>3365</v>
      </c>
      <c r="C899" s="1" t="s">
        <v>3365</v>
      </c>
      <c r="D899" s="1" t="s">
        <v>3754</v>
      </c>
      <c r="E899" s="1" t="s">
        <v>528</v>
      </c>
      <c r="F899" s="1" t="str">
        <f>VLOOKUP(Table10[[#This Row],[نام کارشناس دفتر فنی]],Table1[],3,0)</f>
        <v>کارشناس بازرسی وبرنامه ریزی تعمیرات مکانیک(9)</v>
      </c>
      <c r="G899" s="1" t="s">
        <v>528</v>
      </c>
      <c r="H899" s="1" t="str">
        <f>VLOOKUP(Table10[[#This Row],[نام شخص کارشناس نظارت]],Table1[],3,0)</f>
        <v>کارشناس بازرسی وبرنامه ریزی تعمیرات مکانیک(9)</v>
      </c>
      <c r="I899" s="1">
        <f>COUNTIF(Table2[کد سیستم],Table10[[#This Row],[کد سیستم]])</f>
        <v>1</v>
      </c>
    </row>
    <row r="900" spans="1:9" hidden="1" x14ac:dyDescent="0.25">
      <c r="A900" s="1">
        <v>899</v>
      </c>
      <c r="B900" s="1" t="s">
        <v>3367</v>
      </c>
      <c r="C900" s="1" t="s">
        <v>3367</v>
      </c>
      <c r="D900" s="1" t="s">
        <v>3754</v>
      </c>
      <c r="E900" s="1" t="s">
        <v>528</v>
      </c>
      <c r="F900" s="1" t="str">
        <f>VLOOKUP(Table10[[#This Row],[نام کارشناس دفتر فنی]],Table1[],3,0)</f>
        <v>کارشناس بازرسی وبرنامه ریزی تعمیرات مکانیک(9)</v>
      </c>
      <c r="G900" s="1" t="s">
        <v>528</v>
      </c>
      <c r="H900" s="1" t="str">
        <f>VLOOKUP(Table10[[#This Row],[نام شخص کارشناس نظارت]],Table1[],3,0)</f>
        <v>کارشناس بازرسی وبرنامه ریزی تعمیرات مکانیک(9)</v>
      </c>
      <c r="I900" s="1">
        <f>COUNTIF(Table2[کد سیستم],Table10[[#This Row],[کد سیستم]])</f>
        <v>1</v>
      </c>
    </row>
    <row r="901" spans="1:9" hidden="1" x14ac:dyDescent="0.25">
      <c r="A901" s="1">
        <v>900</v>
      </c>
      <c r="B901" s="1" t="s">
        <v>3369</v>
      </c>
      <c r="C901" s="1" t="s">
        <v>3369</v>
      </c>
      <c r="D901" s="1" t="s">
        <v>3754</v>
      </c>
      <c r="E901" s="1" t="s">
        <v>528</v>
      </c>
      <c r="F901" s="1" t="str">
        <f>VLOOKUP(Table10[[#This Row],[نام کارشناس دفتر فنی]],Table1[],3,0)</f>
        <v>کارشناس بازرسی وبرنامه ریزی تعمیرات مکانیک(9)</v>
      </c>
      <c r="G901" s="1" t="s">
        <v>528</v>
      </c>
      <c r="H901" s="1" t="str">
        <f>VLOOKUP(Table10[[#This Row],[نام شخص کارشناس نظارت]],Table1[],3,0)</f>
        <v>کارشناس بازرسی وبرنامه ریزی تعمیرات مکانیک(9)</v>
      </c>
      <c r="I901" s="1">
        <f>COUNTIF(Table2[کد سیستم],Table10[[#This Row],[کد سیستم]])</f>
        <v>1</v>
      </c>
    </row>
    <row r="902" spans="1:9" hidden="1" x14ac:dyDescent="0.25">
      <c r="A902" s="1">
        <v>901</v>
      </c>
      <c r="B902" s="1" t="s">
        <v>3371</v>
      </c>
      <c r="C902" s="1" t="s">
        <v>3371</v>
      </c>
      <c r="D902" s="1" t="s">
        <v>3754</v>
      </c>
      <c r="E902" s="1" t="s">
        <v>528</v>
      </c>
      <c r="F902" s="1" t="str">
        <f>VLOOKUP(Table10[[#This Row],[نام کارشناس دفتر فنی]],Table1[],3,0)</f>
        <v>کارشناس بازرسی وبرنامه ریزی تعمیرات مکانیک(9)</v>
      </c>
      <c r="G902" s="1" t="s">
        <v>528</v>
      </c>
      <c r="H902" s="1" t="str">
        <f>VLOOKUP(Table10[[#This Row],[نام شخص کارشناس نظارت]],Table1[],3,0)</f>
        <v>کارشناس بازرسی وبرنامه ریزی تعمیرات مکانیک(9)</v>
      </c>
      <c r="I902" s="1">
        <f>COUNTIF(Table2[کد سیستم],Table10[[#This Row],[کد سیستم]])</f>
        <v>1</v>
      </c>
    </row>
    <row r="903" spans="1:9" hidden="1" x14ac:dyDescent="0.25">
      <c r="A903" s="1">
        <v>902</v>
      </c>
      <c r="B903" s="1" t="s">
        <v>3373</v>
      </c>
      <c r="C903" s="1" t="s">
        <v>3373</v>
      </c>
      <c r="D903" s="1" t="s">
        <v>3754</v>
      </c>
      <c r="E903" s="1" t="s">
        <v>528</v>
      </c>
      <c r="F903" s="1" t="str">
        <f>VLOOKUP(Table10[[#This Row],[نام کارشناس دفتر فنی]],Table1[],3,0)</f>
        <v>کارشناس بازرسی وبرنامه ریزی تعمیرات مکانیک(9)</v>
      </c>
      <c r="G903" s="1" t="s">
        <v>528</v>
      </c>
      <c r="H903" s="1" t="str">
        <f>VLOOKUP(Table10[[#This Row],[نام شخص کارشناس نظارت]],Table1[],3,0)</f>
        <v>کارشناس بازرسی وبرنامه ریزی تعمیرات مکانیک(9)</v>
      </c>
      <c r="I903" s="1">
        <f>COUNTIF(Table2[کد سیستم],Table10[[#This Row],[کد سیستم]])</f>
        <v>1</v>
      </c>
    </row>
    <row r="904" spans="1:9" hidden="1" x14ac:dyDescent="0.25">
      <c r="A904" s="1">
        <v>903</v>
      </c>
      <c r="B904" s="1" t="s">
        <v>3375</v>
      </c>
      <c r="C904" s="1" t="s">
        <v>3375</v>
      </c>
      <c r="D904" s="1" t="s">
        <v>3754</v>
      </c>
      <c r="E904" s="1" t="s">
        <v>528</v>
      </c>
      <c r="F904" s="1" t="str">
        <f>VLOOKUP(Table10[[#This Row],[نام کارشناس دفتر فنی]],Table1[],3,0)</f>
        <v>کارشناس بازرسی وبرنامه ریزی تعمیرات مکانیک(9)</v>
      </c>
      <c r="G904" s="1" t="s">
        <v>528</v>
      </c>
      <c r="H904" s="1" t="str">
        <f>VLOOKUP(Table10[[#This Row],[نام شخص کارشناس نظارت]],Table1[],3,0)</f>
        <v>کارشناس بازرسی وبرنامه ریزی تعمیرات مکانیک(9)</v>
      </c>
      <c r="I904" s="1">
        <f>COUNTIF(Table2[کد سیستم],Table10[[#This Row],[کد سیستم]])</f>
        <v>1</v>
      </c>
    </row>
    <row r="905" spans="1:9" hidden="1" x14ac:dyDescent="0.25">
      <c r="A905" s="1">
        <v>904</v>
      </c>
      <c r="B905" s="1" t="s">
        <v>3377</v>
      </c>
      <c r="C905" s="1" t="s">
        <v>3377</v>
      </c>
      <c r="D905" s="1" t="s">
        <v>3754</v>
      </c>
      <c r="E905" s="1" t="s">
        <v>528</v>
      </c>
      <c r="F905" s="1" t="str">
        <f>VLOOKUP(Table10[[#This Row],[نام کارشناس دفتر فنی]],Table1[],3,0)</f>
        <v>کارشناس بازرسی وبرنامه ریزی تعمیرات مکانیک(9)</v>
      </c>
      <c r="G905" s="1" t="s">
        <v>528</v>
      </c>
      <c r="H905" s="1" t="str">
        <f>VLOOKUP(Table10[[#This Row],[نام شخص کارشناس نظارت]],Table1[],3,0)</f>
        <v>کارشناس بازرسی وبرنامه ریزی تعمیرات مکانیک(9)</v>
      </c>
      <c r="I905" s="1">
        <f>COUNTIF(Table2[کد سیستم],Table10[[#This Row],[کد سیستم]])</f>
        <v>1</v>
      </c>
    </row>
    <row r="906" spans="1:9" hidden="1" x14ac:dyDescent="0.25">
      <c r="A906" s="1">
        <v>905</v>
      </c>
      <c r="B906" s="1" t="s">
        <v>3379</v>
      </c>
      <c r="C906" s="1" t="s">
        <v>3379</v>
      </c>
      <c r="D906" s="1" t="s">
        <v>3754</v>
      </c>
      <c r="E906" s="1" t="s">
        <v>528</v>
      </c>
      <c r="F906" s="1" t="str">
        <f>VLOOKUP(Table10[[#This Row],[نام کارشناس دفتر فنی]],Table1[],3,0)</f>
        <v>کارشناس بازرسی وبرنامه ریزی تعمیرات مکانیک(9)</v>
      </c>
      <c r="G906" s="1" t="s">
        <v>528</v>
      </c>
      <c r="H906" s="1" t="str">
        <f>VLOOKUP(Table10[[#This Row],[نام شخص کارشناس نظارت]],Table1[],3,0)</f>
        <v>کارشناس بازرسی وبرنامه ریزی تعمیرات مکانیک(9)</v>
      </c>
      <c r="I906" s="1">
        <f>COUNTIF(Table2[کد سیستم],Table10[[#This Row],[کد سیستم]])</f>
        <v>1</v>
      </c>
    </row>
    <row r="907" spans="1:9" hidden="1" x14ac:dyDescent="0.25">
      <c r="A907" s="1">
        <v>906</v>
      </c>
      <c r="B907" s="1" t="s">
        <v>3381</v>
      </c>
      <c r="C907" s="1" t="s">
        <v>3381</v>
      </c>
      <c r="D907" s="1" t="s">
        <v>3754</v>
      </c>
      <c r="E907" s="1" t="s">
        <v>8</v>
      </c>
      <c r="F907" s="1" t="str">
        <f>VLOOKUP(Table10[[#This Row],[نام کارشناس دفتر فنی]],Table1[],3,0)</f>
        <v>کارشناس بازرسی وبرنامه ریزی تعمیرات مکانیک(16)</v>
      </c>
      <c r="G907" s="1" t="s">
        <v>528</v>
      </c>
      <c r="H907" s="1" t="str">
        <f>VLOOKUP(Table10[[#This Row],[نام شخص کارشناس نظارت]],Table1[],3,0)</f>
        <v>کارشناس بازرسی وبرنامه ریزی تعمیرات مکانیک(9)</v>
      </c>
      <c r="I907" s="1">
        <f>COUNTIF(Table2[کد سیستم],Table10[[#This Row],[کد سیستم]])</f>
        <v>1</v>
      </c>
    </row>
    <row r="908" spans="1:9" hidden="1" x14ac:dyDescent="0.25">
      <c r="A908" s="1">
        <v>907</v>
      </c>
      <c r="B908" s="1" t="s">
        <v>3383</v>
      </c>
      <c r="C908" s="1" t="s">
        <v>3383</v>
      </c>
      <c r="D908" s="1" t="s">
        <v>3754</v>
      </c>
      <c r="E908" s="1" t="s">
        <v>8</v>
      </c>
      <c r="F908" s="1" t="str">
        <f>VLOOKUP(Table10[[#This Row],[نام کارشناس دفتر فنی]],Table1[],3,0)</f>
        <v>کارشناس بازرسی وبرنامه ریزی تعمیرات مکانیک(16)</v>
      </c>
      <c r="G908" s="1" t="s">
        <v>528</v>
      </c>
      <c r="H908" s="1" t="str">
        <f>VLOOKUP(Table10[[#This Row],[نام شخص کارشناس نظارت]],Table1[],3,0)</f>
        <v>کارشناس بازرسی وبرنامه ریزی تعمیرات مکانیک(9)</v>
      </c>
      <c r="I908" s="1">
        <f>COUNTIF(Table2[کد سیستم],Table10[[#This Row],[کد سیستم]])</f>
        <v>1</v>
      </c>
    </row>
    <row r="909" spans="1:9" hidden="1" x14ac:dyDescent="0.25">
      <c r="A909" s="1">
        <v>908</v>
      </c>
      <c r="B909" s="1" t="s">
        <v>3385</v>
      </c>
      <c r="C909" s="1" t="s">
        <v>3385</v>
      </c>
      <c r="D909" s="1" t="s">
        <v>3754</v>
      </c>
      <c r="E909" s="1" t="s">
        <v>8</v>
      </c>
      <c r="F909" s="1" t="str">
        <f>VLOOKUP(Table10[[#This Row],[نام کارشناس دفتر فنی]],Table1[],3,0)</f>
        <v>کارشناس بازرسی وبرنامه ریزی تعمیرات مکانیک(16)</v>
      </c>
      <c r="G909" s="1" t="s">
        <v>528</v>
      </c>
      <c r="H909" s="1" t="str">
        <f>VLOOKUP(Table10[[#This Row],[نام شخص کارشناس نظارت]],Table1[],3,0)</f>
        <v>کارشناس بازرسی وبرنامه ریزی تعمیرات مکانیک(9)</v>
      </c>
      <c r="I909" s="1">
        <f>COUNTIF(Table2[کد سیستم],Table10[[#This Row],[کد سیستم]])</f>
        <v>1</v>
      </c>
    </row>
    <row r="910" spans="1:9" hidden="1" x14ac:dyDescent="0.25">
      <c r="A910" s="1">
        <v>909</v>
      </c>
      <c r="B910" s="1" t="s">
        <v>3387</v>
      </c>
      <c r="C910" s="1" t="s">
        <v>3387</v>
      </c>
      <c r="D910" s="1" t="s">
        <v>3754</v>
      </c>
      <c r="E910" s="1" t="s">
        <v>8</v>
      </c>
      <c r="F910" s="1" t="str">
        <f>VLOOKUP(Table10[[#This Row],[نام کارشناس دفتر فنی]],Table1[],3,0)</f>
        <v>کارشناس بازرسی وبرنامه ریزی تعمیرات مکانیک(16)</v>
      </c>
      <c r="G910" s="1" t="s">
        <v>528</v>
      </c>
      <c r="H910" s="1" t="str">
        <f>VLOOKUP(Table10[[#This Row],[نام شخص کارشناس نظارت]],Table1[],3,0)</f>
        <v>کارشناس بازرسی وبرنامه ریزی تعمیرات مکانیک(9)</v>
      </c>
      <c r="I910" s="1">
        <f>COUNTIF(Table2[کد سیستم],Table10[[#This Row],[کد سیستم]])</f>
        <v>1</v>
      </c>
    </row>
    <row r="911" spans="1:9" hidden="1" x14ac:dyDescent="0.25">
      <c r="A911" s="1">
        <v>910</v>
      </c>
      <c r="B911" s="1" t="s">
        <v>3389</v>
      </c>
      <c r="C911" s="1" t="s">
        <v>3389</v>
      </c>
      <c r="D911" s="1" t="s">
        <v>3754</v>
      </c>
      <c r="E911" s="1" t="s">
        <v>8</v>
      </c>
      <c r="F911" s="1" t="str">
        <f>VLOOKUP(Table10[[#This Row],[نام کارشناس دفتر فنی]],Table1[],3,0)</f>
        <v>کارشناس بازرسی وبرنامه ریزی تعمیرات مکانیک(16)</v>
      </c>
      <c r="G911" s="1" t="s">
        <v>528</v>
      </c>
      <c r="H911" s="1" t="str">
        <f>VLOOKUP(Table10[[#This Row],[نام شخص کارشناس نظارت]],Table1[],3,0)</f>
        <v>کارشناس بازرسی وبرنامه ریزی تعمیرات مکانیک(9)</v>
      </c>
      <c r="I911" s="1">
        <f>COUNTIF(Table2[کد سیستم],Table10[[#This Row],[کد سیستم]])</f>
        <v>1</v>
      </c>
    </row>
    <row r="912" spans="1:9" hidden="1" x14ac:dyDescent="0.25">
      <c r="A912" s="1">
        <v>911</v>
      </c>
      <c r="B912" s="1" t="s">
        <v>3391</v>
      </c>
      <c r="C912" s="1" t="s">
        <v>3391</v>
      </c>
      <c r="D912" s="1" t="s">
        <v>3754</v>
      </c>
      <c r="E912" s="1" t="s">
        <v>528</v>
      </c>
      <c r="F912" s="1" t="str">
        <f>VLOOKUP(Table10[[#This Row],[نام کارشناس دفتر فنی]],Table1[],3,0)</f>
        <v>کارشناس بازرسی وبرنامه ریزی تعمیرات مکانیک(9)</v>
      </c>
      <c r="G912" s="1" t="s">
        <v>528</v>
      </c>
      <c r="H912" s="1" t="str">
        <f>VLOOKUP(Table10[[#This Row],[نام شخص کارشناس نظارت]],Table1[],3,0)</f>
        <v>کارشناس بازرسی وبرنامه ریزی تعمیرات مکانیک(9)</v>
      </c>
      <c r="I912" s="1">
        <f>COUNTIF(Table2[کد سیستم],Table10[[#This Row],[کد سیستم]])</f>
        <v>1</v>
      </c>
    </row>
    <row r="913" spans="1:9" hidden="1" x14ac:dyDescent="0.25">
      <c r="A913" s="1">
        <v>912</v>
      </c>
      <c r="B913" s="1" t="s">
        <v>3393</v>
      </c>
      <c r="C913" s="1" t="s">
        <v>3393</v>
      </c>
      <c r="D913" s="1" t="s">
        <v>3754</v>
      </c>
      <c r="E913" s="1" t="s">
        <v>528</v>
      </c>
      <c r="F913" s="1" t="str">
        <f>VLOOKUP(Table10[[#This Row],[نام کارشناس دفتر فنی]],Table1[],3,0)</f>
        <v>کارشناس بازرسی وبرنامه ریزی تعمیرات مکانیک(9)</v>
      </c>
      <c r="G913" s="1" t="s">
        <v>528</v>
      </c>
      <c r="H913" s="1" t="str">
        <f>VLOOKUP(Table10[[#This Row],[نام شخص کارشناس نظارت]],Table1[],3,0)</f>
        <v>کارشناس بازرسی وبرنامه ریزی تعمیرات مکانیک(9)</v>
      </c>
      <c r="I913" s="1">
        <f>COUNTIF(Table2[کد سیستم],Table10[[#This Row],[کد سیستم]])</f>
        <v>1</v>
      </c>
    </row>
    <row r="914" spans="1:9" hidden="1" x14ac:dyDescent="0.25">
      <c r="A914" s="1">
        <v>913</v>
      </c>
      <c r="B914" s="1" t="s">
        <v>3395</v>
      </c>
      <c r="C914" s="1" t="s">
        <v>3395</v>
      </c>
      <c r="D914" s="1" t="s">
        <v>3754</v>
      </c>
      <c r="E914" s="1" t="s">
        <v>528</v>
      </c>
      <c r="F914" s="1" t="str">
        <f>VLOOKUP(Table10[[#This Row],[نام کارشناس دفتر فنی]],Table1[],3,0)</f>
        <v>کارشناس بازرسی وبرنامه ریزی تعمیرات مکانیک(9)</v>
      </c>
      <c r="G914" s="1" t="s">
        <v>528</v>
      </c>
      <c r="H914" s="1" t="str">
        <f>VLOOKUP(Table10[[#This Row],[نام شخص کارشناس نظارت]],Table1[],3,0)</f>
        <v>کارشناس بازرسی وبرنامه ریزی تعمیرات مکانیک(9)</v>
      </c>
      <c r="I914" s="1">
        <f>COUNTIF(Table2[کد سیستم],Table10[[#This Row],[کد سیستم]])</f>
        <v>1</v>
      </c>
    </row>
    <row r="915" spans="1:9" hidden="1" x14ac:dyDescent="0.25">
      <c r="A915" s="1">
        <v>914</v>
      </c>
      <c r="B915" s="1" t="s">
        <v>3397</v>
      </c>
      <c r="C915" s="1" t="s">
        <v>3397</v>
      </c>
      <c r="D915" s="1" t="s">
        <v>3754</v>
      </c>
      <c r="E915" s="1" t="s">
        <v>528</v>
      </c>
      <c r="F915" s="1" t="str">
        <f>VLOOKUP(Table10[[#This Row],[نام کارشناس دفتر فنی]],Table1[],3,0)</f>
        <v>کارشناس بازرسی وبرنامه ریزی تعمیرات مکانیک(9)</v>
      </c>
      <c r="G915" s="1" t="s">
        <v>528</v>
      </c>
      <c r="H915" s="1" t="str">
        <f>VLOOKUP(Table10[[#This Row],[نام شخص کارشناس نظارت]],Table1[],3,0)</f>
        <v>کارشناس بازرسی وبرنامه ریزی تعمیرات مکانیک(9)</v>
      </c>
      <c r="I915" s="1">
        <f>COUNTIF(Table2[کد سیستم],Table10[[#This Row],[کد سیستم]])</f>
        <v>1</v>
      </c>
    </row>
    <row r="916" spans="1:9" hidden="1" x14ac:dyDescent="0.25">
      <c r="A916" s="1">
        <v>915</v>
      </c>
      <c r="B916" s="1" t="s">
        <v>3399</v>
      </c>
      <c r="C916" s="1" t="s">
        <v>3399</v>
      </c>
      <c r="D916" s="1" t="s">
        <v>3754</v>
      </c>
      <c r="E916" s="1" t="s">
        <v>528</v>
      </c>
      <c r="F916" s="1" t="str">
        <f>VLOOKUP(Table10[[#This Row],[نام کارشناس دفتر فنی]],Table1[],3,0)</f>
        <v>کارشناس بازرسی وبرنامه ریزی تعمیرات مکانیک(9)</v>
      </c>
      <c r="G916" s="1" t="s">
        <v>528</v>
      </c>
      <c r="H916" s="1" t="str">
        <f>VLOOKUP(Table10[[#This Row],[نام شخص کارشناس نظارت]],Table1[],3,0)</f>
        <v>کارشناس بازرسی وبرنامه ریزی تعمیرات مکانیک(9)</v>
      </c>
      <c r="I916" s="1">
        <f>COUNTIF(Table2[کد سیستم],Table10[[#This Row],[کد سیستم]])</f>
        <v>1</v>
      </c>
    </row>
    <row r="917" spans="1:9" hidden="1" x14ac:dyDescent="0.25">
      <c r="A917" s="1">
        <v>916</v>
      </c>
      <c r="B917" s="1" t="s">
        <v>3401</v>
      </c>
      <c r="C917" s="1" t="s">
        <v>3401</v>
      </c>
      <c r="D917" s="1" t="s">
        <v>3754</v>
      </c>
      <c r="E917" s="1" t="s">
        <v>528</v>
      </c>
      <c r="F917" s="1" t="str">
        <f>VLOOKUP(Table10[[#This Row],[نام کارشناس دفتر فنی]],Table1[],3,0)</f>
        <v>کارشناس بازرسی وبرنامه ریزی تعمیرات مکانیک(9)</v>
      </c>
      <c r="G917" s="1" t="s">
        <v>528</v>
      </c>
      <c r="H917" s="1" t="str">
        <f>VLOOKUP(Table10[[#This Row],[نام شخص کارشناس نظارت]],Table1[],3,0)</f>
        <v>کارشناس بازرسی وبرنامه ریزی تعمیرات مکانیک(9)</v>
      </c>
      <c r="I917" s="1">
        <f>COUNTIF(Table2[کد سیستم],Table10[[#This Row],[کد سیستم]])</f>
        <v>1</v>
      </c>
    </row>
    <row r="918" spans="1:9" hidden="1" x14ac:dyDescent="0.25">
      <c r="A918" s="1">
        <v>917</v>
      </c>
      <c r="B918" s="1" t="s">
        <v>3403</v>
      </c>
      <c r="C918" s="1" t="s">
        <v>3403</v>
      </c>
      <c r="D918" s="1" t="s">
        <v>3754</v>
      </c>
      <c r="E918" s="1" t="s">
        <v>528</v>
      </c>
      <c r="F918" s="1" t="str">
        <f>VLOOKUP(Table10[[#This Row],[نام کارشناس دفتر فنی]],Table1[],3,0)</f>
        <v>کارشناس بازرسی وبرنامه ریزی تعمیرات مکانیک(9)</v>
      </c>
      <c r="G918" s="1" t="s">
        <v>528</v>
      </c>
      <c r="H918" s="1" t="str">
        <f>VLOOKUP(Table10[[#This Row],[نام شخص کارشناس نظارت]],Table1[],3,0)</f>
        <v>کارشناس بازرسی وبرنامه ریزی تعمیرات مکانیک(9)</v>
      </c>
      <c r="I918" s="1">
        <f>COUNTIF(Table2[کد سیستم],Table10[[#This Row],[کد سیستم]])</f>
        <v>1</v>
      </c>
    </row>
    <row r="919" spans="1:9" hidden="1" x14ac:dyDescent="0.25">
      <c r="A919" s="1">
        <v>918</v>
      </c>
      <c r="B919" s="1" t="s">
        <v>3405</v>
      </c>
      <c r="C919" s="1" t="s">
        <v>3405</v>
      </c>
      <c r="D919" s="1" t="s">
        <v>3754</v>
      </c>
      <c r="E919" s="1" t="s">
        <v>528</v>
      </c>
      <c r="F919" s="1" t="str">
        <f>VLOOKUP(Table10[[#This Row],[نام کارشناس دفتر فنی]],Table1[],3,0)</f>
        <v>کارشناس بازرسی وبرنامه ریزی تعمیرات مکانیک(9)</v>
      </c>
      <c r="G919" s="1" t="s">
        <v>528</v>
      </c>
      <c r="H919" s="1" t="str">
        <f>VLOOKUP(Table10[[#This Row],[نام شخص کارشناس نظارت]],Table1[],3,0)</f>
        <v>کارشناس بازرسی وبرنامه ریزی تعمیرات مکانیک(9)</v>
      </c>
      <c r="I919" s="1">
        <f>COUNTIF(Table2[کد سیستم],Table10[[#This Row],[کد سیستم]])</f>
        <v>1</v>
      </c>
    </row>
    <row r="920" spans="1:9" hidden="1" x14ac:dyDescent="0.25">
      <c r="A920" s="1">
        <v>919</v>
      </c>
      <c r="B920" s="1" t="s">
        <v>3407</v>
      </c>
      <c r="C920" s="1" t="s">
        <v>3407</v>
      </c>
      <c r="D920" s="1" t="s">
        <v>3754</v>
      </c>
      <c r="E920" s="1" t="s">
        <v>528</v>
      </c>
      <c r="F920" s="1" t="str">
        <f>VLOOKUP(Table10[[#This Row],[نام کارشناس دفتر فنی]],Table1[],3,0)</f>
        <v>کارشناس بازرسی وبرنامه ریزی تعمیرات مکانیک(9)</v>
      </c>
      <c r="G920" s="1" t="s">
        <v>528</v>
      </c>
      <c r="H920" s="1" t="str">
        <f>VLOOKUP(Table10[[#This Row],[نام شخص کارشناس نظارت]],Table1[],3,0)</f>
        <v>کارشناس بازرسی وبرنامه ریزی تعمیرات مکانیک(9)</v>
      </c>
      <c r="I920" s="1">
        <f>COUNTIF(Table2[کد سیستم],Table10[[#This Row],[کد سیستم]])</f>
        <v>1</v>
      </c>
    </row>
    <row r="921" spans="1:9" hidden="1" x14ac:dyDescent="0.25">
      <c r="A921" s="1">
        <v>920</v>
      </c>
      <c r="B921" s="1" t="s">
        <v>3409</v>
      </c>
      <c r="C921" s="1" t="s">
        <v>3409</v>
      </c>
      <c r="D921" s="1" t="s">
        <v>3754</v>
      </c>
      <c r="E921" s="1" t="s">
        <v>528</v>
      </c>
      <c r="F921" s="1" t="str">
        <f>VLOOKUP(Table10[[#This Row],[نام کارشناس دفتر فنی]],Table1[],3,0)</f>
        <v>کارشناس بازرسی وبرنامه ریزی تعمیرات مکانیک(9)</v>
      </c>
      <c r="G921" s="1" t="s">
        <v>528</v>
      </c>
      <c r="H921" s="1" t="str">
        <f>VLOOKUP(Table10[[#This Row],[نام شخص کارشناس نظارت]],Table1[],3,0)</f>
        <v>کارشناس بازرسی وبرنامه ریزی تعمیرات مکانیک(9)</v>
      </c>
      <c r="I921" s="1">
        <f>COUNTIF(Table2[کد سیستم],Table10[[#This Row],[کد سیستم]])</f>
        <v>1</v>
      </c>
    </row>
    <row r="922" spans="1:9" hidden="1" x14ac:dyDescent="0.25">
      <c r="A922" s="1">
        <v>921</v>
      </c>
      <c r="B922" s="1" t="s">
        <v>3411</v>
      </c>
      <c r="C922" s="1" t="s">
        <v>3411</v>
      </c>
      <c r="D922" s="1" t="s">
        <v>3754</v>
      </c>
      <c r="E922" s="1" t="s">
        <v>528</v>
      </c>
      <c r="F922" s="1" t="str">
        <f>VLOOKUP(Table10[[#This Row],[نام کارشناس دفتر فنی]],Table1[],3,0)</f>
        <v>کارشناس بازرسی وبرنامه ریزی تعمیرات مکانیک(9)</v>
      </c>
      <c r="G922" s="1" t="s">
        <v>528</v>
      </c>
      <c r="H922" s="1" t="str">
        <f>VLOOKUP(Table10[[#This Row],[نام شخص کارشناس نظارت]],Table1[],3,0)</f>
        <v>کارشناس بازرسی وبرنامه ریزی تعمیرات مکانیک(9)</v>
      </c>
      <c r="I922" s="1">
        <f>COUNTIF(Table2[کد سیستم],Table10[[#This Row],[کد سیستم]])</f>
        <v>1</v>
      </c>
    </row>
    <row r="923" spans="1:9" hidden="1" x14ac:dyDescent="0.25">
      <c r="A923" s="1">
        <v>922</v>
      </c>
      <c r="B923" s="1" t="s">
        <v>3413</v>
      </c>
      <c r="C923" s="1" t="s">
        <v>3413</v>
      </c>
      <c r="D923" s="1" t="s">
        <v>3754</v>
      </c>
      <c r="E923" s="1" t="s">
        <v>528</v>
      </c>
      <c r="F923" s="1" t="str">
        <f>VLOOKUP(Table10[[#This Row],[نام کارشناس دفتر فنی]],Table1[],3,0)</f>
        <v>کارشناس بازرسی وبرنامه ریزی تعمیرات مکانیک(9)</v>
      </c>
      <c r="G923" s="1" t="s">
        <v>528</v>
      </c>
      <c r="H923" s="1" t="str">
        <f>VLOOKUP(Table10[[#This Row],[نام شخص کارشناس نظارت]],Table1[],3,0)</f>
        <v>کارشناس بازرسی وبرنامه ریزی تعمیرات مکانیک(9)</v>
      </c>
      <c r="I923" s="1">
        <f>COUNTIF(Table2[کد سیستم],Table10[[#This Row],[کد سیستم]])</f>
        <v>1</v>
      </c>
    </row>
    <row r="924" spans="1:9" hidden="1" x14ac:dyDescent="0.25">
      <c r="A924" s="1">
        <v>923</v>
      </c>
      <c r="B924" s="1" t="s">
        <v>3415</v>
      </c>
      <c r="C924" s="1" t="s">
        <v>3415</v>
      </c>
      <c r="D924" s="1" t="s">
        <v>3754</v>
      </c>
      <c r="E924" s="1" t="s">
        <v>528</v>
      </c>
      <c r="F924" s="1" t="str">
        <f>VLOOKUP(Table10[[#This Row],[نام کارشناس دفتر فنی]],Table1[],3,0)</f>
        <v>کارشناس بازرسی وبرنامه ریزی تعمیرات مکانیک(9)</v>
      </c>
      <c r="G924" s="1" t="s">
        <v>528</v>
      </c>
      <c r="H924" s="1" t="str">
        <f>VLOOKUP(Table10[[#This Row],[نام شخص کارشناس نظارت]],Table1[],3,0)</f>
        <v>کارشناس بازرسی وبرنامه ریزی تعمیرات مکانیک(9)</v>
      </c>
      <c r="I924" s="1">
        <f>COUNTIF(Table2[کد سیستم],Table10[[#This Row],[کد سیستم]])</f>
        <v>1</v>
      </c>
    </row>
    <row r="925" spans="1:9" hidden="1" x14ac:dyDescent="0.25">
      <c r="A925" s="1">
        <v>924</v>
      </c>
      <c r="B925" s="1" t="s">
        <v>3417</v>
      </c>
      <c r="C925" s="1" t="s">
        <v>3417</v>
      </c>
      <c r="D925" s="1" t="s">
        <v>3754</v>
      </c>
      <c r="E925" s="1" t="s">
        <v>528</v>
      </c>
      <c r="F925" s="1" t="str">
        <f>VLOOKUP(Table10[[#This Row],[نام کارشناس دفتر فنی]],Table1[],3,0)</f>
        <v>کارشناس بازرسی وبرنامه ریزی تعمیرات مکانیک(9)</v>
      </c>
      <c r="G925" s="1" t="s">
        <v>528</v>
      </c>
      <c r="H925" s="1" t="str">
        <f>VLOOKUP(Table10[[#This Row],[نام شخص کارشناس نظارت]],Table1[],3,0)</f>
        <v>کارشناس بازرسی وبرنامه ریزی تعمیرات مکانیک(9)</v>
      </c>
      <c r="I925" s="1">
        <f>COUNTIF(Table2[کد سیستم],Table10[[#This Row],[کد سیستم]])</f>
        <v>1</v>
      </c>
    </row>
    <row r="926" spans="1:9" hidden="1" x14ac:dyDescent="0.25">
      <c r="A926" s="1">
        <v>925</v>
      </c>
      <c r="B926" s="1" t="s">
        <v>3419</v>
      </c>
      <c r="C926" s="1" t="s">
        <v>3419</v>
      </c>
      <c r="D926" s="1" t="s">
        <v>3754</v>
      </c>
      <c r="E926" s="1" t="s">
        <v>528</v>
      </c>
      <c r="F926" s="1" t="str">
        <f>VLOOKUP(Table10[[#This Row],[نام کارشناس دفتر فنی]],Table1[],3,0)</f>
        <v>کارشناس بازرسی وبرنامه ریزی تعمیرات مکانیک(9)</v>
      </c>
      <c r="G926" s="1" t="s">
        <v>528</v>
      </c>
      <c r="H926" s="1" t="str">
        <f>VLOOKUP(Table10[[#This Row],[نام شخص کارشناس نظارت]],Table1[],3,0)</f>
        <v>کارشناس بازرسی وبرنامه ریزی تعمیرات مکانیک(9)</v>
      </c>
      <c r="I926" s="1">
        <f>COUNTIF(Table2[کد سیستم],Table10[[#This Row],[کد سیستم]])</f>
        <v>1</v>
      </c>
    </row>
    <row r="927" spans="1:9" hidden="1" x14ac:dyDescent="0.25">
      <c r="A927" s="1">
        <v>926</v>
      </c>
      <c r="B927" s="1" t="s">
        <v>3421</v>
      </c>
      <c r="C927" s="1" t="s">
        <v>3421</v>
      </c>
      <c r="D927" s="1" t="s">
        <v>3754</v>
      </c>
      <c r="E927" s="1" t="s">
        <v>528</v>
      </c>
      <c r="F927" s="1" t="str">
        <f>VLOOKUP(Table10[[#This Row],[نام کارشناس دفتر فنی]],Table1[],3,0)</f>
        <v>کارشناس بازرسی وبرنامه ریزی تعمیرات مکانیک(9)</v>
      </c>
      <c r="G927" s="1" t="s">
        <v>528</v>
      </c>
      <c r="H927" s="1" t="str">
        <f>VLOOKUP(Table10[[#This Row],[نام شخص کارشناس نظارت]],Table1[],3,0)</f>
        <v>کارشناس بازرسی وبرنامه ریزی تعمیرات مکانیک(9)</v>
      </c>
      <c r="I927" s="1">
        <f>COUNTIF(Table2[کد سیستم],Table10[[#This Row],[کد سیستم]])</f>
        <v>1</v>
      </c>
    </row>
    <row r="928" spans="1:9" hidden="1" x14ac:dyDescent="0.25">
      <c r="A928" s="1">
        <v>927</v>
      </c>
      <c r="B928" s="1" t="s">
        <v>3423</v>
      </c>
      <c r="C928" s="1" t="s">
        <v>3423</v>
      </c>
      <c r="D928" s="1" t="s">
        <v>3754</v>
      </c>
      <c r="E928" s="1" t="s">
        <v>528</v>
      </c>
      <c r="F928" s="1" t="str">
        <f>VLOOKUP(Table10[[#This Row],[نام کارشناس دفتر فنی]],Table1[],3,0)</f>
        <v>کارشناس بازرسی وبرنامه ریزی تعمیرات مکانیک(9)</v>
      </c>
      <c r="G928" s="1" t="s">
        <v>528</v>
      </c>
      <c r="H928" s="1" t="str">
        <f>VLOOKUP(Table10[[#This Row],[نام شخص کارشناس نظارت]],Table1[],3,0)</f>
        <v>کارشناس بازرسی وبرنامه ریزی تعمیرات مکانیک(9)</v>
      </c>
      <c r="I928" s="1">
        <f>COUNTIF(Table2[کد سیستم],Table10[[#This Row],[کد سیستم]])</f>
        <v>1</v>
      </c>
    </row>
    <row r="929" spans="1:9" hidden="1" x14ac:dyDescent="0.25">
      <c r="A929" s="1">
        <v>928</v>
      </c>
      <c r="B929" s="1" t="s">
        <v>3425</v>
      </c>
      <c r="C929" s="1" t="s">
        <v>3425</v>
      </c>
      <c r="D929" s="1" t="s">
        <v>3754</v>
      </c>
      <c r="E929" s="1" t="s">
        <v>528</v>
      </c>
      <c r="F929" s="1" t="str">
        <f>VLOOKUP(Table10[[#This Row],[نام کارشناس دفتر فنی]],Table1[],3,0)</f>
        <v>کارشناس بازرسی وبرنامه ریزی تعمیرات مکانیک(9)</v>
      </c>
      <c r="G929" s="1" t="s">
        <v>528</v>
      </c>
      <c r="H929" s="1" t="str">
        <f>VLOOKUP(Table10[[#This Row],[نام شخص کارشناس نظارت]],Table1[],3,0)</f>
        <v>کارشناس بازرسی وبرنامه ریزی تعمیرات مکانیک(9)</v>
      </c>
      <c r="I929" s="1">
        <f>COUNTIF(Table2[کد سیستم],Table10[[#This Row],[کد سیستم]])</f>
        <v>1</v>
      </c>
    </row>
    <row r="930" spans="1:9" hidden="1" x14ac:dyDescent="0.25">
      <c r="A930" s="1">
        <v>929</v>
      </c>
      <c r="B930" s="1" t="s">
        <v>3427</v>
      </c>
      <c r="C930" s="1" t="s">
        <v>3427</v>
      </c>
      <c r="D930" s="1" t="s">
        <v>3754</v>
      </c>
      <c r="E930" s="1" t="s">
        <v>528</v>
      </c>
      <c r="F930" s="1" t="str">
        <f>VLOOKUP(Table10[[#This Row],[نام کارشناس دفتر فنی]],Table1[],3,0)</f>
        <v>کارشناس بازرسی وبرنامه ریزی تعمیرات مکانیک(9)</v>
      </c>
      <c r="G930" s="1" t="s">
        <v>528</v>
      </c>
      <c r="H930" s="1" t="str">
        <f>VLOOKUP(Table10[[#This Row],[نام شخص کارشناس نظارت]],Table1[],3,0)</f>
        <v>کارشناس بازرسی وبرنامه ریزی تعمیرات مکانیک(9)</v>
      </c>
      <c r="I930" s="1">
        <f>COUNTIF(Table2[کد سیستم],Table10[[#This Row],[کد سیستم]])</f>
        <v>1</v>
      </c>
    </row>
    <row r="931" spans="1:9" hidden="1" x14ac:dyDescent="0.25">
      <c r="A931" s="1">
        <v>930</v>
      </c>
      <c r="B931" s="1" t="s">
        <v>3429</v>
      </c>
      <c r="C931" s="1" t="s">
        <v>3429</v>
      </c>
      <c r="D931" s="1" t="s">
        <v>3754</v>
      </c>
      <c r="E931" s="1" t="s">
        <v>528</v>
      </c>
      <c r="F931" s="1" t="str">
        <f>VLOOKUP(Table10[[#This Row],[نام کارشناس دفتر فنی]],Table1[],3,0)</f>
        <v>کارشناس بازرسی وبرنامه ریزی تعمیرات مکانیک(9)</v>
      </c>
      <c r="G931" s="1" t="s">
        <v>528</v>
      </c>
      <c r="H931" s="1" t="str">
        <f>VLOOKUP(Table10[[#This Row],[نام شخص کارشناس نظارت]],Table1[],3,0)</f>
        <v>کارشناس بازرسی وبرنامه ریزی تعمیرات مکانیک(9)</v>
      </c>
      <c r="I931" s="1">
        <f>COUNTIF(Table2[کد سیستم],Table10[[#This Row],[کد سیستم]])</f>
        <v>1</v>
      </c>
    </row>
    <row r="932" spans="1:9" hidden="1" x14ac:dyDescent="0.25">
      <c r="A932" s="1">
        <v>931</v>
      </c>
      <c r="B932" s="1" t="s">
        <v>3431</v>
      </c>
      <c r="C932" s="1" t="s">
        <v>3431</v>
      </c>
      <c r="D932" s="1" t="s">
        <v>3754</v>
      </c>
      <c r="E932" s="1" t="s">
        <v>528</v>
      </c>
      <c r="F932" s="1" t="str">
        <f>VLOOKUP(Table10[[#This Row],[نام کارشناس دفتر فنی]],Table1[],3,0)</f>
        <v>کارشناس بازرسی وبرنامه ریزی تعمیرات مکانیک(9)</v>
      </c>
      <c r="G932" s="1" t="s">
        <v>528</v>
      </c>
      <c r="H932" s="1" t="str">
        <f>VLOOKUP(Table10[[#This Row],[نام شخص کارشناس نظارت]],Table1[],3,0)</f>
        <v>کارشناس بازرسی وبرنامه ریزی تعمیرات مکانیک(9)</v>
      </c>
      <c r="I932" s="1">
        <f>COUNTIF(Table2[کد سیستم],Table10[[#This Row],[کد سیستم]])</f>
        <v>1</v>
      </c>
    </row>
    <row r="933" spans="1:9" hidden="1" x14ac:dyDescent="0.25">
      <c r="A933" s="1">
        <v>932</v>
      </c>
      <c r="B933" s="1" t="s">
        <v>3433</v>
      </c>
      <c r="C933" s="1" t="s">
        <v>3433</v>
      </c>
      <c r="D933" s="1" t="s">
        <v>3754</v>
      </c>
      <c r="E933" s="1" t="s">
        <v>528</v>
      </c>
      <c r="F933" s="1" t="str">
        <f>VLOOKUP(Table10[[#This Row],[نام کارشناس دفتر فنی]],Table1[],3,0)</f>
        <v>کارشناس بازرسی وبرنامه ریزی تعمیرات مکانیک(9)</v>
      </c>
      <c r="G933" s="1" t="s">
        <v>528</v>
      </c>
      <c r="H933" s="1" t="str">
        <f>VLOOKUP(Table10[[#This Row],[نام شخص کارشناس نظارت]],Table1[],3,0)</f>
        <v>کارشناس بازرسی وبرنامه ریزی تعمیرات مکانیک(9)</v>
      </c>
      <c r="I933" s="1">
        <f>COUNTIF(Table2[کد سیستم],Table10[[#This Row],[کد سیستم]])</f>
        <v>1</v>
      </c>
    </row>
    <row r="934" spans="1:9" hidden="1" x14ac:dyDescent="0.25">
      <c r="A934" s="1">
        <v>933</v>
      </c>
      <c r="B934" s="1" t="s">
        <v>3435</v>
      </c>
      <c r="C934" s="1" t="s">
        <v>3435</v>
      </c>
      <c r="D934" s="1" t="s">
        <v>3754</v>
      </c>
      <c r="E934" s="1" t="s">
        <v>528</v>
      </c>
      <c r="F934" s="1" t="str">
        <f>VLOOKUP(Table10[[#This Row],[نام کارشناس دفتر فنی]],Table1[],3,0)</f>
        <v>کارشناس بازرسی وبرنامه ریزی تعمیرات مکانیک(9)</v>
      </c>
      <c r="G934" s="1" t="s">
        <v>528</v>
      </c>
      <c r="H934" s="1" t="str">
        <f>VLOOKUP(Table10[[#This Row],[نام شخص کارشناس نظارت]],Table1[],3,0)</f>
        <v>کارشناس بازرسی وبرنامه ریزی تعمیرات مکانیک(9)</v>
      </c>
      <c r="I934" s="1">
        <f>COUNTIF(Table2[کد سیستم],Table10[[#This Row],[کد سیستم]])</f>
        <v>1</v>
      </c>
    </row>
    <row r="935" spans="1:9" hidden="1" x14ac:dyDescent="0.25">
      <c r="A935" s="1">
        <v>934</v>
      </c>
      <c r="B935" s="1" t="s">
        <v>3437</v>
      </c>
      <c r="C935" s="1" t="s">
        <v>3437</v>
      </c>
      <c r="D935" s="1" t="s">
        <v>3754</v>
      </c>
      <c r="E935" s="1" t="s">
        <v>528</v>
      </c>
      <c r="F935" s="1" t="str">
        <f>VLOOKUP(Table10[[#This Row],[نام کارشناس دفتر فنی]],Table1[],3,0)</f>
        <v>کارشناس بازرسی وبرنامه ریزی تعمیرات مکانیک(9)</v>
      </c>
      <c r="G935" s="1" t="s">
        <v>528</v>
      </c>
      <c r="H935" s="1" t="str">
        <f>VLOOKUP(Table10[[#This Row],[نام شخص کارشناس نظارت]],Table1[],3,0)</f>
        <v>کارشناس بازرسی وبرنامه ریزی تعمیرات مکانیک(9)</v>
      </c>
      <c r="I935" s="1">
        <f>COUNTIF(Table2[کد سیستم],Table10[[#This Row],[کد سیستم]])</f>
        <v>1</v>
      </c>
    </row>
    <row r="936" spans="1:9" hidden="1" x14ac:dyDescent="0.25">
      <c r="A936" s="1">
        <v>935</v>
      </c>
      <c r="B936" s="1" t="s">
        <v>3439</v>
      </c>
      <c r="C936" s="1" t="s">
        <v>3439</v>
      </c>
      <c r="D936" s="1" t="s">
        <v>3754</v>
      </c>
      <c r="E936" s="1" t="s">
        <v>528</v>
      </c>
      <c r="F936" s="1" t="str">
        <f>VLOOKUP(Table10[[#This Row],[نام کارشناس دفتر فنی]],Table1[],3,0)</f>
        <v>کارشناس بازرسی وبرنامه ریزی تعمیرات مکانیک(9)</v>
      </c>
      <c r="G936" s="1" t="s">
        <v>528</v>
      </c>
      <c r="H936" s="1" t="str">
        <f>VLOOKUP(Table10[[#This Row],[نام شخص کارشناس نظارت]],Table1[],3,0)</f>
        <v>کارشناس بازرسی وبرنامه ریزی تعمیرات مکانیک(9)</v>
      </c>
      <c r="I936" s="1">
        <f>COUNTIF(Table2[کد سیستم],Table10[[#This Row],[کد سیستم]])</f>
        <v>1</v>
      </c>
    </row>
    <row r="937" spans="1:9" hidden="1" x14ac:dyDescent="0.25">
      <c r="A937" s="1">
        <v>936</v>
      </c>
      <c r="B937" s="1" t="s">
        <v>3441</v>
      </c>
      <c r="C937" s="1" t="s">
        <v>3441</v>
      </c>
      <c r="D937" s="1" t="s">
        <v>3754</v>
      </c>
      <c r="E937" s="1" t="s">
        <v>528</v>
      </c>
      <c r="F937" s="1" t="str">
        <f>VLOOKUP(Table10[[#This Row],[نام کارشناس دفتر فنی]],Table1[],3,0)</f>
        <v>کارشناس بازرسی وبرنامه ریزی تعمیرات مکانیک(9)</v>
      </c>
      <c r="G937" s="1" t="s">
        <v>528</v>
      </c>
      <c r="H937" s="1" t="str">
        <f>VLOOKUP(Table10[[#This Row],[نام شخص کارشناس نظارت]],Table1[],3,0)</f>
        <v>کارشناس بازرسی وبرنامه ریزی تعمیرات مکانیک(9)</v>
      </c>
      <c r="I937" s="1">
        <f>COUNTIF(Table2[کد سیستم],Table10[[#This Row],[کد سیستم]])</f>
        <v>1</v>
      </c>
    </row>
    <row r="938" spans="1:9" hidden="1" x14ac:dyDescent="0.25">
      <c r="A938" s="1">
        <v>937</v>
      </c>
      <c r="B938" s="1" t="s">
        <v>3443</v>
      </c>
      <c r="C938" s="1" t="s">
        <v>3443</v>
      </c>
      <c r="D938" s="1" t="s">
        <v>3754</v>
      </c>
      <c r="E938" s="1" t="s">
        <v>528</v>
      </c>
      <c r="F938" s="1" t="str">
        <f>VLOOKUP(Table10[[#This Row],[نام کارشناس دفتر فنی]],Table1[],3,0)</f>
        <v>کارشناس بازرسی وبرنامه ریزی تعمیرات مکانیک(9)</v>
      </c>
      <c r="G938" s="1" t="s">
        <v>528</v>
      </c>
      <c r="H938" s="1" t="str">
        <f>VLOOKUP(Table10[[#This Row],[نام شخص کارشناس نظارت]],Table1[],3,0)</f>
        <v>کارشناس بازرسی وبرنامه ریزی تعمیرات مکانیک(9)</v>
      </c>
      <c r="I938" s="1">
        <f>COUNTIF(Table2[کد سیستم],Table10[[#This Row],[کد سیستم]])</f>
        <v>1</v>
      </c>
    </row>
    <row r="939" spans="1:9" hidden="1" x14ac:dyDescent="0.25">
      <c r="A939" s="1">
        <v>938</v>
      </c>
      <c r="B939" s="1" t="s">
        <v>3445</v>
      </c>
      <c r="C939" s="1" t="s">
        <v>3445</v>
      </c>
      <c r="D939" s="1" t="s">
        <v>3754</v>
      </c>
      <c r="E939" s="1" t="s">
        <v>528</v>
      </c>
      <c r="F939" s="1" t="str">
        <f>VLOOKUP(Table10[[#This Row],[نام کارشناس دفتر فنی]],Table1[],3,0)</f>
        <v>کارشناس بازرسی وبرنامه ریزی تعمیرات مکانیک(9)</v>
      </c>
      <c r="G939" s="1" t="s">
        <v>528</v>
      </c>
      <c r="H939" s="1" t="str">
        <f>VLOOKUP(Table10[[#This Row],[نام شخص کارشناس نظارت]],Table1[],3,0)</f>
        <v>کارشناس بازرسی وبرنامه ریزی تعمیرات مکانیک(9)</v>
      </c>
      <c r="I939" s="1">
        <f>COUNTIF(Table2[کد سیستم],Table10[[#This Row],[کد سیستم]])</f>
        <v>1</v>
      </c>
    </row>
    <row r="940" spans="1:9" hidden="1" x14ac:dyDescent="0.25">
      <c r="A940" s="1">
        <v>939</v>
      </c>
      <c r="B940" s="1" t="s">
        <v>3447</v>
      </c>
      <c r="C940" s="1" t="s">
        <v>3447</v>
      </c>
      <c r="D940" s="1" t="s">
        <v>3754</v>
      </c>
      <c r="E940" s="1" t="s">
        <v>528</v>
      </c>
      <c r="F940" s="1" t="str">
        <f>VLOOKUP(Table10[[#This Row],[نام کارشناس دفتر فنی]],Table1[],3,0)</f>
        <v>کارشناس بازرسی وبرنامه ریزی تعمیرات مکانیک(9)</v>
      </c>
      <c r="G940" s="1" t="s">
        <v>528</v>
      </c>
      <c r="H940" s="1" t="str">
        <f>VLOOKUP(Table10[[#This Row],[نام شخص کارشناس نظارت]],Table1[],3,0)</f>
        <v>کارشناس بازرسی وبرنامه ریزی تعمیرات مکانیک(9)</v>
      </c>
      <c r="I940" s="1">
        <f>COUNTIF(Table2[کد سیستم],Table10[[#This Row],[کد سیستم]])</f>
        <v>1</v>
      </c>
    </row>
    <row r="941" spans="1:9" hidden="1" x14ac:dyDescent="0.25">
      <c r="A941" s="1">
        <v>940</v>
      </c>
      <c r="B941" s="1" t="s">
        <v>3449</v>
      </c>
      <c r="C941" s="1" t="s">
        <v>3449</v>
      </c>
      <c r="D941" s="1" t="s">
        <v>3754</v>
      </c>
      <c r="E941" s="1" t="s">
        <v>528</v>
      </c>
      <c r="F941" s="1" t="str">
        <f>VLOOKUP(Table10[[#This Row],[نام کارشناس دفتر فنی]],Table1[],3,0)</f>
        <v>کارشناس بازرسی وبرنامه ریزی تعمیرات مکانیک(9)</v>
      </c>
      <c r="G941" s="1" t="s">
        <v>528</v>
      </c>
      <c r="H941" s="1" t="str">
        <f>VLOOKUP(Table10[[#This Row],[نام شخص کارشناس نظارت]],Table1[],3,0)</f>
        <v>کارشناس بازرسی وبرنامه ریزی تعمیرات مکانیک(9)</v>
      </c>
      <c r="I941" s="1">
        <f>COUNTIF(Table2[کد سیستم],Table10[[#This Row],[کد سیستم]])</f>
        <v>1</v>
      </c>
    </row>
    <row r="942" spans="1:9" hidden="1" x14ac:dyDescent="0.25">
      <c r="A942" s="1">
        <v>941</v>
      </c>
      <c r="B942" s="1" t="s">
        <v>3451</v>
      </c>
      <c r="C942" s="1" t="s">
        <v>3451</v>
      </c>
      <c r="D942" s="1" t="s">
        <v>3754</v>
      </c>
      <c r="E942" s="1" t="s">
        <v>528</v>
      </c>
      <c r="F942" s="1" t="str">
        <f>VLOOKUP(Table10[[#This Row],[نام کارشناس دفتر فنی]],Table1[],3,0)</f>
        <v>کارشناس بازرسی وبرنامه ریزی تعمیرات مکانیک(9)</v>
      </c>
      <c r="G942" s="1" t="s">
        <v>528</v>
      </c>
      <c r="H942" s="1" t="str">
        <f>VLOOKUP(Table10[[#This Row],[نام شخص کارشناس نظارت]],Table1[],3,0)</f>
        <v>کارشناس بازرسی وبرنامه ریزی تعمیرات مکانیک(9)</v>
      </c>
      <c r="I942" s="1">
        <f>COUNTIF(Table2[کد سیستم],Table10[[#This Row],[کد سیستم]])</f>
        <v>1</v>
      </c>
    </row>
    <row r="943" spans="1:9" hidden="1" x14ac:dyDescent="0.25">
      <c r="A943" s="1">
        <v>942</v>
      </c>
      <c r="B943" s="1" t="s">
        <v>3453</v>
      </c>
      <c r="C943" s="1" t="s">
        <v>3453</v>
      </c>
      <c r="D943" s="1" t="s">
        <v>3754</v>
      </c>
      <c r="E943" s="1" t="s">
        <v>528</v>
      </c>
      <c r="F943" s="1" t="str">
        <f>VLOOKUP(Table10[[#This Row],[نام کارشناس دفتر فنی]],Table1[],3,0)</f>
        <v>کارشناس بازرسی وبرنامه ریزی تعمیرات مکانیک(9)</v>
      </c>
      <c r="G943" s="1" t="s">
        <v>528</v>
      </c>
      <c r="H943" s="1" t="str">
        <f>VLOOKUP(Table10[[#This Row],[نام شخص کارشناس نظارت]],Table1[],3,0)</f>
        <v>کارشناس بازرسی وبرنامه ریزی تعمیرات مکانیک(9)</v>
      </c>
      <c r="I943" s="1">
        <f>COUNTIF(Table2[کد سیستم],Table10[[#This Row],[کد سیستم]])</f>
        <v>1</v>
      </c>
    </row>
    <row r="944" spans="1:9" hidden="1" x14ac:dyDescent="0.25">
      <c r="A944" s="1">
        <v>943</v>
      </c>
      <c r="B944" s="1" t="s">
        <v>3455</v>
      </c>
      <c r="C944" s="1" t="s">
        <v>3455</v>
      </c>
      <c r="D944" s="1" t="s">
        <v>3754</v>
      </c>
      <c r="E944" s="1" t="s">
        <v>528</v>
      </c>
      <c r="F944" s="1" t="str">
        <f>VLOOKUP(Table10[[#This Row],[نام کارشناس دفتر فنی]],Table1[],3,0)</f>
        <v>کارشناس بازرسی وبرنامه ریزی تعمیرات مکانیک(9)</v>
      </c>
      <c r="G944" s="1" t="s">
        <v>528</v>
      </c>
      <c r="H944" s="1" t="str">
        <f>VLOOKUP(Table10[[#This Row],[نام شخص کارشناس نظارت]],Table1[],3,0)</f>
        <v>کارشناس بازرسی وبرنامه ریزی تعمیرات مکانیک(9)</v>
      </c>
      <c r="I944" s="1">
        <f>COUNTIF(Table2[کد سیستم],Table10[[#This Row],[کد سیستم]])</f>
        <v>1</v>
      </c>
    </row>
    <row r="945" spans="1:9" hidden="1" x14ac:dyDescent="0.25">
      <c r="A945" s="1">
        <v>944</v>
      </c>
      <c r="B945" s="1" t="s">
        <v>3457</v>
      </c>
      <c r="C945" s="1" t="s">
        <v>3457</v>
      </c>
      <c r="D945" s="1" t="s">
        <v>3754</v>
      </c>
      <c r="E945" s="1" t="s">
        <v>528</v>
      </c>
      <c r="F945" s="1" t="str">
        <f>VLOOKUP(Table10[[#This Row],[نام کارشناس دفتر فنی]],Table1[],3,0)</f>
        <v>کارشناس بازرسی وبرنامه ریزی تعمیرات مکانیک(9)</v>
      </c>
      <c r="G945" s="1" t="s">
        <v>528</v>
      </c>
      <c r="H945" s="1" t="str">
        <f>VLOOKUP(Table10[[#This Row],[نام شخص کارشناس نظارت]],Table1[],3,0)</f>
        <v>کارشناس بازرسی وبرنامه ریزی تعمیرات مکانیک(9)</v>
      </c>
      <c r="I945" s="1">
        <f>COUNTIF(Table2[کد سیستم],Table10[[#This Row],[کد سیستم]])</f>
        <v>1</v>
      </c>
    </row>
    <row r="946" spans="1:9" hidden="1" x14ac:dyDescent="0.25">
      <c r="A946" s="1">
        <v>945</v>
      </c>
      <c r="B946" s="1" t="s">
        <v>3459</v>
      </c>
      <c r="C946" s="1" t="s">
        <v>3459</v>
      </c>
      <c r="D946" s="1" t="s">
        <v>3754</v>
      </c>
      <c r="E946" s="1" t="s">
        <v>528</v>
      </c>
      <c r="F946" s="1" t="str">
        <f>VLOOKUP(Table10[[#This Row],[نام کارشناس دفتر فنی]],Table1[],3,0)</f>
        <v>کارشناس بازرسی وبرنامه ریزی تعمیرات مکانیک(9)</v>
      </c>
      <c r="G946" s="1" t="s">
        <v>528</v>
      </c>
      <c r="H946" s="1" t="str">
        <f>VLOOKUP(Table10[[#This Row],[نام شخص کارشناس نظارت]],Table1[],3,0)</f>
        <v>کارشناس بازرسی وبرنامه ریزی تعمیرات مکانیک(9)</v>
      </c>
      <c r="I946" s="1">
        <f>COUNTIF(Table2[کد سیستم],Table10[[#This Row],[کد سیستم]])</f>
        <v>1</v>
      </c>
    </row>
    <row r="947" spans="1:9" hidden="1" x14ac:dyDescent="0.25">
      <c r="A947" s="1">
        <v>946</v>
      </c>
      <c r="B947" s="1" t="s">
        <v>3461</v>
      </c>
      <c r="C947" s="1" t="s">
        <v>3461</v>
      </c>
      <c r="D947" s="1" t="s">
        <v>3754</v>
      </c>
      <c r="E947" s="1" t="s">
        <v>528</v>
      </c>
      <c r="F947" s="1" t="str">
        <f>VLOOKUP(Table10[[#This Row],[نام کارشناس دفتر فنی]],Table1[],3,0)</f>
        <v>کارشناس بازرسی وبرنامه ریزی تعمیرات مکانیک(9)</v>
      </c>
      <c r="G947" s="1" t="s">
        <v>528</v>
      </c>
      <c r="H947" s="1" t="str">
        <f>VLOOKUP(Table10[[#This Row],[نام شخص کارشناس نظارت]],Table1[],3,0)</f>
        <v>کارشناس بازرسی وبرنامه ریزی تعمیرات مکانیک(9)</v>
      </c>
      <c r="I947" s="1">
        <f>COUNTIF(Table2[کد سیستم],Table10[[#This Row],[کد سیستم]])</f>
        <v>1</v>
      </c>
    </row>
    <row r="948" spans="1:9" hidden="1" x14ac:dyDescent="0.25">
      <c r="A948" s="1">
        <v>947</v>
      </c>
      <c r="B948" s="1" t="s">
        <v>3463</v>
      </c>
      <c r="C948" s="1" t="s">
        <v>3463</v>
      </c>
      <c r="D948" s="1" t="s">
        <v>3754</v>
      </c>
      <c r="E948" s="1" t="s">
        <v>528</v>
      </c>
      <c r="F948" s="1" t="str">
        <f>VLOOKUP(Table10[[#This Row],[نام کارشناس دفتر فنی]],Table1[],3,0)</f>
        <v>کارشناس بازرسی وبرنامه ریزی تعمیرات مکانیک(9)</v>
      </c>
      <c r="G948" s="1" t="s">
        <v>528</v>
      </c>
      <c r="H948" s="1" t="str">
        <f>VLOOKUP(Table10[[#This Row],[نام شخص کارشناس نظارت]],Table1[],3,0)</f>
        <v>کارشناس بازرسی وبرنامه ریزی تعمیرات مکانیک(9)</v>
      </c>
      <c r="I948" s="1">
        <f>COUNTIF(Table2[کد سیستم],Table10[[#This Row],[کد سیستم]])</f>
        <v>1</v>
      </c>
    </row>
    <row r="949" spans="1:9" hidden="1" x14ac:dyDescent="0.25">
      <c r="A949" s="1">
        <v>948</v>
      </c>
      <c r="B949" s="1" t="s">
        <v>3465</v>
      </c>
      <c r="C949" s="1" t="s">
        <v>3465</v>
      </c>
      <c r="D949" s="1" t="s">
        <v>3754</v>
      </c>
      <c r="E949" s="1" t="s">
        <v>528</v>
      </c>
      <c r="F949" s="1" t="str">
        <f>VLOOKUP(Table10[[#This Row],[نام کارشناس دفتر فنی]],Table1[],3,0)</f>
        <v>کارشناس بازرسی وبرنامه ریزی تعمیرات مکانیک(9)</v>
      </c>
      <c r="G949" s="1" t="s">
        <v>528</v>
      </c>
      <c r="H949" s="1" t="str">
        <f>VLOOKUP(Table10[[#This Row],[نام شخص کارشناس نظارت]],Table1[],3,0)</f>
        <v>کارشناس بازرسی وبرنامه ریزی تعمیرات مکانیک(9)</v>
      </c>
      <c r="I949" s="1">
        <f>COUNTIF(Table2[کد سیستم],Table10[[#This Row],[کد سیستم]])</f>
        <v>1</v>
      </c>
    </row>
    <row r="950" spans="1:9" hidden="1" x14ac:dyDescent="0.25">
      <c r="A950" s="1">
        <v>949</v>
      </c>
      <c r="B950" s="1" t="s">
        <v>3467</v>
      </c>
      <c r="C950" s="1" t="s">
        <v>3467</v>
      </c>
      <c r="D950" s="1" t="s">
        <v>3754</v>
      </c>
      <c r="E950" s="1" t="s">
        <v>528</v>
      </c>
      <c r="F950" s="1" t="str">
        <f>VLOOKUP(Table10[[#This Row],[نام کارشناس دفتر فنی]],Table1[],3,0)</f>
        <v>کارشناس بازرسی وبرنامه ریزی تعمیرات مکانیک(9)</v>
      </c>
      <c r="G950" s="1" t="s">
        <v>528</v>
      </c>
      <c r="H950" s="1" t="str">
        <f>VLOOKUP(Table10[[#This Row],[نام شخص کارشناس نظارت]],Table1[],3,0)</f>
        <v>کارشناس بازرسی وبرنامه ریزی تعمیرات مکانیک(9)</v>
      </c>
      <c r="I950" s="1">
        <f>COUNTIF(Table2[کد سیستم],Table10[[#This Row],[کد سیستم]])</f>
        <v>1</v>
      </c>
    </row>
    <row r="951" spans="1:9" hidden="1" x14ac:dyDescent="0.25">
      <c r="A951" s="1">
        <v>950</v>
      </c>
      <c r="B951" s="1" t="s">
        <v>3469</v>
      </c>
      <c r="C951" s="1" t="s">
        <v>3469</v>
      </c>
      <c r="D951" s="1" t="s">
        <v>3754</v>
      </c>
      <c r="E951" s="1" t="s">
        <v>528</v>
      </c>
      <c r="F951" s="1" t="str">
        <f>VLOOKUP(Table10[[#This Row],[نام کارشناس دفتر فنی]],Table1[],3,0)</f>
        <v>کارشناس بازرسی وبرنامه ریزی تعمیرات مکانیک(9)</v>
      </c>
      <c r="G951" s="1" t="s">
        <v>528</v>
      </c>
      <c r="H951" s="1" t="str">
        <f>VLOOKUP(Table10[[#This Row],[نام شخص کارشناس نظارت]],Table1[],3,0)</f>
        <v>کارشناس بازرسی وبرنامه ریزی تعمیرات مکانیک(9)</v>
      </c>
      <c r="I951" s="1">
        <f>COUNTIF(Table2[کد سیستم],Table10[[#This Row],[کد سیستم]])</f>
        <v>1</v>
      </c>
    </row>
    <row r="952" spans="1:9" hidden="1" x14ac:dyDescent="0.25">
      <c r="A952" s="1">
        <v>951</v>
      </c>
      <c r="B952" s="1" t="s">
        <v>3471</v>
      </c>
      <c r="C952" s="1" t="s">
        <v>3471</v>
      </c>
      <c r="D952" s="1" t="s">
        <v>3754</v>
      </c>
      <c r="E952" s="1" t="s">
        <v>528</v>
      </c>
      <c r="F952" s="1" t="str">
        <f>VLOOKUP(Table10[[#This Row],[نام کارشناس دفتر فنی]],Table1[],3,0)</f>
        <v>کارشناس بازرسی وبرنامه ریزی تعمیرات مکانیک(9)</v>
      </c>
      <c r="G952" s="1" t="s">
        <v>528</v>
      </c>
      <c r="H952" s="1" t="str">
        <f>VLOOKUP(Table10[[#This Row],[نام شخص کارشناس نظارت]],Table1[],3,0)</f>
        <v>کارشناس بازرسی وبرنامه ریزی تعمیرات مکانیک(9)</v>
      </c>
      <c r="I952" s="1">
        <f>COUNTIF(Table2[کد سیستم],Table10[[#This Row],[کد سیستم]])</f>
        <v>1</v>
      </c>
    </row>
    <row r="953" spans="1:9" hidden="1" x14ac:dyDescent="0.25">
      <c r="A953" s="1">
        <v>952</v>
      </c>
      <c r="B953" s="1" t="s">
        <v>3473</v>
      </c>
      <c r="C953" s="1" t="s">
        <v>3473</v>
      </c>
      <c r="D953" s="1" t="s">
        <v>3754</v>
      </c>
      <c r="E953" s="1" t="s">
        <v>528</v>
      </c>
      <c r="F953" s="1" t="str">
        <f>VLOOKUP(Table10[[#This Row],[نام کارشناس دفتر فنی]],Table1[],3,0)</f>
        <v>کارشناس بازرسی وبرنامه ریزی تعمیرات مکانیک(9)</v>
      </c>
      <c r="G953" s="1" t="s">
        <v>528</v>
      </c>
      <c r="H953" s="1" t="str">
        <f>VLOOKUP(Table10[[#This Row],[نام شخص کارشناس نظارت]],Table1[],3,0)</f>
        <v>کارشناس بازرسی وبرنامه ریزی تعمیرات مکانیک(9)</v>
      </c>
      <c r="I953" s="1">
        <f>COUNTIF(Table2[کد سیستم],Table10[[#This Row],[کد سیستم]])</f>
        <v>1</v>
      </c>
    </row>
    <row r="954" spans="1:9" hidden="1" x14ac:dyDescent="0.25">
      <c r="A954" s="1">
        <v>953</v>
      </c>
      <c r="B954" s="1" t="s">
        <v>3475</v>
      </c>
      <c r="C954" s="1" t="s">
        <v>3475</v>
      </c>
      <c r="D954" s="1" t="s">
        <v>3754</v>
      </c>
      <c r="E954" s="1" t="s">
        <v>528</v>
      </c>
      <c r="F954" s="1" t="str">
        <f>VLOOKUP(Table10[[#This Row],[نام کارشناس دفتر فنی]],Table1[],3,0)</f>
        <v>کارشناس بازرسی وبرنامه ریزی تعمیرات مکانیک(9)</v>
      </c>
      <c r="G954" s="1" t="s">
        <v>528</v>
      </c>
      <c r="H954" s="1" t="str">
        <f>VLOOKUP(Table10[[#This Row],[نام شخص کارشناس نظارت]],Table1[],3,0)</f>
        <v>کارشناس بازرسی وبرنامه ریزی تعمیرات مکانیک(9)</v>
      </c>
      <c r="I954" s="1">
        <f>COUNTIF(Table2[کد سیستم],Table10[[#This Row],[کد سیستم]])</f>
        <v>1</v>
      </c>
    </row>
    <row r="955" spans="1:9" hidden="1" x14ac:dyDescent="0.25">
      <c r="A955" s="1">
        <v>954</v>
      </c>
      <c r="B955" s="1" t="s">
        <v>3477</v>
      </c>
      <c r="C955" s="1" t="s">
        <v>3477</v>
      </c>
      <c r="D955" s="1" t="s">
        <v>3754</v>
      </c>
      <c r="E955" s="1" t="s">
        <v>528</v>
      </c>
      <c r="F955" s="1" t="str">
        <f>VLOOKUP(Table10[[#This Row],[نام کارشناس دفتر فنی]],Table1[],3,0)</f>
        <v>کارشناس بازرسی وبرنامه ریزی تعمیرات مکانیک(9)</v>
      </c>
      <c r="G955" s="1" t="s">
        <v>528</v>
      </c>
      <c r="H955" s="1" t="str">
        <f>VLOOKUP(Table10[[#This Row],[نام شخص کارشناس نظارت]],Table1[],3,0)</f>
        <v>کارشناس بازرسی وبرنامه ریزی تعمیرات مکانیک(9)</v>
      </c>
      <c r="I955" s="1">
        <f>COUNTIF(Table2[کد سیستم],Table10[[#This Row],[کد سیستم]])</f>
        <v>1</v>
      </c>
    </row>
    <row r="956" spans="1:9" hidden="1" x14ac:dyDescent="0.25">
      <c r="A956" s="1">
        <v>955</v>
      </c>
      <c r="B956" s="1" t="s">
        <v>3479</v>
      </c>
      <c r="C956" s="1" t="s">
        <v>3479</v>
      </c>
      <c r="D956" s="1" t="s">
        <v>3754</v>
      </c>
      <c r="E956" s="1" t="s">
        <v>528</v>
      </c>
      <c r="F956" s="1" t="str">
        <f>VLOOKUP(Table10[[#This Row],[نام کارشناس دفتر فنی]],Table1[],3,0)</f>
        <v>کارشناس بازرسی وبرنامه ریزی تعمیرات مکانیک(9)</v>
      </c>
      <c r="G956" s="1" t="s">
        <v>528</v>
      </c>
      <c r="H956" s="1" t="str">
        <f>VLOOKUP(Table10[[#This Row],[نام شخص کارشناس نظارت]],Table1[],3,0)</f>
        <v>کارشناس بازرسی وبرنامه ریزی تعمیرات مکانیک(9)</v>
      </c>
      <c r="I956" s="1">
        <f>COUNTIF(Table2[کد سیستم],Table10[[#This Row],[کد سیستم]])</f>
        <v>1</v>
      </c>
    </row>
    <row r="957" spans="1:9" hidden="1" x14ac:dyDescent="0.25">
      <c r="A957" s="1">
        <v>956</v>
      </c>
      <c r="B957" s="1" t="s">
        <v>3481</v>
      </c>
      <c r="C957" s="1" t="s">
        <v>3481</v>
      </c>
      <c r="D957" s="1" t="s">
        <v>3754</v>
      </c>
      <c r="E957" s="1" t="s">
        <v>528</v>
      </c>
      <c r="F957" s="1" t="str">
        <f>VLOOKUP(Table10[[#This Row],[نام کارشناس دفتر فنی]],Table1[],3,0)</f>
        <v>کارشناس بازرسی وبرنامه ریزی تعمیرات مکانیک(9)</v>
      </c>
      <c r="G957" s="1" t="s">
        <v>528</v>
      </c>
      <c r="H957" s="1" t="str">
        <f>VLOOKUP(Table10[[#This Row],[نام شخص کارشناس نظارت]],Table1[],3,0)</f>
        <v>کارشناس بازرسی وبرنامه ریزی تعمیرات مکانیک(9)</v>
      </c>
      <c r="I957" s="1">
        <f>COUNTIF(Table2[کد سیستم],Table10[[#This Row],[کد سیستم]])</f>
        <v>1</v>
      </c>
    </row>
    <row r="958" spans="1:9" hidden="1" x14ac:dyDescent="0.25">
      <c r="A958" s="1">
        <v>957</v>
      </c>
      <c r="B958" s="1" t="s">
        <v>3483</v>
      </c>
      <c r="C958" s="1" t="s">
        <v>3483</v>
      </c>
      <c r="D958" s="1" t="s">
        <v>3754</v>
      </c>
      <c r="E958" s="1" t="s">
        <v>528</v>
      </c>
      <c r="F958" s="1" t="str">
        <f>VLOOKUP(Table10[[#This Row],[نام کارشناس دفتر فنی]],Table1[],3,0)</f>
        <v>کارشناس بازرسی وبرنامه ریزی تعمیرات مکانیک(9)</v>
      </c>
      <c r="G958" s="1" t="s">
        <v>528</v>
      </c>
      <c r="H958" s="1" t="str">
        <f>VLOOKUP(Table10[[#This Row],[نام شخص کارشناس نظارت]],Table1[],3,0)</f>
        <v>کارشناس بازرسی وبرنامه ریزی تعمیرات مکانیک(9)</v>
      </c>
      <c r="I958" s="1">
        <f>COUNTIF(Table2[کد سیستم],Table10[[#This Row],[کد سیستم]])</f>
        <v>1</v>
      </c>
    </row>
    <row r="959" spans="1:9" hidden="1" x14ac:dyDescent="0.25">
      <c r="A959" s="1">
        <v>958</v>
      </c>
      <c r="B959" s="1" t="s">
        <v>3485</v>
      </c>
      <c r="C959" s="1" t="s">
        <v>3485</v>
      </c>
      <c r="D959" s="1" t="s">
        <v>3754</v>
      </c>
      <c r="E959" s="1" t="s">
        <v>528</v>
      </c>
      <c r="F959" s="1" t="str">
        <f>VLOOKUP(Table10[[#This Row],[نام کارشناس دفتر فنی]],Table1[],3,0)</f>
        <v>کارشناس بازرسی وبرنامه ریزی تعمیرات مکانیک(9)</v>
      </c>
      <c r="G959" s="1" t="s">
        <v>528</v>
      </c>
      <c r="H959" s="1" t="str">
        <f>VLOOKUP(Table10[[#This Row],[نام شخص کارشناس نظارت]],Table1[],3,0)</f>
        <v>کارشناس بازرسی وبرنامه ریزی تعمیرات مکانیک(9)</v>
      </c>
      <c r="I959" s="1">
        <f>COUNTIF(Table2[کد سیستم],Table10[[#This Row],[کد سیستم]])</f>
        <v>1</v>
      </c>
    </row>
    <row r="960" spans="1:9" hidden="1" x14ac:dyDescent="0.25">
      <c r="A960" s="1">
        <v>959</v>
      </c>
      <c r="B960" s="1" t="s">
        <v>3487</v>
      </c>
      <c r="C960" s="1" t="s">
        <v>3487</v>
      </c>
      <c r="D960" s="1" t="s">
        <v>3754</v>
      </c>
      <c r="E960" s="1" t="s">
        <v>528</v>
      </c>
      <c r="F960" s="1" t="str">
        <f>VLOOKUP(Table10[[#This Row],[نام کارشناس دفتر فنی]],Table1[],3,0)</f>
        <v>کارشناس بازرسی وبرنامه ریزی تعمیرات مکانیک(9)</v>
      </c>
      <c r="G960" s="1" t="s">
        <v>528</v>
      </c>
      <c r="H960" s="1" t="str">
        <f>VLOOKUP(Table10[[#This Row],[نام شخص کارشناس نظارت]],Table1[],3,0)</f>
        <v>کارشناس بازرسی وبرنامه ریزی تعمیرات مکانیک(9)</v>
      </c>
      <c r="I960" s="1">
        <f>COUNTIF(Table2[کد سیستم],Table10[[#This Row],[کد سیستم]])</f>
        <v>1</v>
      </c>
    </row>
    <row r="961" spans="1:9" hidden="1" x14ac:dyDescent="0.25">
      <c r="A961" s="1">
        <v>960</v>
      </c>
      <c r="B961" s="1" t="s">
        <v>3489</v>
      </c>
      <c r="C961" s="1" t="s">
        <v>3489</v>
      </c>
      <c r="D961" s="1" t="s">
        <v>3754</v>
      </c>
      <c r="E961" s="1" t="s">
        <v>528</v>
      </c>
      <c r="F961" s="1" t="str">
        <f>VLOOKUP(Table10[[#This Row],[نام کارشناس دفتر فنی]],Table1[],3,0)</f>
        <v>کارشناس بازرسی وبرنامه ریزی تعمیرات مکانیک(9)</v>
      </c>
      <c r="G961" s="1" t="s">
        <v>528</v>
      </c>
      <c r="H961" s="1" t="str">
        <f>VLOOKUP(Table10[[#This Row],[نام شخص کارشناس نظارت]],Table1[],3,0)</f>
        <v>کارشناس بازرسی وبرنامه ریزی تعمیرات مکانیک(9)</v>
      </c>
      <c r="I961" s="1">
        <f>COUNTIF(Table2[کد سیستم],Table10[[#This Row],[کد سیستم]])</f>
        <v>1</v>
      </c>
    </row>
    <row r="962" spans="1:9" hidden="1" x14ac:dyDescent="0.25">
      <c r="A962" s="1">
        <v>961</v>
      </c>
      <c r="B962" s="1" t="s">
        <v>3491</v>
      </c>
      <c r="C962" s="1" t="s">
        <v>3491</v>
      </c>
      <c r="D962" s="1" t="s">
        <v>3754</v>
      </c>
      <c r="E962" s="1" t="s">
        <v>528</v>
      </c>
      <c r="F962" s="1" t="str">
        <f>VLOOKUP(Table10[[#This Row],[نام کارشناس دفتر فنی]],Table1[],3,0)</f>
        <v>کارشناس بازرسی وبرنامه ریزی تعمیرات مکانیک(9)</v>
      </c>
      <c r="G962" s="1" t="s">
        <v>528</v>
      </c>
      <c r="H962" s="1" t="str">
        <f>VLOOKUP(Table10[[#This Row],[نام شخص کارشناس نظارت]],Table1[],3,0)</f>
        <v>کارشناس بازرسی وبرنامه ریزی تعمیرات مکانیک(9)</v>
      </c>
      <c r="I962" s="1">
        <f>COUNTIF(Table2[کد سیستم],Table10[[#This Row],[کد سیستم]])</f>
        <v>1</v>
      </c>
    </row>
    <row r="963" spans="1:9" hidden="1" x14ac:dyDescent="0.25">
      <c r="A963" s="1">
        <v>962</v>
      </c>
      <c r="B963" s="1" t="s">
        <v>3493</v>
      </c>
      <c r="C963" s="1" t="s">
        <v>3493</v>
      </c>
      <c r="D963" s="1" t="s">
        <v>3754</v>
      </c>
      <c r="E963" s="1" t="s">
        <v>528</v>
      </c>
      <c r="F963" s="1" t="str">
        <f>VLOOKUP(Table10[[#This Row],[نام کارشناس دفتر فنی]],Table1[],3,0)</f>
        <v>کارشناس بازرسی وبرنامه ریزی تعمیرات مکانیک(9)</v>
      </c>
      <c r="G963" s="1" t="s">
        <v>528</v>
      </c>
      <c r="H963" s="1" t="str">
        <f>VLOOKUP(Table10[[#This Row],[نام شخص کارشناس نظارت]],Table1[],3,0)</f>
        <v>کارشناس بازرسی وبرنامه ریزی تعمیرات مکانیک(9)</v>
      </c>
      <c r="I963" s="1">
        <f>COUNTIF(Table2[کد سیستم],Table10[[#This Row],[کد سیستم]])</f>
        <v>1</v>
      </c>
    </row>
    <row r="964" spans="1:9" hidden="1" x14ac:dyDescent="0.25">
      <c r="A964" s="1">
        <v>963</v>
      </c>
      <c r="B964" s="1" t="s">
        <v>3495</v>
      </c>
      <c r="C964" s="1" t="s">
        <v>3495</v>
      </c>
      <c r="D964" s="1" t="s">
        <v>3754</v>
      </c>
      <c r="E964" s="1" t="s">
        <v>528</v>
      </c>
      <c r="F964" s="1" t="str">
        <f>VLOOKUP(Table10[[#This Row],[نام کارشناس دفتر فنی]],Table1[],3,0)</f>
        <v>کارشناس بازرسی وبرنامه ریزی تعمیرات مکانیک(9)</v>
      </c>
      <c r="G964" s="1" t="s">
        <v>528</v>
      </c>
      <c r="H964" s="1" t="str">
        <f>VLOOKUP(Table10[[#This Row],[نام شخص کارشناس نظارت]],Table1[],3,0)</f>
        <v>کارشناس بازرسی وبرنامه ریزی تعمیرات مکانیک(9)</v>
      </c>
      <c r="I964" s="1">
        <f>COUNTIF(Table2[کد سیستم],Table10[[#This Row],[کد سیستم]])</f>
        <v>1</v>
      </c>
    </row>
    <row r="965" spans="1:9" hidden="1" x14ac:dyDescent="0.25">
      <c r="A965" s="1">
        <v>964</v>
      </c>
      <c r="B965" s="1" t="s">
        <v>3497</v>
      </c>
      <c r="C965" s="1" t="s">
        <v>3497</v>
      </c>
      <c r="D965" s="1" t="s">
        <v>3754</v>
      </c>
      <c r="E965" s="1" t="s">
        <v>528</v>
      </c>
      <c r="F965" s="1" t="str">
        <f>VLOOKUP(Table10[[#This Row],[نام کارشناس دفتر فنی]],Table1[],3,0)</f>
        <v>کارشناس بازرسی وبرنامه ریزی تعمیرات مکانیک(9)</v>
      </c>
      <c r="G965" s="1" t="s">
        <v>528</v>
      </c>
      <c r="H965" s="1" t="str">
        <f>VLOOKUP(Table10[[#This Row],[نام شخص کارشناس نظارت]],Table1[],3,0)</f>
        <v>کارشناس بازرسی وبرنامه ریزی تعمیرات مکانیک(9)</v>
      </c>
      <c r="I965" s="1">
        <f>COUNTIF(Table2[کد سیستم],Table10[[#This Row],[کد سیستم]])</f>
        <v>1</v>
      </c>
    </row>
    <row r="966" spans="1:9" hidden="1" x14ac:dyDescent="0.25">
      <c r="A966" s="1">
        <v>965</v>
      </c>
      <c r="B966" s="1" t="s">
        <v>3499</v>
      </c>
      <c r="C966" s="1" t="s">
        <v>3499</v>
      </c>
      <c r="D966" s="1" t="s">
        <v>3754</v>
      </c>
      <c r="E966" s="1" t="s">
        <v>528</v>
      </c>
      <c r="F966" s="1" t="str">
        <f>VLOOKUP(Table10[[#This Row],[نام کارشناس دفتر فنی]],Table1[],3,0)</f>
        <v>کارشناس بازرسی وبرنامه ریزی تعمیرات مکانیک(9)</v>
      </c>
      <c r="G966" s="1" t="s">
        <v>528</v>
      </c>
      <c r="H966" s="1" t="str">
        <f>VLOOKUP(Table10[[#This Row],[نام شخص کارشناس نظارت]],Table1[],3,0)</f>
        <v>کارشناس بازرسی وبرنامه ریزی تعمیرات مکانیک(9)</v>
      </c>
      <c r="I966" s="1">
        <f>COUNTIF(Table2[کد سیستم],Table10[[#This Row],[کد سیستم]])</f>
        <v>1</v>
      </c>
    </row>
    <row r="967" spans="1:9" hidden="1" x14ac:dyDescent="0.25">
      <c r="A967" s="1">
        <v>966</v>
      </c>
      <c r="B967" s="1" t="s">
        <v>3501</v>
      </c>
      <c r="C967" s="1" t="s">
        <v>3501</v>
      </c>
      <c r="D967" s="1" t="s">
        <v>3754</v>
      </c>
      <c r="E967" s="1" t="s">
        <v>528</v>
      </c>
      <c r="F967" s="1" t="str">
        <f>VLOOKUP(Table10[[#This Row],[نام کارشناس دفتر فنی]],Table1[],3,0)</f>
        <v>کارشناس بازرسی وبرنامه ریزی تعمیرات مکانیک(9)</v>
      </c>
      <c r="G967" s="1" t="s">
        <v>528</v>
      </c>
      <c r="H967" s="1" t="str">
        <f>VLOOKUP(Table10[[#This Row],[نام شخص کارشناس نظارت]],Table1[],3,0)</f>
        <v>کارشناس بازرسی وبرنامه ریزی تعمیرات مکانیک(9)</v>
      </c>
      <c r="I967" s="1">
        <f>COUNTIF(Table2[کد سیستم],Table10[[#This Row],[کد سیستم]])</f>
        <v>1</v>
      </c>
    </row>
    <row r="968" spans="1:9" hidden="1" x14ac:dyDescent="0.25">
      <c r="A968" s="1">
        <v>967</v>
      </c>
      <c r="B968" s="1" t="s">
        <v>3503</v>
      </c>
      <c r="C968" s="1" t="s">
        <v>3503</v>
      </c>
      <c r="D968" s="1" t="s">
        <v>3754</v>
      </c>
      <c r="E968" s="1" t="s">
        <v>528</v>
      </c>
      <c r="F968" s="1" t="str">
        <f>VLOOKUP(Table10[[#This Row],[نام کارشناس دفتر فنی]],Table1[],3,0)</f>
        <v>کارشناس بازرسی وبرنامه ریزی تعمیرات مکانیک(9)</v>
      </c>
      <c r="G968" s="1" t="s">
        <v>528</v>
      </c>
      <c r="H968" s="1" t="str">
        <f>VLOOKUP(Table10[[#This Row],[نام شخص کارشناس نظارت]],Table1[],3,0)</f>
        <v>کارشناس بازرسی وبرنامه ریزی تعمیرات مکانیک(9)</v>
      </c>
      <c r="I968" s="1">
        <f>COUNTIF(Table2[کد سیستم],Table10[[#This Row],[کد سیستم]])</f>
        <v>1</v>
      </c>
    </row>
    <row r="969" spans="1:9" hidden="1" x14ac:dyDescent="0.25">
      <c r="A969" s="1">
        <v>968</v>
      </c>
      <c r="B969" s="1" t="s">
        <v>3505</v>
      </c>
      <c r="C969" s="1" t="s">
        <v>3505</v>
      </c>
      <c r="D969" s="1" t="s">
        <v>3754</v>
      </c>
      <c r="E969" s="1" t="s">
        <v>528</v>
      </c>
      <c r="F969" s="1" t="str">
        <f>VLOOKUP(Table10[[#This Row],[نام کارشناس دفتر فنی]],Table1[],3,0)</f>
        <v>کارشناس بازرسی وبرنامه ریزی تعمیرات مکانیک(9)</v>
      </c>
      <c r="G969" s="1" t="s">
        <v>528</v>
      </c>
      <c r="H969" s="1" t="str">
        <f>VLOOKUP(Table10[[#This Row],[نام شخص کارشناس نظارت]],Table1[],3,0)</f>
        <v>کارشناس بازرسی وبرنامه ریزی تعمیرات مکانیک(9)</v>
      </c>
      <c r="I969" s="1">
        <f>COUNTIF(Table2[کد سیستم],Table10[[#This Row],[کد سیستم]])</f>
        <v>1</v>
      </c>
    </row>
    <row r="970" spans="1:9" hidden="1" x14ac:dyDescent="0.25">
      <c r="A970" s="1">
        <v>969</v>
      </c>
      <c r="B970" s="1" t="s">
        <v>3507</v>
      </c>
      <c r="C970" s="1" t="s">
        <v>3507</v>
      </c>
      <c r="D970" s="1" t="s">
        <v>3754</v>
      </c>
      <c r="E970" s="1" t="s">
        <v>528</v>
      </c>
      <c r="F970" s="1" t="str">
        <f>VLOOKUP(Table10[[#This Row],[نام کارشناس دفتر فنی]],Table1[],3,0)</f>
        <v>کارشناس بازرسی وبرنامه ریزی تعمیرات مکانیک(9)</v>
      </c>
      <c r="G970" s="1" t="s">
        <v>528</v>
      </c>
      <c r="H970" s="1" t="str">
        <f>VLOOKUP(Table10[[#This Row],[نام شخص کارشناس نظارت]],Table1[],3,0)</f>
        <v>کارشناس بازرسی وبرنامه ریزی تعمیرات مکانیک(9)</v>
      </c>
      <c r="I970" s="1">
        <f>COUNTIF(Table2[کد سیستم],Table10[[#This Row],[کد سیستم]])</f>
        <v>1</v>
      </c>
    </row>
    <row r="971" spans="1:9" hidden="1" x14ac:dyDescent="0.25">
      <c r="A971" s="1">
        <v>970</v>
      </c>
      <c r="B971" s="1" t="s">
        <v>3509</v>
      </c>
      <c r="C971" s="1" t="s">
        <v>3509</v>
      </c>
      <c r="D971" s="1" t="s">
        <v>3754</v>
      </c>
      <c r="E971" s="1" t="s">
        <v>528</v>
      </c>
      <c r="F971" s="1" t="str">
        <f>VLOOKUP(Table10[[#This Row],[نام کارشناس دفتر فنی]],Table1[],3,0)</f>
        <v>کارشناس بازرسی وبرنامه ریزی تعمیرات مکانیک(9)</v>
      </c>
      <c r="G971" s="1" t="s">
        <v>528</v>
      </c>
      <c r="H971" s="1" t="str">
        <f>VLOOKUP(Table10[[#This Row],[نام شخص کارشناس نظارت]],Table1[],3,0)</f>
        <v>کارشناس بازرسی وبرنامه ریزی تعمیرات مکانیک(9)</v>
      </c>
      <c r="I971" s="1">
        <f>COUNTIF(Table2[کد سیستم],Table10[[#This Row],[کد سیستم]])</f>
        <v>1</v>
      </c>
    </row>
    <row r="972" spans="1:9" hidden="1" x14ac:dyDescent="0.25">
      <c r="A972" s="1">
        <v>971</v>
      </c>
      <c r="B972" s="1" t="s">
        <v>3511</v>
      </c>
      <c r="C972" s="1" t="s">
        <v>3511</v>
      </c>
      <c r="D972" s="1" t="s">
        <v>3754</v>
      </c>
      <c r="E972" s="1" t="s">
        <v>528</v>
      </c>
      <c r="F972" s="1" t="str">
        <f>VLOOKUP(Table10[[#This Row],[نام کارشناس دفتر فنی]],Table1[],3,0)</f>
        <v>کارشناس بازرسی وبرنامه ریزی تعمیرات مکانیک(9)</v>
      </c>
      <c r="G972" s="1" t="s">
        <v>528</v>
      </c>
      <c r="H972" s="1" t="str">
        <f>VLOOKUP(Table10[[#This Row],[نام شخص کارشناس نظارت]],Table1[],3,0)</f>
        <v>کارشناس بازرسی وبرنامه ریزی تعمیرات مکانیک(9)</v>
      </c>
      <c r="I972" s="1">
        <f>COUNTIF(Table2[کد سیستم],Table10[[#This Row],[کد سیستم]])</f>
        <v>1</v>
      </c>
    </row>
    <row r="973" spans="1:9" hidden="1" x14ac:dyDescent="0.25">
      <c r="A973" s="1">
        <v>972</v>
      </c>
      <c r="B973" s="1" t="s">
        <v>3513</v>
      </c>
      <c r="C973" s="1" t="s">
        <v>3513</v>
      </c>
      <c r="D973" s="1" t="s">
        <v>3754</v>
      </c>
      <c r="E973" s="1" t="s">
        <v>528</v>
      </c>
      <c r="F973" s="1" t="str">
        <f>VLOOKUP(Table10[[#This Row],[نام کارشناس دفتر فنی]],Table1[],3,0)</f>
        <v>کارشناس بازرسی وبرنامه ریزی تعمیرات مکانیک(9)</v>
      </c>
      <c r="G973" s="1" t="s">
        <v>528</v>
      </c>
      <c r="H973" s="1" t="str">
        <f>VLOOKUP(Table10[[#This Row],[نام شخص کارشناس نظارت]],Table1[],3,0)</f>
        <v>کارشناس بازرسی وبرنامه ریزی تعمیرات مکانیک(9)</v>
      </c>
      <c r="I973" s="1">
        <f>COUNTIF(Table2[کد سیستم],Table10[[#This Row],[کد سیستم]])</f>
        <v>1</v>
      </c>
    </row>
    <row r="974" spans="1:9" hidden="1" x14ac:dyDescent="0.25">
      <c r="A974" s="1">
        <v>973</v>
      </c>
      <c r="B974" s="1" t="s">
        <v>3515</v>
      </c>
      <c r="C974" s="1" t="s">
        <v>3515</v>
      </c>
      <c r="D974" s="1" t="s">
        <v>3754</v>
      </c>
      <c r="E974" s="1" t="s">
        <v>528</v>
      </c>
      <c r="F974" s="1" t="str">
        <f>VLOOKUP(Table10[[#This Row],[نام کارشناس دفتر فنی]],Table1[],3,0)</f>
        <v>کارشناس بازرسی وبرنامه ریزی تعمیرات مکانیک(9)</v>
      </c>
      <c r="G974" s="1" t="s">
        <v>528</v>
      </c>
      <c r="H974" s="1" t="str">
        <f>VLOOKUP(Table10[[#This Row],[نام شخص کارشناس نظارت]],Table1[],3,0)</f>
        <v>کارشناس بازرسی وبرنامه ریزی تعمیرات مکانیک(9)</v>
      </c>
      <c r="I974" s="1">
        <f>COUNTIF(Table2[کد سیستم],Table10[[#This Row],[کد سیستم]])</f>
        <v>1</v>
      </c>
    </row>
    <row r="975" spans="1:9" hidden="1" x14ac:dyDescent="0.25">
      <c r="A975" s="1">
        <v>974</v>
      </c>
      <c r="B975" s="1" t="s">
        <v>3517</v>
      </c>
      <c r="C975" s="1" t="s">
        <v>3517</v>
      </c>
      <c r="D975" s="1" t="s">
        <v>3754</v>
      </c>
      <c r="E975" s="1" t="s">
        <v>528</v>
      </c>
      <c r="F975" s="1" t="str">
        <f>VLOOKUP(Table10[[#This Row],[نام کارشناس دفتر فنی]],Table1[],3,0)</f>
        <v>کارشناس بازرسی وبرنامه ریزی تعمیرات مکانیک(9)</v>
      </c>
      <c r="G975" s="1" t="s">
        <v>528</v>
      </c>
      <c r="H975" s="1" t="str">
        <f>VLOOKUP(Table10[[#This Row],[نام شخص کارشناس نظارت]],Table1[],3,0)</f>
        <v>کارشناس بازرسی وبرنامه ریزی تعمیرات مکانیک(9)</v>
      </c>
      <c r="I975" s="1">
        <f>COUNTIF(Table2[کد سیستم],Table10[[#This Row],[کد سیستم]])</f>
        <v>1</v>
      </c>
    </row>
    <row r="976" spans="1:9" hidden="1" x14ac:dyDescent="0.25">
      <c r="A976" s="1">
        <v>975</v>
      </c>
      <c r="B976" s="1" t="s">
        <v>3519</v>
      </c>
      <c r="C976" s="1" t="s">
        <v>3519</v>
      </c>
      <c r="D976" s="1" t="s">
        <v>3754</v>
      </c>
      <c r="E976" s="1" t="s">
        <v>528</v>
      </c>
      <c r="F976" s="1" t="str">
        <f>VLOOKUP(Table10[[#This Row],[نام کارشناس دفتر فنی]],Table1[],3,0)</f>
        <v>کارشناس بازرسی وبرنامه ریزی تعمیرات مکانیک(9)</v>
      </c>
      <c r="G976" s="1" t="s">
        <v>528</v>
      </c>
      <c r="H976" s="1" t="str">
        <f>VLOOKUP(Table10[[#This Row],[نام شخص کارشناس نظارت]],Table1[],3,0)</f>
        <v>کارشناس بازرسی وبرنامه ریزی تعمیرات مکانیک(9)</v>
      </c>
      <c r="I976" s="1">
        <f>COUNTIF(Table2[کد سیستم],Table10[[#This Row],[کد سیستم]])</f>
        <v>1</v>
      </c>
    </row>
    <row r="977" spans="1:9" hidden="1" x14ac:dyDescent="0.25">
      <c r="A977" s="1">
        <v>976</v>
      </c>
      <c r="B977" s="1" t="s">
        <v>3521</v>
      </c>
      <c r="C977" s="1" t="s">
        <v>3521</v>
      </c>
      <c r="D977" s="1" t="s">
        <v>3754</v>
      </c>
      <c r="E977" s="1" t="s">
        <v>528</v>
      </c>
      <c r="F977" s="1" t="str">
        <f>VLOOKUP(Table10[[#This Row],[نام کارشناس دفتر فنی]],Table1[],3,0)</f>
        <v>کارشناس بازرسی وبرنامه ریزی تعمیرات مکانیک(9)</v>
      </c>
      <c r="G977" s="1" t="s">
        <v>528</v>
      </c>
      <c r="H977" s="1" t="str">
        <f>VLOOKUP(Table10[[#This Row],[نام شخص کارشناس نظارت]],Table1[],3,0)</f>
        <v>کارشناس بازرسی وبرنامه ریزی تعمیرات مکانیک(9)</v>
      </c>
      <c r="I977" s="1">
        <f>COUNTIF(Table2[کد سیستم],Table10[[#This Row],[کد سیستم]])</f>
        <v>1</v>
      </c>
    </row>
    <row r="978" spans="1:9" hidden="1" x14ac:dyDescent="0.25">
      <c r="A978" s="1">
        <v>977</v>
      </c>
      <c r="B978" s="1" t="s">
        <v>3523</v>
      </c>
      <c r="C978" s="1" t="s">
        <v>3523</v>
      </c>
      <c r="D978" s="1" t="s">
        <v>3754</v>
      </c>
      <c r="E978" s="1" t="s">
        <v>528</v>
      </c>
      <c r="F978" s="1" t="str">
        <f>VLOOKUP(Table10[[#This Row],[نام کارشناس دفتر فنی]],Table1[],3,0)</f>
        <v>کارشناس بازرسی وبرنامه ریزی تعمیرات مکانیک(9)</v>
      </c>
      <c r="G978" s="1" t="s">
        <v>528</v>
      </c>
      <c r="H978" s="1" t="str">
        <f>VLOOKUP(Table10[[#This Row],[نام شخص کارشناس نظارت]],Table1[],3,0)</f>
        <v>کارشناس بازرسی وبرنامه ریزی تعمیرات مکانیک(9)</v>
      </c>
      <c r="I978" s="1">
        <f>COUNTIF(Table2[کد سیستم],Table10[[#This Row],[کد سیستم]])</f>
        <v>1</v>
      </c>
    </row>
    <row r="979" spans="1:9" hidden="1" x14ac:dyDescent="0.25">
      <c r="A979" s="1">
        <v>978</v>
      </c>
      <c r="B979" s="1" t="s">
        <v>3525</v>
      </c>
      <c r="C979" s="1" t="s">
        <v>3525</v>
      </c>
      <c r="D979" s="1" t="s">
        <v>3754</v>
      </c>
      <c r="E979" s="1" t="s">
        <v>528</v>
      </c>
      <c r="F979" s="1" t="str">
        <f>VLOOKUP(Table10[[#This Row],[نام کارشناس دفتر فنی]],Table1[],3,0)</f>
        <v>کارشناس بازرسی وبرنامه ریزی تعمیرات مکانیک(9)</v>
      </c>
      <c r="G979" s="1" t="s">
        <v>528</v>
      </c>
      <c r="H979" s="1" t="str">
        <f>VLOOKUP(Table10[[#This Row],[نام شخص کارشناس نظارت]],Table1[],3,0)</f>
        <v>کارشناس بازرسی وبرنامه ریزی تعمیرات مکانیک(9)</v>
      </c>
      <c r="I979" s="1">
        <f>COUNTIF(Table2[کد سیستم],Table10[[#This Row],[کد سیستم]])</f>
        <v>1</v>
      </c>
    </row>
    <row r="980" spans="1:9" hidden="1" x14ac:dyDescent="0.25">
      <c r="A980" s="1">
        <v>979</v>
      </c>
      <c r="B980" s="1" t="s">
        <v>3527</v>
      </c>
      <c r="C980" s="1" t="s">
        <v>3527</v>
      </c>
      <c r="D980" s="1" t="s">
        <v>3754</v>
      </c>
      <c r="E980" s="1" t="s">
        <v>528</v>
      </c>
      <c r="F980" s="1" t="str">
        <f>VLOOKUP(Table10[[#This Row],[نام کارشناس دفتر فنی]],Table1[],3,0)</f>
        <v>کارشناس بازرسی وبرنامه ریزی تعمیرات مکانیک(9)</v>
      </c>
      <c r="G980" s="1" t="s">
        <v>528</v>
      </c>
      <c r="H980" s="1" t="str">
        <f>VLOOKUP(Table10[[#This Row],[نام شخص کارشناس نظارت]],Table1[],3,0)</f>
        <v>کارشناس بازرسی وبرنامه ریزی تعمیرات مکانیک(9)</v>
      </c>
      <c r="I980" s="1">
        <f>COUNTIF(Table2[کد سیستم],Table10[[#This Row],[کد سیستم]])</f>
        <v>1</v>
      </c>
    </row>
    <row r="981" spans="1:9" hidden="1" x14ac:dyDescent="0.25">
      <c r="A981" s="1">
        <v>980</v>
      </c>
      <c r="B981" s="1" t="s">
        <v>3529</v>
      </c>
      <c r="C981" s="1" t="s">
        <v>3529</v>
      </c>
      <c r="D981" s="1" t="s">
        <v>3754</v>
      </c>
      <c r="E981" s="1" t="s">
        <v>528</v>
      </c>
      <c r="F981" s="1" t="str">
        <f>VLOOKUP(Table10[[#This Row],[نام کارشناس دفتر فنی]],Table1[],3,0)</f>
        <v>کارشناس بازرسی وبرنامه ریزی تعمیرات مکانیک(9)</v>
      </c>
      <c r="G981" s="1" t="s">
        <v>528</v>
      </c>
      <c r="H981" s="1" t="str">
        <f>VLOOKUP(Table10[[#This Row],[نام شخص کارشناس نظارت]],Table1[],3,0)</f>
        <v>کارشناس بازرسی وبرنامه ریزی تعمیرات مکانیک(9)</v>
      </c>
      <c r="I981" s="1">
        <f>COUNTIF(Table2[کد سیستم],Table10[[#This Row],[کد سیستم]])</f>
        <v>1</v>
      </c>
    </row>
    <row r="982" spans="1:9" hidden="1" x14ac:dyDescent="0.25">
      <c r="A982" s="1">
        <v>981</v>
      </c>
      <c r="B982" s="1" t="s">
        <v>3531</v>
      </c>
      <c r="C982" s="1" t="s">
        <v>3531</v>
      </c>
      <c r="D982" s="1" t="s">
        <v>3754</v>
      </c>
      <c r="E982" s="1" t="s">
        <v>528</v>
      </c>
      <c r="F982" s="1" t="str">
        <f>VLOOKUP(Table10[[#This Row],[نام کارشناس دفتر فنی]],Table1[],3,0)</f>
        <v>کارشناس بازرسی وبرنامه ریزی تعمیرات مکانیک(9)</v>
      </c>
      <c r="G982" s="1" t="s">
        <v>528</v>
      </c>
      <c r="H982" s="1" t="str">
        <f>VLOOKUP(Table10[[#This Row],[نام شخص کارشناس نظارت]],Table1[],3,0)</f>
        <v>کارشناس بازرسی وبرنامه ریزی تعمیرات مکانیک(9)</v>
      </c>
      <c r="I982" s="1">
        <f>COUNTIF(Table2[کد سیستم],Table10[[#This Row],[کد سیستم]])</f>
        <v>1</v>
      </c>
    </row>
    <row r="983" spans="1:9" hidden="1" x14ac:dyDescent="0.25">
      <c r="A983" s="1">
        <v>982</v>
      </c>
      <c r="B983" s="1" t="s">
        <v>3533</v>
      </c>
      <c r="C983" s="1" t="s">
        <v>3533</v>
      </c>
      <c r="D983" s="1" t="s">
        <v>3754</v>
      </c>
      <c r="E983" s="1" t="s">
        <v>528</v>
      </c>
      <c r="F983" s="1" t="str">
        <f>VLOOKUP(Table10[[#This Row],[نام کارشناس دفتر فنی]],Table1[],3,0)</f>
        <v>کارشناس بازرسی وبرنامه ریزی تعمیرات مکانیک(9)</v>
      </c>
      <c r="G983" s="1" t="s">
        <v>528</v>
      </c>
      <c r="H983" s="1" t="str">
        <f>VLOOKUP(Table10[[#This Row],[نام شخص کارشناس نظارت]],Table1[],3,0)</f>
        <v>کارشناس بازرسی وبرنامه ریزی تعمیرات مکانیک(9)</v>
      </c>
      <c r="I983" s="1">
        <f>COUNTIF(Table2[کد سیستم],Table10[[#This Row],[کد سیستم]])</f>
        <v>1</v>
      </c>
    </row>
    <row r="984" spans="1:9" hidden="1" x14ac:dyDescent="0.25">
      <c r="A984" s="1">
        <v>983</v>
      </c>
      <c r="B984" s="1" t="s">
        <v>3535</v>
      </c>
      <c r="C984" s="1" t="s">
        <v>3535</v>
      </c>
      <c r="D984" s="1" t="s">
        <v>3754</v>
      </c>
      <c r="E984" s="1" t="s">
        <v>528</v>
      </c>
      <c r="F984" s="1" t="str">
        <f>VLOOKUP(Table10[[#This Row],[نام کارشناس دفتر فنی]],Table1[],3,0)</f>
        <v>کارشناس بازرسی وبرنامه ریزی تعمیرات مکانیک(9)</v>
      </c>
      <c r="G984" s="1" t="s">
        <v>528</v>
      </c>
      <c r="H984" s="1" t="str">
        <f>VLOOKUP(Table10[[#This Row],[نام شخص کارشناس نظارت]],Table1[],3,0)</f>
        <v>کارشناس بازرسی وبرنامه ریزی تعمیرات مکانیک(9)</v>
      </c>
      <c r="I984" s="1">
        <f>COUNTIF(Table2[کد سیستم],Table10[[#This Row],[کد سیستم]])</f>
        <v>1</v>
      </c>
    </row>
    <row r="985" spans="1:9" hidden="1" x14ac:dyDescent="0.25">
      <c r="A985" s="1">
        <v>984</v>
      </c>
      <c r="B985" s="1" t="s">
        <v>3537</v>
      </c>
      <c r="C985" s="1" t="s">
        <v>3537</v>
      </c>
      <c r="D985" s="1" t="s">
        <v>3754</v>
      </c>
      <c r="E985" s="1" t="s">
        <v>528</v>
      </c>
      <c r="F985" s="1" t="str">
        <f>VLOOKUP(Table10[[#This Row],[نام کارشناس دفتر فنی]],Table1[],3,0)</f>
        <v>کارشناس بازرسی وبرنامه ریزی تعمیرات مکانیک(9)</v>
      </c>
      <c r="G985" s="1" t="s">
        <v>528</v>
      </c>
      <c r="H985" s="1" t="str">
        <f>VLOOKUP(Table10[[#This Row],[نام شخص کارشناس نظارت]],Table1[],3,0)</f>
        <v>کارشناس بازرسی وبرنامه ریزی تعمیرات مکانیک(9)</v>
      </c>
      <c r="I985" s="1">
        <f>COUNTIF(Table2[کد سیستم],Table10[[#This Row],[کد سیستم]])</f>
        <v>1</v>
      </c>
    </row>
    <row r="986" spans="1:9" hidden="1" x14ac:dyDescent="0.25">
      <c r="A986" s="1">
        <v>985</v>
      </c>
      <c r="B986" s="1" t="s">
        <v>3539</v>
      </c>
      <c r="C986" s="1" t="s">
        <v>3539</v>
      </c>
      <c r="D986" s="1" t="s">
        <v>3754</v>
      </c>
      <c r="E986" s="1" t="s">
        <v>528</v>
      </c>
      <c r="F986" s="1" t="str">
        <f>VLOOKUP(Table10[[#This Row],[نام کارشناس دفتر فنی]],Table1[],3,0)</f>
        <v>کارشناس بازرسی وبرنامه ریزی تعمیرات مکانیک(9)</v>
      </c>
      <c r="G986" s="1" t="s">
        <v>528</v>
      </c>
      <c r="H986" s="1" t="str">
        <f>VLOOKUP(Table10[[#This Row],[نام شخص کارشناس نظارت]],Table1[],3,0)</f>
        <v>کارشناس بازرسی وبرنامه ریزی تعمیرات مکانیک(9)</v>
      </c>
      <c r="I986" s="1">
        <f>COUNTIF(Table2[کد سیستم],Table10[[#This Row],[کد سیستم]])</f>
        <v>1</v>
      </c>
    </row>
    <row r="987" spans="1:9" hidden="1" x14ac:dyDescent="0.25">
      <c r="A987" s="1">
        <v>986</v>
      </c>
      <c r="B987" s="1" t="s">
        <v>3541</v>
      </c>
      <c r="C987" s="1" t="s">
        <v>3541</v>
      </c>
      <c r="D987" s="1" t="s">
        <v>3754</v>
      </c>
      <c r="E987" s="1" t="s">
        <v>528</v>
      </c>
      <c r="F987" s="1" t="str">
        <f>VLOOKUP(Table10[[#This Row],[نام کارشناس دفتر فنی]],Table1[],3,0)</f>
        <v>کارشناس بازرسی وبرنامه ریزی تعمیرات مکانیک(9)</v>
      </c>
      <c r="G987" s="1" t="s">
        <v>528</v>
      </c>
      <c r="H987" s="1" t="str">
        <f>VLOOKUP(Table10[[#This Row],[نام شخص کارشناس نظارت]],Table1[],3,0)</f>
        <v>کارشناس بازرسی وبرنامه ریزی تعمیرات مکانیک(9)</v>
      </c>
      <c r="I987" s="1">
        <f>COUNTIF(Table2[کد سیستم],Table10[[#This Row],[کد سیستم]])</f>
        <v>1</v>
      </c>
    </row>
    <row r="988" spans="1:9" hidden="1" x14ac:dyDescent="0.25">
      <c r="A988" s="1">
        <v>987</v>
      </c>
      <c r="B988" s="1" t="s">
        <v>3543</v>
      </c>
      <c r="C988" s="1" t="s">
        <v>3543</v>
      </c>
      <c r="D988" s="1" t="s">
        <v>3754</v>
      </c>
      <c r="E988" s="1" t="s">
        <v>528</v>
      </c>
      <c r="F988" s="1" t="str">
        <f>VLOOKUP(Table10[[#This Row],[نام کارشناس دفتر فنی]],Table1[],3,0)</f>
        <v>کارشناس بازرسی وبرنامه ریزی تعمیرات مکانیک(9)</v>
      </c>
      <c r="G988" s="1" t="s">
        <v>528</v>
      </c>
      <c r="H988" s="1" t="str">
        <f>VLOOKUP(Table10[[#This Row],[نام شخص کارشناس نظارت]],Table1[],3,0)</f>
        <v>کارشناس بازرسی وبرنامه ریزی تعمیرات مکانیک(9)</v>
      </c>
      <c r="I988" s="1">
        <f>COUNTIF(Table2[کد سیستم],Table10[[#This Row],[کد سیستم]])</f>
        <v>1</v>
      </c>
    </row>
    <row r="989" spans="1:9" hidden="1" x14ac:dyDescent="0.25">
      <c r="A989" s="1">
        <v>988</v>
      </c>
      <c r="B989" s="1" t="s">
        <v>3545</v>
      </c>
      <c r="C989" s="1" t="s">
        <v>3545</v>
      </c>
      <c r="D989" s="1" t="s">
        <v>3754</v>
      </c>
      <c r="E989" s="1" t="s">
        <v>528</v>
      </c>
      <c r="F989" s="1" t="str">
        <f>VLOOKUP(Table10[[#This Row],[نام کارشناس دفتر فنی]],Table1[],3,0)</f>
        <v>کارشناس بازرسی وبرنامه ریزی تعمیرات مکانیک(9)</v>
      </c>
      <c r="G989" s="1" t="s">
        <v>528</v>
      </c>
      <c r="H989" s="1" t="str">
        <f>VLOOKUP(Table10[[#This Row],[نام شخص کارشناس نظارت]],Table1[],3,0)</f>
        <v>کارشناس بازرسی وبرنامه ریزی تعمیرات مکانیک(9)</v>
      </c>
      <c r="I989" s="1">
        <f>COUNTIF(Table2[کد سیستم],Table10[[#This Row],[کد سیستم]])</f>
        <v>1</v>
      </c>
    </row>
    <row r="990" spans="1:9" hidden="1" x14ac:dyDescent="0.25">
      <c r="A990" s="1">
        <v>989</v>
      </c>
      <c r="B990" s="1" t="s">
        <v>3547</v>
      </c>
      <c r="C990" s="1" t="s">
        <v>3547</v>
      </c>
      <c r="D990" s="1" t="s">
        <v>3754</v>
      </c>
      <c r="E990" s="1" t="s">
        <v>528</v>
      </c>
      <c r="F990" s="1" t="str">
        <f>VLOOKUP(Table10[[#This Row],[نام کارشناس دفتر فنی]],Table1[],3,0)</f>
        <v>کارشناس بازرسی وبرنامه ریزی تعمیرات مکانیک(9)</v>
      </c>
      <c r="G990" s="1" t="s">
        <v>528</v>
      </c>
      <c r="H990" s="1" t="str">
        <f>VLOOKUP(Table10[[#This Row],[نام شخص کارشناس نظارت]],Table1[],3,0)</f>
        <v>کارشناس بازرسی وبرنامه ریزی تعمیرات مکانیک(9)</v>
      </c>
      <c r="I990" s="1">
        <f>COUNTIF(Table2[کد سیستم],Table10[[#This Row],[کد سیستم]])</f>
        <v>1</v>
      </c>
    </row>
    <row r="991" spans="1:9" hidden="1" x14ac:dyDescent="0.25">
      <c r="A991" s="1">
        <v>990</v>
      </c>
      <c r="B991" s="1" t="s">
        <v>3549</v>
      </c>
      <c r="C991" s="1" t="s">
        <v>3549</v>
      </c>
      <c r="D991" s="1" t="s">
        <v>3754</v>
      </c>
      <c r="E991" s="1" t="s">
        <v>528</v>
      </c>
      <c r="F991" s="1" t="str">
        <f>VLOOKUP(Table10[[#This Row],[نام کارشناس دفتر فنی]],Table1[],3,0)</f>
        <v>کارشناس بازرسی وبرنامه ریزی تعمیرات مکانیک(9)</v>
      </c>
      <c r="G991" s="1" t="s">
        <v>528</v>
      </c>
      <c r="H991" s="1" t="str">
        <f>VLOOKUP(Table10[[#This Row],[نام شخص کارشناس نظارت]],Table1[],3,0)</f>
        <v>کارشناس بازرسی وبرنامه ریزی تعمیرات مکانیک(9)</v>
      </c>
      <c r="I991" s="1">
        <f>COUNTIF(Table2[کد سیستم],Table10[[#This Row],[کد سیستم]])</f>
        <v>1</v>
      </c>
    </row>
    <row r="992" spans="1:9" hidden="1" x14ac:dyDescent="0.25">
      <c r="A992" s="1">
        <v>991</v>
      </c>
      <c r="B992" s="1" t="s">
        <v>3551</v>
      </c>
      <c r="C992" s="1" t="s">
        <v>3551</v>
      </c>
      <c r="D992" s="1" t="s">
        <v>3754</v>
      </c>
      <c r="E992" s="1" t="s">
        <v>528</v>
      </c>
      <c r="F992" s="1" t="str">
        <f>VLOOKUP(Table10[[#This Row],[نام کارشناس دفتر فنی]],Table1[],3,0)</f>
        <v>کارشناس بازرسی وبرنامه ریزی تعمیرات مکانیک(9)</v>
      </c>
      <c r="G992" s="1" t="s">
        <v>528</v>
      </c>
      <c r="H992" s="1" t="str">
        <f>VLOOKUP(Table10[[#This Row],[نام شخص کارشناس نظارت]],Table1[],3,0)</f>
        <v>کارشناس بازرسی وبرنامه ریزی تعمیرات مکانیک(9)</v>
      </c>
      <c r="I992" s="1">
        <f>COUNTIF(Table2[کد سیستم],Table10[[#This Row],[کد سیستم]])</f>
        <v>1</v>
      </c>
    </row>
    <row r="993" spans="1:9" hidden="1" x14ac:dyDescent="0.25">
      <c r="A993" s="1">
        <v>992</v>
      </c>
      <c r="B993" s="1" t="s">
        <v>3553</v>
      </c>
      <c r="C993" s="1" t="s">
        <v>3553</v>
      </c>
      <c r="D993" s="1" t="s">
        <v>3754</v>
      </c>
      <c r="E993" s="1" t="s">
        <v>528</v>
      </c>
      <c r="F993" s="1" t="str">
        <f>VLOOKUP(Table10[[#This Row],[نام کارشناس دفتر فنی]],Table1[],3,0)</f>
        <v>کارشناس بازرسی وبرنامه ریزی تعمیرات مکانیک(9)</v>
      </c>
      <c r="G993" s="1" t="s">
        <v>528</v>
      </c>
      <c r="H993" s="1" t="str">
        <f>VLOOKUP(Table10[[#This Row],[نام شخص کارشناس نظارت]],Table1[],3,0)</f>
        <v>کارشناس بازرسی وبرنامه ریزی تعمیرات مکانیک(9)</v>
      </c>
      <c r="I993" s="1">
        <f>COUNTIF(Table2[کد سیستم],Table10[[#This Row],[کد سیستم]])</f>
        <v>1</v>
      </c>
    </row>
    <row r="994" spans="1:9" hidden="1" x14ac:dyDescent="0.25">
      <c r="A994" s="1">
        <v>993</v>
      </c>
      <c r="B994" s="1" t="s">
        <v>3555</v>
      </c>
      <c r="C994" s="1" t="s">
        <v>3555</v>
      </c>
      <c r="D994" s="1" t="s">
        <v>3754</v>
      </c>
      <c r="E994" s="1" t="s">
        <v>528</v>
      </c>
      <c r="F994" s="1" t="str">
        <f>VLOOKUP(Table10[[#This Row],[نام کارشناس دفتر فنی]],Table1[],3,0)</f>
        <v>کارشناس بازرسی وبرنامه ریزی تعمیرات مکانیک(9)</v>
      </c>
      <c r="G994" s="1" t="s">
        <v>528</v>
      </c>
      <c r="H994" s="1" t="str">
        <f>VLOOKUP(Table10[[#This Row],[نام شخص کارشناس نظارت]],Table1[],3,0)</f>
        <v>کارشناس بازرسی وبرنامه ریزی تعمیرات مکانیک(9)</v>
      </c>
      <c r="I994" s="1">
        <f>COUNTIF(Table2[کد سیستم],Table10[[#This Row],[کد سیستم]])</f>
        <v>1</v>
      </c>
    </row>
    <row r="995" spans="1:9" hidden="1" x14ac:dyDescent="0.25">
      <c r="A995" s="1">
        <v>994</v>
      </c>
      <c r="B995" s="1" t="s">
        <v>3557</v>
      </c>
      <c r="C995" s="1" t="s">
        <v>3557</v>
      </c>
      <c r="D995" s="1" t="s">
        <v>3754</v>
      </c>
      <c r="E995" s="1" t="s">
        <v>528</v>
      </c>
      <c r="F995" s="1" t="str">
        <f>VLOOKUP(Table10[[#This Row],[نام کارشناس دفتر فنی]],Table1[],3,0)</f>
        <v>کارشناس بازرسی وبرنامه ریزی تعمیرات مکانیک(9)</v>
      </c>
      <c r="G995" s="1" t="s">
        <v>528</v>
      </c>
      <c r="H995" s="1" t="str">
        <f>VLOOKUP(Table10[[#This Row],[نام شخص کارشناس نظارت]],Table1[],3,0)</f>
        <v>کارشناس بازرسی وبرنامه ریزی تعمیرات مکانیک(9)</v>
      </c>
      <c r="I995" s="1">
        <f>COUNTIF(Table2[کد سیستم],Table10[[#This Row],[کد سیستم]])</f>
        <v>1</v>
      </c>
    </row>
    <row r="996" spans="1:9" hidden="1" x14ac:dyDescent="0.25">
      <c r="A996" s="1">
        <v>995</v>
      </c>
      <c r="B996" s="1" t="s">
        <v>3559</v>
      </c>
      <c r="C996" s="1" t="s">
        <v>3559</v>
      </c>
      <c r="D996" s="1" t="s">
        <v>3754</v>
      </c>
      <c r="E996" s="1" t="s">
        <v>528</v>
      </c>
      <c r="F996" s="1" t="str">
        <f>VLOOKUP(Table10[[#This Row],[نام کارشناس دفتر فنی]],Table1[],3,0)</f>
        <v>کارشناس بازرسی وبرنامه ریزی تعمیرات مکانیک(9)</v>
      </c>
      <c r="G996" s="1" t="s">
        <v>528</v>
      </c>
      <c r="H996" s="1" t="str">
        <f>VLOOKUP(Table10[[#This Row],[نام شخص کارشناس نظارت]],Table1[],3,0)</f>
        <v>کارشناس بازرسی وبرنامه ریزی تعمیرات مکانیک(9)</v>
      </c>
      <c r="I996" s="1">
        <f>COUNTIF(Table2[کد سیستم],Table10[[#This Row],[کد سیستم]])</f>
        <v>1</v>
      </c>
    </row>
    <row r="997" spans="1:9" hidden="1" x14ac:dyDescent="0.25">
      <c r="A997" s="1">
        <v>996</v>
      </c>
      <c r="B997" s="1" t="s">
        <v>3561</v>
      </c>
      <c r="C997" s="1" t="s">
        <v>3561</v>
      </c>
      <c r="D997" s="1" t="s">
        <v>3754</v>
      </c>
      <c r="E997" s="1" t="s">
        <v>528</v>
      </c>
      <c r="F997" s="1" t="str">
        <f>VLOOKUP(Table10[[#This Row],[نام کارشناس دفتر فنی]],Table1[],3,0)</f>
        <v>کارشناس بازرسی وبرنامه ریزی تعمیرات مکانیک(9)</v>
      </c>
      <c r="G997" s="1" t="s">
        <v>528</v>
      </c>
      <c r="H997" s="1" t="str">
        <f>VLOOKUP(Table10[[#This Row],[نام شخص کارشناس نظارت]],Table1[],3,0)</f>
        <v>کارشناس بازرسی وبرنامه ریزی تعمیرات مکانیک(9)</v>
      </c>
      <c r="I997" s="1">
        <f>COUNTIF(Table2[کد سیستم],Table10[[#This Row],[کد سیستم]])</f>
        <v>1</v>
      </c>
    </row>
    <row r="998" spans="1:9" hidden="1" x14ac:dyDescent="0.25">
      <c r="A998" s="1">
        <v>997</v>
      </c>
      <c r="B998" s="1" t="s">
        <v>3563</v>
      </c>
      <c r="C998" s="1" t="s">
        <v>3563</v>
      </c>
      <c r="D998" s="1" t="s">
        <v>3754</v>
      </c>
      <c r="E998" s="1" t="s">
        <v>528</v>
      </c>
      <c r="F998" s="1" t="str">
        <f>VLOOKUP(Table10[[#This Row],[نام کارشناس دفتر فنی]],Table1[],3,0)</f>
        <v>کارشناس بازرسی وبرنامه ریزی تعمیرات مکانیک(9)</v>
      </c>
      <c r="G998" s="1" t="s">
        <v>528</v>
      </c>
      <c r="H998" s="1" t="str">
        <f>VLOOKUP(Table10[[#This Row],[نام شخص کارشناس نظارت]],Table1[],3,0)</f>
        <v>کارشناس بازرسی وبرنامه ریزی تعمیرات مکانیک(9)</v>
      </c>
      <c r="I998" s="1">
        <f>COUNTIF(Table2[کد سیستم],Table10[[#This Row],[کد سیستم]])</f>
        <v>1</v>
      </c>
    </row>
    <row r="999" spans="1:9" hidden="1" x14ac:dyDescent="0.25">
      <c r="A999" s="1">
        <v>998</v>
      </c>
      <c r="B999" s="1" t="s">
        <v>3565</v>
      </c>
      <c r="C999" s="1" t="s">
        <v>3565</v>
      </c>
      <c r="D999" s="1" t="s">
        <v>3754</v>
      </c>
      <c r="E999" s="1" t="s">
        <v>528</v>
      </c>
      <c r="F999" s="1" t="str">
        <f>VLOOKUP(Table10[[#This Row],[نام کارشناس دفتر فنی]],Table1[],3,0)</f>
        <v>کارشناس بازرسی وبرنامه ریزی تعمیرات مکانیک(9)</v>
      </c>
      <c r="G999" s="1" t="s">
        <v>528</v>
      </c>
      <c r="H999" s="1" t="str">
        <f>VLOOKUP(Table10[[#This Row],[نام شخص کارشناس نظارت]],Table1[],3,0)</f>
        <v>کارشناس بازرسی وبرنامه ریزی تعمیرات مکانیک(9)</v>
      </c>
      <c r="I999" s="1">
        <f>COUNTIF(Table2[کد سیستم],Table10[[#This Row],[کد سیستم]])</f>
        <v>1</v>
      </c>
    </row>
    <row r="1000" spans="1:9" hidden="1" x14ac:dyDescent="0.25">
      <c r="A1000" s="1">
        <v>999</v>
      </c>
      <c r="B1000" s="1" t="s">
        <v>3567</v>
      </c>
      <c r="C1000" s="1" t="s">
        <v>3567</v>
      </c>
      <c r="D1000" s="1" t="s">
        <v>3754</v>
      </c>
      <c r="E1000" s="1" t="s">
        <v>528</v>
      </c>
      <c r="F1000" s="1" t="str">
        <f>VLOOKUP(Table10[[#This Row],[نام کارشناس دفتر فنی]],Table1[],3,0)</f>
        <v>کارشناس بازرسی وبرنامه ریزی تعمیرات مکانیک(9)</v>
      </c>
      <c r="G1000" s="1" t="s">
        <v>528</v>
      </c>
      <c r="H1000" s="1" t="str">
        <f>VLOOKUP(Table10[[#This Row],[نام شخص کارشناس نظارت]],Table1[],3,0)</f>
        <v>کارشناس بازرسی وبرنامه ریزی تعمیرات مکانیک(9)</v>
      </c>
      <c r="I1000" s="1">
        <f>COUNTIF(Table2[کد سیستم],Table10[[#This Row],[کد سیستم]])</f>
        <v>1</v>
      </c>
    </row>
    <row r="1001" spans="1:9" hidden="1" x14ac:dyDescent="0.25">
      <c r="A1001" s="1">
        <v>1000</v>
      </c>
      <c r="B1001" s="1" t="s">
        <v>3569</v>
      </c>
      <c r="C1001" s="1" t="s">
        <v>3569</v>
      </c>
      <c r="D1001" s="1" t="s">
        <v>3754</v>
      </c>
      <c r="E1001" s="1" t="s">
        <v>528</v>
      </c>
      <c r="F1001" s="1" t="str">
        <f>VLOOKUP(Table10[[#This Row],[نام کارشناس دفتر فنی]],Table1[],3,0)</f>
        <v>کارشناس بازرسی وبرنامه ریزی تعمیرات مکانیک(9)</v>
      </c>
      <c r="G1001" s="1" t="s">
        <v>528</v>
      </c>
      <c r="H1001" s="1" t="str">
        <f>VLOOKUP(Table10[[#This Row],[نام شخص کارشناس نظارت]],Table1[],3,0)</f>
        <v>کارشناس بازرسی وبرنامه ریزی تعمیرات مکانیک(9)</v>
      </c>
      <c r="I1001" s="1">
        <f>COUNTIF(Table2[کد سیستم],Table10[[#This Row],[کد سیستم]])</f>
        <v>1</v>
      </c>
    </row>
    <row r="1002" spans="1:9" hidden="1" x14ac:dyDescent="0.25">
      <c r="A1002" s="1">
        <v>1001</v>
      </c>
      <c r="B1002" s="1" t="s">
        <v>3571</v>
      </c>
      <c r="C1002" s="1" t="s">
        <v>3571</v>
      </c>
      <c r="D1002" s="1" t="s">
        <v>3754</v>
      </c>
      <c r="E1002" s="1" t="s">
        <v>528</v>
      </c>
      <c r="F1002" s="1" t="str">
        <f>VLOOKUP(Table10[[#This Row],[نام کارشناس دفتر فنی]],Table1[],3,0)</f>
        <v>کارشناس بازرسی وبرنامه ریزی تعمیرات مکانیک(9)</v>
      </c>
      <c r="G1002" s="1" t="s">
        <v>528</v>
      </c>
      <c r="H1002" s="1" t="str">
        <f>VLOOKUP(Table10[[#This Row],[نام شخص کارشناس نظارت]],Table1[],3,0)</f>
        <v>کارشناس بازرسی وبرنامه ریزی تعمیرات مکانیک(9)</v>
      </c>
      <c r="I1002" s="1">
        <f>COUNTIF(Table2[کد سیستم],Table10[[#This Row],[کد سیستم]])</f>
        <v>1</v>
      </c>
    </row>
    <row r="1003" spans="1:9" hidden="1" x14ac:dyDescent="0.25">
      <c r="A1003" s="1">
        <v>1002</v>
      </c>
      <c r="B1003" s="1" t="s">
        <v>3573</v>
      </c>
      <c r="C1003" s="1" t="s">
        <v>3573</v>
      </c>
      <c r="D1003" s="1" t="s">
        <v>3754</v>
      </c>
      <c r="E1003" s="1" t="s">
        <v>528</v>
      </c>
      <c r="F1003" s="1" t="str">
        <f>VLOOKUP(Table10[[#This Row],[نام کارشناس دفتر فنی]],Table1[],3,0)</f>
        <v>کارشناس بازرسی وبرنامه ریزی تعمیرات مکانیک(9)</v>
      </c>
      <c r="G1003" s="1" t="s">
        <v>528</v>
      </c>
      <c r="H1003" s="1" t="str">
        <f>VLOOKUP(Table10[[#This Row],[نام شخص کارشناس نظارت]],Table1[],3,0)</f>
        <v>کارشناس بازرسی وبرنامه ریزی تعمیرات مکانیک(9)</v>
      </c>
      <c r="I1003" s="1">
        <f>COUNTIF(Table2[کد سیستم],Table10[[#This Row],[کد سیستم]])</f>
        <v>1</v>
      </c>
    </row>
    <row r="1004" spans="1:9" hidden="1" x14ac:dyDescent="0.25">
      <c r="A1004" s="1">
        <v>1003</v>
      </c>
      <c r="B1004" s="1" t="s">
        <v>3575</v>
      </c>
      <c r="C1004" s="1" t="s">
        <v>3575</v>
      </c>
      <c r="D1004" s="1" t="s">
        <v>3754</v>
      </c>
      <c r="E1004" s="1" t="s">
        <v>528</v>
      </c>
      <c r="F1004" s="1" t="str">
        <f>VLOOKUP(Table10[[#This Row],[نام کارشناس دفتر فنی]],Table1[],3,0)</f>
        <v>کارشناس بازرسی وبرنامه ریزی تعمیرات مکانیک(9)</v>
      </c>
      <c r="G1004" s="1" t="s">
        <v>528</v>
      </c>
      <c r="H1004" s="1" t="str">
        <f>VLOOKUP(Table10[[#This Row],[نام شخص کارشناس نظارت]],Table1[],3,0)</f>
        <v>کارشناس بازرسی وبرنامه ریزی تعمیرات مکانیک(9)</v>
      </c>
      <c r="I1004" s="1">
        <f>COUNTIF(Table2[کد سیستم],Table10[[#This Row],[کد سیستم]])</f>
        <v>1</v>
      </c>
    </row>
    <row r="1005" spans="1:9" hidden="1" x14ac:dyDescent="0.25">
      <c r="A1005" s="1">
        <v>1004</v>
      </c>
      <c r="B1005" s="1" t="s">
        <v>3577</v>
      </c>
      <c r="C1005" s="1" t="s">
        <v>3577</v>
      </c>
      <c r="D1005" s="1" t="s">
        <v>3754</v>
      </c>
      <c r="E1005" s="1" t="s">
        <v>528</v>
      </c>
      <c r="F1005" s="1" t="str">
        <f>VLOOKUP(Table10[[#This Row],[نام کارشناس دفتر فنی]],Table1[],3,0)</f>
        <v>کارشناس بازرسی وبرنامه ریزی تعمیرات مکانیک(9)</v>
      </c>
      <c r="G1005" s="1" t="s">
        <v>528</v>
      </c>
      <c r="H1005" s="1" t="str">
        <f>VLOOKUP(Table10[[#This Row],[نام شخص کارشناس نظارت]],Table1[],3,0)</f>
        <v>کارشناس بازرسی وبرنامه ریزی تعمیرات مکانیک(9)</v>
      </c>
      <c r="I1005" s="1">
        <f>COUNTIF(Table2[کد سیستم],Table10[[#This Row],[کد سیستم]])</f>
        <v>1</v>
      </c>
    </row>
    <row r="1006" spans="1:9" hidden="1" x14ac:dyDescent="0.25">
      <c r="A1006" s="1">
        <v>1005</v>
      </c>
      <c r="B1006" s="1" t="s">
        <v>3579</v>
      </c>
      <c r="C1006" s="1" t="s">
        <v>3579</v>
      </c>
      <c r="D1006" s="1" t="s">
        <v>3754</v>
      </c>
      <c r="E1006" s="1" t="s">
        <v>528</v>
      </c>
      <c r="F1006" s="1" t="str">
        <f>VLOOKUP(Table10[[#This Row],[نام کارشناس دفتر فنی]],Table1[],3,0)</f>
        <v>کارشناس بازرسی وبرنامه ریزی تعمیرات مکانیک(9)</v>
      </c>
      <c r="G1006" s="1" t="s">
        <v>528</v>
      </c>
      <c r="H1006" s="1" t="str">
        <f>VLOOKUP(Table10[[#This Row],[نام شخص کارشناس نظارت]],Table1[],3,0)</f>
        <v>کارشناس بازرسی وبرنامه ریزی تعمیرات مکانیک(9)</v>
      </c>
      <c r="I1006" s="1">
        <f>COUNTIF(Table2[کد سیستم],Table10[[#This Row],[کد سیستم]])</f>
        <v>1</v>
      </c>
    </row>
    <row r="1007" spans="1:9" hidden="1" x14ac:dyDescent="0.25">
      <c r="A1007" s="1">
        <v>1006</v>
      </c>
      <c r="B1007" s="1" t="s">
        <v>3581</v>
      </c>
      <c r="C1007" s="1" t="s">
        <v>3581</v>
      </c>
      <c r="D1007" s="1" t="s">
        <v>3754</v>
      </c>
      <c r="E1007" s="1" t="s">
        <v>528</v>
      </c>
      <c r="F1007" s="1" t="str">
        <f>VLOOKUP(Table10[[#This Row],[نام کارشناس دفتر فنی]],Table1[],3,0)</f>
        <v>کارشناس بازرسی وبرنامه ریزی تعمیرات مکانیک(9)</v>
      </c>
      <c r="G1007" s="1" t="s">
        <v>528</v>
      </c>
      <c r="H1007" s="1" t="str">
        <f>VLOOKUP(Table10[[#This Row],[نام شخص کارشناس نظارت]],Table1[],3,0)</f>
        <v>کارشناس بازرسی وبرنامه ریزی تعمیرات مکانیک(9)</v>
      </c>
      <c r="I1007" s="1">
        <f>COUNTIF(Table2[کد سیستم],Table10[[#This Row],[کد سیستم]])</f>
        <v>1</v>
      </c>
    </row>
    <row r="1008" spans="1:9" hidden="1" x14ac:dyDescent="0.25">
      <c r="A1008" s="1">
        <v>1007</v>
      </c>
      <c r="B1008" s="1" t="s">
        <v>3583</v>
      </c>
      <c r="C1008" s="1" t="s">
        <v>3583</v>
      </c>
      <c r="D1008" s="1" t="s">
        <v>3754</v>
      </c>
      <c r="E1008" s="1" t="s">
        <v>528</v>
      </c>
      <c r="F1008" s="1" t="str">
        <f>VLOOKUP(Table10[[#This Row],[نام کارشناس دفتر فنی]],Table1[],3,0)</f>
        <v>کارشناس بازرسی وبرنامه ریزی تعمیرات مکانیک(9)</v>
      </c>
      <c r="G1008" s="1" t="s">
        <v>528</v>
      </c>
      <c r="H1008" s="1" t="str">
        <f>VLOOKUP(Table10[[#This Row],[نام شخص کارشناس نظارت]],Table1[],3,0)</f>
        <v>کارشناس بازرسی وبرنامه ریزی تعمیرات مکانیک(9)</v>
      </c>
      <c r="I1008" s="1">
        <f>COUNTIF(Table2[کد سیستم],Table10[[#This Row],[کد سیستم]])</f>
        <v>1</v>
      </c>
    </row>
    <row r="1009" spans="1:9" hidden="1" x14ac:dyDescent="0.25">
      <c r="A1009" s="1">
        <v>1008</v>
      </c>
      <c r="B1009" s="1" t="s">
        <v>3585</v>
      </c>
      <c r="C1009" s="1" t="s">
        <v>3585</v>
      </c>
      <c r="D1009" s="1" t="s">
        <v>3754</v>
      </c>
      <c r="E1009" s="1" t="s">
        <v>528</v>
      </c>
      <c r="F1009" s="1" t="str">
        <f>VLOOKUP(Table10[[#This Row],[نام کارشناس دفتر فنی]],Table1[],3,0)</f>
        <v>کارشناس بازرسی وبرنامه ریزی تعمیرات مکانیک(9)</v>
      </c>
      <c r="G1009" s="1" t="s">
        <v>528</v>
      </c>
      <c r="H1009" s="1" t="str">
        <f>VLOOKUP(Table10[[#This Row],[نام شخص کارشناس نظارت]],Table1[],3,0)</f>
        <v>کارشناس بازرسی وبرنامه ریزی تعمیرات مکانیک(9)</v>
      </c>
      <c r="I1009" s="1">
        <f>COUNTIF(Table2[کد سیستم],Table10[[#This Row],[کد سیستم]])</f>
        <v>1</v>
      </c>
    </row>
    <row r="1010" spans="1:9" hidden="1" x14ac:dyDescent="0.25">
      <c r="A1010" s="1">
        <v>1009</v>
      </c>
      <c r="B1010" s="1" t="s">
        <v>3587</v>
      </c>
      <c r="C1010" s="1" t="s">
        <v>3587</v>
      </c>
      <c r="D1010" s="1" t="s">
        <v>3754</v>
      </c>
      <c r="E1010" s="1" t="s">
        <v>528</v>
      </c>
      <c r="F1010" s="1" t="str">
        <f>VLOOKUP(Table10[[#This Row],[نام کارشناس دفتر فنی]],Table1[],3,0)</f>
        <v>کارشناس بازرسی وبرنامه ریزی تعمیرات مکانیک(9)</v>
      </c>
      <c r="G1010" s="1" t="s">
        <v>528</v>
      </c>
      <c r="H1010" s="1" t="str">
        <f>VLOOKUP(Table10[[#This Row],[نام شخص کارشناس نظارت]],Table1[],3,0)</f>
        <v>کارشناس بازرسی وبرنامه ریزی تعمیرات مکانیک(9)</v>
      </c>
      <c r="I1010" s="1">
        <f>COUNTIF(Table2[کد سیستم],Table10[[#This Row],[کد سیستم]])</f>
        <v>1</v>
      </c>
    </row>
    <row r="1011" spans="1:9" hidden="1" x14ac:dyDescent="0.25">
      <c r="A1011" s="1">
        <v>1010</v>
      </c>
      <c r="B1011" s="1" t="s">
        <v>3589</v>
      </c>
      <c r="C1011" s="1" t="s">
        <v>3589</v>
      </c>
      <c r="D1011" s="1" t="s">
        <v>3754</v>
      </c>
      <c r="E1011" s="1" t="s">
        <v>528</v>
      </c>
      <c r="F1011" s="1" t="str">
        <f>VLOOKUP(Table10[[#This Row],[نام کارشناس دفتر فنی]],Table1[],3,0)</f>
        <v>کارشناس بازرسی وبرنامه ریزی تعمیرات مکانیک(9)</v>
      </c>
      <c r="G1011" s="1" t="s">
        <v>528</v>
      </c>
      <c r="H1011" s="1" t="str">
        <f>VLOOKUP(Table10[[#This Row],[نام شخص کارشناس نظارت]],Table1[],3,0)</f>
        <v>کارشناس بازرسی وبرنامه ریزی تعمیرات مکانیک(9)</v>
      </c>
      <c r="I1011" s="1">
        <f>COUNTIF(Table2[کد سیستم],Table10[[#This Row],[کد سیستم]])</f>
        <v>1</v>
      </c>
    </row>
    <row r="1012" spans="1:9" hidden="1" x14ac:dyDescent="0.25">
      <c r="A1012" s="1">
        <v>1011</v>
      </c>
      <c r="B1012" s="1" t="s">
        <v>3591</v>
      </c>
      <c r="C1012" s="1" t="s">
        <v>3591</v>
      </c>
      <c r="D1012" s="1" t="s">
        <v>3754</v>
      </c>
      <c r="E1012" s="1" t="s">
        <v>528</v>
      </c>
      <c r="F1012" s="1" t="str">
        <f>VLOOKUP(Table10[[#This Row],[نام کارشناس دفتر فنی]],Table1[],3,0)</f>
        <v>کارشناس بازرسی وبرنامه ریزی تعمیرات مکانیک(9)</v>
      </c>
      <c r="G1012" s="1" t="s">
        <v>528</v>
      </c>
      <c r="H1012" s="1" t="str">
        <f>VLOOKUP(Table10[[#This Row],[نام شخص کارشناس نظارت]],Table1[],3,0)</f>
        <v>کارشناس بازرسی وبرنامه ریزی تعمیرات مکانیک(9)</v>
      </c>
      <c r="I1012" s="1">
        <f>COUNTIF(Table2[کد سیستم],Table10[[#This Row],[کد سیستم]])</f>
        <v>1</v>
      </c>
    </row>
    <row r="1013" spans="1:9" hidden="1" x14ac:dyDescent="0.25">
      <c r="A1013" s="1">
        <v>1012</v>
      </c>
      <c r="B1013" s="1" t="s">
        <v>3593</v>
      </c>
      <c r="C1013" s="1" t="s">
        <v>3594</v>
      </c>
      <c r="D1013" s="1" t="s">
        <v>3754</v>
      </c>
      <c r="E1013" s="1" t="s">
        <v>528</v>
      </c>
      <c r="F1013" s="1" t="str">
        <f>VLOOKUP(Table10[[#This Row],[نام کارشناس دفتر فنی]],Table1[],3,0)</f>
        <v>کارشناس بازرسی وبرنامه ریزی تعمیرات مکانیک(9)</v>
      </c>
      <c r="G1013" s="1" t="s">
        <v>528</v>
      </c>
      <c r="H1013" s="1" t="str">
        <f>VLOOKUP(Table10[[#This Row],[نام شخص کارشناس نظارت]],Table1[],3,0)</f>
        <v>کارشناس بازرسی وبرنامه ریزی تعمیرات مکانیک(9)</v>
      </c>
      <c r="I1013" s="1">
        <f>COUNTIF(Table2[کد سیستم],Table10[[#This Row],[کد سیستم]])</f>
        <v>1</v>
      </c>
    </row>
    <row r="1014" spans="1:9" hidden="1" x14ac:dyDescent="0.25">
      <c r="A1014" s="1">
        <v>1013</v>
      </c>
      <c r="B1014" s="1" t="s">
        <v>3596</v>
      </c>
      <c r="C1014" s="1" t="s">
        <v>3596</v>
      </c>
      <c r="D1014" s="1" t="s">
        <v>3754</v>
      </c>
      <c r="E1014" s="1" t="s">
        <v>528</v>
      </c>
      <c r="F1014" s="1" t="str">
        <f>VLOOKUP(Table10[[#This Row],[نام کارشناس دفتر فنی]],Table1[],3,0)</f>
        <v>کارشناس بازرسی وبرنامه ریزی تعمیرات مکانیک(9)</v>
      </c>
      <c r="G1014" s="1" t="s">
        <v>528</v>
      </c>
      <c r="H1014" s="1" t="str">
        <f>VLOOKUP(Table10[[#This Row],[نام شخص کارشناس نظارت]],Table1[],3,0)</f>
        <v>کارشناس بازرسی وبرنامه ریزی تعمیرات مکانیک(9)</v>
      </c>
      <c r="I1014" s="1">
        <f>COUNTIF(Table2[کد سیستم],Table10[[#This Row],[کد سیستم]])</f>
        <v>1</v>
      </c>
    </row>
    <row r="1015" spans="1:9" hidden="1" x14ac:dyDescent="0.25">
      <c r="A1015" s="1">
        <v>1014</v>
      </c>
      <c r="B1015" s="1" t="s">
        <v>3598</v>
      </c>
      <c r="C1015" s="1" t="s">
        <v>3598</v>
      </c>
      <c r="D1015" s="1" t="s">
        <v>3754</v>
      </c>
      <c r="E1015" s="1" t="s">
        <v>528</v>
      </c>
      <c r="F1015" s="1" t="str">
        <f>VLOOKUP(Table10[[#This Row],[نام کارشناس دفتر فنی]],Table1[],3,0)</f>
        <v>کارشناس بازرسی وبرنامه ریزی تعمیرات مکانیک(9)</v>
      </c>
      <c r="G1015" s="1" t="s">
        <v>528</v>
      </c>
      <c r="H1015" s="1" t="str">
        <f>VLOOKUP(Table10[[#This Row],[نام شخص کارشناس نظارت]],Table1[],3,0)</f>
        <v>کارشناس بازرسی وبرنامه ریزی تعمیرات مکانیک(9)</v>
      </c>
      <c r="I1015" s="1">
        <f>COUNTIF(Table2[کد سیستم],Table10[[#This Row],[کد سیستم]])</f>
        <v>1</v>
      </c>
    </row>
    <row r="1016" spans="1:9" hidden="1" x14ac:dyDescent="0.25">
      <c r="A1016" s="1">
        <v>1015</v>
      </c>
      <c r="B1016" s="1" t="s">
        <v>3600</v>
      </c>
      <c r="C1016" s="1" t="s">
        <v>3600</v>
      </c>
      <c r="D1016" s="1" t="s">
        <v>3754</v>
      </c>
      <c r="E1016" s="1" t="s">
        <v>528</v>
      </c>
      <c r="F1016" s="1" t="str">
        <f>VLOOKUP(Table10[[#This Row],[نام کارشناس دفتر فنی]],Table1[],3,0)</f>
        <v>کارشناس بازرسی وبرنامه ریزی تعمیرات مکانیک(9)</v>
      </c>
      <c r="G1016" s="1" t="s">
        <v>528</v>
      </c>
      <c r="H1016" s="1" t="str">
        <f>VLOOKUP(Table10[[#This Row],[نام شخص کارشناس نظارت]],Table1[],3,0)</f>
        <v>کارشناس بازرسی وبرنامه ریزی تعمیرات مکانیک(9)</v>
      </c>
      <c r="I1016" s="1">
        <f>COUNTIF(Table2[کد سیستم],Table10[[#This Row],[کد سیستم]])</f>
        <v>1</v>
      </c>
    </row>
    <row r="1017" spans="1:9" hidden="1" x14ac:dyDescent="0.25">
      <c r="A1017" s="1">
        <v>1016</v>
      </c>
      <c r="B1017" s="1" t="s">
        <v>3602</v>
      </c>
      <c r="C1017" s="1" t="s">
        <v>3602</v>
      </c>
      <c r="D1017" s="1" t="s">
        <v>3754</v>
      </c>
      <c r="E1017" s="1" t="s">
        <v>528</v>
      </c>
      <c r="F1017" s="1" t="str">
        <f>VLOOKUP(Table10[[#This Row],[نام کارشناس دفتر فنی]],Table1[],3,0)</f>
        <v>کارشناس بازرسی وبرنامه ریزی تعمیرات مکانیک(9)</v>
      </c>
      <c r="G1017" s="1" t="s">
        <v>528</v>
      </c>
      <c r="H1017" s="1" t="str">
        <f>VLOOKUP(Table10[[#This Row],[نام شخص کارشناس نظارت]],Table1[],3,0)</f>
        <v>کارشناس بازرسی وبرنامه ریزی تعمیرات مکانیک(9)</v>
      </c>
      <c r="I1017" s="1">
        <f>COUNTIF(Table2[کد سیستم],Table10[[#This Row],[کد سیستم]])</f>
        <v>1</v>
      </c>
    </row>
    <row r="1018" spans="1:9" hidden="1" x14ac:dyDescent="0.25">
      <c r="A1018" s="1">
        <v>1017</v>
      </c>
      <c r="B1018" s="1" t="s">
        <v>3604</v>
      </c>
      <c r="C1018" s="1" t="s">
        <v>3604</v>
      </c>
      <c r="D1018" s="1" t="s">
        <v>3754</v>
      </c>
      <c r="E1018" s="1" t="s">
        <v>528</v>
      </c>
      <c r="F1018" s="1" t="str">
        <f>VLOOKUP(Table10[[#This Row],[نام کارشناس دفتر فنی]],Table1[],3,0)</f>
        <v>کارشناس بازرسی وبرنامه ریزی تعمیرات مکانیک(9)</v>
      </c>
      <c r="G1018" s="1" t="s">
        <v>528</v>
      </c>
      <c r="H1018" s="1" t="str">
        <f>VLOOKUP(Table10[[#This Row],[نام شخص کارشناس نظارت]],Table1[],3,0)</f>
        <v>کارشناس بازرسی وبرنامه ریزی تعمیرات مکانیک(9)</v>
      </c>
      <c r="I1018" s="1">
        <f>COUNTIF(Table2[کد سیستم],Table10[[#This Row],[کد سیستم]])</f>
        <v>1</v>
      </c>
    </row>
    <row r="1019" spans="1:9" hidden="1" x14ac:dyDescent="0.25">
      <c r="A1019" s="1">
        <v>1018</v>
      </c>
      <c r="B1019" s="1" t="s">
        <v>3606</v>
      </c>
      <c r="C1019" s="1" t="s">
        <v>3606</v>
      </c>
      <c r="D1019" s="1" t="s">
        <v>3754</v>
      </c>
      <c r="E1019" s="1" t="s">
        <v>528</v>
      </c>
      <c r="F1019" s="1" t="str">
        <f>VLOOKUP(Table10[[#This Row],[نام کارشناس دفتر فنی]],Table1[],3,0)</f>
        <v>کارشناس بازرسی وبرنامه ریزی تعمیرات مکانیک(9)</v>
      </c>
      <c r="G1019" s="1" t="s">
        <v>528</v>
      </c>
      <c r="H1019" s="1" t="str">
        <f>VLOOKUP(Table10[[#This Row],[نام شخص کارشناس نظارت]],Table1[],3,0)</f>
        <v>کارشناس بازرسی وبرنامه ریزی تعمیرات مکانیک(9)</v>
      </c>
      <c r="I1019" s="1">
        <f>COUNTIF(Table2[کد سیستم],Table10[[#This Row],[کد سیستم]])</f>
        <v>1</v>
      </c>
    </row>
    <row r="1020" spans="1:9" hidden="1" x14ac:dyDescent="0.25">
      <c r="A1020" s="1">
        <v>1019</v>
      </c>
      <c r="B1020" s="1" t="s">
        <v>3608</v>
      </c>
      <c r="C1020" s="1" t="s">
        <v>3608</v>
      </c>
      <c r="D1020" s="1" t="s">
        <v>3754</v>
      </c>
      <c r="E1020" s="1" t="s">
        <v>528</v>
      </c>
      <c r="F1020" s="1" t="str">
        <f>VLOOKUP(Table10[[#This Row],[نام کارشناس دفتر فنی]],Table1[],3,0)</f>
        <v>کارشناس بازرسی وبرنامه ریزی تعمیرات مکانیک(9)</v>
      </c>
      <c r="G1020" s="1" t="s">
        <v>528</v>
      </c>
      <c r="H1020" s="1" t="str">
        <f>VLOOKUP(Table10[[#This Row],[نام شخص کارشناس نظارت]],Table1[],3,0)</f>
        <v>کارشناس بازرسی وبرنامه ریزی تعمیرات مکانیک(9)</v>
      </c>
      <c r="I1020" s="1">
        <f>COUNTIF(Table2[کد سیستم],Table10[[#This Row],[کد سیستم]])</f>
        <v>1</v>
      </c>
    </row>
    <row r="1021" spans="1:9" hidden="1" x14ac:dyDescent="0.25">
      <c r="A1021" s="1">
        <v>1020</v>
      </c>
      <c r="B1021" s="1" t="s">
        <v>3610</v>
      </c>
      <c r="C1021" s="1" t="s">
        <v>3610</v>
      </c>
      <c r="D1021" s="1" t="s">
        <v>3754</v>
      </c>
      <c r="E1021" s="1" t="s">
        <v>528</v>
      </c>
      <c r="F1021" s="1" t="str">
        <f>VLOOKUP(Table10[[#This Row],[نام کارشناس دفتر فنی]],Table1[],3,0)</f>
        <v>کارشناس بازرسی وبرنامه ریزی تعمیرات مکانیک(9)</v>
      </c>
      <c r="G1021" s="1" t="s">
        <v>528</v>
      </c>
      <c r="H1021" s="1" t="str">
        <f>VLOOKUP(Table10[[#This Row],[نام شخص کارشناس نظارت]],Table1[],3,0)</f>
        <v>کارشناس بازرسی وبرنامه ریزی تعمیرات مکانیک(9)</v>
      </c>
      <c r="I1021" s="1">
        <f>COUNTIF(Table2[کد سیستم],Table10[[#This Row],[کد سیستم]])</f>
        <v>1</v>
      </c>
    </row>
    <row r="1022" spans="1:9" hidden="1" x14ac:dyDescent="0.25">
      <c r="A1022" s="1">
        <v>1021</v>
      </c>
      <c r="B1022" s="1" t="s">
        <v>3612</v>
      </c>
      <c r="C1022" s="1" t="s">
        <v>3612</v>
      </c>
      <c r="D1022" s="1" t="s">
        <v>3754</v>
      </c>
      <c r="E1022" s="1" t="s">
        <v>528</v>
      </c>
      <c r="F1022" s="1" t="str">
        <f>VLOOKUP(Table10[[#This Row],[نام کارشناس دفتر فنی]],Table1[],3,0)</f>
        <v>کارشناس بازرسی وبرنامه ریزی تعمیرات مکانیک(9)</v>
      </c>
      <c r="G1022" s="1" t="s">
        <v>528</v>
      </c>
      <c r="H1022" s="1" t="str">
        <f>VLOOKUP(Table10[[#This Row],[نام شخص کارشناس نظارت]],Table1[],3,0)</f>
        <v>کارشناس بازرسی وبرنامه ریزی تعمیرات مکانیک(9)</v>
      </c>
      <c r="I1022" s="1">
        <f>COUNTIF(Table2[کد سیستم],Table10[[#This Row],[کد سیستم]])</f>
        <v>1</v>
      </c>
    </row>
    <row r="1023" spans="1:9" hidden="1" x14ac:dyDescent="0.25">
      <c r="A1023" s="1">
        <v>1022</v>
      </c>
      <c r="B1023" s="1" t="s">
        <v>3614</v>
      </c>
      <c r="C1023" s="1" t="s">
        <v>3614</v>
      </c>
      <c r="D1023" s="1" t="s">
        <v>3754</v>
      </c>
      <c r="E1023" s="1" t="s">
        <v>528</v>
      </c>
      <c r="F1023" s="1" t="str">
        <f>VLOOKUP(Table10[[#This Row],[نام کارشناس دفتر فنی]],Table1[],3,0)</f>
        <v>کارشناس بازرسی وبرنامه ریزی تعمیرات مکانیک(9)</v>
      </c>
      <c r="G1023" s="1" t="s">
        <v>528</v>
      </c>
      <c r="H1023" s="1" t="str">
        <f>VLOOKUP(Table10[[#This Row],[نام شخص کارشناس نظارت]],Table1[],3,0)</f>
        <v>کارشناس بازرسی وبرنامه ریزی تعمیرات مکانیک(9)</v>
      </c>
      <c r="I1023" s="1">
        <f>COUNTIF(Table2[کد سیستم],Table10[[#This Row],[کد سیستم]])</f>
        <v>1</v>
      </c>
    </row>
    <row r="1024" spans="1:9" hidden="1" x14ac:dyDescent="0.25">
      <c r="A1024" s="1">
        <v>1023</v>
      </c>
      <c r="B1024" s="1" t="s">
        <v>3616</v>
      </c>
      <c r="C1024" s="1" t="s">
        <v>3616</v>
      </c>
      <c r="D1024" s="1" t="s">
        <v>3754</v>
      </c>
      <c r="E1024" s="1" t="s">
        <v>528</v>
      </c>
      <c r="F1024" s="1" t="str">
        <f>VLOOKUP(Table10[[#This Row],[نام کارشناس دفتر فنی]],Table1[],3,0)</f>
        <v>کارشناس بازرسی وبرنامه ریزی تعمیرات مکانیک(9)</v>
      </c>
      <c r="G1024" s="1" t="s">
        <v>528</v>
      </c>
      <c r="H1024" s="1" t="str">
        <f>VLOOKUP(Table10[[#This Row],[نام شخص کارشناس نظارت]],Table1[],3,0)</f>
        <v>کارشناس بازرسی وبرنامه ریزی تعمیرات مکانیک(9)</v>
      </c>
      <c r="I1024" s="1">
        <f>COUNTIF(Table2[کد سیستم],Table10[[#This Row],[کد سیستم]])</f>
        <v>1</v>
      </c>
    </row>
    <row r="1025" spans="1:9" hidden="1" x14ac:dyDescent="0.25">
      <c r="A1025" s="1">
        <v>1024</v>
      </c>
      <c r="B1025" s="1" t="s">
        <v>3618</v>
      </c>
      <c r="C1025" s="1" t="s">
        <v>3618</v>
      </c>
      <c r="D1025" s="1" t="s">
        <v>3754</v>
      </c>
      <c r="E1025" s="1" t="s">
        <v>528</v>
      </c>
      <c r="F1025" s="1" t="str">
        <f>VLOOKUP(Table10[[#This Row],[نام کارشناس دفتر فنی]],Table1[],3,0)</f>
        <v>کارشناس بازرسی وبرنامه ریزی تعمیرات مکانیک(9)</v>
      </c>
      <c r="G1025" s="1" t="s">
        <v>528</v>
      </c>
      <c r="H1025" s="1" t="str">
        <f>VLOOKUP(Table10[[#This Row],[نام شخص کارشناس نظارت]],Table1[],3,0)</f>
        <v>کارشناس بازرسی وبرنامه ریزی تعمیرات مکانیک(9)</v>
      </c>
      <c r="I1025" s="1">
        <f>COUNTIF(Table2[کد سیستم],Table10[[#This Row],[کد سیستم]])</f>
        <v>1</v>
      </c>
    </row>
    <row r="1026" spans="1:9" hidden="1" x14ac:dyDescent="0.25">
      <c r="A1026" s="1">
        <v>1025</v>
      </c>
      <c r="B1026" s="1" t="s">
        <v>3620</v>
      </c>
      <c r="C1026" s="1" t="s">
        <v>3620</v>
      </c>
      <c r="D1026" s="1" t="s">
        <v>3754</v>
      </c>
      <c r="E1026" s="1" t="s">
        <v>528</v>
      </c>
      <c r="F1026" s="1" t="str">
        <f>VLOOKUP(Table10[[#This Row],[نام کارشناس دفتر فنی]],Table1[],3,0)</f>
        <v>کارشناس بازرسی وبرنامه ریزی تعمیرات مکانیک(9)</v>
      </c>
      <c r="G1026" s="1" t="s">
        <v>528</v>
      </c>
      <c r="H1026" s="1" t="str">
        <f>VLOOKUP(Table10[[#This Row],[نام شخص کارشناس نظارت]],Table1[],3,0)</f>
        <v>کارشناس بازرسی وبرنامه ریزی تعمیرات مکانیک(9)</v>
      </c>
      <c r="I1026" s="1">
        <f>COUNTIF(Table2[کد سیستم],Table10[[#This Row],[کد سیستم]])</f>
        <v>1</v>
      </c>
    </row>
    <row r="1027" spans="1:9" hidden="1" x14ac:dyDescent="0.25">
      <c r="A1027" s="1">
        <v>1026</v>
      </c>
      <c r="B1027" s="1" t="s">
        <v>3622</v>
      </c>
      <c r="C1027" s="1" t="s">
        <v>3622</v>
      </c>
      <c r="D1027" s="1" t="s">
        <v>3754</v>
      </c>
      <c r="E1027" s="1" t="s">
        <v>528</v>
      </c>
      <c r="F1027" s="1" t="str">
        <f>VLOOKUP(Table10[[#This Row],[نام کارشناس دفتر فنی]],Table1[],3,0)</f>
        <v>کارشناس بازرسی وبرنامه ریزی تعمیرات مکانیک(9)</v>
      </c>
      <c r="G1027" s="1" t="s">
        <v>528</v>
      </c>
      <c r="H1027" s="1" t="str">
        <f>VLOOKUP(Table10[[#This Row],[نام شخص کارشناس نظارت]],Table1[],3,0)</f>
        <v>کارشناس بازرسی وبرنامه ریزی تعمیرات مکانیک(9)</v>
      </c>
      <c r="I1027" s="1">
        <f>COUNTIF(Table2[کد سیستم],Table10[[#This Row],[کد سیستم]])</f>
        <v>1</v>
      </c>
    </row>
    <row r="1028" spans="1:9" hidden="1" x14ac:dyDescent="0.25">
      <c r="A1028" s="1">
        <v>1027</v>
      </c>
      <c r="B1028" s="1" t="s">
        <v>3624</v>
      </c>
      <c r="C1028" s="1" t="s">
        <v>3624</v>
      </c>
      <c r="D1028" s="1" t="s">
        <v>3754</v>
      </c>
      <c r="E1028" s="1" t="s">
        <v>528</v>
      </c>
      <c r="F1028" s="1" t="str">
        <f>VLOOKUP(Table10[[#This Row],[نام کارشناس دفتر فنی]],Table1[],3,0)</f>
        <v>کارشناس بازرسی وبرنامه ریزی تعمیرات مکانیک(9)</v>
      </c>
      <c r="G1028" s="1" t="s">
        <v>528</v>
      </c>
      <c r="H1028" s="1" t="str">
        <f>VLOOKUP(Table10[[#This Row],[نام شخص کارشناس نظارت]],Table1[],3,0)</f>
        <v>کارشناس بازرسی وبرنامه ریزی تعمیرات مکانیک(9)</v>
      </c>
      <c r="I1028" s="1">
        <f>COUNTIF(Table2[کد سیستم],Table10[[#This Row],[کد سیستم]])</f>
        <v>1</v>
      </c>
    </row>
    <row r="1029" spans="1:9" hidden="1" x14ac:dyDescent="0.25">
      <c r="A1029" s="1">
        <v>1028</v>
      </c>
      <c r="B1029" s="1" t="s">
        <v>3626</v>
      </c>
      <c r="C1029" s="1" t="s">
        <v>3626</v>
      </c>
      <c r="D1029" s="1" t="s">
        <v>3754</v>
      </c>
      <c r="E1029" s="1" t="s">
        <v>528</v>
      </c>
      <c r="F1029" s="1" t="str">
        <f>VLOOKUP(Table10[[#This Row],[نام کارشناس دفتر فنی]],Table1[],3,0)</f>
        <v>کارشناس بازرسی وبرنامه ریزی تعمیرات مکانیک(9)</v>
      </c>
      <c r="G1029" s="1" t="s">
        <v>528</v>
      </c>
      <c r="H1029" s="1" t="str">
        <f>VLOOKUP(Table10[[#This Row],[نام شخص کارشناس نظارت]],Table1[],3,0)</f>
        <v>کارشناس بازرسی وبرنامه ریزی تعمیرات مکانیک(9)</v>
      </c>
      <c r="I1029" s="1">
        <f>COUNTIF(Table2[کد سیستم],Table10[[#This Row],[کد سیستم]])</f>
        <v>1</v>
      </c>
    </row>
    <row r="1030" spans="1:9" hidden="1" x14ac:dyDescent="0.25">
      <c r="A1030" s="1">
        <v>1029</v>
      </c>
      <c r="B1030" s="1" t="s">
        <v>3628</v>
      </c>
      <c r="C1030" s="1" t="s">
        <v>3628</v>
      </c>
      <c r="D1030" s="1" t="s">
        <v>3754</v>
      </c>
      <c r="E1030" s="1" t="s">
        <v>528</v>
      </c>
      <c r="F1030" s="1" t="str">
        <f>VLOOKUP(Table10[[#This Row],[نام کارشناس دفتر فنی]],Table1[],3,0)</f>
        <v>کارشناس بازرسی وبرنامه ریزی تعمیرات مکانیک(9)</v>
      </c>
      <c r="G1030" s="1" t="s">
        <v>528</v>
      </c>
      <c r="H1030" s="1" t="str">
        <f>VLOOKUP(Table10[[#This Row],[نام شخص کارشناس نظارت]],Table1[],3,0)</f>
        <v>کارشناس بازرسی وبرنامه ریزی تعمیرات مکانیک(9)</v>
      </c>
      <c r="I1030" s="1">
        <f>COUNTIF(Table2[کد سیستم],Table10[[#This Row],[کد سیستم]])</f>
        <v>1</v>
      </c>
    </row>
    <row r="1031" spans="1:9" hidden="1" x14ac:dyDescent="0.25">
      <c r="A1031" s="1">
        <v>1030</v>
      </c>
      <c r="B1031" s="1" t="s">
        <v>3630</v>
      </c>
      <c r="C1031" s="1" t="s">
        <v>3631</v>
      </c>
      <c r="D1031" s="1" t="s">
        <v>3754</v>
      </c>
      <c r="E1031" s="1" t="s">
        <v>528</v>
      </c>
      <c r="F1031" s="1" t="str">
        <f>VLOOKUP(Table10[[#This Row],[نام کارشناس دفتر فنی]],Table1[],3,0)</f>
        <v>کارشناس بازرسی وبرنامه ریزی تعمیرات مکانیک(9)</v>
      </c>
      <c r="G1031" s="1" t="s">
        <v>528</v>
      </c>
      <c r="H1031" s="1" t="str">
        <f>VLOOKUP(Table10[[#This Row],[نام شخص کارشناس نظارت]],Table1[],3,0)</f>
        <v>کارشناس بازرسی وبرنامه ریزی تعمیرات مکانیک(9)</v>
      </c>
      <c r="I1031" s="1">
        <f>COUNTIF(Table2[کد سیستم],Table10[[#This Row],[کد سیستم]])</f>
        <v>1</v>
      </c>
    </row>
    <row r="1032" spans="1:9" hidden="1" x14ac:dyDescent="0.25">
      <c r="A1032" s="1">
        <v>1031</v>
      </c>
      <c r="B1032" s="1" t="s">
        <v>3633</v>
      </c>
      <c r="C1032" s="1" t="s">
        <v>3633</v>
      </c>
      <c r="D1032" s="1" t="s">
        <v>3754</v>
      </c>
      <c r="E1032" s="1" t="s">
        <v>528</v>
      </c>
      <c r="F1032" s="1" t="str">
        <f>VLOOKUP(Table10[[#This Row],[نام کارشناس دفتر فنی]],Table1[],3,0)</f>
        <v>کارشناس بازرسی وبرنامه ریزی تعمیرات مکانیک(9)</v>
      </c>
      <c r="G1032" s="1" t="s">
        <v>528</v>
      </c>
      <c r="H1032" s="1" t="str">
        <f>VLOOKUP(Table10[[#This Row],[نام شخص کارشناس نظارت]],Table1[],3,0)</f>
        <v>کارشناس بازرسی وبرنامه ریزی تعمیرات مکانیک(9)</v>
      </c>
      <c r="I1032" s="1">
        <f>COUNTIF(Table2[کد سیستم],Table10[[#This Row],[کد سیستم]])</f>
        <v>1</v>
      </c>
    </row>
    <row r="1033" spans="1:9" hidden="1" x14ac:dyDescent="0.25">
      <c r="A1033" s="1">
        <v>1032</v>
      </c>
      <c r="B1033" s="1" t="s">
        <v>3635</v>
      </c>
      <c r="C1033" s="1" t="s">
        <v>3635</v>
      </c>
      <c r="D1033" s="1" t="s">
        <v>3754</v>
      </c>
      <c r="E1033" s="1" t="s">
        <v>528</v>
      </c>
      <c r="F1033" s="1" t="str">
        <f>VLOOKUP(Table10[[#This Row],[نام کارشناس دفتر فنی]],Table1[],3,0)</f>
        <v>کارشناس بازرسی وبرنامه ریزی تعمیرات مکانیک(9)</v>
      </c>
      <c r="G1033" s="1" t="s">
        <v>528</v>
      </c>
      <c r="H1033" s="1" t="str">
        <f>VLOOKUP(Table10[[#This Row],[نام شخص کارشناس نظارت]],Table1[],3,0)</f>
        <v>کارشناس بازرسی وبرنامه ریزی تعمیرات مکانیک(9)</v>
      </c>
      <c r="I1033" s="1">
        <f>COUNTIF(Table2[کد سیستم],Table10[[#This Row],[کد سیستم]])</f>
        <v>1</v>
      </c>
    </row>
    <row r="1034" spans="1:9" hidden="1" x14ac:dyDescent="0.25">
      <c r="A1034" s="1">
        <v>1033</v>
      </c>
      <c r="B1034" s="1" t="s">
        <v>3637</v>
      </c>
      <c r="C1034" s="1" t="s">
        <v>3637</v>
      </c>
      <c r="D1034" s="1" t="s">
        <v>3754</v>
      </c>
      <c r="E1034" s="1" t="s">
        <v>528</v>
      </c>
      <c r="F1034" s="1" t="str">
        <f>VLOOKUP(Table10[[#This Row],[نام کارشناس دفتر فنی]],Table1[],3,0)</f>
        <v>کارشناس بازرسی وبرنامه ریزی تعمیرات مکانیک(9)</v>
      </c>
      <c r="G1034" s="1" t="s">
        <v>528</v>
      </c>
      <c r="H1034" s="1" t="str">
        <f>VLOOKUP(Table10[[#This Row],[نام شخص کارشناس نظارت]],Table1[],3,0)</f>
        <v>کارشناس بازرسی وبرنامه ریزی تعمیرات مکانیک(9)</v>
      </c>
      <c r="I1034" s="1">
        <f>COUNTIF(Table2[کد سیستم],Table10[[#This Row],[کد سیستم]])</f>
        <v>1</v>
      </c>
    </row>
    <row r="1035" spans="1:9" hidden="1" x14ac:dyDescent="0.25">
      <c r="A1035" s="1">
        <v>1034</v>
      </c>
      <c r="B1035" s="1" t="s">
        <v>3639</v>
      </c>
      <c r="C1035" s="1" t="s">
        <v>3639</v>
      </c>
      <c r="D1035" s="1" t="s">
        <v>3754</v>
      </c>
      <c r="E1035" s="1" t="s">
        <v>528</v>
      </c>
      <c r="F1035" s="1" t="str">
        <f>VLOOKUP(Table10[[#This Row],[نام کارشناس دفتر فنی]],Table1[],3,0)</f>
        <v>کارشناس بازرسی وبرنامه ریزی تعمیرات مکانیک(9)</v>
      </c>
      <c r="G1035" s="1" t="s">
        <v>528</v>
      </c>
      <c r="H1035" s="1" t="str">
        <f>VLOOKUP(Table10[[#This Row],[نام شخص کارشناس نظارت]],Table1[],3,0)</f>
        <v>کارشناس بازرسی وبرنامه ریزی تعمیرات مکانیک(9)</v>
      </c>
      <c r="I1035" s="1">
        <f>COUNTIF(Table2[کد سیستم],Table10[[#This Row],[کد سیستم]])</f>
        <v>1</v>
      </c>
    </row>
    <row r="1036" spans="1:9" hidden="1" x14ac:dyDescent="0.25">
      <c r="A1036" s="1">
        <v>1035</v>
      </c>
      <c r="B1036" s="1" t="s">
        <v>3641</v>
      </c>
      <c r="C1036" s="1" t="s">
        <v>3641</v>
      </c>
      <c r="D1036" s="1" t="s">
        <v>3754</v>
      </c>
      <c r="E1036" s="1" t="s">
        <v>528</v>
      </c>
      <c r="F1036" s="1" t="str">
        <f>VLOOKUP(Table10[[#This Row],[نام کارشناس دفتر فنی]],Table1[],3,0)</f>
        <v>کارشناس بازرسی وبرنامه ریزی تعمیرات مکانیک(9)</v>
      </c>
      <c r="G1036" s="1" t="s">
        <v>528</v>
      </c>
      <c r="H1036" s="1" t="str">
        <f>VLOOKUP(Table10[[#This Row],[نام شخص کارشناس نظارت]],Table1[],3,0)</f>
        <v>کارشناس بازرسی وبرنامه ریزی تعمیرات مکانیک(9)</v>
      </c>
      <c r="I1036" s="1">
        <f>COUNTIF(Table2[کد سیستم],Table10[[#This Row],[کد سیستم]])</f>
        <v>1</v>
      </c>
    </row>
    <row r="1037" spans="1:9" hidden="1" x14ac:dyDescent="0.25">
      <c r="A1037" s="1">
        <v>1036</v>
      </c>
      <c r="B1037" s="1" t="s">
        <v>3643</v>
      </c>
      <c r="C1037" s="1" t="s">
        <v>3643</v>
      </c>
      <c r="D1037" s="1" t="s">
        <v>3754</v>
      </c>
      <c r="E1037" s="1" t="s">
        <v>528</v>
      </c>
      <c r="F1037" s="1" t="str">
        <f>VLOOKUP(Table10[[#This Row],[نام کارشناس دفتر فنی]],Table1[],3,0)</f>
        <v>کارشناس بازرسی وبرنامه ریزی تعمیرات مکانیک(9)</v>
      </c>
      <c r="G1037" s="1" t="s">
        <v>528</v>
      </c>
      <c r="H1037" s="1" t="str">
        <f>VLOOKUP(Table10[[#This Row],[نام شخص کارشناس نظارت]],Table1[],3,0)</f>
        <v>کارشناس بازرسی وبرنامه ریزی تعمیرات مکانیک(9)</v>
      </c>
      <c r="I1037" s="1">
        <f>COUNTIF(Table2[کد سیستم],Table10[[#This Row],[کد سیستم]])</f>
        <v>1</v>
      </c>
    </row>
    <row r="1038" spans="1:9" hidden="1" x14ac:dyDescent="0.25">
      <c r="A1038" s="1">
        <v>1037</v>
      </c>
      <c r="B1038" s="1" t="s">
        <v>3645</v>
      </c>
      <c r="C1038" s="1" t="s">
        <v>3645</v>
      </c>
      <c r="D1038" s="1" t="s">
        <v>3754</v>
      </c>
      <c r="E1038" s="1" t="s">
        <v>528</v>
      </c>
      <c r="F1038" s="1" t="str">
        <f>VLOOKUP(Table10[[#This Row],[نام کارشناس دفتر فنی]],Table1[],3,0)</f>
        <v>کارشناس بازرسی وبرنامه ریزی تعمیرات مکانیک(9)</v>
      </c>
      <c r="G1038" s="1" t="s">
        <v>528</v>
      </c>
      <c r="H1038" s="1" t="str">
        <f>VLOOKUP(Table10[[#This Row],[نام شخص کارشناس نظارت]],Table1[],3,0)</f>
        <v>کارشناس بازرسی وبرنامه ریزی تعمیرات مکانیک(9)</v>
      </c>
      <c r="I1038" s="1">
        <f>COUNTIF(Table2[کد سیستم],Table10[[#This Row],[کد سیستم]])</f>
        <v>1</v>
      </c>
    </row>
    <row r="1039" spans="1:9" hidden="1" x14ac:dyDescent="0.25">
      <c r="A1039" s="1">
        <v>1038</v>
      </c>
      <c r="B1039" s="1" t="s">
        <v>3647</v>
      </c>
      <c r="C1039" s="1" t="s">
        <v>3647</v>
      </c>
      <c r="D1039" s="1" t="s">
        <v>3754</v>
      </c>
      <c r="E1039" s="1" t="s">
        <v>528</v>
      </c>
      <c r="F1039" s="1" t="str">
        <f>VLOOKUP(Table10[[#This Row],[نام کارشناس دفتر فنی]],Table1[],3,0)</f>
        <v>کارشناس بازرسی وبرنامه ریزی تعمیرات مکانیک(9)</v>
      </c>
      <c r="G1039" s="1" t="s">
        <v>528</v>
      </c>
      <c r="H1039" s="1" t="str">
        <f>VLOOKUP(Table10[[#This Row],[نام شخص کارشناس نظارت]],Table1[],3,0)</f>
        <v>کارشناس بازرسی وبرنامه ریزی تعمیرات مکانیک(9)</v>
      </c>
      <c r="I1039" s="1">
        <f>COUNTIF(Table2[کد سیستم],Table10[[#This Row],[کد سیستم]])</f>
        <v>1</v>
      </c>
    </row>
    <row r="1040" spans="1:9" hidden="1" x14ac:dyDescent="0.25">
      <c r="A1040" s="1">
        <v>1039</v>
      </c>
      <c r="B1040" s="1" t="s">
        <v>3649</v>
      </c>
      <c r="C1040" s="1" t="s">
        <v>3649</v>
      </c>
      <c r="D1040" s="1" t="s">
        <v>3754</v>
      </c>
      <c r="E1040" s="1" t="s">
        <v>528</v>
      </c>
      <c r="F1040" s="1" t="str">
        <f>VLOOKUP(Table10[[#This Row],[نام کارشناس دفتر فنی]],Table1[],3,0)</f>
        <v>کارشناس بازرسی وبرنامه ریزی تعمیرات مکانیک(9)</v>
      </c>
      <c r="G1040" s="1" t="s">
        <v>528</v>
      </c>
      <c r="H1040" s="1" t="str">
        <f>VLOOKUP(Table10[[#This Row],[نام شخص کارشناس نظارت]],Table1[],3,0)</f>
        <v>کارشناس بازرسی وبرنامه ریزی تعمیرات مکانیک(9)</v>
      </c>
      <c r="I1040" s="1">
        <f>COUNTIF(Table2[کد سیستم],Table10[[#This Row],[کد سیستم]])</f>
        <v>1</v>
      </c>
    </row>
    <row r="1041" spans="1:9" hidden="1" x14ac:dyDescent="0.25">
      <c r="A1041" s="1">
        <v>1040</v>
      </c>
      <c r="B1041" s="1" t="s">
        <v>3651</v>
      </c>
      <c r="C1041" s="1" t="s">
        <v>3651</v>
      </c>
      <c r="D1041" s="1" t="s">
        <v>3754</v>
      </c>
      <c r="E1041" s="1" t="s">
        <v>528</v>
      </c>
      <c r="F1041" s="1" t="str">
        <f>VLOOKUP(Table10[[#This Row],[نام کارشناس دفتر فنی]],Table1[],3,0)</f>
        <v>کارشناس بازرسی وبرنامه ریزی تعمیرات مکانیک(9)</v>
      </c>
      <c r="G1041" s="1" t="s">
        <v>528</v>
      </c>
      <c r="H1041" s="1" t="str">
        <f>VLOOKUP(Table10[[#This Row],[نام شخص کارشناس نظارت]],Table1[],3,0)</f>
        <v>کارشناس بازرسی وبرنامه ریزی تعمیرات مکانیک(9)</v>
      </c>
      <c r="I1041" s="1">
        <f>COUNTIF(Table2[کد سیستم],Table10[[#This Row],[کد سیستم]])</f>
        <v>1</v>
      </c>
    </row>
    <row r="1042" spans="1:9" hidden="1" x14ac:dyDescent="0.25">
      <c r="A1042" s="1">
        <v>1041</v>
      </c>
      <c r="B1042" s="1" t="s">
        <v>3653</v>
      </c>
      <c r="C1042" s="1" t="s">
        <v>3653</v>
      </c>
      <c r="D1042" s="1" t="s">
        <v>3754</v>
      </c>
      <c r="E1042" s="1" t="s">
        <v>528</v>
      </c>
      <c r="F1042" s="1" t="str">
        <f>VLOOKUP(Table10[[#This Row],[نام کارشناس دفتر فنی]],Table1[],3,0)</f>
        <v>کارشناس بازرسی وبرنامه ریزی تعمیرات مکانیک(9)</v>
      </c>
      <c r="G1042" s="1" t="s">
        <v>528</v>
      </c>
      <c r="H1042" s="1" t="str">
        <f>VLOOKUP(Table10[[#This Row],[نام شخص کارشناس نظارت]],Table1[],3,0)</f>
        <v>کارشناس بازرسی وبرنامه ریزی تعمیرات مکانیک(9)</v>
      </c>
      <c r="I1042" s="1">
        <f>COUNTIF(Table2[کد سیستم],Table10[[#This Row],[کد سیستم]])</f>
        <v>1</v>
      </c>
    </row>
    <row r="1043" spans="1:9" hidden="1" x14ac:dyDescent="0.25">
      <c r="A1043" s="1">
        <v>1042</v>
      </c>
      <c r="B1043" s="1" t="s">
        <v>3655</v>
      </c>
      <c r="C1043" s="1" t="s">
        <v>3655</v>
      </c>
      <c r="D1043" s="1" t="s">
        <v>3754</v>
      </c>
      <c r="E1043" s="1" t="s">
        <v>528</v>
      </c>
      <c r="F1043" s="1" t="str">
        <f>VLOOKUP(Table10[[#This Row],[نام کارشناس دفتر فنی]],Table1[],3,0)</f>
        <v>کارشناس بازرسی وبرنامه ریزی تعمیرات مکانیک(9)</v>
      </c>
      <c r="G1043" s="1" t="s">
        <v>528</v>
      </c>
      <c r="H1043" s="1" t="str">
        <f>VLOOKUP(Table10[[#This Row],[نام شخص کارشناس نظارت]],Table1[],3,0)</f>
        <v>کارشناس بازرسی وبرنامه ریزی تعمیرات مکانیک(9)</v>
      </c>
      <c r="I1043" s="1">
        <f>COUNTIF(Table2[کد سیستم],Table10[[#This Row],[کد سیستم]])</f>
        <v>1</v>
      </c>
    </row>
    <row r="1044" spans="1:9" hidden="1" x14ac:dyDescent="0.25">
      <c r="A1044" s="1">
        <v>1043</v>
      </c>
      <c r="B1044" s="1" t="s">
        <v>3657</v>
      </c>
      <c r="C1044" s="1" t="s">
        <v>3657</v>
      </c>
      <c r="D1044" s="1" t="s">
        <v>3754</v>
      </c>
      <c r="E1044" s="1" t="s">
        <v>528</v>
      </c>
      <c r="F1044" s="1" t="str">
        <f>VLOOKUP(Table10[[#This Row],[نام کارشناس دفتر فنی]],Table1[],3,0)</f>
        <v>کارشناس بازرسی وبرنامه ریزی تعمیرات مکانیک(9)</v>
      </c>
      <c r="G1044" s="1" t="s">
        <v>528</v>
      </c>
      <c r="H1044" s="1" t="str">
        <f>VLOOKUP(Table10[[#This Row],[نام شخص کارشناس نظارت]],Table1[],3,0)</f>
        <v>کارشناس بازرسی وبرنامه ریزی تعمیرات مکانیک(9)</v>
      </c>
      <c r="I1044" s="1">
        <f>COUNTIF(Table2[کد سیستم],Table10[[#This Row],[کد سیستم]])</f>
        <v>1</v>
      </c>
    </row>
    <row r="1045" spans="1:9" hidden="1" x14ac:dyDescent="0.25">
      <c r="A1045" s="1">
        <v>1044</v>
      </c>
      <c r="B1045" s="1" t="s">
        <v>3659</v>
      </c>
      <c r="C1045" s="1" t="s">
        <v>3659</v>
      </c>
      <c r="D1045" s="1" t="s">
        <v>3754</v>
      </c>
      <c r="E1045" s="1" t="s">
        <v>528</v>
      </c>
      <c r="F1045" s="1" t="str">
        <f>VLOOKUP(Table10[[#This Row],[نام کارشناس دفتر فنی]],Table1[],3,0)</f>
        <v>کارشناس بازرسی وبرنامه ریزی تعمیرات مکانیک(9)</v>
      </c>
      <c r="G1045" s="1" t="s">
        <v>528</v>
      </c>
      <c r="H1045" s="1" t="str">
        <f>VLOOKUP(Table10[[#This Row],[نام شخص کارشناس نظارت]],Table1[],3,0)</f>
        <v>کارشناس بازرسی وبرنامه ریزی تعمیرات مکانیک(9)</v>
      </c>
      <c r="I1045" s="1">
        <f>COUNTIF(Table2[کد سیستم],Table10[[#This Row],[کد سیستم]])</f>
        <v>1</v>
      </c>
    </row>
    <row r="1046" spans="1:9" hidden="1" x14ac:dyDescent="0.25">
      <c r="A1046" s="1">
        <v>1045</v>
      </c>
      <c r="B1046" s="1" t="s">
        <v>3661</v>
      </c>
      <c r="C1046" s="1" t="s">
        <v>3661</v>
      </c>
      <c r="D1046" s="1" t="s">
        <v>3754</v>
      </c>
      <c r="E1046" s="1" t="s">
        <v>528</v>
      </c>
      <c r="F1046" s="1" t="str">
        <f>VLOOKUP(Table10[[#This Row],[نام کارشناس دفتر فنی]],Table1[],3,0)</f>
        <v>کارشناس بازرسی وبرنامه ریزی تعمیرات مکانیک(9)</v>
      </c>
      <c r="G1046" s="1" t="s">
        <v>528</v>
      </c>
      <c r="H1046" s="1" t="str">
        <f>VLOOKUP(Table10[[#This Row],[نام شخص کارشناس نظارت]],Table1[],3,0)</f>
        <v>کارشناس بازرسی وبرنامه ریزی تعمیرات مکانیک(9)</v>
      </c>
      <c r="I1046" s="1">
        <f>COUNTIF(Table2[کد سیستم],Table10[[#This Row],[کد سیستم]])</f>
        <v>1</v>
      </c>
    </row>
    <row r="1047" spans="1:9" hidden="1" x14ac:dyDescent="0.25">
      <c r="A1047" s="1">
        <v>1046</v>
      </c>
      <c r="B1047" s="1" t="s">
        <v>3663</v>
      </c>
      <c r="C1047" s="1" t="s">
        <v>3663</v>
      </c>
      <c r="D1047" s="1" t="s">
        <v>3754</v>
      </c>
      <c r="E1047" s="1" t="s">
        <v>528</v>
      </c>
      <c r="F1047" s="1" t="str">
        <f>VLOOKUP(Table10[[#This Row],[نام کارشناس دفتر فنی]],Table1[],3,0)</f>
        <v>کارشناس بازرسی وبرنامه ریزی تعمیرات مکانیک(9)</v>
      </c>
      <c r="G1047" s="1" t="s">
        <v>528</v>
      </c>
      <c r="H1047" s="1" t="str">
        <f>VLOOKUP(Table10[[#This Row],[نام شخص کارشناس نظارت]],Table1[],3,0)</f>
        <v>کارشناس بازرسی وبرنامه ریزی تعمیرات مکانیک(9)</v>
      </c>
      <c r="I1047" s="1">
        <f>COUNTIF(Table2[کد سیستم],Table10[[#This Row],[کد سیستم]])</f>
        <v>1</v>
      </c>
    </row>
    <row r="1048" spans="1:9" hidden="1" x14ac:dyDescent="0.25">
      <c r="A1048" s="1">
        <v>1047</v>
      </c>
      <c r="B1048" s="1" t="s">
        <v>3665</v>
      </c>
      <c r="C1048" s="1" t="s">
        <v>3665</v>
      </c>
      <c r="D1048" s="1" t="s">
        <v>3754</v>
      </c>
      <c r="E1048" s="1" t="s">
        <v>528</v>
      </c>
      <c r="F1048" s="1" t="str">
        <f>VLOOKUP(Table10[[#This Row],[نام کارشناس دفتر فنی]],Table1[],3,0)</f>
        <v>کارشناس بازرسی وبرنامه ریزی تعمیرات مکانیک(9)</v>
      </c>
      <c r="G1048" s="1" t="s">
        <v>528</v>
      </c>
      <c r="H1048" s="1" t="str">
        <f>VLOOKUP(Table10[[#This Row],[نام شخص کارشناس نظارت]],Table1[],3,0)</f>
        <v>کارشناس بازرسی وبرنامه ریزی تعمیرات مکانیک(9)</v>
      </c>
      <c r="I1048" s="1">
        <f>COUNTIF(Table2[کد سیستم],Table10[[#This Row],[کد سیستم]])</f>
        <v>1</v>
      </c>
    </row>
    <row r="1049" spans="1:9" hidden="1" x14ac:dyDescent="0.25">
      <c r="A1049" s="1">
        <v>1048</v>
      </c>
      <c r="B1049" s="1" t="s">
        <v>3667</v>
      </c>
      <c r="C1049" s="1" t="s">
        <v>3667</v>
      </c>
      <c r="D1049" s="1" t="s">
        <v>3754</v>
      </c>
      <c r="E1049" s="1" t="s">
        <v>528</v>
      </c>
      <c r="F1049" s="1" t="str">
        <f>VLOOKUP(Table10[[#This Row],[نام کارشناس دفتر فنی]],Table1[],3,0)</f>
        <v>کارشناس بازرسی وبرنامه ریزی تعمیرات مکانیک(9)</v>
      </c>
      <c r="G1049" s="1" t="s">
        <v>528</v>
      </c>
      <c r="H1049" s="1" t="str">
        <f>VLOOKUP(Table10[[#This Row],[نام شخص کارشناس نظارت]],Table1[],3,0)</f>
        <v>کارشناس بازرسی وبرنامه ریزی تعمیرات مکانیک(9)</v>
      </c>
      <c r="I1049" s="1">
        <f>COUNTIF(Table2[کد سیستم],Table10[[#This Row],[کد سیستم]])</f>
        <v>1</v>
      </c>
    </row>
    <row r="1050" spans="1:9" hidden="1" x14ac:dyDescent="0.25">
      <c r="A1050" s="1">
        <v>1049</v>
      </c>
      <c r="B1050" s="1" t="s">
        <v>3669</v>
      </c>
      <c r="C1050" s="1" t="s">
        <v>3669</v>
      </c>
      <c r="D1050" s="1" t="s">
        <v>3754</v>
      </c>
      <c r="E1050" s="1" t="s">
        <v>528</v>
      </c>
      <c r="F1050" s="1" t="str">
        <f>VLOOKUP(Table10[[#This Row],[نام کارشناس دفتر فنی]],Table1[],3,0)</f>
        <v>کارشناس بازرسی وبرنامه ریزی تعمیرات مکانیک(9)</v>
      </c>
      <c r="G1050" s="1" t="s">
        <v>528</v>
      </c>
      <c r="H1050" s="1" t="str">
        <f>VLOOKUP(Table10[[#This Row],[نام شخص کارشناس نظارت]],Table1[],3,0)</f>
        <v>کارشناس بازرسی وبرنامه ریزی تعمیرات مکانیک(9)</v>
      </c>
      <c r="I1050" s="1">
        <f>COUNTIF(Table2[کد سیستم],Table10[[#This Row],[کد سیستم]])</f>
        <v>1</v>
      </c>
    </row>
    <row r="1051" spans="1:9" hidden="1" x14ac:dyDescent="0.25">
      <c r="A1051" s="1">
        <v>1050</v>
      </c>
      <c r="B1051" s="1" t="s">
        <v>3671</v>
      </c>
      <c r="C1051" s="1" t="s">
        <v>3671</v>
      </c>
      <c r="D1051" s="1" t="s">
        <v>3754</v>
      </c>
      <c r="E1051" s="1" t="s">
        <v>528</v>
      </c>
      <c r="F1051" s="1" t="str">
        <f>VLOOKUP(Table10[[#This Row],[نام کارشناس دفتر فنی]],Table1[],3,0)</f>
        <v>کارشناس بازرسی وبرنامه ریزی تعمیرات مکانیک(9)</v>
      </c>
      <c r="G1051" s="1" t="s">
        <v>528</v>
      </c>
      <c r="H1051" s="1" t="str">
        <f>VLOOKUP(Table10[[#This Row],[نام شخص کارشناس نظارت]],Table1[],3,0)</f>
        <v>کارشناس بازرسی وبرنامه ریزی تعمیرات مکانیک(9)</v>
      </c>
      <c r="I1051" s="1">
        <f>COUNTIF(Table2[کد سیستم],Table10[[#This Row],[کد سیستم]])</f>
        <v>1</v>
      </c>
    </row>
    <row r="1052" spans="1:9" hidden="1" x14ac:dyDescent="0.25">
      <c r="A1052" s="1">
        <v>1051</v>
      </c>
      <c r="B1052" s="1" t="s">
        <v>3673</v>
      </c>
      <c r="C1052" s="1" t="s">
        <v>3673</v>
      </c>
      <c r="D1052" s="1" t="s">
        <v>3754</v>
      </c>
      <c r="E1052" s="1" t="s">
        <v>528</v>
      </c>
      <c r="F1052" s="1" t="str">
        <f>VLOOKUP(Table10[[#This Row],[نام کارشناس دفتر فنی]],Table1[],3,0)</f>
        <v>کارشناس بازرسی وبرنامه ریزی تعمیرات مکانیک(9)</v>
      </c>
      <c r="G1052" s="1" t="s">
        <v>528</v>
      </c>
      <c r="H1052" s="1" t="str">
        <f>VLOOKUP(Table10[[#This Row],[نام شخص کارشناس نظارت]],Table1[],3,0)</f>
        <v>کارشناس بازرسی وبرنامه ریزی تعمیرات مکانیک(9)</v>
      </c>
      <c r="I1052" s="1">
        <f>COUNTIF(Table2[کد سیستم],Table10[[#This Row],[کد سیستم]])</f>
        <v>1</v>
      </c>
    </row>
    <row r="1053" spans="1:9" hidden="1" x14ac:dyDescent="0.25">
      <c r="A1053" s="1">
        <v>1052</v>
      </c>
      <c r="B1053" s="1" t="s">
        <v>3675</v>
      </c>
      <c r="C1053" s="1" t="s">
        <v>3676</v>
      </c>
      <c r="D1053" s="1" t="s">
        <v>3754</v>
      </c>
      <c r="E1053" s="1" t="s">
        <v>528</v>
      </c>
      <c r="F1053" s="1" t="str">
        <f>VLOOKUP(Table10[[#This Row],[نام کارشناس دفتر فنی]],Table1[],3,0)</f>
        <v>کارشناس بازرسی وبرنامه ریزی تعمیرات مکانیک(9)</v>
      </c>
      <c r="G1053" s="1" t="s">
        <v>528</v>
      </c>
      <c r="H1053" s="1" t="str">
        <f>VLOOKUP(Table10[[#This Row],[نام شخص کارشناس نظارت]],Table1[],3,0)</f>
        <v>کارشناس بازرسی وبرنامه ریزی تعمیرات مکانیک(9)</v>
      </c>
      <c r="I1053" s="1">
        <f>COUNTIF(Table2[کد سیستم],Table10[[#This Row],[کد سیستم]])</f>
        <v>1</v>
      </c>
    </row>
    <row r="1054" spans="1:9" hidden="1" x14ac:dyDescent="0.25">
      <c r="A1054" s="1">
        <v>1053</v>
      </c>
      <c r="B1054" s="1" t="s">
        <v>3678</v>
      </c>
      <c r="C1054" s="1" t="s">
        <v>3678</v>
      </c>
      <c r="D1054" s="1" t="s">
        <v>3754</v>
      </c>
      <c r="E1054" s="1" t="s">
        <v>528</v>
      </c>
      <c r="F1054" s="1" t="str">
        <f>VLOOKUP(Table10[[#This Row],[نام کارشناس دفتر فنی]],Table1[],3,0)</f>
        <v>کارشناس بازرسی وبرنامه ریزی تعمیرات مکانیک(9)</v>
      </c>
      <c r="G1054" s="1" t="s">
        <v>528</v>
      </c>
      <c r="H1054" s="1" t="str">
        <f>VLOOKUP(Table10[[#This Row],[نام شخص کارشناس نظارت]],Table1[],3,0)</f>
        <v>کارشناس بازرسی وبرنامه ریزی تعمیرات مکانیک(9)</v>
      </c>
      <c r="I1054" s="1">
        <f>COUNTIF(Table2[کد سیستم],Table10[[#This Row],[کد سیستم]])</f>
        <v>1</v>
      </c>
    </row>
    <row r="1055" spans="1:9" hidden="1" x14ac:dyDescent="0.25">
      <c r="A1055" s="1">
        <v>1054</v>
      </c>
      <c r="B1055" s="1" t="s">
        <v>3680</v>
      </c>
      <c r="C1055" s="1" t="s">
        <v>3680</v>
      </c>
      <c r="D1055" s="1" t="s">
        <v>3754</v>
      </c>
      <c r="E1055" s="1" t="s">
        <v>528</v>
      </c>
      <c r="F1055" s="1" t="str">
        <f>VLOOKUP(Table10[[#This Row],[نام کارشناس دفتر فنی]],Table1[],3,0)</f>
        <v>کارشناس بازرسی وبرنامه ریزی تعمیرات مکانیک(9)</v>
      </c>
      <c r="G1055" s="1" t="s">
        <v>528</v>
      </c>
      <c r="H1055" s="1" t="str">
        <f>VLOOKUP(Table10[[#This Row],[نام شخص کارشناس نظارت]],Table1[],3,0)</f>
        <v>کارشناس بازرسی وبرنامه ریزی تعمیرات مکانیک(9)</v>
      </c>
      <c r="I1055" s="1">
        <f>COUNTIF(Table2[کد سیستم],Table10[[#This Row],[کد سیستم]])</f>
        <v>1</v>
      </c>
    </row>
    <row r="1056" spans="1:9" hidden="1" x14ac:dyDescent="0.25">
      <c r="A1056" s="1">
        <v>1055</v>
      </c>
      <c r="B1056" s="1" t="s">
        <v>3682</v>
      </c>
      <c r="C1056" s="1" t="s">
        <v>3682</v>
      </c>
      <c r="D1056" s="1" t="s">
        <v>3754</v>
      </c>
      <c r="E1056" s="1" t="s">
        <v>528</v>
      </c>
      <c r="F1056" s="1" t="str">
        <f>VLOOKUP(Table10[[#This Row],[نام کارشناس دفتر فنی]],Table1[],3,0)</f>
        <v>کارشناس بازرسی وبرنامه ریزی تعمیرات مکانیک(9)</v>
      </c>
      <c r="G1056" s="1" t="s">
        <v>528</v>
      </c>
      <c r="H1056" s="1" t="str">
        <f>VLOOKUP(Table10[[#This Row],[نام شخص کارشناس نظارت]],Table1[],3,0)</f>
        <v>کارشناس بازرسی وبرنامه ریزی تعمیرات مکانیک(9)</v>
      </c>
      <c r="I1056" s="1">
        <f>COUNTIF(Table2[کد سیستم],Table10[[#This Row],[کد سیستم]])</f>
        <v>1</v>
      </c>
    </row>
    <row r="1057" spans="1:9" hidden="1" x14ac:dyDescent="0.25">
      <c r="A1057" s="1">
        <v>1056</v>
      </c>
      <c r="B1057" s="1" t="s">
        <v>3684</v>
      </c>
      <c r="C1057" s="1" t="s">
        <v>3684</v>
      </c>
      <c r="D1057" s="1" t="s">
        <v>3754</v>
      </c>
      <c r="E1057" s="1" t="s">
        <v>528</v>
      </c>
      <c r="F1057" s="1" t="str">
        <f>VLOOKUP(Table10[[#This Row],[نام کارشناس دفتر فنی]],Table1[],3,0)</f>
        <v>کارشناس بازرسی وبرنامه ریزی تعمیرات مکانیک(9)</v>
      </c>
      <c r="G1057" s="1" t="s">
        <v>528</v>
      </c>
      <c r="H1057" s="1" t="str">
        <f>VLOOKUP(Table10[[#This Row],[نام شخص کارشناس نظارت]],Table1[],3,0)</f>
        <v>کارشناس بازرسی وبرنامه ریزی تعمیرات مکانیک(9)</v>
      </c>
      <c r="I1057" s="1">
        <f>COUNTIF(Table2[کد سیستم],Table10[[#This Row],[کد سیستم]])</f>
        <v>1</v>
      </c>
    </row>
    <row r="1058" spans="1:9" hidden="1" x14ac:dyDescent="0.25">
      <c r="A1058" s="1">
        <v>1057</v>
      </c>
      <c r="B1058" s="1" t="s">
        <v>3686</v>
      </c>
      <c r="C1058" s="1" t="s">
        <v>3686</v>
      </c>
      <c r="D1058" s="1" t="s">
        <v>3754</v>
      </c>
      <c r="E1058" s="1" t="s">
        <v>528</v>
      </c>
      <c r="F1058" s="1" t="str">
        <f>VLOOKUP(Table10[[#This Row],[نام کارشناس دفتر فنی]],Table1[],3,0)</f>
        <v>کارشناس بازرسی وبرنامه ریزی تعمیرات مکانیک(9)</v>
      </c>
      <c r="G1058" s="1" t="s">
        <v>528</v>
      </c>
      <c r="H1058" s="1" t="str">
        <f>VLOOKUP(Table10[[#This Row],[نام شخص کارشناس نظارت]],Table1[],3,0)</f>
        <v>کارشناس بازرسی وبرنامه ریزی تعمیرات مکانیک(9)</v>
      </c>
      <c r="I1058" s="1">
        <f>COUNTIF(Table2[کد سیستم],Table10[[#This Row],[کد سیستم]])</f>
        <v>1</v>
      </c>
    </row>
    <row r="1059" spans="1:9" hidden="1" x14ac:dyDescent="0.25">
      <c r="A1059" s="1">
        <v>1058</v>
      </c>
      <c r="B1059" s="1" t="s">
        <v>3688</v>
      </c>
      <c r="C1059" s="1" t="s">
        <v>3688</v>
      </c>
      <c r="D1059" s="1" t="s">
        <v>3754</v>
      </c>
      <c r="E1059" s="1" t="s">
        <v>528</v>
      </c>
      <c r="F1059" s="1" t="str">
        <f>VLOOKUP(Table10[[#This Row],[نام کارشناس دفتر فنی]],Table1[],3,0)</f>
        <v>کارشناس بازرسی وبرنامه ریزی تعمیرات مکانیک(9)</v>
      </c>
      <c r="G1059" s="1" t="s">
        <v>528</v>
      </c>
      <c r="H1059" s="1" t="str">
        <f>VLOOKUP(Table10[[#This Row],[نام شخص کارشناس نظارت]],Table1[],3,0)</f>
        <v>کارشناس بازرسی وبرنامه ریزی تعمیرات مکانیک(9)</v>
      </c>
      <c r="I1059" s="1">
        <f>COUNTIF(Table2[کد سیستم],Table10[[#This Row],[کد سیستم]])</f>
        <v>1</v>
      </c>
    </row>
    <row r="1060" spans="1:9" hidden="1" x14ac:dyDescent="0.25">
      <c r="A1060" s="1">
        <v>1059</v>
      </c>
      <c r="B1060" s="1" t="s">
        <v>3690</v>
      </c>
      <c r="C1060" s="1" t="s">
        <v>3690</v>
      </c>
      <c r="D1060" s="1" t="s">
        <v>3754</v>
      </c>
      <c r="E1060" s="1" t="s">
        <v>528</v>
      </c>
      <c r="F1060" s="1" t="str">
        <f>VLOOKUP(Table10[[#This Row],[نام کارشناس دفتر فنی]],Table1[],3,0)</f>
        <v>کارشناس بازرسی وبرنامه ریزی تعمیرات مکانیک(9)</v>
      </c>
      <c r="G1060" s="1" t="s">
        <v>528</v>
      </c>
      <c r="H1060" s="1" t="str">
        <f>VLOOKUP(Table10[[#This Row],[نام شخص کارشناس نظارت]],Table1[],3,0)</f>
        <v>کارشناس بازرسی وبرنامه ریزی تعمیرات مکانیک(9)</v>
      </c>
      <c r="I1060" s="1">
        <f>COUNTIF(Table2[کد سیستم],Table10[[#This Row],[کد سیستم]])</f>
        <v>1</v>
      </c>
    </row>
    <row r="1061" spans="1:9" hidden="1" x14ac:dyDescent="0.25">
      <c r="A1061" s="1">
        <v>1060</v>
      </c>
      <c r="B1061" s="1" t="s">
        <v>3692</v>
      </c>
      <c r="C1061" s="1" t="s">
        <v>3692</v>
      </c>
      <c r="D1061" s="1" t="s">
        <v>3754</v>
      </c>
      <c r="E1061" s="1" t="s">
        <v>528</v>
      </c>
      <c r="F1061" s="1" t="str">
        <f>VLOOKUP(Table10[[#This Row],[نام کارشناس دفتر فنی]],Table1[],3,0)</f>
        <v>کارشناس بازرسی وبرنامه ریزی تعمیرات مکانیک(9)</v>
      </c>
      <c r="G1061" s="1" t="s">
        <v>528</v>
      </c>
      <c r="H1061" s="1" t="str">
        <f>VLOOKUP(Table10[[#This Row],[نام شخص کارشناس نظارت]],Table1[],3,0)</f>
        <v>کارشناس بازرسی وبرنامه ریزی تعمیرات مکانیک(9)</v>
      </c>
      <c r="I1061" s="1">
        <f>COUNTIF(Table2[کد سیستم],Table10[[#This Row],[کد سیستم]])</f>
        <v>1</v>
      </c>
    </row>
    <row r="1062" spans="1:9" hidden="1" x14ac:dyDescent="0.25">
      <c r="A1062" s="1">
        <v>1061</v>
      </c>
      <c r="B1062" s="1" t="s">
        <v>3694</v>
      </c>
      <c r="C1062" s="1" t="s">
        <v>3694</v>
      </c>
      <c r="D1062" s="1" t="s">
        <v>3754</v>
      </c>
      <c r="E1062" s="1" t="s">
        <v>528</v>
      </c>
      <c r="F1062" s="1" t="str">
        <f>VLOOKUP(Table10[[#This Row],[نام کارشناس دفتر فنی]],Table1[],3,0)</f>
        <v>کارشناس بازرسی وبرنامه ریزی تعمیرات مکانیک(9)</v>
      </c>
      <c r="G1062" s="1" t="s">
        <v>528</v>
      </c>
      <c r="H1062" s="1" t="str">
        <f>VLOOKUP(Table10[[#This Row],[نام شخص کارشناس نظارت]],Table1[],3,0)</f>
        <v>کارشناس بازرسی وبرنامه ریزی تعمیرات مکانیک(9)</v>
      </c>
      <c r="I1062" s="1">
        <f>COUNTIF(Table2[کد سیستم],Table10[[#This Row],[کد سیستم]])</f>
        <v>1</v>
      </c>
    </row>
    <row r="1063" spans="1:9" hidden="1" x14ac:dyDescent="0.25">
      <c r="A1063" s="1">
        <v>1062</v>
      </c>
      <c r="B1063" s="1" t="s">
        <v>3696</v>
      </c>
      <c r="C1063" s="1" t="s">
        <v>3696</v>
      </c>
      <c r="D1063" s="1" t="s">
        <v>3754</v>
      </c>
      <c r="E1063" s="1" t="s">
        <v>528</v>
      </c>
      <c r="F1063" s="1" t="str">
        <f>VLOOKUP(Table10[[#This Row],[نام کارشناس دفتر فنی]],Table1[],3,0)</f>
        <v>کارشناس بازرسی وبرنامه ریزی تعمیرات مکانیک(9)</v>
      </c>
      <c r="G1063" s="1" t="s">
        <v>528</v>
      </c>
      <c r="H1063" s="1" t="str">
        <f>VLOOKUP(Table10[[#This Row],[نام شخص کارشناس نظارت]],Table1[],3,0)</f>
        <v>کارشناس بازرسی وبرنامه ریزی تعمیرات مکانیک(9)</v>
      </c>
      <c r="I1063" s="1">
        <f>COUNTIF(Table2[کد سیستم],Table10[[#This Row],[کد سیستم]])</f>
        <v>1</v>
      </c>
    </row>
    <row r="1064" spans="1:9" hidden="1" x14ac:dyDescent="0.25">
      <c r="A1064" s="1">
        <v>1063</v>
      </c>
      <c r="B1064" s="1" t="s">
        <v>3698</v>
      </c>
      <c r="C1064" s="1" t="s">
        <v>3698</v>
      </c>
      <c r="D1064" s="1" t="s">
        <v>3754</v>
      </c>
      <c r="E1064" s="1" t="s">
        <v>528</v>
      </c>
      <c r="F1064" s="1" t="str">
        <f>VLOOKUP(Table10[[#This Row],[نام کارشناس دفتر فنی]],Table1[],3,0)</f>
        <v>کارشناس بازرسی وبرنامه ریزی تعمیرات مکانیک(9)</v>
      </c>
      <c r="G1064" s="1" t="s">
        <v>528</v>
      </c>
      <c r="H1064" s="1" t="str">
        <f>VLOOKUP(Table10[[#This Row],[نام شخص کارشناس نظارت]],Table1[],3,0)</f>
        <v>کارشناس بازرسی وبرنامه ریزی تعمیرات مکانیک(9)</v>
      </c>
      <c r="I1064" s="1">
        <f>COUNTIF(Table2[کد سیستم],Table10[[#This Row],[کد سیستم]])</f>
        <v>1</v>
      </c>
    </row>
    <row r="1065" spans="1:9" hidden="1" x14ac:dyDescent="0.25">
      <c r="A1065" s="1">
        <v>1064</v>
      </c>
      <c r="B1065" s="1" t="s">
        <v>3700</v>
      </c>
      <c r="C1065" s="1" t="s">
        <v>3700</v>
      </c>
      <c r="D1065" s="1" t="s">
        <v>3754</v>
      </c>
      <c r="E1065" s="1" t="s">
        <v>528</v>
      </c>
      <c r="F1065" s="1" t="str">
        <f>VLOOKUP(Table10[[#This Row],[نام کارشناس دفتر فنی]],Table1[],3,0)</f>
        <v>کارشناس بازرسی وبرنامه ریزی تعمیرات مکانیک(9)</v>
      </c>
      <c r="G1065" s="1" t="s">
        <v>528</v>
      </c>
      <c r="H1065" s="1" t="str">
        <f>VLOOKUP(Table10[[#This Row],[نام شخص کارشناس نظارت]],Table1[],3,0)</f>
        <v>کارشناس بازرسی وبرنامه ریزی تعمیرات مکانیک(9)</v>
      </c>
      <c r="I1065" s="1">
        <f>COUNTIF(Table2[کد سیستم],Table10[[#This Row],[کد سیستم]])</f>
        <v>1</v>
      </c>
    </row>
    <row r="1066" spans="1:9" hidden="1" x14ac:dyDescent="0.25">
      <c r="A1066" s="1">
        <v>1065</v>
      </c>
      <c r="B1066" s="1" t="s">
        <v>3702</v>
      </c>
      <c r="C1066" s="1" t="s">
        <v>3702</v>
      </c>
      <c r="D1066" s="1" t="s">
        <v>3754</v>
      </c>
      <c r="E1066" s="1" t="s">
        <v>528</v>
      </c>
      <c r="F1066" s="1" t="str">
        <f>VLOOKUP(Table10[[#This Row],[نام کارشناس دفتر فنی]],Table1[],3,0)</f>
        <v>کارشناس بازرسی وبرنامه ریزی تعمیرات مکانیک(9)</v>
      </c>
      <c r="G1066" s="1" t="s">
        <v>528</v>
      </c>
      <c r="H1066" s="1" t="str">
        <f>VLOOKUP(Table10[[#This Row],[نام شخص کارشناس نظارت]],Table1[],3,0)</f>
        <v>کارشناس بازرسی وبرنامه ریزی تعمیرات مکانیک(9)</v>
      </c>
      <c r="I1066" s="1">
        <f>COUNTIF(Table2[کد سیستم],Table10[[#This Row],[کد سیستم]])</f>
        <v>1</v>
      </c>
    </row>
    <row r="1067" spans="1:9" hidden="1" x14ac:dyDescent="0.25">
      <c r="A1067" s="1">
        <v>1066</v>
      </c>
      <c r="B1067" s="1" t="s">
        <v>3704</v>
      </c>
      <c r="C1067" s="1" t="s">
        <v>3704</v>
      </c>
      <c r="D1067" s="1" t="s">
        <v>3754</v>
      </c>
      <c r="E1067" s="1" t="s">
        <v>528</v>
      </c>
      <c r="F1067" s="1" t="str">
        <f>VLOOKUP(Table10[[#This Row],[نام کارشناس دفتر فنی]],Table1[],3,0)</f>
        <v>کارشناس بازرسی وبرنامه ریزی تعمیرات مکانیک(9)</v>
      </c>
      <c r="G1067" s="1" t="s">
        <v>528</v>
      </c>
      <c r="H1067" s="1" t="str">
        <f>VLOOKUP(Table10[[#This Row],[نام شخص کارشناس نظارت]],Table1[],3,0)</f>
        <v>کارشناس بازرسی وبرنامه ریزی تعمیرات مکانیک(9)</v>
      </c>
      <c r="I1067" s="1">
        <f>COUNTIF(Table2[کد سیستم],Table10[[#This Row],[کد سیستم]])</f>
        <v>1</v>
      </c>
    </row>
    <row r="1068" spans="1:9" hidden="1" x14ac:dyDescent="0.25">
      <c r="A1068" s="1">
        <v>1067</v>
      </c>
      <c r="B1068" s="1" t="s">
        <v>3706</v>
      </c>
      <c r="C1068" s="1" t="s">
        <v>3706</v>
      </c>
      <c r="D1068" s="1" t="s">
        <v>3754</v>
      </c>
      <c r="E1068" s="1" t="s">
        <v>528</v>
      </c>
      <c r="F1068" s="1" t="str">
        <f>VLOOKUP(Table10[[#This Row],[نام کارشناس دفتر فنی]],Table1[],3,0)</f>
        <v>کارشناس بازرسی وبرنامه ریزی تعمیرات مکانیک(9)</v>
      </c>
      <c r="G1068" s="1" t="s">
        <v>528</v>
      </c>
      <c r="H1068" s="1" t="str">
        <f>VLOOKUP(Table10[[#This Row],[نام شخص کارشناس نظارت]],Table1[],3,0)</f>
        <v>کارشناس بازرسی وبرنامه ریزی تعمیرات مکانیک(9)</v>
      </c>
      <c r="I1068" s="1">
        <f>COUNTIF(Table2[کد سیستم],Table10[[#This Row],[کد سیستم]])</f>
        <v>1</v>
      </c>
    </row>
    <row r="1069" spans="1:9" hidden="1" x14ac:dyDescent="0.25">
      <c r="A1069" s="1">
        <v>1068</v>
      </c>
      <c r="B1069" s="1" t="s">
        <v>3708</v>
      </c>
      <c r="C1069" s="1" t="s">
        <v>3708</v>
      </c>
      <c r="D1069" s="1" t="s">
        <v>3754</v>
      </c>
      <c r="E1069" s="1" t="s">
        <v>528</v>
      </c>
      <c r="F1069" s="1" t="str">
        <f>VLOOKUP(Table10[[#This Row],[نام کارشناس دفتر فنی]],Table1[],3,0)</f>
        <v>کارشناس بازرسی وبرنامه ریزی تعمیرات مکانیک(9)</v>
      </c>
      <c r="G1069" s="1" t="s">
        <v>528</v>
      </c>
      <c r="H1069" s="1" t="str">
        <f>VLOOKUP(Table10[[#This Row],[نام شخص کارشناس نظارت]],Table1[],3,0)</f>
        <v>کارشناس بازرسی وبرنامه ریزی تعمیرات مکانیک(9)</v>
      </c>
      <c r="I1069" s="1">
        <f>COUNTIF(Table2[کد سیستم],Table10[[#This Row],[کد سیستم]])</f>
        <v>1</v>
      </c>
    </row>
    <row r="1070" spans="1:9" hidden="1" x14ac:dyDescent="0.25">
      <c r="A1070" s="1">
        <v>1069</v>
      </c>
      <c r="B1070" s="1" t="s">
        <v>3710</v>
      </c>
      <c r="C1070" s="1" t="s">
        <v>3710</v>
      </c>
      <c r="D1070" s="1" t="s">
        <v>3754</v>
      </c>
      <c r="E1070" s="1" t="s">
        <v>528</v>
      </c>
      <c r="F1070" s="1" t="str">
        <f>VLOOKUP(Table10[[#This Row],[نام کارشناس دفتر فنی]],Table1[],3,0)</f>
        <v>کارشناس بازرسی وبرنامه ریزی تعمیرات مکانیک(9)</v>
      </c>
      <c r="G1070" s="1" t="s">
        <v>528</v>
      </c>
      <c r="H1070" s="1" t="str">
        <f>VLOOKUP(Table10[[#This Row],[نام شخص کارشناس نظارت]],Table1[],3,0)</f>
        <v>کارشناس بازرسی وبرنامه ریزی تعمیرات مکانیک(9)</v>
      </c>
      <c r="I1070" s="1">
        <f>COUNTIF(Table2[کد سیستم],Table10[[#This Row],[کد سیستم]])</f>
        <v>1</v>
      </c>
    </row>
    <row r="1071" spans="1:9" hidden="1" x14ac:dyDescent="0.25">
      <c r="A1071" s="1">
        <v>1070</v>
      </c>
      <c r="B1071" s="1" t="s">
        <v>3712</v>
      </c>
      <c r="C1071" s="1" t="s">
        <v>3712</v>
      </c>
      <c r="D1071" s="1" t="s">
        <v>3754</v>
      </c>
      <c r="E1071" s="1" t="s">
        <v>528</v>
      </c>
      <c r="F1071" s="1" t="str">
        <f>VLOOKUP(Table10[[#This Row],[نام کارشناس دفتر فنی]],Table1[],3,0)</f>
        <v>کارشناس بازرسی وبرنامه ریزی تعمیرات مکانیک(9)</v>
      </c>
      <c r="G1071" s="1" t="s">
        <v>528</v>
      </c>
      <c r="H1071" s="1" t="str">
        <f>VLOOKUP(Table10[[#This Row],[نام شخص کارشناس نظارت]],Table1[],3,0)</f>
        <v>کارشناس بازرسی وبرنامه ریزی تعمیرات مکانیک(9)</v>
      </c>
      <c r="I1071" s="1">
        <f>COUNTIF(Table2[کد سیستم],Table10[[#This Row],[کد سیستم]])</f>
        <v>1</v>
      </c>
    </row>
    <row r="1072" spans="1:9" hidden="1" x14ac:dyDescent="0.25">
      <c r="A1072" s="1">
        <v>1071</v>
      </c>
      <c r="B1072" s="1" t="s">
        <v>3714</v>
      </c>
      <c r="C1072" s="1" t="s">
        <v>3714</v>
      </c>
      <c r="D1072" s="1" t="s">
        <v>3754</v>
      </c>
      <c r="E1072" s="1" t="s">
        <v>528</v>
      </c>
      <c r="F1072" s="1" t="str">
        <f>VLOOKUP(Table10[[#This Row],[نام کارشناس دفتر فنی]],Table1[],3,0)</f>
        <v>کارشناس بازرسی وبرنامه ریزی تعمیرات مکانیک(9)</v>
      </c>
      <c r="G1072" s="1" t="s">
        <v>528</v>
      </c>
      <c r="H1072" s="1" t="str">
        <f>VLOOKUP(Table10[[#This Row],[نام شخص کارشناس نظارت]],Table1[],3,0)</f>
        <v>کارشناس بازرسی وبرنامه ریزی تعمیرات مکانیک(9)</v>
      </c>
      <c r="I1072" s="1">
        <f>COUNTIF(Table2[کد سیستم],Table10[[#This Row],[کد سیستم]])</f>
        <v>1</v>
      </c>
    </row>
    <row r="1073" spans="1:9" hidden="1" x14ac:dyDescent="0.25">
      <c r="A1073" s="1">
        <v>1072</v>
      </c>
      <c r="B1073" s="1" t="s">
        <v>3716</v>
      </c>
      <c r="C1073" s="1" t="s">
        <v>3716</v>
      </c>
      <c r="D1073" s="1" t="s">
        <v>3754</v>
      </c>
      <c r="E1073" s="1" t="s">
        <v>528</v>
      </c>
      <c r="F1073" s="1" t="str">
        <f>VLOOKUP(Table10[[#This Row],[نام کارشناس دفتر فنی]],Table1[],3,0)</f>
        <v>کارشناس بازرسی وبرنامه ریزی تعمیرات مکانیک(9)</v>
      </c>
      <c r="G1073" s="1" t="s">
        <v>528</v>
      </c>
      <c r="H1073" s="1" t="str">
        <f>VLOOKUP(Table10[[#This Row],[نام شخص کارشناس نظارت]],Table1[],3,0)</f>
        <v>کارشناس بازرسی وبرنامه ریزی تعمیرات مکانیک(9)</v>
      </c>
      <c r="I1073" s="1">
        <f>COUNTIF(Table2[کد سیستم],Table10[[#This Row],[کد سیستم]])</f>
        <v>1</v>
      </c>
    </row>
    <row r="1074" spans="1:9" hidden="1" x14ac:dyDescent="0.25">
      <c r="A1074" s="1">
        <v>1073</v>
      </c>
      <c r="B1074" s="1" t="s">
        <v>3718</v>
      </c>
      <c r="C1074" s="1" t="s">
        <v>3718</v>
      </c>
      <c r="D1074" s="1" t="s">
        <v>3754</v>
      </c>
      <c r="E1074" s="1" t="s">
        <v>528</v>
      </c>
      <c r="F1074" s="1" t="str">
        <f>VLOOKUP(Table10[[#This Row],[نام کارشناس دفتر فنی]],Table1[],3,0)</f>
        <v>کارشناس بازرسی وبرنامه ریزی تعمیرات مکانیک(9)</v>
      </c>
      <c r="G1074" s="1" t="s">
        <v>528</v>
      </c>
      <c r="H1074" s="1" t="str">
        <f>VLOOKUP(Table10[[#This Row],[نام شخص کارشناس نظارت]],Table1[],3,0)</f>
        <v>کارشناس بازرسی وبرنامه ریزی تعمیرات مکانیک(9)</v>
      </c>
      <c r="I1074" s="1">
        <f>COUNTIF(Table2[کد سیستم],Table10[[#This Row],[کد سیستم]])</f>
        <v>1</v>
      </c>
    </row>
    <row r="1075" spans="1:9" hidden="1" x14ac:dyDescent="0.25">
      <c r="A1075" s="1">
        <v>1074</v>
      </c>
      <c r="B1075" s="1" t="s">
        <v>3720</v>
      </c>
      <c r="C1075" s="1" t="s">
        <v>3720</v>
      </c>
      <c r="D1075" s="1" t="s">
        <v>3754</v>
      </c>
      <c r="E1075" s="1" t="s">
        <v>528</v>
      </c>
      <c r="F1075" s="1" t="str">
        <f>VLOOKUP(Table10[[#This Row],[نام کارشناس دفتر فنی]],Table1[],3,0)</f>
        <v>کارشناس بازرسی وبرنامه ریزی تعمیرات مکانیک(9)</v>
      </c>
      <c r="G1075" s="1" t="s">
        <v>528</v>
      </c>
      <c r="H1075" s="1" t="str">
        <f>VLOOKUP(Table10[[#This Row],[نام شخص کارشناس نظارت]],Table1[],3,0)</f>
        <v>کارشناس بازرسی وبرنامه ریزی تعمیرات مکانیک(9)</v>
      </c>
      <c r="I1075" s="1">
        <f>COUNTIF(Table2[کد سیستم],Table10[[#This Row],[کد سیستم]])</f>
        <v>1</v>
      </c>
    </row>
    <row r="1076" spans="1:9" hidden="1" x14ac:dyDescent="0.25">
      <c r="A1076" s="1">
        <v>1075</v>
      </c>
      <c r="B1076" s="1" t="s">
        <v>3722</v>
      </c>
      <c r="C1076" s="1" t="s">
        <v>3722</v>
      </c>
      <c r="D1076" s="1" t="s">
        <v>3754</v>
      </c>
      <c r="E1076" s="1" t="s">
        <v>528</v>
      </c>
      <c r="F1076" s="1" t="str">
        <f>VLOOKUP(Table10[[#This Row],[نام کارشناس دفتر فنی]],Table1[],3,0)</f>
        <v>کارشناس بازرسی وبرنامه ریزی تعمیرات مکانیک(9)</v>
      </c>
      <c r="G1076" s="1" t="s">
        <v>528</v>
      </c>
      <c r="H1076" s="1" t="str">
        <f>VLOOKUP(Table10[[#This Row],[نام شخص کارشناس نظارت]],Table1[],3,0)</f>
        <v>کارشناس بازرسی وبرنامه ریزی تعمیرات مکانیک(9)</v>
      </c>
      <c r="I1076" s="1">
        <f>COUNTIF(Table2[کد سیستم],Table10[[#This Row],[کد سیستم]])</f>
        <v>1</v>
      </c>
    </row>
    <row r="1077" spans="1:9" hidden="1" x14ac:dyDescent="0.25">
      <c r="A1077" s="1">
        <v>1076</v>
      </c>
      <c r="B1077" s="1" t="s">
        <v>3724</v>
      </c>
      <c r="C1077" s="1" t="s">
        <v>3724</v>
      </c>
      <c r="D1077" s="1" t="s">
        <v>3754</v>
      </c>
      <c r="E1077" s="1" t="s">
        <v>528</v>
      </c>
      <c r="F1077" s="1" t="str">
        <f>VLOOKUP(Table10[[#This Row],[نام کارشناس دفتر فنی]],Table1[],3,0)</f>
        <v>کارشناس بازرسی وبرنامه ریزی تعمیرات مکانیک(9)</v>
      </c>
      <c r="G1077" s="1" t="s">
        <v>528</v>
      </c>
      <c r="H1077" s="1" t="str">
        <f>VLOOKUP(Table10[[#This Row],[نام شخص کارشناس نظارت]],Table1[],3,0)</f>
        <v>کارشناس بازرسی وبرنامه ریزی تعمیرات مکانیک(9)</v>
      </c>
      <c r="I1077" s="1">
        <f>COUNTIF(Table2[کد سیستم],Table10[[#This Row],[کد سیستم]])</f>
        <v>1</v>
      </c>
    </row>
    <row r="1078" spans="1:9" hidden="1" x14ac:dyDescent="0.25">
      <c r="A1078" s="1">
        <v>1077</v>
      </c>
      <c r="B1078" s="1" t="s">
        <v>3726</v>
      </c>
      <c r="C1078" s="1" t="s">
        <v>3726</v>
      </c>
      <c r="D1078" s="1" t="s">
        <v>3754</v>
      </c>
      <c r="E1078" s="1" t="s">
        <v>528</v>
      </c>
      <c r="F1078" s="1" t="str">
        <f>VLOOKUP(Table10[[#This Row],[نام کارشناس دفتر فنی]],Table1[],3,0)</f>
        <v>کارشناس بازرسی وبرنامه ریزی تعمیرات مکانیک(9)</v>
      </c>
      <c r="G1078" s="1" t="s">
        <v>528</v>
      </c>
      <c r="H1078" s="1" t="str">
        <f>VLOOKUP(Table10[[#This Row],[نام شخص کارشناس نظارت]],Table1[],3,0)</f>
        <v>کارشناس بازرسی وبرنامه ریزی تعمیرات مکانیک(9)</v>
      </c>
      <c r="I1078" s="1">
        <f>COUNTIF(Table2[کد سیستم],Table10[[#This Row],[کد سیستم]])</f>
        <v>1</v>
      </c>
    </row>
    <row r="1079" spans="1:9" hidden="1" x14ac:dyDescent="0.25">
      <c r="A1079" s="1">
        <v>1078</v>
      </c>
      <c r="B1079" s="1" t="s">
        <v>3728</v>
      </c>
      <c r="C1079" s="1" t="s">
        <v>3728</v>
      </c>
      <c r="D1079" s="1" t="s">
        <v>3754</v>
      </c>
      <c r="E1079" s="1" t="s">
        <v>528</v>
      </c>
      <c r="F1079" s="1" t="str">
        <f>VLOOKUP(Table10[[#This Row],[نام کارشناس دفتر فنی]],Table1[],3,0)</f>
        <v>کارشناس بازرسی وبرنامه ریزی تعمیرات مکانیک(9)</v>
      </c>
      <c r="G1079" s="1" t="s">
        <v>528</v>
      </c>
      <c r="H1079" s="1" t="str">
        <f>VLOOKUP(Table10[[#This Row],[نام شخص کارشناس نظارت]],Table1[],3,0)</f>
        <v>کارشناس بازرسی وبرنامه ریزی تعمیرات مکانیک(9)</v>
      </c>
      <c r="I1079" s="1">
        <f>COUNTIF(Table2[کد سیستم],Table10[[#This Row],[کد سیستم]])</f>
        <v>1</v>
      </c>
    </row>
    <row r="1080" spans="1:9" hidden="1" x14ac:dyDescent="0.25">
      <c r="A1080" s="1">
        <v>1079</v>
      </c>
      <c r="B1080" s="1" t="s">
        <v>3730</v>
      </c>
      <c r="C1080" s="1" t="s">
        <v>3730</v>
      </c>
      <c r="D1080" s="1" t="s">
        <v>3754</v>
      </c>
      <c r="E1080" s="1" t="s">
        <v>528</v>
      </c>
      <c r="F1080" s="1" t="str">
        <f>VLOOKUP(Table10[[#This Row],[نام کارشناس دفتر فنی]],Table1[],3,0)</f>
        <v>کارشناس بازرسی وبرنامه ریزی تعمیرات مکانیک(9)</v>
      </c>
      <c r="G1080" s="1" t="s">
        <v>528</v>
      </c>
      <c r="H1080" s="1" t="str">
        <f>VLOOKUP(Table10[[#This Row],[نام شخص کارشناس نظارت]],Table1[],3,0)</f>
        <v>کارشناس بازرسی وبرنامه ریزی تعمیرات مکانیک(9)</v>
      </c>
      <c r="I1080" s="1">
        <f>COUNTIF(Table2[کد سیستم],Table10[[#This Row],[کد سیستم]])</f>
        <v>1</v>
      </c>
    </row>
    <row r="1081" spans="1:9" hidden="1" x14ac:dyDescent="0.25">
      <c r="A1081" s="1">
        <v>1080</v>
      </c>
      <c r="B1081" s="1" t="s">
        <v>3732</v>
      </c>
      <c r="C1081" s="1" t="s">
        <v>3732</v>
      </c>
      <c r="D1081" s="1" t="s">
        <v>3754</v>
      </c>
      <c r="E1081" s="1" t="s">
        <v>528</v>
      </c>
      <c r="F1081" s="1" t="str">
        <f>VLOOKUP(Table10[[#This Row],[نام کارشناس دفتر فنی]],Table1[],3,0)</f>
        <v>کارشناس بازرسی وبرنامه ریزی تعمیرات مکانیک(9)</v>
      </c>
      <c r="G1081" s="1" t="s">
        <v>528</v>
      </c>
      <c r="H1081" s="1" t="str">
        <f>VLOOKUP(Table10[[#This Row],[نام شخص کارشناس نظارت]],Table1[],3,0)</f>
        <v>کارشناس بازرسی وبرنامه ریزی تعمیرات مکانیک(9)</v>
      </c>
      <c r="I1081" s="1">
        <f>COUNTIF(Table2[کد سیستم],Table10[[#This Row],[کد سیستم]])</f>
        <v>1</v>
      </c>
    </row>
    <row r="1082" spans="1:9" hidden="1" x14ac:dyDescent="0.25">
      <c r="A1082" s="1">
        <v>1081</v>
      </c>
      <c r="B1082" s="1" t="s">
        <v>3734</v>
      </c>
      <c r="C1082" s="1" t="s">
        <v>3735</v>
      </c>
      <c r="D1082" s="1" t="s">
        <v>3754</v>
      </c>
      <c r="E1082" s="1" t="s">
        <v>528</v>
      </c>
      <c r="F1082" s="1" t="str">
        <f>VLOOKUP(Table10[[#This Row],[نام کارشناس دفتر فنی]],Table1[],3,0)</f>
        <v>کارشناس بازرسی وبرنامه ریزی تعمیرات مکانیک(9)</v>
      </c>
      <c r="G1082" s="1" t="s">
        <v>528</v>
      </c>
      <c r="H1082" s="1" t="str">
        <f>VLOOKUP(Table10[[#This Row],[نام شخص کارشناس نظارت]],Table1[],3,0)</f>
        <v>کارشناس بازرسی وبرنامه ریزی تعمیرات مکانیک(9)</v>
      </c>
      <c r="I1082" s="1">
        <f>COUNTIF(Table2[کد سیستم],Table10[[#This Row],[کد سیستم]])</f>
        <v>1</v>
      </c>
    </row>
    <row r="1083" spans="1:9" hidden="1" x14ac:dyDescent="0.25">
      <c r="A1083" s="1">
        <v>1082</v>
      </c>
      <c r="B1083" s="1" t="s">
        <v>3737</v>
      </c>
      <c r="C1083" s="1" t="s">
        <v>3738</v>
      </c>
      <c r="D1083" s="1" t="s">
        <v>3754</v>
      </c>
      <c r="E1083" s="1" t="s">
        <v>528</v>
      </c>
      <c r="F1083" s="1" t="str">
        <f>VLOOKUP(Table10[[#This Row],[نام کارشناس دفتر فنی]],Table1[],3,0)</f>
        <v>کارشناس بازرسی وبرنامه ریزی تعمیرات مکانیک(9)</v>
      </c>
      <c r="G1083" s="1" t="s">
        <v>528</v>
      </c>
      <c r="H1083" s="1" t="str">
        <f>VLOOKUP(Table10[[#This Row],[نام شخص کارشناس نظارت]],Table1[],3,0)</f>
        <v>کارشناس بازرسی وبرنامه ریزی تعمیرات مکانیک(9)</v>
      </c>
      <c r="I1083" s="1">
        <f>COUNTIF(Table2[کد سیستم],Table10[[#This Row],[کد سیستم]])</f>
        <v>1</v>
      </c>
    </row>
    <row r="1084" spans="1:9" hidden="1" x14ac:dyDescent="0.25">
      <c r="A1084" s="1">
        <v>1083</v>
      </c>
      <c r="B1084" s="1" t="s">
        <v>3740</v>
      </c>
      <c r="C1084" s="1" t="s">
        <v>3740</v>
      </c>
      <c r="D1084" s="1" t="s">
        <v>3754</v>
      </c>
      <c r="E1084" s="1" t="s">
        <v>528</v>
      </c>
      <c r="F1084" s="1" t="str">
        <f>VLOOKUP(Table10[[#This Row],[نام کارشناس دفتر فنی]],Table1[],3,0)</f>
        <v>کارشناس بازرسی وبرنامه ریزی تعمیرات مکانیک(9)</v>
      </c>
      <c r="G1084" s="1" t="s">
        <v>528</v>
      </c>
      <c r="H1084" s="1" t="str">
        <f>VLOOKUP(Table10[[#This Row],[نام شخص کارشناس نظارت]],Table1[],3,0)</f>
        <v>کارشناس بازرسی وبرنامه ریزی تعمیرات مکانیک(9)</v>
      </c>
      <c r="I1084" s="1">
        <f>COUNTIF(Table2[کد سیستم],Table10[[#This Row],[کد سیستم]])</f>
        <v>1</v>
      </c>
    </row>
    <row r="1085" spans="1:9" hidden="1" x14ac:dyDescent="0.25">
      <c r="A1085" s="1">
        <v>1084</v>
      </c>
      <c r="B1085" s="1" t="s">
        <v>3742</v>
      </c>
      <c r="C1085" s="1" t="s">
        <v>3742</v>
      </c>
      <c r="D1085" s="1" t="s">
        <v>3754</v>
      </c>
      <c r="E1085" s="1" t="s">
        <v>528</v>
      </c>
      <c r="F1085" s="1" t="str">
        <f>VLOOKUP(Table10[[#This Row],[نام کارشناس دفتر فنی]],Table1[],3,0)</f>
        <v>کارشناس بازرسی وبرنامه ریزی تعمیرات مکانیک(9)</v>
      </c>
      <c r="G1085" s="1" t="s">
        <v>528</v>
      </c>
      <c r="H1085" s="1" t="str">
        <f>VLOOKUP(Table10[[#This Row],[نام شخص کارشناس نظارت]],Table1[],3,0)</f>
        <v>کارشناس بازرسی وبرنامه ریزی تعمیرات مکانیک(9)</v>
      </c>
      <c r="I1085" s="1">
        <f>COUNTIF(Table2[کد سیستم],Table10[[#This Row],[کد سیستم]])</f>
        <v>1</v>
      </c>
    </row>
    <row r="1086" spans="1:9" hidden="1" x14ac:dyDescent="0.25">
      <c r="A1086" s="1">
        <v>1085</v>
      </c>
      <c r="B1086" s="4" t="s">
        <v>3864</v>
      </c>
      <c r="C1086" s="4" t="s">
        <v>3864</v>
      </c>
      <c r="D1086" s="1" t="s">
        <v>3754</v>
      </c>
      <c r="E1086" s="1" t="s">
        <v>528</v>
      </c>
      <c r="F1086" s="1" t="str">
        <f>VLOOKUP(Table10[[#This Row],[نام کارشناس دفتر فنی]],Table1[],3,0)</f>
        <v>کارشناس بازرسی وبرنامه ریزی تعمیرات مکانیک(9)</v>
      </c>
      <c r="G1086" s="1" t="s">
        <v>528</v>
      </c>
      <c r="H1086" s="1" t="str">
        <f>VLOOKUP(Table10[[#This Row],[نام شخص کارشناس نظارت]],Table1[],3,0)</f>
        <v>کارشناس بازرسی وبرنامه ریزی تعمیرات مکانیک(9)</v>
      </c>
      <c r="I1086" s="1">
        <f>COUNTIF(Table2[کد سیستم],Table10[[#This Row],[کد سیستم]])</f>
        <v>1</v>
      </c>
    </row>
    <row r="1087" spans="1:9" hidden="1" x14ac:dyDescent="0.25">
      <c r="A1087" s="1">
        <v>1086</v>
      </c>
      <c r="B1087" s="4" t="s">
        <v>3866</v>
      </c>
      <c r="C1087" s="4" t="s">
        <v>3866</v>
      </c>
      <c r="D1087" s="1" t="s">
        <v>3754</v>
      </c>
      <c r="E1087" s="1" t="s">
        <v>528</v>
      </c>
      <c r="F1087" s="1" t="str">
        <f>VLOOKUP(Table10[[#This Row],[نام کارشناس دفتر فنی]],Table1[],3,0)</f>
        <v>کارشناس بازرسی وبرنامه ریزی تعمیرات مکانیک(9)</v>
      </c>
      <c r="G1087" s="1" t="s">
        <v>528</v>
      </c>
      <c r="H1087" s="1" t="str">
        <f>VLOOKUP(Table10[[#This Row],[نام شخص کارشناس نظارت]],Table1[],3,0)</f>
        <v>کارشناس بازرسی وبرنامه ریزی تعمیرات مکانیک(9)</v>
      </c>
      <c r="I1087" s="1">
        <f>COUNTIF(Table2[کد سیستم],Table10[[#This Row],[کد سیستم]])</f>
        <v>1</v>
      </c>
    </row>
    <row r="1088" spans="1:9" hidden="1" x14ac:dyDescent="0.25">
      <c r="A1088" s="1">
        <v>1087</v>
      </c>
      <c r="B1088" s="4" t="s">
        <v>3868</v>
      </c>
      <c r="C1088" s="4" t="s">
        <v>3868</v>
      </c>
      <c r="D1088" s="1" t="s">
        <v>3754</v>
      </c>
      <c r="E1088" s="1" t="s">
        <v>528</v>
      </c>
      <c r="F1088" s="1" t="str">
        <f>VLOOKUP(Table10[[#This Row],[نام کارشناس دفتر فنی]],Table1[],3,0)</f>
        <v>کارشناس بازرسی وبرنامه ریزی تعمیرات مکانیک(9)</v>
      </c>
      <c r="G1088" s="1" t="s">
        <v>528</v>
      </c>
      <c r="H1088" s="1" t="str">
        <f>VLOOKUP(Table10[[#This Row],[نام شخص کارشناس نظارت]],Table1[],3,0)</f>
        <v>کارشناس بازرسی وبرنامه ریزی تعمیرات مکانیک(9)</v>
      </c>
      <c r="I1088" s="1">
        <f>COUNTIF(Table2[کد سیستم],Table10[[#This Row],[کد سیستم]])</f>
        <v>1</v>
      </c>
    </row>
    <row r="1089" spans="1:9" hidden="1" x14ac:dyDescent="0.25">
      <c r="A1089" s="1">
        <v>1088</v>
      </c>
      <c r="B1089" s="4" t="s">
        <v>3877</v>
      </c>
      <c r="C1089" s="4" t="s">
        <v>3877</v>
      </c>
      <c r="D1089" s="1" t="s">
        <v>3754</v>
      </c>
      <c r="E1089" s="1" t="s">
        <v>528</v>
      </c>
      <c r="F1089" s="1" t="str">
        <f>VLOOKUP(Table10[[#This Row],[نام کارشناس دفتر فنی]],Table1[],3,0)</f>
        <v>کارشناس بازرسی وبرنامه ریزی تعمیرات مکانیک(9)</v>
      </c>
      <c r="G1089" s="1" t="s">
        <v>528</v>
      </c>
      <c r="H1089" s="1" t="str">
        <f>VLOOKUP(Table10[[#This Row],[نام شخص کارشناس نظارت]],Table1[],3,0)</f>
        <v>کارشناس بازرسی وبرنامه ریزی تعمیرات مکانیک(9)</v>
      </c>
      <c r="I1089" s="1">
        <f>COUNTIF(Table2[کد سیستم],Table10[[#This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1089"/>
  <sheetViews>
    <sheetView topLeftCell="B1" workbookViewId="0">
      <selection activeCell="F1" sqref="F1"/>
    </sheetView>
  </sheetViews>
  <sheetFormatPr defaultRowHeight="15" x14ac:dyDescent="0.25"/>
  <cols>
    <col min="1" max="1" width="9.625" bestFit="1" customWidth="1"/>
    <col min="2" max="2" width="30" customWidth="1"/>
    <col min="3" max="3" width="24.375" bestFit="1" customWidth="1"/>
    <col min="4" max="4" width="14" bestFit="1" customWidth="1"/>
    <col min="5" max="5" width="20.875" bestFit="1" customWidth="1"/>
    <col min="6" max="6" width="38.125" bestFit="1" customWidth="1"/>
    <col min="7" max="7" width="25.375" bestFit="1" customWidth="1"/>
    <col min="8" max="8" width="25.375" customWidth="1"/>
    <col min="9" max="9" width="31.625" bestFit="1" customWidth="1"/>
  </cols>
  <sheetData>
    <row r="1" spans="1:9" x14ac:dyDescent="0.25">
      <c r="A1" s="1" t="s">
        <v>3763</v>
      </c>
      <c r="B1" s="1" t="s">
        <v>1543</v>
      </c>
      <c r="C1" s="1" t="s">
        <v>1544</v>
      </c>
      <c r="D1" s="1" t="s">
        <v>3764</v>
      </c>
      <c r="E1" s="1" t="s">
        <v>3765</v>
      </c>
      <c r="F1" s="1" t="s">
        <v>3981</v>
      </c>
      <c r="G1" s="1" t="s">
        <v>3766</v>
      </c>
      <c r="H1" s="1" t="s">
        <v>3982</v>
      </c>
      <c r="I1" s="5" t="s">
        <v>3878</v>
      </c>
    </row>
    <row r="2" spans="1:9" x14ac:dyDescent="0.25">
      <c r="A2" s="1">
        <v>1</v>
      </c>
      <c r="B2" s="1" t="s">
        <v>1546</v>
      </c>
      <c r="C2" s="1" t="s">
        <v>1546</v>
      </c>
      <c r="D2" s="1" t="s">
        <v>3756</v>
      </c>
      <c r="E2" s="1" t="s">
        <v>1508</v>
      </c>
      <c r="F2" s="1" t="str">
        <f>VLOOKUP(Table11[[#This Row],[نام کارشناس دفتر فنی]],Table1[],3,0)</f>
        <v>کارشناس بازرسی وبرنامه ریزی تعمیرات مکانیک(7)</v>
      </c>
      <c r="G2" s="1" t="s">
        <v>31</v>
      </c>
      <c r="H2" s="1" t="str">
        <f>VLOOKUP(Table11[[#This Row],[نام شخص کارشناس نظارت]],Table1[],3,0)</f>
        <v>کارشناس تاسیسات نظارت (3)</v>
      </c>
      <c r="I2" s="1">
        <f>COUNTIF(Table2[کد سیستم],Table11[[#This Row],[کد سیستم]])</f>
        <v>1</v>
      </c>
    </row>
    <row r="3" spans="1:9" x14ac:dyDescent="0.25">
      <c r="A3" s="1">
        <v>2</v>
      </c>
      <c r="B3" s="1" t="s">
        <v>1548</v>
      </c>
      <c r="C3" s="1" t="s">
        <v>1548</v>
      </c>
      <c r="D3" s="1" t="s">
        <v>3756</v>
      </c>
      <c r="E3" s="1" t="s">
        <v>1508</v>
      </c>
      <c r="F3" s="1" t="str">
        <f>VLOOKUP(Table11[[#This Row],[نام کارشناس دفتر فنی]],Table1[],3,0)</f>
        <v>کارشناس بازرسی وبرنامه ریزی تعمیرات مکانیک(7)</v>
      </c>
      <c r="G3" s="1" t="s">
        <v>31</v>
      </c>
      <c r="H3" s="1" t="str">
        <f>VLOOKUP(Table11[[#This Row],[نام شخص کارشناس نظارت]],Table1[],3,0)</f>
        <v>کارشناس تاسیسات نظارت (3)</v>
      </c>
      <c r="I3" s="1">
        <f>COUNTIF(Table2[کد سیستم],Table11[[#This Row],[کد سیستم]])</f>
        <v>1</v>
      </c>
    </row>
    <row r="4" spans="1:9" x14ac:dyDescent="0.25">
      <c r="A4" s="1">
        <v>3</v>
      </c>
      <c r="B4" s="1" t="s">
        <v>1550</v>
      </c>
      <c r="C4" s="1" t="s">
        <v>1550</v>
      </c>
      <c r="D4" s="1" t="s">
        <v>3756</v>
      </c>
      <c r="E4" s="1" t="s">
        <v>1508</v>
      </c>
      <c r="F4" s="1" t="str">
        <f>VLOOKUP(Table11[[#This Row],[نام کارشناس دفتر فنی]],Table1[],3,0)</f>
        <v>کارشناس بازرسی وبرنامه ریزی تعمیرات مکانیک(7)</v>
      </c>
      <c r="G4" s="1" t="s">
        <v>31</v>
      </c>
      <c r="H4" s="1" t="str">
        <f>VLOOKUP(Table11[[#This Row],[نام شخص کارشناس نظارت]],Table1[],3,0)</f>
        <v>کارشناس تاسیسات نظارت (3)</v>
      </c>
      <c r="I4" s="1">
        <f>COUNTIF(Table2[کد سیستم],Table11[[#This Row],[کد سیستم]])</f>
        <v>1</v>
      </c>
    </row>
    <row r="5" spans="1:9" x14ac:dyDescent="0.25">
      <c r="A5" s="1">
        <v>4</v>
      </c>
      <c r="B5" s="1" t="s">
        <v>1552</v>
      </c>
      <c r="C5" s="1" t="s">
        <v>1552</v>
      </c>
      <c r="D5" s="1" t="s">
        <v>3756</v>
      </c>
      <c r="E5" s="1" t="s">
        <v>1508</v>
      </c>
      <c r="F5" s="1" t="str">
        <f>VLOOKUP(Table11[[#This Row],[نام کارشناس دفتر فنی]],Table1[],3,0)</f>
        <v>کارشناس بازرسی وبرنامه ریزی تعمیرات مکانیک(7)</v>
      </c>
      <c r="G5" s="1" t="s">
        <v>31</v>
      </c>
      <c r="H5" s="1" t="str">
        <f>VLOOKUP(Table11[[#This Row],[نام شخص کارشناس نظارت]],Table1[],3,0)</f>
        <v>کارشناس تاسیسات نظارت (3)</v>
      </c>
      <c r="I5" s="1">
        <f>COUNTIF(Table2[کد سیستم],Table11[[#This Row],[کد سیستم]])</f>
        <v>1</v>
      </c>
    </row>
    <row r="6" spans="1:9" x14ac:dyDescent="0.25">
      <c r="A6" s="1">
        <v>5</v>
      </c>
      <c r="B6" s="1" t="s">
        <v>1554</v>
      </c>
      <c r="C6" s="1" t="s">
        <v>1554</v>
      </c>
      <c r="D6" s="1" t="s">
        <v>3756</v>
      </c>
      <c r="E6" s="1" t="s">
        <v>1508</v>
      </c>
      <c r="F6" s="1" t="str">
        <f>VLOOKUP(Table11[[#This Row],[نام کارشناس دفتر فنی]],Table1[],3,0)</f>
        <v>کارشناس بازرسی وبرنامه ریزی تعمیرات مکانیک(7)</v>
      </c>
      <c r="G6" s="1" t="s">
        <v>31</v>
      </c>
      <c r="H6" s="1" t="str">
        <f>VLOOKUP(Table11[[#This Row],[نام شخص کارشناس نظارت]],Table1[],3,0)</f>
        <v>کارشناس تاسیسات نظارت (3)</v>
      </c>
      <c r="I6" s="1">
        <f>COUNTIF(Table2[کد سیستم],Table11[[#This Row],[کد سیستم]])</f>
        <v>1</v>
      </c>
    </row>
    <row r="7" spans="1:9" x14ac:dyDescent="0.25">
      <c r="A7" s="1">
        <v>6</v>
      </c>
      <c r="B7" s="1" t="s">
        <v>1556</v>
      </c>
      <c r="C7" s="1" t="s">
        <v>1556</v>
      </c>
      <c r="D7" s="1" t="s">
        <v>3756</v>
      </c>
      <c r="E7" s="1" t="s">
        <v>1508</v>
      </c>
      <c r="F7" s="1" t="str">
        <f>VLOOKUP(Table11[[#This Row],[نام کارشناس دفتر فنی]],Table1[],3,0)</f>
        <v>کارشناس بازرسی وبرنامه ریزی تعمیرات مکانیک(7)</v>
      </c>
      <c r="G7" s="1" t="s">
        <v>31</v>
      </c>
      <c r="H7" s="1" t="str">
        <f>VLOOKUP(Table11[[#This Row],[نام شخص کارشناس نظارت]],Table1[],3,0)</f>
        <v>کارشناس تاسیسات نظارت (3)</v>
      </c>
      <c r="I7" s="1">
        <f>COUNTIF(Table2[کد سیستم],Table11[[#This Row],[کد سیستم]])</f>
        <v>1</v>
      </c>
    </row>
    <row r="8" spans="1:9" x14ac:dyDescent="0.25">
      <c r="A8" s="1">
        <v>7</v>
      </c>
      <c r="B8" s="1" t="s">
        <v>1558</v>
      </c>
      <c r="C8" s="1" t="s">
        <v>1558</v>
      </c>
      <c r="D8" s="1" t="s">
        <v>3756</v>
      </c>
      <c r="E8" s="1" t="s">
        <v>1508</v>
      </c>
      <c r="F8" s="1" t="str">
        <f>VLOOKUP(Table11[[#This Row],[نام کارشناس دفتر فنی]],Table1[],3,0)</f>
        <v>کارشناس بازرسی وبرنامه ریزی تعمیرات مکانیک(7)</v>
      </c>
      <c r="G8" s="1" t="s">
        <v>31</v>
      </c>
      <c r="H8" s="1" t="str">
        <f>VLOOKUP(Table11[[#This Row],[نام شخص کارشناس نظارت]],Table1[],3,0)</f>
        <v>کارشناس تاسیسات نظارت (3)</v>
      </c>
      <c r="I8" s="1">
        <f>COUNTIF(Table2[کد سیستم],Table11[[#This Row],[کد سیستم]])</f>
        <v>1</v>
      </c>
    </row>
    <row r="9" spans="1:9" x14ac:dyDescent="0.25">
      <c r="A9" s="1">
        <v>8</v>
      </c>
      <c r="B9" s="1" t="s">
        <v>1560</v>
      </c>
      <c r="C9" s="1" t="s">
        <v>1560</v>
      </c>
      <c r="D9" s="1" t="s">
        <v>3756</v>
      </c>
      <c r="E9" s="1" t="s">
        <v>1508</v>
      </c>
      <c r="F9" s="1" t="str">
        <f>VLOOKUP(Table11[[#This Row],[نام کارشناس دفتر فنی]],Table1[],3,0)</f>
        <v>کارشناس بازرسی وبرنامه ریزی تعمیرات مکانیک(7)</v>
      </c>
      <c r="G9" s="1" t="s">
        <v>31</v>
      </c>
      <c r="H9" s="1" t="str">
        <f>VLOOKUP(Table11[[#This Row],[نام شخص کارشناس نظارت]],Table1[],3,0)</f>
        <v>کارشناس تاسیسات نظارت (3)</v>
      </c>
      <c r="I9" s="1">
        <f>COUNTIF(Table2[کد سیستم],Table11[[#This Row],[کد سیستم]])</f>
        <v>1</v>
      </c>
    </row>
    <row r="10" spans="1:9" x14ac:dyDescent="0.25">
      <c r="A10" s="1">
        <v>9</v>
      </c>
      <c r="B10" s="1" t="s">
        <v>1562</v>
      </c>
      <c r="C10" s="1" t="s">
        <v>1562</v>
      </c>
      <c r="D10" s="1" t="s">
        <v>3756</v>
      </c>
      <c r="E10" s="1" t="s">
        <v>1508</v>
      </c>
      <c r="F10" s="1" t="str">
        <f>VLOOKUP(Table11[[#This Row],[نام کارشناس دفتر فنی]],Table1[],3,0)</f>
        <v>کارشناس بازرسی وبرنامه ریزی تعمیرات مکانیک(7)</v>
      </c>
      <c r="G10" s="1" t="s">
        <v>31</v>
      </c>
      <c r="H10" s="1" t="str">
        <f>VLOOKUP(Table11[[#This Row],[نام شخص کارشناس نظارت]],Table1[],3,0)</f>
        <v>کارشناس تاسیسات نظارت (3)</v>
      </c>
      <c r="I10" s="1">
        <f>COUNTIF(Table2[کد سیستم],Table11[[#This Row],[کد سیستم]])</f>
        <v>1</v>
      </c>
    </row>
    <row r="11" spans="1:9" x14ac:dyDescent="0.25">
      <c r="A11" s="1">
        <v>10</v>
      </c>
      <c r="B11" s="1" t="s">
        <v>1564</v>
      </c>
      <c r="C11" s="1" t="s">
        <v>1564</v>
      </c>
      <c r="D11" s="1" t="s">
        <v>3756</v>
      </c>
      <c r="E11" s="1" t="s">
        <v>1508</v>
      </c>
      <c r="F11" s="1" t="str">
        <f>VLOOKUP(Table11[[#This Row],[نام کارشناس دفتر فنی]],Table1[],3,0)</f>
        <v>کارشناس بازرسی وبرنامه ریزی تعمیرات مکانیک(7)</v>
      </c>
      <c r="G11" s="1" t="s">
        <v>31</v>
      </c>
      <c r="H11" s="1" t="str">
        <f>VLOOKUP(Table11[[#This Row],[نام شخص کارشناس نظارت]],Table1[],3,0)</f>
        <v>کارشناس تاسیسات نظارت (3)</v>
      </c>
      <c r="I11" s="1">
        <f>COUNTIF(Table2[کد سیستم],Table11[[#This Row],[کد سیستم]])</f>
        <v>1</v>
      </c>
    </row>
    <row r="12" spans="1:9" x14ac:dyDescent="0.25">
      <c r="A12" s="1">
        <v>11</v>
      </c>
      <c r="B12" s="1" t="s">
        <v>1566</v>
      </c>
      <c r="C12" s="1" t="s">
        <v>1566</v>
      </c>
      <c r="D12" s="1" t="s">
        <v>3756</v>
      </c>
      <c r="E12" s="1" t="s">
        <v>1508</v>
      </c>
      <c r="F12" s="1" t="str">
        <f>VLOOKUP(Table11[[#This Row],[نام کارشناس دفتر فنی]],Table1[],3,0)</f>
        <v>کارشناس بازرسی وبرنامه ریزی تعمیرات مکانیک(7)</v>
      </c>
      <c r="G12" s="1" t="s">
        <v>31</v>
      </c>
      <c r="H12" s="1" t="str">
        <f>VLOOKUP(Table11[[#This Row],[نام شخص کارشناس نظارت]],Table1[],3,0)</f>
        <v>کارشناس تاسیسات نظارت (3)</v>
      </c>
      <c r="I12" s="1">
        <f>COUNTIF(Table2[کد سیستم],Table11[[#This Row],[کد سیستم]])</f>
        <v>1</v>
      </c>
    </row>
    <row r="13" spans="1:9" x14ac:dyDescent="0.25">
      <c r="A13" s="1">
        <v>12</v>
      </c>
      <c r="B13" s="1" t="s">
        <v>1568</v>
      </c>
      <c r="C13" s="1" t="s">
        <v>1568</v>
      </c>
      <c r="D13" s="1" t="s">
        <v>3756</v>
      </c>
      <c r="E13" s="1" t="s">
        <v>1508</v>
      </c>
      <c r="F13" s="1" t="str">
        <f>VLOOKUP(Table11[[#This Row],[نام کارشناس دفتر فنی]],Table1[],3,0)</f>
        <v>کارشناس بازرسی وبرنامه ریزی تعمیرات مکانیک(7)</v>
      </c>
      <c r="G13" s="1" t="s">
        <v>31</v>
      </c>
      <c r="H13" s="1" t="str">
        <f>VLOOKUP(Table11[[#This Row],[نام شخص کارشناس نظارت]],Table1[],3,0)</f>
        <v>کارشناس تاسیسات نظارت (3)</v>
      </c>
      <c r="I13" s="1">
        <f>COUNTIF(Table2[کد سیستم],Table11[[#This Row],[کد سیستم]])</f>
        <v>1</v>
      </c>
    </row>
    <row r="14" spans="1:9" x14ac:dyDescent="0.25">
      <c r="A14" s="1">
        <v>13</v>
      </c>
      <c r="B14" s="1" t="s">
        <v>1570</v>
      </c>
      <c r="C14" s="1" t="s">
        <v>1570</v>
      </c>
      <c r="D14" s="1" t="s">
        <v>3756</v>
      </c>
      <c r="E14" s="1" t="s">
        <v>1508</v>
      </c>
      <c r="F14" s="1" t="str">
        <f>VLOOKUP(Table11[[#This Row],[نام کارشناس دفتر فنی]],Table1[],3,0)</f>
        <v>کارشناس بازرسی وبرنامه ریزی تعمیرات مکانیک(7)</v>
      </c>
      <c r="G14" s="1" t="s">
        <v>427</v>
      </c>
      <c r="H14" s="1" t="str">
        <f>VLOOKUP(Table11[[#This Row],[نام شخص کارشناس نظارت]],Table1[],3,0)</f>
        <v>کارشناس تاسیسات نظارت (1)</v>
      </c>
      <c r="I14" s="1">
        <f>COUNTIF(Table2[کد سیستم],Table11[[#This Row],[کد سیستم]])</f>
        <v>1</v>
      </c>
    </row>
    <row r="15" spans="1:9" x14ac:dyDescent="0.25">
      <c r="A15" s="1">
        <v>14</v>
      </c>
      <c r="B15" s="1" t="s">
        <v>1572</v>
      </c>
      <c r="C15" s="1" t="s">
        <v>1572</v>
      </c>
      <c r="D15" s="1" t="s">
        <v>3756</v>
      </c>
      <c r="E15" s="1" t="s">
        <v>1508</v>
      </c>
      <c r="F15" s="1" t="str">
        <f>VLOOKUP(Table11[[#This Row],[نام کارشناس دفتر فنی]],Table1[],3,0)</f>
        <v>کارشناس بازرسی وبرنامه ریزی تعمیرات مکانیک(7)</v>
      </c>
      <c r="G15" s="1" t="s">
        <v>427</v>
      </c>
      <c r="H15" s="1" t="str">
        <f>VLOOKUP(Table11[[#This Row],[نام شخص کارشناس نظارت]],Table1[],3,0)</f>
        <v>کارشناس تاسیسات نظارت (1)</v>
      </c>
      <c r="I15" s="1">
        <f>COUNTIF(Table2[کد سیستم],Table11[[#This Row],[کد سیستم]])</f>
        <v>1</v>
      </c>
    </row>
    <row r="16" spans="1:9" x14ac:dyDescent="0.25">
      <c r="A16" s="1">
        <v>15</v>
      </c>
      <c r="B16" s="1" t="s">
        <v>1574</v>
      </c>
      <c r="C16" s="1" t="s">
        <v>1574</v>
      </c>
      <c r="D16" s="1" t="s">
        <v>3756</v>
      </c>
      <c r="E16" s="1" t="s">
        <v>1508</v>
      </c>
      <c r="F16" s="1" t="str">
        <f>VLOOKUP(Table11[[#This Row],[نام کارشناس دفتر فنی]],Table1[],3,0)</f>
        <v>کارشناس بازرسی وبرنامه ریزی تعمیرات مکانیک(7)</v>
      </c>
      <c r="G16" s="1" t="s">
        <v>31</v>
      </c>
      <c r="H16" s="1" t="str">
        <f>VLOOKUP(Table11[[#This Row],[نام شخص کارشناس نظارت]],Table1[],3,0)</f>
        <v>کارشناس تاسیسات نظارت (3)</v>
      </c>
      <c r="I16" s="1">
        <f>COUNTIF(Table2[کد سیستم],Table11[[#This Row],[کد سیستم]])</f>
        <v>1</v>
      </c>
    </row>
    <row r="17" spans="1:9" x14ac:dyDescent="0.25">
      <c r="A17" s="1">
        <v>16</v>
      </c>
      <c r="B17" s="1" t="s">
        <v>1576</v>
      </c>
      <c r="C17" s="1" t="s">
        <v>1576</v>
      </c>
      <c r="D17" s="1" t="s">
        <v>3756</v>
      </c>
      <c r="E17" s="1" t="s">
        <v>1508</v>
      </c>
      <c r="F17" s="1" t="str">
        <f>VLOOKUP(Table11[[#This Row],[نام کارشناس دفتر فنی]],Table1[],3,0)</f>
        <v>کارشناس بازرسی وبرنامه ریزی تعمیرات مکانیک(7)</v>
      </c>
      <c r="G17" s="1" t="s">
        <v>31</v>
      </c>
      <c r="H17" s="1" t="str">
        <f>VLOOKUP(Table11[[#This Row],[نام شخص کارشناس نظارت]],Table1[],3,0)</f>
        <v>کارشناس تاسیسات نظارت (3)</v>
      </c>
      <c r="I17" s="1">
        <f>COUNTIF(Table2[کد سیستم],Table11[[#This Row],[کد سیستم]])</f>
        <v>1</v>
      </c>
    </row>
    <row r="18" spans="1:9" x14ac:dyDescent="0.25">
      <c r="A18" s="1">
        <v>17</v>
      </c>
      <c r="B18" s="1" t="s">
        <v>1578</v>
      </c>
      <c r="C18" s="1" t="s">
        <v>1578</v>
      </c>
      <c r="D18" s="1" t="s">
        <v>3756</v>
      </c>
      <c r="E18" s="1" t="s">
        <v>1508</v>
      </c>
      <c r="F18" s="1" t="str">
        <f>VLOOKUP(Table11[[#This Row],[نام کارشناس دفتر فنی]],Table1[],3,0)</f>
        <v>کارشناس بازرسی وبرنامه ریزی تعمیرات مکانیک(7)</v>
      </c>
      <c r="G18" s="1" t="s">
        <v>31</v>
      </c>
      <c r="H18" s="1" t="str">
        <f>VLOOKUP(Table11[[#This Row],[نام شخص کارشناس نظارت]],Table1[],3,0)</f>
        <v>کارشناس تاسیسات نظارت (3)</v>
      </c>
      <c r="I18" s="1">
        <f>COUNTIF(Table2[کد سیستم],Table11[[#This Row],[کد سیستم]])</f>
        <v>1</v>
      </c>
    </row>
    <row r="19" spans="1:9" x14ac:dyDescent="0.25">
      <c r="A19" s="1">
        <v>18</v>
      </c>
      <c r="B19" s="1" t="s">
        <v>1580</v>
      </c>
      <c r="C19" s="1" t="s">
        <v>1580</v>
      </c>
      <c r="D19" s="1" t="s">
        <v>3756</v>
      </c>
      <c r="E19" s="1" t="s">
        <v>1508</v>
      </c>
      <c r="F19" s="1" t="str">
        <f>VLOOKUP(Table11[[#This Row],[نام کارشناس دفتر فنی]],Table1[],3,0)</f>
        <v>کارشناس بازرسی وبرنامه ریزی تعمیرات مکانیک(7)</v>
      </c>
      <c r="G19" s="1" t="s">
        <v>31</v>
      </c>
      <c r="H19" s="1" t="str">
        <f>VLOOKUP(Table11[[#This Row],[نام شخص کارشناس نظارت]],Table1[],3,0)</f>
        <v>کارشناس تاسیسات نظارت (3)</v>
      </c>
      <c r="I19" s="1">
        <f>COUNTIF(Table2[کد سیستم],Table11[[#This Row],[کد سیستم]])</f>
        <v>1</v>
      </c>
    </row>
    <row r="20" spans="1:9" x14ac:dyDescent="0.25">
      <c r="A20" s="1">
        <v>19</v>
      </c>
      <c r="B20" s="1" t="s">
        <v>1582</v>
      </c>
      <c r="C20" s="1" t="s">
        <v>1582</v>
      </c>
      <c r="D20" s="1" t="s">
        <v>3756</v>
      </c>
      <c r="E20" s="1" t="s">
        <v>1508</v>
      </c>
      <c r="F20" s="1" t="str">
        <f>VLOOKUP(Table11[[#This Row],[نام کارشناس دفتر فنی]],Table1[],3,0)</f>
        <v>کارشناس بازرسی وبرنامه ریزی تعمیرات مکانیک(7)</v>
      </c>
      <c r="G20" s="1" t="s">
        <v>31</v>
      </c>
      <c r="H20" s="1" t="str">
        <f>VLOOKUP(Table11[[#This Row],[نام شخص کارشناس نظارت]],Table1[],3,0)</f>
        <v>کارشناس تاسیسات نظارت (3)</v>
      </c>
      <c r="I20" s="1">
        <f>COUNTIF(Table2[کد سیستم],Table11[[#This Row],[کد سیستم]])</f>
        <v>1</v>
      </c>
    </row>
    <row r="21" spans="1:9" x14ac:dyDescent="0.25">
      <c r="A21" s="1">
        <v>20</v>
      </c>
      <c r="B21" s="1" t="s">
        <v>1584</v>
      </c>
      <c r="C21" s="1" t="s">
        <v>1584</v>
      </c>
      <c r="D21" s="1" t="s">
        <v>3756</v>
      </c>
      <c r="E21" s="1" t="s">
        <v>1508</v>
      </c>
      <c r="F21" s="1" t="str">
        <f>VLOOKUP(Table11[[#This Row],[نام کارشناس دفتر فنی]],Table1[],3,0)</f>
        <v>کارشناس بازرسی وبرنامه ریزی تعمیرات مکانیک(7)</v>
      </c>
      <c r="G21" s="1" t="s">
        <v>31</v>
      </c>
      <c r="H21" s="1" t="str">
        <f>VLOOKUP(Table11[[#This Row],[نام شخص کارشناس نظارت]],Table1[],3,0)</f>
        <v>کارشناس تاسیسات نظارت (3)</v>
      </c>
      <c r="I21" s="1">
        <f>COUNTIF(Table2[کد سیستم],Table11[[#This Row],[کد سیستم]])</f>
        <v>1</v>
      </c>
    </row>
    <row r="22" spans="1:9" x14ac:dyDescent="0.25">
      <c r="A22" s="1">
        <v>21</v>
      </c>
      <c r="B22" s="1" t="s">
        <v>1586</v>
      </c>
      <c r="C22" s="1" t="s">
        <v>1586</v>
      </c>
      <c r="D22" s="1" t="s">
        <v>3756</v>
      </c>
      <c r="E22" s="1" t="s">
        <v>1508</v>
      </c>
      <c r="F22" s="1" t="str">
        <f>VLOOKUP(Table11[[#This Row],[نام کارشناس دفتر فنی]],Table1[],3,0)</f>
        <v>کارشناس بازرسی وبرنامه ریزی تعمیرات مکانیک(7)</v>
      </c>
      <c r="G22" s="1" t="s">
        <v>31</v>
      </c>
      <c r="H22" s="1" t="str">
        <f>VLOOKUP(Table11[[#This Row],[نام شخص کارشناس نظارت]],Table1[],3,0)</f>
        <v>کارشناس تاسیسات نظارت (3)</v>
      </c>
      <c r="I22" s="1">
        <f>COUNTIF(Table2[کد سیستم],Table11[[#This Row],[کد سیستم]])</f>
        <v>1</v>
      </c>
    </row>
    <row r="23" spans="1:9" x14ac:dyDescent="0.25">
      <c r="A23" s="1">
        <v>22</v>
      </c>
      <c r="B23" s="1" t="s">
        <v>1588</v>
      </c>
      <c r="C23" s="1" t="s">
        <v>1588</v>
      </c>
      <c r="D23" s="1" t="s">
        <v>3756</v>
      </c>
      <c r="E23" s="1" t="s">
        <v>1508</v>
      </c>
      <c r="F23" s="1" t="str">
        <f>VLOOKUP(Table11[[#This Row],[نام کارشناس دفتر فنی]],Table1[],3,0)</f>
        <v>کارشناس بازرسی وبرنامه ریزی تعمیرات مکانیک(7)</v>
      </c>
      <c r="G23" s="1" t="s">
        <v>31</v>
      </c>
      <c r="H23" s="1" t="str">
        <f>VLOOKUP(Table11[[#This Row],[نام شخص کارشناس نظارت]],Table1[],3,0)</f>
        <v>کارشناس تاسیسات نظارت (3)</v>
      </c>
      <c r="I23" s="1">
        <f>COUNTIF(Table2[کد سیستم],Table11[[#This Row],[کد سیستم]])</f>
        <v>1</v>
      </c>
    </row>
    <row r="24" spans="1:9" x14ac:dyDescent="0.25">
      <c r="A24" s="1">
        <v>23</v>
      </c>
      <c r="B24" s="1" t="s">
        <v>1590</v>
      </c>
      <c r="C24" s="1" t="s">
        <v>1590</v>
      </c>
      <c r="D24" s="1" t="s">
        <v>3756</v>
      </c>
      <c r="E24" s="1" t="s">
        <v>1508</v>
      </c>
      <c r="F24" s="1" t="str">
        <f>VLOOKUP(Table11[[#This Row],[نام کارشناس دفتر فنی]],Table1[],3,0)</f>
        <v>کارشناس بازرسی وبرنامه ریزی تعمیرات مکانیک(7)</v>
      </c>
      <c r="G24" s="1" t="s">
        <v>31</v>
      </c>
      <c r="H24" s="1" t="str">
        <f>VLOOKUP(Table11[[#This Row],[نام شخص کارشناس نظارت]],Table1[],3,0)</f>
        <v>کارشناس تاسیسات نظارت (3)</v>
      </c>
      <c r="I24" s="1">
        <f>COUNTIF(Table2[کد سیستم],Table11[[#This Row],[کد سیستم]])</f>
        <v>1</v>
      </c>
    </row>
    <row r="25" spans="1:9" x14ac:dyDescent="0.25">
      <c r="A25" s="1">
        <v>24</v>
      </c>
      <c r="B25" s="1" t="s">
        <v>1592</v>
      </c>
      <c r="C25" s="1" t="s">
        <v>1592</v>
      </c>
      <c r="D25" s="1" t="s">
        <v>3756</v>
      </c>
      <c r="E25" s="1" t="s">
        <v>1508</v>
      </c>
      <c r="F25" s="1" t="str">
        <f>VLOOKUP(Table11[[#This Row],[نام کارشناس دفتر فنی]],Table1[],3,0)</f>
        <v>کارشناس بازرسی وبرنامه ریزی تعمیرات مکانیک(7)</v>
      </c>
      <c r="G25" s="1" t="s">
        <v>31</v>
      </c>
      <c r="H25" s="1" t="str">
        <f>VLOOKUP(Table11[[#This Row],[نام شخص کارشناس نظارت]],Table1[],3,0)</f>
        <v>کارشناس تاسیسات نظارت (3)</v>
      </c>
      <c r="I25" s="1">
        <f>COUNTIF(Table2[کد سیستم],Table11[[#This Row],[کد سیستم]])</f>
        <v>1</v>
      </c>
    </row>
    <row r="26" spans="1:9" x14ac:dyDescent="0.25">
      <c r="A26" s="1">
        <v>25</v>
      </c>
      <c r="B26" s="1" t="s">
        <v>1594</v>
      </c>
      <c r="C26" s="1" t="s">
        <v>1594</v>
      </c>
      <c r="D26" s="1" t="s">
        <v>3756</v>
      </c>
      <c r="E26" s="1" t="s">
        <v>1508</v>
      </c>
      <c r="F26" s="1" t="str">
        <f>VLOOKUP(Table11[[#This Row],[نام کارشناس دفتر فنی]],Table1[],3,0)</f>
        <v>کارشناس بازرسی وبرنامه ریزی تعمیرات مکانیک(7)</v>
      </c>
      <c r="G26" s="1" t="s">
        <v>31</v>
      </c>
      <c r="H26" s="1" t="str">
        <f>VLOOKUP(Table11[[#This Row],[نام شخص کارشناس نظارت]],Table1[],3,0)</f>
        <v>کارشناس تاسیسات نظارت (3)</v>
      </c>
      <c r="I26" s="1">
        <f>COUNTIF(Table2[کد سیستم],Table11[[#This Row],[کد سیستم]])</f>
        <v>1</v>
      </c>
    </row>
    <row r="27" spans="1:9" x14ac:dyDescent="0.25">
      <c r="A27" s="1">
        <v>26</v>
      </c>
      <c r="B27" s="1" t="s">
        <v>1596</v>
      </c>
      <c r="C27" s="1" t="s">
        <v>1596</v>
      </c>
      <c r="D27" s="1" t="s">
        <v>3756</v>
      </c>
      <c r="E27" s="1" t="s">
        <v>1508</v>
      </c>
      <c r="F27" s="1" t="str">
        <f>VLOOKUP(Table11[[#This Row],[نام کارشناس دفتر فنی]],Table1[],3,0)</f>
        <v>کارشناس بازرسی وبرنامه ریزی تعمیرات مکانیک(7)</v>
      </c>
      <c r="G27" s="1" t="s">
        <v>31</v>
      </c>
      <c r="H27" s="1" t="str">
        <f>VLOOKUP(Table11[[#This Row],[نام شخص کارشناس نظارت]],Table1[],3,0)</f>
        <v>کارشناس تاسیسات نظارت (3)</v>
      </c>
      <c r="I27" s="1">
        <f>COUNTIF(Table2[کد سیستم],Table11[[#This Row],[کد سیستم]])</f>
        <v>1</v>
      </c>
    </row>
    <row r="28" spans="1:9" x14ac:dyDescent="0.25">
      <c r="A28" s="1">
        <v>27</v>
      </c>
      <c r="B28" s="1" t="s">
        <v>1598</v>
      </c>
      <c r="C28" s="1" t="s">
        <v>1598</v>
      </c>
      <c r="D28" s="1" t="s">
        <v>3756</v>
      </c>
      <c r="E28" s="1" t="s">
        <v>1508</v>
      </c>
      <c r="F28" s="1" t="str">
        <f>VLOOKUP(Table11[[#This Row],[نام کارشناس دفتر فنی]],Table1[],3,0)</f>
        <v>کارشناس بازرسی وبرنامه ریزی تعمیرات مکانیک(7)</v>
      </c>
      <c r="G28" s="1" t="s">
        <v>31</v>
      </c>
      <c r="H28" s="1" t="str">
        <f>VLOOKUP(Table11[[#This Row],[نام شخص کارشناس نظارت]],Table1[],3,0)</f>
        <v>کارشناس تاسیسات نظارت (3)</v>
      </c>
      <c r="I28" s="1">
        <f>COUNTIF(Table2[کد سیستم],Table11[[#This Row],[کد سیستم]])</f>
        <v>1</v>
      </c>
    </row>
    <row r="29" spans="1:9" x14ac:dyDescent="0.25">
      <c r="A29" s="1">
        <v>28</v>
      </c>
      <c r="B29" s="1" t="s">
        <v>1600</v>
      </c>
      <c r="C29" s="1" t="s">
        <v>1600</v>
      </c>
      <c r="D29" s="1" t="s">
        <v>3756</v>
      </c>
      <c r="E29" s="1" t="s">
        <v>1508</v>
      </c>
      <c r="F29" s="1" t="str">
        <f>VLOOKUP(Table11[[#This Row],[نام کارشناس دفتر فنی]],Table1[],3,0)</f>
        <v>کارشناس بازرسی وبرنامه ریزی تعمیرات مکانیک(7)</v>
      </c>
      <c r="G29" s="1" t="s">
        <v>31</v>
      </c>
      <c r="H29" s="1" t="str">
        <f>VLOOKUP(Table11[[#This Row],[نام شخص کارشناس نظارت]],Table1[],3,0)</f>
        <v>کارشناس تاسیسات نظارت (3)</v>
      </c>
      <c r="I29" s="1">
        <f>COUNTIF(Table2[کد سیستم],Table11[[#This Row],[کد سیستم]])</f>
        <v>1</v>
      </c>
    </row>
    <row r="30" spans="1:9" x14ac:dyDescent="0.25">
      <c r="A30" s="1">
        <v>29</v>
      </c>
      <c r="B30" s="1" t="s">
        <v>1602</v>
      </c>
      <c r="C30" s="1" t="s">
        <v>1602</v>
      </c>
      <c r="D30" s="1" t="s">
        <v>3756</v>
      </c>
      <c r="E30" s="1" t="s">
        <v>1508</v>
      </c>
      <c r="F30" s="1" t="str">
        <f>VLOOKUP(Table11[[#This Row],[نام کارشناس دفتر فنی]],Table1[],3,0)</f>
        <v>کارشناس بازرسی وبرنامه ریزی تعمیرات مکانیک(7)</v>
      </c>
      <c r="G30" s="1" t="s">
        <v>31</v>
      </c>
      <c r="H30" s="1" t="str">
        <f>VLOOKUP(Table11[[#This Row],[نام شخص کارشناس نظارت]],Table1[],3,0)</f>
        <v>کارشناس تاسیسات نظارت (3)</v>
      </c>
      <c r="I30" s="1">
        <f>COUNTIF(Table2[کد سیستم],Table11[[#This Row],[کد سیستم]])</f>
        <v>1</v>
      </c>
    </row>
    <row r="31" spans="1:9" x14ac:dyDescent="0.25">
      <c r="A31" s="1">
        <v>30</v>
      </c>
      <c r="B31" s="1" t="s">
        <v>1604</v>
      </c>
      <c r="C31" s="1" t="s">
        <v>1604</v>
      </c>
      <c r="D31" s="1" t="s">
        <v>3756</v>
      </c>
      <c r="E31" s="1" t="s">
        <v>1508</v>
      </c>
      <c r="F31" s="1" t="str">
        <f>VLOOKUP(Table11[[#This Row],[نام کارشناس دفتر فنی]],Table1[],3,0)</f>
        <v>کارشناس بازرسی وبرنامه ریزی تعمیرات مکانیک(7)</v>
      </c>
      <c r="G31" s="1" t="s">
        <v>31</v>
      </c>
      <c r="H31" s="1" t="str">
        <f>VLOOKUP(Table11[[#This Row],[نام شخص کارشناس نظارت]],Table1[],3,0)</f>
        <v>کارشناس تاسیسات نظارت (3)</v>
      </c>
      <c r="I31" s="1">
        <f>COUNTIF(Table2[کد سیستم],Table11[[#This Row],[کد سیستم]])</f>
        <v>1</v>
      </c>
    </row>
    <row r="32" spans="1:9" x14ac:dyDescent="0.25">
      <c r="A32" s="1">
        <v>31</v>
      </c>
      <c r="B32" s="1" t="s">
        <v>1606</v>
      </c>
      <c r="C32" s="1" t="s">
        <v>1606</v>
      </c>
      <c r="D32" s="1" t="s">
        <v>3756</v>
      </c>
      <c r="E32" s="1" t="s">
        <v>1508</v>
      </c>
      <c r="F32" s="1" t="str">
        <f>VLOOKUP(Table11[[#This Row],[نام کارشناس دفتر فنی]],Table1[],3,0)</f>
        <v>کارشناس بازرسی وبرنامه ریزی تعمیرات مکانیک(7)</v>
      </c>
      <c r="G32" s="1" t="s">
        <v>31</v>
      </c>
      <c r="H32" s="1" t="str">
        <f>VLOOKUP(Table11[[#This Row],[نام شخص کارشناس نظارت]],Table1[],3,0)</f>
        <v>کارشناس تاسیسات نظارت (3)</v>
      </c>
      <c r="I32" s="1">
        <f>COUNTIF(Table2[کد سیستم],Table11[[#This Row],[کد سیستم]])</f>
        <v>1</v>
      </c>
    </row>
    <row r="33" spans="1:9" x14ac:dyDescent="0.25">
      <c r="A33" s="1">
        <v>32</v>
      </c>
      <c r="B33" s="1" t="s">
        <v>1608</v>
      </c>
      <c r="C33" s="1" t="s">
        <v>1608</v>
      </c>
      <c r="D33" s="1" t="s">
        <v>3756</v>
      </c>
      <c r="E33" s="1" t="s">
        <v>1508</v>
      </c>
      <c r="F33" s="1" t="str">
        <f>VLOOKUP(Table11[[#This Row],[نام کارشناس دفتر فنی]],Table1[],3,0)</f>
        <v>کارشناس بازرسی وبرنامه ریزی تعمیرات مکانیک(7)</v>
      </c>
      <c r="G33" s="1" t="s">
        <v>31</v>
      </c>
      <c r="H33" s="1" t="str">
        <f>VLOOKUP(Table11[[#This Row],[نام شخص کارشناس نظارت]],Table1[],3,0)</f>
        <v>کارشناس تاسیسات نظارت (3)</v>
      </c>
      <c r="I33" s="1">
        <f>COUNTIF(Table2[کد سیستم],Table11[[#This Row],[کد سیستم]])</f>
        <v>1</v>
      </c>
    </row>
    <row r="34" spans="1:9" x14ac:dyDescent="0.25">
      <c r="A34" s="1">
        <v>33</v>
      </c>
      <c r="B34" s="1" t="s">
        <v>1610</v>
      </c>
      <c r="C34" s="1" t="s">
        <v>1610</v>
      </c>
      <c r="D34" s="1" t="s">
        <v>3756</v>
      </c>
      <c r="E34" s="1" t="s">
        <v>1508</v>
      </c>
      <c r="F34" s="1" t="str">
        <f>VLOOKUP(Table11[[#This Row],[نام کارشناس دفتر فنی]],Table1[],3,0)</f>
        <v>کارشناس بازرسی وبرنامه ریزی تعمیرات مکانیک(7)</v>
      </c>
      <c r="G34" s="1" t="s">
        <v>31</v>
      </c>
      <c r="H34" s="1" t="str">
        <f>VLOOKUP(Table11[[#This Row],[نام شخص کارشناس نظارت]],Table1[],3,0)</f>
        <v>کارشناس تاسیسات نظارت (3)</v>
      </c>
      <c r="I34" s="1">
        <f>COUNTIF(Table2[کد سیستم],Table11[[#This Row],[کد سیستم]])</f>
        <v>1</v>
      </c>
    </row>
    <row r="35" spans="1:9" x14ac:dyDescent="0.25">
      <c r="A35" s="1">
        <v>34</v>
      </c>
      <c r="B35" s="1" t="s">
        <v>1612</v>
      </c>
      <c r="C35" s="1" t="s">
        <v>1612</v>
      </c>
      <c r="D35" s="1" t="s">
        <v>3756</v>
      </c>
      <c r="E35" s="1" t="s">
        <v>1508</v>
      </c>
      <c r="F35" s="1" t="str">
        <f>VLOOKUP(Table11[[#This Row],[نام کارشناس دفتر فنی]],Table1[],3,0)</f>
        <v>کارشناس بازرسی وبرنامه ریزی تعمیرات مکانیک(7)</v>
      </c>
      <c r="G35" s="1" t="s">
        <v>31</v>
      </c>
      <c r="H35" s="1" t="str">
        <f>VLOOKUP(Table11[[#This Row],[نام شخص کارشناس نظارت]],Table1[],3,0)</f>
        <v>کارشناس تاسیسات نظارت (3)</v>
      </c>
      <c r="I35" s="1">
        <f>COUNTIF(Table2[کد سیستم],Table11[[#This Row],[کد سیستم]])</f>
        <v>1</v>
      </c>
    </row>
    <row r="36" spans="1:9" x14ac:dyDescent="0.25">
      <c r="A36" s="1">
        <v>35</v>
      </c>
      <c r="B36" s="1" t="s">
        <v>1614</v>
      </c>
      <c r="C36" s="1" t="s">
        <v>1614</v>
      </c>
      <c r="D36" s="1" t="s">
        <v>3756</v>
      </c>
      <c r="E36" s="1" t="s">
        <v>1508</v>
      </c>
      <c r="F36" s="1" t="str">
        <f>VLOOKUP(Table11[[#This Row],[نام کارشناس دفتر فنی]],Table1[],3,0)</f>
        <v>کارشناس بازرسی وبرنامه ریزی تعمیرات مکانیک(7)</v>
      </c>
      <c r="G36" s="1" t="s">
        <v>31</v>
      </c>
      <c r="H36" s="1" t="str">
        <f>VLOOKUP(Table11[[#This Row],[نام شخص کارشناس نظارت]],Table1[],3,0)</f>
        <v>کارشناس تاسیسات نظارت (3)</v>
      </c>
      <c r="I36" s="1">
        <f>COUNTIF(Table2[کد سیستم],Table11[[#This Row],[کد سیستم]])</f>
        <v>1</v>
      </c>
    </row>
    <row r="37" spans="1:9" x14ac:dyDescent="0.25">
      <c r="A37" s="1">
        <v>36</v>
      </c>
      <c r="B37" s="1" t="s">
        <v>1616</v>
      </c>
      <c r="C37" s="1" t="s">
        <v>1616</v>
      </c>
      <c r="D37" s="1" t="s">
        <v>3756</v>
      </c>
      <c r="E37" s="1" t="s">
        <v>1508</v>
      </c>
      <c r="F37" s="1" t="str">
        <f>VLOOKUP(Table11[[#This Row],[نام کارشناس دفتر فنی]],Table1[],3,0)</f>
        <v>کارشناس بازرسی وبرنامه ریزی تعمیرات مکانیک(7)</v>
      </c>
      <c r="G37" s="1" t="s">
        <v>31</v>
      </c>
      <c r="H37" s="1" t="str">
        <f>VLOOKUP(Table11[[#This Row],[نام شخص کارشناس نظارت]],Table1[],3,0)</f>
        <v>کارشناس تاسیسات نظارت (3)</v>
      </c>
      <c r="I37" s="1">
        <f>COUNTIF(Table2[کد سیستم],Table11[[#This Row],[کد سیستم]])</f>
        <v>1</v>
      </c>
    </row>
    <row r="38" spans="1:9" x14ac:dyDescent="0.25">
      <c r="A38" s="1">
        <v>37</v>
      </c>
      <c r="B38" s="1" t="s">
        <v>1618</v>
      </c>
      <c r="C38" s="1" t="s">
        <v>1618</v>
      </c>
      <c r="D38" s="1" t="s">
        <v>3756</v>
      </c>
      <c r="E38" s="1" t="s">
        <v>1508</v>
      </c>
      <c r="F38" s="1" t="str">
        <f>VLOOKUP(Table11[[#This Row],[نام کارشناس دفتر فنی]],Table1[],3,0)</f>
        <v>کارشناس بازرسی وبرنامه ریزی تعمیرات مکانیک(7)</v>
      </c>
      <c r="G38" s="1" t="s">
        <v>31</v>
      </c>
      <c r="H38" s="1" t="str">
        <f>VLOOKUP(Table11[[#This Row],[نام شخص کارشناس نظارت]],Table1[],3,0)</f>
        <v>کارشناس تاسیسات نظارت (3)</v>
      </c>
      <c r="I38" s="1">
        <f>COUNTIF(Table2[کد سیستم],Table11[[#This Row],[کد سیستم]])</f>
        <v>1</v>
      </c>
    </row>
    <row r="39" spans="1:9" x14ac:dyDescent="0.25">
      <c r="A39" s="1">
        <v>38</v>
      </c>
      <c r="B39" s="1" t="s">
        <v>1620</v>
      </c>
      <c r="C39" s="1" t="s">
        <v>1620</v>
      </c>
      <c r="D39" s="1" t="s">
        <v>3756</v>
      </c>
      <c r="E39" s="1" t="s">
        <v>1508</v>
      </c>
      <c r="F39" s="1" t="str">
        <f>VLOOKUP(Table11[[#This Row],[نام کارشناس دفتر فنی]],Table1[],3,0)</f>
        <v>کارشناس بازرسی وبرنامه ریزی تعمیرات مکانیک(7)</v>
      </c>
      <c r="G39" s="1" t="s">
        <v>31</v>
      </c>
      <c r="H39" s="1" t="str">
        <f>VLOOKUP(Table11[[#This Row],[نام شخص کارشناس نظارت]],Table1[],3,0)</f>
        <v>کارشناس تاسیسات نظارت (3)</v>
      </c>
      <c r="I39" s="1">
        <f>COUNTIF(Table2[کد سیستم],Table11[[#This Row],[کد سیستم]])</f>
        <v>1</v>
      </c>
    </row>
    <row r="40" spans="1:9" x14ac:dyDescent="0.25">
      <c r="A40" s="1">
        <v>39</v>
      </c>
      <c r="B40" s="1" t="s">
        <v>1622</v>
      </c>
      <c r="C40" s="1" t="s">
        <v>1622</v>
      </c>
      <c r="D40" s="1" t="s">
        <v>3756</v>
      </c>
      <c r="E40" s="1" t="s">
        <v>1508</v>
      </c>
      <c r="F40" s="1" t="str">
        <f>VLOOKUP(Table11[[#This Row],[نام کارشناس دفتر فنی]],Table1[],3,0)</f>
        <v>کارشناس بازرسی وبرنامه ریزی تعمیرات مکانیک(7)</v>
      </c>
      <c r="G40" s="1" t="s">
        <v>31</v>
      </c>
      <c r="H40" s="1" t="str">
        <f>VLOOKUP(Table11[[#This Row],[نام شخص کارشناس نظارت]],Table1[],3,0)</f>
        <v>کارشناس تاسیسات نظارت (3)</v>
      </c>
      <c r="I40" s="1">
        <f>COUNTIF(Table2[کد سیستم],Table11[[#This Row],[کد سیستم]])</f>
        <v>1</v>
      </c>
    </row>
    <row r="41" spans="1:9" x14ac:dyDescent="0.25">
      <c r="A41" s="1">
        <v>40</v>
      </c>
      <c r="B41" s="1" t="s">
        <v>1624</v>
      </c>
      <c r="C41" s="1" t="s">
        <v>1624</v>
      </c>
      <c r="D41" s="1" t="s">
        <v>3756</v>
      </c>
      <c r="E41" s="1" t="s">
        <v>1508</v>
      </c>
      <c r="F41" s="1" t="str">
        <f>VLOOKUP(Table11[[#This Row],[نام کارشناس دفتر فنی]],Table1[],3,0)</f>
        <v>کارشناس بازرسی وبرنامه ریزی تعمیرات مکانیک(7)</v>
      </c>
      <c r="G41" s="1" t="s">
        <v>31</v>
      </c>
      <c r="H41" s="1" t="str">
        <f>VLOOKUP(Table11[[#This Row],[نام شخص کارشناس نظارت]],Table1[],3,0)</f>
        <v>کارشناس تاسیسات نظارت (3)</v>
      </c>
      <c r="I41" s="1">
        <f>COUNTIF(Table2[کد سیستم],Table11[[#This Row],[کد سیستم]])</f>
        <v>1</v>
      </c>
    </row>
    <row r="42" spans="1:9" x14ac:dyDescent="0.25">
      <c r="A42" s="1">
        <v>41</v>
      </c>
      <c r="B42" s="1" t="s">
        <v>1626</v>
      </c>
      <c r="C42" s="1" t="s">
        <v>1626</v>
      </c>
      <c r="D42" s="1" t="s">
        <v>3756</v>
      </c>
      <c r="E42" s="1" t="s">
        <v>1508</v>
      </c>
      <c r="F42" s="1" t="str">
        <f>VLOOKUP(Table11[[#This Row],[نام کارشناس دفتر فنی]],Table1[],3,0)</f>
        <v>کارشناس بازرسی وبرنامه ریزی تعمیرات مکانیک(7)</v>
      </c>
      <c r="G42" s="1" t="s">
        <v>31</v>
      </c>
      <c r="H42" s="1" t="str">
        <f>VLOOKUP(Table11[[#This Row],[نام شخص کارشناس نظارت]],Table1[],3,0)</f>
        <v>کارشناس تاسیسات نظارت (3)</v>
      </c>
      <c r="I42" s="1">
        <f>COUNTIF(Table2[کد سیستم],Table11[[#This Row],[کد سیستم]])</f>
        <v>1</v>
      </c>
    </row>
    <row r="43" spans="1:9" x14ac:dyDescent="0.25">
      <c r="A43" s="1">
        <v>42</v>
      </c>
      <c r="B43" s="1" t="s">
        <v>1628</v>
      </c>
      <c r="C43" s="1" t="s">
        <v>1628</v>
      </c>
      <c r="D43" s="1" t="s">
        <v>3756</v>
      </c>
      <c r="E43" s="1" t="s">
        <v>1508</v>
      </c>
      <c r="F43" s="1" t="str">
        <f>VLOOKUP(Table11[[#This Row],[نام کارشناس دفتر فنی]],Table1[],3,0)</f>
        <v>کارشناس بازرسی وبرنامه ریزی تعمیرات مکانیک(7)</v>
      </c>
      <c r="G43" s="1" t="s">
        <v>31</v>
      </c>
      <c r="H43" s="1" t="str">
        <f>VLOOKUP(Table11[[#This Row],[نام شخص کارشناس نظارت]],Table1[],3,0)</f>
        <v>کارشناس تاسیسات نظارت (3)</v>
      </c>
      <c r="I43" s="1">
        <f>COUNTIF(Table2[کد سیستم],Table11[[#This Row],[کد سیستم]])</f>
        <v>1</v>
      </c>
    </row>
    <row r="44" spans="1:9" x14ac:dyDescent="0.25">
      <c r="A44" s="1">
        <v>43</v>
      </c>
      <c r="B44" s="1" t="s">
        <v>1630</v>
      </c>
      <c r="C44" s="1" t="s">
        <v>1630</v>
      </c>
      <c r="D44" s="1" t="s">
        <v>3756</v>
      </c>
      <c r="E44" s="1" t="s">
        <v>1508</v>
      </c>
      <c r="F44" s="1" t="str">
        <f>VLOOKUP(Table11[[#This Row],[نام کارشناس دفتر فنی]],Table1[],3,0)</f>
        <v>کارشناس بازرسی وبرنامه ریزی تعمیرات مکانیک(7)</v>
      </c>
      <c r="G44" s="1" t="s">
        <v>31</v>
      </c>
      <c r="H44" s="1" t="str">
        <f>VLOOKUP(Table11[[#This Row],[نام شخص کارشناس نظارت]],Table1[],3,0)</f>
        <v>کارشناس تاسیسات نظارت (3)</v>
      </c>
      <c r="I44" s="1">
        <f>COUNTIF(Table2[کد سیستم],Table11[[#This Row],[کد سیستم]])</f>
        <v>1</v>
      </c>
    </row>
    <row r="45" spans="1:9" x14ac:dyDescent="0.25">
      <c r="A45" s="1">
        <v>44</v>
      </c>
      <c r="B45" s="1" t="s">
        <v>1632</v>
      </c>
      <c r="C45" s="1" t="s">
        <v>1632</v>
      </c>
      <c r="D45" s="1" t="s">
        <v>3756</v>
      </c>
      <c r="E45" s="1" t="s">
        <v>1508</v>
      </c>
      <c r="F45" s="1" t="str">
        <f>VLOOKUP(Table11[[#This Row],[نام کارشناس دفتر فنی]],Table1[],3,0)</f>
        <v>کارشناس بازرسی وبرنامه ریزی تعمیرات مکانیک(7)</v>
      </c>
      <c r="G45" s="1" t="s">
        <v>31</v>
      </c>
      <c r="H45" s="1" t="str">
        <f>VLOOKUP(Table11[[#This Row],[نام شخص کارشناس نظارت]],Table1[],3,0)</f>
        <v>کارشناس تاسیسات نظارت (3)</v>
      </c>
      <c r="I45" s="1">
        <f>COUNTIF(Table2[کد سیستم],Table11[[#This Row],[کد سیستم]])</f>
        <v>1</v>
      </c>
    </row>
    <row r="46" spans="1:9" x14ac:dyDescent="0.25">
      <c r="A46" s="1">
        <v>45</v>
      </c>
      <c r="B46" s="1" t="s">
        <v>1634</v>
      </c>
      <c r="C46" s="1" t="s">
        <v>1634</v>
      </c>
      <c r="D46" s="1" t="s">
        <v>3756</v>
      </c>
      <c r="E46" s="1" t="s">
        <v>1508</v>
      </c>
      <c r="F46" s="1" t="str">
        <f>VLOOKUP(Table11[[#This Row],[نام کارشناس دفتر فنی]],Table1[],3,0)</f>
        <v>کارشناس بازرسی وبرنامه ریزی تعمیرات مکانیک(7)</v>
      </c>
      <c r="G46" s="1" t="s">
        <v>31</v>
      </c>
      <c r="H46" s="1" t="str">
        <f>VLOOKUP(Table11[[#This Row],[نام شخص کارشناس نظارت]],Table1[],3,0)</f>
        <v>کارشناس تاسیسات نظارت (3)</v>
      </c>
      <c r="I46" s="1">
        <f>COUNTIF(Table2[کد سیستم],Table11[[#This Row],[کد سیستم]])</f>
        <v>1</v>
      </c>
    </row>
    <row r="47" spans="1:9" x14ac:dyDescent="0.25">
      <c r="A47" s="1">
        <v>46</v>
      </c>
      <c r="B47" s="1" t="s">
        <v>1636</v>
      </c>
      <c r="C47" s="1" t="s">
        <v>1636</v>
      </c>
      <c r="D47" s="1" t="s">
        <v>3756</v>
      </c>
      <c r="E47" s="1" t="s">
        <v>1508</v>
      </c>
      <c r="F47" s="1" t="str">
        <f>VLOOKUP(Table11[[#This Row],[نام کارشناس دفتر فنی]],Table1[],3,0)</f>
        <v>کارشناس بازرسی وبرنامه ریزی تعمیرات مکانیک(7)</v>
      </c>
      <c r="G47" s="1" t="s">
        <v>31</v>
      </c>
      <c r="H47" s="1" t="str">
        <f>VLOOKUP(Table11[[#This Row],[نام شخص کارشناس نظارت]],Table1[],3,0)</f>
        <v>کارشناس تاسیسات نظارت (3)</v>
      </c>
      <c r="I47" s="1">
        <f>COUNTIF(Table2[کد سیستم],Table11[[#This Row],[کد سیستم]])</f>
        <v>1</v>
      </c>
    </row>
    <row r="48" spans="1:9" x14ac:dyDescent="0.25">
      <c r="A48" s="1">
        <v>47</v>
      </c>
      <c r="B48" s="1" t="s">
        <v>1638</v>
      </c>
      <c r="C48" s="1" t="s">
        <v>1638</v>
      </c>
      <c r="D48" s="1" t="s">
        <v>3756</v>
      </c>
      <c r="E48" s="1" t="s">
        <v>1508</v>
      </c>
      <c r="F48" s="1" t="str">
        <f>VLOOKUP(Table11[[#This Row],[نام کارشناس دفتر فنی]],Table1[],3,0)</f>
        <v>کارشناس بازرسی وبرنامه ریزی تعمیرات مکانیک(7)</v>
      </c>
      <c r="G48" s="1" t="s">
        <v>427</v>
      </c>
      <c r="H48" s="1" t="str">
        <f>VLOOKUP(Table11[[#This Row],[نام شخص کارشناس نظارت]],Table1[],3,0)</f>
        <v>کارشناس تاسیسات نظارت (1)</v>
      </c>
      <c r="I48" s="1">
        <f>COUNTIF(Table2[کد سیستم],Table11[[#This Row],[کد سیستم]])</f>
        <v>1</v>
      </c>
    </row>
    <row r="49" spans="1:9" x14ac:dyDescent="0.25">
      <c r="A49" s="1">
        <v>48</v>
      </c>
      <c r="B49" s="1" t="s">
        <v>1640</v>
      </c>
      <c r="C49" s="1" t="s">
        <v>1640</v>
      </c>
      <c r="D49" s="1" t="s">
        <v>3756</v>
      </c>
      <c r="E49" s="1" t="s">
        <v>1508</v>
      </c>
      <c r="F49" s="1" t="str">
        <f>VLOOKUP(Table11[[#This Row],[نام کارشناس دفتر فنی]],Table1[],3,0)</f>
        <v>کارشناس بازرسی وبرنامه ریزی تعمیرات مکانیک(7)</v>
      </c>
      <c r="G49" s="1" t="s">
        <v>31</v>
      </c>
      <c r="H49" s="1" t="str">
        <f>VLOOKUP(Table11[[#This Row],[نام شخص کارشناس نظارت]],Table1[],3,0)</f>
        <v>کارشناس تاسیسات نظارت (3)</v>
      </c>
      <c r="I49" s="1">
        <f>COUNTIF(Table2[کد سیستم],Table11[[#This Row],[کد سیستم]])</f>
        <v>1</v>
      </c>
    </row>
    <row r="50" spans="1:9" x14ac:dyDescent="0.25">
      <c r="A50" s="1">
        <v>49</v>
      </c>
      <c r="B50" s="1" t="s">
        <v>1642</v>
      </c>
      <c r="C50" s="1" t="s">
        <v>1642</v>
      </c>
      <c r="D50" s="1" t="s">
        <v>3756</v>
      </c>
      <c r="E50" s="1" t="s">
        <v>1508</v>
      </c>
      <c r="F50" s="1" t="str">
        <f>VLOOKUP(Table11[[#This Row],[نام کارشناس دفتر فنی]],Table1[],3,0)</f>
        <v>کارشناس بازرسی وبرنامه ریزی تعمیرات مکانیک(7)</v>
      </c>
      <c r="G50" s="1" t="s">
        <v>31</v>
      </c>
      <c r="H50" s="1" t="str">
        <f>VLOOKUP(Table11[[#This Row],[نام شخص کارشناس نظارت]],Table1[],3,0)</f>
        <v>کارشناس تاسیسات نظارت (3)</v>
      </c>
      <c r="I50" s="1">
        <f>COUNTIF(Table2[کد سیستم],Table11[[#This Row],[کد سیستم]])</f>
        <v>1</v>
      </c>
    </row>
    <row r="51" spans="1:9" x14ac:dyDescent="0.25">
      <c r="A51" s="1">
        <v>50</v>
      </c>
      <c r="B51" s="1" t="s">
        <v>1644</v>
      </c>
      <c r="C51" s="1" t="s">
        <v>1644</v>
      </c>
      <c r="D51" s="1" t="s">
        <v>3756</v>
      </c>
      <c r="E51" s="1" t="s">
        <v>1508</v>
      </c>
      <c r="F51" s="1" t="str">
        <f>VLOOKUP(Table11[[#This Row],[نام کارشناس دفتر فنی]],Table1[],3,0)</f>
        <v>کارشناس بازرسی وبرنامه ریزی تعمیرات مکانیک(7)</v>
      </c>
      <c r="G51" s="1" t="s">
        <v>31</v>
      </c>
      <c r="H51" s="1" t="str">
        <f>VLOOKUP(Table11[[#This Row],[نام شخص کارشناس نظارت]],Table1[],3,0)</f>
        <v>کارشناس تاسیسات نظارت (3)</v>
      </c>
      <c r="I51" s="1">
        <f>COUNTIF(Table2[کد سیستم],Table11[[#This Row],[کد سیستم]])</f>
        <v>1</v>
      </c>
    </row>
    <row r="52" spans="1:9" x14ac:dyDescent="0.25">
      <c r="A52" s="1">
        <v>51</v>
      </c>
      <c r="B52" s="1" t="s">
        <v>1646</v>
      </c>
      <c r="C52" s="1" t="s">
        <v>1646</v>
      </c>
      <c r="D52" s="1" t="s">
        <v>3756</v>
      </c>
      <c r="E52" s="1" t="s">
        <v>1508</v>
      </c>
      <c r="F52" s="1" t="str">
        <f>VLOOKUP(Table11[[#This Row],[نام کارشناس دفتر فنی]],Table1[],3,0)</f>
        <v>کارشناس بازرسی وبرنامه ریزی تعمیرات مکانیک(7)</v>
      </c>
      <c r="G52" s="1" t="s">
        <v>31</v>
      </c>
      <c r="H52" s="1" t="str">
        <f>VLOOKUP(Table11[[#This Row],[نام شخص کارشناس نظارت]],Table1[],3,0)</f>
        <v>کارشناس تاسیسات نظارت (3)</v>
      </c>
      <c r="I52" s="1">
        <f>COUNTIF(Table2[کد سیستم],Table11[[#This Row],[کد سیستم]])</f>
        <v>1</v>
      </c>
    </row>
    <row r="53" spans="1:9" x14ac:dyDescent="0.25">
      <c r="A53" s="1">
        <v>52</v>
      </c>
      <c r="B53" s="1" t="s">
        <v>1648</v>
      </c>
      <c r="C53" s="1" t="s">
        <v>1648</v>
      </c>
      <c r="D53" s="1" t="s">
        <v>3756</v>
      </c>
      <c r="E53" s="1" t="s">
        <v>1508</v>
      </c>
      <c r="F53" s="1" t="str">
        <f>VLOOKUP(Table11[[#This Row],[نام کارشناس دفتر فنی]],Table1[],3,0)</f>
        <v>کارشناس بازرسی وبرنامه ریزی تعمیرات مکانیک(7)</v>
      </c>
      <c r="G53" s="1" t="s">
        <v>31</v>
      </c>
      <c r="H53" s="1" t="str">
        <f>VLOOKUP(Table11[[#This Row],[نام شخص کارشناس نظارت]],Table1[],3,0)</f>
        <v>کارشناس تاسیسات نظارت (3)</v>
      </c>
      <c r="I53" s="1">
        <f>COUNTIF(Table2[کد سیستم],Table11[[#This Row],[کد سیستم]])</f>
        <v>1</v>
      </c>
    </row>
    <row r="54" spans="1:9" x14ac:dyDescent="0.25">
      <c r="A54" s="1">
        <v>53</v>
      </c>
      <c r="B54" s="1" t="s">
        <v>1650</v>
      </c>
      <c r="C54" s="1" t="s">
        <v>1650</v>
      </c>
      <c r="D54" s="1" t="s">
        <v>3756</v>
      </c>
      <c r="E54" s="1" t="s">
        <v>1508</v>
      </c>
      <c r="F54" s="1" t="str">
        <f>VLOOKUP(Table11[[#This Row],[نام کارشناس دفتر فنی]],Table1[],3,0)</f>
        <v>کارشناس بازرسی وبرنامه ریزی تعمیرات مکانیک(7)</v>
      </c>
      <c r="G54" s="1" t="s">
        <v>31</v>
      </c>
      <c r="H54" s="1" t="str">
        <f>VLOOKUP(Table11[[#This Row],[نام شخص کارشناس نظارت]],Table1[],3,0)</f>
        <v>کارشناس تاسیسات نظارت (3)</v>
      </c>
      <c r="I54" s="1">
        <f>COUNTIF(Table2[کد سیستم],Table11[[#This Row],[کد سیستم]])</f>
        <v>1</v>
      </c>
    </row>
    <row r="55" spans="1:9" x14ac:dyDescent="0.25">
      <c r="A55" s="1">
        <v>54</v>
      </c>
      <c r="B55" s="1" t="s">
        <v>1652</v>
      </c>
      <c r="C55" s="1" t="s">
        <v>1652</v>
      </c>
      <c r="D55" s="1" t="s">
        <v>3756</v>
      </c>
      <c r="E55" s="1" t="s">
        <v>1508</v>
      </c>
      <c r="F55" s="1" t="str">
        <f>VLOOKUP(Table11[[#This Row],[نام کارشناس دفتر فنی]],Table1[],3,0)</f>
        <v>کارشناس بازرسی وبرنامه ریزی تعمیرات مکانیک(7)</v>
      </c>
      <c r="G55" s="1" t="s">
        <v>31</v>
      </c>
      <c r="H55" s="1" t="str">
        <f>VLOOKUP(Table11[[#This Row],[نام شخص کارشناس نظارت]],Table1[],3,0)</f>
        <v>کارشناس تاسیسات نظارت (3)</v>
      </c>
      <c r="I55" s="1">
        <f>COUNTIF(Table2[کد سیستم],Table11[[#This Row],[کد سیستم]])</f>
        <v>1</v>
      </c>
    </row>
    <row r="56" spans="1:9" x14ac:dyDescent="0.25">
      <c r="A56" s="1">
        <v>55</v>
      </c>
      <c r="B56" s="1" t="s">
        <v>1654</v>
      </c>
      <c r="C56" s="1" t="s">
        <v>1654</v>
      </c>
      <c r="D56" s="1" t="s">
        <v>3756</v>
      </c>
      <c r="E56" s="1" t="s">
        <v>1508</v>
      </c>
      <c r="F56" s="1" t="str">
        <f>VLOOKUP(Table11[[#This Row],[نام کارشناس دفتر فنی]],Table1[],3,0)</f>
        <v>کارشناس بازرسی وبرنامه ریزی تعمیرات مکانیک(7)</v>
      </c>
      <c r="G56" s="1" t="s">
        <v>31</v>
      </c>
      <c r="H56" s="1" t="str">
        <f>VLOOKUP(Table11[[#This Row],[نام شخص کارشناس نظارت]],Table1[],3,0)</f>
        <v>کارشناس تاسیسات نظارت (3)</v>
      </c>
      <c r="I56" s="1">
        <f>COUNTIF(Table2[کد سیستم],Table11[[#This Row],[کد سیستم]])</f>
        <v>1</v>
      </c>
    </row>
    <row r="57" spans="1:9" x14ac:dyDescent="0.25">
      <c r="A57" s="1">
        <v>56</v>
      </c>
      <c r="B57" s="1" t="s">
        <v>1656</v>
      </c>
      <c r="C57" s="1" t="s">
        <v>1656</v>
      </c>
      <c r="D57" s="1" t="s">
        <v>3756</v>
      </c>
      <c r="E57" s="1" t="s">
        <v>1508</v>
      </c>
      <c r="F57" s="1" t="str">
        <f>VLOOKUP(Table11[[#This Row],[نام کارشناس دفتر فنی]],Table1[],3,0)</f>
        <v>کارشناس بازرسی وبرنامه ریزی تعمیرات مکانیک(7)</v>
      </c>
      <c r="G57" s="1" t="s">
        <v>31</v>
      </c>
      <c r="H57" s="1" t="str">
        <f>VLOOKUP(Table11[[#This Row],[نام شخص کارشناس نظارت]],Table1[],3,0)</f>
        <v>کارشناس تاسیسات نظارت (3)</v>
      </c>
      <c r="I57" s="1">
        <f>COUNTIF(Table2[کد سیستم],Table11[[#This Row],[کد سیستم]])</f>
        <v>1</v>
      </c>
    </row>
    <row r="58" spans="1:9" x14ac:dyDescent="0.25">
      <c r="A58" s="1">
        <v>57</v>
      </c>
      <c r="B58" s="1" t="s">
        <v>1658</v>
      </c>
      <c r="C58" s="1" t="s">
        <v>1658</v>
      </c>
      <c r="D58" s="1" t="s">
        <v>3756</v>
      </c>
      <c r="E58" s="1" t="s">
        <v>1508</v>
      </c>
      <c r="F58" s="1" t="str">
        <f>VLOOKUP(Table11[[#This Row],[نام کارشناس دفتر فنی]],Table1[],3,0)</f>
        <v>کارشناس بازرسی وبرنامه ریزی تعمیرات مکانیک(7)</v>
      </c>
      <c r="G58" s="1" t="s">
        <v>31</v>
      </c>
      <c r="H58" s="1" t="str">
        <f>VLOOKUP(Table11[[#This Row],[نام شخص کارشناس نظارت]],Table1[],3,0)</f>
        <v>کارشناس تاسیسات نظارت (3)</v>
      </c>
      <c r="I58" s="1">
        <f>COUNTIF(Table2[کد سیستم],Table11[[#This Row],[کد سیستم]])</f>
        <v>1</v>
      </c>
    </row>
    <row r="59" spans="1:9" x14ac:dyDescent="0.25">
      <c r="A59" s="1">
        <v>58</v>
      </c>
      <c r="B59" s="1" t="s">
        <v>1660</v>
      </c>
      <c r="C59" s="1" t="s">
        <v>1660</v>
      </c>
      <c r="D59" s="1" t="s">
        <v>3756</v>
      </c>
      <c r="E59" s="1" t="s">
        <v>1508</v>
      </c>
      <c r="F59" s="1" t="str">
        <f>VLOOKUP(Table11[[#This Row],[نام کارشناس دفتر فنی]],Table1[],3,0)</f>
        <v>کارشناس بازرسی وبرنامه ریزی تعمیرات مکانیک(7)</v>
      </c>
      <c r="G59" s="1" t="s">
        <v>31</v>
      </c>
      <c r="H59" s="1" t="str">
        <f>VLOOKUP(Table11[[#This Row],[نام شخص کارشناس نظارت]],Table1[],3,0)</f>
        <v>کارشناس تاسیسات نظارت (3)</v>
      </c>
      <c r="I59" s="1">
        <f>COUNTIF(Table2[کد سیستم],Table11[[#This Row],[کد سیستم]])</f>
        <v>1</v>
      </c>
    </row>
    <row r="60" spans="1:9" x14ac:dyDescent="0.25">
      <c r="A60" s="1">
        <v>59</v>
      </c>
      <c r="B60" s="1" t="s">
        <v>1662</v>
      </c>
      <c r="C60" s="1" t="s">
        <v>1662</v>
      </c>
      <c r="D60" s="1" t="s">
        <v>3756</v>
      </c>
      <c r="E60" s="1" t="s">
        <v>1508</v>
      </c>
      <c r="F60" s="1" t="str">
        <f>VLOOKUP(Table11[[#This Row],[نام کارشناس دفتر فنی]],Table1[],3,0)</f>
        <v>کارشناس بازرسی وبرنامه ریزی تعمیرات مکانیک(7)</v>
      </c>
      <c r="G60" s="1" t="s">
        <v>31</v>
      </c>
      <c r="H60" s="1" t="str">
        <f>VLOOKUP(Table11[[#This Row],[نام شخص کارشناس نظارت]],Table1[],3,0)</f>
        <v>کارشناس تاسیسات نظارت (3)</v>
      </c>
      <c r="I60" s="1">
        <f>COUNTIF(Table2[کد سیستم],Table11[[#This Row],[کد سیستم]])</f>
        <v>1</v>
      </c>
    </row>
    <row r="61" spans="1:9" x14ac:dyDescent="0.25">
      <c r="A61" s="1">
        <v>60</v>
      </c>
      <c r="B61" s="1" t="s">
        <v>1664</v>
      </c>
      <c r="C61" s="1" t="s">
        <v>1664</v>
      </c>
      <c r="D61" s="1" t="s">
        <v>3756</v>
      </c>
      <c r="E61" s="1" t="s">
        <v>1508</v>
      </c>
      <c r="F61" s="1" t="str">
        <f>VLOOKUP(Table11[[#This Row],[نام کارشناس دفتر فنی]],Table1[],3,0)</f>
        <v>کارشناس بازرسی وبرنامه ریزی تعمیرات مکانیک(7)</v>
      </c>
      <c r="G61" s="1" t="s">
        <v>31</v>
      </c>
      <c r="H61" s="1" t="str">
        <f>VLOOKUP(Table11[[#This Row],[نام شخص کارشناس نظارت]],Table1[],3,0)</f>
        <v>کارشناس تاسیسات نظارت (3)</v>
      </c>
      <c r="I61" s="1">
        <f>COUNTIF(Table2[کد سیستم],Table11[[#This Row],[کد سیستم]])</f>
        <v>1</v>
      </c>
    </row>
    <row r="62" spans="1:9" x14ac:dyDescent="0.25">
      <c r="A62" s="1">
        <v>61</v>
      </c>
      <c r="B62" s="1" t="s">
        <v>1666</v>
      </c>
      <c r="C62" s="1" t="s">
        <v>1666</v>
      </c>
      <c r="D62" s="1" t="s">
        <v>3756</v>
      </c>
      <c r="E62" s="1" t="s">
        <v>1508</v>
      </c>
      <c r="F62" s="1" t="str">
        <f>VLOOKUP(Table11[[#This Row],[نام کارشناس دفتر فنی]],Table1[],3,0)</f>
        <v>کارشناس بازرسی وبرنامه ریزی تعمیرات مکانیک(7)</v>
      </c>
      <c r="G62" s="1" t="s">
        <v>31</v>
      </c>
      <c r="H62" s="1" t="str">
        <f>VLOOKUP(Table11[[#This Row],[نام شخص کارشناس نظارت]],Table1[],3,0)</f>
        <v>کارشناس تاسیسات نظارت (3)</v>
      </c>
      <c r="I62" s="1">
        <f>COUNTIF(Table2[کد سیستم],Table11[[#This Row],[کد سیستم]])</f>
        <v>1</v>
      </c>
    </row>
    <row r="63" spans="1:9" x14ac:dyDescent="0.25">
      <c r="A63" s="1">
        <v>62</v>
      </c>
      <c r="B63" s="1" t="s">
        <v>1668</v>
      </c>
      <c r="C63" s="1" t="s">
        <v>1668</v>
      </c>
      <c r="D63" s="1" t="s">
        <v>3756</v>
      </c>
      <c r="E63" s="1" t="s">
        <v>1508</v>
      </c>
      <c r="F63" s="1" t="str">
        <f>VLOOKUP(Table11[[#This Row],[نام کارشناس دفتر فنی]],Table1[],3,0)</f>
        <v>کارشناس بازرسی وبرنامه ریزی تعمیرات مکانیک(7)</v>
      </c>
      <c r="G63" s="1" t="s">
        <v>31</v>
      </c>
      <c r="H63" s="1" t="str">
        <f>VLOOKUP(Table11[[#This Row],[نام شخص کارشناس نظارت]],Table1[],3,0)</f>
        <v>کارشناس تاسیسات نظارت (3)</v>
      </c>
      <c r="I63" s="1">
        <f>COUNTIF(Table2[کد سیستم],Table11[[#This Row],[کد سیستم]])</f>
        <v>1</v>
      </c>
    </row>
    <row r="64" spans="1:9" x14ac:dyDescent="0.25">
      <c r="A64" s="1">
        <v>63</v>
      </c>
      <c r="B64" s="1" t="s">
        <v>1670</v>
      </c>
      <c r="C64" s="1" t="s">
        <v>1670</v>
      </c>
      <c r="D64" s="1" t="s">
        <v>3756</v>
      </c>
      <c r="E64" s="1" t="s">
        <v>1508</v>
      </c>
      <c r="F64" s="1" t="str">
        <f>VLOOKUP(Table11[[#This Row],[نام کارشناس دفتر فنی]],Table1[],3,0)</f>
        <v>کارشناس بازرسی وبرنامه ریزی تعمیرات مکانیک(7)</v>
      </c>
      <c r="G64" s="1" t="s">
        <v>31</v>
      </c>
      <c r="H64" s="1" t="str">
        <f>VLOOKUP(Table11[[#This Row],[نام شخص کارشناس نظارت]],Table1[],3,0)</f>
        <v>کارشناس تاسیسات نظارت (3)</v>
      </c>
      <c r="I64" s="1">
        <f>COUNTIF(Table2[کد سیستم],Table11[[#This Row],[کد سیستم]])</f>
        <v>1</v>
      </c>
    </row>
    <row r="65" spans="1:9" x14ac:dyDescent="0.25">
      <c r="A65" s="1">
        <v>64</v>
      </c>
      <c r="B65" s="1" t="s">
        <v>1672</v>
      </c>
      <c r="C65" s="1" t="s">
        <v>1672</v>
      </c>
      <c r="D65" s="1" t="s">
        <v>3756</v>
      </c>
      <c r="E65" s="1" t="s">
        <v>1508</v>
      </c>
      <c r="F65" s="1" t="str">
        <f>VLOOKUP(Table11[[#This Row],[نام کارشناس دفتر فنی]],Table1[],3,0)</f>
        <v>کارشناس بازرسی وبرنامه ریزی تعمیرات مکانیک(7)</v>
      </c>
      <c r="G65" s="1" t="s">
        <v>31</v>
      </c>
      <c r="H65" s="1" t="str">
        <f>VLOOKUP(Table11[[#This Row],[نام شخص کارشناس نظارت]],Table1[],3,0)</f>
        <v>کارشناس تاسیسات نظارت (3)</v>
      </c>
      <c r="I65" s="1">
        <f>COUNTIF(Table2[کد سیستم],Table11[[#This Row],[کد سیستم]])</f>
        <v>1</v>
      </c>
    </row>
    <row r="66" spans="1:9" x14ac:dyDescent="0.25">
      <c r="A66" s="1">
        <v>65</v>
      </c>
      <c r="B66" s="1" t="s">
        <v>1674</v>
      </c>
      <c r="C66" s="1" t="s">
        <v>1674</v>
      </c>
      <c r="D66" s="1" t="s">
        <v>3756</v>
      </c>
      <c r="E66" s="1" t="s">
        <v>1508</v>
      </c>
      <c r="F66" s="1" t="str">
        <f>VLOOKUP(Table11[[#This Row],[نام کارشناس دفتر فنی]],Table1[],3,0)</f>
        <v>کارشناس بازرسی وبرنامه ریزی تعمیرات مکانیک(7)</v>
      </c>
      <c r="G66" s="1" t="s">
        <v>31</v>
      </c>
      <c r="H66" s="1" t="str">
        <f>VLOOKUP(Table11[[#This Row],[نام شخص کارشناس نظارت]],Table1[],3,0)</f>
        <v>کارشناس تاسیسات نظارت (3)</v>
      </c>
      <c r="I66" s="1">
        <f>COUNTIF(Table2[کد سیستم],Table11[[#This Row],[کد سیستم]])</f>
        <v>1</v>
      </c>
    </row>
    <row r="67" spans="1:9" x14ac:dyDescent="0.25">
      <c r="A67" s="1">
        <v>66</v>
      </c>
      <c r="B67" s="1" t="s">
        <v>1676</v>
      </c>
      <c r="C67" s="1" t="s">
        <v>1676</v>
      </c>
      <c r="D67" s="1" t="s">
        <v>3756</v>
      </c>
      <c r="E67" s="1" t="s">
        <v>1508</v>
      </c>
      <c r="F67" s="1" t="str">
        <f>VLOOKUP(Table11[[#This Row],[نام کارشناس دفتر فنی]],Table1[],3,0)</f>
        <v>کارشناس بازرسی وبرنامه ریزی تعمیرات مکانیک(7)</v>
      </c>
      <c r="G67" s="1" t="s">
        <v>31</v>
      </c>
      <c r="H67" s="1" t="str">
        <f>VLOOKUP(Table11[[#This Row],[نام شخص کارشناس نظارت]],Table1[],3,0)</f>
        <v>کارشناس تاسیسات نظارت (3)</v>
      </c>
      <c r="I67" s="1">
        <f>COUNTIF(Table2[کد سیستم],Table11[[#This Row],[کد سیستم]])</f>
        <v>1</v>
      </c>
    </row>
    <row r="68" spans="1:9" x14ac:dyDescent="0.25">
      <c r="A68" s="1">
        <v>67</v>
      </c>
      <c r="B68" s="1" t="s">
        <v>1678</v>
      </c>
      <c r="C68" s="1" t="s">
        <v>1678</v>
      </c>
      <c r="D68" s="1" t="s">
        <v>3756</v>
      </c>
      <c r="E68" s="1" t="s">
        <v>1508</v>
      </c>
      <c r="F68" s="1" t="str">
        <f>VLOOKUP(Table11[[#This Row],[نام کارشناس دفتر فنی]],Table1[],3,0)</f>
        <v>کارشناس بازرسی وبرنامه ریزی تعمیرات مکانیک(7)</v>
      </c>
      <c r="G68" s="1" t="s">
        <v>31</v>
      </c>
      <c r="H68" s="1" t="str">
        <f>VLOOKUP(Table11[[#This Row],[نام شخص کارشناس نظارت]],Table1[],3,0)</f>
        <v>کارشناس تاسیسات نظارت (3)</v>
      </c>
      <c r="I68" s="1">
        <f>COUNTIF(Table2[کد سیستم],Table11[[#This Row],[کد سیستم]])</f>
        <v>1</v>
      </c>
    </row>
    <row r="69" spans="1:9" x14ac:dyDescent="0.25">
      <c r="A69" s="1">
        <v>68</v>
      </c>
      <c r="B69" s="1" t="s">
        <v>1680</v>
      </c>
      <c r="C69" s="1" t="s">
        <v>1680</v>
      </c>
      <c r="D69" s="1" t="s">
        <v>3756</v>
      </c>
      <c r="E69" s="1" t="s">
        <v>1508</v>
      </c>
      <c r="F69" s="1" t="str">
        <f>VLOOKUP(Table11[[#This Row],[نام کارشناس دفتر فنی]],Table1[],3,0)</f>
        <v>کارشناس بازرسی وبرنامه ریزی تعمیرات مکانیک(7)</v>
      </c>
      <c r="G69" s="1" t="s">
        <v>31</v>
      </c>
      <c r="H69" s="1" t="str">
        <f>VLOOKUP(Table11[[#This Row],[نام شخص کارشناس نظارت]],Table1[],3,0)</f>
        <v>کارشناس تاسیسات نظارت (3)</v>
      </c>
      <c r="I69" s="1">
        <f>COUNTIF(Table2[کد سیستم],Table11[[#This Row],[کد سیستم]])</f>
        <v>1</v>
      </c>
    </row>
    <row r="70" spans="1:9" x14ac:dyDescent="0.25">
      <c r="A70" s="1">
        <v>69</v>
      </c>
      <c r="B70" s="1" t="s">
        <v>1682</v>
      </c>
      <c r="C70" s="1" t="s">
        <v>1682</v>
      </c>
      <c r="D70" s="1" t="s">
        <v>3756</v>
      </c>
      <c r="E70" s="1" t="s">
        <v>1508</v>
      </c>
      <c r="F70" s="1" t="str">
        <f>VLOOKUP(Table11[[#This Row],[نام کارشناس دفتر فنی]],Table1[],3,0)</f>
        <v>کارشناس بازرسی وبرنامه ریزی تعمیرات مکانیک(7)</v>
      </c>
      <c r="G70" s="1" t="s">
        <v>31</v>
      </c>
      <c r="H70" s="1" t="str">
        <f>VLOOKUP(Table11[[#This Row],[نام شخص کارشناس نظارت]],Table1[],3,0)</f>
        <v>کارشناس تاسیسات نظارت (3)</v>
      </c>
      <c r="I70" s="1">
        <f>COUNTIF(Table2[کد سیستم],Table11[[#This Row],[کد سیستم]])</f>
        <v>1</v>
      </c>
    </row>
    <row r="71" spans="1:9" x14ac:dyDescent="0.25">
      <c r="A71" s="1">
        <v>70</v>
      </c>
      <c r="B71" s="1" t="s">
        <v>1684</v>
      </c>
      <c r="C71" s="1" t="s">
        <v>1684</v>
      </c>
      <c r="D71" s="1" t="s">
        <v>3756</v>
      </c>
      <c r="E71" s="1" t="s">
        <v>1508</v>
      </c>
      <c r="F71" s="1" t="str">
        <f>VLOOKUP(Table11[[#This Row],[نام کارشناس دفتر فنی]],Table1[],3,0)</f>
        <v>کارشناس بازرسی وبرنامه ریزی تعمیرات مکانیک(7)</v>
      </c>
      <c r="G71" s="1" t="s">
        <v>31</v>
      </c>
      <c r="H71" s="1" t="str">
        <f>VLOOKUP(Table11[[#This Row],[نام شخص کارشناس نظارت]],Table1[],3,0)</f>
        <v>کارشناس تاسیسات نظارت (3)</v>
      </c>
      <c r="I71" s="1">
        <f>COUNTIF(Table2[کد سیستم],Table11[[#This Row],[کد سیستم]])</f>
        <v>1</v>
      </c>
    </row>
    <row r="72" spans="1:9" x14ac:dyDescent="0.25">
      <c r="A72" s="1">
        <v>71</v>
      </c>
      <c r="B72" s="1" t="s">
        <v>1686</v>
      </c>
      <c r="C72" s="1" t="s">
        <v>1686</v>
      </c>
      <c r="D72" s="1" t="s">
        <v>3756</v>
      </c>
      <c r="E72" s="1" t="s">
        <v>1508</v>
      </c>
      <c r="F72" s="1" t="str">
        <f>VLOOKUP(Table11[[#This Row],[نام کارشناس دفتر فنی]],Table1[],3,0)</f>
        <v>کارشناس بازرسی وبرنامه ریزی تعمیرات مکانیک(7)</v>
      </c>
      <c r="G72" s="1" t="s">
        <v>31</v>
      </c>
      <c r="H72" s="1" t="str">
        <f>VLOOKUP(Table11[[#This Row],[نام شخص کارشناس نظارت]],Table1[],3,0)</f>
        <v>کارشناس تاسیسات نظارت (3)</v>
      </c>
      <c r="I72" s="1">
        <f>COUNTIF(Table2[کد سیستم],Table11[[#This Row],[کد سیستم]])</f>
        <v>1</v>
      </c>
    </row>
    <row r="73" spans="1:9" x14ac:dyDescent="0.25">
      <c r="A73" s="1">
        <v>72</v>
      </c>
      <c r="B73" s="1" t="s">
        <v>1688</v>
      </c>
      <c r="C73" s="1" t="s">
        <v>1688</v>
      </c>
      <c r="D73" s="1" t="s">
        <v>3756</v>
      </c>
      <c r="E73" s="1" t="s">
        <v>1508</v>
      </c>
      <c r="F73" s="1" t="str">
        <f>VLOOKUP(Table11[[#This Row],[نام کارشناس دفتر فنی]],Table1[],3,0)</f>
        <v>کارشناس بازرسی وبرنامه ریزی تعمیرات مکانیک(7)</v>
      </c>
      <c r="G73" s="1" t="s">
        <v>31</v>
      </c>
      <c r="H73" s="1" t="str">
        <f>VLOOKUP(Table11[[#This Row],[نام شخص کارشناس نظارت]],Table1[],3,0)</f>
        <v>کارشناس تاسیسات نظارت (3)</v>
      </c>
      <c r="I73" s="1">
        <f>COUNTIF(Table2[کد سیستم],Table11[[#This Row],[کد سیستم]])</f>
        <v>1</v>
      </c>
    </row>
    <row r="74" spans="1:9" x14ac:dyDescent="0.25">
      <c r="A74" s="1">
        <v>73</v>
      </c>
      <c r="B74" s="1" t="s">
        <v>1690</v>
      </c>
      <c r="C74" s="1" t="s">
        <v>1690</v>
      </c>
      <c r="D74" s="1" t="s">
        <v>3756</v>
      </c>
      <c r="E74" s="1" t="s">
        <v>1508</v>
      </c>
      <c r="F74" s="1" t="str">
        <f>VLOOKUP(Table11[[#This Row],[نام کارشناس دفتر فنی]],Table1[],3,0)</f>
        <v>کارشناس بازرسی وبرنامه ریزی تعمیرات مکانیک(7)</v>
      </c>
      <c r="G74" s="1" t="s">
        <v>31</v>
      </c>
      <c r="H74" s="1" t="str">
        <f>VLOOKUP(Table11[[#This Row],[نام شخص کارشناس نظارت]],Table1[],3,0)</f>
        <v>کارشناس تاسیسات نظارت (3)</v>
      </c>
      <c r="I74" s="1">
        <f>COUNTIF(Table2[کد سیستم],Table11[[#This Row],[کد سیستم]])</f>
        <v>1</v>
      </c>
    </row>
    <row r="75" spans="1:9" x14ac:dyDescent="0.25">
      <c r="A75" s="1">
        <v>74</v>
      </c>
      <c r="B75" s="1" t="s">
        <v>1692</v>
      </c>
      <c r="C75" s="1" t="s">
        <v>1692</v>
      </c>
      <c r="D75" s="1" t="s">
        <v>3756</v>
      </c>
      <c r="E75" s="1" t="s">
        <v>1508</v>
      </c>
      <c r="F75" s="1" t="str">
        <f>VLOOKUP(Table11[[#This Row],[نام کارشناس دفتر فنی]],Table1[],3,0)</f>
        <v>کارشناس بازرسی وبرنامه ریزی تعمیرات مکانیک(7)</v>
      </c>
      <c r="G75" s="1" t="s">
        <v>31</v>
      </c>
      <c r="H75" s="1" t="str">
        <f>VLOOKUP(Table11[[#This Row],[نام شخص کارشناس نظارت]],Table1[],3,0)</f>
        <v>کارشناس تاسیسات نظارت (3)</v>
      </c>
      <c r="I75" s="1">
        <f>COUNTIF(Table2[کد سیستم],Table11[[#This Row],[کد سیستم]])</f>
        <v>1</v>
      </c>
    </row>
    <row r="76" spans="1:9" x14ac:dyDescent="0.25">
      <c r="A76" s="1">
        <v>75</v>
      </c>
      <c r="B76" s="1" t="s">
        <v>1694</v>
      </c>
      <c r="C76" s="1" t="s">
        <v>1694</v>
      </c>
      <c r="D76" s="1" t="s">
        <v>3756</v>
      </c>
      <c r="E76" s="1" t="s">
        <v>1508</v>
      </c>
      <c r="F76" s="1" t="str">
        <f>VLOOKUP(Table11[[#This Row],[نام کارشناس دفتر فنی]],Table1[],3,0)</f>
        <v>کارشناس بازرسی وبرنامه ریزی تعمیرات مکانیک(7)</v>
      </c>
      <c r="G76" s="1" t="s">
        <v>31</v>
      </c>
      <c r="H76" s="1" t="str">
        <f>VLOOKUP(Table11[[#This Row],[نام شخص کارشناس نظارت]],Table1[],3,0)</f>
        <v>کارشناس تاسیسات نظارت (3)</v>
      </c>
      <c r="I76" s="1">
        <f>COUNTIF(Table2[کد سیستم],Table11[[#This Row],[کد سیستم]])</f>
        <v>1</v>
      </c>
    </row>
    <row r="77" spans="1:9" x14ac:dyDescent="0.25">
      <c r="A77" s="1">
        <v>76</v>
      </c>
      <c r="B77" s="1" t="s">
        <v>1696</v>
      </c>
      <c r="C77" s="1" t="s">
        <v>1696</v>
      </c>
      <c r="D77" s="1" t="s">
        <v>3756</v>
      </c>
      <c r="E77" s="1" t="s">
        <v>1508</v>
      </c>
      <c r="F77" s="1" t="str">
        <f>VLOOKUP(Table11[[#This Row],[نام کارشناس دفتر فنی]],Table1[],3,0)</f>
        <v>کارشناس بازرسی وبرنامه ریزی تعمیرات مکانیک(7)</v>
      </c>
      <c r="G77" s="1" t="s">
        <v>31</v>
      </c>
      <c r="H77" s="1" t="str">
        <f>VLOOKUP(Table11[[#This Row],[نام شخص کارشناس نظارت]],Table1[],3,0)</f>
        <v>کارشناس تاسیسات نظارت (3)</v>
      </c>
      <c r="I77" s="1">
        <f>COUNTIF(Table2[کد سیستم],Table11[[#This Row],[کد سیستم]])</f>
        <v>1</v>
      </c>
    </row>
    <row r="78" spans="1:9" x14ac:dyDescent="0.25">
      <c r="A78" s="1">
        <v>77</v>
      </c>
      <c r="B78" s="1" t="s">
        <v>1698</v>
      </c>
      <c r="C78" s="1" t="s">
        <v>1698</v>
      </c>
      <c r="D78" s="1" t="s">
        <v>3756</v>
      </c>
      <c r="E78" s="1" t="s">
        <v>1508</v>
      </c>
      <c r="F78" s="1" t="str">
        <f>VLOOKUP(Table11[[#This Row],[نام کارشناس دفتر فنی]],Table1[],3,0)</f>
        <v>کارشناس بازرسی وبرنامه ریزی تعمیرات مکانیک(7)</v>
      </c>
      <c r="G78" s="1" t="s">
        <v>31</v>
      </c>
      <c r="H78" s="1" t="str">
        <f>VLOOKUP(Table11[[#This Row],[نام شخص کارشناس نظارت]],Table1[],3,0)</f>
        <v>کارشناس تاسیسات نظارت (3)</v>
      </c>
      <c r="I78" s="1">
        <f>COUNTIF(Table2[کد سیستم],Table11[[#This Row],[کد سیستم]])</f>
        <v>1</v>
      </c>
    </row>
    <row r="79" spans="1:9" x14ac:dyDescent="0.25">
      <c r="A79" s="1">
        <v>78</v>
      </c>
      <c r="B79" s="1" t="s">
        <v>1700</v>
      </c>
      <c r="C79" s="1" t="s">
        <v>1700</v>
      </c>
      <c r="D79" s="1" t="s">
        <v>3756</v>
      </c>
      <c r="E79" s="1" t="s">
        <v>1508</v>
      </c>
      <c r="F79" s="1" t="str">
        <f>VLOOKUP(Table11[[#This Row],[نام کارشناس دفتر فنی]],Table1[],3,0)</f>
        <v>کارشناس بازرسی وبرنامه ریزی تعمیرات مکانیک(7)</v>
      </c>
      <c r="G79" s="1" t="s">
        <v>31</v>
      </c>
      <c r="H79" s="1" t="str">
        <f>VLOOKUP(Table11[[#This Row],[نام شخص کارشناس نظارت]],Table1[],3,0)</f>
        <v>کارشناس تاسیسات نظارت (3)</v>
      </c>
      <c r="I79" s="1">
        <f>COUNTIF(Table2[کد سیستم],Table11[[#This Row],[کد سیستم]])</f>
        <v>1</v>
      </c>
    </row>
    <row r="80" spans="1:9" x14ac:dyDescent="0.25">
      <c r="A80" s="1">
        <v>79</v>
      </c>
      <c r="B80" s="1" t="s">
        <v>1702</v>
      </c>
      <c r="C80" s="1" t="s">
        <v>1702</v>
      </c>
      <c r="D80" s="1" t="s">
        <v>3756</v>
      </c>
      <c r="E80" s="1" t="s">
        <v>1508</v>
      </c>
      <c r="F80" s="1" t="str">
        <f>VLOOKUP(Table11[[#This Row],[نام کارشناس دفتر فنی]],Table1[],3,0)</f>
        <v>کارشناس بازرسی وبرنامه ریزی تعمیرات مکانیک(7)</v>
      </c>
      <c r="G80" s="1" t="s">
        <v>31</v>
      </c>
      <c r="H80" s="1" t="str">
        <f>VLOOKUP(Table11[[#This Row],[نام شخص کارشناس نظارت]],Table1[],3,0)</f>
        <v>کارشناس تاسیسات نظارت (3)</v>
      </c>
      <c r="I80" s="1">
        <f>COUNTIF(Table2[کد سیستم],Table11[[#This Row],[کد سیستم]])</f>
        <v>1</v>
      </c>
    </row>
    <row r="81" spans="1:9" x14ac:dyDescent="0.25">
      <c r="A81" s="1">
        <v>80</v>
      </c>
      <c r="B81" s="1" t="s">
        <v>1704</v>
      </c>
      <c r="C81" s="1" t="s">
        <v>1704</v>
      </c>
      <c r="D81" s="1" t="s">
        <v>3756</v>
      </c>
      <c r="E81" s="1" t="s">
        <v>1508</v>
      </c>
      <c r="F81" s="1" t="str">
        <f>VLOOKUP(Table11[[#This Row],[نام کارشناس دفتر فنی]],Table1[],3,0)</f>
        <v>کارشناس بازرسی وبرنامه ریزی تعمیرات مکانیک(7)</v>
      </c>
      <c r="G81" s="1" t="s">
        <v>31</v>
      </c>
      <c r="H81" s="1" t="str">
        <f>VLOOKUP(Table11[[#This Row],[نام شخص کارشناس نظارت]],Table1[],3,0)</f>
        <v>کارشناس تاسیسات نظارت (3)</v>
      </c>
      <c r="I81" s="1">
        <f>COUNTIF(Table2[کد سیستم],Table11[[#This Row],[کد سیستم]])</f>
        <v>1</v>
      </c>
    </row>
    <row r="82" spans="1:9" x14ac:dyDescent="0.25">
      <c r="A82" s="1">
        <v>81</v>
      </c>
      <c r="B82" s="1" t="s">
        <v>1706</v>
      </c>
      <c r="C82" s="1" t="s">
        <v>1706</v>
      </c>
      <c r="D82" s="1" t="s">
        <v>3756</v>
      </c>
      <c r="E82" s="1" t="s">
        <v>1508</v>
      </c>
      <c r="F82" s="1" t="str">
        <f>VLOOKUP(Table11[[#This Row],[نام کارشناس دفتر فنی]],Table1[],3,0)</f>
        <v>کارشناس بازرسی وبرنامه ریزی تعمیرات مکانیک(7)</v>
      </c>
      <c r="G82" s="1" t="s">
        <v>31</v>
      </c>
      <c r="H82" s="1" t="str">
        <f>VLOOKUP(Table11[[#This Row],[نام شخص کارشناس نظارت]],Table1[],3,0)</f>
        <v>کارشناس تاسیسات نظارت (3)</v>
      </c>
      <c r="I82" s="1">
        <f>COUNTIF(Table2[کد سیستم],Table11[[#This Row],[کد سیستم]])</f>
        <v>1</v>
      </c>
    </row>
    <row r="83" spans="1:9" x14ac:dyDescent="0.25">
      <c r="A83" s="1">
        <v>82</v>
      </c>
      <c r="B83" s="1" t="s">
        <v>1708</v>
      </c>
      <c r="C83" s="1" t="s">
        <v>1708</v>
      </c>
      <c r="D83" s="1" t="s">
        <v>3756</v>
      </c>
      <c r="E83" s="1" t="s">
        <v>1508</v>
      </c>
      <c r="F83" s="1" t="str">
        <f>VLOOKUP(Table11[[#This Row],[نام کارشناس دفتر فنی]],Table1[],3,0)</f>
        <v>کارشناس بازرسی وبرنامه ریزی تعمیرات مکانیک(7)</v>
      </c>
      <c r="G83" s="1" t="s">
        <v>31</v>
      </c>
      <c r="H83" s="1" t="str">
        <f>VLOOKUP(Table11[[#This Row],[نام شخص کارشناس نظارت]],Table1[],3,0)</f>
        <v>کارشناس تاسیسات نظارت (3)</v>
      </c>
      <c r="I83" s="1">
        <f>COUNTIF(Table2[کد سیستم],Table11[[#This Row],[کد سیستم]])</f>
        <v>1</v>
      </c>
    </row>
    <row r="84" spans="1:9" x14ac:dyDescent="0.25">
      <c r="A84" s="1">
        <v>83</v>
      </c>
      <c r="B84" s="1" t="s">
        <v>1710</v>
      </c>
      <c r="C84" s="1" t="s">
        <v>1710</v>
      </c>
      <c r="D84" s="1" t="s">
        <v>3756</v>
      </c>
      <c r="E84" s="1" t="s">
        <v>1508</v>
      </c>
      <c r="F84" s="1" t="str">
        <f>VLOOKUP(Table11[[#This Row],[نام کارشناس دفتر فنی]],Table1[],3,0)</f>
        <v>کارشناس بازرسی وبرنامه ریزی تعمیرات مکانیک(7)</v>
      </c>
      <c r="G84" s="1" t="s">
        <v>31</v>
      </c>
      <c r="H84" s="1" t="str">
        <f>VLOOKUP(Table11[[#This Row],[نام شخص کارشناس نظارت]],Table1[],3,0)</f>
        <v>کارشناس تاسیسات نظارت (3)</v>
      </c>
      <c r="I84" s="1">
        <f>COUNTIF(Table2[کد سیستم],Table11[[#This Row],[کد سیستم]])</f>
        <v>1</v>
      </c>
    </row>
    <row r="85" spans="1:9" x14ac:dyDescent="0.25">
      <c r="A85" s="1">
        <v>84</v>
      </c>
      <c r="B85" s="1" t="s">
        <v>1712</v>
      </c>
      <c r="C85" s="1" t="s">
        <v>1712</v>
      </c>
      <c r="D85" s="1" t="s">
        <v>3756</v>
      </c>
      <c r="E85" s="1" t="s">
        <v>1508</v>
      </c>
      <c r="F85" s="1" t="str">
        <f>VLOOKUP(Table11[[#This Row],[نام کارشناس دفتر فنی]],Table1[],3,0)</f>
        <v>کارشناس بازرسی وبرنامه ریزی تعمیرات مکانیک(7)</v>
      </c>
      <c r="G85" s="1" t="s">
        <v>31</v>
      </c>
      <c r="H85" s="1" t="str">
        <f>VLOOKUP(Table11[[#This Row],[نام شخص کارشناس نظارت]],Table1[],3,0)</f>
        <v>کارشناس تاسیسات نظارت (3)</v>
      </c>
      <c r="I85" s="1">
        <f>COUNTIF(Table2[کد سیستم],Table11[[#This Row],[کد سیستم]])</f>
        <v>1</v>
      </c>
    </row>
    <row r="86" spans="1:9" x14ac:dyDescent="0.25">
      <c r="A86" s="1">
        <v>85</v>
      </c>
      <c r="B86" s="1" t="s">
        <v>1714</v>
      </c>
      <c r="C86" s="1" t="s">
        <v>1714</v>
      </c>
      <c r="D86" s="1" t="s">
        <v>3756</v>
      </c>
      <c r="E86" s="1" t="s">
        <v>1508</v>
      </c>
      <c r="F86" s="1" t="str">
        <f>VLOOKUP(Table11[[#This Row],[نام کارشناس دفتر فنی]],Table1[],3,0)</f>
        <v>کارشناس بازرسی وبرنامه ریزی تعمیرات مکانیک(7)</v>
      </c>
      <c r="G86" s="1" t="s">
        <v>31</v>
      </c>
      <c r="H86" s="1" t="str">
        <f>VLOOKUP(Table11[[#This Row],[نام شخص کارشناس نظارت]],Table1[],3,0)</f>
        <v>کارشناس تاسیسات نظارت (3)</v>
      </c>
      <c r="I86" s="1">
        <f>COUNTIF(Table2[کد سیستم],Table11[[#This Row],[کد سیستم]])</f>
        <v>1</v>
      </c>
    </row>
    <row r="87" spans="1:9" x14ac:dyDescent="0.25">
      <c r="A87" s="1">
        <v>86</v>
      </c>
      <c r="B87" s="1" t="s">
        <v>1716</v>
      </c>
      <c r="C87" s="1" t="s">
        <v>1716</v>
      </c>
      <c r="D87" s="1" t="s">
        <v>3756</v>
      </c>
      <c r="E87" s="1" t="s">
        <v>1508</v>
      </c>
      <c r="F87" s="1" t="str">
        <f>VLOOKUP(Table11[[#This Row],[نام کارشناس دفتر فنی]],Table1[],3,0)</f>
        <v>کارشناس بازرسی وبرنامه ریزی تعمیرات مکانیک(7)</v>
      </c>
      <c r="G87" s="1" t="s">
        <v>31</v>
      </c>
      <c r="H87" s="1" t="str">
        <f>VLOOKUP(Table11[[#This Row],[نام شخص کارشناس نظارت]],Table1[],3,0)</f>
        <v>کارشناس تاسیسات نظارت (3)</v>
      </c>
      <c r="I87" s="1">
        <f>COUNTIF(Table2[کد سیستم],Table11[[#This Row],[کد سیستم]])</f>
        <v>1</v>
      </c>
    </row>
    <row r="88" spans="1:9" x14ac:dyDescent="0.25">
      <c r="A88" s="1">
        <v>87</v>
      </c>
      <c r="B88" s="1" t="s">
        <v>1718</v>
      </c>
      <c r="C88" s="1" t="s">
        <v>1718</v>
      </c>
      <c r="D88" s="1" t="s">
        <v>3756</v>
      </c>
      <c r="E88" s="1" t="s">
        <v>1508</v>
      </c>
      <c r="F88" s="1" t="str">
        <f>VLOOKUP(Table11[[#This Row],[نام کارشناس دفتر فنی]],Table1[],3,0)</f>
        <v>کارشناس بازرسی وبرنامه ریزی تعمیرات مکانیک(7)</v>
      </c>
      <c r="G88" s="1" t="s">
        <v>31</v>
      </c>
      <c r="H88" s="1" t="str">
        <f>VLOOKUP(Table11[[#This Row],[نام شخص کارشناس نظارت]],Table1[],3,0)</f>
        <v>کارشناس تاسیسات نظارت (3)</v>
      </c>
      <c r="I88" s="1">
        <f>COUNTIF(Table2[کد سیستم],Table11[[#This Row],[کد سیستم]])</f>
        <v>1</v>
      </c>
    </row>
    <row r="89" spans="1:9" x14ac:dyDescent="0.25">
      <c r="A89" s="1">
        <v>88</v>
      </c>
      <c r="B89" s="1" t="s">
        <v>1720</v>
      </c>
      <c r="C89" s="1" t="s">
        <v>1720</v>
      </c>
      <c r="D89" s="1" t="s">
        <v>3756</v>
      </c>
      <c r="E89" s="1" t="s">
        <v>1508</v>
      </c>
      <c r="F89" s="1" t="str">
        <f>VLOOKUP(Table11[[#This Row],[نام کارشناس دفتر فنی]],Table1[],3,0)</f>
        <v>کارشناس بازرسی وبرنامه ریزی تعمیرات مکانیک(7)</v>
      </c>
      <c r="G89" s="1" t="s">
        <v>31</v>
      </c>
      <c r="H89" s="1" t="str">
        <f>VLOOKUP(Table11[[#This Row],[نام شخص کارشناس نظارت]],Table1[],3,0)</f>
        <v>کارشناس تاسیسات نظارت (3)</v>
      </c>
      <c r="I89" s="1">
        <f>COUNTIF(Table2[کد سیستم],Table11[[#This Row],[کد سیستم]])</f>
        <v>1</v>
      </c>
    </row>
    <row r="90" spans="1:9" x14ac:dyDescent="0.25">
      <c r="A90" s="1">
        <v>89</v>
      </c>
      <c r="B90" s="1" t="s">
        <v>1722</v>
      </c>
      <c r="C90" s="1" t="s">
        <v>1722</v>
      </c>
      <c r="D90" s="1" t="s">
        <v>3756</v>
      </c>
      <c r="E90" s="1" t="s">
        <v>1508</v>
      </c>
      <c r="F90" s="1" t="str">
        <f>VLOOKUP(Table11[[#This Row],[نام کارشناس دفتر فنی]],Table1[],3,0)</f>
        <v>کارشناس بازرسی وبرنامه ریزی تعمیرات مکانیک(7)</v>
      </c>
      <c r="G90" s="1" t="s">
        <v>31</v>
      </c>
      <c r="H90" s="1" t="str">
        <f>VLOOKUP(Table11[[#This Row],[نام شخص کارشناس نظارت]],Table1[],3,0)</f>
        <v>کارشناس تاسیسات نظارت (3)</v>
      </c>
      <c r="I90" s="1">
        <f>COUNTIF(Table2[کد سیستم],Table11[[#This Row],[کد سیستم]])</f>
        <v>1</v>
      </c>
    </row>
    <row r="91" spans="1:9" x14ac:dyDescent="0.25">
      <c r="A91" s="1">
        <v>90</v>
      </c>
      <c r="B91" s="1" t="s">
        <v>1724</v>
      </c>
      <c r="C91" s="1" t="s">
        <v>1724</v>
      </c>
      <c r="D91" s="1" t="s">
        <v>3756</v>
      </c>
      <c r="E91" s="1" t="s">
        <v>1508</v>
      </c>
      <c r="F91" s="1" t="str">
        <f>VLOOKUP(Table11[[#This Row],[نام کارشناس دفتر فنی]],Table1[],3,0)</f>
        <v>کارشناس بازرسی وبرنامه ریزی تعمیرات مکانیک(7)</v>
      </c>
      <c r="G91" s="1" t="s">
        <v>31</v>
      </c>
      <c r="H91" s="1" t="str">
        <f>VLOOKUP(Table11[[#This Row],[نام شخص کارشناس نظارت]],Table1[],3,0)</f>
        <v>کارشناس تاسیسات نظارت (3)</v>
      </c>
      <c r="I91" s="1">
        <f>COUNTIF(Table2[کد سیستم],Table11[[#This Row],[کد سیستم]])</f>
        <v>1</v>
      </c>
    </row>
    <row r="92" spans="1:9" x14ac:dyDescent="0.25">
      <c r="A92" s="1">
        <v>91</v>
      </c>
      <c r="B92" s="1" t="s">
        <v>1726</v>
      </c>
      <c r="C92" s="1" t="s">
        <v>1726</v>
      </c>
      <c r="D92" s="1" t="s">
        <v>3756</v>
      </c>
      <c r="E92" s="1" t="s">
        <v>1508</v>
      </c>
      <c r="F92" s="1" t="str">
        <f>VLOOKUP(Table11[[#This Row],[نام کارشناس دفتر فنی]],Table1[],3,0)</f>
        <v>کارشناس بازرسی وبرنامه ریزی تعمیرات مکانیک(7)</v>
      </c>
      <c r="G92" s="1" t="s">
        <v>31</v>
      </c>
      <c r="H92" s="1" t="str">
        <f>VLOOKUP(Table11[[#This Row],[نام شخص کارشناس نظارت]],Table1[],3,0)</f>
        <v>کارشناس تاسیسات نظارت (3)</v>
      </c>
      <c r="I92" s="1">
        <f>COUNTIF(Table2[کد سیستم],Table11[[#This Row],[کد سیستم]])</f>
        <v>1</v>
      </c>
    </row>
    <row r="93" spans="1:9" x14ac:dyDescent="0.25">
      <c r="A93" s="1">
        <v>92</v>
      </c>
      <c r="B93" s="1" t="s">
        <v>1728</v>
      </c>
      <c r="C93" s="1" t="s">
        <v>1728</v>
      </c>
      <c r="D93" s="1" t="s">
        <v>3756</v>
      </c>
      <c r="E93" s="1" t="s">
        <v>1508</v>
      </c>
      <c r="F93" s="1" t="str">
        <f>VLOOKUP(Table11[[#This Row],[نام کارشناس دفتر فنی]],Table1[],3,0)</f>
        <v>کارشناس بازرسی وبرنامه ریزی تعمیرات مکانیک(7)</v>
      </c>
      <c r="G93" s="1" t="s">
        <v>31</v>
      </c>
      <c r="H93" s="1" t="str">
        <f>VLOOKUP(Table11[[#This Row],[نام شخص کارشناس نظارت]],Table1[],3,0)</f>
        <v>کارشناس تاسیسات نظارت (3)</v>
      </c>
      <c r="I93" s="1">
        <f>COUNTIF(Table2[کد سیستم],Table11[[#This Row],[کد سیستم]])</f>
        <v>1</v>
      </c>
    </row>
    <row r="94" spans="1:9" x14ac:dyDescent="0.25">
      <c r="A94" s="1">
        <v>93</v>
      </c>
      <c r="B94" s="1" t="s">
        <v>1730</v>
      </c>
      <c r="C94" s="1" t="s">
        <v>1730</v>
      </c>
      <c r="D94" s="1" t="s">
        <v>3756</v>
      </c>
      <c r="E94" s="1" t="s">
        <v>1508</v>
      </c>
      <c r="F94" s="1" t="str">
        <f>VLOOKUP(Table11[[#This Row],[نام کارشناس دفتر فنی]],Table1[],3,0)</f>
        <v>کارشناس بازرسی وبرنامه ریزی تعمیرات مکانیک(7)</v>
      </c>
      <c r="G94" s="1" t="s">
        <v>31</v>
      </c>
      <c r="H94" s="1" t="str">
        <f>VLOOKUP(Table11[[#This Row],[نام شخص کارشناس نظارت]],Table1[],3,0)</f>
        <v>کارشناس تاسیسات نظارت (3)</v>
      </c>
      <c r="I94" s="1">
        <f>COUNTIF(Table2[کد سیستم],Table11[[#This Row],[کد سیستم]])</f>
        <v>1</v>
      </c>
    </row>
    <row r="95" spans="1:9" x14ac:dyDescent="0.25">
      <c r="A95" s="1">
        <v>94</v>
      </c>
      <c r="B95" s="1" t="s">
        <v>1732</v>
      </c>
      <c r="C95" s="1" t="s">
        <v>1732</v>
      </c>
      <c r="D95" s="1" t="s">
        <v>3756</v>
      </c>
      <c r="E95" s="1" t="s">
        <v>1508</v>
      </c>
      <c r="F95" s="1" t="str">
        <f>VLOOKUP(Table11[[#This Row],[نام کارشناس دفتر فنی]],Table1[],3,0)</f>
        <v>کارشناس بازرسی وبرنامه ریزی تعمیرات مکانیک(7)</v>
      </c>
      <c r="G95" s="1" t="s">
        <v>31</v>
      </c>
      <c r="H95" s="1" t="str">
        <f>VLOOKUP(Table11[[#This Row],[نام شخص کارشناس نظارت]],Table1[],3,0)</f>
        <v>کارشناس تاسیسات نظارت (3)</v>
      </c>
      <c r="I95" s="1">
        <f>COUNTIF(Table2[کد سیستم],Table11[[#This Row],[کد سیستم]])</f>
        <v>1</v>
      </c>
    </row>
    <row r="96" spans="1:9" x14ac:dyDescent="0.25">
      <c r="A96" s="1">
        <v>95</v>
      </c>
      <c r="B96" s="1" t="s">
        <v>1734</v>
      </c>
      <c r="C96" s="1" t="s">
        <v>1734</v>
      </c>
      <c r="D96" s="1" t="s">
        <v>3756</v>
      </c>
      <c r="E96" s="1" t="s">
        <v>1508</v>
      </c>
      <c r="F96" s="1" t="str">
        <f>VLOOKUP(Table11[[#This Row],[نام کارشناس دفتر فنی]],Table1[],3,0)</f>
        <v>کارشناس بازرسی وبرنامه ریزی تعمیرات مکانیک(7)</v>
      </c>
      <c r="G96" s="1" t="s">
        <v>31</v>
      </c>
      <c r="H96" s="1" t="str">
        <f>VLOOKUP(Table11[[#This Row],[نام شخص کارشناس نظارت]],Table1[],3,0)</f>
        <v>کارشناس تاسیسات نظارت (3)</v>
      </c>
      <c r="I96" s="1">
        <f>COUNTIF(Table2[کد سیستم],Table11[[#This Row],[کد سیستم]])</f>
        <v>1</v>
      </c>
    </row>
    <row r="97" spans="1:9" x14ac:dyDescent="0.25">
      <c r="A97" s="1">
        <v>96</v>
      </c>
      <c r="B97" s="1" t="s">
        <v>1736</v>
      </c>
      <c r="C97" s="1" t="s">
        <v>1736</v>
      </c>
      <c r="D97" s="1" t="s">
        <v>3756</v>
      </c>
      <c r="E97" s="1" t="s">
        <v>1508</v>
      </c>
      <c r="F97" s="1" t="str">
        <f>VLOOKUP(Table11[[#This Row],[نام کارشناس دفتر فنی]],Table1[],3,0)</f>
        <v>کارشناس بازرسی وبرنامه ریزی تعمیرات مکانیک(7)</v>
      </c>
      <c r="G97" s="1" t="s">
        <v>31</v>
      </c>
      <c r="H97" s="1" t="str">
        <f>VLOOKUP(Table11[[#This Row],[نام شخص کارشناس نظارت]],Table1[],3,0)</f>
        <v>کارشناس تاسیسات نظارت (3)</v>
      </c>
      <c r="I97" s="1">
        <f>COUNTIF(Table2[کد سیستم],Table11[[#This Row],[کد سیستم]])</f>
        <v>1</v>
      </c>
    </row>
    <row r="98" spans="1:9" x14ac:dyDescent="0.25">
      <c r="A98" s="1">
        <v>97</v>
      </c>
      <c r="B98" s="1" t="s">
        <v>1738</v>
      </c>
      <c r="C98" s="1" t="s">
        <v>1738</v>
      </c>
      <c r="D98" s="1" t="s">
        <v>3756</v>
      </c>
      <c r="E98" s="1" t="s">
        <v>1508</v>
      </c>
      <c r="F98" s="1" t="str">
        <f>VLOOKUP(Table11[[#This Row],[نام کارشناس دفتر فنی]],Table1[],3,0)</f>
        <v>کارشناس بازرسی وبرنامه ریزی تعمیرات مکانیک(7)</v>
      </c>
      <c r="G98" s="1" t="s">
        <v>31</v>
      </c>
      <c r="H98" s="1" t="str">
        <f>VLOOKUP(Table11[[#This Row],[نام شخص کارشناس نظارت]],Table1[],3,0)</f>
        <v>کارشناس تاسیسات نظارت (3)</v>
      </c>
      <c r="I98" s="1">
        <f>COUNTIF(Table2[کد سیستم],Table11[[#This Row],[کد سیستم]])</f>
        <v>1</v>
      </c>
    </row>
    <row r="99" spans="1:9" x14ac:dyDescent="0.25">
      <c r="A99" s="1">
        <v>98</v>
      </c>
      <c r="B99" s="1" t="s">
        <v>1740</v>
      </c>
      <c r="C99" s="1" t="s">
        <v>1740</v>
      </c>
      <c r="D99" s="1" t="s">
        <v>3756</v>
      </c>
      <c r="E99" s="1" t="s">
        <v>1508</v>
      </c>
      <c r="F99" s="1" t="str">
        <f>VLOOKUP(Table11[[#This Row],[نام کارشناس دفتر فنی]],Table1[],3,0)</f>
        <v>کارشناس بازرسی وبرنامه ریزی تعمیرات مکانیک(7)</v>
      </c>
      <c r="G99" s="1" t="s">
        <v>31</v>
      </c>
      <c r="H99" s="1" t="str">
        <f>VLOOKUP(Table11[[#This Row],[نام شخص کارشناس نظارت]],Table1[],3,0)</f>
        <v>کارشناس تاسیسات نظارت (3)</v>
      </c>
      <c r="I99" s="1">
        <f>COUNTIF(Table2[کد سیستم],Table11[[#This Row],[کد سیستم]])</f>
        <v>1</v>
      </c>
    </row>
    <row r="100" spans="1:9" x14ac:dyDescent="0.25">
      <c r="A100" s="1">
        <v>99</v>
      </c>
      <c r="B100" s="1" t="s">
        <v>1742</v>
      </c>
      <c r="C100" s="1" t="s">
        <v>1742</v>
      </c>
      <c r="D100" s="1" t="s">
        <v>3756</v>
      </c>
      <c r="E100" s="1" t="s">
        <v>1508</v>
      </c>
      <c r="F100" s="1" t="str">
        <f>VLOOKUP(Table11[[#This Row],[نام کارشناس دفتر فنی]],Table1[],3,0)</f>
        <v>کارشناس بازرسی وبرنامه ریزی تعمیرات مکانیک(7)</v>
      </c>
      <c r="G100" s="1" t="s">
        <v>31</v>
      </c>
      <c r="H100" s="1" t="str">
        <f>VLOOKUP(Table11[[#This Row],[نام شخص کارشناس نظارت]],Table1[],3,0)</f>
        <v>کارشناس تاسیسات نظارت (3)</v>
      </c>
      <c r="I100" s="1">
        <f>COUNTIF(Table2[کد سیستم],Table11[[#This Row],[کد سیستم]])</f>
        <v>1</v>
      </c>
    </row>
    <row r="101" spans="1:9" x14ac:dyDescent="0.25">
      <c r="A101" s="1">
        <v>100</v>
      </c>
      <c r="B101" s="1" t="s">
        <v>1744</v>
      </c>
      <c r="C101" s="1" t="s">
        <v>1744</v>
      </c>
      <c r="D101" s="1" t="s">
        <v>3756</v>
      </c>
      <c r="E101" s="1" t="s">
        <v>1508</v>
      </c>
      <c r="F101" s="1" t="str">
        <f>VLOOKUP(Table11[[#This Row],[نام کارشناس دفتر فنی]],Table1[],3,0)</f>
        <v>کارشناس بازرسی وبرنامه ریزی تعمیرات مکانیک(7)</v>
      </c>
      <c r="G101" s="1" t="s">
        <v>31</v>
      </c>
      <c r="H101" s="1" t="str">
        <f>VLOOKUP(Table11[[#This Row],[نام شخص کارشناس نظارت]],Table1[],3,0)</f>
        <v>کارشناس تاسیسات نظارت (3)</v>
      </c>
      <c r="I101" s="1">
        <f>COUNTIF(Table2[کد سیستم],Table11[[#This Row],[کد سیستم]])</f>
        <v>1</v>
      </c>
    </row>
    <row r="102" spans="1:9" x14ac:dyDescent="0.25">
      <c r="A102" s="1">
        <v>101</v>
      </c>
      <c r="B102" s="1" t="s">
        <v>1746</v>
      </c>
      <c r="C102" s="1" t="s">
        <v>1746</v>
      </c>
      <c r="D102" s="1" t="s">
        <v>3756</v>
      </c>
      <c r="E102" s="1" t="s">
        <v>1508</v>
      </c>
      <c r="F102" s="1" t="str">
        <f>VLOOKUP(Table11[[#This Row],[نام کارشناس دفتر فنی]],Table1[],3,0)</f>
        <v>کارشناس بازرسی وبرنامه ریزی تعمیرات مکانیک(7)</v>
      </c>
      <c r="G102" s="1" t="s">
        <v>31</v>
      </c>
      <c r="H102" s="1" t="str">
        <f>VLOOKUP(Table11[[#This Row],[نام شخص کارشناس نظارت]],Table1[],3,0)</f>
        <v>کارشناس تاسیسات نظارت (3)</v>
      </c>
      <c r="I102" s="1">
        <f>COUNTIF(Table2[کد سیستم],Table11[[#This Row],[کد سیستم]])</f>
        <v>1</v>
      </c>
    </row>
    <row r="103" spans="1:9" x14ac:dyDescent="0.25">
      <c r="A103" s="1">
        <v>102</v>
      </c>
      <c r="B103" s="1" t="s">
        <v>1748</v>
      </c>
      <c r="C103" s="1" t="s">
        <v>1748</v>
      </c>
      <c r="D103" s="1" t="s">
        <v>3756</v>
      </c>
      <c r="E103" s="1" t="s">
        <v>1508</v>
      </c>
      <c r="F103" s="1" t="str">
        <f>VLOOKUP(Table11[[#This Row],[نام کارشناس دفتر فنی]],Table1[],3,0)</f>
        <v>کارشناس بازرسی وبرنامه ریزی تعمیرات مکانیک(7)</v>
      </c>
      <c r="G103" s="1" t="s">
        <v>31</v>
      </c>
      <c r="H103" s="1" t="str">
        <f>VLOOKUP(Table11[[#This Row],[نام شخص کارشناس نظارت]],Table1[],3,0)</f>
        <v>کارشناس تاسیسات نظارت (3)</v>
      </c>
      <c r="I103" s="1">
        <f>COUNTIF(Table2[کد سیستم],Table11[[#This Row],[کد سیستم]])</f>
        <v>1</v>
      </c>
    </row>
    <row r="104" spans="1:9" x14ac:dyDescent="0.25">
      <c r="A104" s="1">
        <v>103</v>
      </c>
      <c r="B104" s="1" t="s">
        <v>1750</v>
      </c>
      <c r="C104" s="1" t="s">
        <v>1750</v>
      </c>
      <c r="D104" s="1" t="s">
        <v>3756</v>
      </c>
      <c r="E104" s="1" t="s">
        <v>1508</v>
      </c>
      <c r="F104" s="1" t="str">
        <f>VLOOKUP(Table11[[#This Row],[نام کارشناس دفتر فنی]],Table1[],3,0)</f>
        <v>کارشناس بازرسی وبرنامه ریزی تعمیرات مکانیک(7)</v>
      </c>
      <c r="G104" s="1" t="s">
        <v>31</v>
      </c>
      <c r="H104" s="1" t="str">
        <f>VLOOKUP(Table11[[#This Row],[نام شخص کارشناس نظارت]],Table1[],3,0)</f>
        <v>کارشناس تاسیسات نظارت (3)</v>
      </c>
      <c r="I104" s="1">
        <f>COUNTIF(Table2[کد سیستم],Table11[[#This Row],[کد سیستم]])</f>
        <v>1</v>
      </c>
    </row>
    <row r="105" spans="1:9" x14ac:dyDescent="0.25">
      <c r="A105" s="1">
        <v>104</v>
      </c>
      <c r="B105" s="1" t="s">
        <v>1752</v>
      </c>
      <c r="C105" s="1" t="s">
        <v>1752</v>
      </c>
      <c r="D105" s="1" t="s">
        <v>3756</v>
      </c>
      <c r="E105" s="1" t="s">
        <v>1508</v>
      </c>
      <c r="F105" s="1" t="str">
        <f>VLOOKUP(Table11[[#This Row],[نام کارشناس دفتر فنی]],Table1[],3,0)</f>
        <v>کارشناس بازرسی وبرنامه ریزی تعمیرات مکانیک(7)</v>
      </c>
      <c r="G105" s="1" t="s">
        <v>31</v>
      </c>
      <c r="H105" s="1" t="str">
        <f>VLOOKUP(Table11[[#This Row],[نام شخص کارشناس نظارت]],Table1[],3,0)</f>
        <v>کارشناس تاسیسات نظارت (3)</v>
      </c>
      <c r="I105" s="1">
        <f>COUNTIF(Table2[کد سیستم],Table11[[#This Row],[کد سیستم]])</f>
        <v>1</v>
      </c>
    </row>
    <row r="106" spans="1:9" x14ac:dyDescent="0.25">
      <c r="A106" s="1">
        <v>105</v>
      </c>
      <c r="B106" s="1" t="s">
        <v>1754</v>
      </c>
      <c r="C106" s="1" t="s">
        <v>1754</v>
      </c>
      <c r="D106" s="1" t="s">
        <v>3756</v>
      </c>
      <c r="E106" s="1" t="s">
        <v>1508</v>
      </c>
      <c r="F106" s="1" t="str">
        <f>VLOOKUP(Table11[[#This Row],[نام کارشناس دفتر فنی]],Table1[],3,0)</f>
        <v>کارشناس بازرسی وبرنامه ریزی تعمیرات مکانیک(7)</v>
      </c>
      <c r="G106" s="1" t="s">
        <v>31</v>
      </c>
      <c r="H106" s="1" t="str">
        <f>VLOOKUP(Table11[[#This Row],[نام شخص کارشناس نظارت]],Table1[],3,0)</f>
        <v>کارشناس تاسیسات نظارت (3)</v>
      </c>
      <c r="I106" s="1">
        <f>COUNTIF(Table2[کد سیستم],Table11[[#This Row],[کد سیستم]])</f>
        <v>1</v>
      </c>
    </row>
    <row r="107" spans="1:9" x14ac:dyDescent="0.25">
      <c r="A107" s="1">
        <v>106</v>
      </c>
      <c r="B107" s="1" t="s">
        <v>1756</v>
      </c>
      <c r="C107" s="1" t="s">
        <v>1756</v>
      </c>
      <c r="D107" s="1" t="s">
        <v>3756</v>
      </c>
      <c r="E107" s="1" t="s">
        <v>1508</v>
      </c>
      <c r="F107" s="1" t="str">
        <f>VLOOKUP(Table11[[#This Row],[نام کارشناس دفتر فنی]],Table1[],3,0)</f>
        <v>کارشناس بازرسی وبرنامه ریزی تعمیرات مکانیک(7)</v>
      </c>
      <c r="G107" s="1" t="s">
        <v>31</v>
      </c>
      <c r="H107" s="1" t="str">
        <f>VLOOKUP(Table11[[#This Row],[نام شخص کارشناس نظارت]],Table1[],3,0)</f>
        <v>کارشناس تاسیسات نظارت (3)</v>
      </c>
      <c r="I107" s="1">
        <f>COUNTIF(Table2[کد سیستم],Table11[[#This Row],[کد سیستم]])</f>
        <v>1</v>
      </c>
    </row>
    <row r="108" spans="1:9" x14ac:dyDescent="0.25">
      <c r="A108" s="1">
        <v>107</v>
      </c>
      <c r="B108" s="1" t="s">
        <v>1758</v>
      </c>
      <c r="C108" s="1" t="s">
        <v>1758</v>
      </c>
      <c r="D108" s="1" t="s">
        <v>3756</v>
      </c>
      <c r="E108" s="1" t="s">
        <v>1508</v>
      </c>
      <c r="F108" s="1" t="str">
        <f>VLOOKUP(Table11[[#This Row],[نام کارشناس دفتر فنی]],Table1[],3,0)</f>
        <v>کارشناس بازرسی وبرنامه ریزی تعمیرات مکانیک(7)</v>
      </c>
      <c r="G108" s="1" t="s">
        <v>31</v>
      </c>
      <c r="H108" s="1" t="str">
        <f>VLOOKUP(Table11[[#This Row],[نام شخص کارشناس نظارت]],Table1[],3,0)</f>
        <v>کارشناس تاسیسات نظارت (3)</v>
      </c>
      <c r="I108" s="1">
        <f>COUNTIF(Table2[کد سیستم],Table11[[#This Row],[کد سیستم]])</f>
        <v>1</v>
      </c>
    </row>
    <row r="109" spans="1:9" x14ac:dyDescent="0.25">
      <c r="A109" s="1">
        <v>108</v>
      </c>
      <c r="B109" s="1" t="s">
        <v>1760</v>
      </c>
      <c r="C109" s="1" t="s">
        <v>1760</v>
      </c>
      <c r="D109" s="1" t="s">
        <v>3756</v>
      </c>
      <c r="E109" s="1" t="s">
        <v>1508</v>
      </c>
      <c r="F109" s="1" t="str">
        <f>VLOOKUP(Table11[[#This Row],[نام کارشناس دفتر فنی]],Table1[],3,0)</f>
        <v>کارشناس بازرسی وبرنامه ریزی تعمیرات مکانیک(7)</v>
      </c>
      <c r="G109" s="1" t="s">
        <v>31</v>
      </c>
      <c r="H109" s="1" t="str">
        <f>VLOOKUP(Table11[[#This Row],[نام شخص کارشناس نظارت]],Table1[],3,0)</f>
        <v>کارشناس تاسیسات نظارت (3)</v>
      </c>
      <c r="I109" s="1">
        <f>COUNTIF(Table2[کد سیستم],Table11[[#This Row],[کد سیستم]])</f>
        <v>1</v>
      </c>
    </row>
    <row r="110" spans="1:9" x14ac:dyDescent="0.25">
      <c r="A110" s="1">
        <v>109</v>
      </c>
      <c r="B110" s="1" t="s">
        <v>1762</v>
      </c>
      <c r="C110" s="1" t="s">
        <v>1762</v>
      </c>
      <c r="D110" s="1" t="s">
        <v>3756</v>
      </c>
      <c r="E110" s="1" t="s">
        <v>1508</v>
      </c>
      <c r="F110" s="1" t="str">
        <f>VLOOKUP(Table11[[#This Row],[نام کارشناس دفتر فنی]],Table1[],3,0)</f>
        <v>کارشناس بازرسی وبرنامه ریزی تعمیرات مکانیک(7)</v>
      </c>
      <c r="G110" s="1" t="s">
        <v>31</v>
      </c>
      <c r="H110" s="1" t="str">
        <f>VLOOKUP(Table11[[#This Row],[نام شخص کارشناس نظارت]],Table1[],3,0)</f>
        <v>کارشناس تاسیسات نظارت (3)</v>
      </c>
      <c r="I110" s="1">
        <f>COUNTIF(Table2[کد سیستم],Table11[[#This Row],[کد سیستم]])</f>
        <v>1</v>
      </c>
    </row>
    <row r="111" spans="1:9" x14ac:dyDescent="0.25">
      <c r="A111" s="1">
        <v>110</v>
      </c>
      <c r="B111" s="1" t="s">
        <v>1764</v>
      </c>
      <c r="C111" s="1" t="s">
        <v>1764</v>
      </c>
      <c r="D111" s="1" t="s">
        <v>3756</v>
      </c>
      <c r="E111" s="1" t="s">
        <v>1508</v>
      </c>
      <c r="F111" s="1" t="str">
        <f>VLOOKUP(Table11[[#This Row],[نام کارشناس دفتر فنی]],Table1[],3,0)</f>
        <v>کارشناس بازرسی وبرنامه ریزی تعمیرات مکانیک(7)</v>
      </c>
      <c r="G111" s="1" t="s">
        <v>31</v>
      </c>
      <c r="H111" s="1" t="str">
        <f>VLOOKUP(Table11[[#This Row],[نام شخص کارشناس نظارت]],Table1[],3,0)</f>
        <v>کارشناس تاسیسات نظارت (3)</v>
      </c>
      <c r="I111" s="1">
        <f>COUNTIF(Table2[کد سیستم],Table11[[#This Row],[کد سیستم]])</f>
        <v>1</v>
      </c>
    </row>
    <row r="112" spans="1:9" x14ac:dyDescent="0.25">
      <c r="A112" s="1">
        <v>111</v>
      </c>
      <c r="B112" s="1" t="s">
        <v>1766</v>
      </c>
      <c r="C112" s="1" t="s">
        <v>1766</v>
      </c>
      <c r="D112" s="1" t="s">
        <v>3756</v>
      </c>
      <c r="E112" s="1" t="s">
        <v>1508</v>
      </c>
      <c r="F112" s="1" t="str">
        <f>VLOOKUP(Table11[[#This Row],[نام کارشناس دفتر فنی]],Table1[],3,0)</f>
        <v>کارشناس بازرسی وبرنامه ریزی تعمیرات مکانیک(7)</v>
      </c>
      <c r="G112" s="1" t="s">
        <v>31</v>
      </c>
      <c r="H112" s="1" t="str">
        <f>VLOOKUP(Table11[[#This Row],[نام شخص کارشناس نظارت]],Table1[],3,0)</f>
        <v>کارشناس تاسیسات نظارت (3)</v>
      </c>
      <c r="I112" s="1">
        <f>COUNTIF(Table2[کد سیستم],Table11[[#This Row],[کد سیستم]])</f>
        <v>1</v>
      </c>
    </row>
    <row r="113" spans="1:9" x14ac:dyDescent="0.25">
      <c r="A113" s="1">
        <v>112</v>
      </c>
      <c r="B113" s="1" t="s">
        <v>1768</v>
      </c>
      <c r="C113" s="1" t="s">
        <v>1768</v>
      </c>
      <c r="D113" s="1" t="s">
        <v>3756</v>
      </c>
      <c r="E113" s="1" t="s">
        <v>1508</v>
      </c>
      <c r="F113" s="1" t="str">
        <f>VLOOKUP(Table11[[#This Row],[نام کارشناس دفتر فنی]],Table1[],3,0)</f>
        <v>کارشناس بازرسی وبرنامه ریزی تعمیرات مکانیک(7)</v>
      </c>
      <c r="G113" s="1" t="s">
        <v>31</v>
      </c>
      <c r="H113" s="1" t="str">
        <f>VLOOKUP(Table11[[#This Row],[نام شخص کارشناس نظارت]],Table1[],3,0)</f>
        <v>کارشناس تاسیسات نظارت (3)</v>
      </c>
      <c r="I113" s="1">
        <f>COUNTIF(Table2[کد سیستم],Table11[[#This Row],[کد سیستم]])</f>
        <v>1</v>
      </c>
    </row>
    <row r="114" spans="1:9" x14ac:dyDescent="0.25">
      <c r="A114" s="1">
        <v>113</v>
      </c>
      <c r="B114" s="1" t="s">
        <v>1770</v>
      </c>
      <c r="C114" s="1" t="s">
        <v>1770</v>
      </c>
      <c r="D114" s="1" t="s">
        <v>3756</v>
      </c>
      <c r="E114" s="1" t="s">
        <v>1508</v>
      </c>
      <c r="F114" s="1" t="str">
        <f>VLOOKUP(Table11[[#This Row],[نام کارشناس دفتر فنی]],Table1[],3,0)</f>
        <v>کارشناس بازرسی وبرنامه ریزی تعمیرات مکانیک(7)</v>
      </c>
      <c r="G114" s="1" t="s">
        <v>31</v>
      </c>
      <c r="H114" s="1" t="str">
        <f>VLOOKUP(Table11[[#This Row],[نام شخص کارشناس نظارت]],Table1[],3,0)</f>
        <v>کارشناس تاسیسات نظارت (3)</v>
      </c>
      <c r="I114" s="1">
        <f>COUNTIF(Table2[کد سیستم],Table11[[#This Row],[کد سیستم]])</f>
        <v>1</v>
      </c>
    </row>
    <row r="115" spans="1:9" x14ac:dyDescent="0.25">
      <c r="A115" s="1">
        <v>114</v>
      </c>
      <c r="B115" s="1" t="s">
        <v>1772</v>
      </c>
      <c r="C115" s="1" t="s">
        <v>1772</v>
      </c>
      <c r="D115" s="1" t="s">
        <v>3756</v>
      </c>
      <c r="E115" s="1" t="s">
        <v>1508</v>
      </c>
      <c r="F115" s="1" t="str">
        <f>VLOOKUP(Table11[[#This Row],[نام کارشناس دفتر فنی]],Table1[],3,0)</f>
        <v>کارشناس بازرسی وبرنامه ریزی تعمیرات مکانیک(7)</v>
      </c>
      <c r="G115" s="1" t="s">
        <v>31</v>
      </c>
      <c r="H115" s="1" t="str">
        <f>VLOOKUP(Table11[[#This Row],[نام شخص کارشناس نظارت]],Table1[],3,0)</f>
        <v>کارشناس تاسیسات نظارت (3)</v>
      </c>
      <c r="I115" s="1">
        <f>COUNTIF(Table2[کد سیستم],Table11[[#This Row],[کد سیستم]])</f>
        <v>1</v>
      </c>
    </row>
    <row r="116" spans="1:9" x14ac:dyDescent="0.25">
      <c r="A116" s="1">
        <v>115</v>
      </c>
      <c r="B116" s="1" t="s">
        <v>1774</v>
      </c>
      <c r="C116" s="1" t="s">
        <v>1774</v>
      </c>
      <c r="D116" s="1" t="s">
        <v>3756</v>
      </c>
      <c r="E116" s="1" t="s">
        <v>1508</v>
      </c>
      <c r="F116" s="1" t="str">
        <f>VLOOKUP(Table11[[#This Row],[نام کارشناس دفتر فنی]],Table1[],3,0)</f>
        <v>کارشناس بازرسی وبرنامه ریزی تعمیرات مکانیک(7)</v>
      </c>
      <c r="G116" s="1" t="s">
        <v>31</v>
      </c>
      <c r="H116" s="1" t="str">
        <f>VLOOKUP(Table11[[#This Row],[نام شخص کارشناس نظارت]],Table1[],3,0)</f>
        <v>کارشناس تاسیسات نظارت (3)</v>
      </c>
      <c r="I116" s="1">
        <f>COUNTIF(Table2[کد سیستم],Table11[[#This Row],[کد سیستم]])</f>
        <v>1</v>
      </c>
    </row>
    <row r="117" spans="1:9" x14ac:dyDescent="0.25">
      <c r="A117" s="1">
        <v>116</v>
      </c>
      <c r="B117" s="1" t="s">
        <v>1776</v>
      </c>
      <c r="C117" s="1" t="s">
        <v>1776</v>
      </c>
      <c r="D117" s="1" t="s">
        <v>3756</v>
      </c>
      <c r="E117" s="1" t="s">
        <v>1508</v>
      </c>
      <c r="F117" s="1" t="str">
        <f>VLOOKUP(Table11[[#This Row],[نام کارشناس دفتر فنی]],Table1[],3,0)</f>
        <v>کارشناس بازرسی وبرنامه ریزی تعمیرات مکانیک(7)</v>
      </c>
      <c r="G117" s="1" t="s">
        <v>31</v>
      </c>
      <c r="H117" s="1" t="str">
        <f>VLOOKUP(Table11[[#This Row],[نام شخص کارشناس نظارت]],Table1[],3,0)</f>
        <v>کارشناس تاسیسات نظارت (3)</v>
      </c>
      <c r="I117" s="1">
        <f>COUNTIF(Table2[کد سیستم],Table11[[#This Row],[کد سیستم]])</f>
        <v>1</v>
      </c>
    </row>
    <row r="118" spans="1:9" x14ac:dyDescent="0.25">
      <c r="A118" s="1">
        <v>117</v>
      </c>
      <c r="B118" s="1" t="s">
        <v>1778</v>
      </c>
      <c r="C118" s="1" t="s">
        <v>1778</v>
      </c>
      <c r="D118" s="1" t="s">
        <v>3756</v>
      </c>
      <c r="E118" s="1" t="s">
        <v>1508</v>
      </c>
      <c r="F118" s="1" t="str">
        <f>VLOOKUP(Table11[[#This Row],[نام کارشناس دفتر فنی]],Table1[],3,0)</f>
        <v>کارشناس بازرسی وبرنامه ریزی تعمیرات مکانیک(7)</v>
      </c>
      <c r="G118" s="1" t="s">
        <v>31</v>
      </c>
      <c r="H118" s="1" t="str">
        <f>VLOOKUP(Table11[[#This Row],[نام شخص کارشناس نظارت]],Table1[],3,0)</f>
        <v>کارشناس تاسیسات نظارت (3)</v>
      </c>
      <c r="I118" s="1">
        <f>COUNTIF(Table2[کد سیستم],Table11[[#This Row],[کد سیستم]])</f>
        <v>1</v>
      </c>
    </row>
    <row r="119" spans="1:9" x14ac:dyDescent="0.25">
      <c r="A119" s="1">
        <v>118</v>
      </c>
      <c r="B119" s="1" t="s">
        <v>1780</v>
      </c>
      <c r="C119" s="1" t="s">
        <v>1780</v>
      </c>
      <c r="D119" s="1" t="s">
        <v>3756</v>
      </c>
      <c r="E119" s="1" t="s">
        <v>1508</v>
      </c>
      <c r="F119" s="1" t="str">
        <f>VLOOKUP(Table11[[#This Row],[نام کارشناس دفتر فنی]],Table1[],3,0)</f>
        <v>کارشناس بازرسی وبرنامه ریزی تعمیرات مکانیک(7)</v>
      </c>
      <c r="G119" s="1" t="s">
        <v>31</v>
      </c>
      <c r="H119" s="1" t="str">
        <f>VLOOKUP(Table11[[#This Row],[نام شخص کارشناس نظارت]],Table1[],3,0)</f>
        <v>کارشناس تاسیسات نظارت (3)</v>
      </c>
      <c r="I119" s="1">
        <f>COUNTIF(Table2[کد سیستم],Table11[[#This Row],[کد سیستم]])</f>
        <v>1</v>
      </c>
    </row>
    <row r="120" spans="1:9" x14ac:dyDescent="0.25">
      <c r="A120" s="1">
        <v>119</v>
      </c>
      <c r="B120" s="1" t="s">
        <v>1782</v>
      </c>
      <c r="C120" s="1" t="s">
        <v>1782</v>
      </c>
      <c r="D120" s="1" t="s">
        <v>3756</v>
      </c>
      <c r="E120" s="1" t="s">
        <v>1508</v>
      </c>
      <c r="F120" s="1" t="str">
        <f>VLOOKUP(Table11[[#This Row],[نام کارشناس دفتر فنی]],Table1[],3,0)</f>
        <v>کارشناس بازرسی وبرنامه ریزی تعمیرات مکانیک(7)</v>
      </c>
      <c r="G120" s="1" t="s">
        <v>31</v>
      </c>
      <c r="H120" s="1" t="str">
        <f>VLOOKUP(Table11[[#This Row],[نام شخص کارشناس نظارت]],Table1[],3,0)</f>
        <v>کارشناس تاسیسات نظارت (3)</v>
      </c>
      <c r="I120" s="1">
        <f>COUNTIF(Table2[کد سیستم],Table11[[#This Row],[کد سیستم]])</f>
        <v>1</v>
      </c>
    </row>
    <row r="121" spans="1:9" x14ac:dyDescent="0.25">
      <c r="A121" s="1">
        <v>120</v>
      </c>
      <c r="B121" s="1" t="s">
        <v>1784</v>
      </c>
      <c r="C121" s="1" t="s">
        <v>1784</v>
      </c>
      <c r="D121" s="1" t="s">
        <v>3756</v>
      </c>
      <c r="E121" s="1" t="s">
        <v>1508</v>
      </c>
      <c r="F121" s="1" t="str">
        <f>VLOOKUP(Table11[[#This Row],[نام کارشناس دفتر فنی]],Table1[],3,0)</f>
        <v>کارشناس بازرسی وبرنامه ریزی تعمیرات مکانیک(7)</v>
      </c>
      <c r="G121" s="1" t="s">
        <v>31</v>
      </c>
      <c r="H121" s="1" t="str">
        <f>VLOOKUP(Table11[[#This Row],[نام شخص کارشناس نظارت]],Table1[],3,0)</f>
        <v>کارشناس تاسیسات نظارت (3)</v>
      </c>
      <c r="I121" s="1">
        <f>COUNTIF(Table2[کد سیستم],Table11[[#This Row],[کد سیستم]])</f>
        <v>1</v>
      </c>
    </row>
    <row r="122" spans="1:9" x14ac:dyDescent="0.25">
      <c r="A122" s="1">
        <v>121</v>
      </c>
      <c r="B122" s="1" t="s">
        <v>1786</v>
      </c>
      <c r="C122" s="1" t="s">
        <v>1786</v>
      </c>
      <c r="D122" s="1" t="s">
        <v>3756</v>
      </c>
      <c r="E122" s="1" t="s">
        <v>1508</v>
      </c>
      <c r="F122" s="1" t="str">
        <f>VLOOKUP(Table11[[#This Row],[نام کارشناس دفتر فنی]],Table1[],3,0)</f>
        <v>کارشناس بازرسی وبرنامه ریزی تعمیرات مکانیک(7)</v>
      </c>
      <c r="G122" s="1" t="s">
        <v>31</v>
      </c>
      <c r="H122" s="1" t="str">
        <f>VLOOKUP(Table11[[#This Row],[نام شخص کارشناس نظارت]],Table1[],3,0)</f>
        <v>کارشناس تاسیسات نظارت (3)</v>
      </c>
      <c r="I122" s="1">
        <f>COUNTIF(Table2[کد سیستم],Table11[[#This Row],[کد سیستم]])</f>
        <v>1</v>
      </c>
    </row>
    <row r="123" spans="1:9" x14ac:dyDescent="0.25">
      <c r="A123" s="1">
        <v>122</v>
      </c>
      <c r="B123" s="1" t="s">
        <v>1788</v>
      </c>
      <c r="C123" s="1" t="s">
        <v>1788</v>
      </c>
      <c r="D123" s="1" t="s">
        <v>3756</v>
      </c>
      <c r="E123" s="1" t="s">
        <v>1508</v>
      </c>
      <c r="F123" s="1" t="str">
        <f>VLOOKUP(Table11[[#This Row],[نام کارشناس دفتر فنی]],Table1[],3,0)</f>
        <v>کارشناس بازرسی وبرنامه ریزی تعمیرات مکانیک(7)</v>
      </c>
      <c r="G123" s="1" t="s">
        <v>31</v>
      </c>
      <c r="H123" s="1" t="str">
        <f>VLOOKUP(Table11[[#This Row],[نام شخص کارشناس نظارت]],Table1[],3,0)</f>
        <v>کارشناس تاسیسات نظارت (3)</v>
      </c>
      <c r="I123" s="1">
        <f>COUNTIF(Table2[کد سیستم],Table11[[#This Row],[کد سیستم]])</f>
        <v>1</v>
      </c>
    </row>
    <row r="124" spans="1:9" x14ac:dyDescent="0.25">
      <c r="A124" s="1">
        <v>123</v>
      </c>
      <c r="B124" s="1" t="s">
        <v>1790</v>
      </c>
      <c r="C124" s="1" t="s">
        <v>1790</v>
      </c>
      <c r="D124" s="1" t="s">
        <v>3756</v>
      </c>
      <c r="E124" s="1" t="s">
        <v>1508</v>
      </c>
      <c r="F124" s="1" t="str">
        <f>VLOOKUP(Table11[[#This Row],[نام کارشناس دفتر فنی]],Table1[],3,0)</f>
        <v>کارشناس بازرسی وبرنامه ریزی تعمیرات مکانیک(7)</v>
      </c>
      <c r="G124" s="1" t="s">
        <v>31</v>
      </c>
      <c r="H124" s="1" t="str">
        <f>VLOOKUP(Table11[[#This Row],[نام شخص کارشناس نظارت]],Table1[],3,0)</f>
        <v>کارشناس تاسیسات نظارت (3)</v>
      </c>
      <c r="I124" s="1">
        <f>COUNTIF(Table2[کد سیستم],Table11[[#This Row],[کد سیستم]])</f>
        <v>1</v>
      </c>
    </row>
    <row r="125" spans="1:9" x14ac:dyDescent="0.25">
      <c r="A125" s="1">
        <v>124</v>
      </c>
      <c r="B125" s="1" t="s">
        <v>1792</v>
      </c>
      <c r="C125" s="1" t="s">
        <v>1792</v>
      </c>
      <c r="D125" s="1" t="s">
        <v>3756</v>
      </c>
      <c r="E125" s="1" t="s">
        <v>1508</v>
      </c>
      <c r="F125" s="1" t="str">
        <f>VLOOKUP(Table11[[#This Row],[نام کارشناس دفتر فنی]],Table1[],3,0)</f>
        <v>کارشناس بازرسی وبرنامه ریزی تعمیرات مکانیک(7)</v>
      </c>
      <c r="G125" s="1" t="s">
        <v>31</v>
      </c>
      <c r="H125" s="1" t="str">
        <f>VLOOKUP(Table11[[#This Row],[نام شخص کارشناس نظارت]],Table1[],3,0)</f>
        <v>کارشناس تاسیسات نظارت (3)</v>
      </c>
      <c r="I125" s="1">
        <f>COUNTIF(Table2[کد سیستم],Table11[[#This Row],[کد سیستم]])</f>
        <v>1</v>
      </c>
    </row>
    <row r="126" spans="1:9" x14ac:dyDescent="0.25">
      <c r="A126" s="1">
        <v>125</v>
      </c>
      <c r="B126" s="1" t="s">
        <v>1794</v>
      </c>
      <c r="C126" s="1" t="s">
        <v>1794</v>
      </c>
      <c r="D126" s="1" t="s">
        <v>3756</v>
      </c>
      <c r="E126" s="1" t="s">
        <v>1508</v>
      </c>
      <c r="F126" s="1" t="str">
        <f>VLOOKUP(Table11[[#This Row],[نام کارشناس دفتر فنی]],Table1[],3,0)</f>
        <v>کارشناس بازرسی وبرنامه ریزی تعمیرات مکانیک(7)</v>
      </c>
      <c r="G126" s="1" t="s">
        <v>31</v>
      </c>
      <c r="H126" s="1" t="str">
        <f>VLOOKUP(Table11[[#This Row],[نام شخص کارشناس نظارت]],Table1[],3,0)</f>
        <v>کارشناس تاسیسات نظارت (3)</v>
      </c>
      <c r="I126" s="1">
        <f>COUNTIF(Table2[کد سیستم],Table11[[#This Row],[کد سیستم]])</f>
        <v>1</v>
      </c>
    </row>
    <row r="127" spans="1:9" x14ac:dyDescent="0.25">
      <c r="A127" s="1">
        <v>126</v>
      </c>
      <c r="B127" s="1" t="s">
        <v>1796</v>
      </c>
      <c r="C127" s="1" t="s">
        <v>1796</v>
      </c>
      <c r="D127" s="1" t="s">
        <v>3756</v>
      </c>
      <c r="E127" s="1" t="s">
        <v>1508</v>
      </c>
      <c r="F127" s="1" t="str">
        <f>VLOOKUP(Table11[[#This Row],[نام کارشناس دفتر فنی]],Table1[],3,0)</f>
        <v>کارشناس بازرسی وبرنامه ریزی تعمیرات مکانیک(7)</v>
      </c>
      <c r="G127" s="1" t="s">
        <v>31</v>
      </c>
      <c r="H127" s="1" t="str">
        <f>VLOOKUP(Table11[[#This Row],[نام شخص کارشناس نظارت]],Table1[],3,0)</f>
        <v>کارشناس تاسیسات نظارت (3)</v>
      </c>
      <c r="I127" s="1">
        <f>COUNTIF(Table2[کد سیستم],Table11[[#This Row],[کد سیستم]])</f>
        <v>1</v>
      </c>
    </row>
    <row r="128" spans="1:9" x14ac:dyDescent="0.25">
      <c r="A128" s="1">
        <v>127</v>
      </c>
      <c r="B128" s="1" t="s">
        <v>1798</v>
      </c>
      <c r="C128" s="1" t="s">
        <v>1798</v>
      </c>
      <c r="D128" s="1" t="s">
        <v>3756</v>
      </c>
      <c r="E128" s="1" t="s">
        <v>1508</v>
      </c>
      <c r="F128" s="1" t="str">
        <f>VLOOKUP(Table11[[#This Row],[نام کارشناس دفتر فنی]],Table1[],3,0)</f>
        <v>کارشناس بازرسی وبرنامه ریزی تعمیرات مکانیک(7)</v>
      </c>
      <c r="G128" s="1" t="s">
        <v>31</v>
      </c>
      <c r="H128" s="1" t="str">
        <f>VLOOKUP(Table11[[#This Row],[نام شخص کارشناس نظارت]],Table1[],3,0)</f>
        <v>کارشناس تاسیسات نظارت (3)</v>
      </c>
      <c r="I128" s="1">
        <f>COUNTIF(Table2[کد سیستم],Table11[[#This Row],[کد سیستم]])</f>
        <v>1</v>
      </c>
    </row>
    <row r="129" spans="1:9" x14ac:dyDescent="0.25">
      <c r="A129" s="1">
        <v>128</v>
      </c>
      <c r="B129" s="1" t="s">
        <v>1800</v>
      </c>
      <c r="C129" s="1" t="s">
        <v>1800</v>
      </c>
      <c r="D129" s="1" t="s">
        <v>3756</v>
      </c>
      <c r="E129" s="1" t="s">
        <v>1508</v>
      </c>
      <c r="F129" s="1" t="str">
        <f>VLOOKUP(Table11[[#This Row],[نام کارشناس دفتر فنی]],Table1[],3,0)</f>
        <v>کارشناس بازرسی وبرنامه ریزی تعمیرات مکانیک(7)</v>
      </c>
      <c r="G129" s="1" t="s">
        <v>31</v>
      </c>
      <c r="H129" s="1" t="str">
        <f>VLOOKUP(Table11[[#This Row],[نام شخص کارشناس نظارت]],Table1[],3,0)</f>
        <v>کارشناس تاسیسات نظارت (3)</v>
      </c>
      <c r="I129" s="1">
        <f>COUNTIF(Table2[کد سیستم],Table11[[#This Row],[کد سیستم]])</f>
        <v>1</v>
      </c>
    </row>
    <row r="130" spans="1:9" x14ac:dyDescent="0.25">
      <c r="A130" s="1">
        <v>129</v>
      </c>
      <c r="B130" s="1" t="s">
        <v>1802</v>
      </c>
      <c r="C130" s="1" t="s">
        <v>1802</v>
      </c>
      <c r="D130" s="1" t="s">
        <v>3756</v>
      </c>
      <c r="E130" s="1" t="s">
        <v>1508</v>
      </c>
      <c r="F130" s="1" t="str">
        <f>VLOOKUP(Table11[[#This Row],[نام کارشناس دفتر فنی]],Table1[],3,0)</f>
        <v>کارشناس بازرسی وبرنامه ریزی تعمیرات مکانیک(7)</v>
      </c>
      <c r="G130" s="1" t="s">
        <v>31</v>
      </c>
      <c r="H130" s="1" t="str">
        <f>VLOOKUP(Table11[[#This Row],[نام شخص کارشناس نظارت]],Table1[],3,0)</f>
        <v>کارشناس تاسیسات نظارت (3)</v>
      </c>
      <c r="I130" s="1">
        <f>COUNTIF(Table2[کد سیستم],Table11[[#This Row],[کد سیستم]])</f>
        <v>1</v>
      </c>
    </row>
    <row r="131" spans="1:9" x14ac:dyDescent="0.25">
      <c r="A131" s="1">
        <v>130</v>
      </c>
      <c r="B131" s="1" t="s">
        <v>1804</v>
      </c>
      <c r="C131" s="1" t="s">
        <v>1804</v>
      </c>
      <c r="D131" s="1" t="s">
        <v>3756</v>
      </c>
      <c r="E131" s="1" t="s">
        <v>1508</v>
      </c>
      <c r="F131" s="1" t="str">
        <f>VLOOKUP(Table11[[#This Row],[نام کارشناس دفتر فنی]],Table1[],3,0)</f>
        <v>کارشناس بازرسی وبرنامه ریزی تعمیرات مکانیک(7)</v>
      </c>
      <c r="G131" s="1" t="s">
        <v>31</v>
      </c>
      <c r="H131" s="1" t="str">
        <f>VLOOKUP(Table11[[#This Row],[نام شخص کارشناس نظارت]],Table1[],3,0)</f>
        <v>کارشناس تاسیسات نظارت (3)</v>
      </c>
      <c r="I131" s="1">
        <f>COUNTIF(Table2[کد سیستم],Table11[[#This Row],[کد سیستم]])</f>
        <v>1</v>
      </c>
    </row>
    <row r="132" spans="1:9" x14ac:dyDescent="0.25">
      <c r="A132" s="1">
        <v>131</v>
      </c>
      <c r="B132" s="1" t="s">
        <v>1806</v>
      </c>
      <c r="C132" s="1" t="s">
        <v>1806</v>
      </c>
      <c r="D132" s="1" t="s">
        <v>3756</v>
      </c>
      <c r="E132" s="1" t="s">
        <v>1508</v>
      </c>
      <c r="F132" s="1" t="str">
        <f>VLOOKUP(Table11[[#This Row],[نام کارشناس دفتر فنی]],Table1[],3,0)</f>
        <v>کارشناس بازرسی وبرنامه ریزی تعمیرات مکانیک(7)</v>
      </c>
      <c r="G132" s="1" t="s">
        <v>31</v>
      </c>
      <c r="H132" s="1" t="str">
        <f>VLOOKUP(Table11[[#This Row],[نام شخص کارشناس نظارت]],Table1[],3,0)</f>
        <v>کارشناس تاسیسات نظارت (3)</v>
      </c>
      <c r="I132" s="1">
        <f>COUNTIF(Table2[کد سیستم],Table11[[#This Row],[کد سیستم]])</f>
        <v>1</v>
      </c>
    </row>
    <row r="133" spans="1:9" x14ac:dyDescent="0.25">
      <c r="A133" s="1">
        <v>132</v>
      </c>
      <c r="B133" s="1" t="s">
        <v>1808</v>
      </c>
      <c r="C133" s="1" t="s">
        <v>1808</v>
      </c>
      <c r="D133" s="1" t="s">
        <v>3756</v>
      </c>
      <c r="E133" s="1" t="s">
        <v>1508</v>
      </c>
      <c r="F133" s="1" t="str">
        <f>VLOOKUP(Table11[[#This Row],[نام کارشناس دفتر فنی]],Table1[],3,0)</f>
        <v>کارشناس بازرسی وبرنامه ریزی تعمیرات مکانیک(7)</v>
      </c>
      <c r="G133" s="1" t="s">
        <v>31</v>
      </c>
      <c r="H133" s="1" t="str">
        <f>VLOOKUP(Table11[[#This Row],[نام شخص کارشناس نظارت]],Table1[],3,0)</f>
        <v>کارشناس تاسیسات نظارت (3)</v>
      </c>
      <c r="I133" s="1">
        <f>COUNTIF(Table2[کد سیستم],Table11[[#This Row],[کد سیستم]])</f>
        <v>1</v>
      </c>
    </row>
    <row r="134" spans="1:9" x14ac:dyDescent="0.25">
      <c r="A134" s="1">
        <v>133</v>
      </c>
      <c r="B134" s="1" t="s">
        <v>1810</v>
      </c>
      <c r="C134" s="1" t="s">
        <v>1810</v>
      </c>
      <c r="D134" s="1" t="s">
        <v>3756</v>
      </c>
      <c r="E134" s="1" t="s">
        <v>1508</v>
      </c>
      <c r="F134" s="1" t="str">
        <f>VLOOKUP(Table11[[#This Row],[نام کارشناس دفتر فنی]],Table1[],3,0)</f>
        <v>کارشناس بازرسی وبرنامه ریزی تعمیرات مکانیک(7)</v>
      </c>
      <c r="G134" s="1" t="s">
        <v>427</v>
      </c>
      <c r="H134" s="1" t="str">
        <f>VLOOKUP(Table11[[#This Row],[نام شخص کارشناس نظارت]],Table1[],3,0)</f>
        <v>کارشناس تاسیسات نظارت (1)</v>
      </c>
      <c r="I134" s="1">
        <f>COUNTIF(Table2[کد سیستم],Table11[[#This Row],[کد سیستم]])</f>
        <v>1</v>
      </c>
    </row>
    <row r="135" spans="1:9" x14ac:dyDescent="0.25">
      <c r="A135" s="1">
        <v>134</v>
      </c>
      <c r="B135" s="1" t="s">
        <v>1812</v>
      </c>
      <c r="C135" s="1" t="s">
        <v>1812</v>
      </c>
      <c r="D135" s="1" t="s">
        <v>3756</v>
      </c>
      <c r="E135" s="1" t="s">
        <v>1508</v>
      </c>
      <c r="F135" s="1" t="str">
        <f>VLOOKUP(Table11[[#This Row],[نام کارشناس دفتر فنی]],Table1[],3,0)</f>
        <v>کارشناس بازرسی وبرنامه ریزی تعمیرات مکانیک(7)</v>
      </c>
      <c r="G135" s="1" t="s">
        <v>31</v>
      </c>
      <c r="H135" s="1" t="str">
        <f>VLOOKUP(Table11[[#This Row],[نام شخص کارشناس نظارت]],Table1[],3,0)</f>
        <v>کارشناس تاسیسات نظارت (3)</v>
      </c>
      <c r="I135" s="1">
        <f>COUNTIF(Table2[کد سیستم],Table11[[#This Row],[کد سیستم]])</f>
        <v>1</v>
      </c>
    </row>
    <row r="136" spans="1:9" x14ac:dyDescent="0.25">
      <c r="A136" s="1">
        <v>135</v>
      </c>
      <c r="B136" s="1" t="s">
        <v>1814</v>
      </c>
      <c r="C136" s="1" t="s">
        <v>1814</v>
      </c>
      <c r="D136" s="1" t="s">
        <v>3756</v>
      </c>
      <c r="E136" s="1" t="s">
        <v>1508</v>
      </c>
      <c r="F136" s="1" t="str">
        <f>VLOOKUP(Table11[[#This Row],[نام کارشناس دفتر فنی]],Table1[],3,0)</f>
        <v>کارشناس بازرسی وبرنامه ریزی تعمیرات مکانیک(7)</v>
      </c>
      <c r="G136" s="1" t="s">
        <v>31</v>
      </c>
      <c r="H136" s="1" t="str">
        <f>VLOOKUP(Table11[[#This Row],[نام شخص کارشناس نظارت]],Table1[],3,0)</f>
        <v>کارشناس تاسیسات نظارت (3)</v>
      </c>
      <c r="I136" s="1">
        <f>COUNTIF(Table2[کد سیستم],Table11[[#This Row],[کد سیستم]])</f>
        <v>1</v>
      </c>
    </row>
    <row r="137" spans="1:9" x14ac:dyDescent="0.25">
      <c r="A137" s="1">
        <v>136</v>
      </c>
      <c r="B137" s="1" t="s">
        <v>1816</v>
      </c>
      <c r="C137" s="1" t="s">
        <v>1816</v>
      </c>
      <c r="D137" s="1" t="s">
        <v>3756</v>
      </c>
      <c r="E137" s="1" t="s">
        <v>1508</v>
      </c>
      <c r="F137" s="1" t="str">
        <f>VLOOKUP(Table11[[#This Row],[نام کارشناس دفتر فنی]],Table1[],3,0)</f>
        <v>کارشناس بازرسی وبرنامه ریزی تعمیرات مکانیک(7)</v>
      </c>
      <c r="G137" s="1" t="s">
        <v>31</v>
      </c>
      <c r="H137" s="1" t="str">
        <f>VLOOKUP(Table11[[#This Row],[نام شخص کارشناس نظارت]],Table1[],3,0)</f>
        <v>کارشناس تاسیسات نظارت (3)</v>
      </c>
      <c r="I137" s="1">
        <f>COUNTIF(Table2[کد سیستم],Table11[[#This Row],[کد سیستم]])</f>
        <v>1</v>
      </c>
    </row>
    <row r="138" spans="1:9" x14ac:dyDescent="0.25">
      <c r="A138" s="1">
        <v>137</v>
      </c>
      <c r="B138" s="1" t="s">
        <v>1818</v>
      </c>
      <c r="C138" s="1" t="s">
        <v>1818</v>
      </c>
      <c r="D138" s="1" t="s">
        <v>3756</v>
      </c>
      <c r="E138" s="1" t="s">
        <v>1508</v>
      </c>
      <c r="F138" s="1" t="str">
        <f>VLOOKUP(Table11[[#This Row],[نام کارشناس دفتر فنی]],Table1[],3,0)</f>
        <v>کارشناس بازرسی وبرنامه ریزی تعمیرات مکانیک(7)</v>
      </c>
      <c r="G138" s="1" t="s">
        <v>31</v>
      </c>
      <c r="H138" s="1" t="str">
        <f>VLOOKUP(Table11[[#This Row],[نام شخص کارشناس نظارت]],Table1[],3,0)</f>
        <v>کارشناس تاسیسات نظارت (3)</v>
      </c>
      <c r="I138" s="1">
        <f>COUNTIF(Table2[کد سیستم],Table11[[#This Row],[کد سیستم]])</f>
        <v>1</v>
      </c>
    </row>
    <row r="139" spans="1:9" x14ac:dyDescent="0.25">
      <c r="A139" s="1">
        <v>138</v>
      </c>
      <c r="B139" s="1" t="s">
        <v>1820</v>
      </c>
      <c r="C139" s="1" t="s">
        <v>1820</v>
      </c>
      <c r="D139" s="1" t="s">
        <v>3756</v>
      </c>
      <c r="E139" s="1" t="s">
        <v>1508</v>
      </c>
      <c r="F139" s="1" t="str">
        <f>VLOOKUP(Table11[[#This Row],[نام کارشناس دفتر فنی]],Table1[],3,0)</f>
        <v>کارشناس بازرسی وبرنامه ریزی تعمیرات مکانیک(7)</v>
      </c>
      <c r="G139" s="1" t="s">
        <v>31</v>
      </c>
      <c r="H139" s="1" t="str">
        <f>VLOOKUP(Table11[[#This Row],[نام شخص کارشناس نظارت]],Table1[],3,0)</f>
        <v>کارشناس تاسیسات نظارت (3)</v>
      </c>
      <c r="I139" s="1">
        <f>COUNTIF(Table2[کد سیستم],Table11[[#This Row],[کد سیستم]])</f>
        <v>1</v>
      </c>
    </row>
    <row r="140" spans="1:9" x14ac:dyDescent="0.25">
      <c r="A140" s="1">
        <v>139</v>
      </c>
      <c r="B140" s="1" t="s">
        <v>1822</v>
      </c>
      <c r="C140" s="1" t="s">
        <v>1822</v>
      </c>
      <c r="D140" s="1" t="s">
        <v>3756</v>
      </c>
      <c r="E140" s="1" t="s">
        <v>1508</v>
      </c>
      <c r="F140" s="1" t="str">
        <f>VLOOKUP(Table11[[#This Row],[نام کارشناس دفتر فنی]],Table1[],3,0)</f>
        <v>کارشناس بازرسی وبرنامه ریزی تعمیرات مکانیک(7)</v>
      </c>
      <c r="G140" s="1" t="s">
        <v>31</v>
      </c>
      <c r="H140" s="1" t="str">
        <f>VLOOKUP(Table11[[#This Row],[نام شخص کارشناس نظارت]],Table1[],3,0)</f>
        <v>کارشناس تاسیسات نظارت (3)</v>
      </c>
      <c r="I140" s="1">
        <f>COUNTIF(Table2[کد سیستم],Table11[[#This Row],[کد سیستم]])</f>
        <v>1</v>
      </c>
    </row>
    <row r="141" spans="1:9" x14ac:dyDescent="0.25">
      <c r="A141" s="1">
        <v>140</v>
      </c>
      <c r="B141" s="1" t="s">
        <v>1824</v>
      </c>
      <c r="C141" s="1" t="s">
        <v>1824</v>
      </c>
      <c r="D141" s="1" t="s">
        <v>3756</v>
      </c>
      <c r="E141" s="1" t="s">
        <v>1508</v>
      </c>
      <c r="F141" s="1" t="str">
        <f>VLOOKUP(Table11[[#This Row],[نام کارشناس دفتر فنی]],Table1[],3,0)</f>
        <v>کارشناس بازرسی وبرنامه ریزی تعمیرات مکانیک(7)</v>
      </c>
      <c r="G141" s="1" t="s">
        <v>31</v>
      </c>
      <c r="H141" s="1" t="str">
        <f>VLOOKUP(Table11[[#This Row],[نام شخص کارشناس نظارت]],Table1[],3,0)</f>
        <v>کارشناس تاسیسات نظارت (3)</v>
      </c>
      <c r="I141" s="1">
        <f>COUNTIF(Table2[کد سیستم],Table11[[#This Row],[کد سیستم]])</f>
        <v>1</v>
      </c>
    </row>
    <row r="142" spans="1:9" x14ac:dyDescent="0.25">
      <c r="A142" s="1">
        <v>141</v>
      </c>
      <c r="B142" s="1" t="s">
        <v>1826</v>
      </c>
      <c r="C142" s="1" t="s">
        <v>1826</v>
      </c>
      <c r="D142" s="1" t="s">
        <v>3756</v>
      </c>
      <c r="E142" s="1" t="s">
        <v>1508</v>
      </c>
      <c r="F142" s="1" t="str">
        <f>VLOOKUP(Table11[[#This Row],[نام کارشناس دفتر فنی]],Table1[],3,0)</f>
        <v>کارشناس بازرسی وبرنامه ریزی تعمیرات مکانیک(7)</v>
      </c>
      <c r="G142" s="1" t="s">
        <v>31</v>
      </c>
      <c r="H142" s="1" t="str">
        <f>VLOOKUP(Table11[[#This Row],[نام شخص کارشناس نظارت]],Table1[],3,0)</f>
        <v>کارشناس تاسیسات نظارت (3)</v>
      </c>
      <c r="I142" s="1">
        <f>COUNTIF(Table2[کد سیستم],Table11[[#This Row],[کد سیستم]])</f>
        <v>1</v>
      </c>
    </row>
    <row r="143" spans="1:9" x14ac:dyDescent="0.25">
      <c r="A143" s="1">
        <v>142</v>
      </c>
      <c r="B143" s="1" t="s">
        <v>1828</v>
      </c>
      <c r="C143" s="1" t="s">
        <v>1828</v>
      </c>
      <c r="D143" s="1" t="s">
        <v>3756</v>
      </c>
      <c r="E143" s="1" t="s">
        <v>1508</v>
      </c>
      <c r="F143" s="1" t="str">
        <f>VLOOKUP(Table11[[#This Row],[نام کارشناس دفتر فنی]],Table1[],3,0)</f>
        <v>کارشناس بازرسی وبرنامه ریزی تعمیرات مکانیک(7)</v>
      </c>
      <c r="G143" s="1" t="s">
        <v>31</v>
      </c>
      <c r="H143" s="1" t="str">
        <f>VLOOKUP(Table11[[#This Row],[نام شخص کارشناس نظارت]],Table1[],3,0)</f>
        <v>کارشناس تاسیسات نظارت (3)</v>
      </c>
      <c r="I143" s="1">
        <f>COUNTIF(Table2[کد سیستم],Table11[[#This Row],[کد سیستم]])</f>
        <v>1</v>
      </c>
    </row>
    <row r="144" spans="1:9" x14ac:dyDescent="0.25">
      <c r="A144" s="1">
        <v>143</v>
      </c>
      <c r="B144" s="1" t="s">
        <v>1830</v>
      </c>
      <c r="C144" s="1" t="s">
        <v>1830</v>
      </c>
      <c r="D144" s="1" t="s">
        <v>3756</v>
      </c>
      <c r="E144" s="1" t="s">
        <v>1508</v>
      </c>
      <c r="F144" s="1" t="str">
        <f>VLOOKUP(Table11[[#This Row],[نام کارشناس دفتر فنی]],Table1[],3,0)</f>
        <v>کارشناس بازرسی وبرنامه ریزی تعمیرات مکانیک(7)</v>
      </c>
      <c r="G144" s="1" t="s">
        <v>31</v>
      </c>
      <c r="H144" s="1" t="str">
        <f>VLOOKUP(Table11[[#This Row],[نام شخص کارشناس نظارت]],Table1[],3,0)</f>
        <v>کارشناس تاسیسات نظارت (3)</v>
      </c>
      <c r="I144" s="1">
        <f>COUNTIF(Table2[کد سیستم],Table11[[#This Row],[کد سیستم]])</f>
        <v>1</v>
      </c>
    </row>
    <row r="145" spans="1:9" x14ac:dyDescent="0.25">
      <c r="A145" s="1">
        <v>144</v>
      </c>
      <c r="B145" s="1" t="s">
        <v>1832</v>
      </c>
      <c r="C145" s="1" t="s">
        <v>1832</v>
      </c>
      <c r="D145" s="1" t="s">
        <v>3756</v>
      </c>
      <c r="E145" s="1" t="s">
        <v>1508</v>
      </c>
      <c r="F145" s="1" t="str">
        <f>VLOOKUP(Table11[[#This Row],[نام کارشناس دفتر فنی]],Table1[],3,0)</f>
        <v>کارشناس بازرسی وبرنامه ریزی تعمیرات مکانیک(7)</v>
      </c>
      <c r="G145" s="1" t="s">
        <v>31</v>
      </c>
      <c r="H145" s="1" t="str">
        <f>VLOOKUP(Table11[[#This Row],[نام شخص کارشناس نظارت]],Table1[],3,0)</f>
        <v>کارشناس تاسیسات نظارت (3)</v>
      </c>
      <c r="I145" s="1">
        <f>COUNTIF(Table2[کد سیستم],Table11[[#This Row],[کد سیستم]])</f>
        <v>1</v>
      </c>
    </row>
    <row r="146" spans="1:9" x14ac:dyDescent="0.25">
      <c r="A146" s="1">
        <v>145</v>
      </c>
      <c r="B146" s="1" t="s">
        <v>1834</v>
      </c>
      <c r="C146" s="1" t="s">
        <v>1834</v>
      </c>
      <c r="D146" s="1" t="s">
        <v>3756</v>
      </c>
      <c r="E146" s="1" t="s">
        <v>1508</v>
      </c>
      <c r="F146" s="1" t="str">
        <f>VLOOKUP(Table11[[#This Row],[نام کارشناس دفتر فنی]],Table1[],3,0)</f>
        <v>کارشناس بازرسی وبرنامه ریزی تعمیرات مکانیک(7)</v>
      </c>
      <c r="G146" s="1" t="s">
        <v>31</v>
      </c>
      <c r="H146" s="1" t="str">
        <f>VLOOKUP(Table11[[#This Row],[نام شخص کارشناس نظارت]],Table1[],3,0)</f>
        <v>کارشناس تاسیسات نظارت (3)</v>
      </c>
      <c r="I146" s="1">
        <f>COUNTIF(Table2[کد سیستم],Table11[[#This Row],[کد سیستم]])</f>
        <v>1</v>
      </c>
    </row>
    <row r="147" spans="1:9" x14ac:dyDescent="0.25">
      <c r="A147" s="1">
        <v>146</v>
      </c>
      <c r="B147" s="1" t="s">
        <v>1836</v>
      </c>
      <c r="C147" s="1" t="s">
        <v>1836</v>
      </c>
      <c r="D147" s="1" t="s">
        <v>3756</v>
      </c>
      <c r="E147" s="1" t="s">
        <v>1508</v>
      </c>
      <c r="F147" s="1" t="str">
        <f>VLOOKUP(Table11[[#This Row],[نام کارشناس دفتر فنی]],Table1[],3,0)</f>
        <v>کارشناس بازرسی وبرنامه ریزی تعمیرات مکانیک(7)</v>
      </c>
      <c r="G147" s="1" t="s">
        <v>31</v>
      </c>
      <c r="H147" s="1" t="str">
        <f>VLOOKUP(Table11[[#This Row],[نام شخص کارشناس نظارت]],Table1[],3,0)</f>
        <v>کارشناس تاسیسات نظارت (3)</v>
      </c>
      <c r="I147" s="1">
        <f>COUNTIF(Table2[کد سیستم],Table11[[#This Row],[کد سیستم]])</f>
        <v>1</v>
      </c>
    </row>
    <row r="148" spans="1:9" x14ac:dyDescent="0.25">
      <c r="A148" s="1">
        <v>147</v>
      </c>
      <c r="B148" s="1" t="s">
        <v>1838</v>
      </c>
      <c r="C148" s="1" t="s">
        <v>1838</v>
      </c>
      <c r="D148" s="1" t="s">
        <v>3756</v>
      </c>
      <c r="E148" s="1" t="s">
        <v>1508</v>
      </c>
      <c r="F148" s="1" t="str">
        <f>VLOOKUP(Table11[[#This Row],[نام کارشناس دفتر فنی]],Table1[],3,0)</f>
        <v>کارشناس بازرسی وبرنامه ریزی تعمیرات مکانیک(7)</v>
      </c>
      <c r="G148" s="1" t="s">
        <v>31</v>
      </c>
      <c r="H148" s="1" t="str">
        <f>VLOOKUP(Table11[[#This Row],[نام شخص کارشناس نظارت]],Table1[],3,0)</f>
        <v>کارشناس تاسیسات نظارت (3)</v>
      </c>
      <c r="I148" s="1">
        <f>COUNTIF(Table2[کد سیستم],Table11[[#This Row],[کد سیستم]])</f>
        <v>1</v>
      </c>
    </row>
    <row r="149" spans="1:9" x14ac:dyDescent="0.25">
      <c r="A149" s="1">
        <v>148</v>
      </c>
      <c r="B149" s="1" t="s">
        <v>1840</v>
      </c>
      <c r="C149" s="1" t="s">
        <v>1840</v>
      </c>
      <c r="D149" s="1" t="s">
        <v>3756</v>
      </c>
      <c r="E149" s="1" t="s">
        <v>1508</v>
      </c>
      <c r="F149" s="1" t="str">
        <f>VLOOKUP(Table11[[#This Row],[نام کارشناس دفتر فنی]],Table1[],3,0)</f>
        <v>کارشناس بازرسی وبرنامه ریزی تعمیرات مکانیک(7)</v>
      </c>
      <c r="G149" s="1" t="s">
        <v>31</v>
      </c>
      <c r="H149" s="1" t="str">
        <f>VLOOKUP(Table11[[#This Row],[نام شخص کارشناس نظارت]],Table1[],3,0)</f>
        <v>کارشناس تاسیسات نظارت (3)</v>
      </c>
      <c r="I149" s="1">
        <f>COUNTIF(Table2[کد سیستم],Table11[[#This Row],[کد سیستم]])</f>
        <v>1</v>
      </c>
    </row>
    <row r="150" spans="1:9" x14ac:dyDescent="0.25">
      <c r="A150" s="1">
        <v>149</v>
      </c>
      <c r="B150" s="1" t="s">
        <v>1842</v>
      </c>
      <c r="C150" s="1" t="s">
        <v>1842</v>
      </c>
      <c r="D150" s="1" t="s">
        <v>3756</v>
      </c>
      <c r="E150" s="1" t="s">
        <v>1508</v>
      </c>
      <c r="F150" s="1" t="str">
        <f>VLOOKUP(Table11[[#This Row],[نام کارشناس دفتر فنی]],Table1[],3,0)</f>
        <v>کارشناس بازرسی وبرنامه ریزی تعمیرات مکانیک(7)</v>
      </c>
      <c r="G150" s="1" t="s">
        <v>31</v>
      </c>
      <c r="H150" s="1" t="str">
        <f>VLOOKUP(Table11[[#This Row],[نام شخص کارشناس نظارت]],Table1[],3,0)</f>
        <v>کارشناس تاسیسات نظارت (3)</v>
      </c>
      <c r="I150" s="1">
        <f>COUNTIF(Table2[کد سیستم],Table11[[#This Row],[کد سیستم]])</f>
        <v>1</v>
      </c>
    </row>
    <row r="151" spans="1:9" x14ac:dyDescent="0.25">
      <c r="A151" s="1">
        <v>150</v>
      </c>
      <c r="B151" s="1" t="s">
        <v>1844</v>
      </c>
      <c r="C151" s="1" t="s">
        <v>1844</v>
      </c>
      <c r="D151" s="1" t="s">
        <v>3756</v>
      </c>
      <c r="E151" s="1" t="s">
        <v>1508</v>
      </c>
      <c r="F151" s="1" t="str">
        <f>VLOOKUP(Table11[[#This Row],[نام کارشناس دفتر فنی]],Table1[],3,0)</f>
        <v>کارشناس بازرسی وبرنامه ریزی تعمیرات مکانیک(7)</v>
      </c>
      <c r="G151" s="1" t="s">
        <v>31</v>
      </c>
      <c r="H151" s="1" t="str">
        <f>VLOOKUP(Table11[[#This Row],[نام شخص کارشناس نظارت]],Table1[],3,0)</f>
        <v>کارشناس تاسیسات نظارت (3)</v>
      </c>
      <c r="I151" s="1">
        <f>COUNTIF(Table2[کد سیستم],Table11[[#This Row],[کد سیستم]])</f>
        <v>1</v>
      </c>
    </row>
    <row r="152" spans="1:9" x14ac:dyDescent="0.25">
      <c r="A152" s="1">
        <v>151</v>
      </c>
      <c r="B152" s="1" t="s">
        <v>1846</v>
      </c>
      <c r="C152" s="1" t="s">
        <v>1846</v>
      </c>
      <c r="D152" s="1" t="s">
        <v>3756</v>
      </c>
      <c r="E152" s="1" t="s">
        <v>1508</v>
      </c>
      <c r="F152" s="1" t="str">
        <f>VLOOKUP(Table11[[#This Row],[نام کارشناس دفتر فنی]],Table1[],3,0)</f>
        <v>کارشناس بازرسی وبرنامه ریزی تعمیرات مکانیک(7)</v>
      </c>
      <c r="G152" s="1" t="s">
        <v>31</v>
      </c>
      <c r="H152" s="1" t="str">
        <f>VLOOKUP(Table11[[#This Row],[نام شخص کارشناس نظارت]],Table1[],3,0)</f>
        <v>کارشناس تاسیسات نظارت (3)</v>
      </c>
      <c r="I152" s="1">
        <f>COUNTIF(Table2[کد سیستم],Table11[[#This Row],[کد سیستم]])</f>
        <v>1</v>
      </c>
    </row>
    <row r="153" spans="1:9" x14ac:dyDescent="0.25">
      <c r="A153" s="1">
        <v>152</v>
      </c>
      <c r="B153" s="1" t="s">
        <v>1848</v>
      </c>
      <c r="C153" s="1" t="s">
        <v>1848</v>
      </c>
      <c r="D153" s="1" t="s">
        <v>3756</v>
      </c>
      <c r="E153" s="1" t="s">
        <v>1508</v>
      </c>
      <c r="F153" s="1" t="str">
        <f>VLOOKUP(Table11[[#This Row],[نام کارشناس دفتر فنی]],Table1[],3,0)</f>
        <v>کارشناس بازرسی وبرنامه ریزی تعمیرات مکانیک(7)</v>
      </c>
      <c r="G153" s="1" t="s">
        <v>31</v>
      </c>
      <c r="H153" s="1" t="str">
        <f>VLOOKUP(Table11[[#This Row],[نام شخص کارشناس نظارت]],Table1[],3,0)</f>
        <v>کارشناس تاسیسات نظارت (3)</v>
      </c>
      <c r="I153" s="1">
        <f>COUNTIF(Table2[کد سیستم],Table11[[#This Row],[کد سیستم]])</f>
        <v>1</v>
      </c>
    </row>
    <row r="154" spans="1:9" x14ac:dyDescent="0.25">
      <c r="A154" s="1">
        <v>153</v>
      </c>
      <c r="B154" s="1" t="s">
        <v>1850</v>
      </c>
      <c r="C154" s="1" t="s">
        <v>1850</v>
      </c>
      <c r="D154" s="1" t="s">
        <v>3756</v>
      </c>
      <c r="E154" s="1" t="s">
        <v>1508</v>
      </c>
      <c r="F154" s="1" t="str">
        <f>VLOOKUP(Table11[[#This Row],[نام کارشناس دفتر فنی]],Table1[],3,0)</f>
        <v>کارشناس بازرسی وبرنامه ریزی تعمیرات مکانیک(7)</v>
      </c>
      <c r="G154" s="1" t="s">
        <v>31</v>
      </c>
      <c r="H154" s="1" t="str">
        <f>VLOOKUP(Table11[[#This Row],[نام شخص کارشناس نظارت]],Table1[],3,0)</f>
        <v>کارشناس تاسیسات نظارت (3)</v>
      </c>
      <c r="I154" s="1">
        <f>COUNTIF(Table2[کد سیستم],Table11[[#This Row],[کد سیستم]])</f>
        <v>1</v>
      </c>
    </row>
    <row r="155" spans="1:9" x14ac:dyDescent="0.25">
      <c r="A155" s="1">
        <v>154</v>
      </c>
      <c r="B155" s="1" t="s">
        <v>1852</v>
      </c>
      <c r="C155" s="1" t="s">
        <v>1852</v>
      </c>
      <c r="D155" s="1" t="s">
        <v>3756</v>
      </c>
      <c r="E155" s="1" t="s">
        <v>1508</v>
      </c>
      <c r="F155" s="1" t="str">
        <f>VLOOKUP(Table11[[#This Row],[نام کارشناس دفتر فنی]],Table1[],3,0)</f>
        <v>کارشناس بازرسی وبرنامه ریزی تعمیرات مکانیک(7)</v>
      </c>
      <c r="G155" s="1" t="s">
        <v>31</v>
      </c>
      <c r="H155" s="1" t="str">
        <f>VLOOKUP(Table11[[#This Row],[نام شخص کارشناس نظارت]],Table1[],3,0)</f>
        <v>کارشناس تاسیسات نظارت (3)</v>
      </c>
      <c r="I155" s="1">
        <f>COUNTIF(Table2[کد سیستم],Table11[[#This Row],[کد سیستم]])</f>
        <v>1</v>
      </c>
    </row>
    <row r="156" spans="1:9" x14ac:dyDescent="0.25">
      <c r="A156" s="1">
        <v>155</v>
      </c>
      <c r="B156" s="1" t="s">
        <v>1854</v>
      </c>
      <c r="C156" s="1" t="s">
        <v>1854</v>
      </c>
      <c r="D156" s="1" t="s">
        <v>3756</v>
      </c>
      <c r="E156" s="1" t="s">
        <v>1508</v>
      </c>
      <c r="F156" s="1" t="str">
        <f>VLOOKUP(Table11[[#This Row],[نام کارشناس دفتر فنی]],Table1[],3,0)</f>
        <v>کارشناس بازرسی وبرنامه ریزی تعمیرات مکانیک(7)</v>
      </c>
      <c r="G156" s="1" t="s">
        <v>31</v>
      </c>
      <c r="H156" s="1" t="str">
        <f>VLOOKUP(Table11[[#This Row],[نام شخص کارشناس نظارت]],Table1[],3,0)</f>
        <v>کارشناس تاسیسات نظارت (3)</v>
      </c>
      <c r="I156" s="1">
        <f>COUNTIF(Table2[کد سیستم],Table11[[#This Row],[کد سیستم]])</f>
        <v>1</v>
      </c>
    </row>
    <row r="157" spans="1:9" x14ac:dyDescent="0.25">
      <c r="A157" s="1">
        <v>156</v>
      </c>
      <c r="B157" s="1" t="s">
        <v>1856</v>
      </c>
      <c r="C157" s="1" t="s">
        <v>1856</v>
      </c>
      <c r="D157" s="1" t="s">
        <v>3756</v>
      </c>
      <c r="E157" s="1" t="s">
        <v>1508</v>
      </c>
      <c r="F157" s="1" t="str">
        <f>VLOOKUP(Table11[[#This Row],[نام کارشناس دفتر فنی]],Table1[],3,0)</f>
        <v>کارشناس بازرسی وبرنامه ریزی تعمیرات مکانیک(7)</v>
      </c>
      <c r="G157" s="1" t="s">
        <v>31</v>
      </c>
      <c r="H157" s="1" t="str">
        <f>VLOOKUP(Table11[[#This Row],[نام شخص کارشناس نظارت]],Table1[],3,0)</f>
        <v>کارشناس تاسیسات نظارت (3)</v>
      </c>
      <c r="I157" s="1">
        <f>COUNTIF(Table2[کد سیستم],Table11[[#This Row],[کد سیستم]])</f>
        <v>1</v>
      </c>
    </row>
    <row r="158" spans="1:9" x14ac:dyDescent="0.25">
      <c r="A158" s="1">
        <v>157</v>
      </c>
      <c r="B158" s="1" t="s">
        <v>1858</v>
      </c>
      <c r="C158" s="1" t="s">
        <v>1858</v>
      </c>
      <c r="D158" s="1" t="s">
        <v>3756</v>
      </c>
      <c r="E158" s="1" t="s">
        <v>1508</v>
      </c>
      <c r="F158" s="1" t="str">
        <f>VLOOKUP(Table11[[#This Row],[نام کارشناس دفتر فنی]],Table1[],3,0)</f>
        <v>کارشناس بازرسی وبرنامه ریزی تعمیرات مکانیک(7)</v>
      </c>
      <c r="G158" s="1" t="s">
        <v>31</v>
      </c>
      <c r="H158" s="1" t="str">
        <f>VLOOKUP(Table11[[#This Row],[نام شخص کارشناس نظارت]],Table1[],3,0)</f>
        <v>کارشناس تاسیسات نظارت (3)</v>
      </c>
      <c r="I158" s="1">
        <f>COUNTIF(Table2[کد سیستم],Table11[[#This Row],[کد سیستم]])</f>
        <v>1</v>
      </c>
    </row>
    <row r="159" spans="1:9" x14ac:dyDescent="0.25">
      <c r="A159" s="1">
        <v>158</v>
      </c>
      <c r="B159" s="1" t="s">
        <v>1860</v>
      </c>
      <c r="C159" s="1" t="s">
        <v>1860</v>
      </c>
      <c r="D159" s="1" t="s">
        <v>3756</v>
      </c>
      <c r="E159" s="1" t="s">
        <v>1508</v>
      </c>
      <c r="F159" s="1" t="str">
        <f>VLOOKUP(Table11[[#This Row],[نام کارشناس دفتر فنی]],Table1[],3,0)</f>
        <v>کارشناس بازرسی وبرنامه ریزی تعمیرات مکانیک(7)</v>
      </c>
      <c r="G159" s="1" t="s">
        <v>31</v>
      </c>
      <c r="H159" s="1" t="str">
        <f>VLOOKUP(Table11[[#This Row],[نام شخص کارشناس نظارت]],Table1[],3,0)</f>
        <v>کارشناس تاسیسات نظارت (3)</v>
      </c>
      <c r="I159" s="1">
        <f>COUNTIF(Table2[کد سیستم],Table11[[#This Row],[کد سیستم]])</f>
        <v>1</v>
      </c>
    </row>
    <row r="160" spans="1:9" x14ac:dyDescent="0.25">
      <c r="A160" s="1">
        <v>159</v>
      </c>
      <c r="B160" s="1" t="s">
        <v>1862</v>
      </c>
      <c r="C160" s="1" t="s">
        <v>1862</v>
      </c>
      <c r="D160" s="1" t="s">
        <v>3756</v>
      </c>
      <c r="E160" s="1" t="s">
        <v>1508</v>
      </c>
      <c r="F160" s="1" t="str">
        <f>VLOOKUP(Table11[[#This Row],[نام کارشناس دفتر فنی]],Table1[],3,0)</f>
        <v>کارشناس بازرسی وبرنامه ریزی تعمیرات مکانیک(7)</v>
      </c>
      <c r="G160" s="1" t="s">
        <v>31</v>
      </c>
      <c r="H160" s="1" t="str">
        <f>VLOOKUP(Table11[[#This Row],[نام شخص کارشناس نظارت]],Table1[],3,0)</f>
        <v>کارشناس تاسیسات نظارت (3)</v>
      </c>
      <c r="I160" s="1">
        <f>COUNTIF(Table2[کد سیستم],Table11[[#This Row],[کد سیستم]])</f>
        <v>1</v>
      </c>
    </row>
    <row r="161" spans="1:9" x14ac:dyDescent="0.25">
      <c r="A161" s="1">
        <v>160</v>
      </c>
      <c r="B161" s="1" t="s">
        <v>1864</v>
      </c>
      <c r="C161" s="1" t="s">
        <v>1864</v>
      </c>
      <c r="D161" s="1" t="s">
        <v>3756</v>
      </c>
      <c r="E161" s="1" t="s">
        <v>1508</v>
      </c>
      <c r="F161" s="1" t="str">
        <f>VLOOKUP(Table11[[#This Row],[نام کارشناس دفتر فنی]],Table1[],3,0)</f>
        <v>کارشناس بازرسی وبرنامه ریزی تعمیرات مکانیک(7)</v>
      </c>
      <c r="G161" s="1" t="s">
        <v>31</v>
      </c>
      <c r="H161" s="1" t="str">
        <f>VLOOKUP(Table11[[#This Row],[نام شخص کارشناس نظارت]],Table1[],3,0)</f>
        <v>کارشناس تاسیسات نظارت (3)</v>
      </c>
      <c r="I161" s="1">
        <f>COUNTIF(Table2[کد سیستم],Table11[[#This Row],[کد سیستم]])</f>
        <v>1</v>
      </c>
    </row>
    <row r="162" spans="1:9" x14ac:dyDescent="0.25">
      <c r="A162" s="1">
        <v>161</v>
      </c>
      <c r="B162" s="1" t="s">
        <v>1866</v>
      </c>
      <c r="C162" s="1" t="s">
        <v>1866</v>
      </c>
      <c r="D162" s="1" t="s">
        <v>3756</v>
      </c>
      <c r="E162" s="1" t="s">
        <v>1508</v>
      </c>
      <c r="F162" s="1" t="str">
        <f>VLOOKUP(Table11[[#This Row],[نام کارشناس دفتر فنی]],Table1[],3,0)</f>
        <v>کارشناس بازرسی وبرنامه ریزی تعمیرات مکانیک(7)</v>
      </c>
      <c r="G162" s="1" t="s">
        <v>427</v>
      </c>
      <c r="H162" s="1" t="str">
        <f>VLOOKUP(Table11[[#This Row],[نام شخص کارشناس نظارت]],Table1[],3,0)</f>
        <v>کارشناس تاسیسات نظارت (1)</v>
      </c>
      <c r="I162" s="1">
        <f>COUNTIF(Table2[کد سیستم],Table11[[#This Row],[کد سیستم]])</f>
        <v>1</v>
      </c>
    </row>
    <row r="163" spans="1:9" x14ac:dyDescent="0.25">
      <c r="A163" s="1">
        <v>162</v>
      </c>
      <c r="B163" s="1" t="s">
        <v>1868</v>
      </c>
      <c r="C163" s="1" t="s">
        <v>1868</v>
      </c>
      <c r="D163" s="1" t="s">
        <v>3756</v>
      </c>
      <c r="E163" s="1" t="s">
        <v>1508</v>
      </c>
      <c r="F163" s="1" t="str">
        <f>VLOOKUP(Table11[[#This Row],[نام کارشناس دفتر فنی]],Table1[],3,0)</f>
        <v>کارشناس بازرسی وبرنامه ریزی تعمیرات مکانیک(7)</v>
      </c>
      <c r="G163" s="1" t="s">
        <v>31</v>
      </c>
      <c r="H163" s="1" t="str">
        <f>VLOOKUP(Table11[[#This Row],[نام شخص کارشناس نظارت]],Table1[],3,0)</f>
        <v>کارشناس تاسیسات نظارت (3)</v>
      </c>
      <c r="I163" s="1">
        <f>COUNTIF(Table2[کد سیستم],Table11[[#This Row],[کد سیستم]])</f>
        <v>1</v>
      </c>
    </row>
    <row r="164" spans="1:9" x14ac:dyDescent="0.25">
      <c r="A164" s="1">
        <v>163</v>
      </c>
      <c r="B164" s="1" t="s">
        <v>1870</v>
      </c>
      <c r="C164" s="1" t="s">
        <v>1870</v>
      </c>
      <c r="D164" s="1" t="s">
        <v>3756</v>
      </c>
      <c r="E164" s="1" t="s">
        <v>1508</v>
      </c>
      <c r="F164" s="1" t="str">
        <f>VLOOKUP(Table11[[#This Row],[نام کارشناس دفتر فنی]],Table1[],3,0)</f>
        <v>کارشناس بازرسی وبرنامه ریزی تعمیرات مکانیک(7)</v>
      </c>
      <c r="G164" s="1" t="s">
        <v>31</v>
      </c>
      <c r="H164" s="1" t="str">
        <f>VLOOKUP(Table11[[#This Row],[نام شخص کارشناس نظارت]],Table1[],3,0)</f>
        <v>کارشناس تاسیسات نظارت (3)</v>
      </c>
      <c r="I164" s="1">
        <f>COUNTIF(Table2[کد سیستم],Table11[[#This Row],[کد سیستم]])</f>
        <v>1</v>
      </c>
    </row>
    <row r="165" spans="1:9" x14ac:dyDescent="0.25">
      <c r="A165" s="1">
        <v>164</v>
      </c>
      <c r="B165" s="1" t="s">
        <v>1872</v>
      </c>
      <c r="C165" s="1" t="s">
        <v>1872</v>
      </c>
      <c r="D165" s="1" t="s">
        <v>3756</v>
      </c>
      <c r="E165" s="1" t="s">
        <v>1508</v>
      </c>
      <c r="F165" s="1" t="str">
        <f>VLOOKUP(Table11[[#This Row],[نام کارشناس دفتر فنی]],Table1[],3,0)</f>
        <v>کارشناس بازرسی وبرنامه ریزی تعمیرات مکانیک(7)</v>
      </c>
      <c r="G165" s="1" t="s">
        <v>31</v>
      </c>
      <c r="H165" s="1" t="str">
        <f>VLOOKUP(Table11[[#This Row],[نام شخص کارشناس نظارت]],Table1[],3,0)</f>
        <v>کارشناس تاسیسات نظارت (3)</v>
      </c>
      <c r="I165" s="1">
        <f>COUNTIF(Table2[کد سیستم],Table11[[#This Row],[کد سیستم]])</f>
        <v>1</v>
      </c>
    </row>
    <row r="166" spans="1:9" x14ac:dyDescent="0.25">
      <c r="A166" s="1">
        <v>165</v>
      </c>
      <c r="B166" s="1" t="s">
        <v>1874</v>
      </c>
      <c r="C166" s="1" t="s">
        <v>1874</v>
      </c>
      <c r="D166" s="1" t="s">
        <v>3756</v>
      </c>
      <c r="E166" s="1" t="s">
        <v>1508</v>
      </c>
      <c r="F166" s="1" t="str">
        <f>VLOOKUP(Table11[[#This Row],[نام کارشناس دفتر فنی]],Table1[],3,0)</f>
        <v>کارشناس بازرسی وبرنامه ریزی تعمیرات مکانیک(7)</v>
      </c>
      <c r="G166" s="1" t="s">
        <v>31</v>
      </c>
      <c r="H166" s="1" t="str">
        <f>VLOOKUP(Table11[[#This Row],[نام شخص کارشناس نظارت]],Table1[],3,0)</f>
        <v>کارشناس تاسیسات نظارت (3)</v>
      </c>
      <c r="I166" s="1">
        <f>COUNTIF(Table2[کد سیستم],Table11[[#This Row],[کد سیستم]])</f>
        <v>1</v>
      </c>
    </row>
    <row r="167" spans="1:9" x14ac:dyDescent="0.25">
      <c r="A167" s="1">
        <v>166</v>
      </c>
      <c r="B167" s="1" t="s">
        <v>1876</v>
      </c>
      <c r="C167" s="1" t="s">
        <v>1876</v>
      </c>
      <c r="D167" s="1" t="s">
        <v>3756</v>
      </c>
      <c r="E167" s="1" t="s">
        <v>1508</v>
      </c>
      <c r="F167" s="1" t="str">
        <f>VLOOKUP(Table11[[#This Row],[نام کارشناس دفتر فنی]],Table1[],3,0)</f>
        <v>کارشناس بازرسی وبرنامه ریزی تعمیرات مکانیک(7)</v>
      </c>
      <c r="G167" s="1" t="s">
        <v>31</v>
      </c>
      <c r="H167" s="1" t="str">
        <f>VLOOKUP(Table11[[#This Row],[نام شخص کارشناس نظارت]],Table1[],3,0)</f>
        <v>کارشناس تاسیسات نظارت (3)</v>
      </c>
      <c r="I167" s="1">
        <f>COUNTIF(Table2[کد سیستم],Table11[[#This Row],[کد سیستم]])</f>
        <v>1</v>
      </c>
    </row>
    <row r="168" spans="1:9" x14ac:dyDescent="0.25">
      <c r="A168" s="1">
        <v>167</v>
      </c>
      <c r="B168" s="1" t="s">
        <v>1878</v>
      </c>
      <c r="C168" s="1" t="s">
        <v>1878</v>
      </c>
      <c r="D168" s="1" t="s">
        <v>3756</v>
      </c>
      <c r="E168" s="1" t="s">
        <v>1508</v>
      </c>
      <c r="F168" s="1" t="str">
        <f>VLOOKUP(Table11[[#This Row],[نام کارشناس دفتر فنی]],Table1[],3,0)</f>
        <v>کارشناس بازرسی وبرنامه ریزی تعمیرات مکانیک(7)</v>
      </c>
      <c r="G168" s="1" t="s">
        <v>31</v>
      </c>
      <c r="H168" s="1" t="str">
        <f>VLOOKUP(Table11[[#This Row],[نام شخص کارشناس نظارت]],Table1[],3,0)</f>
        <v>کارشناس تاسیسات نظارت (3)</v>
      </c>
      <c r="I168" s="1">
        <f>COUNTIF(Table2[کد سیستم],Table11[[#This Row],[کد سیستم]])</f>
        <v>1</v>
      </c>
    </row>
    <row r="169" spans="1:9" x14ac:dyDescent="0.25">
      <c r="A169" s="1">
        <v>168</v>
      </c>
      <c r="B169" s="1" t="s">
        <v>1880</v>
      </c>
      <c r="C169" s="1" t="s">
        <v>1880</v>
      </c>
      <c r="D169" s="1" t="s">
        <v>3756</v>
      </c>
      <c r="E169" s="1" t="s">
        <v>1508</v>
      </c>
      <c r="F169" s="1" t="str">
        <f>VLOOKUP(Table11[[#This Row],[نام کارشناس دفتر فنی]],Table1[],3,0)</f>
        <v>کارشناس بازرسی وبرنامه ریزی تعمیرات مکانیک(7)</v>
      </c>
      <c r="G169" s="1" t="s">
        <v>31</v>
      </c>
      <c r="H169" s="1" t="str">
        <f>VLOOKUP(Table11[[#This Row],[نام شخص کارشناس نظارت]],Table1[],3,0)</f>
        <v>کارشناس تاسیسات نظارت (3)</v>
      </c>
      <c r="I169" s="1">
        <f>COUNTIF(Table2[کد سیستم],Table11[[#This Row],[کد سیستم]])</f>
        <v>1</v>
      </c>
    </row>
    <row r="170" spans="1:9" x14ac:dyDescent="0.25">
      <c r="A170" s="1">
        <v>169</v>
      </c>
      <c r="B170" s="1" t="s">
        <v>1882</v>
      </c>
      <c r="C170" s="1" t="s">
        <v>1882</v>
      </c>
      <c r="D170" s="1" t="s">
        <v>3756</v>
      </c>
      <c r="E170" s="1" t="s">
        <v>1508</v>
      </c>
      <c r="F170" s="1" t="str">
        <f>VLOOKUP(Table11[[#This Row],[نام کارشناس دفتر فنی]],Table1[],3,0)</f>
        <v>کارشناس بازرسی وبرنامه ریزی تعمیرات مکانیک(7)</v>
      </c>
      <c r="G170" s="1" t="s">
        <v>31</v>
      </c>
      <c r="H170" s="1" t="str">
        <f>VLOOKUP(Table11[[#This Row],[نام شخص کارشناس نظارت]],Table1[],3,0)</f>
        <v>کارشناس تاسیسات نظارت (3)</v>
      </c>
      <c r="I170" s="1">
        <f>COUNTIF(Table2[کد سیستم],Table11[[#This Row],[کد سیستم]])</f>
        <v>1</v>
      </c>
    </row>
    <row r="171" spans="1:9" x14ac:dyDescent="0.25">
      <c r="A171" s="1">
        <v>170</v>
      </c>
      <c r="B171" s="1" t="s">
        <v>1884</v>
      </c>
      <c r="C171" s="1" t="s">
        <v>1884</v>
      </c>
      <c r="D171" s="1" t="s">
        <v>3756</v>
      </c>
      <c r="E171" s="1" t="s">
        <v>1508</v>
      </c>
      <c r="F171" s="1" t="str">
        <f>VLOOKUP(Table11[[#This Row],[نام کارشناس دفتر فنی]],Table1[],3,0)</f>
        <v>کارشناس بازرسی وبرنامه ریزی تعمیرات مکانیک(7)</v>
      </c>
      <c r="G171" s="1" t="s">
        <v>31</v>
      </c>
      <c r="H171" s="1" t="str">
        <f>VLOOKUP(Table11[[#This Row],[نام شخص کارشناس نظارت]],Table1[],3,0)</f>
        <v>کارشناس تاسیسات نظارت (3)</v>
      </c>
      <c r="I171" s="1">
        <f>COUNTIF(Table2[کد سیستم],Table11[[#This Row],[کد سیستم]])</f>
        <v>1</v>
      </c>
    </row>
    <row r="172" spans="1:9" x14ac:dyDescent="0.25">
      <c r="A172" s="1">
        <v>171</v>
      </c>
      <c r="B172" s="1" t="s">
        <v>1886</v>
      </c>
      <c r="C172" s="1" t="s">
        <v>1886</v>
      </c>
      <c r="D172" s="1" t="s">
        <v>3756</v>
      </c>
      <c r="E172" s="1" t="s">
        <v>1508</v>
      </c>
      <c r="F172" s="1" t="str">
        <f>VLOOKUP(Table11[[#This Row],[نام کارشناس دفتر فنی]],Table1[],3,0)</f>
        <v>کارشناس بازرسی وبرنامه ریزی تعمیرات مکانیک(7)</v>
      </c>
      <c r="G172" s="1" t="s">
        <v>31</v>
      </c>
      <c r="H172" s="1" t="str">
        <f>VLOOKUP(Table11[[#This Row],[نام شخص کارشناس نظارت]],Table1[],3,0)</f>
        <v>کارشناس تاسیسات نظارت (3)</v>
      </c>
      <c r="I172" s="1">
        <f>COUNTIF(Table2[کد سیستم],Table11[[#This Row],[کد سیستم]])</f>
        <v>1</v>
      </c>
    </row>
    <row r="173" spans="1:9" x14ac:dyDescent="0.25">
      <c r="A173" s="1">
        <v>172</v>
      </c>
      <c r="B173" s="1" t="s">
        <v>1888</v>
      </c>
      <c r="C173" s="1" t="s">
        <v>1888</v>
      </c>
      <c r="D173" s="1" t="s">
        <v>3756</v>
      </c>
      <c r="E173" s="1" t="s">
        <v>1508</v>
      </c>
      <c r="F173" s="1" t="str">
        <f>VLOOKUP(Table11[[#This Row],[نام کارشناس دفتر فنی]],Table1[],3,0)</f>
        <v>کارشناس بازرسی وبرنامه ریزی تعمیرات مکانیک(7)</v>
      </c>
      <c r="G173" s="1" t="s">
        <v>31</v>
      </c>
      <c r="H173" s="1" t="str">
        <f>VLOOKUP(Table11[[#This Row],[نام شخص کارشناس نظارت]],Table1[],3,0)</f>
        <v>کارشناس تاسیسات نظارت (3)</v>
      </c>
      <c r="I173" s="1">
        <f>COUNTIF(Table2[کد سیستم],Table11[[#This Row],[کد سیستم]])</f>
        <v>1</v>
      </c>
    </row>
    <row r="174" spans="1:9" x14ac:dyDescent="0.25">
      <c r="A174" s="1">
        <v>173</v>
      </c>
      <c r="B174" s="1" t="s">
        <v>1890</v>
      </c>
      <c r="C174" s="1" t="s">
        <v>1890</v>
      </c>
      <c r="D174" s="1" t="s">
        <v>3756</v>
      </c>
      <c r="E174" s="1" t="s">
        <v>1508</v>
      </c>
      <c r="F174" s="1" t="str">
        <f>VLOOKUP(Table11[[#This Row],[نام کارشناس دفتر فنی]],Table1[],3,0)</f>
        <v>کارشناس بازرسی وبرنامه ریزی تعمیرات مکانیک(7)</v>
      </c>
      <c r="G174" s="1" t="s">
        <v>31</v>
      </c>
      <c r="H174" s="1" t="str">
        <f>VLOOKUP(Table11[[#This Row],[نام شخص کارشناس نظارت]],Table1[],3,0)</f>
        <v>کارشناس تاسیسات نظارت (3)</v>
      </c>
      <c r="I174" s="1">
        <f>COUNTIF(Table2[کد سیستم],Table11[[#This Row],[کد سیستم]])</f>
        <v>1</v>
      </c>
    </row>
    <row r="175" spans="1:9" x14ac:dyDescent="0.25">
      <c r="A175" s="1">
        <v>174</v>
      </c>
      <c r="B175" s="1" t="s">
        <v>1892</v>
      </c>
      <c r="C175" s="1" t="s">
        <v>1892</v>
      </c>
      <c r="D175" s="1" t="s">
        <v>3756</v>
      </c>
      <c r="E175" s="1" t="s">
        <v>1508</v>
      </c>
      <c r="F175" s="1" t="str">
        <f>VLOOKUP(Table11[[#This Row],[نام کارشناس دفتر فنی]],Table1[],3,0)</f>
        <v>کارشناس بازرسی وبرنامه ریزی تعمیرات مکانیک(7)</v>
      </c>
      <c r="G175" s="1" t="s">
        <v>31</v>
      </c>
      <c r="H175" s="1" t="str">
        <f>VLOOKUP(Table11[[#This Row],[نام شخص کارشناس نظارت]],Table1[],3,0)</f>
        <v>کارشناس تاسیسات نظارت (3)</v>
      </c>
      <c r="I175" s="1">
        <f>COUNTIF(Table2[کد سیستم],Table11[[#This Row],[کد سیستم]])</f>
        <v>1</v>
      </c>
    </row>
    <row r="176" spans="1:9" x14ac:dyDescent="0.25">
      <c r="A176" s="1">
        <v>175</v>
      </c>
      <c r="B176" s="1" t="s">
        <v>1894</v>
      </c>
      <c r="C176" s="1" t="s">
        <v>1894</v>
      </c>
      <c r="D176" s="1" t="s">
        <v>3756</v>
      </c>
      <c r="E176" s="1" t="s">
        <v>1508</v>
      </c>
      <c r="F176" s="1" t="str">
        <f>VLOOKUP(Table11[[#This Row],[نام کارشناس دفتر فنی]],Table1[],3,0)</f>
        <v>کارشناس بازرسی وبرنامه ریزی تعمیرات مکانیک(7)</v>
      </c>
      <c r="G176" s="1" t="s">
        <v>31</v>
      </c>
      <c r="H176" s="1" t="str">
        <f>VLOOKUP(Table11[[#This Row],[نام شخص کارشناس نظارت]],Table1[],3,0)</f>
        <v>کارشناس تاسیسات نظارت (3)</v>
      </c>
      <c r="I176" s="1">
        <f>COUNTIF(Table2[کد سیستم],Table11[[#This Row],[کد سیستم]])</f>
        <v>1</v>
      </c>
    </row>
    <row r="177" spans="1:9" x14ac:dyDescent="0.25">
      <c r="A177" s="1">
        <v>176</v>
      </c>
      <c r="B177" s="1" t="s">
        <v>1896</v>
      </c>
      <c r="C177" s="1" t="s">
        <v>1896</v>
      </c>
      <c r="D177" s="1" t="s">
        <v>3756</v>
      </c>
      <c r="E177" s="1" t="s">
        <v>1508</v>
      </c>
      <c r="F177" s="1" t="str">
        <f>VLOOKUP(Table11[[#This Row],[نام کارشناس دفتر فنی]],Table1[],3,0)</f>
        <v>کارشناس بازرسی وبرنامه ریزی تعمیرات مکانیک(7)</v>
      </c>
      <c r="G177" s="1" t="s">
        <v>31</v>
      </c>
      <c r="H177" s="1" t="str">
        <f>VLOOKUP(Table11[[#This Row],[نام شخص کارشناس نظارت]],Table1[],3,0)</f>
        <v>کارشناس تاسیسات نظارت (3)</v>
      </c>
      <c r="I177" s="1">
        <f>COUNTIF(Table2[کد سیستم],Table11[[#This Row],[کد سیستم]])</f>
        <v>1</v>
      </c>
    </row>
    <row r="178" spans="1:9" x14ac:dyDescent="0.25">
      <c r="A178" s="1">
        <v>177</v>
      </c>
      <c r="B178" s="1" t="s">
        <v>1898</v>
      </c>
      <c r="C178" s="1" t="s">
        <v>1898</v>
      </c>
      <c r="D178" s="1" t="s">
        <v>3756</v>
      </c>
      <c r="E178" s="1" t="s">
        <v>1508</v>
      </c>
      <c r="F178" s="1" t="str">
        <f>VLOOKUP(Table11[[#This Row],[نام کارشناس دفتر فنی]],Table1[],3,0)</f>
        <v>کارشناس بازرسی وبرنامه ریزی تعمیرات مکانیک(7)</v>
      </c>
      <c r="G178" s="1" t="s">
        <v>31</v>
      </c>
      <c r="H178" s="1" t="str">
        <f>VLOOKUP(Table11[[#This Row],[نام شخص کارشناس نظارت]],Table1[],3,0)</f>
        <v>کارشناس تاسیسات نظارت (3)</v>
      </c>
      <c r="I178" s="1">
        <f>COUNTIF(Table2[کد سیستم],Table11[[#This Row],[کد سیستم]])</f>
        <v>1</v>
      </c>
    </row>
    <row r="179" spans="1:9" x14ac:dyDescent="0.25">
      <c r="A179" s="1">
        <v>178</v>
      </c>
      <c r="B179" s="1" t="s">
        <v>1900</v>
      </c>
      <c r="C179" s="1" t="s">
        <v>1900</v>
      </c>
      <c r="D179" s="1" t="s">
        <v>3756</v>
      </c>
      <c r="E179" s="1" t="s">
        <v>1508</v>
      </c>
      <c r="F179" s="1" t="str">
        <f>VLOOKUP(Table11[[#This Row],[نام کارشناس دفتر فنی]],Table1[],3,0)</f>
        <v>کارشناس بازرسی وبرنامه ریزی تعمیرات مکانیک(7)</v>
      </c>
      <c r="G179" s="1" t="s">
        <v>31</v>
      </c>
      <c r="H179" s="1" t="str">
        <f>VLOOKUP(Table11[[#This Row],[نام شخص کارشناس نظارت]],Table1[],3,0)</f>
        <v>کارشناس تاسیسات نظارت (3)</v>
      </c>
      <c r="I179" s="1">
        <f>COUNTIF(Table2[کد سیستم],Table11[[#This Row],[کد سیستم]])</f>
        <v>1</v>
      </c>
    </row>
    <row r="180" spans="1:9" x14ac:dyDescent="0.25">
      <c r="A180" s="1">
        <v>179</v>
      </c>
      <c r="B180" s="1" t="s">
        <v>1902</v>
      </c>
      <c r="C180" s="1" t="s">
        <v>1902</v>
      </c>
      <c r="D180" s="1" t="s">
        <v>3756</v>
      </c>
      <c r="E180" s="1" t="s">
        <v>1508</v>
      </c>
      <c r="F180" s="1" t="str">
        <f>VLOOKUP(Table11[[#This Row],[نام کارشناس دفتر فنی]],Table1[],3,0)</f>
        <v>کارشناس بازرسی وبرنامه ریزی تعمیرات مکانیک(7)</v>
      </c>
      <c r="G180" s="1" t="s">
        <v>31</v>
      </c>
      <c r="H180" s="1" t="str">
        <f>VLOOKUP(Table11[[#This Row],[نام شخص کارشناس نظارت]],Table1[],3,0)</f>
        <v>کارشناس تاسیسات نظارت (3)</v>
      </c>
      <c r="I180" s="1">
        <f>COUNTIF(Table2[کد سیستم],Table11[[#This Row],[کد سیستم]])</f>
        <v>1</v>
      </c>
    </row>
    <row r="181" spans="1:9" x14ac:dyDescent="0.25">
      <c r="A181" s="1">
        <v>180</v>
      </c>
      <c r="B181" s="1" t="s">
        <v>1904</v>
      </c>
      <c r="C181" s="1" t="s">
        <v>1904</v>
      </c>
      <c r="D181" s="1" t="s">
        <v>3756</v>
      </c>
      <c r="E181" s="1" t="s">
        <v>1508</v>
      </c>
      <c r="F181" s="1" t="str">
        <f>VLOOKUP(Table11[[#This Row],[نام کارشناس دفتر فنی]],Table1[],3,0)</f>
        <v>کارشناس بازرسی وبرنامه ریزی تعمیرات مکانیک(7)</v>
      </c>
      <c r="G181" s="1" t="s">
        <v>31</v>
      </c>
      <c r="H181" s="1" t="str">
        <f>VLOOKUP(Table11[[#This Row],[نام شخص کارشناس نظارت]],Table1[],3,0)</f>
        <v>کارشناس تاسیسات نظارت (3)</v>
      </c>
      <c r="I181" s="1">
        <f>COUNTIF(Table2[کد سیستم],Table11[[#This Row],[کد سیستم]])</f>
        <v>1</v>
      </c>
    </row>
    <row r="182" spans="1:9" x14ac:dyDescent="0.25">
      <c r="A182" s="1">
        <v>181</v>
      </c>
      <c r="B182" s="1" t="s">
        <v>1906</v>
      </c>
      <c r="C182" s="1" t="s">
        <v>1906</v>
      </c>
      <c r="D182" s="1" t="s">
        <v>3756</v>
      </c>
      <c r="E182" s="1" t="s">
        <v>1508</v>
      </c>
      <c r="F182" s="1" t="str">
        <f>VLOOKUP(Table11[[#This Row],[نام کارشناس دفتر فنی]],Table1[],3,0)</f>
        <v>کارشناس بازرسی وبرنامه ریزی تعمیرات مکانیک(7)</v>
      </c>
      <c r="G182" s="1" t="s">
        <v>31</v>
      </c>
      <c r="H182" s="1" t="str">
        <f>VLOOKUP(Table11[[#This Row],[نام شخص کارشناس نظارت]],Table1[],3,0)</f>
        <v>کارشناس تاسیسات نظارت (3)</v>
      </c>
      <c r="I182" s="1">
        <f>COUNTIF(Table2[کد سیستم],Table11[[#This Row],[کد سیستم]])</f>
        <v>1</v>
      </c>
    </row>
    <row r="183" spans="1:9" x14ac:dyDescent="0.25">
      <c r="A183" s="1">
        <v>182</v>
      </c>
      <c r="B183" s="1" t="s">
        <v>1908</v>
      </c>
      <c r="C183" s="1" t="s">
        <v>1908</v>
      </c>
      <c r="D183" s="1" t="s">
        <v>3756</v>
      </c>
      <c r="E183" s="1" t="s">
        <v>1508</v>
      </c>
      <c r="F183" s="1" t="str">
        <f>VLOOKUP(Table11[[#This Row],[نام کارشناس دفتر فنی]],Table1[],3,0)</f>
        <v>کارشناس بازرسی وبرنامه ریزی تعمیرات مکانیک(7)</v>
      </c>
      <c r="G183" s="1" t="s">
        <v>31</v>
      </c>
      <c r="H183" s="1" t="str">
        <f>VLOOKUP(Table11[[#This Row],[نام شخص کارشناس نظارت]],Table1[],3,0)</f>
        <v>کارشناس تاسیسات نظارت (3)</v>
      </c>
      <c r="I183" s="1">
        <f>COUNTIF(Table2[کد سیستم],Table11[[#This Row],[کد سیستم]])</f>
        <v>1</v>
      </c>
    </row>
    <row r="184" spans="1:9" x14ac:dyDescent="0.25">
      <c r="A184" s="1">
        <v>183</v>
      </c>
      <c r="B184" s="1" t="s">
        <v>1910</v>
      </c>
      <c r="C184" s="1" t="s">
        <v>1910</v>
      </c>
      <c r="D184" s="1" t="s">
        <v>3756</v>
      </c>
      <c r="E184" s="1" t="s">
        <v>1508</v>
      </c>
      <c r="F184" s="1" t="str">
        <f>VLOOKUP(Table11[[#This Row],[نام کارشناس دفتر فنی]],Table1[],3,0)</f>
        <v>کارشناس بازرسی وبرنامه ریزی تعمیرات مکانیک(7)</v>
      </c>
      <c r="G184" s="1" t="s">
        <v>31</v>
      </c>
      <c r="H184" s="1" t="str">
        <f>VLOOKUP(Table11[[#This Row],[نام شخص کارشناس نظارت]],Table1[],3,0)</f>
        <v>کارشناس تاسیسات نظارت (3)</v>
      </c>
      <c r="I184" s="1">
        <f>COUNTIF(Table2[کد سیستم],Table11[[#This Row],[کد سیستم]])</f>
        <v>1</v>
      </c>
    </row>
    <row r="185" spans="1:9" x14ac:dyDescent="0.25">
      <c r="A185" s="1">
        <v>184</v>
      </c>
      <c r="B185" s="1" t="s">
        <v>1912</v>
      </c>
      <c r="C185" s="1" t="s">
        <v>1912</v>
      </c>
      <c r="D185" s="1" t="s">
        <v>3756</v>
      </c>
      <c r="E185" s="1" t="s">
        <v>1508</v>
      </c>
      <c r="F185" s="1" t="str">
        <f>VLOOKUP(Table11[[#This Row],[نام کارشناس دفتر فنی]],Table1[],3,0)</f>
        <v>کارشناس بازرسی وبرنامه ریزی تعمیرات مکانیک(7)</v>
      </c>
      <c r="G185" s="1" t="s">
        <v>31</v>
      </c>
      <c r="H185" s="1" t="str">
        <f>VLOOKUP(Table11[[#This Row],[نام شخص کارشناس نظارت]],Table1[],3,0)</f>
        <v>کارشناس تاسیسات نظارت (3)</v>
      </c>
      <c r="I185" s="1">
        <f>COUNTIF(Table2[کد سیستم],Table11[[#This Row],[کد سیستم]])</f>
        <v>1</v>
      </c>
    </row>
    <row r="186" spans="1:9" x14ac:dyDescent="0.25">
      <c r="A186" s="1">
        <v>185</v>
      </c>
      <c r="B186" s="1" t="s">
        <v>1914</v>
      </c>
      <c r="C186" s="1" t="s">
        <v>1914</v>
      </c>
      <c r="D186" s="1" t="s">
        <v>3756</v>
      </c>
      <c r="E186" s="1" t="s">
        <v>1508</v>
      </c>
      <c r="F186" s="1" t="str">
        <f>VLOOKUP(Table11[[#This Row],[نام کارشناس دفتر فنی]],Table1[],3,0)</f>
        <v>کارشناس بازرسی وبرنامه ریزی تعمیرات مکانیک(7)</v>
      </c>
      <c r="G186" s="1" t="s">
        <v>31</v>
      </c>
      <c r="H186" s="1" t="str">
        <f>VLOOKUP(Table11[[#This Row],[نام شخص کارشناس نظارت]],Table1[],3,0)</f>
        <v>کارشناس تاسیسات نظارت (3)</v>
      </c>
      <c r="I186" s="1">
        <f>COUNTIF(Table2[کد سیستم],Table11[[#This Row],[کد سیستم]])</f>
        <v>1</v>
      </c>
    </row>
    <row r="187" spans="1:9" x14ac:dyDescent="0.25">
      <c r="A187" s="1">
        <v>186</v>
      </c>
      <c r="B187" s="1" t="s">
        <v>1916</v>
      </c>
      <c r="C187" s="1" t="s">
        <v>1916</v>
      </c>
      <c r="D187" s="1" t="s">
        <v>3756</v>
      </c>
      <c r="E187" s="1" t="s">
        <v>1508</v>
      </c>
      <c r="F187" s="1" t="str">
        <f>VLOOKUP(Table11[[#This Row],[نام کارشناس دفتر فنی]],Table1[],3,0)</f>
        <v>کارشناس بازرسی وبرنامه ریزی تعمیرات مکانیک(7)</v>
      </c>
      <c r="G187" s="1" t="s">
        <v>31</v>
      </c>
      <c r="H187" s="1" t="str">
        <f>VLOOKUP(Table11[[#This Row],[نام شخص کارشناس نظارت]],Table1[],3,0)</f>
        <v>کارشناس تاسیسات نظارت (3)</v>
      </c>
      <c r="I187" s="1">
        <f>COUNTIF(Table2[کد سیستم],Table11[[#This Row],[کد سیستم]])</f>
        <v>1</v>
      </c>
    </row>
    <row r="188" spans="1:9" x14ac:dyDescent="0.25">
      <c r="A188" s="1">
        <v>187</v>
      </c>
      <c r="B188" s="1" t="s">
        <v>1918</v>
      </c>
      <c r="C188" s="1" t="s">
        <v>1918</v>
      </c>
      <c r="D188" s="1" t="s">
        <v>3756</v>
      </c>
      <c r="E188" s="1" t="s">
        <v>1508</v>
      </c>
      <c r="F188" s="1" t="str">
        <f>VLOOKUP(Table11[[#This Row],[نام کارشناس دفتر فنی]],Table1[],3,0)</f>
        <v>کارشناس بازرسی وبرنامه ریزی تعمیرات مکانیک(7)</v>
      </c>
      <c r="G188" s="1" t="s">
        <v>31</v>
      </c>
      <c r="H188" s="1" t="str">
        <f>VLOOKUP(Table11[[#This Row],[نام شخص کارشناس نظارت]],Table1[],3,0)</f>
        <v>کارشناس تاسیسات نظارت (3)</v>
      </c>
      <c r="I188" s="1">
        <f>COUNTIF(Table2[کد سیستم],Table11[[#This Row],[کد سیستم]])</f>
        <v>1</v>
      </c>
    </row>
    <row r="189" spans="1:9" x14ac:dyDescent="0.25">
      <c r="A189" s="1">
        <v>188</v>
      </c>
      <c r="B189" s="1" t="s">
        <v>1920</v>
      </c>
      <c r="C189" s="1" t="s">
        <v>1920</v>
      </c>
      <c r="D189" s="1" t="s">
        <v>3756</v>
      </c>
      <c r="E189" s="1" t="s">
        <v>1508</v>
      </c>
      <c r="F189" s="1" t="str">
        <f>VLOOKUP(Table11[[#This Row],[نام کارشناس دفتر فنی]],Table1[],3,0)</f>
        <v>کارشناس بازرسی وبرنامه ریزی تعمیرات مکانیک(7)</v>
      </c>
      <c r="G189" s="1" t="s">
        <v>31</v>
      </c>
      <c r="H189" s="1" t="str">
        <f>VLOOKUP(Table11[[#This Row],[نام شخص کارشناس نظارت]],Table1[],3,0)</f>
        <v>کارشناس تاسیسات نظارت (3)</v>
      </c>
      <c r="I189" s="1">
        <f>COUNTIF(Table2[کد سیستم],Table11[[#This Row],[کد سیستم]])</f>
        <v>1</v>
      </c>
    </row>
    <row r="190" spans="1:9" x14ac:dyDescent="0.25">
      <c r="A190" s="1">
        <v>189</v>
      </c>
      <c r="B190" s="1" t="s">
        <v>1922</v>
      </c>
      <c r="C190" s="1" t="s">
        <v>1922</v>
      </c>
      <c r="D190" s="1" t="s">
        <v>3756</v>
      </c>
      <c r="E190" s="1" t="s">
        <v>1508</v>
      </c>
      <c r="F190" s="1" t="str">
        <f>VLOOKUP(Table11[[#This Row],[نام کارشناس دفتر فنی]],Table1[],3,0)</f>
        <v>کارشناس بازرسی وبرنامه ریزی تعمیرات مکانیک(7)</v>
      </c>
      <c r="G190" s="1" t="s">
        <v>31</v>
      </c>
      <c r="H190" s="1" t="str">
        <f>VLOOKUP(Table11[[#This Row],[نام شخص کارشناس نظارت]],Table1[],3,0)</f>
        <v>کارشناس تاسیسات نظارت (3)</v>
      </c>
      <c r="I190" s="1">
        <f>COUNTIF(Table2[کد سیستم],Table11[[#This Row],[کد سیستم]])</f>
        <v>1</v>
      </c>
    </row>
    <row r="191" spans="1:9" x14ac:dyDescent="0.25">
      <c r="A191" s="1">
        <v>190</v>
      </c>
      <c r="B191" s="1" t="s">
        <v>1924</v>
      </c>
      <c r="C191" s="1" t="s">
        <v>1924</v>
      </c>
      <c r="D191" s="1" t="s">
        <v>3756</v>
      </c>
      <c r="E191" s="1" t="s">
        <v>1508</v>
      </c>
      <c r="F191" s="1" t="str">
        <f>VLOOKUP(Table11[[#This Row],[نام کارشناس دفتر فنی]],Table1[],3,0)</f>
        <v>کارشناس بازرسی وبرنامه ریزی تعمیرات مکانیک(7)</v>
      </c>
      <c r="G191" s="1" t="s">
        <v>31</v>
      </c>
      <c r="H191" s="1" t="str">
        <f>VLOOKUP(Table11[[#This Row],[نام شخص کارشناس نظارت]],Table1[],3,0)</f>
        <v>کارشناس تاسیسات نظارت (3)</v>
      </c>
      <c r="I191" s="1">
        <f>COUNTIF(Table2[کد سیستم],Table11[[#This Row],[کد سیستم]])</f>
        <v>1</v>
      </c>
    </row>
    <row r="192" spans="1:9" x14ac:dyDescent="0.25">
      <c r="A192" s="1">
        <v>191</v>
      </c>
      <c r="B192" s="1" t="s">
        <v>1926</v>
      </c>
      <c r="C192" s="1" t="s">
        <v>1926</v>
      </c>
      <c r="D192" s="1" t="s">
        <v>3756</v>
      </c>
      <c r="E192" s="1" t="s">
        <v>1508</v>
      </c>
      <c r="F192" s="1" t="str">
        <f>VLOOKUP(Table11[[#This Row],[نام کارشناس دفتر فنی]],Table1[],3,0)</f>
        <v>کارشناس بازرسی وبرنامه ریزی تعمیرات مکانیک(7)</v>
      </c>
      <c r="G192" s="1" t="s">
        <v>31</v>
      </c>
      <c r="H192" s="1" t="str">
        <f>VLOOKUP(Table11[[#This Row],[نام شخص کارشناس نظارت]],Table1[],3,0)</f>
        <v>کارشناس تاسیسات نظارت (3)</v>
      </c>
      <c r="I192" s="1">
        <f>COUNTIF(Table2[کد سیستم],Table11[[#This Row],[کد سیستم]])</f>
        <v>1</v>
      </c>
    </row>
    <row r="193" spans="1:9" x14ac:dyDescent="0.25">
      <c r="A193" s="1">
        <v>192</v>
      </c>
      <c r="B193" s="1" t="s">
        <v>1928</v>
      </c>
      <c r="C193" s="1" t="s">
        <v>1928</v>
      </c>
      <c r="D193" s="1" t="s">
        <v>3756</v>
      </c>
      <c r="E193" s="1" t="s">
        <v>1508</v>
      </c>
      <c r="F193" s="1" t="str">
        <f>VLOOKUP(Table11[[#This Row],[نام کارشناس دفتر فنی]],Table1[],3,0)</f>
        <v>کارشناس بازرسی وبرنامه ریزی تعمیرات مکانیک(7)</v>
      </c>
      <c r="G193" s="1" t="s">
        <v>31</v>
      </c>
      <c r="H193" s="1" t="str">
        <f>VLOOKUP(Table11[[#This Row],[نام شخص کارشناس نظارت]],Table1[],3,0)</f>
        <v>کارشناس تاسیسات نظارت (3)</v>
      </c>
      <c r="I193" s="1">
        <f>COUNTIF(Table2[کد سیستم],Table11[[#This Row],[کد سیستم]])</f>
        <v>1</v>
      </c>
    </row>
    <row r="194" spans="1:9" x14ac:dyDescent="0.25">
      <c r="A194" s="1">
        <v>193</v>
      </c>
      <c r="B194" s="1" t="s">
        <v>1930</v>
      </c>
      <c r="C194" s="1" t="s">
        <v>1930</v>
      </c>
      <c r="D194" s="1" t="s">
        <v>3756</v>
      </c>
      <c r="E194" s="1" t="s">
        <v>1508</v>
      </c>
      <c r="F194" s="1" t="str">
        <f>VLOOKUP(Table11[[#This Row],[نام کارشناس دفتر فنی]],Table1[],3,0)</f>
        <v>کارشناس بازرسی وبرنامه ریزی تعمیرات مکانیک(7)</v>
      </c>
      <c r="G194" s="1" t="s">
        <v>31</v>
      </c>
      <c r="H194" s="1" t="str">
        <f>VLOOKUP(Table11[[#This Row],[نام شخص کارشناس نظارت]],Table1[],3,0)</f>
        <v>کارشناس تاسیسات نظارت (3)</v>
      </c>
      <c r="I194" s="1">
        <f>COUNTIF(Table2[کد سیستم],Table11[[#This Row],[کد سیستم]])</f>
        <v>1</v>
      </c>
    </row>
    <row r="195" spans="1:9" x14ac:dyDescent="0.25">
      <c r="A195" s="1">
        <v>194</v>
      </c>
      <c r="B195" s="1" t="s">
        <v>1932</v>
      </c>
      <c r="C195" s="1" t="s">
        <v>1932</v>
      </c>
      <c r="D195" s="1" t="s">
        <v>3756</v>
      </c>
      <c r="E195" s="1" t="s">
        <v>1508</v>
      </c>
      <c r="F195" s="1" t="str">
        <f>VLOOKUP(Table11[[#This Row],[نام کارشناس دفتر فنی]],Table1[],3,0)</f>
        <v>کارشناس بازرسی وبرنامه ریزی تعمیرات مکانیک(7)</v>
      </c>
      <c r="G195" s="1" t="s">
        <v>31</v>
      </c>
      <c r="H195" s="1" t="str">
        <f>VLOOKUP(Table11[[#This Row],[نام شخص کارشناس نظارت]],Table1[],3,0)</f>
        <v>کارشناس تاسیسات نظارت (3)</v>
      </c>
      <c r="I195" s="1">
        <f>COUNTIF(Table2[کد سیستم],Table11[[#This Row],[کد سیستم]])</f>
        <v>1</v>
      </c>
    </row>
    <row r="196" spans="1:9" x14ac:dyDescent="0.25">
      <c r="A196" s="1">
        <v>195</v>
      </c>
      <c r="B196" s="1" t="s">
        <v>1934</v>
      </c>
      <c r="C196" s="1" t="s">
        <v>1934</v>
      </c>
      <c r="D196" s="1" t="s">
        <v>3756</v>
      </c>
      <c r="E196" s="1" t="s">
        <v>1508</v>
      </c>
      <c r="F196" s="1" t="str">
        <f>VLOOKUP(Table11[[#This Row],[نام کارشناس دفتر فنی]],Table1[],3,0)</f>
        <v>کارشناس بازرسی وبرنامه ریزی تعمیرات مکانیک(7)</v>
      </c>
      <c r="G196" s="1" t="s">
        <v>31</v>
      </c>
      <c r="H196" s="1" t="str">
        <f>VLOOKUP(Table11[[#This Row],[نام شخص کارشناس نظارت]],Table1[],3,0)</f>
        <v>کارشناس تاسیسات نظارت (3)</v>
      </c>
      <c r="I196" s="1">
        <f>COUNTIF(Table2[کد سیستم],Table11[[#This Row],[کد سیستم]])</f>
        <v>1</v>
      </c>
    </row>
    <row r="197" spans="1:9" x14ac:dyDescent="0.25">
      <c r="A197" s="1">
        <v>196</v>
      </c>
      <c r="B197" s="1" t="s">
        <v>1936</v>
      </c>
      <c r="C197" s="1" t="s">
        <v>1936</v>
      </c>
      <c r="D197" s="1" t="s">
        <v>3756</v>
      </c>
      <c r="E197" s="1" t="s">
        <v>1508</v>
      </c>
      <c r="F197" s="1" t="str">
        <f>VLOOKUP(Table11[[#This Row],[نام کارشناس دفتر فنی]],Table1[],3,0)</f>
        <v>کارشناس بازرسی وبرنامه ریزی تعمیرات مکانیک(7)</v>
      </c>
      <c r="G197" s="1" t="s">
        <v>31</v>
      </c>
      <c r="H197" s="1" t="str">
        <f>VLOOKUP(Table11[[#This Row],[نام شخص کارشناس نظارت]],Table1[],3,0)</f>
        <v>کارشناس تاسیسات نظارت (3)</v>
      </c>
      <c r="I197" s="1">
        <f>COUNTIF(Table2[کد سیستم],Table11[[#This Row],[کد سیستم]])</f>
        <v>1</v>
      </c>
    </row>
    <row r="198" spans="1:9" x14ac:dyDescent="0.25">
      <c r="A198" s="1">
        <v>197</v>
      </c>
      <c r="B198" s="1" t="s">
        <v>1938</v>
      </c>
      <c r="C198" s="1" t="s">
        <v>1938</v>
      </c>
      <c r="D198" s="1" t="s">
        <v>3756</v>
      </c>
      <c r="E198" s="1" t="s">
        <v>1508</v>
      </c>
      <c r="F198" s="1" t="str">
        <f>VLOOKUP(Table11[[#This Row],[نام کارشناس دفتر فنی]],Table1[],3,0)</f>
        <v>کارشناس بازرسی وبرنامه ریزی تعمیرات مکانیک(7)</v>
      </c>
      <c r="G198" s="1" t="s">
        <v>31</v>
      </c>
      <c r="H198" s="1" t="str">
        <f>VLOOKUP(Table11[[#This Row],[نام شخص کارشناس نظارت]],Table1[],3,0)</f>
        <v>کارشناس تاسیسات نظارت (3)</v>
      </c>
      <c r="I198" s="1">
        <f>COUNTIF(Table2[کد سیستم],Table11[[#This Row],[کد سیستم]])</f>
        <v>1</v>
      </c>
    </row>
    <row r="199" spans="1:9" x14ac:dyDescent="0.25">
      <c r="A199" s="1">
        <v>198</v>
      </c>
      <c r="B199" s="1" t="s">
        <v>1940</v>
      </c>
      <c r="C199" s="1" t="s">
        <v>1940</v>
      </c>
      <c r="D199" s="1" t="s">
        <v>3756</v>
      </c>
      <c r="E199" s="1" t="s">
        <v>1508</v>
      </c>
      <c r="F199" s="1" t="str">
        <f>VLOOKUP(Table11[[#This Row],[نام کارشناس دفتر فنی]],Table1[],3,0)</f>
        <v>کارشناس بازرسی وبرنامه ریزی تعمیرات مکانیک(7)</v>
      </c>
      <c r="G199" s="1" t="s">
        <v>31</v>
      </c>
      <c r="H199" s="1" t="str">
        <f>VLOOKUP(Table11[[#This Row],[نام شخص کارشناس نظارت]],Table1[],3,0)</f>
        <v>کارشناس تاسیسات نظارت (3)</v>
      </c>
      <c r="I199" s="1">
        <f>COUNTIF(Table2[کد سیستم],Table11[[#This Row],[کد سیستم]])</f>
        <v>1</v>
      </c>
    </row>
    <row r="200" spans="1:9" x14ac:dyDescent="0.25">
      <c r="A200" s="1">
        <v>199</v>
      </c>
      <c r="B200" s="1" t="s">
        <v>1942</v>
      </c>
      <c r="C200" s="1" t="s">
        <v>1942</v>
      </c>
      <c r="D200" s="1" t="s">
        <v>3756</v>
      </c>
      <c r="E200" s="1" t="s">
        <v>1508</v>
      </c>
      <c r="F200" s="1" t="str">
        <f>VLOOKUP(Table11[[#This Row],[نام کارشناس دفتر فنی]],Table1[],3,0)</f>
        <v>کارشناس بازرسی وبرنامه ریزی تعمیرات مکانیک(7)</v>
      </c>
      <c r="G200" s="1" t="s">
        <v>31</v>
      </c>
      <c r="H200" s="1" t="str">
        <f>VLOOKUP(Table11[[#This Row],[نام شخص کارشناس نظارت]],Table1[],3,0)</f>
        <v>کارشناس تاسیسات نظارت (3)</v>
      </c>
      <c r="I200" s="1">
        <f>COUNTIF(Table2[کد سیستم],Table11[[#This Row],[کد سیستم]])</f>
        <v>1</v>
      </c>
    </row>
    <row r="201" spans="1:9" x14ac:dyDescent="0.25">
      <c r="A201" s="1">
        <v>200</v>
      </c>
      <c r="B201" s="1" t="s">
        <v>1944</v>
      </c>
      <c r="C201" s="1" t="s">
        <v>1944</v>
      </c>
      <c r="D201" s="1" t="s">
        <v>3756</v>
      </c>
      <c r="E201" s="1" t="s">
        <v>1508</v>
      </c>
      <c r="F201" s="1" t="str">
        <f>VLOOKUP(Table11[[#This Row],[نام کارشناس دفتر فنی]],Table1[],3,0)</f>
        <v>کارشناس بازرسی وبرنامه ریزی تعمیرات مکانیک(7)</v>
      </c>
      <c r="G201" s="1" t="s">
        <v>31</v>
      </c>
      <c r="H201" s="1" t="str">
        <f>VLOOKUP(Table11[[#This Row],[نام شخص کارشناس نظارت]],Table1[],3,0)</f>
        <v>کارشناس تاسیسات نظارت (3)</v>
      </c>
      <c r="I201" s="1">
        <f>COUNTIF(Table2[کد سیستم],Table11[[#This Row],[کد سیستم]])</f>
        <v>1</v>
      </c>
    </row>
    <row r="202" spans="1:9" x14ac:dyDescent="0.25">
      <c r="A202" s="1">
        <v>201</v>
      </c>
      <c r="B202" s="1" t="s">
        <v>1946</v>
      </c>
      <c r="C202" s="1" t="s">
        <v>1946</v>
      </c>
      <c r="D202" s="1" t="s">
        <v>3756</v>
      </c>
      <c r="E202" s="1" t="s">
        <v>1508</v>
      </c>
      <c r="F202" s="1" t="str">
        <f>VLOOKUP(Table11[[#This Row],[نام کارشناس دفتر فنی]],Table1[],3,0)</f>
        <v>کارشناس بازرسی وبرنامه ریزی تعمیرات مکانیک(7)</v>
      </c>
      <c r="G202" s="1" t="s">
        <v>31</v>
      </c>
      <c r="H202" s="1" t="str">
        <f>VLOOKUP(Table11[[#This Row],[نام شخص کارشناس نظارت]],Table1[],3,0)</f>
        <v>کارشناس تاسیسات نظارت (3)</v>
      </c>
      <c r="I202" s="1">
        <f>COUNTIF(Table2[کد سیستم],Table11[[#This Row],[کد سیستم]])</f>
        <v>1</v>
      </c>
    </row>
    <row r="203" spans="1:9" x14ac:dyDescent="0.25">
      <c r="A203" s="1">
        <v>202</v>
      </c>
      <c r="B203" s="1" t="s">
        <v>1948</v>
      </c>
      <c r="C203" s="1" t="s">
        <v>1948</v>
      </c>
      <c r="D203" s="1" t="s">
        <v>3756</v>
      </c>
      <c r="E203" s="1" t="s">
        <v>1508</v>
      </c>
      <c r="F203" s="1" t="str">
        <f>VLOOKUP(Table11[[#This Row],[نام کارشناس دفتر فنی]],Table1[],3,0)</f>
        <v>کارشناس بازرسی وبرنامه ریزی تعمیرات مکانیک(7)</v>
      </c>
      <c r="G203" s="1" t="s">
        <v>31</v>
      </c>
      <c r="H203" s="1" t="str">
        <f>VLOOKUP(Table11[[#This Row],[نام شخص کارشناس نظارت]],Table1[],3,0)</f>
        <v>کارشناس تاسیسات نظارت (3)</v>
      </c>
      <c r="I203" s="1">
        <f>COUNTIF(Table2[کد سیستم],Table11[[#This Row],[کد سیستم]])</f>
        <v>1</v>
      </c>
    </row>
    <row r="204" spans="1:9" x14ac:dyDescent="0.25">
      <c r="A204" s="1">
        <v>203</v>
      </c>
      <c r="B204" s="1" t="s">
        <v>1950</v>
      </c>
      <c r="C204" s="1" t="s">
        <v>1950</v>
      </c>
      <c r="D204" s="1" t="s">
        <v>3756</v>
      </c>
      <c r="E204" s="1" t="s">
        <v>1508</v>
      </c>
      <c r="F204" s="1" t="str">
        <f>VLOOKUP(Table11[[#This Row],[نام کارشناس دفتر فنی]],Table1[],3,0)</f>
        <v>کارشناس بازرسی وبرنامه ریزی تعمیرات مکانیک(7)</v>
      </c>
      <c r="G204" s="1" t="s">
        <v>31</v>
      </c>
      <c r="H204" s="1" t="str">
        <f>VLOOKUP(Table11[[#This Row],[نام شخص کارشناس نظارت]],Table1[],3,0)</f>
        <v>کارشناس تاسیسات نظارت (3)</v>
      </c>
      <c r="I204" s="1">
        <f>COUNTIF(Table2[کد سیستم],Table11[[#This Row],[کد سیستم]])</f>
        <v>1</v>
      </c>
    </row>
    <row r="205" spans="1:9" x14ac:dyDescent="0.25">
      <c r="A205" s="1">
        <v>204</v>
      </c>
      <c r="B205" s="1" t="s">
        <v>1952</v>
      </c>
      <c r="C205" s="1" t="s">
        <v>1952</v>
      </c>
      <c r="D205" s="1" t="s">
        <v>3756</v>
      </c>
      <c r="E205" s="1" t="s">
        <v>1508</v>
      </c>
      <c r="F205" s="1" t="str">
        <f>VLOOKUP(Table11[[#This Row],[نام کارشناس دفتر فنی]],Table1[],3,0)</f>
        <v>کارشناس بازرسی وبرنامه ریزی تعمیرات مکانیک(7)</v>
      </c>
      <c r="G205" s="1" t="s">
        <v>31</v>
      </c>
      <c r="H205" s="1" t="str">
        <f>VLOOKUP(Table11[[#This Row],[نام شخص کارشناس نظارت]],Table1[],3,0)</f>
        <v>کارشناس تاسیسات نظارت (3)</v>
      </c>
      <c r="I205" s="1">
        <f>COUNTIF(Table2[کد سیستم],Table11[[#This Row],[کد سیستم]])</f>
        <v>1</v>
      </c>
    </row>
    <row r="206" spans="1:9" x14ac:dyDescent="0.25">
      <c r="A206" s="1">
        <v>205</v>
      </c>
      <c r="B206" s="1" t="s">
        <v>1954</v>
      </c>
      <c r="C206" s="1" t="s">
        <v>1954</v>
      </c>
      <c r="D206" s="1" t="s">
        <v>3756</v>
      </c>
      <c r="E206" s="1" t="s">
        <v>1508</v>
      </c>
      <c r="F206" s="1" t="str">
        <f>VLOOKUP(Table11[[#This Row],[نام کارشناس دفتر فنی]],Table1[],3,0)</f>
        <v>کارشناس بازرسی وبرنامه ریزی تعمیرات مکانیک(7)</v>
      </c>
      <c r="G206" s="1" t="s">
        <v>31</v>
      </c>
      <c r="H206" s="1" t="str">
        <f>VLOOKUP(Table11[[#This Row],[نام شخص کارشناس نظارت]],Table1[],3,0)</f>
        <v>کارشناس تاسیسات نظارت (3)</v>
      </c>
      <c r="I206" s="1">
        <f>COUNTIF(Table2[کد سیستم],Table11[[#This Row],[کد سیستم]])</f>
        <v>1</v>
      </c>
    </row>
    <row r="207" spans="1:9" x14ac:dyDescent="0.25">
      <c r="A207" s="1">
        <v>206</v>
      </c>
      <c r="B207" s="1" t="s">
        <v>1956</v>
      </c>
      <c r="C207" s="1" t="s">
        <v>1956</v>
      </c>
      <c r="D207" s="1" t="s">
        <v>3756</v>
      </c>
      <c r="E207" s="1" t="s">
        <v>1508</v>
      </c>
      <c r="F207" s="1" t="str">
        <f>VLOOKUP(Table11[[#This Row],[نام کارشناس دفتر فنی]],Table1[],3,0)</f>
        <v>کارشناس بازرسی وبرنامه ریزی تعمیرات مکانیک(7)</v>
      </c>
      <c r="G207" s="1" t="s">
        <v>31</v>
      </c>
      <c r="H207" s="1" t="str">
        <f>VLOOKUP(Table11[[#This Row],[نام شخص کارشناس نظارت]],Table1[],3,0)</f>
        <v>کارشناس تاسیسات نظارت (3)</v>
      </c>
      <c r="I207" s="1">
        <f>COUNTIF(Table2[کد سیستم],Table11[[#This Row],[کد سیستم]])</f>
        <v>1</v>
      </c>
    </row>
    <row r="208" spans="1:9" x14ac:dyDescent="0.25">
      <c r="A208" s="1">
        <v>207</v>
      </c>
      <c r="B208" s="1" t="s">
        <v>1958</v>
      </c>
      <c r="C208" s="1" t="s">
        <v>1958</v>
      </c>
      <c r="D208" s="1" t="s">
        <v>3756</v>
      </c>
      <c r="E208" s="1" t="s">
        <v>1508</v>
      </c>
      <c r="F208" s="1" t="str">
        <f>VLOOKUP(Table11[[#This Row],[نام کارشناس دفتر فنی]],Table1[],3,0)</f>
        <v>کارشناس بازرسی وبرنامه ریزی تعمیرات مکانیک(7)</v>
      </c>
      <c r="G208" s="1" t="s">
        <v>31</v>
      </c>
      <c r="H208" s="1" t="str">
        <f>VLOOKUP(Table11[[#This Row],[نام شخص کارشناس نظارت]],Table1[],3,0)</f>
        <v>کارشناس تاسیسات نظارت (3)</v>
      </c>
      <c r="I208" s="1">
        <f>COUNTIF(Table2[کد سیستم],Table11[[#This Row],[کد سیستم]])</f>
        <v>1</v>
      </c>
    </row>
    <row r="209" spans="1:9" x14ac:dyDescent="0.25">
      <c r="A209" s="1">
        <v>208</v>
      </c>
      <c r="B209" s="1" t="s">
        <v>1960</v>
      </c>
      <c r="C209" s="1" t="s">
        <v>1960</v>
      </c>
      <c r="D209" s="1" t="s">
        <v>3756</v>
      </c>
      <c r="E209" s="1" t="s">
        <v>1508</v>
      </c>
      <c r="F209" s="1" t="str">
        <f>VLOOKUP(Table11[[#This Row],[نام کارشناس دفتر فنی]],Table1[],3,0)</f>
        <v>کارشناس بازرسی وبرنامه ریزی تعمیرات مکانیک(7)</v>
      </c>
      <c r="G209" s="1" t="s">
        <v>31</v>
      </c>
      <c r="H209" s="1" t="str">
        <f>VLOOKUP(Table11[[#This Row],[نام شخص کارشناس نظارت]],Table1[],3,0)</f>
        <v>کارشناس تاسیسات نظارت (3)</v>
      </c>
      <c r="I209" s="1">
        <f>COUNTIF(Table2[کد سیستم],Table11[[#This Row],[کد سیستم]])</f>
        <v>1</v>
      </c>
    </row>
    <row r="210" spans="1:9" x14ac:dyDescent="0.25">
      <c r="A210" s="1">
        <v>209</v>
      </c>
      <c r="B210" s="1" t="s">
        <v>1962</v>
      </c>
      <c r="C210" s="1" t="s">
        <v>1962</v>
      </c>
      <c r="D210" s="1" t="s">
        <v>3756</v>
      </c>
      <c r="E210" s="1" t="s">
        <v>1508</v>
      </c>
      <c r="F210" s="1" t="str">
        <f>VLOOKUP(Table11[[#This Row],[نام کارشناس دفتر فنی]],Table1[],3,0)</f>
        <v>کارشناس بازرسی وبرنامه ریزی تعمیرات مکانیک(7)</v>
      </c>
      <c r="G210" s="1" t="s">
        <v>31</v>
      </c>
      <c r="H210" s="1" t="str">
        <f>VLOOKUP(Table11[[#This Row],[نام شخص کارشناس نظارت]],Table1[],3,0)</f>
        <v>کارشناس تاسیسات نظارت (3)</v>
      </c>
      <c r="I210" s="1">
        <f>COUNTIF(Table2[کد سیستم],Table11[[#This Row],[کد سیستم]])</f>
        <v>1</v>
      </c>
    </row>
    <row r="211" spans="1:9" x14ac:dyDescent="0.25">
      <c r="A211" s="1">
        <v>210</v>
      </c>
      <c r="B211" s="1" t="s">
        <v>1964</v>
      </c>
      <c r="C211" s="1" t="s">
        <v>1964</v>
      </c>
      <c r="D211" s="1" t="s">
        <v>3756</v>
      </c>
      <c r="E211" s="1" t="s">
        <v>1508</v>
      </c>
      <c r="F211" s="1" t="str">
        <f>VLOOKUP(Table11[[#This Row],[نام کارشناس دفتر فنی]],Table1[],3,0)</f>
        <v>کارشناس بازرسی وبرنامه ریزی تعمیرات مکانیک(7)</v>
      </c>
      <c r="G211" s="1" t="s">
        <v>31</v>
      </c>
      <c r="H211" s="1" t="str">
        <f>VLOOKUP(Table11[[#This Row],[نام شخص کارشناس نظارت]],Table1[],3,0)</f>
        <v>کارشناس تاسیسات نظارت (3)</v>
      </c>
      <c r="I211" s="1">
        <f>COUNTIF(Table2[کد سیستم],Table11[[#This Row],[کد سیستم]])</f>
        <v>1</v>
      </c>
    </row>
    <row r="212" spans="1:9" x14ac:dyDescent="0.25">
      <c r="A212" s="1">
        <v>211</v>
      </c>
      <c r="B212" s="1" t="s">
        <v>1966</v>
      </c>
      <c r="C212" s="1" t="s">
        <v>1966</v>
      </c>
      <c r="D212" s="1" t="s">
        <v>3756</v>
      </c>
      <c r="E212" s="1" t="s">
        <v>1508</v>
      </c>
      <c r="F212" s="1" t="str">
        <f>VLOOKUP(Table11[[#This Row],[نام کارشناس دفتر فنی]],Table1[],3,0)</f>
        <v>کارشناس بازرسی وبرنامه ریزی تعمیرات مکانیک(7)</v>
      </c>
      <c r="G212" s="1" t="s">
        <v>31</v>
      </c>
      <c r="H212" s="1" t="str">
        <f>VLOOKUP(Table11[[#This Row],[نام شخص کارشناس نظارت]],Table1[],3,0)</f>
        <v>کارشناس تاسیسات نظارت (3)</v>
      </c>
      <c r="I212" s="1">
        <f>COUNTIF(Table2[کد سیستم],Table11[[#This Row],[کد سیستم]])</f>
        <v>1</v>
      </c>
    </row>
    <row r="213" spans="1:9" x14ac:dyDescent="0.25">
      <c r="A213" s="1">
        <v>212</v>
      </c>
      <c r="B213" s="1" t="s">
        <v>1968</v>
      </c>
      <c r="C213" s="1" t="s">
        <v>1968</v>
      </c>
      <c r="D213" s="1" t="s">
        <v>3756</v>
      </c>
      <c r="E213" s="1" t="s">
        <v>1508</v>
      </c>
      <c r="F213" s="1" t="str">
        <f>VLOOKUP(Table11[[#This Row],[نام کارشناس دفتر فنی]],Table1[],3,0)</f>
        <v>کارشناس بازرسی وبرنامه ریزی تعمیرات مکانیک(7)</v>
      </c>
      <c r="G213" s="1" t="s">
        <v>31</v>
      </c>
      <c r="H213" s="1" t="str">
        <f>VLOOKUP(Table11[[#This Row],[نام شخص کارشناس نظارت]],Table1[],3,0)</f>
        <v>کارشناس تاسیسات نظارت (3)</v>
      </c>
      <c r="I213" s="1">
        <f>COUNTIF(Table2[کد سیستم],Table11[[#This Row],[کد سیستم]])</f>
        <v>1</v>
      </c>
    </row>
    <row r="214" spans="1:9" x14ac:dyDescent="0.25">
      <c r="A214" s="1">
        <v>213</v>
      </c>
      <c r="B214" s="1" t="s">
        <v>1970</v>
      </c>
      <c r="C214" s="1" t="s">
        <v>1970</v>
      </c>
      <c r="D214" s="1" t="s">
        <v>3756</v>
      </c>
      <c r="E214" s="1" t="s">
        <v>1508</v>
      </c>
      <c r="F214" s="1" t="str">
        <f>VLOOKUP(Table11[[#This Row],[نام کارشناس دفتر فنی]],Table1[],3,0)</f>
        <v>کارشناس بازرسی وبرنامه ریزی تعمیرات مکانیک(7)</v>
      </c>
      <c r="G214" s="1" t="s">
        <v>31</v>
      </c>
      <c r="H214" s="1" t="str">
        <f>VLOOKUP(Table11[[#This Row],[نام شخص کارشناس نظارت]],Table1[],3,0)</f>
        <v>کارشناس تاسیسات نظارت (3)</v>
      </c>
      <c r="I214" s="1">
        <f>COUNTIF(Table2[کد سیستم],Table11[[#This Row],[کد سیستم]])</f>
        <v>1</v>
      </c>
    </row>
    <row r="215" spans="1:9" x14ac:dyDescent="0.25">
      <c r="A215" s="1">
        <v>214</v>
      </c>
      <c r="B215" s="1" t="s">
        <v>1972</v>
      </c>
      <c r="C215" s="1" t="s">
        <v>1972</v>
      </c>
      <c r="D215" s="1" t="s">
        <v>3756</v>
      </c>
      <c r="E215" s="1" t="s">
        <v>1508</v>
      </c>
      <c r="F215" s="1" t="str">
        <f>VLOOKUP(Table11[[#This Row],[نام کارشناس دفتر فنی]],Table1[],3,0)</f>
        <v>کارشناس بازرسی وبرنامه ریزی تعمیرات مکانیک(7)</v>
      </c>
      <c r="G215" s="1" t="s">
        <v>31</v>
      </c>
      <c r="H215" s="1" t="str">
        <f>VLOOKUP(Table11[[#This Row],[نام شخص کارشناس نظارت]],Table1[],3,0)</f>
        <v>کارشناس تاسیسات نظارت (3)</v>
      </c>
      <c r="I215" s="1">
        <f>COUNTIF(Table2[کد سیستم],Table11[[#This Row],[کد سیستم]])</f>
        <v>1</v>
      </c>
    </row>
    <row r="216" spans="1:9" x14ac:dyDescent="0.25">
      <c r="A216" s="1">
        <v>215</v>
      </c>
      <c r="B216" s="1" t="s">
        <v>1974</v>
      </c>
      <c r="C216" s="1" t="s">
        <v>1974</v>
      </c>
      <c r="D216" s="1" t="s">
        <v>3756</v>
      </c>
      <c r="E216" s="1" t="s">
        <v>482</v>
      </c>
      <c r="F216" s="1" t="str">
        <f>VLOOKUP(Table11[[#This Row],[نام کارشناس دفتر فنی]],Table1[],3,0)</f>
        <v>کارشناس بازرسی وبرنامه ریزی تعمیرات مکانیک(15)</v>
      </c>
      <c r="G216" s="1" t="s">
        <v>31</v>
      </c>
      <c r="H216" s="1" t="str">
        <f>VLOOKUP(Table11[[#This Row],[نام شخص کارشناس نظارت]],Table1[],3,0)</f>
        <v>کارشناس تاسیسات نظارت (3)</v>
      </c>
      <c r="I216" s="1">
        <f>COUNTIF(Table2[کد سیستم],Table11[[#This Row],[کد سیستم]])</f>
        <v>1</v>
      </c>
    </row>
    <row r="217" spans="1:9" x14ac:dyDescent="0.25">
      <c r="A217" s="1">
        <v>216</v>
      </c>
      <c r="B217" s="1" t="s">
        <v>1976</v>
      </c>
      <c r="C217" s="1" t="s">
        <v>1976</v>
      </c>
      <c r="D217" s="1" t="s">
        <v>3756</v>
      </c>
      <c r="E217" s="1" t="s">
        <v>1508</v>
      </c>
      <c r="F217" s="1" t="str">
        <f>VLOOKUP(Table11[[#This Row],[نام کارشناس دفتر فنی]],Table1[],3,0)</f>
        <v>کارشناس بازرسی وبرنامه ریزی تعمیرات مکانیک(7)</v>
      </c>
      <c r="G217" s="1" t="s">
        <v>31</v>
      </c>
      <c r="H217" s="1" t="str">
        <f>VLOOKUP(Table11[[#This Row],[نام شخص کارشناس نظارت]],Table1[],3,0)</f>
        <v>کارشناس تاسیسات نظارت (3)</v>
      </c>
      <c r="I217" s="1">
        <f>COUNTIF(Table2[کد سیستم],Table11[[#This Row],[کد سیستم]])</f>
        <v>1</v>
      </c>
    </row>
    <row r="218" spans="1:9" x14ac:dyDescent="0.25">
      <c r="A218" s="1">
        <v>217</v>
      </c>
      <c r="B218" s="1" t="s">
        <v>1978</v>
      </c>
      <c r="C218" s="1" t="s">
        <v>1978</v>
      </c>
      <c r="D218" s="1" t="s">
        <v>3756</v>
      </c>
      <c r="E218" s="1" t="s">
        <v>1508</v>
      </c>
      <c r="F218" s="1" t="str">
        <f>VLOOKUP(Table11[[#This Row],[نام کارشناس دفتر فنی]],Table1[],3,0)</f>
        <v>کارشناس بازرسی وبرنامه ریزی تعمیرات مکانیک(7)</v>
      </c>
      <c r="G218" s="1" t="s">
        <v>31</v>
      </c>
      <c r="H218" s="1" t="str">
        <f>VLOOKUP(Table11[[#This Row],[نام شخص کارشناس نظارت]],Table1[],3,0)</f>
        <v>کارشناس تاسیسات نظارت (3)</v>
      </c>
      <c r="I218" s="1">
        <f>COUNTIF(Table2[کد سیستم],Table11[[#This Row],[کد سیستم]])</f>
        <v>1</v>
      </c>
    </row>
    <row r="219" spans="1:9" x14ac:dyDescent="0.25">
      <c r="A219" s="1">
        <v>218</v>
      </c>
      <c r="B219" s="1" t="s">
        <v>1980</v>
      </c>
      <c r="C219" s="1" t="s">
        <v>1980</v>
      </c>
      <c r="D219" s="1" t="s">
        <v>3756</v>
      </c>
      <c r="E219" s="1" t="s">
        <v>1508</v>
      </c>
      <c r="F219" s="1" t="str">
        <f>VLOOKUP(Table11[[#This Row],[نام کارشناس دفتر فنی]],Table1[],3,0)</f>
        <v>کارشناس بازرسی وبرنامه ریزی تعمیرات مکانیک(7)</v>
      </c>
      <c r="G219" s="1" t="s">
        <v>427</v>
      </c>
      <c r="H219" s="1" t="str">
        <f>VLOOKUP(Table11[[#This Row],[نام شخص کارشناس نظارت]],Table1[],3,0)</f>
        <v>کارشناس تاسیسات نظارت (1)</v>
      </c>
      <c r="I219" s="1">
        <f>COUNTIF(Table2[کد سیستم],Table11[[#This Row],[کد سیستم]])</f>
        <v>1</v>
      </c>
    </row>
    <row r="220" spans="1:9" x14ac:dyDescent="0.25">
      <c r="A220" s="1">
        <v>219</v>
      </c>
      <c r="B220" s="1" t="s">
        <v>1982</v>
      </c>
      <c r="C220" s="1" t="s">
        <v>1982</v>
      </c>
      <c r="D220" s="1" t="s">
        <v>3756</v>
      </c>
      <c r="E220" s="1" t="s">
        <v>1508</v>
      </c>
      <c r="F220" s="1" t="str">
        <f>VLOOKUP(Table11[[#This Row],[نام کارشناس دفتر فنی]],Table1[],3,0)</f>
        <v>کارشناس بازرسی وبرنامه ریزی تعمیرات مکانیک(7)</v>
      </c>
      <c r="G220" s="1" t="s">
        <v>31</v>
      </c>
      <c r="H220" s="1" t="str">
        <f>VLOOKUP(Table11[[#This Row],[نام شخص کارشناس نظارت]],Table1[],3,0)</f>
        <v>کارشناس تاسیسات نظارت (3)</v>
      </c>
      <c r="I220" s="1">
        <f>COUNTIF(Table2[کد سیستم],Table11[[#This Row],[کد سیستم]])</f>
        <v>1</v>
      </c>
    </row>
    <row r="221" spans="1:9" x14ac:dyDescent="0.25">
      <c r="A221" s="1">
        <v>220</v>
      </c>
      <c r="B221" s="1" t="s">
        <v>1984</v>
      </c>
      <c r="C221" s="1" t="s">
        <v>1984</v>
      </c>
      <c r="D221" s="1" t="s">
        <v>3756</v>
      </c>
      <c r="E221" s="1" t="s">
        <v>1508</v>
      </c>
      <c r="F221" s="1" t="str">
        <f>VLOOKUP(Table11[[#This Row],[نام کارشناس دفتر فنی]],Table1[],3,0)</f>
        <v>کارشناس بازرسی وبرنامه ریزی تعمیرات مکانیک(7)</v>
      </c>
      <c r="G221" s="1" t="s">
        <v>31</v>
      </c>
      <c r="H221" s="1" t="str">
        <f>VLOOKUP(Table11[[#This Row],[نام شخص کارشناس نظارت]],Table1[],3,0)</f>
        <v>کارشناس تاسیسات نظارت (3)</v>
      </c>
      <c r="I221" s="1">
        <f>COUNTIF(Table2[کد سیستم],Table11[[#This Row],[کد سیستم]])</f>
        <v>1</v>
      </c>
    </row>
    <row r="222" spans="1:9" x14ac:dyDescent="0.25">
      <c r="A222" s="1">
        <v>221</v>
      </c>
      <c r="B222" s="1" t="s">
        <v>1986</v>
      </c>
      <c r="C222" s="1" t="s">
        <v>1986</v>
      </c>
      <c r="D222" s="1" t="s">
        <v>3756</v>
      </c>
      <c r="E222" s="1" t="s">
        <v>1508</v>
      </c>
      <c r="F222" s="1" t="str">
        <f>VLOOKUP(Table11[[#This Row],[نام کارشناس دفتر فنی]],Table1[],3,0)</f>
        <v>کارشناس بازرسی وبرنامه ریزی تعمیرات مکانیک(7)</v>
      </c>
      <c r="G222" s="1" t="s">
        <v>31</v>
      </c>
      <c r="H222" s="1" t="str">
        <f>VLOOKUP(Table11[[#This Row],[نام شخص کارشناس نظارت]],Table1[],3,0)</f>
        <v>کارشناس تاسیسات نظارت (3)</v>
      </c>
      <c r="I222" s="1">
        <f>COUNTIF(Table2[کد سیستم],Table11[[#This Row],[کد سیستم]])</f>
        <v>1</v>
      </c>
    </row>
    <row r="223" spans="1:9" x14ac:dyDescent="0.25">
      <c r="A223" s="1">
        <v>222</v>
      </c>
      <c r="B223" s="1" t="s">
        <v>1988</v>
      </c>
      <c r="C223" s="1" t="s">
        <v>1988</v>
      </c>
      <c r="D223" s="1" t="s">
        <v>3756</v>
      </c>
      <c r="E223" s="1" t="s">
        <v>482</v>
      </c>
      <c r="F223" s="1" t="str">
        <f>VLOOKUP(Table11[[#This Row],[نام کارشناس دفتر فنی]],Table1[],3,0)</f>
        <v>کارشناس بازرسی وبرنامه ریزی تعمیرات مکانیک(15)</v>
      </c>
      <c r="G223" s="1" t="s">
        <v>31</v>
      </c>
      <c r="H223" s="1" t="str">
        <f>VLOOKUP(Table11[[#This Row],[نام شخص کارشناس نظارت]],Table1[],3,0)</f>
        <v>کارشناس تاسیسات نظارت (3)</v>
      </c>
      <c r="I223" s="1">
        <f>COUNTIF(Table2[کد سیستم],Table11[[#This Row],[کد سیستم]])</f>
        <v>1</v>
      </c>
    </row>
    <row r="224" spans="1:9" x14ac:dyDescent="0.25">
      <c r="A224" s="1">
        <v>223</v>
      </c>
      <c r="B224" s="1" t="s">
        <v>1990</v>
      </c>
      <c r="C224" s="1" t="s">
        <v>1990</v>
      </c>
      <c r="D224" s="1" t="s">
        <v>3756</v>
      </c>
      <c r="E224" s="1" t="s">
        <v>1508</v>
      </c>
      <c r="F224" s="1" t="str">
        <f>VLOOKUP(Table11[[#This Row],[نام کارشناس دفتر فنی]],Table1[],3,0)</f>
        <v>کارشناس بازرسی وبرنامه ریزی تعمیرات مکانیک(7)</v>
      </c>
      <c r="G224" s="1" t="s">
        <v>31</v>
      </c>
      <c r="H224" s="1" t="str">
        <f>VLOOKUP(Table11[[#This Row],[نام شخص کارشناس نظارت]],Table1[],3,0)</f>
        <v>کارشناس تاسیسات نظارت (3)</v>
      </c>
      <c r="I224" s="1">
        <f>COUNTIF(Table2[کد سیستم],Table11[[#This Row],[کد سیستم]])</f>
        <v>1</v>
      </c>
    </row>
    <row r="225" spans="1:9" x14ac:dyDescent="0.25">
      <c r="A225" s="1">
        <v>224</v>
      </c>
      <c r="B225" s="1" t="s">
        <v>1992</v>
      </c>
      <c r="C225" s="1" t="s">
        <v>1992</v>
      </c>
      <c r="D225" s="1" t="s">
        <v>3756</v>
      </c>
      <c r="E225" s="1" t="s">
        <v>1508</v>
      </c>
      <c r="F225" s="1" t="str">
        <f>VLOOKUP(Table11[[#This Row],[نام کارشناس دفتر فنی]],Table1[],3,0)</f>
        <v>کارشناس بازرسی وبرنامه ریزی تعمیرات مکانیک(7)</v>
      </c>
      <c r="G225" s="1" t="s">
        <v>31</v>
      </c>
      <c r="H225" s="1" t="str">
        <f>VLOOKUP(Table11[[#This Row],[نام شخص کارشناس نظارت]],Table1[],3,0)</f>
        <v>کارشناس تاسیسات نظارت (3)</v>
      </c>
      <c r="I225" s="1">
        <f>COUNTIF(Table2[کد سیستم],Table11[[#This Row],[کد سیستم]])</f>
        <v>1</v>
      </c>
    </row>
    <row r="226" spans="1:9" x14ac:dyDescent="0.25">
      <c r="A226" s="1">
        <v>225</v>
      </c>
      <c r="B226" s="1" t="s">
        <v>1994</v>
      </c>
      <c r="C226" s="1" t="s">
        <v>1994</v>
      </c>
      <c r="D226" s="1" t="s">
        <v>3756</v>
      </c>
      <c r="E226" s="1" t="s">
        <v>1508</v>
      </c>
      <c r="F226" s="1" t="str">
        <f>VLOOKUP(Table11[[#This Row],[نام کارشناس دفتر فنی]],Table1[],3,0)</f>
        <v>کارشناس بازرسی وبرنامه ریزی تعمیرات مکانیک(7)</v>
      </c>
      <c r="G226" s="1" t="s">
        <v>31</v>
      </c>
      <c r="H226" s="1" t="str">
        <f>VLOOKUP(Table11[[#This Row],[نام شخص کارشناس نظارت]],Table1[],3,0)</f>
        <v>کارشناس تاسیسات نظارت (3)</v>
      </c>
      <c r="I226" s="1">
        <f>COUNTIF(Table2[کد سیستم],Table11[[#This Row],[کد سیستم]])</f>
        <v>1</v>
      </c>
    </row>
    <row r="227" spans="1:9" x14ac:dyDescent="0.25">
      <c r="A227" s="1">
        <v>226</v>
      </c>
      <c r="B227" s="1" t="s">
        <v>1996</v>
      </c>
      <c r="C227" s="1" t="s">
        <v>1996</v>
      </c>
      <c r="D227" s="1" t="s">
        <v>3756</v>
      </c>
      <c r="E227" s="1" t="s">
        <v>1508</v>
      </c>
      <c r="F227" s="1" t="str">
        <f>VLOOKUP(Table11[[#This Row],[نام کارشناس دفتر فنی]],Table1[],3,0)</f>
        <v>کارشناس بازرسی وبرنامه ریزی تعمیرات مکانیک(7)</v>
      </c>
      <c r="G227" s="1" t="s">
        <v>31</v>
      </c>
      <c r="H227" s="1" t="str">
        <f>VLOOKUP(Table11[[#This Row],[نام شخص کارشناس نظارت]],Table1[],3,0)</f>
        <v>کارشناس تاسیسات نظارت (3)</v>
      </c>
      <c r="I227" s="1">
        <f>COUNTIF(Table2[کد سیستم],Table11[[#This Row],[کد سیستم]])</f>
        <v>1</v>
      </c>
    </row>
    <row r="228" spans="1:9" x14ac:dyDescent="0.25">
      <c r="A228" s="1">
        <v>227</v>
      </c>
      <c r="B228" s="1" t="s">
        <v>1998</v>
      </c>
      <c r="C228" s="1" t="s">
        <v>1998</v>
      </c>
      <c r="D228" s="1" t="s">
        <v>3756</v>
      </c>
      <c r="E228" s="1" t="s">
        <v>1508</v>
      </c>
      <c r="F228" s="1" t="str">
        <f>VLOOKUP(Table11[[#This Row],[نام کارشناس دفتر فنی]],Table1[],3,0)</f>
        <v>کارشناس بازرسی وبرنامه ریزی تعمیرات مکانیک(7)</v>
      </c>
      <c r="G228" s="1" t="s">
        <v>31</v>
      </c>
      <c r="H228" s="1" t="str">
        <f>VLOOKUP(Table11[[#This Row],[نام شخص کارشناس نظارت]],Table1[],3,0)</f>
        <v>کارشناس تاسیسات نظارت (3)</v>
      </c>
      <c r="I228" s="1">
        <f>COUNTIF(Table2[کد سیستم],Table11[[#This Row],[کد سیستم]])</f>
        <v>1</v>
      </c>
    </row>
    <row r="229" spans="1:9" x14ac:dyDescent="0.25">
      <c r="A229" s="1">
        <v>228</v>
      </c>
      <c r="B229" s="1" t="s">
        <v>2000</v>
      </c>
      <c r="C229" s="1" t="s">
        <v>2000</v>
      </c>
      <c r="D229" s="1" t="s">
        <v>3756</v>
      </c>
      <c r="E229" s="1" t="s">
        <v>1508</v>
      </c>
      <c r="F229" s="1" t="str">
        <f>VLOOKUP(Table11[[#This Row],[نام کارشناس دفتر فنی]],Table1[],3,0)</f>
        <v>کارشناس بازرسی وبرنامه ریزی تعمیرات مکانیک(7)</v>
      </c>
      <c r="G229" s="1" t="s">
        <v>31</v>
      </c>
      <c r="H229" s="1" t="str">
        <f>VLOOKUP(Table11[[#This Row],[نام شخص کارشناس نظارت]],Table1[],3,0)</f>
        <v>کارشناس تاسیسات نظارت (3)</v>
      </c>
      <c r="I229" s="1">
        <f>COUNTIF(Table2[کد سیستم],Table11[[#This Row],[کد سیستم]])</f>
        <v>1</v>
      </c>
    </row>
    <row r="230" spans="1:9" x14ac:dyDescent="0.25">
      <c r="A230" s="1">
        <v>229</v>
      </c>
      <c r="B230" s="1" t="s">
        <v>2002</v>
      </c>
      <c r="C230" s="1" t="s">
        <v>2002</v>
      </c>
      <c r="D230" s="1" t="s">
        <v>3756</v>
      </c>
      <c r="E230" s="1" t="s">
        <v>1508</v>
      </c>
      <c r="F230" s="1" t="str">
        <f>VLOOKUP(Table11[[#This Row],[نام کارشناس دفتر فنی]],Table1[],3,0)</f>
        <v>کارشناس بازرسی وبرنامه ریزی تعمیرات مکانیک(7)</v>
      </c>
      <c r="G230" s="1" t="s">
        <v>31</v>
      </c>
      <c r="H230" s="1" t="str">
        <f>VLOOKUP(Table11[[#This Row],[نام شخص کارشناس نظارت]],Table1[],3,0)</f>
        <v>کارشناس تاسیسات نظارت (3)</v>
      </c>
      <c r="I230" s="1">
        <f>COUNTIF(Table2[کد سیستم],Table11[[#This Row],[کد سیستم]])</f>
        <v>1</v>
      </c>
    </row>
    <row r="231" spans="1:9" x14ac:dyDescent="0.25">
      <c r="A231" s="1">
        <v>230</v>
      </c>
      <c r="B231" s="1" t="s">
        <v>2004</v>
      </c>
      <c r="C231" s="1" t="s">
        <v>2004</v>
      </c>
      <c r="D231" s="1" t="s">
        <v>3756</v>
      </c>
      <c r="E231" s="1" t="s">
        <v>1508</v>
      </c>
      <c r="F231" s="1" t="str">
        <f>VLOOKUP(Table11[[#This Row],[نام کارشناس دفتر فنی]],Table1[],3,0)</f>
        <v>کارشناس بازرسی وبرنامه ریزی تعمیرات مکانیک(7)</v>
      </c>
      <c r="G231" s="1" t="s">
        <v>31</v>
      </c>
      <c r="H231" s="1" t="str">
        <f>VLOOKUP(Table11[[#This Row],[نام شخص کارشناس نظارت]],Table1[],3,0)</f>
        <v>کارشناس تاسیسات نظارت (3)</v>
      </c>
      <c r="I231" s="1">
        <f>COUNTIF(Table2[کد سیستم],Table11[[#This Row],[کد سیستم]])</f>
        <v>1</v>
      </c>
    </row>
    <row r="232" spans="1:9" x14ac:dyDescent="0.25">
      <c r="A232" s="1">
        <v>231</v>
      </c>
      <c r="B232" s="1" t="s">
        <v>2006</v>
      </c>
      <c r="C232" s="1" t="s">
        <v>2006</v>
      </c>
      <c r="D232" s="1" t="s">
        <v>3756</v>
      </c>
      <c r="E232" s="1" t="s">
        <v>1508</v>
      </c>
      <c r="F232" s="1" t="str">
        <f>VLOOKUP(Table11[[#This Row],[نام کارشناس دفتر فنی]],Table1[],3,0)</f>
        <v>کارشناس بازرسی وبرنامه ریزی تعمیرات مکانیک(7)</v>
      </c>
      <c r="G232" s="1" t="s">
        <v>31</v>
      </c>
      <c r="H232" s="1" t="str">
        <f>VLOOKUP(Table11[[#This Row],[نام شخص کارشناس نظارت]],Table1[],3,0)</f>
        <v>کارشناس تاسیسات نظارت (3)</v>
      </c>
      <c r="I232" s="1">
        <f>COUNTIF(Table2[کد سیستم],Table11[[#This Row],[کد سیستم]])</f>
        <v>1</v>
      </c>
    </row>
    <row r="233" spans="1:9" x14ac:dyDescent="0.25">
      <c r="A233" s="1">
        <v>232</v>
      </c>
      <c r="B233" s="1" t="s">
        <v>2008</v>
      </c>
      <c r="C233" s="1" t="s">
        <v>2008</v>
      </c>
      <c r="D233" s="1" t="s">
        <v>3756</v>
      </c>
      <c r="E233" s="1" t="s">
        <v>1508</v>
      </c>
      <c r="F233" s="1" t="str">
        <f>VLOOKUP(Table11[[#This Row],[نام کارشناس دفتر فنی]],Table1[],3,0)</f>
        <v>کارشناس بازرسی وبرنامه ریزی تعمیرات مکانیک(7)</v>
      </c>
      <c r="G233" s="1" t="s">
        <v>31</v>
      </c>
      <c r="H233" s="1" t="str">
        <f>VLOOKUP(Table11[[#This Row],[نام شخص کارشناس نظارت]],Table1[],3,0)</f>
        <v>کارشناس تاسیسات نظارت (3)</v>
      </c>
      <c r="I233" s="1">
        <f>COUNTIF(Table2[کد سیستم],Table11[[#This Row],[کد سیستم]])</f>
        <v>1</v>
      </c>
    </row>
    <row r="234" spans="1:9" x14ac:dyDescent="0.25">
      <c r="A234" s="1">
        <v>233</v>
      </c>
      <c r="B234" s="1" t="s">
        <v>2010</v>
      </c>
      <c r="C234" s="1" t="s">
        <v>2010</v>
      </c>
      <c r="D234" s="1" t="s">
        <v>3756</v>
      </c>
      <c r="E234" s="1" t="s">
        <v>1508</v>
      </c>
      <c r="F234" s="1" t="str">
        <f>VLOOKUP(Table11[[#This Row],[نام کارشناس دفتر فنی]],Table1[],3,0)</f>
        <v>کارشناس بازرسی وبرنامه ریزی تعمیرات مکانیک(7)</v>
      </c>
      <c r="G234" s="1" t="s">
        <v>31</v>
      </c>
      <c r="H234" s="1" t="str">
        <f>VLOOKUP(Table11[[#This Row],[نام شخص کارشناس نظارت]],Table1[],3,0)</f>
        <v>کارشناس تاسیسات نظارت (3)</v>
      </c>
      <c r="I234" s="1">
        <f>COUNTIF(Table2[کد سیستم],Table11[[#This Row],[کد سیستم]])</f>
        <v>1</v>
      </c>
    </row>
    <row r="235" spans="1:9" x14ac:dyDescent="0.25">
      <c r="A235" s="1">
        <v>234</v>
      </c>
      <c r="B235" s="1" t="s">
        <v>2012</v>
      </c>
      <c r="C235" s="1" t="s">
        <v>2012</v>
      </c>
      <c r="D235" s="1" t="s">
        <v>3756</v>
      </c>
      <c r="E235" s="1" t="s">
        <v>1508</v>
      </c>
      <c r="F235" s="1" t="str">
        <f>VLOOKUP(Table11[[#This Row],[نام کارشناس دفتر فنی]],Table1[],3,0)</f>
        <v>کارشناس بازرسی وبرنامه ریزی تعمیرات مکانیک(7)</v>
      </c>
      <c r="G235" s="1" t="s">
        <v>31</v>
      </c>
      <c r="H235" s="1" t="str">
        <f>VLOOKUP(Table11[[#This Row],[نام شخص کارشناس نظارت]],Table1[],3,0)</f>
        <v>کارشناس تاسیسات نظارت (3)</v>
      </c>
      <c r="I235" s="1">
        <f>COUNTIF(Table2[کد سیستم],Table11[[#This Row],[کد سیستم]])</f>
        <v>1</v>
      </c>
    </row>
    <row r="236" spans="1:9" x14ac:dyDescent="0.25">
      <c r="A236" s="1">
        <v>235</v>
      </c>
      <c r="B236" s="1" t="s">
        <v>2014</v>
      </c>
      <c r="C236" s="1" t="s">
        <v>2014</v>
      </c>
      <c r="D236" s="1" t="s">
        <v>3756</v>
      </c>
      <c r="E236" s="1" t="s">
        <v>1508</v>
      </c>
      <c r="F236" s="1" t="str">
        <f>VLOOKUP(Table11[[#This Row],[نام کارشناس دفتر فنی]],Table1[],3,0)</f>
        <v>کارشناس بازرسی وبرنامه ریزی تعمیرات مکانیک(7)</v>
      </c>
      <c r="G236" s="1" t="s">
        <v>31</v>
      </c>
      <c r="H236" s="1" t="str">
        <f>VLOOKUP(Table11[[#This Row],[نام شخص کارشناس نظارت]],Table1[],3,0)</f>
        <v>کارشناس تاسیسات نظارت (3)</v>
      </c>
      <c r="I236" s="1">
        <f>COUNTIF(Table2[کد سیستم],Table11[[#This Row],[کد سیستم]])</f>
        <v>1</v>
      </c>
    </row>
    <row r="237" spans="1:9" x14ac:dyDescent="0.25">
      <c r="A237" s="1">
        <v>236</v>
      </c>
      <c r="B237" s="1" t="s">
        <v>2016</v>
      </c>
      <c r="C237" s="1" t="s">
        <v>2016</v>
      </c>
      <c r="D237" s="1" t="s">
        <v>3756</v>
      </c>
      <c r="E237" s="1" t="s">
        <v>1508</v>
      </c>
      <c r="F237" s="1" t="str">
        <f>VLOOKUP(Table11[[#This Row],[نام کارشناس دفتر فنی]],Table1[],3,0)</f>
        <v>کارشناس بازرسی وبرنامه ریزی تعمیرات مکانیک(7)</v>
      </c>
      <c r="G237" s="1" t="s">
        <v>31</v>
      </c>
      <c r="H237" s="1" t="str">
        <f>VLOOKUP(Table11[[#This Row],[نام شخص کارشناس نظارت]],Table1[],3,0)</f>
        <v>کارشناس تاسیسات نظارت (3)</v>
      </c>
      <c r="I237" s="1">
        <f>COUNTIF(Table2[کد سیستم],Table11[[#This Row],[کد سیستم]])</f>
        <v>1</v>
      </c>
    </row>
    <row r="238" spans="1:9" x14ac:dyDescent="0.25">
      <c r="A238" s="1">
        <v>237</v>
      </c>
      <c r="B238" s="1" t="s">
        <v>2018</v>
      </c>
      <c r="C238" s="1" t="s">
        <v>2018</v>
      </c>
      <c r="D238" s="1" t="s">
        <v>3756</v>
      </c>
      <c r="E238" s="1" t="s">
        <v>1508</v>
      </c>
      <c r="F238" s="1" t="str">
        <f>VLOOKUP(Table11[[#This Row],[نام کارشناس دفتر فنی]],Table1[],3,0)</f>
        <v>کارشناس بازرسی وبرنامه ریزی تعمیرات مکانیک(7)</v>
      </c>
      <c r="G238" s="1" t="s">
        <v>31</v>
      </c>
      <c r="H238" s="1" t="str">
        <f>VLOOKUP(Table11[[#This Row],[نام شخص کارشناس نظارت]],Table1[],3,0)</f>
        <v>کارشناس تاسیسات نظارت (3)</v>
      </c>
      <c r="I238" s="1">
        <f>COUNTIF(Table2[کد سیستم],Table11[[#This Row],[کد سیستم]])</f>
        <v>1</v>
      </c>
    </row>
    <row r="239" spans="1:9" x14ac:dyDescent="0.25">
      <c r="A239" s="1">
        <v>238</v>
      </c>
      <c r="B239" s="1" t="s">
        <v>2020</v>
      </c>
      <c r="C239" s="1" t="s">
        <v>2020</v>
      </c>
      <c r="D239" s="1" t="s">
        <v>3756</v>
      </c>
      <c r="E239" s="1" t="s">
        <v>1508</v>
      </c>
      <c r="F239" s="1" t="str">
        <f>VLOOKUP(Table11[[#This Row],[نام کارشناس دفتر فنی]],Table1[],3,0)</f>
        <v>کارشناس بازرسی وبرنامه ریزی تعمیرات مکانیک(7)</v>
      </c>
      <c r="G239" s="1" t="s">
        <v>31</v>
      </c>
      <c r="H239" s="1" t="str">
        <f>VLOOKUP(Table11[[#This Row],[نام شخص کارشناس نظارت]],Table1[],3,0)</f>
        <v>کارشناس تاسیسات نظارت (3)</v>
      </c>
      <c r="I239" s="1">
        <f>COUNTIF(Table2[کد سیستم],Table11[[#This Row],[کد سیستم]])</f>
        <v>1</v>
      </c>
    </row>
    <row r="240" spans="1:9" x14ac:dyDescent="0.25">
      <c r="A240" s="1">
        <v>239</v>
      </c>
      <c r="B240" s="1" t="s">
        <v>2022</v>
      </c>
      <c r="C240" s="1" t="s">
        <v>2022</v>
      </c>
      <c r="D240" s="1" t="s">
        <v>3756</v>
      </c>
      <c r="E240" s="1" t="s">
        <v>1508</v>
      </c>
      <c r="F240" s="1" t="str">
        <f>VLOOKUP(Table11[[#This Row],[نام کارشناس دفتر فنی]],Table1[],3,0)</f>
        <v>کارشناس بازرسی وبرنامه ریزی تعمیرات مکانیک(7)</v>
      </c>
      <c r="G240" s="1" t="s">
        <v>31</v>
      </c>
      <c r="H240" s="1" t="str">
        <f>VLOOKUP(Table11[[#This Row],[نام شخص کارشناس نظارت]],Table1[],3,0)</f>
        <v>کارشناس تاسیسات نظارت (3)</v>
      </c>
      <c r="I240" s="1">
        <f>COUNTIF(Table2[کد سیستم],Table11[[#This Row],[کد سیستم]])</f>
        <v>1</v>
      </c>
    </row>
    <row r="241" spans="1:9" x14ac:dyDescent="0.25">
      <c r="A241" s="1">
        <v>240</v>
      </c>
      <c r="B241" s="1" t="s">
        <v>2024</v>
      </c>
      <c r="C241" s="1" t="s">
        <v>2024</v>
      </c>
      <c r="D241" s="1" t="s">
        <v>3756</v>
      </c>
      <c r="E241" s="1" t="s">
        <v>1508</v>
      </c>
      <c r="F241" s="1" t="str">
        <f>VLOOKUP(Table11[[#This Row],[نام کارشناس دفتر فنی]],Table1[],3,0)</f>
        <v>کارشناس بازرسی وبرنامه ریزی تعمیرات مکانیک(7)</v>
      </c>
      <c r="G241" s="1" t="s">
        <v>31</v>
      </c>
      <c r="H241" s="1" t="str">
        <f>VLOOKUP(Table11[[#This Row],[نام شخص کارشناس نظارت]],Table1[],3,0)</f>
        <v>کارشناس تاسیسات نظارت (3)</v>
      </c>
      <c r="I241" s="1">
        <f>COUNTIF(Table2[کد سیستم],Table11[[#This Row],[کد سیستم]])</f>
        <v>1</v>
      </c>
    </row>
    <row r="242" spans="1:9" x14ac:dyDescent="0.25">
      <c r="A242" s="1">
        <v>241</v>
      </c>
      <c r="B242" s="1" t="s">
        <v>2026</v>
      </c>
      <c r="C242" s="1" t="s">
        <v>2026</v>
      </c>
      <c r="D242" s="1" t="s">
        <v>3756</v>
      </c>
      <c r="E242" s="1" t="s">
        <v>1508</v>
      </c>
      <c r="F242" s="1" t="str">
        <f>VLOOKUP(Table11[[#This Row],[نام کارشناس دفتر فنی]],Table1[],3,0)</f>
        <v>کارشناس بازرسی وبرنامه ریزی تعمیرات مکانیک(7)</v>
      </c>
      <c r="G242" s="1" t="s">
        <v>31</v>
      </c>
      <c r="H242" s="1" t="str">
        <f>VLOOKUP(Table11[[#This Row],[نام شخص کارشناس نظارت]],Table1[],3,0)</f>
        <v>کارشناس تاسیسات نظارت (3)</v>
      </c>
      <c r="I242" s="1">
        <f>COUNTIF(Table2[کد سیستم],Table11[[#This Row],[کد سیستم]])</f>
        <v>1</v>
      </c>
    </row>
    <row r="243" spans="1:9" x14ac:dyDescent="0.25">
      <c r="A243" s="1">
        <v>242</v>
      </c>
      <c r="B243" s="1" t="s">
        <v>2028</v>
      </c>
      <c r="C243" s="1" t="s">
        <v>2028</v>
      </c>
      <c r="D243" s="1" t="s">
        <v>3756</v>
      </c>
      <c r="E243" s="1" t="s">
        <v>1508</v>
      </c>
      <c r="F243" s="1" t="str">
        <f>VLOOKUP(Table11[[#This Row],[نام کارشناس دفتر فنی]],Table1[],3,0)</f>
        <v>کارشناس بازرسی وبرنامه ریزی تعمیرات مکانیک(7)</v>
      </c>
      <c r="G243" s="1" t="s">
        <v>31</v>
      </c>
      <c r="H243" s="1" t="str">
        <f>VLOOKUP(Table11[[#This Row],[نام شخص کارشناس نظارت]],Table1[],3,0)</f>
        <v>کارشناس تاسیسات نظارت (3)</v>
      </c>
      <c r="I243" s="1">
        <f>COUNTIF(Table2[کد سیستم],Table11[[#This Row],[کد سیستم]])</f>
        <v>1</v>
      </c>
    </row>
    <row r="244" spans="1:9" x14ac:dyDescent="0.25">
      <c r="A244" s="1">
        <v>243</v>
      </c>
      <c r="B244" s="1" t="s">
        <v>2030</v>
      </c>
      <c r="C244" s="1" t="s">
        <v>2030</v>
      </c>
      <c r="D244" s="1" t="s">
        <v>3756</v>
      </c>
      <c r="E244" s="1" t="s">
        <v>1508</v>
      </c>
      <c r="F244" s="1" t="str">
        <f>VLOOKUP(Table11[[#This Row],[نام کارشناس دفتر فنی]],Table1[],3,0)</f>
        <v>کارشناس بازرسی وبرنامه ریزی تعمیرات مکانیک(7)</v>
      </c>
      <c r="G244" s="1" t="s">
        <v>31</v>
      </c>
      <c r="H244" s="1" t="str">
        <f>VLOOKUP(Table11[[#This Row],[نام شخص کارشناس نظارت]],Table1[],3,0)</f>
        <v>کارشناس تاسیسات نظارت (3)</v>
      </c>
      <c r="I244" s="1">
        <f>COUNTIF(Table2[کد سیستم],Table11[[#This Row],[کد سیستم]])</f>
        <v>1</v>
      </c>
    </row>
    <row r="245" spans="1:9" x14ac:dyDescent="0.25">
      <c r="A245" s="1">
        <v>244</v>
      </c>
      <c r="B245" s="1" t="s">
        <v>2032</v>
      </c>
      <c r="C245" s="1" t="s">
        <v>2032</v>
      </c>
      <c r="D245" s="1" t="s">
        <v>3756</v>
      </c>
      <c r="E245" s="1" t="s">
        <v>1508</v>
      </c>
      <c r="F245" s="1" t="str">
        <f>VLOOKUP(Table11[[#This Row],[نام کارشناس دفتر فنی]],Table1[],3,0)</f>
        <v>کارشناس بازرسی وبرنامه ریزی تعمیرات مکانیک(7)</v>
      </c>
      <c r="G245" s="1" t="s">
        <v>31</v>
      </c>
      <c r="H245" s="1" t="str">
        <f>VLOOKUP(Table11[[#This Row],[نام شخص کارشناس نظارت]],Table1[],3,0)</f>
        <v>کارشناس تاسیسات نظارت (3)</v>
      </c>
      <c r="I245" s="1">
        <f>COUNTIF(Table2[کد سیستم],Table11[[#This Row],[کد سیستم]])</f>
        <v>1</v>
      </c>
    </row>
    <row r="246" spans="1:9" x14ac:dyDescent="0.25">
      <c r="A246" s="1">
        <v>245</v>
      </c>
      <c r="B246" s="1" t="s">
        <v>2034</v>
      </c>
      <c r="C246" s="1" t="s">
        <v>2034</v>
      </c>
      <c r="D246" s="1" t="s">
        <v>3756</v>
      </c>
      <c r="E246" s="1" t="s">
        <v>1508</v>
      </c>
      <c r="F246" s="1" t="str">
        <f>VLOOKUP(Table11[[#This Row],[نام کارشناس دفتر فنی]],Table1[],3,0)</f>
        <v>کارشناس بازرسی وبرنامه ریزی تعمیرات مکانیک(7)</v>
      </c>
      <c r="G246" s="1" t="s">
        <v>427</v>
      </c>
      <c r="H246" s="1" t="str">
        <f>VLOOKUP(Table11[[#This Row],[نام شخص کارشناس نظارت]],Table1[],3,0)</f>
        <v>کارشناس تاسیسات نظارت (1)</v>
      </c>
      <c r="I246" s="1">
        <f>COUNTIF(Table2[کد سیستم],Table11[[#This Row],[کد سیستم]])</f>
        <v>1</v>
      </c>
    </row>
    <row r="247" spans="1:9" x14ac:dyDescent="0.25">
      <c r="A247" s="1">
        <v>246</v>
      </c>
      <c r="B247" s="1" t="s">
        <v>2036</v>
      </c>
      <c r="C247" s="1" t="s">
        <v>2036</v>
      </c>
      <c r="D247" s="1" t="s">
        <v>3756</v>
      </c>
      <c r="E247" s="1" t="s">
        <v>1508</v>
      </c>
      <c r="F247" s="1" t="str">
        <f>VLOOKUP(Table11[[#This Row],[نام کارشناس دفتر فنی]],Table1[],3,0)</f>
        <v>کارشناس بازرسی وبرنامه ریزی تعمیرات مکانیک(7)</v>
      </c>
      <c r="G247" s="1" t="s">
        <v>31</v>
      </c>
      <c r="H247" s="1" t="str">
        <f>VLOOKUP(Table11[[#This Row],[نام شخص کارشناس نظارت]],Table1[],3,0)</f>
        <v>کارشناس تاسیسات نظارت (3)</v>
      </c>
      <c r="I247" s="1">
        <f>COUNTIF(Table2[کد سیستم],Table11[[#This Row],[کد سیستم]])</f>
        <v>1</v>
      </c>
    </row>
    <row r="248" spans="1:9" x14ac:dyDescent="0.25">
      <c r="A248" s="1">
        <v>247</v>
      </c>
      <c r="B248" s="1" t="s">
        <v>2038</v>
      </c>
      <c r="C248" s="1" t="s">
        <v>2038</v>
      </c>
      <c r="D248" s="1" t="s">
        <v>3756</v>
      </c>
      <c r="E248" s="1" t="s">
        <v>1508</v>
      </c>
      <c r="F248" s="1" t="str">
        <f>VLOOKUP(Table11[[#This Row],[نام کارشناس دفتر فنی]],Table1[],3,0)</f>
        <v>کارشناس بازرسی وبرنامه ریزی تعمیرات مکانیک(7)</v>
      </c>
      <c r="G248" s="1" t="s">
        <v>31</v>
      </c>
      <c r="H248" s="1" t="str">
        <f>VLOOKUP(Table11[[#This Row],[نام شخص کارشناس نظارت]],Table1[],3,0)</f>
        <v>کارشناس تاسیسات نظارت (3)</v>
      </c>
      <c r="I248" s="1">
        <f>COUNTIF(Table2[کد سیستم],Table11[[#This Row],[کد سیستم]])</f>
        <v>1</v>
      </c>
    </row>
    <row r="249" spans="1:9" x14ac:dyDescent="0.25">
      <c r="A249" s="1">
        <v>248</v>
      </c>
      <c r="B249" s="1" t="s">
        <v>2040</v>
      </c>
      <c r="C249" s="1" t="s">
        <v>2040</v>
      </c>
      <c r="D249" s="1" t="s">
        <v>3756</v>
      </c>
      <c r="E249" s="1" t="s">
        <v>1508</v>
      </c>
      <c r="F249" s="1" t="str">
        <f>VLOOKUP(Table11[[#This Row],[نام کارشناس دفتر فنی]],Table1[],3,0)</f>
        <v>کارشناس بازرسی وبرنامه ریزی تعمیرات مکانیک(7)</v>
      </c>
      <c r="G249" s="1" t="s">
        <v>31</v>
      </c>
      <c r="H249" s="1" t="str">
        <f>VLOOKUP(Table11[[#This Row],[نام شخص کارشناس نظارت]],Table1[],3,0)</f>
        <v>کارشناس تاسیسات نظارت (3)</v>
      </c>
      <c r="I249" s="1">
        <f>COUNTIF(Table2[کد سیستم],Table11[[#This Row],[کد سیستم]])</f>
        <v>1</v>
      </c>
    </row>
    <row r="250" spans="1:9" x14ac:dyDescent="0.25">
      <c r="A250" s="1">
        <v>249</v>
      </c>
      <c r="B250" s="1" t="s">
        <v>2042</v>
      </c>
      <c r="C250" s="1" t="s">
        <v>2042</v>
      </c>
      <c r="D250" s="1" t="s">
        <v>3756</v>
      </c>
      <c r="E250" s="1" t="s">
        <v>1508</v>
      </c>
      <c r="F250" s="1" t="str">
        <f>VLOOKUP(Table11[[#This Row],[نام کارشناس دفتر فنی]],Table1[],3,0)</f>
        <v>کارشناس بازرسی وبرنامه ریزی تعمیرات مکانیک(7)</v>
      </c>
      <c r="G250" s="1" t="s">
        <v>31</v>
      </c>
      <c r="H250" s="1" t="str">
        <f>VLOOKUP(Table11[[#This Row],[نام شخص کارشناس نظارت]],Table1[],3,0)</f>
        <v>کارشناس تاسیسات نظارت (3)</v>
      </c>
      <c r="I250" s="1">
        <f>COUNTIF(Table2[کد سیستم],Table11[[#This Row],[کد سیستم]])</f>
        <v>1</v>
      </c>
    </row>
    <row r="251" spans="1:9" x14ac:dyDescent="0.25">
      <c r="A251" s="1">
        <v>250</v>
      </c>
      <c r="B251" s="1" t="s">
        <v>2044</v>
      </c>
      <c r="C251" s="1" t="s">
        <v>2044</v>
      </c>
      <c r="D251" s="1" t="s">
        <v>3756</v>
      </c>
      <c r="E251" s="1" t="s">
        <v>1508</v>
      </c>
      <c r="F251" s="1" t="str">
        <f>VLOOKUP(Table11[[#This Row],[نام کارشناس دفتر فنی]],Table1[],3,0)</f>
        <v>کارشناس بازرسی وبرنامه ریزی تعمیرات مکانیک(7)</v>
      </c>
      <c r="G251" s="1" t="s">
        <v>31</v>
      </c>
      <c r="H251" s="1" t="str">
        <f>VLOOKUP(Table11[[#This Row],[نام شخص کارشناس نظارت]],Table1[],3,0)</f>
        <v>کارشناس تاسیسات نظارت (3)</v>
      </c>
      <c r="I251" s="1">
        <f>COUNTIF(Table2[کد سیستم],Table11[[#This Row],[کد سیستم]])</f>
        <v>1</v>
      </c>
    </row>
    <row r="252" spans="1:9" x14ac:dyDescent="0.25">
      <c r="A252" s="1">
        <v>251</v>
      </c>
      <c r="B252" s="1" t="s">
        <v>2046</v>
      </c>
      <c r="C252" s="1" t="s">
        <v>2046</v>
      </c>
      <c r="D252" s="1" t="s">
        <v>3756</v>
      </c>
      <c r="E252" s="1" t="s">
        <v>1508</v>
      </c>
      <c r="F252" s="1" t="str">
        <f>VLOOKUP(Table11[[#This Row],[نام کارشناس دفتر فنی]],Table1[],3,0)</f>
        <v>کارشناس بازرسی وبرنامه ریزی تعمیرات مکانیک(7)</v>
      </c>
      <c r="G252" s="1" t="s">
        <v>31</v>
      </c>
      <c r="H252" s="1" t="str">
        <f>VLOOKUP(Table11[[#This Row],[نام شخص کارشناس نظارت]],Table1[],3,0)</f>
        <v>کارشناس تاسیسات نظارت (3)</v>
      </c>
      <c r="I252" s="1">
        <f>COUNTIF(Table2[کد سیستم],Table11[[#This Row],[کد سیستم]])</f>
        <v>1</v>
      </c>
    </row>
    <row r="253" spans="1:9" x14ac:dyDescent="0.25">
      <c r="A253" s="1">
        <v>252</v>
      </c>
      <c r="B253" s="1" t="s">
        <v>2048</v>
      </c>
      <c r="C253" s="1" t="s">
        <v>2048</v>
      </c>
      <c r="D253" s="1" t="s">
        <v>3756</v>
      </c>
      <c r="E253" s="1" t="s">
        <v>1508</v>
      </c>
      <c r="F253" s="1" t="str">
        <f>VLOOKUP(Table11[[#This Row],[نام کارشناس دفتر فنی]],Table1[],3,0)</f>
        <v>کارشناس بازرسی وبرنامه ریزی تعمیرات مکانیک(7)</v>
      </c>
      <c r="G253" s="1" t="s">
        <v>31</v>
      </c>
      <c r="H253" s="1" t="str">
        <f>VLOOKUP(Table11[[#This Row],[نام شخص کارشناس نظارت]],Table1[],3,0)</f>
        <v>کارشناس تاسیسات نظارت (3)</v>
      </c>
      <c r="I253" s="1">
        <f>COUNTIF(Table2[کد سیستم],Table11[[#This Row],[کد سیستم]])</f>
        <v>1</v>
      </c>
    </row>
    <row r="254" spans="1:9" x14ac:dyDescent="0.25">
      <c r="A254" s="1">
        <v>253</v>
      </c>
      <c r="B254" s="1" t="s">
        <v>2050</v>
      </c>
      <c r="C254" s="1" t="s">
        <v>2050</v>
      </c>
      <c r="D254" s="1" t="s">
        <v>3756</v>
      </c>
      <c r="E254" s="1" t="s">
        <v>1508</v>
      </c>
      <c r="F254" s="1" t="str">
        <f>VLOOKUP(Table11[[#This Row],[نام کارشناس دفتر فنی]],Table1[],3,0)</f>
        <v>کارشناس بازرسی وبرنامه ریزی تعمیرات مکانیک(7)</v>
      </c>
      <c r="G254" s="1" t="s">
        <v>31</v>
      </c>
      <c r="H254" s="1" t="str">
        <f>VLOOKUP(Table11[[#This Row],[نام شخص کارشناس نظارت]],Table1[],3,0)</f>
        <v>کارشناس تاسیسات نظارت (3)</v>
      </c>
      <c r="I254" s="1">
        <f>COUNTIF(Table2[کد سیستم],Table11[[#This Row],[کد سیستم]])</f>
        <v>1</v>
      </c>
    </row>
    <row r="255" spans="1:9" x14ac:dyDescent="0.25">
      <c r="A255" s="1">
        <v>254</v>
      </c>
      <c r="B255" s="1" t="s">
        <v>2052</v>
      </c>
      <c r="C255" s="1" t="s">
        <v>2052</v>
      </c>
      <c r="D255" s="1" t="s">
        <v>3756</v>
      </c>
      <c r="E255" s="1" t="s">
        <v>1508</v>
      </c>
      <c r="F255" s="1" t="str">
        <f>VLOOKUP(Table11[[#This Row],[نام کارشناس دفتر فنی]],Table1[],3,0)</f>
        <v>کارشناس بازرسی وبرنامه ریزی تعمیرات مکانیک(7)</v>
      </c>
      <c r="G255" s="1" t="s">
        <v>31</v>
      </c>
      <c r="H255" s="1" t="str">
        <f>VLOOKUP(Table11[[#This Row],[نام شخص کارشناس نظارت]],Table1[],3,0)</f>
        <v>کارشناس تاسیسات نظارت (3)</v>
      </c>
      <c r="I255" s="1">
        <f>COUNTIF(Table2[کد سیستم],Table11[[#This Row],[کد سیستم]])</f>
        <v>1</v>
      </c>
    </row>
    <row r="256" spans="1:9" x14ac:dyDescent="0.25">
      <c r="A256" s="1">
        <v>255</v>
      </c>
      <c r="B256" s="1" t="s">
        <v>2054</v>
      </c>
      <c r="C256" s="1" t="s">
        <v>2054</v>
      </c>
      <c r="D256" s="1" t="s">
        <v>3756</v>
      </c>
      <c r="E256" s="1" t="s">
        <v>1508</v>
      </c>
      <c r="F256" s="1" t="str">
        <f>VLOOKUP(Table11[[#This Row],[نام کارشناس دفتر فنی]],Table1[],3,0)</f>
        <v>کارشناس بازرسی وبرنامه ریزی تعمیرات مکانیک(7)</v>
      </c>
      <c r="G256" s="1" t="s">
        <v>31</v>
      </c>
      <c r="H256" s="1" t="str">
        <f>VLOOKUP(Table11[[#This Row],[نام شخص کارشناس نظارت]],Table1[],3,0)</f>
        <v>کارشناس تاسیسات نظارت (3)</v>
      </c>
      <c r="I256" s="1">
        <f>COUNTIF(Table2[کد سیستم],Table11[[#This Row],[کد سیستم]])</f>
        <v>1</v>
      </c>
    </row>
    <row r="257" spans="1:9" x14ac:dyDescent="0.25">
      <c r="A257" s="1">
        <v>256</v>
      </c>
      <c r="B257" s="1" t="s">
        <v>2056</v>
      </c>
      <c r="C257" s="1" t="s">
        <v>2056</v>
      </c>
      <c r="D257" s="1" t="s">
        <v>3756</v>
      </c>
      <c r="E257" s="1" t="s">
        <v>1508</v>
      </c>
      <c r="F257" s="1" t="str">
        <f>VLOOKUP(Table11[[#This Row],[نام کارشناس دفتر فنی]],Table1[],3,0)</f>
        <v>کارشناس بازرسی وبرنامه ریزی تعمیرات مکانیک(7)</v>
      </c>
      <c r="G257" s="1" t="s">
        <v>31</v>
      </c>
      <c r="H257" s="1" t="str">
        <f>VLOOKUP(Table11[[#This Row],[نام شخص کارشناس نظارت]],Table1[],3,0)</f>
        <v>کارشناس تاسیسات نظارت (3)</v>
      </c>
      <c r="I257" s="1">
        <f>COUNTIF(Table2[کد سیستم],Table11[[#This Row],[کد سیستم]])</f>
        <v>1</v>
      </c>
    </row>
    <row r="258" spans="1:9" x14ac:dyDescent="0.25">
      <c r="A258" s="1">
        <v>257</v>
      </c>
      <c r="B258" s="1" t="s">
        <v>2058</v>
      </c>
      <c r="C258" s="1" t="s">
        <v>2058</v>
      </c>
      <c r="D258" s="1" t="s">
        <v>3756</v>
      </c>
      <c r="E258" s="1" t="s">
        <v>1508</v>
      </c>
      <c r="F258" s="1" t="str">
        <f>VLOOKUP(Table11[[#This Row],[نام کارشناس دفتر فنی]],Table1[],3,0)</f>
        <v>کارشناس بازرسی وبرنامه ریزی تعمیرات مکانیک(7)</v>
      </c>
      <c r="G258" s="1" t="s">
        <v>31</v>
      </c>
      <c r="H258" s="1" t="str">
        <f>VLOOKUP(Table11[[#This Row],[نام شخص کارشناس نظارت]],Table1[],3,0)</f>
        <v>کارشناس تاسیسات نظارت (3)</v>
      </c>
      <c r="I258" s="1">
        <f>COUNTIF(Table2[کد سیستم],Table11[[#This Row],[کد سیستم]])</f>
        <v>1</v>
      </c>
    </row>
    <row r="259" spans="1:9" x14ac:dyDescent="0.25">
      <c r="A259" s="1">
        <v>258</v>
      </c>
      <c r="B259" s="1" t="s">
        <v>2060</v>
      </c>
      <c r="C259" s="1" t="s">
        <v>2060</v>
      </c>
      <c r="D259" s="1" t="s">
        <v>3756</v>
      </c>
      <c r="E259" s="1" t="s">
        <v>1508</v>
      </c>
      <c r="F259" s="1" t="str">
        <f>VLOOKUP(Table11[[#This Row],[نام کارشناس دفتر فنی]],Table1[],3,0)</f>
        <v>کارشناس بازرسی وبرنامه ریزی تعمیرات مکانیک(7)</v>
      </c>
      <c r="G259" s="1" t="s">
        <v>31</v>
      </c>
      <c r="H259" s="1" t="str">
        <f>VLOOKUP(Table11[[#This Row],[نام شخص کارشناس نظارت]],Table1[],3,0)</f>
        <v>کارشناس تاسیسات نظارت (3)</v>
      </c>
      <c r="I259" s="1">
        <f>COUNTIF(Table2[کد سیستم],Table11[[#This Row],[کد سیستم]])</f>
        <v>1</v>
      </c>
    </row>
    <row r="260" spans="1:9" x14ac:dyDescent="0.25">
      <c r="A260" s="1">
        <v>259</v>
      </c>
      <c r="B260" s="1" t="s">
        <v>2062</v>
      </c>
      <c r="C260" s="1" t="s">
        <v>2062</v>
      </c>
      <c r="D260" s="1" t="s">
        <v>3756</v>
      </c>
      <c r="E260" s="1" t="s">
        <v>1508</v>
      </c>
      <c r="F260" s="1" t="str">
        <f>VLOOKUP(Table11[[#This Row],[نام کارشناس دفتر فنی]],Table1[],3,0)</f>
        <v>کارشناس بازرسی وبرنامه ریزی تعمیرات مکانیک(7)</v>
      </c>
      <c r="G260" s="1" t="s">
        <v>31</v>
      </c>
      <c r="H260" s="1" t="str">
        <f>VLOOKUP(Table11[[#This Row],[نام شخص کارشناس نظارت]],Table1[],3,0)</f>
        <v>کارشناس تاسیسات نظارت (3)</v>
      </c>
      <c r="I260" s="1">
        <f>COUNTIF(Table2[کد سیستم],Table11[[#This Row],[کد سیستم]])</f>
        <v>1</v>
      </c>
    </row>
    <row r="261" spans="1:9" x14ac:dyDescent="0.25">
      <c r="A261" s="1">
        <v>260</v>
      </c>
      <c r="B261" s="1" t="s">
        <v>2064</v>
      </c>
      <c r="C261" s="1" t="s">
        <v>2064</v>
      </c>
      <c r="D261" s="1" t="s">
        <v>3756</v>
      </c>
      <c r="E261" s="1" t="s">
        <v>1508</v>
      </c>
      <c r="F261" s="1" t="str">
        <f>VLOOKUP(Table11[[#This Row],[نام کارشناس دفتر فنی]],Table1[],3,0)</f>
        <v>کارشناس بازرسی وبرنامه ریزی تعمیرات مکانیک(7)</v>
      </c>
      <c r="G261" s="1" t="s">
        <v>31</v>
      </c>
      <c r="H261" s="1" t="str">
        <f>VLOOKUP(Table11[[#This Row],[نام شخص کارشناس نظارت]],Table1[],3,0)</f>
        <v>کارشناس تاسیسات نظارت (3)</v>
      </c>
      <c r="I261" s="1">
        <f>COUNTIF(Table2[کد سیستم],Table11[[#This Row],[کد سیستم]])</f>
        <v>1</v>
      </c>
    </row>
    <row r="262" spans="1:9" x14ac:dyDescent="0.25">
      <c r="A262" s="1">
        <v>261</v>
      </c>
      <c r="B262" s="1" t="s">
        <v>2066</v>
      </c>
      <c r="C262" s="1" t="s">
        <v>2066</v>
      </c>
      <c r="D262" s="1" t="s">
        <v>3756</v>
      </c>
      <c r="E262" s="1" t="s">
        <v>1508</v>
      </c>
      <c r="F262" s="1" t="str">
        <f>VLOOKUP(Table11[[#This Row],[نام کارشناس دفتر فنی]],Table1[],3,0)</f>
        <v>کارشناس بازرسی وبرنامه ریزی تعمیرات مکانیک(7)</v>
      </c>
      <c r="G262" s="1" t="s">
        <v>31</v>
      </c>
      <c r="H262" s="1" t="str">
        <f>VLOOKUP(Table11[[#This Row],[نام شخص کارشناس نظارت]],Table1[],3,0)</f>
        <v>کارشناس تاسیسات نظارت (3)</v>
      </c>
      <c r="I262" s="1">
        <f>COUNTIF(Table2[کد سیستم],Table11[[#This Row],[کد سیستم]])</f>
        <v>1</v>
      </c>
    </row>
    <row r="263" spans="1:9" x14ac:dyDescent="0.25">
      <c r="A263" s="1">
        <v>262</v>
      </c>
      <c r="B263" s="1" t="s">
        <v>2068</v>
      </c>
      <c r="C263" s="1" t="s">
        <v>2068</v>
      </c>
      <c r="D263" s="1" t="s">
        <v>3756</v>
      </c>
      <c r="E263" s="1" t="s">
        <v>1508</v>
      </c>
      <c r="F263" s="1" t="str">
        <f>VLOOKUP(Table11[[#This Row],[نام کارشناس دفتر فنی]],Table1[],3,0)</f>
        <v>کارشناس بازرسی وبرنامه ریزی تعمیرات مکانیک(7)</v>
      </c>
      <c r="G263" s="1" t="s">
        <v>31</v>
      </c>
      <c r="H263" s="1" t="str">
        <f>VLOOKUP(Table11[[#This Row],[نام شخص کارشناس نظارت]],Table1[],3,0)</f>
        <v>کارشناس تاسیسات نظارت (3)</v>
      </c>
      <c r="I263" s="1">
        <f>COUNTIF(Table2[کد سیستم],Table11[[#This Row],[کد سیستم]])</f>
        <v>1</v>
      </c>
    </row>
    <row r="264" spans="1:9" x14ac:dyDescent="0.25">
      <c r="A264" s="1">
        <v>263</v>
      </c>
      <c r="B264" s="1" t="s">
        <v>2070</v>
      </c>
      <c r="C264" s="1" t="s">
        <v>2070</v>
      </c>
      <c r="D264" s="1" t="s">
        <v>3756</v>
      </c>
      <c r="E264" s="1" t="s">
        <v>1508</v>
      </c>
      <c r="F264" s="1" t="str">
        <f>VLOOKUP(Table11[[#This Row],[نام کارشناس دفتر فنی]],Table1[],3,0)</f>
        <v>کارشناس بازرسی وبرنامه ریزی تعمیرات مکانیک(7)</v>
      </c>
      <c r="G264" s="1" t="s">
        <v>31</v>
      </c>
      <c r="H264" s="1" t="str">
        <f>VLOOKUP(Table11[[#This Row],[نام شخص کارشناس نظارت]],Table1[],3,0)</f>
        <v>کارشناس تاسیسات نظارت (3)</v>
      </c>
      <c r="I264" s="1">
        <f>COUNTIF(Table2[کد سیستم],Table11[[#This Row],[کد سیستم]])</f>
        <v>1</v>
      </c>
    </row>
    <row r="265" spans="1:9" x14ac:dyDescent="0.25">
      <c r="A265" s="1">
        <v>264</v>
      </c>
      <c r="B265" s="1" t="s">
        <v>2072</v>
      </c>
      <c r="C265" s="1" t="s">
        <v>2072</v>
      </c>
      <c r="D265" s="1" t="s">
        <v>3756</v>
      </c>
      <c r="E265" s="1" t="s">
        <v>1508</v>
      </c>
      <c r="F265" s="1" t="str">
        <f>VLOOKUP(Table11[[#This Row],[نام کارشناس دفتر فنی]],Table1[],3,0)</f>
        <v>کارشناس بازرسی وبرنامه ریزی تعمیرات مکانیک(7)</v>
      </c>
      <c r="G265" s="1" t="s">
        <v>31</v>
      </c>
      <c r="H265" s="1" t="str">
        <f>VLOOKUP(Table11[[#This Row],[نام شخص کارشناس نظارت]],Table1[],3,0)</f>
        <v>کارشناس تاسیسات نظارت (3)</v>
      </c>
      <c r="I265" s="1">
        <f>COUNTIF(Table2[کد سیستم],Table11[[#This Row],[کد سیستم]])</f>
        <v>1</v>
      </c>
    </row>
    <row r="266" spans="1:9" x14ac:dyDescent="0.25">
      <c r="A266" s="1">
        <v>265</v>
      </c>
      <c r="B266" s="1" t="s">
        <v>2074</v>
      </c>
      <c r="C266" s="1" t="s">
        <v>2074</v>
      </c>
      <c r="D266" s="1" t="s">
        <v>3756</v>
      </c>
      <c r="E266" s="1" t="s">
        <v>1508</v>
      </c>
      <c r="F266" s="1" t="str">
        <f>VLOOKUP(Table11[[#This Row],[نام کارشناس دفتر فنی]],Table1[],3,0)</f>
        <v>کارشناس بازرسی وبرنامه ریزی تعمیرات مکانیک(7)</v>
      </c>
      <c r="G266" s="1" t="s">
        <v>31</v>
      </c>
      <c r="H266" s="1" t="str">
        <f>VLOOKUP(Table11[[#This Row],[نام شخص کارشناس نظارت]],Table1[],3,0)</f>
        <v>کارشناس تاسیسات نظارت (3)</v>
      </c>
      <c r="I266" s="1">
        <f>COUNTIF(Table2[کد سیستم],Table11[[#This Row],[کد سیستم]])</f>
        <v>1</v>
      </c>
    </row>
    <row r="267" spans="1:9" x14ac:dyDescent="0.25">
      <c r="A267" s="1">
        <v>266</v>
      </c>
      <c r="B267" s="1" t="s">
        <v>2076</v>
      </c>
      <c r="C267" s="1" t="s">
        <v>2076</v>
      </c>
      <c r="D267" s="1" t="s">
        <v>3756</v>
      </c>
      <c r="E267" s="1" t="s">
        <v>1508</v>
      </c>
      <c r="F267" s="1" t="str">
        <f>VLOOKUP(Table11[[#This Row],[نام کارشناس دفتر فنی]],Table1[],3,0)</f>
        <v>کارشناس بازرسی وبرنامه ریزی تعمیرات مکانیک(7)</v>
      </c>
      <c r="G267" s="1" t="s">
        <v>31</v>
      </c>
      <c r="H267" s="1" t="str">
        <f>VLOOKUP(Table11[[#This Row],[نام شخص کارشناس نظارت]],Table1[],3,0)</f>
        <v>کارشناس تاسیسات نظارت (3)</v>
      </c>
      <c r="I267" s="1">
        <f>COUNTIF(Table2[کد سیستم],Table11[[#This Row],[کد سیستم]])</f>
        <v>1</v>
      </c>
    </row>
    <row r="268" spans="1:9" x14ac:dyDescent="0.25">
      <c r="A268" s="1">
        <v>267</v>
      </c>
      <c r="B268" s="1" t="s">
        <v>2078</v>
      </c>
      <c r="C268" s="1" t="s">
        <v>2078</v>
      </c>
      <c r="D268" s="1" t="s">
        <v>3756</v>
      </c>
      <c r="E268" s="1" t="s">
        <v>1508</v>
      </c>
      <c r="F268" s="1" t="str">
        <f>VLOOKUP(Table11[[#This Row],[نام کارشناس دفتر فنی]],Table1[],3,0)</f>
        <v>کارشناس بازرسی وبرنامه ریزی تعمیرات مکانیک(7)</v>
      </c>
      <c r="G268" s="1" t="s">
        <v>31</v>
      </c>
      <c r="H268" s="1" t="str">
        <f>VLOOKUP(Table11[[#This Row],[نام شخص کارشناس نظارت]],Table1[],3,0)</f>
        <v>کارشناس تاسیسات نظارت (3)</v>
      </c>
      <c r="I268" s="1">
        <f>COUNTIF(Table2[کد سیستم],Table11[[#This Row],[کد سیستم]])</f>
        <v>1</v>
      </c>
    </row>
    <row r="269" spans="1:9" x14ac:dyDescent="0.25">
      <c r="A269" s="1">
        <v>268</v>
      </c>
      <c r="B269" s="1" t="s">
        <v>2080</v>
      </c>
      <c r="C269" s="1" t="s">
        <v>2080</v>
      </c>
      <c r="D269" s="1" t="s">
        <v>3756</v>
      </c>
      <c r="E269" s="1" t="s">
        <v>1508</v>
      </c>
      <c r="F269" s="1" t="str">
        <f>VLOOKUP(Table11[[#This Row],[نام کارشناس دفتر فنی]],Table1[],3,0)</f>
        <v>کارشناس بازرسی وبرنامه ریزی تعمیرات مکانیک(7)</v>
      </c>
      <c r="G269" s="1" t="s">
        <v>31</v>
      </c>
      <c r="H269" s="1" t="str">
        <f>VLOOKUP(Table11[[#This Row],[نام شخص کارشناس نظارت]],Table1[],3,0)</f>
        <v>کارشناس تاسیسات نظارت (3)</v>
      </c>
      <c r="I269" s="1">
        <f>COUNTIF(Table2[کد سیستم],Table11[[#This Row],[کد سیستم]])</f>
        <v>1</v>
      </c>
    </row>
    <row r="270" spans="1:9" x14ac:dyDescent="0.25">
      <c r="A270" s="1">
        <v>269</v>
      </c>
      <c r="B270" s="1" t="s">
        <v>2082</v>
      </c>
      <c r="C270" s="1" t="s">
        <v>2082</v>
      </c>
      <c r="D270" s="1" t="s">
        <v>3756</v>
      </c>
      <c r="E270" s="1" t="s">
        <v>1508</v>
      </c>
      <c r="F270" s="1" t="str">
        <f>VLOOKUP(Table11[[#This Row],[نام کارشناس دفتر فنی]],Table1[],3,0)</f>
        <v>کارشناس بازرسی وبرنامه ریزی تعمیرات مکانیک(7)</v>
      </c>
      <c r="G270" s="1" t="s">
        <v>31</v>
      </c>
      <c r="H270" s="1" t="str">
        <f>VLOOKUP(Table11[[#This Row],[نام شخص کارشناس نظارت]],Table1[],3,0)</f>
        <v>کارشناس تاسیسات نظارت (3)</v>
      </c>
      <c r="I270" s="1">
        <f>COUNTIF(Table2[کد سیستم],Table11[[#This Row],[کد سیستم]])</f>
        <v>1</v>
      </c>
    </row>
    <row r="271" spans="1:9" x14ac:dyDescent="0.25">
      <c r="A271" s="1">
        <v>270</v>
      </c>
      <c r="B271" s="1" t="s">
        <v>2084</v>
      </c>
      <c r="C271" s="1" t="s">
        <v>2084</v>
      </c>
      <c r="D271" s="1" t="s">
        <v>3756</v>
      </c>
      <c r="E271" s="1" t="s">
        <v>1508</v>
      </c>
      <c r="F271" s="1" t="str">
        <f>VLOOKUP(Table11[[#This Row],[نام کارشناس دفتر فنی]],Table1[],3,0)</f>
        <v>کارشناس بازرسی وبرنامه ریزی تعمیرات مکانیک(7)</v>
      </c>
      <c r="G271" s="1" t="s">
        <v>31</v>
      </c>
      <c r="H271" s="1" t="str">
        <f>VLOOKUP(Table11[[#This Row],[نام شخص کارشناس نظارت]],Table1[],3,0)</f>
        <v>کارشناس تاسیسات نظارت (3)</v>
      </c>
      <c r="I271" s="1">
        <f>COUNTIF(Table2[کد سیستم],Table11[[#This Row],[کد سیستم]])</f>
        <v>1</v>
      </c>
    </row>
    <row r="272" spans="1:9" x14ac:dyDescent="0.25">
      <c r="A272" s="1">
        <v>271</v>
      </c>
      <c r="B272" s="1" t="s">
        <v>2086</v>
      </c>
      <c r="C272" s="1" t="s">
        <v>2086</v>
      </c>
      <c r="D272" s="1" t="s">
        <v>3756</v>
      </c>
      <c r="E272" s="1" t="s">
        <v>1508</v>
      </c>
      <c r="F272" s="1" t="str">
        <f>VLOOKUP(Table11[[#This Row],[نام کارشناس دفتر فنی]],Table1[],3,0)</f>
        <v>کارشناس بازرسی وبرنامه ریزی تعمیرات مکانیک(7)</v>
      </c>
      <c r="G272" s="1" t="s">
        <v>31</v>
      </c>
      <c r="H272" s="1" t="str">
        <f>VLOOKUP(Table11[[#This Row],[نام شخص کارشناس نظارت]],Table1[],3,0)</f>
        <v>کارشناس تاسیسات نظارت (3)</v>
      </c>
      <c r="I272" s="1">
        <f>COUNTIF(Table2[کد سیستم],Table11[[#This Row],[کد سیستم]])</f>
        <v>1</v>
      </c>
    </row>
    <row r="273" spans="1:9" x14ac:dyDescent="0.25">
      <c r="A273" s="1">
        <v>272</v>
      </c>
      <c r="B273" s="1" t="s">
        <v>2088</v>
      </c>
      <c r="C273" s="1" t="s">
        <v>2088</v>
      </c>
      <c r="D273" s="1" t="s">
        <v>3756</v>
      </c>
      <c r="E273" s="1" t="s">
        <v>1508</v>
      </c>
      <c r="F273" s="1" t="str">
        <f>VLOOKUP(Table11[[#This Row],[نام کارشناس دفتر فنی]],Table1[],3,0)</f>
        <v>کارشناس بازرسی وبرنامه ریزی تعمیرات مکانیک(7)</v>
      </c>
      <c r="G273" s="1" t="s">
        <v>31</v>
      </c>
      <c r="H273" s="1" t="str">
        <f>VLOOKUP(Table11[[#This Row],[نام شخص کارشناس نظارت]],Table1[],3,0)</f>
        <v>کارشناس تاسیسات نظارت (3)</v>
      </c>
      <c r="I273" s="1">
        <f>COUNTIF(Table2[کد سیستم],Table11[[#This Row],[کد سیستم]])</f>
        <v>1</v>
      </c>
    </row>
    <row r="274" spans="1:9" x14ac:dyDescent="0.25">
      <c r="A274" s="1">
        <v>273</v>
      </c>
      <c r="B274" s="1" t="s">
        <v>2090</v>
      </c>
      <c r="C274" s="1" t="s">
        <v>2090</v>
      </c>
      <c r="D274" s="1" t="s">
        <v>3756</v>
      </c>
      <c r="E274" s="1" t="s">
        <v>1508</v>
      </c>
      <c r="F274" s="1" t="str">
        <f>VLOOKUP(Table11[[#This Row],[نام کارشناس دفتر فنی]],Table1[],3,0)</f>
        <v>کارشناس بازرسی وبرنامه ریزی تعمیرات مکانیک(7)</v>
      </c>
      <c r="G274" s="1" t="s">
        <v>31</v>
      </c>
      <c r="H274" s="1" t="str">
        <f>VLOOKUP(Table11[[#This Row],[نام شخص کارشناس نظارت]],Table1[],3,0)</f>
        <v>کارشناس تاسیسات نظارت (3)</v>
      </c>
      <c r="I274" s="1">
        <f>COUNTIF(Table2[کد سیستم],Table11[[#This Row],[کد سیستم]])</f>
        <v>1</v>
      </c>
    </row>
    <row r="275" spans="1:9" x14ac:dyDescent="0.25">
      <c r="A275" s="1">
        <v>274</v>
      </c>
      <c r="B275" s="1" t="s">
        <v>2092</v>
      </c>
      <c r="C275" s="1" t="s">
        <v>2092</v>
      </c>
      <c r="D275" s="1" t="s">
        <v>3756</v>
      </c>
      <c r="E275" s="1" t="s">
        <v>1508</v>
      </c>
      <c r="F275" s="1" t="str">
        <f>VLOOKUP(Table11[[#This Row],[نام کارشناس دفتر فنی]],Table1[],3,0)</f>
        <v>کارشناس بازرسی وبرنامه ریزی تعمیرات مکانیک(7)</v>
      </c>
      <c r="G275" s="1" t="s">
        <v>31</v>
      </c>
      <c r="H275" s="1" t="str">
        <f>VLOOKUP(Table11[[#This Row],[نام شخص کارشناس نظارت]],Table1[],3,0)</f>
        <v>کارشناس تاسیسات نظارت (3)</v>
      </c>
      <c r="I275" s="1">
        <f>COUNTIF(Table2[کد سیستم],Table11[[#This Row],[کد سیستم]])</f>
        <v>1</v>
      </c>
    </row>
    <row r="276" spans="1:9" x14ac:dyDescent="0.25">
      <c r="A276" s="1">
        <v>275</v>
      </c>
      <c r="B276" s="1" t="s">
        <v>2094</v>
      </c>
      <c r="C276" s="1" t="s">
        <v>2094</v>
      </c>
      <c r="D276" s="1" t="s">
        <v>3756</v>
      </c>
      <c r="E276" s="1" t="s">
        <v>1508</v>
      </c>
      <c r="F276" s="1" t="str">
        <f>VLOOKUP(Table11[[#This Row],[نام کارشناس دفتر فنی]],Table1[],3,0)</f>
        <v>کارشناس بازرسی وبرنامه ریزی تعمیرات مکانیک(7)</v>
      </c>
      <c r="G276" s="1" t="s">
        <v>31</v>
      </c>
      <c r="H276" s="1" t="str">
        <f>VLOOKUP(Table11[[#This Row],[نام شخص کارشناس نظارت]],Table1[],3,0)</f>
        <v>کارشناس تاسیسات نظارت (3)</v>
      </c>
      <c r="I276" s="1">
        <f>COUNTIF(Table2[کد سیستم],Table11[[#This Row],[کد سیستم]])</f>
        <v>1</v>
      </c>
    </row>
    <row r="277" spans="1:9" x14ac:dyDescent="0.25">
      <c r="A277" s="1">
        <v>276</v>
      </c>
      <c r="B277" s="1" t="s">
        <v>2096</v>
      </c>
      <c r="C277" s="1" t="s">
        <v>2096</v>
      </c>
      <c r="D277" s="1" t="s">
        <v>3756</v>
      </c>
      <c r="E277" s="1" t="s">
        <v>1508</v>
      </c>
      <c r="F277" s="1" t="str">
        <f>VLOOKUP(Table11[[#This Row],[نام کارشناس دفتر فنی]],Table1[],3,0)</f>
        <v>کارشناس بازرسی وبرنامه ریزی تعمیرات مکانیک(7)</v>
      </c>
      <c r="G277" s="1" t="s">
        <v>31</v>
      </c>
      <c r="H277" s="1" t="str">
        <f>VLOOKUP(Table11[[#This Row],[نام شخص کارشناس نظارت]],Table1[],3,0)</f>
        <v>کارشناس تاسیسات نظارت (3)</v>
      </c>
      <c r="I277" s="1">
        <f>COUNTIF(Table2[کد سیستم],Table11[[#This Row],[کد سیستم]])</f>
        <v>1</v>
      </c>
    </row>
    <row r="278" spans="1:9" x14ac:dyDescent="0.25">
      <c r="A278" s="1">
        <v>277</v>
      </c>
      <c r="B278" s="1" t="s">
        <v>2098</v>
      </c>
      <c r="C278" s="1" t="s">
        <v>2098</v>
      </c>
      <c r="D278" s="1" t="s">
        <v>3756</v>
      </c>
      <c r="E278" s="1" t="s">
        <v>1508</v>
      </c>
      <c r="F278" s="1" t="str">
        <f>VLOOKUP(Table11[[#This Row],[نام کارشناس دفتر فنی]],Table1[],3,0)</f>
        <v>کارشناس بازرسی وبرنامه ریزی تعمیرات مکانیک(7)</v>
      </c>
      <c r="G278" s="1" t="s">
        <v>31</v>
      </c>
      <c r="H278" s="1" t="str">
        <f>VLOOKUP(Table11[[#This Row],[نام شخص کارشناس نظارت]],Table1[],3,0)</f>
        <v>کارشناس تاسیسات نظارت (3)</v>
      </c>
      <c r="I278" s="1">
        <f>COUNTIF(Table2[کد سیستم],Table11[[#This Row],[کد سیستم]])</f>
        <v>1</v>
      </c>
    </row>
    <row r="279" spans="1:9" x14ac:dyDescent="0.25">
      <c r="A279" s="1">
        <v>278</v>
      </c>
      <c r="B279" s="1" t="s">
        <v>2100</v>
      </c>
      <c r="C279" s="1" t="s">
        <v>2100</v>
      </c>
      <c r="D279" s="1" t="s">
        <v>3756</v>
      </c>
      <c r="E279" s="1" t="s">
        <v>1508</v>
      </c>
      <c r="F279" s="1" t="str">
        <f>VLOOKUP(Table11[[#This Row],[نام کارشناس دفتر فنی]],Table1[],3,0)</f>
        <v>کارشناس بازرسی وبرنامه ریزی تعمیرات مکانیک(7)</v>
      </c>
      <c r="G279" s="1" t="s">
        <v>31</v>
      </c>
      <c r="H279" s="1" t="str">
        <f>VLOOKUP(Table11[[#This Row],[نام شخص کارشناس نظارت]],Table1[],3,0)</f>
        <v>کارشناس تاسیسات نظارت (3)</v>
      </c>
      <c r="I279" s="1">
        <f>COUNTIF(Table2[کد سیستم],Table11[[#This Row],[کد سیستم]])</f>
        <v>1</v>
      </c>
    </row>
    <row r="280" spans="1:9" x14ac:dyDescent="0.25">
      <c r="A280" s="1">
        <v>279</v>
      </c>
      <c r="B280" s="1" t="s">
        <v>2102</v>
      </c>
      <c r="C280" s="1" t="s">
        <v>2102</v>
      </c>
      <c r="D280" s="1" t="s">
        <v>3756</v>
      </c>
      <c r="E280" s="1" t="s">
        <v>1508</v>
      </c>
      <c r="F280" s="1" t="str">
        <f>VLOOKUP(Table11[[#This Row],[نام کارشناس دفتر فنی]],Table1[],3,0)</f>
        <v>کارشناس بازرسی وبرنامه ریزی تعمیرات مکانیک(7)</v>
      </c>
      <c r="G280" s="1" t="s">
        <v>31</v>
      </c>
      <c r="H280" s="1" t="str">
        <f>VLOOKUP(Table11[[#This Row],[نام شخص کارشناس نظارت]],Table1[],3,0)</f>
        <v>کارشناس تاسیسات نظارت (3)</v>
      </c>
      <c r="I280" s="1">
        <f>COUNTIF(Table2[کد سیستم],Table11[[#This Row],[کد سیستم]])</f>
        <v>1</v>
      </c>
    </row>
    <row r="281" spans="1:9" x14ac:dyDescent="0.25">
      <c r="A281" s="1">
        <v>280</v>
      </c>
      <c r="B281" s="1" t="s">
        <v>2104</v>
      </c>
      <c r="C281" s="1" t="s">
        <v>2104</v>
      </c>
      <c r="D281" s="1" t="s">
        <v>3756</v>
      </c>
      <c r="E281" s="1" t="s">
        <v>1508</v>
      </c>
      <c r="F281" s="1" t="str">
        <f>VLOOKUP(Table11[[#This Row],[نام کارشناس دفتر فنی]],Table1[],3,0)</f>
        <v>کارشناس بازرسی وبرنامه ریزی تعمیرات مکانیک(7)</v>
      </c>
      <c r="G281" s="1" t="s">
        <v>31</v>
      </c>
      <c r="H281" s="1" t="str">
        <f>VLOOKUP(Table11[[#This Row],[نام شخص کارشناس نظارت]],Table1[],3,0)</f>
        <v>کارشناس تاسیسات نظارت (3)</v>
      </c>
      <c r="I281" s="1">
        <f>COUNTIF(Table2[کد سیستم],Table11[[#This Row],[کد سیستم]])</f>
        <v>1</v>
      </c>
    </row>
    <row r="282" spans="1:9" x14ac:dyDescent="0.25">
      <c r="A282" s="1">
        <v>281</v>
      </c>
      <c r="B282" s="1" t="s">
        <v>2106</v>
      </c>
      <c r="C282" s="1" t="s">
        <v>2106</v>
      </c>
      <c r="D282" s="1" t="s">
        <v>3756</v>
      </c>
      <c r="E282" s="1" t="s">
        <v>1508</v>
      </c>
      <c r="F282" s="1" t="str">
        <f>VLOOKUP(Table11[[#This Row],[نام کارشناس دفتر فنی]],Table1[],3,0)</f>
        <v>کارشناس بازرسی وبرنامه ریزی تعمیرات مکانیک(7)</v>
      </c>
      <c r="G282" s="1" t="s">
        <v>31</v>
      </c>
      <c r="H282" s="1" t="str">
        <f>VLOOKUP(Table11[[#This Row],[نام شخص کارشناس نظارت]],Table1[],3,0)</f>
        <v>کارشناس تاسیسات نظارت (3)</v>
      </c>
      <c r="I282" s="1">
        <f>COUNTIF(Table2[کد سیستم],Table11[[#This Row],[کد سیستم]])</f>
        <v>1</v>
      </c>
    </row>
    <row r="283" spans="1:9" x14ac:dyDescent="0.25">
      <c r="A283" s="1">
        <v>282</v>
      </c>
      <c r="B283" s="1" t="s">
        <v>2108</v>
      </c>
      <c r="C283" s="1" t="s">
        <v>2108</v>
      </c>
      <c r="D283" s="1" t="s">
        <v>3756</v>
      </c>
      <c r="E283" s="1" t="s">
        <v>1508</v>
      </c>
      <c r="F283" s="1" t="str">
        <f>VLOOKUP(Table11[[#This Row],[نام کارشناس دفتر فنی]],Table1[],3,0)</f>
        <v>کارشناس بازرسی وبرنامه ریزی تعمیرات مکانیک(7)</v>
      </c>
      <c r="G283" s="1" t="s">
        <v>31</v>
      </c>
      <c r="H283" s="1" t="str">
        <f>VLOOKUP(Table11[[#This Row],[نام شخص کارشناس نظارت]],Table1[],3,0)</f>
        <v>کارشناس تاسیسات نظارت (3)</v>
      </c>
      <c r="I283" s="1">
        <f>COUNTIF(Table2[کد سیستم],Table11[[#This Row],[کد سیستم]])</f>
        <v>1</v>
      </c>
    </row>
    <row r="284" spans="1:9" x14ac:dyDescent="0.25">
      <c r="A284" s="1">
        <v>283</v>
      </c>
      <c r="B284" s="1" t="s">
        <v>2110</v>
      </c>
      <c r="C284" s="1" t="s">
        <v>2110</v>
      </c>
      <c r="D284" s="1" t="s">
        <v>3756</v>
      </c>
      <c r="E284" s="1" t="s">
        <v>1508</v>
      </c>
      <c r="F284" s="1" t="str">
        <f>VLOOKUP(Table11[[#This Row],[نام کارشناس دفتر فنی]],Table1[],3,0)</f>
        <v>کارشناس بازرسی وبرنامه ریزی تعمیرات مکانیک(7)</v>
      </c>
      <c r="G284" s="1" t="s">
        <v>31</v>
      </c>
      <c r="H284" s="1" t="str">
        <f>VLOOKUP(Table11[[#This Row],[نام شخص کارشناس نظارت]],Table1[],3,0)</f>
        <v>کارشناس تاسیسات نظارت (3)</v>
      </c>
      <c r="I284" s="1">
        <f>COUNTIF(Table2[کد سیستم],Table11[[#This Row],[کد سیستم]])</f>
        <v>1</v>
      </c>
    </row>
    <row r="285" spans="1:9" x14ac:dyDescent="0.25">
      <c r="A285" s="1">
        <v>284</v>
      </c>
      <c r="B285" s="1" t="s">
        <v>2112</v>
      </c>
      <c r="C285" s="1" t="s">
        <v>2112</v>
      </c>
      <c r="D285" s="1" t="s">
        <v>3756</v>
      </c>
      <c r="E285" s="1" t="s">
        <v>1508</v>
      </c>
      <c r="F285" s="1" t="str">
        <f>VLOOKUP(Table11[[#This Row],[نام کارشناس دفتر فنی]],Table1[],3,0)</f>
        <v>کارشناس بازرسی وبرنامه ریزی تعمیرات مکانیک(7)</v>
      </c>
      <c r="G285" s="1" t="s">
        <v>31</v>
      </c>
      <c r="H285" s="1" t="str">
        <f>VLOOKUP(Table11[[#This Row],[نام شخص کارشناس نظارت]],Table1[],3,0)</f>
        <v>کارشناس تاسیسات نظارت (3)</v>
      </c>
      <c r="I285" s="1">
        <f>COUNTIF(Table2[کد سیستم],Table11[[#This Row],[کد سیستم]])</f>
        <v>1</v>
      </c>
    </row>
    <row r="286" spans="1:9" x14ac:dyDescent="0.25">
      <c r="A286" s="1">
        <v>285</v>
      </c>
      <c r="B286" s="1" t="s">
        <v>2114</v>
      </c>
      <c r="C286" s="1" t="s">
        <v>2114</v>
      </c>
      <c r="D286" s="1" t="s">
        <v>3756</v>
      </c>
      <c r="E286" s="1" t="s">
        <v>1508</v>
      </c>
      <c r="F286" s="1" t="str">
        <f>VLOOKUP(Table11[[#This Row],[نام کارشناس دفتر فنی]],Table1[],3,0)</f>
        <v>کارشناس بازرسی وبرنامه ریزی تعمیرات مکانیک(7)</v>
      </c>
      <c r="G286" s="1" t="s">
        <v>31</v>
      </c>
      <c r="H286" s="1" t="str">
        <f>VLOOKUP(Table11[[#This Row],[نام شخص کارشناس نظارت]],Table1[],3,0)</f>
        <v>کارشناس تاسیسات نظارت (3)</v>
      </c>
      <c r="I286" s="1">
        <f>COUNTIF(Table2[کد سیستم],Table11[[#This Row],[کد سیستم]])</f>
        <v>1</v>
      </c>
    </row>
    <row r="287" spans="1:9" x14ac:dyDescent="0.25">
      <c r="A287" s="1">
        <v>286</v>
      </c>
      <c r="B287" s="1" t="s">
        <v>2116</v>
      </c>
      <c r="C287" s="1" t="s">
        <v>2116</v>
      </c>
      <c r="D287" s="1" t="s">
        <v>3756</v>
      </c>
      <c r="E287" s="1" t="s">
        <v>1508</v>
      </c>
      <c r="F287" s="1" t="str">
        <f>VLOOKUP(Table11[[#This Row],[نام کارشناس دفتر فنی]],Table1[],3,0)</f>
        <v>کارشناس بازرسی وبرنامه ریزی تعمیرات مکانیک(7)</v>
      </c>
      <c r="G287" s="1" t="s">
        <v>31</v>
      </c>
      <c r="H287" s="1" t="str">
        <f>VLOOKUP(Table11[[#This Row],[نام شخص کارشناس نظارت]],Table1[],3,0)</f>
        <v>کارشناس تاسیسات نظارت (3)</v>
      </c>
      <c r="I287" s="1">
        <f>COUNTIF(Table2[کد سیستم],Table11[[#This Row],[کد سیستم]])</f>
        <v>1</v>
      </c>
    </row>
    <row r="288" spans="1:9" x14ac:dyDescent="0.25">
      <c r="A288" s="1">
        <v>287</v>
      </c>
      <c r="B288" s="1" t="s">
        <v>2118</v>
      </c>
      <c r="C288" s="1" t="s">
        <v>2118</v>
      </c>
      <c r="D288" s="1" t="s">
        <v>3756</v>
      </c>
      <c r="E288" s="1" t="s">
        <v>1508</v>
      </c>
      <c r="F288" s="1" t="str">
        <f>VLOOKUP(Table11[[#This Row],[نام کارشناس دفتر فنی]],Table1[],3,0)</f>
        <v>کارشناس بازرسی وبرنامه ریزی تعمیرات مکانیک(7)</v>
      </c>
      <c r="G288" s="1" t="s">
        <v>31</v>
      </c>
      <c r="H288" s="1" t="str">
        <f>VLOOKUP(Table11[[#This Row],[نام شخص کارشناس نظارت]],Table1[],3,0)</f>
        <v>کارشناس تاسیسات نظارت (3)</v>
      </c>
      <c r="I288" s="1">
        <f>COUNTIF(Table2[کد سیستم],Table11[[#This Row],[کد سیستم]])</f>
        <v>1</v>
      </c>
    </row>
    <row r="289" spans="1:9" x14ac:dyDescent="0.25">
      <c r="A289" s="1">
        <v>288</v>
      </c>
      <c r="B289" s="1" t="s">
        <v>2120</v>
      </c>
      <c r="C289" s="1" t="s">
        <v>2120</v>
      </c>
      <c r="D289" s="1" t="s">
        <v>3756</v>
      </c>
      <c r="E289" s="1" t="s">
        <v>1508</v>
      </c>
      <c r="F289" s="1" t="str">
        <f>VLOOKUP(Table11[[#This Row],[نام کارشناس دفتر فنی]],Table1[],3,0)</f>
        <v>کارشناس بازرسی وبرنامه ریزی تعمیرات مکانیک(7)</v>
      </c>
      <c r="G289" s="1" t="s">
        <v>31</v>
      </c>
      <c r="H289" s="1" t="str">
        <f>VLOOKUP(Table11[[#This Row],[نام شخص کارشناس نظارت]],Table1[],3,0)</f>
        <v>کارشناس تاسیسات نظارت (3)</v>
      </c>
      <c r="I289" s="1">
        <f>COUNTIF(Table2[کد سیستم],Table11[[#This Row],[کد سیستم]])</f>
        <v>1</v>
      </c>
    </row>
    <row r="290" spans="1:9" x14ac:dyDescent="0.25">
      <c r="A290" s="1">
        <v>289</v>
      </c>
      <c r="B290" s="1" t="s">
        <v>2122</v>
      </c>
      <c r="C290" s="1" t="s">
        <v>2122</v>
      </c>
      <c r="D290" s="1" t="s">
        <v>3756</v>
      </c>
      <c r="E290" s="1" t="s">
        <v>1508</v>
      </c>
      <c r="F290" s="1" t="str">
        <f>VLOOKUP(Table11[[#This Row],[نام کارشناس دفتر فنی]],Table1[],3,0)</f>
        <v>کارشناس بازرسی وبرنامه ریزی تعمیرات مکانیک(7)</v>
      </c>
      <c r="G290" s="1" t="s">
        <v>31</v>
      </c>
      <c r="H290" s="1" t="str">
        <f>VLOOKUP(Table11[[#This Row],[نام شخص کارشناس نظارت]],Table1[],3,0)</f>
        <v>کارشناس تاسیسات نظارت (3)</v>
      </c>
      <c r="I290" s="1">
        <f>COUNTIF(Table2[کد سیستم],Table11[[#This Row],[کد سیستم]])</f>
        <v>1</v>
      </c>
    </row>
    <row r="291" spans="1:9" x14ac:dyDescent="0.25">
      <c r="A291" s="1">
        <v>290</v>
      </c>
      <c r="B291" s="1" t="s">
        <v>2124</v>
      </c>
      <c r="C291" s="1" t="s">
        <v>2124</v>
      </c>
      <c r="D291" s="1" t="s">
        <v>3756</v>
      </c>
      <c r="E291" s="1" t="s">
        <v>1508</v>
      </c>
      <c r="F291" s="1" t="str">
        <f>VLOOKUP(Table11[[#This Row],[نام کارشناس دفتر فنی]],Table1[],3,0)</f>
        <v>کارشناس بازرسی وبرنامه ریزی تعمیرات مکانیک(7)</v>
      </c>
      <c r="G291" s="1" t="s">
        <v>31</v>
      </c>
      <c r="H291" s="1" t="str">
        <f>VLOOKUP(Table11[[#This Row],[نام شخص کارشناس نظارت]],Table1[],3,0)</f>
        <v>کارشناس تاسیسات نظارت (3)</v>
      </c>
      <c r="I291" s="1">
        <f>COUNTIF(Table2[کد سیستم],Table11[[#This Row],[کد سیستم]])</f>
        <v>1</v>
      </c>
    </row>
    <row r="292" spans="1:9" x14ac:dyDescent="0.25">
      <c r="A292" s="1">
        <v>291</v>
      </c>
      <c r="B292" s="1" t="s">
        <v>2126</v>
      </c>
      <c r="C292" s="1" t="s">
        <v>2126</v>
      </c>
      <c r="D292" s="1" t="s">
        <v>3756</v>
      </c>
      <c r="E292" s="1" t="s">
        <v>1508</v>
      </c>
      <c r="F292" s="1" t="str">
        <f>VLOOKUP(Table11[[#This Row],[نام کارشناس دفتر فنی]],Table1[],3,0)</f>
        <v>کارشناس بازرسی وبرنامه ریزی تعمیرات مکانیک(7)</v>
      </c>
      <c r="G292" s="1" t="s">
        <v>31</v>
      </c>
      <c r="H292" s="1" t="str">
        <f>VLOOKUP(Table11[[#This Row],[نام شخص کارشناس نظارت]],Table1[],3,0)</f>
        <v>کارشناس تاسیسات نظارت (3)</v>
      </c>
      <c r="I292" s="1">
        <f>COUNTIF(Table2[کد سیستم],Table11[[#This Row],[کد سیستم]])</f>
        <v>1</v>
      </c>
    </row>
    <row r="293" spans="1:9" x14ac:dyDescent="0.25">
      <c r="A293" s="1">
        <v>292</v>
      </c>
      <c r="B293" s="1" t="s">
        <v>2128</v>
      </c>
      <c r="C293" s="1" t="s">
        <v>2128</v>
      </c>
      <c r="D293" s="1" t="s">
        <v>3756</v>
      </c>
      <c r="E293" s="1" t="s">
        <v>1508</v>
      </c>
      <c r="F293" s="1" t="str">
        <f>VLOOKUP(Table11[[#This Row],[نام کارشناس دفتر فنی]],Table1[],3,0)</f>
        <v>کارشناس بازرسی وبرنامه ریزی تعمیرات مکانیک(7)</v>
      </c>
      <c r="G293" s="1" t="s">
        <v>31</v>
      </c>
      <c r="H293" s="1" t="str">
        <f>VLOOKUP(Table11[[#This Row],[نام شخص کارشناس نظارت]],Table1[],3,0)</f>
        <v>کارشناس تاسیسات نظارت (3)</v>
      </c>
      <c r="I293" s="1">
        <f>COUNTIF(Table2[کد سیستم],Table11[[#This Row],[کد سیستم]])</f>
        <v>1</v>
      </c>
    </row>
    <row r="294" spans="1:9" x14ac:dyDescent="0.25">
      <c r="A294" s="1">
        <v>293</v>
      </c>
      <c r="B294" s="1" t="s">
        <v>2130</v>
      </c>
      <c r="C294" s="1" t="s">
        <v>2130</v>
      </c>
      <c r="D294" s="1" t="s">
        <v>3756</v>
      </c>
      <c r="E294" s="1" t="s">
        <v>1508</v>
      </c>
      <c r="F294" s="1" t="str">
        <f>VLOOKUP(Table11[[#This Row],[نام کارشناس دفتر فنی]],Table1[],3,0)</f>
        <v>کارشناس بازرسی وبرنامه ریزی تعمیرات مکانیک(7)</v>
      </c>
      <c r="G294" s="1" t="s">
        <v>31</v>
      </c>
      <c r="H294" s="1" t="str">
        <f>VLOOKUP(Table11[[#This Row],[نام شخص کارشناس نظارت]],Table1[],3,0)</f>
        <v>کارشناس تاسیسات نظارت (3)</v>
      </c>
      <c r="I294" s="1">
        <f>COUNTIF(Table2[کد سیستم],Table11[[#This Row],[کد سیستم]])</f>
        <v>1</v>
      </c>
    </row>
    <row r="295" spans="1:9" x14ac:dyDescent="0.25">
      <c r="A295" s="1">
        <v>294</v>
      </c>
      <c r="B295" s="1" t="s">
        <v>2132</v>
      </c>
      <c r="C295" s="1" t="s">
        <v>2132</v>
      </c>
      <c r="D295" s="1" t="s">
        <v>3756</v>
      </c>
      <c r="E295" s="1" t="s">
        <v>1508</v>
      </c>
      <c r="F295" s="1" t="str">
        <f>VLOOKUP(Table11[[#This Row],[نام کارشناس دفتر فنی]],Table1[],3,0)</f>
        <v>کارشناس بازرسی وبرنامه ریزی تعمیرات مکانیک(7)</v>
      </c>
      <c r="G295" s="1" t="s">
        <v>31</v>
      </c>
      <c r="H295" s="1" t="str">
        <f>VLOOKUP(Table11[[#This Row],[نام شخص کارشناس نظارت]],Table1[],3,0)</f>
        <v>کارشناس تاسیسات نظارت (3)</v>
      </c>
      <c r="I295" s="1">
        <f>COUNTIF(Table2[کد سیستم],Table11[[#This Row],[کد سیستم]])</f>
        <v>1</v>
      </c>
    </row>
    <row r="296" spans="1:9" x14ac:dyDescent="0.25">
      <c r="A296" s="1">
        <v>295</v>
      </c>
      <c r="B296" s="1" t="s">
        <v>2134</v>
      </c>
      <c r="C296" s="1" t="s">
        <v>2134</v>
      </c>
      <c r="D296" s="1" t="s">
        <v>3756</v>
      </c>
      <c r="E296" s="1" t="s">
        <v>1508</v>
      </c>
      <c r="F296" s="1" t="str">
        <f>VLOOKUP(Table11[[#This Row],[نام کارشناس دفتر فنی]],Table1[],3,0)</f>
        <v>کارشناس بازرسی وبرنامه ریزی تعمیرات مکانیک(7)</v>
      </c>
      <c r="G296" s="1" t="s">
        <v>31</v>
      </c>
      <c r="H296" s="1" t="str">
        <f>VLOOKUP(Table11[[#This Row],[نام شخص کارشناس نظارت]],Table1[],3,0)</f>
        <v>کارشناس تاسیسات نظارت (3)</v>
      </c>
      <c r="I296" s="1">
        <f>COUNTIF(Table2[کد سیستم],Table11[[#This Row],[کد سیستم]])</f>
        <v>1</v>
      </c>
    </row>
    <row r="297" spans="1:9" x14ac:dyDescent="0.25">
      <c r="A297" s="1">
        <v>296</v>
      </c>
      <c r="B297" s="1" t="s">
        <v>2136</v>
      </c>
      <c r="C297" s="1" t="s">
        <v>2136</v>
      </c>
      <c r="D297" s="1" t="s">
        <v>3756</v>
      </c>
      <c r="E297" s="1" t="s">
        <v>1508</v>
      </c>
      <c r="F297" s="1" t="str">
        <f>VLOOKUP(Table11[[#This Row],[نام کارشناس دفتر فنی]],Table1[],3,0)</f>
        <v>کارشناس بازرسی وبرنامه ریزی تعمیرات مکانیک(7)</v>
      </c>
      <c r="G297" s="1" t="s">
        <v>31</v>
      </c>
      <c r="H297" s="1" t="str">
        <f>VLOOKUP(Table11[[#This Row],[نام شخص کارشناس نظارت]],Table1[],3,0)</f>
        <v>کارشناس تاسیسات نظارت (3)</v>
      </c>
      <c r="I297" s="1">
        <f>COUNTIF(Table2[کد سیستم],Table11[[#This Row],[کد سیستم]])</f>
        <v>1</v>
      </c>
    </row>
    <row r="298" spans="1:9" x14ac:dyDescent="0.25">
      <c r="A298" s="1">
        <v>297</v>
      </c>
      <c r="B298" s="1" t="s">
        <v>2138</v>
      </c>
      <c r="C298" s="1" t="s">
        <v>2138</v>
      </c>
      <c r="D298" s="1" t="s">
        <v>3756</v>
      </c>
      <c r="E298" s="1" t="s">
        <v>1508</v>
      </c>
      <c r="F298" s="1" t="str">
        <f>VLOOKUP(Table11[[#This Row],[نام کارشناس دفتر فنی]],Table1[],3,0)</f>
        <v>کارشناس بازرسی وبرنامه ریزی تعمیرات مکانیک(7)</v>
      </c>
      <c r="G298" s="1" t="s">
        <v>31</v>
      </c>
      <c r="H298" s="1" t="str">
        <f>VLOOKUP(Table11[[#This Row],[نام شخص کارشناس نظارت]],Table1[],3,0)</f>
        <v>کارشناس تاسیسات نظارت (3)</v>
      </c>
      <c r="I298" s="1">
        <f>COUNTIF(Table2[کد سیستم],Table11[[#This Row],[کد سیستم]])</f>
        <v>1</v>
      </c>
    </row>
    <row r="299" spans="1:9" x14ac:dyDescent="0.25">
      <c r="A299" s="1">
        <v>298</v>
      </c>
      <c r="B299" s="1" t="s">
        <v>2140</v>
      </c>
      <c r="C299" s="1" t="s">
        <v>2140</v>
      </c>
      <c r="D299" s="1" t="s">
        <v>3756</v>
      </c>
      <c r="E299" s="1" t="s">
        <v>1508</v>
      </c>
      <c r="F299" s="1" t="str">
        <f>VLOOKUP(Table11[[#This Row],[نام کارشناس دفتر فنی]],Table1[],3,0)</f>
        <v>کارشناس بازرسی وبرنامه ریزی تعمیرات مکانیک(7)</v>
      </c>
      <c r="G299" s="1" t="s">
        <v>31</v>
      </c>
      <c r="H299" s="1" t="str">
        <f>VLOOKUP(Table11[[#This Row],[نام شخص کارشناس نظارت]],Table1[],3,0)</f>
        <v>کارشناس تاسیسات نظارت (3)</v>
      </c>
      <c r="I299" s="1">
        <f>COUNTIF(Table2[کد سیستم],Table11[[#This Row],[کد سیستم]])</f>
        <v>1</v>
      </c>
    </row>
    <row r="300" spans="1:9" x14ac:dyDescent="0.25">
      <c r="A300" s="1">
        <v>299</v>
      </c>
      <c r="B300" s="1" t="s">
        <v>2142</v>
      </c>
      <c r="C300" s="1" t="s">
        <v>2142</v>
      </c>
      <c r="D300" s="1" t="s">
        <v>3756</v>
      </c>
      <c r="E300" s="1" t="s">
        <v>1508</v>
      </c>
      <c r="F300" s="1" t="str">
        <f>VLOOKUP(Table11[[#This Row],[نام کارشناس دفتر فنی]],Table1[],3,0)</f>
        <v>کارشناس بازرسی وبرنامه ریزی تعمیرات مکانیک(7)</v>
      </c>
      <c r="G300" s="1" t="s">
        <v>31</v>
      </c>
      <c r="H300" s="1" t="str">
        <f>VLOOKUP(Table11[[#This Row],[نام شخص کارشناس نظارت]],Table1[],3,0)</f>
        <v>کارشناس تاسیسات نظارت (3)</v>
      </c>
      <c r="I300" s="1">
        <f>COUNTIF(Table2[کد سیستم],Table11[[#This Row],[کد سیستم]])</f>
        <v>1</v>
      </c>
    </row>
    <row r="301" spans="1:9" x14ac:dyDescent="0.25">
      <c r="A301" s="1">
        <v>300</v>
      </c>
      <c r="B301" s="1" t="s">
        <v>2144</v>
      </c>
      <c r="C301" s="1" t="s">
        <v>2144</v>
      </c>
      <c r="D301" s="1" t="s">
        <v>3756</v>
      </c>
      <c r="E301" s="1" t="s">
        <v>1508</v>
      </c>
      <c r="F301" s="1" t="str">
        <f>VLOOKUP(Table11[[#This Row],[نام کارشناس دفتر فنی]],Table1[],3,0)</f>
        <v>کارشناس بازرسی وبرنامه ریزی تعمیرات مکانیک(7)</v>
      </c>
      <c r="G301" s="1" t="s">
        <v>31</v>
      </c>
      <c r="H301" s="1" t="str">
        <f>VLOOKUP(Table11[[#This Row],[نام شخص کارشناس نظارت]],Table1[],3,0)</f>
        <v>کارشناس تاسیسات نظارت (3)</v>
      </c>
      <c r="I301" s="1">
        <f>COUNTIF(Table2[کد سیستم],Table11[[#This Row],[کد سیستم]])</f>
        <v>1</v>
      </c>
    </row>
    <row r="302" spans="1:9" x14ac:dyDescent="0.25">
      <c r="A302" s="1">
        <v>301</v>
      </c>
      <c r="B302" s="1" t="s">
        <v>2146</v>
      </c>
      <c r="C302" s="1" t="s">
        <v>2146</v>
      </c>
      <c r="D302" s="1" t="s">
        <v>3756</v>
      </c>
      <c r="E302" s="1" t="s">
        <v>1508</v>
      </c>
      <c r="F302" s="1" t="str">
        <f>VLOOKUP(Table11[[#This Row],[نام کارشناس دفتر فنی]],Table1[],3,0)</f>
        <v>کارشناس بازرسی وبرنامه ریزی تعمیرات مکانیک(7)</v>
      </c>
      <c r="G302" s="1" t="s">
        <v>31</v>
      </c>
      <c r="H302" s="1" t="str">
        <f>VLOOKUP(Table11[[#This Row],[نام شخص کارشناس نظارت]],Table1[],3,0)</f>
        <v>کارشناس تاسیسات نظارت (3)</v>
      </c>
      <c r="I302" s="1">
        <f>COUNTIF(Table2[کد سیستم],Table11[[#This Row],[کد سیستم]])</f>
        <v>1</v>
      </c>
    </row>
    <row r="303" spans="1:9" x14ac:dyDescent="0.25">
      <c r="A303" s="1">
        <v>302</v>
      </c>
      <c r="B303" s="1" t="s">
        <v>2148</v>
      </c>
      <c r="C303" s="1" t="s">
        <v>2148</v>
      </c>
      <c r="D303" s="1" t="s">
        <v>3756</v>
      </c>
      <c r="E303" s="1" t="s">
        <v>1508</v>
      </c>
      <c r="F303" s="1" t="str">
        <f>VLOOKUP(Table11[[#This Row],[نام کارشناس دفتر فنی]],Table1[],3,0)</f>
        <v>کارشناس بازرسی وبرنامه ریزی تعمیرات مکانیک(7)</v>
      </c>
      <c r="G303" s="1" t="s">
        <v>31</v>
      </c>
      <c r="H303" s="1" t="str">
        <f>VLOOKUP(Table11[[#This Row],[نام شخص کارشناس نظارت]],Table1[],3,0)</f>
        <v>کارشناس تاسیسات نظارت (3)</v>
      </c>
      <c r="I303" s="1">
        <f>COUNTIF(Table2[کد سیستم],Table11[[#This Row],[کد سیستم]])</f>
        <v>1</v>
      </c>
    </row>
    <row r="304" spans="1:9" x14ac:dyDescent="0.25">
      <c r="A304" s="1">
        <v>303</v>
      </c>
      <c r="B304" s="1" t="s">
        <v>2150</v>
      </c>
      <c r="C304" s="1" t="s">
        <v>2150</v>
      </c>
      <c r="D304" s="1" t="s">
        <v>3756</v>
      </c>
      <c r="E304" s="1" t="s">
        <v>1508</v>
      </c>
      <c r="F304" s="1" t="str">
        <f>VLOOKUP(Table11[[#This Row],[نام کارشناس دفتر فنی]],Table1[],3,0)</f>
        <v>کارشناس بازرسی وبرنامه ریزی تعمیرات مکانیک(7)</v>
      </c>
      <c r="G304" s="1" t="s">
        <v>31</v>
      </c>
      <c r="H304" s="1" t="str">
        <f>VLOOKUP(Table11[[#This Row],[نام شخص کارشناس نظارت]],Table1[],3,0)</f>
        <v>کارشناس تاسیسات نظارت (3)</v>
      </c>
      <c r="I304" s="1">
        <f>COUNTIF(Table2[کد سیستم],Table11[[#This Row],[کد سیستم]])</f>
        <v>1</v>
      </c>
    </row>
    <row r="305" spans="1:9" x14ac:dyDescent="0.25">
      <c r="A305" s="1">
        <v>304</v>
      </c>
      <c r="B305" s="1" t="s">
        <v>2152</v>
      </c>
      <c r="C305" s="1" t="s">
        <v>2152</v>
      </c>
      <c r="D305" s="1" t="s">
        <v>3756</v>
      </c>
      <c r="E305" s="1" t="s">
        <v>1508</v>
      </c>
      <c r="F305" s="1" t="str">
        <f>VLOOKUP(Table11[[#This Row],[نام کارشناس دفتر فنی]],Table1[],3,0)</f>
        <v>کارشناس بازرسی وبرنامه ریزی تعمیرات مکانیک(7)</v>
      </c>
      <c r="G305" s="1" t="s">
        <v>31</v>
      </c>
      <c r="H305" s="1" t="str">
        <f>VLOOKUP(Table11[[#This Row],[نام شخص کارشناس نظارت]],Table1[],3,0)</f>
        <v>کارشناس تاسیسات نظارت (3)</v>
      </c>
      <c r="I305" s="1">
        <f>COUNTIF(Table2[کد سیستم],Table11[[#This Row],[کد سیستم]])</f>
        <v>1</v>
      </c>
    </row>
    <row r="306" spans="1:9" x14ac:dyDescent="0.25">
      <c r="A306" s="1">
        <v>305</v>
      </c>
      <c r="B306" s="1" t="s">
        <v>2154</v>
      </c>
      <c r="C306" s="1" t="s">
        <v>2154</v>
      </c>
      <c r="D306" s="1" t="s">
        <v>3756</v>
      </c>
      <c r="E306" s="1" t="s">
        <v>1508</v>
      </c>
      <c r="F306" s="1" t="str">
        <f>VLOOKUP(Table11[[#This Row],[نام کارشناس دفتر فنی]],Table1[],3,0)</f>
        <v>کارشناس بازرسی وبرنامه ریزی تعمیرات مکانیک(7)</v>
      </c>
      <c r="G306" s="1" t="s">
        <v>31</v>
      </c>
      <c r="H306" s="1" t="str">
        <f>VLOOKUP(Table11[[#This Row],[نام شخص کارشناس نظارت]],Table1[],3,0)</f>
        <v>کارشناس تاسیسات نظارت (3)</v>
      </c>
      <c r="I306" s="1">
        <f>COUNTIF(Table2[کد سیستم],Table11[[#This Row],[کد سیستم]])</f>
        <v>1</v>
      </c>
    </row>
    <row r="307" spans="1:9" x14ac:dyDescent="0.25">
      <c r="A307" s="1">
        <v>306</v>
      </c>
      <c r="B307" s="1" t="s">
        <v>2156</v>
      </c>
      <c r="C307" s="1" t="s">
        <v>2156</v>
      </c>
      <c r="D307" s="1" t="s">
        <v>3756</v>
      </c>
      <c r="E307" s="1" t="s">
        <v>1508</v>
      </c>
      <c r="F307" s="1" t="str">
        <f>VLOOKUP(Table11[[#This Row],[نام کارشناس دفتر فنی]],Table1[],3,0)</f>
        <v>کارشناس بازرسی وبرنامه ریزی تعمیرات مکانیک(7)</v>
      </c>
      <c r="G307" s="1" t="s">
        <v>31</v>
      </c>
      <c r="H307" s="1" t="str">
        <f>VLOOKUP(Table11[[#This Row],[نام شخص کارشناس نظارت]],Table1[],3,0)</f>
        <v>کارشناس تاسیسات نظارت (3)</v>
      </c>
      <c r="I307" s="1">
        <f>COUNTIF(Table2[کد سیستم],Table11[[#This Row],[کد سیستم]])</f>
        <v>1</v>
      </c>
    </row>
    <row r="308" spans="1:9" x14ac:dyDescent="0.25">
      <c r="A308" s="1">
        <v>307</v>
      </c>
      <c r="B308" s="1" t="s">
        <v>2158</v>
      </c>
      <c r="C308" s="1" t="s">
        <v>2158</v>
      </c>
      <c r="D308" s="1" t="s">
        <v>3756</v>
      </c>
      <c r="E308" s="1" t="s">
        <v>1508</v>
      </c>
      <c r="F308" s="1" t="str">
        <f>VLOOKUP(Table11[[#This Row],[نام کارشناس دفتر فنی]],Table1[],3,0)</f>
        <v>کارشناس بازرسی وبرنامه ریزی تعمیرات مکانیک(7)</v>
      </c>
      <c r="G308" s="1" t="s">
        <v>31</v>
      </c>
      <c r="H308" s="1" t="str">
        <f>VLOOKUP(Table11[[#This Row],[نام شخص کارشناس نظارت]],Table1[],3,0)</f>
        <v>کارشناس تاسیسات نظارت (3)</v>
      </c>
      <c r="I308" s="1">
        <f>COUNTIF(Table2[کد سیستم],Table11[[#This Row],[کد سیستم]])</f>
        <v>1</v>
      </c>
    </row>
    <row r="309" spans="1:9" x14ac:dyDescent="0.25">
      <c r="A309" s="1">
        <v>308</v>
      </c>
      <c r="B309" s="1" t="s">
        <v>2160</v>
      </c>
      <c r="C309" s="1" t="s">
        <v>2160</v>
      </c>
      <c r="D309" s="1" t="s">
        <v>3756</v>
      </c>
      <c r="E309" s="1" t="s">
        <v>1508</v>
      </c>
      <c r="F309" s="1" t="str">
        <f>VLOOKUP(Table11[[#This Row],[نام کارشناس دفتر فنی]],Table1[],3,0)</f>
        <v>کارشناس بازرسی وبرنامه ریزی تعمیرات مکانیک(7)</v>
      </c>
      <c r="G309" s="1" t="s">
        <v>31</v>
      </c>
      <c r="H309" s="1" t="str">
        <f>VLOOKUP(Table11[[#This Row],[نام شخص کارشناس نظارت]],Table1[],3,0)</f>
        <v>کارشناس تاسیسات نظارت (3)</v>
      </c>
      <c r="I309" s="1">
        <f>COUNTIF(Table2[کد سیستم],Table11[[#This Row],[کد سیستم]])</f>
        <v>1</v>
      </c>
    </row>
    <row r="310" spans="1:9" x14ac:dyDescent="0.25">
      <c r="A310" s="1">
        <v>309</v>
      </c>
      <c r="B310" s="1" t="s">
        <v>2162</v>
      </c>
      <c r="C310" s="1" t="s">
        <v>2162</v>
      </c>
      <c r="D310" s="1" t="s">
        <v>3756</v>
      </c>
      <c r="E310" s="1" t="s">
        <v>1508</v>
      </c>
      <c r="F310" s="1" t="str">
        <f>VLOOKUP(Table11[[#This Row],[نام کارشناس دفتر فنی]],Table1[],3,0)</f>
        <v>کارشناس بازرسی وبرنامه ریزی تعمیرات مکانیک(7)</v>
      </c>
      <c r="G310" s="1" t="s">
        <v>31</v>
      </c>
      <c r="H310" s="1" t="str">
        <f>VLOOKUP(Table11[[#This Row],[نام شخص کارشناس نظارت]],Table1[],3,0)</f>
        <v>کارشناس تاسیسات نظارت (3)</v>
      </c>
      <c r="I310" s="1">
        <f>COUNTIF(Table2[کد سیستم],Table11[[#This Row],[کد سیستم]])</f>
        <v>1</v>
      </c>
    </row>
    <row r="311" spans="1:9" x14ac:dyDescent="0.25">
      <c r="A311" s="1">
        <v>310</v>
      </c>
      <c r="B311" s="1" t="s">
        <v>2164</v>
      </c>
      <c r="C311" s="1" t="s">
        <v>2164</v>
      </c>
      <c r="D311" s="1" t="s">
        <v>3756</v>
      </c>
      <c r="E311" s="1" t="s">
        <v>1508</v>
      </c>
      <c r="F311" s="1" t="str">
        <f>VLOOKUP(Table11[[#This Row],[نام کارشناس دفتر فنی]],Table1[],3,0)</f>
        <v>کارشناس بازرسی وبرنامه ریزی تعمیرات مکانیک(7)</v>
      </c>
      <c r="G311" s="1" t="s">
        <v>31</v>
      </c>
      <c r="H311" s="1" t="str">
        <f>VLOOKUP(Table11[[#This Row],[نام شخص کارشناس نظارت]],Table1[],3,0)</f>
        <v>کارشناس تاسیسات نظارت (3)</v>
      </c>
      <c r="I311" s="1">
        <f>COUNTIF(Table2[کد سیستم],Table11[[#This Row],[کد سیستم]])</f>
        <v>1</v>
      </c>
    </row>
    <row r="312" spans="1:9" x14ac:dyDescent="0.25">
      <c r="A312" s="1">
        <v>311</v>
      </c>
      <c r="B312" s="1" t="s">
        <v>2166</v>
      </c>
      <c r="C312" s="1" t="s">
        <v>2166</v>
      </c>
      <c r="D312" s="1" t="s">
        <v>3756</v>
      </c>
      <c r="E312" s="1" t="s">
        <v>1508</v>
      </c>
      <c r="F312" s="1" t="str">
        <f>VLOOKUP(Table11[[#This Row],[نام کارشناس دفتر فنی]],Table1[],3,0)</f>
        <v>کارشناس بازرسی وبرنامه ریزی تعمیرات مکانیک(7)</v>
      </c>
      <c r="G312" s="1" t="s">
        <v>31</v>
      </c>
      <c r="H312" s="1" t="str">
        <f>VLOOKUP(Table11[[#This Row],[نام شخص کارشناس نظارت]],Table1[],3,0)</f>
        <v>کارشناس تاسیسات نظارت (3)</v>
      </c>
      <c r="I312" s="1">
        <f>COUNTIF(Table2[کد سیستم],Table11[[#This Row],[کد سیستم]])</f>
        <v>1</v>
      </c>
    </row>
    <row r="313" spans="1:9" x14ac:dyDescent="0.25">
      <c r="A313" s="1">
        <v>312</v>
      </c>
      <c r="B313" s="1" t="s">
        <v>2168</v>
      </c>
      <c r="C313" s="1" t="s">
        <v>2168</v>
      </c>
      <c r="D313" s="1" t="s">
        <v>3756</v>
      </c>
      <c r="E313" s="1" t="s">
        <v>1508</v>
      </c>
      <c r="F313" s="1" t="str">
        <f>VLOOKUP(Table11[[#This Row],[نام کارشناس دفتر فنی]],Table1[],3,0)</f>
        <v>کارشناس بازرسی وبرنامه ریزی تعمیرات مکانیک(7)</v>
      </c>
      <c r="G313" s="1" t="s">
        <v>31</v>
      </c>
      <c r="H313" s="1" t="str">
        <f>VLOOKUP(Table11[[#This Row],[نام شخص کارشناس نظارت]],Table1[],3,0)</f>
        <v>کارشناس تاسیسات نظارت (3)</v>
      </c>
      <c r="I313" s="1">
        <f>COUNTIF(Table2[کد سیستم],Table11[[#This Row],[کد سیستم]])</f>
        <v>1</v>
      </c>
    </row>
    <row r="314" spans="1:9" x14ac:dyDescent="0.25">
      <c r="A314" s="1">
        <v>313</v>
      </c>
      <c r="B314" s="1" t="s">
        <v>2170</v>
      </c>
      <c r="C314" s="1" t="s">
        <v>2170</v>
      </c>
      <c r="D314" s="1" t="s">
        <v>3756</v>
      </c>
      <c r="E314" s="1" t="s">
        <v>1508</v>
      </c>
      <c r="F314" s="1" t="str">
        <f>VLOOKUP(Table11[[#This Row],[نام کارشناس دفتر فنی]],Table1[],3,0)</f>
        <v>کارشناس بازرسی وبرنامه ریزی تعمیرات مکانیک(7)</v>
      </c>
      <c r="G314" s="1" t="s">
        <v>31</v>
      </c>
      <c r="H314" s="1" t="str">
        <f>VLOOKUP(Table11[[#This Row],[نام شخص کارشناس نظارت]],Table1[],3,0)</f>
        <v>کارشناس تاسیسات نظارت (3)</v>
      </c>
      <c r="I314" s="1">
        <f>COUNTIF(Table2[کد سیستم],Table11[[#This Row],[کد سیستم]])</f>
        <v>1</v>
      </c>
    </row>
    <row r="315" spans="1:9" x14ac:dyDescent="0.25">
      <c r="A315" s="1">
        <v>314</v>
      </c>
      <c r="B315" s="1" t="s">
        <v>2172</v>
      </c>
      <c r="C315" s="1" t="s">
        <v>2172</v>
      </c>
      <c r="D315" s="1" t="s">
        <v>3756</v>
      </c>
      <c r="E315" s="1" t="s">
        <v>1508</v>
      </c>
      <c r="F315" s="1" t="str">
        <f>VLOOKUP(Table11[[#This Row],[نام کارشناس دفتر فنی]],Table1[],3,0)</f>
        <v>کارشناس بازرسی وبرنامه ریزی تعمیرات مکانیک(7)</v>
      </c>
      <c r="G315" s="1" t="s">
        <v>31</v>
      </c>
      <c r="H315" s="1" t="str">
        <f>VLOOKUP(Table11[[#This Row],[نام شخص کارشناس نظارت]],Table1[],3,0)</f>
        <v>کارشناس تاسیسات نظارت (3)</v>
      </c>
      <c r="I315" s="1">
        <f>COUNTIF(Table2[کد سیستم],Table11[[#This Row],[کد سیستم]])</f>
        <v>1</v>
      </c>
    </row>
    <row r="316" spans="1:9" x14ac:dyDescent="0.25">
      <c r="A316" s="1">
        <v>315</v>
      </c>
      <c r="B316" s="1" t="s">
        <v>2174</v>
      </c>
      <c r="C316" s="1" t="s">
        <v>2174</v>
      </c>
      <c r="D316" s="1" t="s">
        <v>3756</v>
      </c>
      <c r="E316" s="1" t="s">
        <v>1508</v>
      </c>
      <c r="F316" s="1" t="str">
        <f>VLOOKUP(Table11[[#This Row],[نام کارشناس دفتر فنی]],Table1[],3,0)</f>
        <v>کارشناس بازرسی وبرنامه ریزی تعمیرات مکانیک(7)</v>
      </c>
      <c r="G316" s="1" t="s">
        <v>31</v>
      </c>
      <c r="H316" s="1" t="str">
        <f>VLOOKUP(Table11[[#This Row],[نام شخص کارشناس نظارت]],Table1[],3,0)</f>
        <v>کارشناس تاسیسات نظارت (3)</v>
      </c>
      <c r="I316" s="1">
        <f>COUNTIF(Table2[کد سیستم],Table11[[#This Row],[کد سیستم]])</f>
        <v>1</v>
      </c>
    </row>
    <row r="317" spans="1:9" x14ac:dyDescent="0.25">
      <c r="A317" s="1">
        <v>316</v>
      </c>
      <c r="B317" s="1" t="s">
        <v>2176</v>
      </c>
      <c r="C317" s="1" t="s">
        <v>2176</v>
      </c>
      <c r="D317" s="1" t="s">
        <v>3756</v>
      </c>
      <c r="E317" s="1" t="s">
        <v>1508</v>
      </c>
      <c r="F317" s="1" t="str">
        <f>VLOOKUP(Table11[[#This Row],[نام کارشناس دفتر فنی]],Table1[],3,0)</f>
        <v>کارشناس بازرسی وبرنامه ریزی تعمیرات مکانیک(7)</v>
      </c>
      <c r="G317" s="1" t="s">
        <v>31</v>
      </c>
      <c r="H317" s="1" t="str">
        <f>VLOOKUP(Table11[[#This Row],[نام شخص کارشناس نظارت]],Table1[],3,0)</f>
        <v>کارشناس تاسیسات نظارت (3)</v>
      </c>
      <c r="I317" s="1">
        <f>COUNTIF(Table2[کد سیستم],Table11[[#This Row],[کد سیستم]])</f>
        <v>1</v>
      </c>
    </row>
    <row r="318" spans="1:9" x14ac:dyDescent="0.25">
      <c r="A318" s="1">
        <v>317</v>
      </c>
      <c r="B318" s="1" t="s">
        <v>2178</v>
      </c>
      <c r="C318" s="1" t="s">
        <v>2178</v>
      </c>
      <c r="D318" s="1" t="s">
        <v>3756</v>
      </c>
      <c r="E318" s="1" t="s">
        <v>1508</v>
      </c>
      <c r="F318" s="1" t="str">
        <f>VLOOKUP(Table11[[#This Row],[نام کارشناس دفتر فنی]],Table1[],3,0)</f>
        <v>کارشناس بازرسی وبرنامه ریزی تعمیرات مکانیک(7)</v>
      </c>
      <c r="G318" s="1" t="s">
        <v>31</v>
      </c>
      <c r="H318" s="1" t="str">
        <f>VLOOKUP(Table11[[#This Row],[نام شخص کارشناس نظارت]],Table1[],3,0)</f>
        <v>کارشناس تاسیسات نظارت (3)</v>
      </c>
      <c r="I318" s="1">
        <f>COUNTIF(Table2[کد سیستم],Table11[[#This Row],[کد سیستم]])</f>
        <v>1</v>
      </c>
    </row>
    <row r="319" spans="1:9" x14ac:dyDescent="0.25">
      <c r="A319" s="1">
        <v>318</v>
      </c>
      <c r="B319" s="1" t="s">
        <v>2180</v>
      </c>
      <c r="C319" s="1" t="s">
        <v>2180</v>
      </c>
      <c r="D319" s="1" t="s">
        <v>3756</v>
      </c>
      <c r="E319" s="1" t="s">
        <v>1508</v>
      </c>
      <c r="F319" s="1" t="str">
        <f>VLOOKUP(Table11[[#This Row],[نام کارشناس دفتر فنی]],Table1[],3,0)</f>
        <v>کارشناس بازرسی وبرنامه ریزی تعمیرات مکانیک(7)</v>
      </c>
      <c r="G319" s="1" t="s">
        <v>31</v>
      </c>
      <c r="H319" s="1" t="str">
        <f>VLOOKUP(Table11[[#This Row],[نام شخص کارشناس نظارت]],Table1[],3,0)</f>
        <v>کارشناس تاسیسات نظارت (3)</v>
      </c>
      <c r="I319" s="1">
        <f>COUNTIF(Table2[کد سیستم],Table11[[#This Row],[کد سیستم]])</f>
        <v>1</v>
      </c>
    </row>
    <row r="320" spans="1:9" x14ac:dyDescent="0.25">
      <c r="A320" s="1">
        <v>319</v>
      </c>
      <c r="B320" s="1" t="s">
        <v>2182</v>
      </c>
      <c r="C320" s="1" t="s">
        <v>2182</v>
      </c>
      <c r="D320" s="1" t="s">
        <v>3756</v>
      </c>
      <c r="E320" s="1" t="s">
        <v>1508</v>
      </c>
      <c r="F320" s="1" t="str">
        <f>VLOOKUP(Table11[[#This Row],[نام کارشناس دفتر فنی]],Table1[],3,0)</f>
        <v>کارشناس بازرسی وبرنامه ریزی تعمیرات مکانیک(7)</v>
      </c>
      <c r="G320" s="1" t="s">
        <v>31</v>
      </c>
      <c r="H320" s="1" t="str">
        <f>VLOOKUP(Table11[[#This Row],[نام شخص کارشناس نظارت]],Table1[],3,0)</f>
        <v>کارشناس تاسیسات نظارت (3)</v>
      </c>
      <c r="I320" s="1">
        <f>COUNTIF(Table2[کد سیستم],Table11[[#This Row],[کد سیستم]])</f>
        <v>1</v>
      </c>
    </row>
    <row r="321" spans="1:9" x14ac:dyDescent="0.25">
      <c r="A321" s="1">
        <v>320</v>
      </c>
      <c r="B321" s="1" t="s">
        <v>2184</v>
      </c>
      <c r="C321" s="1" t="s">
        <v>2184</v>
      </c>
      <c r="D321" s="1" t="s">
        <v>3756</v>
      </c>
      <c r="E321" s="1" t="s">
        <v>1508</v>
      </c>
      <c r="F321" s="1" t="str">
        <f>VLOOKUP(Table11[[#This Row],[نام کارشناس دفتر فنی]],Table1[],3,0)</f>
        <v>کارشناس بازرسی وبرنامه ریزی تعمیرات مکانیک(7)</v>
      </c>
      <c r="G321" s="1" t="s">
        <v>31</v>
      </c>
      <c r="H321" s="1" t="str">
        <f>VLOOKUP(Table11[[#This Row],[نام شخص کارشناس نظارت]],Table1[],3,0)</f>
        <v>کارشناس تاسیسات نظارت (3)</v>
      </c>
      <c r="I321" s="1">
        <f>COUNTIF(Table2[کد سیستم],Table11[[#This Row],[کد سیستم]])</f>
        <v>1</v>
      </c>
    </row>
    <row r="322" spans="1:9" x14ac:dyDescent="0.25">
      <c r="A322" s="1">
        <v>321</v>
      </c>
      <c r="B322" s="1" t="s">
        <v>2186</v>
      </c>
      <c r="C322" s="1" t="s">
        <v>2186</v>
      </c>
      <c r="D322" s="1" t="s">
        <v>3756</v>
      </c>
      <c r="E322" s="1" t="s">
        <v>1508</v>
      </c>
      <c r="F322" s="1" t="str">
        <f>VLOOKUP(Table11[[#This Row],[نام کارشناس دفتر فنی]],Table1[],3,0)</f>
        <v>کارشناس بازرسی وبرنامه ریزی تعمیرات مکانیک(7)</v>
      </c>
      <c r="G322" s="1" t="s">
        <v>31</v>
      </c>
      <c r="H322" s="1" t="str">
        <f>VLOOKUP(Table11[[#This Row],[نام شخص کارشناس نظارت]],Table1[],3,0)</f>
        <v>کارشناس تاسیسات نظارت (3)</v>
      </c>
      <c r="I322" s="1">
        <f>COUNTIF(Table2[کد سیستم],Table11[[#This Row],[کد سیستم]])</f>
        <v>1</v>
      </c>
    </row>
    <row r="323" spans="1:9" x14ac:dyDescent="0.25">
      <c r="A323" s="1">
        <v>322</v>
      </c>
      <c r="B323" s="1" t="s">
        <v>2188</v>
      </c>
      <c r="C323" s="1" t="s">
        <v>2188</v>
      </c>
      <c r="D323" s="1" t="s">
        <v>3756</v>
      </c>
      <c r="E323" s="1" t="s">
        <v>1508</v>
      </c>
      <c r="F323" s="1" t="str">
        <f>VLOOKUP(Table11[[#This Row],[نام کارشناس دفتر فنی]],Table1[],3,0)</f>
        <v>کارشناس بازرسی وبرنامه ریزی تعمیرات مکانیک(7)</v>
      </c>
      <c r="G323" s="1" t="s">
        <v>31</v>
      </c>
      <c r="H323" s="1" t="str">
        <f>VLOOKUP(Table11[[#This Row],[نام شخص کارشناس نظارت]],Table1[],3,0)</f>
        <v>کارشناس تاسیسات نظارت (3)</v>
      </c>
      <c r="I323" s="1">
        <f>COUNTIF(Table2[کد سیستم],Table11[[#This Row],[کد سیستم]])</f>
        <v>1</v>
      </c>
    </row>
    <row r="324" spans="1:9" x14ac:dyDescent="0.25">
      <c r="A324" s="1">
        <v>323</v>
      </c>
      <c r="B324" s="1" t="s">
        <v>2190</v>
      </c>
      <c r="C324" s="1" t="s">
        <v>2190</v>
      </c>
      <c r="D324" s="1" t="s">
        <v>3756</v>
      </c>
      <c r="E324" s="1" t="s">
        <v>1508</v>
      </c>
      <c r="F324" s="1" t="str">
        <f>VLOOKUP(Table11[[#This Row],[نام کارشناس دفتر فنی]],Table1[],3,0)</f>
        <v>کارشناس بازرسی وبرنامه ریزی تعمیرات مکانیک(7)</v>
      </c>
      <c r="G324" s="1" t="s">
        <v>31</v>
      </c>
      <c r="H324" s="1" t="str">
        <f>VLOOKUP(Table11[[#This Row],[نام شخص کارشناس نظارت]],Table1[],3,0)</f>
        <v>کارشناس تاسیسات نظارت (3)</v>
      </c>
      <c r="I324" s="1">
        <f>COUNTIF(Table2[کد سیستم],Table11[[#This Row],[کد سیستم]])</f>
        <v>1</v>
      </c>
    </row>
    <row r="325" spans="1:9" x14ac:dyDescent="0.25">
      <c r="A325" s="1">
        <v>324</v>
      </c>
      <c r="B325" s="1" t="s">
        <v>2192</v>
      </c>
      <c r="C325" s="1" t="s">
        <v>2192</v>
      </c>
      <c r="D325" s="1" t="s">
        <v>3756</v>
      </c>
      <c r="E325" s="1" t="s">
        <v>1508</v>
      </c>
      <c r="F325" s="1" t="str">
        <f>VLOOKUP(Table11[[#This Row],[نام کارشناس دفتر فنی]],Table1[],3,0)</f>
        <v>کارشناس بازرسی وبرنامه ریزی تعمیرات مکانیک(7)</v>
      </c>
      <c r="G325" s="1" t="s">
        <v>31</v>
      </c>
      <c r="H325" s="1" t="str">
        <f>VLOOKUP(Table11[[#This Row],[نام شخص کارشناس نظارت]],Table1[],3,0)</f>
        <v>کارشناس تاسیسات نظارت (3)</v>
      </c>
      <c r="I325" s="1">
        <f>COUNTIF(Table2[کد سیستم],Table11[[#This Row],[کد سیستم]])</f>
        <v>1</v>
      </c>
    </row>
    <row r="326" spans="1:9" x14ac:dyDescent="0.25">
      <c r="A326" s="1">
        <v>325</v>
      </c>
      <c r="B326" s="1" t="s">
        <v>2194</v>
      </c>
      <c r="C326" s="1" t="s">
        <v>2194</v>
      </c>
      <c r="D326" s="1" t="s">
        <v>3756</v>
      </c>
      <c r="E326" s="1" t="s">
        <v>1508</v>
      </c>
      <c r="F326" s="1" t="str">
        <f>VLOOKUP(Table11[[#This Row],[نام کارشناس دفتر فنی]],Table1[],3,0)</f>
        <v>کارشناس بازرسی وبرنامه ریزی تعمیرات مکانیک(7)</v>
      </c>
      <c r="G326" s="1" t="s">
        <v>31</v>
      </c>
      <c r="H326" s="1" t="str">
        <f>VLOOKUP(Table11[[#This Row],[نام شخص کارشناس نظارت]],Table1[],3,0)</f>
        <v>کارشناس تاسیسات نظارت (3)</v>
      </c>
      <c r="I326" s="1">
        <f>COUNTIF(Table2[کد سیستم],Table11[[#This Row],[کد سیستم]])</f>
        <v>1</v>
      </c>
    </row>
    <row r="327" spans="1:9" x14ac:dyDescent="0.25">
      <c r="A327" s="1">
        <v>326</v>
      </c>
      <c r="B327" s="1" t="s">
        <v>2196</v>
      </c>
      <c r="C327" s="1" t="s">
        <v>2196</v>
      </c>
      <c r="D327" s="1" t="s">
        <v>3756</v>
      </c>
      <c r="E327" s="1" t="s">
        <v>1508</v>
      </c>
      <c r="F327" s="1" t="str">
        <f>VLOOKUP(Table11[[#This Row],[نام کارشناس دفتر فنی]],Table1[],3,0)</f>
        <v>کارشناس بازرسی وبرنامه ریزی تعمیرات مکانیک(7)</v>
      </c>
      <c r="G327" s="1" t="s">
        <v>31</v>
      </c>
      <c r="H327" s="1" t="str">
        <f>VLOOKUP(Table11[[#This Row],[نام شخص کارشناس نظارت]],Table1[],3,0)</f>
        <v>کارشناس تاسیسات نظارت (3)</v>
      </c>
      <c r="I327" s="1">
        <f>COUNTIF(Table2[کد سیستم],Table11[[#This Row],[کد سیستم]])</f>
        <v>1</v>
      </c>
    </row>
    <row r="328" spans="1:9" x14ac:dyDescent="0.25">
      <c r="A328" s="1">
        <v>327</v>
      </c>
      <c r="B328" s="1" t="s">
        <v>2198</v>
      </c>
      <c r="C328" s="1" t="s">
        <v>2198</v>
      </c>
      <c r="D328" s="1" t="s">
        <v>3756</v>
      </c>
      <c r="E328" s="1" t="s">
        <v>1508</v>
      </c>
      <c r="F328" s="1" t="str">
        <f>VLOOKUP(Table11[[#This Row],[نام کارشناس دفتر فنی]],Table1[],3,0)</f>
        <v>کارشناس بازرسی وبرنامه ریزی تعمیرات مکانیک(7)</v>
      </c>
      <c r="G328" s="1" t="s">
        <v>31</v>
      </c>
      <c r="H328" s="1" t="str">
        <f>VLOOKUP(Table11[[#This Row],[نام شخص کارشناس نظارت]],Table1[],3,0)</f>
        <v>کارشناس تاسیسات نظارت (3)</v>
      </c>
      <c r="I328" s="1">
        <f>COUNTIF(Table2[کد سیستم],Table11[[#This Row],[کد سیستم]])</f>
        <v>1</v>
      </c>
    </row>
    <row r="329" spans="1:9" x14ac:dyDescent="0.25">
      <c r="A329" s="1">
        <v>328</v>
      </c>
      <c r="B329" s="1" t="s">
        <v>2200</v>
      </c>
      <c r="C329" s="1" t="s">
        <v>2200</v>
      </c>
      <c r="D329" s="1" t="s">
        <v>3756</v>
      </c>
      <c r="E329" s="1" t="s">
        <v>1508</v>
      </c>
      <c r="F329" s="1" t="str">
        <f>VLOOKUP(Table11[[#This Row],[نام کارشناس دفتر فنی]],Table1[],3,0)</f>
        <v>کارشناس بازرسی وبرنامه ریزی تعمیرات مکانیک(7)</v>
      </c>
      <c r="G329" s="1" t="s">
        <v>31</v>
      </c>
      <c r="H329" s="1" t="str">
        <f>VLOOKUP(Table11[[#This Row],[نام شخص کارشناس نظارت]],Table1[],3,0)</f>
        <v>کارشناس تاسیسات نظارت (3)</v>
      </c>
      <c r="I329" s="1">
        <f>COUNTIF(Table2[کد سیستم],Table11[[#This Row],[کد سیستم]])</f>
        <v>1</v>
      </c>
    </row>
    <row r="330" spans="1:9" x14ac:dyDescent="0.25">
      <c r="A330" s="1">
        <v>329</v>
      </c>
      <c r="B330" s="1" t="s">
        <v>2202</v>
      </c>
      <c r="C330" s="1" t="s">
        <v>2202</v>
      </c>
      <c r="D330" s="1" t="s">
        <v>3756</v>
      </c>
      <c r="E330" s="1" t="s">
        <v>1508</v>
      </c>
      <c r="F330" s="1" t="str">
        <f>VLOOKUP(Table11[[#This Row],[نام کارشناس دفتر فنی]],Table1[],3,0)</f>
        <v>کارشناس بازرسی وبرنامه ریزی تعمیرات مکانیک(7)</v>
      </c>
      <c r="G330" s="1" t="s">
        <v>31</v>
      </c>
      <c r="H330" s="1" t="str">
        <f>VLOOKUP(Table11[[#This Row],[نام شخص کارشناس نظارت]],Table1[],3,0)</f>
        <v>کارشناس تاسیسات نظارت (3)</v>
      </c>
      <c r="I330" s="1">
        <f>COUNTIF(Table2[کد سیستم],Table11[[#This Row],[کد سیستم]])</f>
        <v>1</v>
      </c>
    </row>
    <row r="331" spans="1:9" x14ac:dyDescent="0.25">
      <c r="A331" s="1">
        <v>330</v>
      </c>
      <c r="B331" s="1" t="s">
        <v>2204</v>
      </c>
      <c r="C331" s="1" t="s">
        <v>2204</v>
      </c>
      <c r="D331" s="1" t="s">
        <v>3756</v>
      </c>
      <c r="E331" s="1" t="s">
        <v>1508</v>
      </c>
      <c r="F331" s="1" t="str">
        <f>VLOOKUP(Table11[[#This Row],[نام کارشناس دفتر فنی]],Table1[],3,0)</f>
        <v>کارشناس بازرسی وبرنامه ریزی تعمیرات مکانیک(7)</v>
      </c>
      <c r="G331" s="1" t="s">
        <v>31</v>
      </c>
      <c r="H331" s="1" t="str">
        <f>VLOOKUP(Table11[[#This Row],[نام شخص کارشناس نظارت]],Table1[],3,0)</f>
        <v>کارشناس تاسیسات نظارت (3)</v>
      </c>
      <c r="I331" s="1">
        <f>COUNTIF(Table2[کد سیستم],Table11[[#This Row],[کد سیستم]])</f>
        <v>1</v>
      </c>
    </row>
    <row r="332" spans="1:9" x14ac:dyDescent="0.25">
      <c r="A332" s="1">
        <v>331</v>
      </c>
      <c r="B332" s="1" t="s">
        <v>2206</v>
      </c>
      <c r="C332" s="1" t="s">
        <v>2206</v>
      </c>
      <c r="D332" s="1" t="s">
        <v>3756</v>
      </c>
      <c r="E332" s="1" t="s">
        <v>1508</v>
      </c>
      <c r="F332" s="1" t="str">
        <f>VLOOKUP(Table11[[#This Row],[نام کارشناس دفتر فنی]],Table1[],3,0)</f>
        <v>کارشناس بازرسی وبرنامه ریزی تعمیرات مکانیک(7)</v>
      </c>
      <c r="G332" s="1" t="s">
        <v>31</v>
      </c>
      <c r="H332" s="1" t="str">
        <f>VLOOKUP(Table11[[#This Row],[نام شخص کارشناس نظارت]],Table1[],3,0)</f>
        <v>کارشناس تاسیسات نظارت (3)</v>
      </c>
      <c r="I332" s="1">
        <f>COUNTIF(Table2[کد سیستم],Table11[[#This Row],[کد سیستم]])</f>
        <v>1</v>
      </c>
    </row>
    <row r="333" spans="1:9" x14ac:dyDescent="0.25">
      <c r="A333" s="1">
        <v>332</v>
      </c>
      <c r="B333" s="1" t="s">
        <v>2208</v>
      </c>
      <c r="C333" s="1" t="s">
        <v>2208</v>
      </c>
      <c r="D333" s="1" t="s">
        <v>3756</v>
      </c>
      <c r="E333" s="1" t="s">
        <v>1508</v>
      </c>
      <c r="F333" s="1" t="str">
        <f>VLOOKUP(Table11[[#This Row],[نام کارشناس دفتر فنی]],Table1[],3,0)</f>
        <v>کارشناس بازرسی وبرنامه ریزی تعمیرات مکانیک(7)</v>
      </c>
      <c r="G333" s="1" t="s">
        <v>31</v>
      </c>
      <c r="H333" s="1" t="str">
        <f>VLOOKUP(Table11[[#This Row],[نام شخص کارشناس نظارت]],Table1[],3,0)</f>
        <v>کارشناس تاسیسات نظارت (3)</v>
      </c>
      <c r="I333" s="1">
        <f>COUNTIF(Table2[کد سیستم],Table11[[#This Row],[کد سیستم]])</f>
        <v>1</v>
      </c>
    </row>
    <row r="334" spans="1:9" x14ac:dyDescent="0.25">
      <c r="A334" s="1">
        <v>333</v>
      </c>
      <c r="B334" s="1" t="s">
        <v>2210</v>
      </c>
      <c r="C334" s="1" t="s">
        <v>2210</v>
      </c>
      <c r="D334" s="1" t="s">
        <v>3756</v>
      </c>
      <c r="E334" s="1" t="s">
        <v>1508</v>
      </c>
      <c r="F334" s="1" t="str">
        <f>VLOOKUP(Table11[[#This Row],[نام کارشناس دفتر فنی]],Table1[],3,0)</f>
        <v>کارشناس بازرسی وبرنامه ریزی تعمیرات مکانیک(7)</v>
      </c>
      <c r="G334" s="1" t="s">
        <v>31</v>
      </c>
      <c r="H334" s="1" t="str">
        <f>VLOOKUP(Table11[[#This Row],[نام شخص کارشناس نظارت]],Table1[],3,0)</f>
        <v>کارشناس تاسیسات نظارت (3)</v>
      </c>
      <c r="I334" s="1">
        <f>COUNTIF(Table2[کد سیستم],Table11[[#This Row],[کد سیستم]])</f>
        <v>1</v>
      </c>
    </row>
    <row r="335" spans="1:9" x14ac:dyDescent="0.25">
      <c r="A335" s="1">
        <v>334</v>
      </c>
      <c r="B335" s="1" t="s">
        <v>2212</v>
      </c>
      <c r="C335" s="1" t="s">
        <v>2212</v>
      </c>
      <c r="D335" s="1" t="s">
        <v>3756</v>
      </c>
      <c r="E335" s="1" t="s">
        <v>1508</v>
      </c>
      <c r="F335" s="1" t="str">
        <f>VLOOKUP(Table11[[#This Row],[نام کارشناس دفتر فنی]],Table1[],3,0)</f>
        <v>کارشناس بازرسی وبرنامه ریزی تعمیرات مکانیک(7)</v>
      </c>
      <c r="G335" s="1" t="s">
        <v>31</v>
      </c>
      <c r="H335" s="1" t="str">
        <f>VLOOKUP(Table11[[#This Row],[نام شخص کارشناس نظارت]],Table1[],3,0)</f>
        <v>کارشناس تاسیسات نظارت (3)</v>
      </c>
      <c r="I335" s="1">
        <f>COUNTIF(Table2[کد سیستم],Table11[[#This Row],[کد سیستم]])</f>
        <v>1</v>
      </c>
    </row>
    <row r="336" spans="1:9" x14ac:dyDescent="0.25">
      <c r="A336" s="1">
        <v>335</v>
      </c>
      <c r="B336" s="1" t="s">
        <v>2214</v>
      </c>
      <c r="C336" s="1" t="s">
        <v>2214</v>
      </c>
      <c r="D336" s="1" t="s">
        <v>3756</v>
      </c>
      <c r="E336" s="1" t="s">
        <v>1508</v>
      </c>
      <c r="F336" s="1" t="str">
        <f>VLOOKUP(Table11[[#This Row],[نام کارشناس دفتر فنی]],Table1[],3,0)</f>
        <v>کارشناس بازرسی وبرنامه ریزی تعمیرات مکانیک(7)</v>
      </c>
      <c r="G336" s="1" t="s">
        <v>31</v>
      </c>
      <c r="H336" s="1" t="str">
        <f>VLOOKUP(Table11[[#This Row],[نام شخص کارشناس نظارت]],Table1[],3,0)</f>
        <v>کارشناس تاسیسات نظارت (3)</v>
      </c>
      <c r="I336" s="1">
        <f>COUNTIF(Table2[کد سیستم],Table11[[#This Row],[کد سیستم]])</f>
        <v>1</v>
      </c>
    </row>
    <row r="337" spans="1:9" x14ac:dyDescent="0.25">
      <c r="A337" s="1">
        <v>336</v>
      </c>
      <c r="B337" s="1" t="s">
        <v>2216</v>
      </c>
      <c r="C337" s="1" t="s">
        <v>2216</v>
      </c>
      <c r="D337" s="1" t="s">
        <v>3756</v>
      </c>
      <c r="E337" s="1" t="s">
        <v>1508</v>
      </c>
      <c r="F337" s="1" t="str">
        <f>VLOOKUP(Table11[[#This Row],[نام کارشناس دفتر فنی]],Table1[],3,0)</f>
        <v>کارشناس بازرسی وبرنامه ریزی تعمیرات مکانیک(7)</v>
      </c>
      <c r="G337" s="1" t="s">
        <v>31</v>
      </c>
      <c r="H337" s="1" t="str">
        <f>VLOOKUP(Table11[[#This Row],[نام شخص کارشناس نظارت]],Table1[],3,0)</f>
        <v>کارشناس تاسیسات نظارت (3)</v>
      </c>
      <c r="I337" s="1">
        <f>COUNTIF(Table2[کد سیستم],Table11[[#This Row],[کد سیستم]])</f>
        <v>1</v>
      </c>
    </row>
    <row r="338" spans="1:9" x14ac:dyDescent="0.25">
      <c r="A338" s="1">
        <v>337</v>
      </c>
      <c r="B338" s="1" t="s">
        <v>2218</v>
      </c>
      <c r="C338" s="1" t="s">
        <v>2218</v>
      </c>
      <c r="D338" s="1" t="s">
        <v>3756</v>
      </c>
      <c r="E338" s="1" t="s">
        <v>1508</v>
      </c>
      <c r="F338" s="1" t="str">
        <f>VLOOKUP(Table11[[#This Row],[نام کارشناس دفتر فنی]],Table1[],3,0)</f>
        <v>کارشناس بازرسی وبرنامه ریزی تعمیرات مکانیک(7)</v>
      </c>
      <c r="G338" s="1" t="s">
        <v>31</v>
      </c>
      <c r="H338" s="1" t="str">
        <f>VLOOKUP(Table11[[#This Row],[نام شخص کارشناس نظارت]],Table1[],3,0)</f>
        <v>کارشناس تاسیسات نظارت (3)</v>
      </c>
      <c r="I338" s="1">
        <f>COUNTIF(Table2[کد سیستم],Table11[[#This Row],[کد سیستم]])</f>
        <v>1</v>
      </c>
    </row>
    <row r="339" spans="1:9" x14ac:dyDescent="0.25">
      <c r="A339" s="1">
        <v>338</v>
      </c>
      <c r="B339" s="1" t="s">
        <v>2220</v>
      </c>
      <c r="C339" s="1" t="s">
        <v>2220</v>
      </c>
      <c r="D339" s="1" t="s">
        <v>3756</v>
      </c>
      <c r="E339" s="1" t="s">
        <v>1508</v>
      </c>
      <c r="F339" s="1" t="str">
        <f>VLOOKUP(Table11[[#This Row],[نام کارشناس دفتر فنی]],Table1[],3,0)</f>
        <v>کارشناس بازرسی وبرنامه ریزی تعمیرات مکانیک(7)</v>
      </c>
      <c r="G339" s="1" t="s">
        <v>31</v>
      </c>
      <c r="H339" s="1" t="str">
        <f>VLOOKUP(Table11[[#This Row],[نام شخص کارشناس نظارت]],Table1[],3,0)</f>
        <v>کارشناس تاسیسات نظارت (3)</v>
      </c>
      <c r="I339" s="1">
        <f>COUNTIF(Table2[کد سیستم],Table11[[#This Row],[کد سیستم]])</f>
        <v>1</v>
      </c>
    </row>
    <row r="340" spans="1:9" x14ac:dyDescent="0.25">
      <c r="A340" s="1">
        <v>339</v>
      </c>
      <c r="B340" s="1" t="s">
        <v>2222</v>
      </c>
      <c r="C340" s="1" t="s">
        <v>2222</v>
      </c>
      <c r="D340" s="1" t="s">
        <v>3756</v>
      </c>
      <c r="E340" s="1" t="s">
        <v>1508</v>
      </c>
      <c r="F340" s="1" t="str">
        <f>VLOOKUP(Table11[[#This Row],[نام کارشناس دفتر فنی]],Table1[],3,0)</f>
        <v>کارشناس بازرسی وبرنامه ریزی تعمیرات مکانیک(7)</v>
      </c>
      <c r="G340" s="1" t="s">
        <v>31</v>
      </c>
      <c r="H340" s="1" t="str">
        <f>VLOOKUP(Table11[[#This Row],[نام شخص کارشناس نظارت]],Table1[],3,0)</f>
        <v>کارشناس تاسیسات نظارت (3)</v>
      </c>
      <c r="I340" s="1">
        <f>COUNTIF(Table2[کد سیستم],Table11[[#This Row],[کد سیستم]])</f>
        <v>1</v>
      </c>
    </row>
    <row r="341" spans="1:9" x14ac:dyDescent="0.25">
      <c r="A341" s="1">
        <v>340</v>
      </c>
      <c r="B341" s="1" t="s">
        <v>2224</v>
      </c>
      <c r="C341" s="1" t="s">
        <v>2224</v>
      </c>
      <c r="D341" s="1" t="s">
        <v>3756</v>
      </c>
      <c r="E341" s="1" t="s">
        <v>1508</v>
      </c>
      <c r="F341" s="1" t="str">
        <f>VLOOKUP(Table11[[#This Row],[نام کارشناس دفتر فنی]],Table1[],3,0)</f>
        <v>کارشناس بازرسی وبرنامه ریزی تعمیرات مکانیک(7)</v>
      </c>
      <c r="G341" s="1" t="s">
        <v>31</v>
      </c>
      <c r="H341" s="1" t="str">
        <f>VLOOKUP(Table11[[#This Row],[نام شخص کارشناس نظارت]],Table1[],3,0)</f>
        <v>کارشناس تاسیسات نظارت (3)</v>
      </c>
      <c r="I341" s="1">
        <f>COUNTIF(Table2[کد سیستم],Table11[[#This Row],[کد سیستم]])</f>
        <v>1</v>
      </c>
    </row>
    <row r="342" spans="1:9" x14ac:dyDescent="0.25">
      <c r="A342" s="1">
        <v>341</v>
      </c>
      <c r="B342" s="1" t="s">
        <v>2226</v>
      </c>
      <c r="C342" s="1" t="s">
        <v>2226</v>
      </c>
      <c r="D342" s="1" t="s">
        <v>3756</v>
      </c>
      <c r="E342" s="1" t="s">
        <v>1508</v>
      </c>
      <c r="F342" s="1" t="str">
        <f>VLOOKUP(Table11[[#This Row],[نام کارشناس دفتر فنی]],Table1[],3,0)</f>
        <v>کارشناس بازرسی وبرنامه ریزی تعمیرات مکانیک(7)</v>
      </c>
      <c r="G342" s="1" t="s">
        <v>31</v>
      </c>
      <c r="H342" s="1" t="str">
        <f>VLOOKUP(Table11[[#This Row],[نام شخص کارشناس نظارت]],Table1[],3,0)</f>
        <v>کارشناس تاسیسات نظارت (3)</v>
      </c>
      <c r="I342" s="1">
        <f>COUNTIF(Table2[کد سیستم],Table11[[#This Row],[کد سیستم]])</f>
        <v>1</v>
      </c>
    </row>
    <row r="343" spans="1:9" x14ac:dyDescent="0.25">
      <c r="A343" s="1">
        <v>342</v>
      </c>
      <c r="B343" s="1" t="s">
        <v>2228</v>
      </c>
      <c r="C343" s="1" t="s">
        <v>2228</v>
      </c>
      <c r="D343" s="1" t="s">
        <v>3756</v>
      </c>
      <c r="E343" s="1" t="s">
        <v>1508</v>
      </c>
      <c r="F343" s="1" t="str">
        <f>VLOOKUP(Table11[[#This Row],[نام کارشناس دفتر فنی]],Table1[],3,0)</f>
        <v>کارشناس بازرسی وبرنامه ریزی تعمیرات مکانیک(7)</v>
      </c>
      <c r="G343" s="1" t="s">
        <v>31</v>
      </c>
      <c r="H343" s="1" t="str">
        <f>VLOOKUP(Table11[[#This Row],[نام شخص کارشناس نظارت]],Table1[],3,0)</f>
        <v>کارشناس تاسیسات نظارت (3)</v>
      </c>
      <c r="I343" s="1">
        <f>COUNTIF(Table2[کد سیستم],Table11[[#This Row],[کد سیستم]])</f>
        <v>1</v>
      </c>
    </row>
    <row r="344" spans="1:9" x14ac:dyDescent="0.25">
      <c r="A344" s="1">
        <v>343</v>
      </c>
      <c r="B344" s="1" t="s">
        <v>2230</v>
      </c>
      <c r="C344" s="1" t="s">
        <v>2230</v>
      </c>
      <c r="D344" s="1" t="s">
        <v>3756</v>
      </c>
      <c r="E344" s="1" t="s">
        <v>1508</v>
      </c>
      <c r="F344" s="1" t="str">
        <f>VLOOKUP(Table11[[#This Row],[نام کارشناس دفتر فنی]],Table1[],3,0)</f>
        <v>کارشناس بازرسی وبرنامه ریزی تعمیرات مکانیک(7)</v>
      </c>
      <c r="G344" s="1" t="s">
        <v>31</v>
      </c>
      <c r="H344" s="1" t="str">
        <f>VLOOKUP(Table11[[#This Row],[نام شخص کارشناس نظارت]],Table1[],3,0)</f>
        <v>کارشناس تاسیسات نظارت (3)</v>
      </c>
      <c r="I344" s="1">
        <f>COUNTIF(Table2[کد سیستم],Table11[[#This Row],[کد سیستم]])</f>
        <v>1</v>
      </c>
    </row>
    <row r="345" spans="1:9" x14ac:dyDescent="0.25">
      <c r="A345" s="1">
        <v>344</v>
      </c>
      <c r="B345" s="1" t="s">
        <v>2232</v>
      </c>
      <c r="C345" s="1" t="s">
        <v>2232</v>
      </c>
      <c r="D345" s="1" t="s">
        <v>3756</v>
      </c>
      <c r="E345" s="1" t="s">
        <v>1508</v>
      </c>
      <c r="F345" s="1" t="str">
        <f>VLOOKUP(Table11[[#This Row],[نام کارشناس دفتر فنی]],Table1[],3,0)</f>
        <v>کارشناس بازرسی وبرنامه ریزی تعمیرات مکانیک(7)</v>
      </c>
      <c r="G345" s="1" t="s">
        <v>31</v>
      </c>
      <c r="H345" s="1" t="str">
        <f>VLOOKUP(Table11[[#This Row],[نام شخص کارشناس نظارت]],Table1[],3,0)</f>
        <v>کارشناس تاسیسات نظارت (3)</v>
      </c>
      <c r="I345" s="1">
        <f>COUNTIF(Table2[کد سیستم],Table11[[#This Row],[کد سیستم]])</f>
        <v>1</v>
      </c>
    </row>
    <row r="346" spans="1:9" x14ac:dyDescent="0.25">
      <c r="A346" s="1">
        <v>345</v>
      </c>
      <c r="B346" s="1" t="s">
        <v>2234</v>
      </c>
      <c r="C346" s="1" t="s">
        <v>2234</v>
      </c>
      <c r="D346" s="1" t="s">
        <v>3756</v>
      </c>
      <c r="E346" s="1" t="s">
        <v>1508</v>
      </c>
      <c r="F346" s="1" t="str">
        <f>VLOOKUP(Table11[[#This Row],[نام کارشناس دفتر فنی]],Table1[],3,0)</f>
        <v>کارشناس بازرسی وبرنامه ریزی تعمیرات مکانیک(7)</v>
      </c>
      <c r="G346" s="1" t="s">
        <v>31</v>
      </c>
      <c r="H346" s="1" t="str">
        <f>VLOOKUP(Table11[[#This Row],[نام شخص کارشناس نظارت]],Table1[],3,0)</f>
        <v>کارشناس تاسیسات نظارت (3)</v>
      </c>
      <c r="I346" s="1">
        <f>COUNTIF(Table2[کد سیستم],Table11[[#This Row],[کد سیستم]])</f>
        <v>1</v>
      </c>
    </row>
    <row r="347" spans="1:9" x14ac:dyDescent="0.25">
      <c r="A347" s="1">
        <v>346</v>
      </c>
      <c r="B347" s="1" t="s">
        <v>2236</v>
      </c>
      <c r="C347" s="1" t="s">
        <v>2236</v>
      </c>
      <c r="D347" s="1" t="s">
        <v>3756</v>
      </c>
      <c r="E347" s="1" t="s">
        <v>1508</v>
      </c>
      <c r="F347" s="1" t="str">
        <f>VLOOKUP(Table11[[#This Row],[نام کارشناس دفتر فنی]],Table1[],3,0)</f>
        <v>کارشناس بازرسی وبرنامه ریزی تعمیرات مکانیک(7)</v>
      </c>
      <c r="G347" s="1" t="s">
        <v>31</v>
      </c>
      <c r="H347" s="1" t="str">
        <f>VLOOKUP(Table11[[#This Row],[نام شخص کارشناس نظارت]],Table1[],3,0)</f>
        <v>کارشناس تاسیسات نظارت (3)</v>
      </c>
      <c r="I347" s="1">
        <f>COUNTIF(Table2[کد سیستم],Table11[[#This Row],[کد سیستم]])</f>
        <v>1</v>
      </c>
    </row>
    <row r="348" spans="1:9" x14ac:dyDescent="0.25">
      <c r="A348" s="1">
        <v>347</v>
      </c>
      <c r="B348" s="1" t="s">
        <v>2238</v>
      </c>
      <c r="C348" s="1" t="s">
        <v>2238</v>
      </c>
      <c r="D348" s="1" t="s">
        <v>3756</v>
      </c>
      <c r="E348" s="1" t="s">
        <v>1508</v>
      </c>
      <c r="F348" s="1" t="str">
        <f>VLOOKUP(Table11[[#This Row],[نام کارشناس دفتر فنی]],Table1[],3,0)</f>
        <v>کارشناس بازرسی وبرنامه ریزی تعمیرات مکانیک(7)</v>
      </c>
      <c r="G348" s="1" t="s">
        <v>31</v>
      </c>
      <c r="H348" s="1" t="str">
        <f>VLOOKUP(Table11[[#This Row],[نام شخص کارشناس نظارت]],Table1[],3,0)</f>
        <v>کارشناس تاسیسات نظارت (3)</v>
      </c>
      <c r="I348" s="1">
        <f>COUNTIF(Table2[کد سیستم],Table11[[#This Row],[کد سیستم]])</f>
        <v>1</v>
      </c>
    </row>
    <row r="349" spans="1:9" x14ac:dyDescent="0.25">
      <c r="A349" s="1">
        <v>348</v>
      </c>
      <c r="B349" s="1" t="s">
        <v>2240</v>
      </c>
      <c r="C349" s="1" t="s">
        <v>2240</v>
      </c>
      <c r="D349" s="1" t="s">
        <v>3756</v>
      </c>
      <c r="E349" s="1" t="s">
        <v>1508</v>
      </c>
      <c r="F349" s="1" t="str">
        <f>VLOOKUP(Table11[[#This Row],[نام کارشناس دفتر فنی]],Table1[],3,0)</f>
        <v>کارشناس بازرسی وبرنامه ریزی تعمیرات مکانیک(7)</v>
      </c>
      <c r="G349" s="1" t="s">
        <v>31</v>
      </c>
      <c r="H349" s="1" t="str">
        <f>VLOOKUP(Table11[[#This Row],[نام شخص کارشناس نظارت]],Table1[],3,0)</f>
        <v>کارشناس تاسیسات نظارت (3)</v>
      </c>
      <c r="I349" s="1">
        <f>COUNTIF(Table2[کد سیستم],Table11[[#This Row],[کد سیستم]])</f>
        <v>1</v>
      </c>
    </row>
    <row r="350" spans="1:9" x14ac:dyDescent="0.25">
      <c r="A350" s="1">
        <v>349</v>
      </c>
      <c r="B350" s="1" t="s">
        <v>2242</v>
      </c>
      <c r="C350" s="1" t="s">
        <v>2242</v>
      </c>
      <c r="D350" s="1" t="s">
        <v>3756</v>
      </c>
      <c r="E350" s="1" t="s">
        <v>1508</v>
      </c>
      <c r="F350" s="1" t="str">
        <f>VLOOKUP(Table11[[#This Row],[نام کارشناس دفتر فنی]],Table1[],3,0)</f>
        <v>کارشناس بازرسی وبرنامه ریزی تعمیرات مکانیک(7)</v>
      </c>
      <c r="G350" s="1" t="s">
        <v>31</v>
      </c>
      <c r="H350" s="1" t="str">
        <f>VLOOKUP(Table11[[#This Row],[نام شخص کارشناس نظارت]],Table1[],3,0)</f>
        <v>کارشناس تاسیسات نظارت (3)</v>
      </c>
      <c r="I350" s="1">
        <f>COUNTIF(Table2[کد سیستم],Table11[[#This Row],[کد سیستم]])</f>
        <v>1</v>
      </c>
    </row>
    <row r="351" spans="1:9" x14ac:dyDescent="0.25">
      <c r="A351" s="1">
        <v>350</v>
      </c>
      <c r="B351" s="1" t="s">
        <v>2244</v>
      </c>
      <c r="C351" s="1" t="s">
        <v>2244</v>
      </c>
      <c r="D351" s="1" t="s">
        <v>3756</v>
      </c>
      <c r="E351" s="1" t="s">
        <v>1508</v>
      </c>
      <c r="F351" s="1" t="str">
        <f>VLOOKUP(Table11[[#This Row],[نام کارشناس دفتر فنی]],Table1[],3,0)</f>
        <v>کارشناس بازرسی وبرنامه ریزی تعمیرات مکانیک(7)</v>
      </c>
      <c r="G351" s="1" t="s">
        <v>31</v>
      </c>
      <c r="H351" s="1" t="str">
        <f>VLOOKUP(Table11[[#This Row],[نام شخص کارشناس نظارت]],Table1[],3,0)</f>
        <v>کارشناس تاسیسات نظارت (3)</v>
      </c>
      <c r="I351" s="1">
        <f>COUNTIF(Table2[کد سیستم],Table11[[#This Row],[کد سیستم]])</f>
        <v>1</v>
      </c>
    </row>
    <row r="352" spans="1:9" x14ac:dyDescent="0.25">
      <c r="A352" s="1">
        <v>351</v>
      </c>
      <c r="B352" s="1" t="s">
        <v>2246</v>
      </c>
      <c r="C352" s="1" t="s">
        <v>2246</v>
      </c>
      <c r="D352" s="1" t="s">
        <v>3756</v>
      </c>
      <c r="E352" s="1" t="s">
        <v>1508</v>
      </c>
      <c r="F352" s="1" t="str">
        <f>VLOOKUP(Table11[[#This Row],[نام کارشناس دفتر فنی]],Table1[],3,0)</f>
        <v>کارشناس بازرسی وبرنامه ریزی تعمیرات مکانیک(7)</v>
      </c>
      <c r="G352" s="1" t="s">
        <v>31</v>
      </c>
      <c r="H352" s="1" t="str">
        <f>VLOOKUP(Table11[[#This Row],[نام شخص کارشناس نظارت]],Table1[],3,0)</f>
        <v>کارشناس تاسیسات نظارت (3)</v>
      </c>
      <c r="I352" s="1">
        <f>COUNTIF(Table2[کد سیستم],Table11[[#This Row],[کد سیستم]])</f>
        <v>1</v>
      </c>
    </row>
    <row r="353" spans="1:9" x14ac:dyDescent="0.25">
      <c r="A353" s="1">
        <v>352</v>
      </c>
      <c r="B353" s="1" t="s">
        <v>2248</v>
      </c>
      <c r="C353" s="1" t="s">
        <v>2248</v>
      </c>
      <c r="D353" s="1" t="s">
        <v>3756</v>
      </c>
      <c r="E353" s="1" t="s">
        <v>1508</v>
      </c>
      <c r="F353" s="1" t="str">
        <f>VLOOKUP(Table11[[#This Row],[نام کارشناس دفتر فنی]],Table1[],3,0)</f>
        <v>کارشناس بازرسی وبرنامه ریزی تعمیرات مکانیک(7)</v>
      </c>
      <c r="G353" s="1" t="s">
        <v>31</v>
      </c>
      <c r="H353" s="1" t="str">
        <f>VLOOKUP(Table11[[#This Row],[نام شخص کارشناس نظارت]],Table1[],3,0)</f>
        <v>کارشناس تاسیسات نظارت (3)</v>
      </c>
      <c r="I353" s="1">
        <f>COUNTIF(Table2[کد سیستم],Table11[[#This Row],[کد سیستم]])</f>
        <v>1</v>
      </c>
    </row>
    <row r="354" spans="1:9" x14ac:dyDescent="0.25">
      <c r="A354" s="1">
        <v>353</v>
      </c>
      <c r="B354" s="1" t="s">
        <v>2250</v>
      </c>
      <c r="C354" s="1" t="s">
        <v>2250</v>
      </c>
      <c r="D354" s="1" t="s">
        <v>3756</v>
      </c>
      <c r="E354" s="1" t="s">
        <v>1508</v>
      </c>
      <c r="F354" s="1" t="str">
        <f>VLOOKUP(Table11[[#This Row],[نام کارشناس دفتر فنی]],Table1[],3,0)</f>
        <v>کارشناس بازرسی وبرنامه ریزی تعمیرات مکانیک(7)</v>
      </c>
      <c r="G354" s="1" t="s">
        <v>31</v>
      </c>
      <c r="H354" s="1" t="str">
        <f>VLOOKUP(Table11[[#This Row],[نام شخص کارشناس نظارت]],Table1[],3,0)</f>
        <v>کارشناس تاسیسات نظارت (3)</v>
      </c>
      <c r="I354" s="1">
        <f>COUNTIF(Table2[کد سیستم],Table11[[#This Row],[کد سیستم]])</f>
        <v>1</v>
      </c>
    </row>
    <row r="355" spans="1:9" x14ac:dyDescent="0.25">
      <c r="A355" s="1">
        <v>354</v>
      </c>
      <c r="B355" s="1" t="s">
        <v>2252</v>
      </c>
      <c r="C355" s="1" t="s">
        <v>2252</v>
      </c>
      <c r="D355" s="1" t="s">
        <v>3756</v>
      </c>
      <c r="E355" s="1" t="s">
        <v>1508</v>
      </c>
      <c r="F355" s="1" t="str">
        <f>VLOOKUP(Table11[[#This Row],[نام کارشناس دفتر فنی]],Table1[],3,0)</f>
        <v>کارشناس بازرسی وبرنامه ریزی تعمیرات مکانیک(7)</v>
      </c>
      <c r="G355" s="1" t="s">
        <v>31</v>
      </c>
      <c r="H355" s="1" t="str">
        <f>VLOOKUP(Table11[[#This Row],[نام شخص کارشناس نظارت]],Table1[],3,0)</f>
        <v>کارشناس تاسیسات نظارت (3)</v>
      </c>
      <c r="I355" s="1">
        <f>COUNTIF(Table2[کد سیستم],Table11[[#This Row],[کد سیستم]])</f>
        <v>1</v>
      </c>
    </row>
    <row r="356" spans="1:9" x14ac:dyDescent="0.25">
      <c r="A356" s="1">
        <v>355</v>
      </c>
      <c r="B356" s="1" t="s">
        <v>2254</v>
      </c>
      <c r="C356" s="1" t="s">
        <v>2254</v>
      </c>
      <c r="D356" s="1" t="s">
        <v>3756</v>
      </c>
      <c r="E356" s="1" t="s">
        <v>1508</v>
      </c>
      <c r="F356" s="1" t="str">
        <f>VLOOKUP(Table11[[#This Row],[نام کارشناس دفتر فنی]],Table1[],3,0)</f>
        <v>کارشناس بازرسی وبرنامه ریزی تعمیرات مکانیک(7)</v>
      </c>
      <c r="G356" s="1" t="s">
        <v>31</v>
      </c>
      <c r="H356" s="1" t="str">
        <f>VLOOKUP(Table11[[#This Row],[نام شخص کارشناس نظارت]],Table1[],3,0)</f>
        <v>کارشناس تاسیسات نظارت (3)</v>
      </c>
      <c r="I356" s="1">
        <f>COUNTIF(Table2[کد سیستم],Table11[[#This Row],[کد سیستم]])</f>
        <v>1</v>
      </c>
    </row>
    <row r="357" spans="1:9" x14ac:dyDescent="0.25">
      <c r="A357" s="1">
        <v>356</v>
      </c>
      <c r="B357" s="1" t="s">
        <v>2256</v>
      </c>
      <c r="C357" s="1" t="s">
        <v>2256</v>
      </c>
      <c r="D357" s="1" t="s">
        <v>3756</v>
      </c>
      <c r="E357" s="1" t="s">
        <v>1508</v>
      </c>
      <c r="F357" s="1" t="str">
        <f>VLOOKUP(Table11[[#This Row],[نام کارشناس دفتر فنی]],Table1[],3,0)</f>
        <v>کارشناس بازرسی وبرنامه ریزی تعمیرات مکانیک(7)</v>
      </c>
      <c r="G357" s="1" t="s">
        <v>31</v>
      </c>
      <c r="H357" s="1" t="str">
        <f>VLOOKUP(Table11[[#This Row],[نام شخص کارشناس نظارت]],Table1[],3,0)</f>
        <v>کارشناس تاسیسات نظارت (3)</v>
      </c>
      <c r="I357" s="1">
        <f>COUNTIF(Table2[کد سیستم],Table11[[#This Row],[کد سیستم]])</f>
        <v>1</v>
      </c>
    </row>
    <row r="358" spans="1:9" x14ac:dyDescent="0.25">
      <c r="A358" s="1">
        <v>357</v>
      </c>
      <c r="B358" s="1" t="s">
        <v>2258</v>
      </c>
      <c r="C358" s="1" t="s">
        <v>2258</v>
      </c>
      <c r="D358" s="1" t="s">
        <v>3756</v>
      </c>
      <c r="E358" s="1" t="s">
        <v>1508</v>
      </c>
      <c r="F358" s="1" t="str">
        <f>VLOOKUP(Table11[[#This Row],[نام کارشناس دفتر فنی]],Table1[],3,0)</f>
        <v>کارشناس بازرسی وبرنامه ریزی تعمیرات مکانیک(7)</v>
      </c>
      <c r="G358" s="1" t="s">
        <v>31</v>
      </c>
      <c r="H358" s="1" t="str">
        <f>VLOOKUP(Table11[[#This Row],[نام شخص کارشناس نظارت]],Table1[],3,0)</f>
        <v>کارشناس تاسیسات نظارت (3)</v>
      </c>
      <c r="I358" s="1">
        <f>COUNTIF(Table2[کد سیستم],Table11[[#This Row],[کد سیستم]])</f>
        <v>1</v>
      </c>
    </row>
    <row r="359" spans="1:9" x14ac:dyDescent="0.25">
      <c r="A359" s="1">
        <v>358</v>
      </c>
      <c r="B359" s="1" t="s">
        <v>2260</v>
      </c>
      <c r="C359" s="1" t="s">
        <v>2260</v>
      </c>
      <c r="D359" s="1" t="s">
        <v>3756</v>
      </c>
      <c r="E359" s="1" t="s">
        <v>1508</v>
      </c>
      <c r="F359" s="1" t="str">
        <f>VLOOKUP(Table11[[#This Row],[نام کارشناس دفتر فنی]],Table1[],3,0)</f>
        <v>کارشناس بازرسی وبرنامه ریزی تعمیرات مکانیک(7)</v>
      </c>
      <c r="G359" s="1" t="s">
        <v>31</v>
      </c>
      <c r="H359" s="1" t="str">
        <f>VLOOKUP(Table11[[#This Row],[نام شخص کارشناس نظارت]],Table1[],3,0)</f>
        <v>کارشناس تاسیسات نظارت (3)</v>
      </c>
      <c r="I359" s="1">
        <f>COUNTIF(Table2[کد سیستم],Table11[[#This Row],[کد سیستم]])</f>
        <v>1</v>
      </c>
    </row>
    <row r="360" spans="1:9" x14ac:dyDescent="0.25">
      <c r="A360" s="1">
        <v>359</v>
      </c>
      <c r="B360" s="1" t="s">
        <v>2262</v>
      </c>
      <c r="C360" s="1" t="s">
        <v>2262</v>
      </c>
      <c r="D360" s="1" t="s">
        <v>3756</v>
      </c>
      <c r="E360" s="1" t="s">
        <v>1508</v>
      </c>
      <c r="F360" s="1" t="str">
        <f>VLOOKUP(Table11[[#This Row],[نام کارشناس دفتر فنی]],Table1[],3,0)</f>
        <v>کارشناس بازرسی وبرنامه ریزی تعمیرات مکانیک(7)</v>
      </c>
      <c r="G360" s="1" t="s">
        <v>31</v>
      </c>
      <c r="H360" s="1" t="str">
        <f>VLOOKUP(Table11[[#This Row],[نام شخص کارشناس نظارت]],Table1[],3,0)</f>
        <v>کارشناس تاسیسات نظارت (3)</v>
      </c>
      <c r="I360" s="1">
        <f>COUNTIF(Table2[کد سیستم],Table11[[#This Row],[کد سیستم]])</f>
        <v>1</v>
      </c>
    </row>
    <row r="361" spans="1:9" x14ac:dyDescent="0.25">
      <c r="A361" s="1">
        <v>360</v>
      </c>
      <c r="B361" s="1" t="s">
        <v>2264</v>
      </c>
      <c r="C361" s="1" t="s">
        <v>2264</v>
      </c>
      <c r="D361" s="1" t="s">
        <v>3756</v>
      </c>
      <c r="E361" s="1" t="s">
        <v>1508</v>
      </c>
      <c r="F361" s="1" t="str">
        <f>VLOOKUP(Table11[[#This Row],[نام کارشناس دفتر فنی]],Table1[],3,0)</f>
        <v>کارشناس بازرسی وبرنامه ریزی تعمیرات مکانیک(7)</v>
      </c>
      <c r="G361" s="1" t="s">
        <v>31</v>
      </c>
      <c r="H361" s="1" t="str">
        <f>VLOOKUP(Table11[[#This Row],[نام شخص کارشناس نظارت]],Table1[],3,0)</f>
        <v>کارشناس تاسیسات نظارت (3)</v>
      </c>
      <c r="I361" s="1">
        <f>COUNTIF(Table2[کد سیستم],Table11[[#This Row],[کد سیستم]])</f>
        <v>1</v>
      </c>
    </row>
    <row r="362" spans="1:9" x14ac:dyDescent="0.25">
      <c r="A362" s="1">
        <v>361</v>
      </c>
      <c r="B362" s="1" t="s">
        <v>2266</v>
      </c>
      <c r="C362" s="1" t="s">
        <v>2266</v>
      </c>
      <c r="D362" s="1" t="s">
        <v>3756</v>
      </c>
      <c r="E362" s="1" t="s">
        <v>1508</v>
      </c>
      <c r="F362" s="1" t="str">
        <f>VLOOKUP(Table11[[#This Row],[نام کارشناس دفتر فنی]],Table1[],3,0)</f>
        <v>کارشناس بازرسی وبرنامه ریزی تعمیرات مکانیک(7)</v>
      </c>
      <c r="G362" s="1" t="s">
        <v>31</v>
      </c>
      <c r="H362" s="1" t="str">
        <f>VLOOKUP(Table11[[#This Row],[نام شخص کارشناس نظارت]],Table1[],3,0)</f>
        <v>کارشناس تاسیسات نظارت (3)</v>
      </c>
      <c r="I362" s="1">
        <f>COUNTIF(Table2[کد سیستم],Table11[[#This Row],[کد سیستم]])</f>
        <v>1</v>
      </c>
    </row>
    <row r="363" spans="1:9" x14ac:dyDescent="0.25">
      <c r="A363" s="1">
        <v>362</v>
      </c>
      <c r="B363" s="1" t="s">
        <v>2268</v>
      </c>
      <c r="C363" s="1" t="s">
        <v>2268</v>
      </c>
      <c r="D363" s="1" t="s">
        <v>3756</v>
      </c>
      <c r="E363" s="1" t="s">
        <v>1508</v>
      </c>
      <c r="F363" s="1" t="str">
        <f>VLOOKUP(Table11[[#This Row],[نام کارشناس دفتر فنی]],Table1[],3,0)</f>
        <v>کارشناس بازرسی وبرنامه ریزی تعمیرات مکانیک(7)</v>
      </c>
      <c r="G363" s="1" t="s">
        <v>31</v>
      </c>
      <c r="H363" s="1" t="str">
        <f>VLOOKUP(Table11[[#This Row],[نام شخص کارشناس نظارت]],Table1[],3,0)</f>
        <v>کارشناس تاسیسات نظارت (3)</v>
      </c>
      <c r="I363" s="1">
        <f>COUNTIF(Table2[کد سیستم],Table11[[#This Row],[کد سیستم]])</f>
        <v>1</v>
      </c>
    </row>
    <row r="364" spans="1:9" x14ac:dyDescent="0.25">
      <c r="A364" s="1">
        <v>363</v>
      </c>
      <c r="B364" s="1" t="s">
        <v>2270</v>
      </c>
      <c r="C364" s="1" t="s">
        <v>2270</v>
      </c>
      <c r="D364" s="1" t="s">
        <v>3756</v>
      </c>
      <c r="E364" s="1" t="s">
        <v>1508</v>
      </c>
      <c r="F364" s="1" t="str">
        <f>VLOOKUP(Table11[[#This Row],[نام کارشناس دفتر فنی]],Table1[],3,0)</f>
        <v>کارشناس بازرسی وبرنامه ریزی تعمیرات مکانیک(7)</v>
      </c>
      <c r="G364" s="1" t="s">
        <v>31</v>
      </c>
      <c r="H364" s="1" t="str">
        <f>VLOOKUP(Table11[[#This Row],[نام شخص کارشناس نظارت]],Table1[],3,0)</f>
        <v>کارشناس تاسیسات نظارت (3)</v>
      </c>
      <c r="I364" s="1">
        <f>COUNTIF(Table2[کد سیستم],Table11[[#This Row],[کد سیستم]])</f>
        <v>1</v>
      </c>
    </row>
    <row r="365" spans="1:9" x14ac:dyDescent="0.25">
      <c r="A365" s="1">
        <v>364</v>
      </c>
      <c r="B365" s="1" t="s">
        <v>2272</v>
      </c>
      <c r="C365" s="1" t="s">
        <v>2272</v>
      </c>
      <c r="D365" s="1" t="s">
        <v>3756</v>
      </c>
      <c r="E365" s="1" t="s">
        <v>1508</v>
      </c>
      <c r="F365" s="1" t="str">
        <f>VLOOKUP(Table11[[#This Row],[نام کارشناس دفتر فنی]],Table1[],3,0)</f>
        <v>کارشناس بازرسی وبرنامه ریزی تعمیرات مکانیک(7)</v>
      </c>
      <c r="G365" s="1" t="s">
        <v>31</v>
      </c>
      <c r="H365" s="1" t="str">
        <f>VLOOKUP(Table11[[#This Row],[نام شخص کارشناس نظارت]],Table1[],3,0)</f>
        <v>کارشناس تاسیسات نظارت (3)</v>
      </c>
      <c r="I365" s="1">
        <f>COUNTIF(Table2[کد سیستم],Table11[[#This Row],[کد سیستم]])</f>
        <v>1</v>
      </c>
    </row>
    <row r="366" spans="1:9" x14ac:dyDescent="0.25">
      <c r="A366" s="1">
        <v>365</v>
      </c>
      <c r="B366" s="1" t="s">
        <v>2274</v>
      </c>
      <c r="C366" s="1" t="s">
        <v>2274</v>
      </c>
      <c r="D366" s="1" t="s">
        <v>3756</v>
      </c>
      <c r="E366" s="1" t="s">
        <v>1508</v>
      </c>
      <c r="F366" s="1" t="str">
        <f>VLOOKUP(Table11[[#This Row],[نام کارشناس دفتر فنی]],Table1[],3,0)</f>
        <v>کارشناس بازرسی وبرنامه ریزی تعمیرات مکانیک(7)</v>
      </c>
      <c r="G366" s="1" t="s">
        <v>31</v>
      </c>
      <c r="H366" s="1" t="str">
        <f>VLOOKUP(Table11[[#This Row],[نام شخص کارشناس نظارت]],Table1[],3,0)</f>
        <v>کارشناس تاسیسات نظارت (3)</v>
      </c>
      <c r="I366" s="1">
        <f>COUNTIF(Table2[کد سیستم],Table11[[#This Row],[کد سیستم]])</f>
        <v>1</v>
      </c>
    </row>
    <row r="367" spans="1:9" x14ac:dyDescent="0.25">
      <c r="A367" s="1">
        <v>366</v>
      </c>
      <c r="B367" s="1" t="s">
        <v>2276</v>
      </c>
      <c r="C367" s="1" t="s">
        <v>2276</v>
      </c>
      <c r="D367" s="1" t="s">
        <v>3756</v>
      </c>
      <c r="E367" s="1" t="s">
        <v>1508</v>
      </c>
      <c r="F367" s="1" t="str">
        <f>VLOOKUP(Table11[[#This Row],[نام کارشناس دفتر فنی]],Table1[],3,0)</f>
        <v>کارشناس بازرسی وبرنامه ریزی تعمیرات مکانیک(7)</v>
      </c>
      <c r="G367" s="1" t="s">
        <v>31</v>
      </c>
      <c r="H367" s="1" t="str">
        <f>VLOOKUP(Table11[[#This Row],[نام شخص کارشناس نظارت]],Table1[],3,0)</f>
        <v>کارشناس تاسیسات نظارت (3)</v>
      </c>
      <c r="I367" s="1">
        <f>COUNTIF(Table2[کد سیستم],Table11[[#This Row],[کد سیستم]])</f>
        <v>1</v>
      </c>
    </row>
    <row r="368" spans="1:9" x14ac:dyDescent="0.25">
      <c r="A368" s="1">
        <v>367</v>
      </c>
      <c r="B368" s="1" t="s">
        <v>2278</v>
      </c>
      <c r="C368" s="1" t="s">
        <v>2278</v>
      </c>
      <c r="D368" s="1" t="s">
        <v>3756</v>
      </c>
      <c r="E368" s="1" t="s">
        <v>1508</v>
      </c>
      <c r="F368" s="1" t="str">
        <f>VLOOKUP(Table11[[#This Row],[نام کارشناس دفتر فنی]],Table1[],3,0)</f>
        <v>کارشناس بازرسی وبرنامه ریزی تعمیرات مکانیک(7)</v>
      </c>
      <c r="G368" s="1" t="s">
        <v>427</v>
      </c>
      <c r="H368" s="1" t="str">
        <f>VLOOKUP(Table11[[#This Row],[نام شخص کارشناس نظارت]],Table1[],3,0)</f>
        <v>کارشناس تاسیسات نظارت (1)</v>
      </c>
      <c r="I368" s="1">
        <f>COUNTIF(Table2[کد سیستم],Table11[[#This Row],[کد سیستم]])</f>
        <v>1</v>
      </c>
    </row>
    <row r="369" spans="1:9" x14ac:dyDescent="0.25">
      <c r="A369" s="1">
        <v>368</v>
      </c>
      <c r="B369" s="1" t="s">
        <v>2280</v>
      </c>
      <c r="C369" s="1" t="s">
        <v>2280</v>
      </c>
      <c r="D369" s="1" t="s">
        <v>3756</v>
      </c>
      <c r="E369" s="1" t="s">
        <v>1508</v>
      </c>
      <c r="F369" s="1" t="str">
        <f>VLOOKUP(Table11[[#This Row],[نام کارشناس دفتر فنی]],Table1[],3,0)</f>
        <v>کارشناس بازرسی وبرنامه ریزی تعمیرات مکانیک(7)</v>
      </c>
      <c r="G369" s="1" t="s">
        <v>427</v>
      </c>
      <c r="H369" s="1" t="str">
        <f>VLOOKUP(Table11[[#This Row],[نام شخص کارشناس نظارت]],Table1[],3,0)</f>
        <v>کارشناس تاسیسات نظارت (1)</v>
      </c>
      <c r="I369" s="1">
        <f>COUNTIF(Table2[کد سیستم],Table11[[#This Row],[کد سیستم]])</f>
        <v>1</v>
      </c>
    </row>
    <row r="370" spans="1:9" x14ac:dyDescent="0.25">
      <c r="A370" s="1">
        <v>369</v>
      </c>
      <c r="B370" s="1" t="s">
        <v>2282</v>
      </c>
      <c r="C370" s="1" t="s">
        <v>2282</v>
      </c>
      <c r="D370" s="1" t="s">
        <v>3756</v>
      </c>
      <c r="E370" s="1" t="s">
        <v>1508</v>
      </c>
      <c r="F370" s="1" t="str">
        <f>VLOOKUP(Table11[[#This Row],[نام کارشناس دفتر فنی]],Table1[],3,0)</f>
        <v>کارشناس بازرسی وبرنامه ریزی تعمیرات مکانیک(7)</v>
      </c>
      <c r="G370" s="1" t="s">
        <v>31</v>
      </c>
      <c r="H370" s="1" t="str">
        <f>VLOOKUP(Table11[[#This Row],[نام شخص کارشناس نظارت]],Table1[],3,0)</f>
        <v>کارشناس تاسیسات نظارت (3)</v>
      </c>
      <c r="I370" s="1">
        <f>COUNTIF(Table2[کد سیستم],Table11[[#This Row],[کد سیستم]])</f>
        <v>1</v>
      </c>
    </row>
    <row r="371" spans="1:9" x14ac:dyDescent="0.25">
      <c r="A371" s="1">
        <v>370</v>
      </c>
      <c r="B371" s="1" t="s">
        <v>2284</v>
      </c>
      <c r="C371" s="1" t="s">
        <v>2284</v>
      </c>
      <c r="D371" s="1" t="s">
        <v>3756</v>
      </c>
      <c r="E371" s="1" t="s">
        <v>1508</v>
      </c>
      <c r="F371" s="1" t="str">
        <f>VLOOKUP(Table11[[#This Row],[نام کارشناس دفتر فنی]],Table1[],3,0)</f>
        <v>کارشناس بازرسی وبرنامه ریزی تعمیرات مکانیک(7)</v>
      </c>
      <c r="G371" s="1" t="s">
        <v>31</v>
      </c>
      <c r="H371" s="1" t="str">
        <f>VLOOKUP(Table11[[#This Row],[نام شخص کارشناس نظارت]],Table1[],3,0)</f>
        <v>کارشناس تاسیسات نظارت (3)</v>
      </c>
      <c r="I371" s="1">
        <f>COUNTIF(Table2[کد سیستم],Table11[[#This Row],[کد سیستم]])</f>
        <v>1</v>
      </c>
    </row>
    <row r="372" spans="1:9" x14ac:dyDescent="0.25">
      <c r="A372" s="1">
        <v>371</v>
      </c>
      <c r="B372" s="1" t="s">
        <v>2286</v>
      </c>
      <c r="C372" s="1" t="s">
        <v>2286</v>
      </c>
      <c r="D372" s="1" t="s">
        <v>3756</v>
      </c>
      <c r="E372" s="1" t="s">
        <v>1508</v>
      </c>
      <c r="F372" s="1" t="str">
        <f>VLOOKUP(Table11[[#This Row],[نام کارشناس دفتر فنی]],Table1[],3,0)</f>
        <v>کارشناس بازرسی وبرنامه ریزی تعمیرات مکانیک(7)</v>
      </c>
      <c r="G372" s="1" t="s">
        <v>31</v>
      </c>
      <c r="H372" s="1" t="str">
        <f>VLOOKUP(Table11[[#This Row],[نام شخص کارشناس نظارت]],Table1[],3,0)</f>
        <v>کارشناس تاسیسات نظارت (3)</v>
      </c>
      <c r="I372" s="1">
        <f>COUNTIF(Table2[کد سیستم],Table11[[#This Row],[کد سیستم]])</f>
        <v>1</v>
      </c>
    </row>
    <row r="373" spans="1:9" x14ac:dyDescent="0.25">
      <c r="A373" s="1">
        <v>372</v>
      </c>
      <c r="B373" s="1" t="s">
        <v>2288</v>
      </c>
      <c r="C373" s="1" t="s">
        <v>2288</v>
      </c>
      <c r="D373" s="1" t="s">
        <v>3756</v>
      </c>
      <c r="E373" s="1" t="s">
        <v>1508</v>
      </c>
      <c r="F373" s="1" t="str">
        <f>VLOOKUP(Table11[[#This Row],[نام کارشناس دفتر فنی]],Table1[],3,0)</f>
        <v>کارشناس بازرسی وبرنامه ریزی تعمیرات مکانیک(7)</v>
      </c>
      <c r="G373" s="1" t="s">
        <v>31</v>
      </c>
      <c r="H373" s="1" t="str">
        <f>VLOOKUP(Table11[[#This Row],[نام شخص کارشناس نظارت]],Table1[],3,0)</f>
        <v>کارشناس تاسیسات نظارت (3)</v>
      </c>
      <c r="I373" s="1">
        <f>COUNTIF(Table2[کد سیستم],Table11[[#This Row],[کد سیستم]])</f>
        <v>1</v>
      </c>
    </row>
    <row r="374" spans="1:9" x14ac:dyDescent="0.25">
      <c r="A374" s="1">
        <v>373</v>
      </c>
      <c r="B374" s="1" t="s">
        <v>2290</v>
      </c>
      <c r="C374" s="1" t="s">
        <v>2290</v>
      </c>
      <c r="D374" s="1" t="s">
        <v>3756</v>
      </c>
      <c r="E374" s="1" t="s">
        <v>1508</v>
      </c>
      <c r="F374" s="1" t="str">
        <f>VLOOKUP(Table11[[#This Row],[نام کارشناس دفتر فنی]],Table1[],3,0)</f>
        <v>کارشناس بازرسی وبرنامه ریزی تعمیرات مکانیک(7)</v>
      </c>
      <c r="G374" s="1" t="s">
        <v>31</v>
      </c>
      <c r="H374" s="1" t="str">
        <f>VLOOKUP(Table11[[#This Row],[نام شخص کارشناس نظارت]],Table1[],3,0)</f>
        <v>کارشناس تاسیسات نظارت (3)</v>
      </c>
      <c r="I374" s="1">
        <f>COUNTIF(Table2[کد سیستم],Table11[[#This Row],[کد سیستم]])</f>
        <v>1</v>
      </c>
    </row>
    <row r="375" spans="1:9" x14ac:dyDescent="0.25">
      <c r="A375" s="1">
        <v>374</v>
      </c>
      <c r="B375" s="1" t="s">
        <v>2292</v>
      </c>
      <c r="C375" s="1" t="s">
        <v>2292</v>
      </c>
      <c r="D375" s="1" t="s">
        <v>3756</v>
      </c>
      <c r="E375" s="1" t="s">
        <v>1508</v>
      </c>
      <c r="F375" s="1" t="str">
        <f>VLOOKUP(Table11[[#This Row],[نام کارشناس دفتر فنی]],Table1[],3,0)</f>
        <v>کارشناس بازرسی وبرنامه ریزی تعمیرات مکانیک(7)</v>
      </c>
      <c r="G375" s="1" t="s">
        <v>31</v>
      </c>
      <c r="H375" s="1" t="str">
        <f>VLOOKUP(Table11[[#This Row],[نام شخص کارشناس نظارت]],Table1[],3,0)</f>
        <v>کارشناس تاسیسات نظارت (3)</v>
      </c>
      <c r="I375" s="1">
        <f>COUNTIF(Table2[کد سیستم],Table11[[#This Row],[کد سیستم]])</f>
        <v>1</v>
      </c>
    </row>
    <row r="376" spans="1:9" x14ac:dyDescent="0.25">
      <c r="A376" s="1">
        <v>375</v>
      </c>
      <c r="B376" s="1" t="s">
        <v>2294</v>
      </c>
      <c r="C376" s="1" t="s">
        <v>2294</v>
      </c>
      <c r="D376" s="1" t="s">
        <v>3756</v>
      </c>
      <c r="E376" s="1" t="s">
        <v>1508</v>
      </c>
      <c r="F376" s="1" t="str">
        <f>VLOOKUP(Table11[[#This Row],[نام کارشناس دفتر فنی]],Table1[],3,0)</f>
        <v>کارشناس بازرسی وبرنامه ریزی تعمیرات مکانیک(7)</v>
      </c>
      <c r="G376" s="1" t="s">
        <v>31</v>
      </c>
      <c r="H376" s="1" t="str">
        <f>VLOOKUP(Table11[[#This Row],[نام شخص کارشناس نظارت]],Table1[],3,0)</f>
        <v>کارشناس تاسیسات نظارت (3)</v>
      </c>
      <c r="I376" s="1">
        <f>COUNTIF(Table2[کد سیستم],Table11[[#This Row],[کد سیستم]])</f>
        <v>1</v>
      </c>
    </row>
    <row r="377" spans="1:9" x14ac:dyDescent="0.25">
      <c r="A377" s="1">
        <v>376</v>
      </c>
      <c r="B377" s="1" t="s">
        <v>2296</v>
      </c>
      <c r="C377" s="1" t="s">
        <v>2296</v>
      </c>
      <c r="D377" s="1" t="s">
        <v>3756</v>
      </c>
      <c r="E377" s="1" t="s">
        <v>1508</v>
      </c>
      <c r="F377" s="1" t="str">
        <f>VLOOKUP(Table11[[#This Row],[نام کارشناس دفتر فنی]],Table1[],3,0)</f>
        <v>کارشناس بازرسی وبرنامه ریزی تعمیرات مکانیک(7)</v>
      </c>
      <c r="G377" s="1" t="s">
        <v>31</v>
      </c>
      <c r="H377" s="1" t="str">
        <f>VLOOKUP(Table11[[#This Row],[نام شخص کارشناس نظارت]],Table1[],3,0)</f>
        <v>کارشناس تاسیسات نظارت (3)</v>
      </c>
      <c r="I377" s="1">
        <f>COUNTIF(Table2[کد سیستم],Table11[[#This Row],[کد سیستم]])</f>
        <v>1</v>
      </c>
    </row>
    <row r="378" spans="1:9" x14ac:dyDescent="0.25">
      <c r="A378" s="1">
        <v>377</v>
      </c>
      <c r="B378" s="1" t="s">
        <v>2298</v>
      </c>
      <c r="C378" s="1" t="s">
        <v>2298</v>
      </c>
      <c r="D378" s="1" t="s">
        <v>3756</v>
      </c>
      <c r="E378" s="1" t="s">
        <v>1508</v>
      </c>
      <c r="F378" s="1" t="str">
        <f>VLOOKUP(Table11[[#This Row],[نام کارشناس دفتر فنی]],Table1[],3,0)</f>
        <v>کارشناس بازرسی وبرنامه ریزی تعمیرات مکانیک(7)</v>
      </c>
      <c r="G378" s="1" t="s">
        <v>31</v>
      </c>
      <c r="H378" s="1" t="str">
        <f>VLOOKUP(Table11[[#This Row],[نام شخص کارشناس نظارت]],Table1[],3,0)</f>
        <v>کارشناس تاسیسات نظارت (3)</v>
      </c>
      <c r="I378" s="1">
        <f>COUNTIF(Table2[کد سیستم],Table11[[#This Row],[کد سیستم]])</f>
        <v>1</v>
      </c>
    </row>
    <row r="379" spans="1:9" x14ac:dyDescent="0.25">
      <c r="A379" s="1">
        <v>378</v>
      </c>
      <c r="B379" s="1" t="s">
        <v>2300</v>
      </c>
      <c r="C379" s="1" t="s">
        <v>2300</v>
      </c>
      <c r="D379" s="1" t="s">
        <v>3756</v>
      </c>
      <c r="E379" s="1" t="s">
        <v>1508</v>
      </c>
      <c r="F379" s="1" t="str">
        <f>VLOOKUP(Table11[[#This Row],[نام کارشناس دفتر فنی]],Table1[],3,0)</f>
        <v>کارشناس بازرسی وبرنامه ریزی تعمیرات مکانیک(7)</v>
      </c>
      <c r="G379" s="1" t="s">
        <v>31</v>
      </c>
      <c r="H379" s="1" t="str">
        <f>VLOOKUP(Table11[[#This Row],[نام شخص کارشناس نظارت]],Table1[],3,0)</f>
        <v>کارشناس تاسیسات نظارت (3)</v>
      </c>
      <c r="I379" s="1">
        <f>COUNTIF(Table2[کد سیستم],Table11[[#This Row],[کد سیستم]])</f>
        <v>1</v>
      </c>
    </row>
    <row r="380" spans="1:9" x14ac:dyDescent="0.25">
      <c r="A380" s="1">
        <v>379</v>
      </c>
      <c r="B380" s="1" t="s">
        <v>2302</v>
      </c>
      <c r="C380" s="1" t="s">
        <v>2302</v>
      </c>
      <c r="D380" s="1" t="s">
        <v>3756</v>
      </c>
      <c r="E380" s="1" t="s">
        <v>1508</v>
      </c>
      <c r="F380" s="1" t="str">
        <f>VLOOKUP(Table11[[#This Row],[نام کارشناس دفتر فنی]],Table1[],3,0)</f>
        <v>کارشناس بازرسی وبرنامه ریزی تعمیرات مکانیک(7)</v>
      </c>
      <c r="G380" s="1" t="s">
        <v>31</v>
      </c>
      <c r="H380" s="1" t="str">
        <f>VLOOKUP(Table11[[#This Row],[نام شخص کارشناس نظارت]],Table1[],3,0)</f>
        <v>کارشناس تاسیسات نظارت (3)</v>
      </c>
      <c r="I380" s="1">
        <f>COUNTIF(Table2[کد سیستم],Table11[[#This Row],[کد سیستم]])</f>
        <v>1</v>
      </c>
    </row>
    <row r="381" spans="1:9" x14ac:dyDescent="0.25">
      <c r="A381" s="1">
        <v>380</v>
      </c>
      <c r="B381" s="1" t="s">
        <v>2304</v>
      </c>
      <c r="C381" s="1" t="s">
        <v>2304</v>
      </c>
      <c r="D381" s="1" t="s">
        <v>3756</v>
      </c>
      <c r="E381" s="1" t="s">
        <v>1508</v>
      </c>
      <c r="F381" s="1" t="str">
        <f>VLOOKUP(Table11[[#This Row],[نام کارشناس دفتر فنی]],Table1[],3,0)</f>
        <v>کارشناس بازرسی وبرنامه ریزی تعمیرات مکانیک(7)</v>
      </c>
      <c r="G381" s="1" t="s">
        <v>31</v>
      </c>
      <c r="H381" s="1" t="str">
        <f>VLOOKUP(Table11[[#This Row],[نام شخص کارشناس نظارت]],Table1[],3,0)</f>
        <v>کارشناس تاسیسات نظارت (3)</v>
      </c>
      <c r="I381" s="1">
        <f>COUNTIF(Table2[کد سیستم],Table11[[#This Row],[کد سیستم]])</f>
        <v>1</v>
      </c>
    </row>
    <row r="382" spans="1:9" x14ac:dyDescent="0.25">
      <c r="A382" s="1">
        <v>381</v>
      </c>
      <c r="B382" s="1" t="s">
        <v>2306</v>
      </c>
      <c r="C382" s="1" t="s">
        <v>2306</v>
      </c>
      <c r="D382" s="1" t="s">
        <v>3756</v>
      </c>
      <c r="E382" s="1" t="s">
        <v>1508</v>
      </c>
      <c r="F382" s="1" t="str">
        <f>VLOOKUP(Table11[[#This Row],[نام کارشناس دفتر فنی]],Table1[],3,0)</f>
        <v>کارشناس بازرسی وبرنامه ریزی تعمیرات مکانیک(7)</v>
      </c>
      <c r="G382" s="1" t="s">
        <v>31</v>
      </c>
      <c r="H382" s="1" t="str">
        <f>VLOOKUP(Table11[[#This Row],[نام شخص کارشناس نظارت]],Table1[],3,0)</f>
        <v>کارشناس تاسیسات نظارت (3)</v>
      </c>
      <c r="I382" s="1">
        <f>COUNTIF(Table2[کد سیستم],Table11[[#This Row],[کد سیستم]])</f>
        <v>1</v>
      </c>
    </row>
    <row r="383" spans="1:9" x14ac:dyDescent="0.25">
      <c r="A383" s="1">
        <v>382</v>
      </c>
      <c r="B383" s="1" t="s">
        <v>2308</v>
      </c>
      <c r="C383" s="1" t="s">
        <v>2308</v>
      </c>
      <c r="D383" s="1" t="s">
        <v>3756</v>
      </c>
      <c r="E383" s="1" t="s">
        <v>1508</v>
      </c>
      <c r="F383" s="1" t="str">
        <f>VLOOKUP(Table11[[#This Row],[نام کارشناس دفتر فنی]],Table1[],3,0)</f>
        <v>کارشناس بازرسی وبرنامه ریزی تعمیرات مکانیک(7)</v>
      </c>
      <c r="G383" s="1" t="s">
        <v>31</v>
      </c>
      <c r="H383" s="1" t="str">
        <f>VLOOKUP(Table11[[#This Row],[نام شخص کارشناس نظارت]],Table1[],3,0)</f>
        <v>کارشناس تاسیسات نظارت (3)</v>
      </c>
      <c r="I383" s="1">
        <f>COUNTIF(Table2[کد سیستم],Table11[[#This Row],[کد سیستم]])</f>
        <v>1</v>
      </c>
    </row>
    <row r="384" spans="1:9" x14ac:dyDescent="0.25">
      <c r="A384" s="1">
        <v>383</v>
      </c>
      <c r="B384" s="1" t="s">
        <v>2310</v>
      </c>
      <c r="C384" s="1" t="s">
        <v>2310</v>
      </c>
      <c r="D384" s="1" t="s">
        <v>3756</v>
      </c>
      <c r="E384" s="1" t="s">
        <v>1508</v>
      </c>
      <c r="F384" s="1" t="str">
        <f>VLOOKUP(Table11[[#This Row],[نام کارشناس دفتر فنی]],Table1[],3,0)</f>
        <v>کارشناس بازرسی وبرنامه ریزی تعمیرات مکانیک(7)</v>
      </c>
      <c r="G384" s="1" t="s">
        <v>31</v>
      </c>
      <c r="H384" s="1" t="str">
        <f>VLOOKUP(Table11[[#This Row],[نام شخص کارشناس نظارت]],Table1[],3,0)</f>
        <v>کارشناس تاسیسات نظارت (3)</v>
      </c>
      <c r="I384" s="1">
        <f>COUNTIF(Table2[کد سیستم],Table11[[#This Row],[کد سیستم]])</f>
        <v>1</v>
      </c>
    </row>
    <row r="385" spans="1:9" x14ac:dyDescent="0.25">
      <c r="A385" s="1">
        <v>384</v>
      </c>
      <c r="B385" s="1" t="s">
        <v>2312</v>
      </c>
      <c r="C385" s="1" t="s">
        <v>2312</v>
      </c>
      <c r="D385" s="1" t="s">
        <v>3756</v>
      </c>
      <c r="E385" s="1" t="s">
        <v>1508</v>
      </c>
      <c r="F385" s="1" t="str">
        <f>VLOOKUP(Table11[[#This Row],[نام کارشناس دفتر فنی]],Table1[],3,0)</f>
        <v>کارشناس بازرسی وبرنامه ریزی تعمیرات مکانیک(7)</v>
      </c>
      <c r="G385" s="1" t="s">
        <v>31</v>
      </c>
      <c r="H385" s="1" t="str">
        <f>VLOOKUP(Table11[[#This Row],[نام شخص کارشناس نظارت]],Table1[],3,0)</f>
        <v>کارشناس تاسیسات نظارت (3)</v>
      </c>
      <c r="I385" s="1">
        <f>COUNTIF(Table2[کد سیستم],Table11[[#This Row],[کد سیستم]])</f>
        <v>1</v>
      </c>
    </row>
    <row r="386" spans="1:9" x14ac:dyDescent="0.25">
      <c r="A386" s="1">
        <v>385</v>
      </c>
      <c r="B386" s="1" t="s">
        <v>2314</v>
      </c>
      <c r="C386" s="1" t="s">
        <v>2314</v>
      </c>
      <c r="D386" s="1" t="s">
        <v>3756</v>
      </c>
      <c r="E386" s="1" t="s">
        <v>1508</v>
      </c>
      <c r="F386" s="1" t="str">
        <f>VLOOKUP(Table11[[#This Row],[نام کارشناس دفتر فنی]],Table1[],3,0)</f>
        <v>کارشناس بازرسی وبرنامه ریزی تعمیرات مکانیک(7)</v>
      </c>
      <c r="G386" s="1" t="s">
        <v>31</v>
      </c>
      <c r="H386" s="1" t="str">
        <f>VLOOKUP(Table11[[#This Row],[نام شخص کارشناس نظارت]],Table1[],3,0)</f>
        <v>کارشناس تاسیسات نظارت (3)</v>
      </c>
      <c r="I386" s="1">
        <f>COUNTIF(Table2[کد سیستم],Table11[[#This Row],[کد سیستم]])</f>
        <v>1</v>
      </c>
    </row>
    <row r="387" spans="1:9" x14ac:dyDescent="0.25">
      <c r="A387" s="1">
        <v>386</v>
      </c>
      <c r="B387" s="1" t="s">
        <v>2316</v>
      </c>
      <c r="C387" s="1" t="s">
        <v>2316</v>
      </c>
      <c r="D387" s="1" t="s">
        <v>3756</v>
      </c>
      <c r="E387" s="1" t="s">
        <v>1508</v>
      </c>
      <c r="F387" s="1" t="str">
        <f>VLOOKUP(Table11[[#This Row],[نام کارشناس دفتر فنی]],Table1[],3,0)</f>
        <v>کارشناس بازرسی وبرنامه ریزی تعمیرات مکانیک(7)</v>
      </c>
      <c r="G387" s="1" t="s">
        <v>31</v>
      </c>
      <c r="H387" s="1" t="str">
        <f>VLOOKUP(Table11[[#This Row],[نام شخص کارشناس نظارت]],Table1[],3,0)</f>
        <v>کارشناس تاسیسات نظارت (3)</v>
      </c>
      <c r="I387" s="1">
        <f>COUNTIF(Table2[کد سیستم],Table11[[#This Row],[کد سیستم]])</f>
        <v>1</v>
      </c>
    </row>
    <row r="388" spans="1:9" x14ac:dyDescent="0.25">
      <c r="A388" s="1">
        <v>387</v>
      </c>
      <c r="B388" s="1" t="s">
        <v>2318</v>
      </c>
      <c r="C388" s="1" t="s">
        <v>2318</v>
      </c>
      <c r="D388" s="1" t="s">
        <v>3756</v>
      </c>
      <c r="E388" s="1" t="s">
        <v>1508</v>
      </c>
      <c r="F388" s="1" t="str">
        <f>VLOOKUP(Table11[[#This Row],[نام کارشناس دفتر فنی]],Table1[],3,0)</f>
        <v>کارشناس بازرسی وبرنامه ریزی تعمیرات مکانیک(7)</v>
      </c>
      <c r="G388" s="1" t="s">
        <v>31</v>
      </c>
      <c r="H388" s="1" t="str">
        <f>VLOOKUP(Table11[[#This Row],[نام شخص کارشناس نظارت]],Table1[],3,0)</f>
        <v>کارشناس تاسیسات نظارت (3)</v>
      </c>
      <c r="I388" s="1">
        <f>COUNTIF(Table2[کد سیستم],Table11[[#This Row],[کد سیستم]])</f>
        <v>1</v>
      </c>
    </row>
    <row r="389" spans="1:9" x14ac:dyDescent="0.25">
      <c r="A389" s="1">
        <v>388</v>
      </c>
      <c r="B389" s="1" t="s">
        <v>2320</v>
      </c>
      <c r="C389" s="1" t="s">
        <v>2320</v>
      </c>
      <c r="D389" s="1" t="s">
        <v>3756</v>
      </c>
      <c r="E389" s="1" t="s">
        <v>1508</v>
      </c>
      <c r="F389" s="1" t="str">
        <f>VLOOKUP(Table11[[#This Row],[نام کارشناس دفتر فنی]],Table1[],3,0)</f>
        <v>کارشناس بازرسی وبرنامه ریزی تعمیرات مکانیک(7)</v>
      </c>
      <c r="G389" s="1" t="s">
        <v>31</v>
      </c>
      <c r="H389" s="1" t="str">
        <f>VLOOKUP(Table11[[#This Row],[نام شخص کارشناس نظارت]],Table1[],3,0)</f>
        <v>کارشناس تاسیسات نظارت (3)</v>
      </c>
      <c r="I389" s="1">
        <f>COUNTIF(Table2[کد سیستم],Table11[[#This Row],[کد سیستم]])</f>
        <v>1</v>
      </c>
    </row>
    <row r="390" spans="1:9" x14ac:dyDescent="0.25">
      <c r="A390" s="1">
        <v>389</v>
      </c>
      <c r="B390" s="1" t="s">
        <v>2322</v>
      </c>
      <c r="C390" s="1" t="s">
        <v>2322</v>
      </c>
      <c r="D390" s="1" t="s">
        <v>3756</v>
      </c>
      <c r="E390" s="1" t="s">
        <v>1508</v>
      </c>
      <c r="F390" s="1" t="str">
        <f>VLOOKUP(Table11[[#This Row],[نام کارشناس دفتر فنی]],Table1[],3,0)</f>
        <v>کارشناس بازرسی وبرنامه ریزی تعمیرات مکانیک(7)</v>
      </c>
      <c r="G390" s="1" t="s">
        <v>31</v>
      </c>
      <c r="H390" s="1" t="str">
        <f>VLOOKUP(Table11[[#This Row],[نام شخص کارشناس نظارت]],Table1[],3,0)</f>
        <v>کارشناس تاسیسات نظارت (3)</v>
      </c>
      <c r="I390" s="1">
        <f>COUNTIF(Table2[کد سیستم],Table11[[#This Row],[کد سیستم]])</f>
        <v>1</v>
      </c>
    </row>
    <row r="391" spans="1:9" x14ac:dyDescent="0.25">
      <c r="A391" s="1">
        <v>390</v>
      </c>
      <c r="B391" s="1" t="s">
        <v>2324</v>
      </c>
      <c r="C391" s="1" t="s">
        <v>2324</v>
      </c>
      <c r="D391" s="1" t="s">
        <v>3756</v>
      </c>
      <c r="E391" s="1" t="s">
        <v>1508</v>
      </c>
      <c r="F391" s="1" t="str">
        <f>VLOOKUP(Table11[[#This Row],[نام کارشناس دفتر فنی]],Table1[],3,0)</f>
        <v>کارشناس بازرسی وبرنامه ریزی تعمیرات مکانیک(7)</v>
      </c>
      <c r="G391" s="1" t="s">
        <v>31</v>
      </c>
      <c r="H391" s="1" t="str">
        <f>VLOOKUP(Table11[[#This Row],[نام شخص کارشناس نظارت]],Table1[],3,0)</f>
        <v>کارشناس تاسیسات نظارت (3)</v>
      </c>
      <c r="I391" s="1">
        <f>COUNTIF(Table2[کد سیستم],Table11[[#This Row],[کد سیستم]])</f>
        <v>1</v>
      </c>
    </row>
    <row r="392" spans="1:9" x14ac:dyDescent="0.25">
      <c r="A392" s="1">
        <v>391</v>
      </c>
      <c r="B392" s="1" t="s">
        <v>2326</v>
      </c>
      <c r="C392" s="1" t="s">
        <v>2326</v>
      </c>
      <c r="D392" s="1" t="s">
        <v>3756</v>
      </c>
      <c r="E392" s="1" t="s">
        <v>1508</v>
      </c>
      <c r="F392" s="1" t="str">
        <f>VLOOKUP(Table11[[#This Row],[نام کارشناس دفتر فنی]],Table1[],3,0)</f>
        <v>کارشناس بازرسی وبرنامه ریزی تعمیرات مکانیک(7)</v>
      </c>
      <c r="G392" s="1" t="s">
        <v>31</v>
      </c>
      <c r="H392" s="1" t="str">
        <f>VLOOKUP(Table11[[#This Row],[نام شخص کارشناس نظارت]],Table1[],3,0)</f>
        <v>کارشناس تاسیسات نظارت (3)</v>
      </c>
      <c r="I392" s="1">
        <f>COUNTIF(Table2[کد سیستم],Table11[[#This Row],[کد سیستم]])</f>
        <v>1</v>
      </c>
    </row>
    <row r="393" spans="1:9" x14ac:dyDescent="0.25">
      <c r="A393" s="1">
        <v>392</v>
      </c>
      <c r="B393" s="1" t="s">
        <v>2328</v>
      </c>
      <c r="C393" s="1" t="s">
        <v>2328</v>
      </c>
      <c r="D393" s="1" t="s">
        <v>3756</v>
      </c>
      <c r="E393" s="1" t="s">
        <v>1508</v>
      </c>
      <c r="F393" s="1" t="str">
        <f>VLOOKUP(Table11[[#This Row],[نام کارشناس دفتر فنی]],Table1[],3,0)</f>
        <v>کارشناس بازرسی وبرنامه ریزی تعمیرات مکانیک(7)</v>
      </c>
      <c r="G393" s="1" t="s">
        <v>31</v>
      </c>
      <c r="H393" s="1" t="str">
        <f>VLOOKUP(Table11[[#This Row],[نام شخص کارشناس نظارت]],Table1[],3,0)</f>
        <v>کارشناس تاسیسات نظارت (3)</v>
      </c>
      <c r="I393" s="1">
        <f>COUNTIF(Table2[کد سیستم],Table11[[#This Row],[کد سیستم]])</f>
        <v>1</v>
      </c>
    </row>
    <row r="394" spans="1:9" x14ac:dyDescent="0.25">
      <c r="A394" s="1">
        <v>393</v>
      </c>
      <c r="B394" s="1" t="s">
        <v>2330</v>
      </c>
      <c r="C394" s="1" t="s">
        <v>2330</v>
      </c>
      <c r="D394" s="1" t="s">
        <v>3756</v>
      </c>
      <c r="E394" s="1" t="s">
        <v>1508</v>
      </c>
      <c r="F394" s="1" t="str">
        <f>VLOOKUP(Table11[[#This Row],[نام کارشناس دفتر فنی]],Table1[],3,0)</f>
        <v>کارشناس بازرسی وبرنامه ریزی تعمیرات مکانیک(7)</v>
      </c>
      <c r="G394" s="1" t="s">
        <v>31</v>
      </c>
      <c r="H394" s="1" t="str">
        <f>VLOOKUP(Table11[[#This Row],[نام شخص کارشناس نظارت]],Table1[],3,0)</f>
        <v>کارشناس تاسیسات نظارت (3)</v>
      </c>
      <c r="I394" s="1">
        <f>COUNTIF(Table2[کد سیستم],Table11[[#This Row],[کد سیستم]])</f>
        <v>1</v>
      </c>
    </row>
    <row r="395" spans="1:9" x14ac:dyDescent="0.25">
      <c r="A395" s="1">
        <v>394</v>
      </c>
      <c r="B395" s="1" t="s">
        <v>2332</v>
      </c>
      <c r="C395" s="1" t="s">
        <v>2332</v>
      </c>
      <c r="D395" s="1" t="s">
        <v>3756</v>
      </c>
      <c r="E395" s="1" t="s">
        <v>1508</v>
      </c>
      <c r="F395" s="1" t="str">
        <f>VLOOKUP(Table11[[#This Row],[نام کارشناس دفتر فنی]],Table1[],3,0)</f>
        <v>کارشناس بازرسی وبرنامه ریزی تعمیرات مکانیک(7)</v>
      </c>
      <c r="G395" s="1" t="s">
        <v>31</v>
      </c>
      <c r="H395" s="1" t="str">
        <f>VLOOKUP(Table11[[#This Row],[نام شخص کارشناس نظارت]],Table1[],3,0)</f>
        <v>کارشناس تاسیسات نظارت (3)</v>
      </c>
      <c r="I395" s="1">
        <f>COUNTIF(Table2[کد سیستم],Table11[[#This Row],[کد سیستم]])</f>
        <v>1</v>
      </c>
    </row>
    <row r="396" spans="1:9" x14ac:dyDescent="0.25">
      <c r="A396" s="1">
        <v>395</v>
      </c>
      <c r="B396" s="1" t="s">
        <v>2334</v>
      </c>
      <c r="C396" s="1" t="s">
        <v>2334</v>
      </c>
      <c r="D396" s="1" t="s">
        <v>3756</v>
      </c>
      <c r="E396" s="1" t="s">
        <v>1508</v>
      </c>
      <c r="F396" s="1" t="str">
        <f>VLOOKUP(Table11[[#This Row],[نام کارشناس دفتر فنی]],Table1[],3,0)</f>
        <v>کارشناس بازرسی وبرنامه ریزی تعمیرات مکانیک(7)</v>
      </c>
      <c r="G396" s="1" t="s">
        <v>31</v>
      </c>
      <c r="H396" s="1" t="str">
        <f>VLOOKUP(Table11[[#This Row],[نام شخص کارشناس نظارت]],Table1[],3,0)</f>
        <v>کارشناس تاسیسات نظارت (3)</v>
      </c>
      <c r="I396" s="1">
        <f>COUNTIF(Table2[کد سیستم],Table11[[#This Row],[کد سیستم]])</f>
        <v>1</v>
      </c>
    </row>
    <row r="397" spans="1:9" x14ac:dyDescent="0.25">
      <c r="A397" s="1">
        <v>396</v>
      </c>
      <c r="B397" s="1" t="s">
        <v>2336</v>
      </c>
      <c r="C397" s="1" t="s">
        <v>2336</v>
      </c>
      <c r="D397" s="1" t="s">
        <v>3756</v>
      </c>
      <c r="E397" s="1" t="s">
        <v>1508</v>
      </c>
      <c r="F397" s="1" t="str">
        <f>VLOOKUP(Table11[[#This Row],[نام کارشناس دفتر فنی]],Table1[],3,0)</f>
        <v>کارشناس بازرسی وبرنامه ریزی تعمیرات مکانیک(7)</v>
      </c>
      <c r="G397" s="1" t="s">
        <v>31</v>
      </c>
      <c r="H397" s="1" t="str">
        <f>VLOOKUP(Table11[[#This Row],[نام شخص کارشناس نظارت]],Table1[],3,0)</f>
        <v>کارشناس تاسیسات نظارت (3)</v>
      </c>
      <c r="I397" s="1">
        <f>COUNTIF(Table2[کد سیستم],Table11[[#This Row],[کد سیستم]])</f>
        <v>1</v>
      </c>
    </row>
    <row r="398" spans="1:9" x14ac:dyDescent="0.25">
      <c r="A398" s="1">
        <v>397</v>
      </c>
      <c r="B398" s="1" t="s">
        <v>2338</v>
      </c>
      <c r="C398" s="1" t="s">
        <v>2338</v>
      </c>
      <c r="D398" s="1" t="s">
        <v>3756</v>
      </c>
      <c r="E398" s="1" t="s">
        <v>1508</v>
      </c>
      <c r="F398" s="1" t="str">
        <f>VLOOKUP(Table11[[#This Row],[نام کارشناس دفتر فنی]],Table1[],3,0)</f>
        <v>کارشناس بازرسی وبرنامه ریزی تعمیرات مکانیک(7)</v>
      </c>
      <c r="G398" s="1" t="s">
        <v>31</v>
      </c>
      <c r="H398" s="1" t="str">
        <f>VLOOKUP(Table11[[#This Row],[نام شخص کارشناس نظارت]],Table1[],3,0)</f>
        <v>کارشناس تاسیسات نظارت (3)</v>
      </c>
      <c r="I398" s="1">
        <f>COUNTIF(Table2[کد سیستم],Table11[[#This Row],[کد سیستم]])</f>
        <v>1</v>
      </c>
    </row>
    <row r="399" spans="1:9" x14ac:dyDescent="0.25">
      <c r="A399" s="1">
        <v>398</v>
      </c>
      <c r="B399" s="1" t="s">
        <v>2340</v>
      </c>
      <c r="C399" s="1" t="s">
        <v>2340</v>
      </c>
      <c r="D399" s="1" t="s">
        <v>3756</v>
      </c>
      <c r="E399" s="1" t="s">
        <v>1508</v>
      </c>
      <c r="F399" s="1" t="str">
        <f>VLOOKUP(Table11[[#This Row],[نام کارشناس دفتر فنی]],Table1[],3,0)</f>
        <v>کارشناس بازرسی وبرنامه ریزی تعمیرات مکانیک(7)</v>
      </c>
      <c r="G399" s="1" t="s">
        <v>31</v>
      </c>
      <c r="H399" s="1" t="str">
        <f>VLOOKUP(Table11[[#This Row],[نام شخص کارشناس نظارت]],Table1[],3,0)</f>
        <v>کارشناس تاسیسات نظارت (3)</v>
      </c>
      <c r="I399" s="1">
        <f>COUNTIF(Table2[کد سیستم],Table11[[#This Row],[کد سیستم]])</f>
        <v>1</v>
      </c>
    </row>
    <row r="400" spans="1:9" x14ac:dyDescent="0.25">
      <c r="A400" s="1">
        <v>399</v>
      </c>
      <c r="B400" s="1" t="s">
        <v>2342</v>
      </c>
      <c r="C400" s="1" t="s">
        <v>2342</v>
      </c>
      <c r="D400" s="1" t="s">
        <v>3756</v>
      </c>
      <c r="E400" s="1" t="s">
        <v>1508</v>
      </c>
      <c r="F400" s="1" t="str">
        <f>VLOOKUP(Table11[[#This Row],[نام کارشناس دفتر فنی]],Table1[],3,0)</f>
        <v>کارشناس بازرسی وبرنامه ریزی تعمیرات مکانیک(7)</v>
      </c>
      <c r="G400" s="1" t="s">
        <v>31</v>
      </c>
      <c r="H400" s="1" t="str">
        <f>VLOOKUP(Table11[[#This Row],[نام شخص کارشناس نظارت]],Table1[],3,0)</f>
        <v>کارشناس تاسیسات نظارت (3)</v>
      </c>
      <c r="I400" s="1">
        <f>COUNTIF(Table2[کد سیستم],Table11[[#This Row],[کد سیستم]])</f>
        <v>1</v>
      </c>
    </row>
    <row r="401" spans="1:9" x14ac:dyDescent="0.25">
      <c r="A401" s="1">
        <v>400</v>
      </c>
      <c r="B401" s="1" t="s">
        <v>2344</v>
      </c>
      <c r="C401" s="1" t="s">
        <v>2344</v>
      </c>
      <c r="D401" s="1" t="s">
        <v>3756</v>
      </c>
      <c r="E401" s="1" t="s">
        <v>1508</v>
      </c>
      <c r="F401" s="1" t="str">
        <f>VLOOKUP(Table11[[#This Row],[نام کارشناس دفتر فنی]],Table1[],3,0)</f>
        <v>کارشناس بازرسی وبرنامه ریزی تعمیرات مکانیک(7)</v>
      </c>
      <c r="G401" s="1" t="s">
        <v>31</v>
      </c>
      <c r="H401" s="1" t="str">
        <f>VLOOKUP(Table11[[#This Row],[نام شخص کارشناس نظارت]],Table1[],3,0)</f>
        <v>کارشناس تاسیسات نظارت (3)</v>
      </c>
      <c r="I401" s="1">
        <f>COUNTIF(Table2[کد سیستم],Table11[[#This Row],[کد سیستم]])</f>
        <v>1</v>
      </c>
    </row>
    <row r="402" spans="1:9" x14ac:dyDescent="0.25">
      <c r="A402" s="1">
        <v>401</v>
      </c>
      <c r="B402" s="1" t="s">
        <v>2346</v>
      </c>
      <c r="C402" s="1" t="s">
        <v>2346</v>
      </c>
      <c r="D402" s="1" t="s">
        <v>3756</v>
      </c>
      <c r="E402" s="1" t="s">
        <v>1508</v>
      </c>
      <c r="F402" s="1" t="str">
        <f>VLOOKUP(Table11[[#This Row],[نام کارشناس دفتر فنی]],Table1[],3,0)</f>
        <v>کارشناس بازرسی وبرنامه ریزی تعمیرات مکانیک(7)</v>
      </c>
      <c r="G402" s="1" t="s">
        <v>31</v>
      </c>
      <c r="H402" s="1" t="str">
        <f>VLOOKUP(Table11[[#This Row],[نام شخص کارشناس نظارت]],Table1[],3,0)</f>
        <v>کارشناس تاسیسات نظارت (3)</v>
      </c>
      <c r="I402" s="1">
        <f>COUNTIF(Table2[کد سیستم],Table11[[#This Row],[کد سیستم]])</f>
        <v>1</v>
      </c>
    </row>
    <row r="403" spans="1:9" x14ac:dyDescent="0.25">
      <c r="A403" s="1">
        <v>402</v>
      </c>
      <c r="B403" s="1" t="s">
        <v>2348</v>
      </c>
      <c r="C403" s="1" t="s">
        <v>2348</v>
      </c>
      <c r="D403" s="1" t="s">
        <v>3756</v>
      </c>
      <c r="E403" s="1" t="s">
        <v>1508</v>
      </c>
      <c r="F403" s="1" t="str">
        <f>VLOOKUP(Table11[[#This Row],[نام کارشناس دفتر فنی]],Table1[],3,0)</f>
        <v>کارشناس بازرسی وبرنامه ریزی تعمیرات مکانیک(7)</v>
      </c>
      <c r="G403" s="1" t="s">
        <v>31</v>
      </c>
      <c r="H403" s="1" t="str">
        <f>VLOOKUP(Table11[[#This Row],[نام شخص کارشناس نظارت]],Table1[],3,0)</f>
        <v>کارشناس تاسیسات نظارت (3)</v>
      </c>
      <c r="I403" s="1">
        <f>COUNTIF(Table2[کد سیستم],Table11[[#This Row],[کد سیستم]])</f>
        <v>1</v>
      </c>
    </row>
    <row r="404" spans="1:9" x14ac:dyDescent="0.25">
      <c r="A404" s="1">
        <v>403</v>
      </c>
      <c r="B404" s="1" t="s">
        <v>2350</v>
      </c>
      <c r="C404" s="1" t="s">
        <v>2350</v>
      </c>
      <c r="D404" s="1" t="s">
        <v>3756</v>
      </c>
      <c r="E404" s="1" t="s">
        <v>1508</v>
      </c>
      <c r="F404" s="1" t="str">
        <f>VLOOKUP(Table11[[#This Row],[نام کارشناس دفتر فنی]],Table1[],3,0)</f>
        <v>کارشناس بازرسی وبرنامه ریزی تعمیرات مکانیک(7)</v>
      </c>
      <c r="G404" s="1" t="s">
        <v>31</v>
      </c>
      <c r="H404" s="1" t="str">
        <f>VLOOKUP(Table11[[#This Row],[نام شخص کارشناس نظارت]],Table1[],3,0)</f>
        <v>کارشناس تاسیسات نظارت (3)</v>
      </c>
      <c r="I404" s="1">
        <f>COUNTIF(Table2[کد سیستم],Table11[[#This Row],[کد سیستم]])</f>
        <v>1</v>
      </c>
    </row>
    <row r="405" spans="1:9" x14ac:dyDescent="0.25">
      <c r="A405" s="1">
        <v>404</v>
      </c>
      <c r="B405" s="1" t="s">
        <v>2352</v>
      </c>
      <c r="C405" s="1" t="s">
        <v>2352</v>
      </c>
      <c r="D405" s="1" t="s">
        <v>3756</v>
      </c>
      <c r="E405" s="1" t="s">
        <v>1508</v>
      </c>
      <c r="F405" s="1" t="str">
        <f>VLOOKUP(Table11[[#This Row],[نام کارشناس دفتر فنی]],Table1[],3,0)</f>
        <v>کارشناس بازرسی وبرنامه ریزی تعمیرات مکانیک(7)</v>
      </c>
      <c r="G405" s="1" t="s">
        <v>31</v>
      </c>
      <c r="H405" s="1" t="str">
        <f>VLOOKUP(Table11[[#This Row],[نام شخص کارشناس نظارت]],Table1[],3,0)</f>
        <v>کارشناس تاسیسات نظارت (3)</v>
      </c>
      <c r="I405" s="1">
        <f>COUNTIF(Table2[کد سیستم],Table11[[#This Row],[کد سیستم]])</f>
        <v>1</v>
      </c>
    </row>
    <row r="406" spans="1:9" x14ac:dyDescent="0.25">
      <c r="A406" s="1">
        <v>405</v>
      </c>
      <c r="B406" s="1" t="s">
        <v>2354</v>
      </c>
      <c r="C406" s="1" t="s">
        <v>2354</v>
      </c>
      <c r="D406" s="1" t="s">
        <v>3756</v>
      </c>
      <c r="E406" s="1" t="s">
        <v>1508</v>
      </c>
      <c r="F406" s="1" t="str">
        <f>VLOOKUP(Table11[[#This Row],[نام کارشناس دفتر فنی]],Table1[],3,0)</f>
        <v>کارشناس بازرسی وبرنامه ریزی تعمیرات مکانیک(7)</v>
      </c>
      <c r="G406" s="1" t="s">
        <v>31</v>
      </c>
      <c r="H406" s="1" t="str">
        <f>VLOOKUP(Table11[[#This Row],[نام شخص کارشناس نظارت]],Table1[],3,0)</f>
        <v>کارشناس تاسیسات نظارت (3)</v>
      </c>
      <c r="I406" s="1">
        <f>COUNTIF(Table2[کد سیستم],Table11[[#This Row],[کد سیستم]])</f>
        <v>1</v>
      </c>
    </row>
    <row r="407" spans="1:9" x14ac:dyDescent="0.25">
      <c r="A407" s="1">
        <v>406</v>
      </c>
      <c r="B407" s="1" t="s">
        <v>2356</v>
      </c>
      <c r="C407" s="1" t="s">
        <v>2356</v>
      </c>
      <c r="D407" s="1" t="s">
        <v>3756</v>
      </c>
      <c r="E407" s="1" t="s">
        <v>1508</v>
      </c>
      <c r="F407" s="1" t="str">
        <f>VLOOKUP(Table11[[#This Row],[نام کارشناس دفتر فنی]],Table1[],3,0)</f>
        <v>کارشناس بازرسی وبرنامه ریزی تعمیرات مکانیک(7)</v>
      </c>
      <c r="G407" s="1" t="s">
        <v>31</v>
      </c>
      <c r="H407" s="1" t="str">
        <f>VLOOKUP(Table11[[#This Row],[نام شخص کارشناس نظارت]],Table1[],3,0)</f>
        <v>کارشناس تاسیسات نظارت (3)</v>
      </c>
      <c r="I407" s="1">
        <f>COUNTIF(Table2[کد سیستم],Table11[[#This Row],[کد سیستم]])</f>
        <v>1</v>
      </c>
    </row>
    <row r="408" spans="1:9" x14ac:dyDescent="0.25">
      <c r="A408" s="1">
        <v>407</v>
      </c>
      <c r="B408" s="1" t="s">
        <v>2358</v>
      </c>
      <c r="C408" s="1" t="s">
        <v>2358</v>
      </c>
      <c r="D408" s="1" t="s">
        <v>3756</v>
      </c>
      <c r="E408" s="1" t="s">
        <v>1508</v>
      </c>
      <c r="F408" s="1" t="str">
        <f>VLOOKUP(Table11[[#This Row],[نام کارشناس دفتر فنی]],Table1[],3,0)</f>
        <v>کارشناس بازرسی وبرنامه ریزی تعمیرات مکانیک(7)</v>
      </c>
      <c r="G408" s="1" t="s">
        <v>31</v>
      </c>
      <c r="H408" s="1" t="str">
        <f>VLOOKUP(Table11[[#This Row],[نام شخص کارشناس نظارت]],Table1[],3,0)</f>
        <v>کارشناس تاسیسات نظارت (3)</v>
      </c>
      <c r="I408" s="1">
        <f>COUNTIF(Table2[کد سیستم],Table11[[#This Row],[کد سیستم]])</f>
        <v>1</v>
      </c>
    </row>
    <row r="409" spans="1:9" x14ac:dyDescent="0.25">
      <c r="A409" s="1">
        <v>408</v>
      </c>
      <c r="B409" s="1" t="s">
        <v>2360</v>
      </c>
      <c r="C409" s="1" t="s">
        <v>2360</v>
      </c>
      <c r="D409" s="1" t="s">
        <v>3756</v>
      </c>
      <c r="E409" s="1" t="s">
        <v>1508</v>
      </c>
      <c r="F409" s="1" t="str">
        <f>VLOOKUP(Table11[[#This Row],[نام کارشناس دفتر فنی]],Table1[],3,0)</f>
        <v>کارشناس بازرسی وبرنامه ریزی تعمیرات مکانیک(7)</v>
      </c>
      <c r="G409" s="1" t="s">
        <v>31</v>
      </c>
      <c r="H409" s="1" t="str">
        <f>VLOOKUP(Table11[[#This Row],[نام شخص کارشناس نظارت]],Table1[],3,0)</f>
        <v>کارشناس تاسیسات نظارت (3)</v>
      </c>
      <c r="I409" s="1">
        <f>COUNTIF(Table2[کد سیستم],Table11[[#This Row],[کد سیستم]])</f>
        <v>1</v>
      </c>
    </row>
    <row r="410" spans="1:9" x14ac:dyDescent="0.25">
      <c r="A410" s="1">
        <v>409</v>
      </c>
      <c r="B410" s="1" t="s">
        <v>2362</v>
      </c>
      <c r="C410" s="1" t="s">
        <v>2362</v>
      </c>
      <c r="D410" s="1" t="s">
        <v>3756</v>
      </c>
      <c r="E410" s="1" t="s">
        <v>1508</v>
      </c>
      <c r="F410" s="1" t="str">
        <f>VLOOKUP(Table11[[#This Row],[نام کارشناس دفتر فنی]],Table1[],3,0)</f>
        <v>کارشناس بازرسی وبرنامه ریزی تعمیرات مکانیک(7)</v>
      </c>
      <c r="G410" s="1" t="s">
        <v>31</v>
      </c>
      <c r="H410" s="1" t="str">
        <f>VLOOKUP(Table11[[#This Row],[نام شخص کارشناس نظارت]],Table1[],3,0)</f>
        <v>کارشناس تاسیسات نظارت (3)</v>
      </c>
      <c r="I410" s="1">
        <f>COUNTIF(Table2[کد سیستم],Table11[[#This Row],[کد سیستم]])</f>
        <v>1</v>
      </c>
    </row>
    <row r="411" spans="1:9" x14ac:dyDescent="0.25">
      <c r="A411" s="1">
        <v>410</v>
      </c>
      <c r="B411" s="1" t="s">
        <v>2364</v>
      </c>
      <c r="C411" s="1" t="s">
        <v>2364</v>
      </c>
      <c r="D411" s="1" t="s">
        <v>3756</v>
      </c>
      <c r="E411" s="1" t="s">
        <v>1508</v>
      </c>
      <c r="F411" s="1" t="str">
        <f>VLOOKUP(Table11[[#This Row],[نام کارشناس دفتر فنی]],Table1[],3,0)</f>
        <v>کارشناس بازرسی وبرنامه ریزی تعمیرات مکانیک(7)</v>
      </c>
      <c r="G411" s="1" t="s">
        <v>31</v>
      </c>
      <c r="H411" s="1" t="str">
        <f>VLOOKUP(Table11[[#This Row],[نام شخص کارشناس نظارت]],Table1[],3,0)</f>
        <v>کارشناس تاسیسات نظارت (3)</v>
      </c>
      <c r="I411" s="1">
        <f>COUNTIF(Table2[کد سیستم],Table11[[#This Row],[کد سیستم]])</f>
        <v>1</v>
      </c>
    </row>
    <row r="412" spans="1:9" x14ac:dyDescent="0.25">
      <c r="A412" s="1">
        <v>411</v>
      </c>
      <c r="B412" s="1" t="s">
        <v>2366</v>
      </c>
      <c r="C412" s="1" t="s">
        <v>2366</v>
      </c>
      <c r="D412" s="1" t="s">
        <v>3756</v>
      </c>
      <c r="E412" s="1" t="s">
        <v>1508</v>
      </c>
      <c r="F412" s="1" t="str">
        <f>VLOOKUP(Table11[[#This Row],[نام کارشناس دفتر فنی]],Table1[],3,0)</f>
        <v>کارشناس بازرسی وبرنامه ریزی تعمیرات مکانیک(7)</v>
      </c>
      <c r="G412" s="1" t="s">
        <v>31</v>
      </c>
      <c r="H412" s="1" t="str">
        <f>VLOOKUP(Table11[[#This Row],[نام شخص کارشناس نظارت]],Table1[],3,0)</f>
        <v>کارشناس تاسیسات نظارت (3)</v>
      </c>
      <c r="I412" s="1">
        <f>COUNTIF(Table2[کد سیستم],Table11[[#This Row],[کد سیستم]])</f>
        <v>1</v>
      </c>
    </row>
    <row r="413" spans="1:9" x14ac:dyDescent="0.25">
      <c r="A413" s="1">
        <v>412</v>
      </c>
      <c r="B413" s="1" t="s">
        <v>2368</v>
      </c>
      <c r="C413" s="1" t="s">
        <v>2368</v>
      </c>
      <c r="D413" s="1" t="s">
        <v>3756</v>
      </c>
      <c r="E413" s="1" t="s">
        <v>1508</v>
      </c>
      <c r="F413" s="1" t="str">
        <f>VLOOKUP(Table11[[#This Row],[نام کارشناس دفتر فنی]],Table1[],3,0)</f>
        <v>کارشناس بازرسی وبرنامه ریزی تعمیرات مکانیک(7)</v>
      </c>
      <c r="G413" s="1" t="s">
        <v>31</v>
      </c>
      <c r="H413" s="1" t="str">
        <f>VLOOKUP(Table11[[#This Row],[نام شخص کارشناس نظارت]],Table1[],3,0)</f>
        <v>کارشناس تاسیسات نظارت (3)</v>
      </c>
      <c r="I413" s="1">
        <f>COUNTIF(Table2[کد سیستم],Table11[[#This Row],[کد سیستم]])</f>
        <v>1</v>
      </c>
    </row>
    <row r="414" spans="1:9" x14ac:dyDescent="0.25">
      <c r="A414" s="1">
        <v>413</v>
      </c>
      <c r="B414" s="1" t="s">
        <v>2370</v>
      </c>
      <c r="C414" s="1" t="s">
        <v>2370</v>
      </c>
      <c r="D414" s="1" t="s">
        <v>3756</v>
      </c>
      <c r="E414" s="1" t="s">
        <v>1508</v>
      </c>
      <c r="F414" s="1" t="str">
        <f>VLOOKUP(Table11[[#This Row],[نام کارشناس دفتر فنی]],Table1[],3,0)</f>
        <v>کارشناس بازرسی وبرنامه ریزی تعمیرات مکانیک(7)</v>
      </c>
      <c r="G414" s="1" t="s">
        <v>31</v>
      </c>
      <c r="H414" s="1" t="str">
        <f>VLOOKUP(Table11[[#This Row],[نام شخص کارشناس نظارت]],Table1[],3,0)</f>
        <v>کارشناس تاسیسات نظارت (3)</v>
      </c>
      <c r="I414" s="1">
        <f>COUNTIF(Table2[کد سیستم],Table11[[#This Row],[کد سیستم]])</f>
        <v>1</v>
      </c>
    </row>
    <row r="415" spans="1:9" x14ac:dyDescent="0.25">
      <c r="A415" s="1">
        <v>414</v>
      </c>
      <c r="B415" s="1" t="s">
        <v>2372</v>
      </c>
      <c r="C415" s="1" t="s">
        <v>2372</v>
      </c>
      <c r="D415" s="1" t="s">
        <v>3756</v>
      </c>
      <c r="E415" s="1" t="s">
        <v>1508</v>
      </c>
      <c r="F415" s="1" t="str">
        <f>VLOOKUP(Table11[[#This Row],[نام کارشناس دفتر فنی]],Table1[],3,0)</f>
        <v>کارشناس بازرسی وبرنامه ریزی تعمیرات مکانیک(7)</v>
      </c>
      <c r="G415" s="1" t="s">
        <v>31</v>
      </c>
      <c r="H415" s="1" t="str">
        <f>VLOOKUP(Table11[[#This Row],[نام شخص کارشناس نظارت]],Table1[],3,0)</f>
        <v>کارشناس تاسیسات نظارت (3)</v>
      </c>
      <c r="I415" s="1">
        <f>COUNTIF(Table2[کد سیستم],Table11[[#This Row],[کد سیستم]])</f>
        <v>1</v>
      </c>
    </row>
    <row r="416" spans="1:9" x14ac:dyDescent="0.25">
      <c r="A416" s="1">
        <v>415</v>
      </c>
      <c r="B416" s="1" t="s">
        <v>2374</v>
      </c>
      <c r="C416" s="1" t="s">
        <v>2374</v>
      </c>
      <c r="D416" s="1" t="s">
        <v>3756</v>
      </c>
      <c r="E416" s="1" t="s">
        <v>1508</v>
      </c>
      <c r="F416" s="1" t="str">
        <f>VLOOKUP(Table11[[#This Row],[نام کارشناس دفتر فنی]],Table1[],3,0)</f>
        <v>کارشناس بازرسی وبرنامه ریزی تعمیرات مکانیک(7)</v>
      </c>
      <c r="G416" s="1" t="s">
        <v>31</v>
      </c>
      <c r="H416" s="1" t="str">
        <f>VLOOKUP(Table11[[#This Row],[نام شخص کارشناس نظارت]],Table1[],3,0)</f>
        <v>کارشناس تاسیسات نظارت (3)</v>
      </c>
      <c r="I416" s="1">
        <f>COUNTIF(Table2[کد سیستم],Table11[[#This Row],[کد سیستم]])</f>
        <v>1</v>
      </c>
    </row>
    <row r="417" spans="1:9" x14ac:dyDescent="0.25">
      <c r="A417" s="1">
        <v>416</v>
      </c>
      <c r="B417" s="1" t="s">
        <v>2376</v>
      </c>
      <c r="C417" s="1" t="s">
        <v>2376</v>
      </c>
      <c r="D417" s="1" t="s">
        <v>3756</v>
      </c>
      <c r="E417" s="1" t="s">
        <v>1508</v>
      </c>
      <c r="F417" s="1" t="str">
        <f>VLOOKUP(Table11[[#This Row],[نام کارشناس دفتر فنی]],Table1[],3,0)</f>
        <v>کارشناس بازرسی وبرنامه ریزی تعمیرات مکانیک(7)</v>
      </c>
      <c r="G417" s="1" t="s">
        <v>31</v>
      </c>
      <c r="H417" s="1" t="str">
        <f>VLOOKUP(Table11[[#This Row],[نام شخص کارشناس نظارت]],Table1[],3,0)</f>
        <v>کارشناس تاسیسات نظارت (3)</v>
      </c>
      <c r="I417" s="1">
        <f>COUNTIF(Table2[کد سیستم],Table11[[#This Row],[کد سیستم]])</f>
        <v>1</v>
      </c>
    </row>
    <row r="418" spans="1:9" x14ac:dyDescent="0.25">
      <c r="A418" s="1">
        <v>417</v>
      </c>
      <c r="B418" s="1" t="s">
        <v>2378</v>
      </c>
      <c r="C418" s="1" t="s">
        <v>2378</v>
      </c>
      <c r="D418" s="1" t="s">
        <v>3756</v>
      </c>
      <c r="E418" s="1" t="s">
        <v>1508</v>
      </c>
      <c r="F418" s="1" t="str">
        <f>VLOOKUP(Table11[[#This Row],[نام کارشناس دفتر فنی]],Table1[],3,0)</f>
        <v>کارشناس بازرسی وبرنامه ریزی تعمیرات مکانیک(7)</v>
      </c>
      <c r="G418" s="1" t="s">
        <v>31</v>
      </c>
      <c r="H418" s="1" t="str">
        <f>VLOOKUP(Table11[[#This Row],[نام شخص کارشناس نظارت]],Table1[],3,0)</f>
        <v>کارشناس تاسیسات نظارت (3)</v>
      </c>
      <c r="I418" s="1">
        <f>COUNTIF(Table2[کد سیستم],Table11[[#This Row],[کد سیستم]])</f>
        <v>1</v>
      </c>
    </row>
    <row r="419" spans="1:9" x14ac:dyDescent="0.25">
      <c r="A419" s="1">
        <v>418</v>
      </c>
      <c r="B419" s="1" t="s">
        <v>2380</v>
      </c>
      <c r="C419" s="1" t="s">
        <v>2380</v>
      </c>
      <c r="D419" s="1" t="s">
        <v>3756</v>
      </c>
      <c r="E419" s="1" t="s">
        <v>1508</v>
      </c>
      <c r="F419" s="1" t="str">
        <f>VLOOKUP(Table11[[#This Row],[نام کارشناس دفتر فنی]],Table1[],3,0)</f>
        <v>کارشناس بازرسی وبرنامه ریزی تعمیرات مکانیک(7)</v>
      </c>
      <c r="G419" s="1" t="s">
        <v>31</v>
      </c>
      <c r="H419" s="1" t="str">
        <f>VLOOKUP(Table11[[#This Row],[نام شخص کارشناس نظارت]],Table1[],3,0)</f>
        <v>کارشناس تاسیسات نظارت (3)</v>
      </c>
      <c r="I419" s="1">
        <f>COUNTIF(Table2[کد سیستم],Table11[[#This Row],[کد سیستم]])</f>
        <v>1</v>
      </c>
    </row>
    <row r="420" spans="1:9" x14ac:dyDescent="0.25">
      <c r="A420" s="1">
        <v>419</v>
      </c>
      <c r="B420" s="1" t="s">
        <v>2382</v>
      </c>
      <c r="C420" s="1" t="s">
        <v>2382</v>
      </c>
      <c r="D420" s="1" t="s">
        <v>3756</v>
      </c>
      <c r="E420" s="1" t="s">
        <v>1508</v>
      </c>
      <c r="F420" s="1" t="str">
        <f>VLOOKUP(Table11[[#This Row],[نام کارشناس دفتر فنی]],Table1[],3,0)</f>
        <v>کارشناس بازرسی وبرنامه ریزی تعمیرات مکانیک(7)</v>
      </c>
      <c r="G420" s="1" t="s">
        <v>31</v>
      </c>
      <c r="H420" s="1" t="str">
        <f>VLOOKUP(Table11[[#This Row],[نام شخص کارشناس نظارت]],Table1[],3,0)</f>
        <v>کارشناس تاسیسات نظارت (3)</v>
      </c>
      <c r="I420" s="1">
        <f>COUNTIF(Table2[کد سیستم],Table11[[#This Row],[کد سیستم]])</f>
        <v>1</v>
      </c>
    </row>
    <row r="421" spans="1:9" x14ac:dyDescent="0.25">
      <c r="A421" s="1">
        <v>420</v>
      </c>
      <c r="B421" s="1" t="s">
        <v>2384</v>
      </c>
      <c r="C421" s="1" t="s">
        <v>2384</v>
      </c>
      <c r="D421" s="1" t="s">
        <v>3756</v>
      </c>
      <c r="E421" s="1" t="s">
        <v>1508</v>
      </c>
      <c r="F421" s="1" t="str">
        <f>VLOOKUP(Table11[[#This Row],[نام کارشناس دفتر فنی]],Table1[],3,0)</f>
        <v>کارشناس بازرسی وبرنامه ریزی تعمیرات مکانیک(7)</v>
      </c>
      <c r="G421" s="1" t="s">
        <v>31</v>
      </c>
      <c r="H421" s="1" t="str">
        <f>VLOOKUP(Table11[[#This Row],[نام شخص کارشناس نظارت]],Table1[],3,0)</f>
        <v>کارشناس تاسیسات نظارت (3)</v>
      </c>
      <c r="I421" s="1">
        <f>COUNTIF(Table2[کد سیستم],Table11[[#This Row],[کد سیستم]])</f>
        <v>1</v>
      </c>
    </row>
    <row r="422" spans="1:9" x14ac:dyDescent="0.25">
      <c r="A422" s="1">
        <v>421</v>
      </c>
      <c r="B422" s="1" t="s">
        <v>2386</v>
      </c>
      <c r="C422" s="1" t="s">
        <v>2386</v>
      </c>
      <c r="D422" s="1" t="s">
        <v>3756</v>
      </c>
      <c r="E422" s="1" t="s">
        <v>1508</v>
      </c>
      <c r="F422" s="1" t="str">
        <f>VLOOKUP(Table11[[#This Row],[نام کارشناس دفتر فنی]],Table1[],3,0)</f>
        <v>کارشناس بازرسی وبرنامه ریزی تعمیرات مکانیک(7)</v>
      </c>
      <c r="G422" s="1" t="s">
        <v>31</v>
      </c>
      <c r="H422" s="1" t="str">
        <f>VLOOKUP(Table11[[#This Row],[نام شخص کارشناس نظارت]],Table1[],3,0)</f>
        <v>کارشناس تاسیسات نظارت (3)</v>
      </c>
      <c r="I422" s="1">
        <f>COUNTIF(Table2[کد سیستم],Table11[[#This Row],[کد سیستم]])</f>
        <v>1</v>
      </c>
    </row>
    <row r="423" spans="1:9" x14ac:dyDescent="0.25">
      <c r="A423" s="1">
        <v>422</v>
      </c>
      <c r="B423" s="1" t="s">
        <v>2388</v>
      </c>
      <c r="C423" s="1" t="s">
        <v>2388</v>
      </c>
      <c r="D423" s="1" t="s">
        <v>3756</v>
      </c>
      <c r="E423" s="1" t="s">
        <v>1508</v>
      </c>
      <c r="F423" s="1" t="str">
        <f>VLOOKUP(Table11[[#This Row],[نام کارشناس دفتر فنی]],Table1[],3,0)</f>
        <v>کارشناس بازرسی وبرنامه ریزی تعمیرات مکانیک(7)</v>
      </c>
      <c r="G423" s="1" t="s">
        <v>31</v>
      </c>
      <c r="H423" s="1" t="str">
        <f>VLOOKUP(Table11[[#This Row],[نام شخص کارشناس نظارت]],Table1[],3,0)</f>
        <v>کارشناس تاسیسات نظارت (3)</v>
      </c>
      <c r="I423" s="1">
        <f>COUNTIF(Table2[کد سیستم],Table11[[#This Row],[کد سیستم]])</f>
        <v>1</v>
      </c>
    </row>
    <row r="424" spans="1:9" x14ac:dyDescent="0.25">
      <c r="A424" s="1">
        <v>423</v>
      </c>
      <c r="B424" s="1" t="s">
        <v>2390</v>
      </c>
      <c r="C424" s="1" t="s">
        <v>2390</v>
      </c>
      <c r="D424" s="1" t="s">
        <v>3756</v>
      </c>
      <c r="E424" s="1" t="s">
        <v>1508</v>
      </c>
      <c r="F424" s="1" t="str">
        <f>VLOOKUP(Table11[[#This Row],[نام کارشناس دفتر فنی]],Table1[],3,0)</f>
        <v>کارشناس بازرسی وبرنامه ریزی تعمیرات مکانیک(7)</v>
      </c>
      <c r="G424" s="1" t="s">
        <v>31</v>
      </c>
      <c r="H424" s="1" t="str">
        <f>VLOOKUP(Table11[[#This Row],[نام شخص کارشناس نظارت]],Table1[],3,0)</f>
        <v>کارشناس تاسیسات نظارت (3)</v>
      </c>
      <c r="I424" s="1">
        <f>COUNTIF(Table2[کد سیستم],Table11[[#This Row],[کد سیستم]])</f>
        <v>1</v>
      </c>
    </row>
    <row r="425" spans="1:9" x14ac:dyDescent="0.25">
      <c r="A425" s="1">
        <v>424</v>
      </c>
      <c r="B425" s="1" t="s">
        <v>2392</v>
      </c>
      <c r="C425" s="1" t="s">
        <v>2392</v>
      </c>
      <c r="D425" s="1" t="s">
        <v>3756</v>
      </c>
      <c r="E425" s="1" t="s">
        <v>1508</v>
      </c>
      <c r="F425" s="1" t="str">
        <f>VLOOKUP(Table11[[#This Row],[نام کارشناس دفتر فنی]],Table1[],3,0)</f>
        <v>کارشناس بازرسی وبرنامه ریزی تعمیرات مکانیک(7)</v>
      </c>
      <c r="G425" s="1" t="s">
        <v>31</v>
      </c>
      <c r="H425" s="1" t="str">
        <f>VLOOKUP(Table11[[#This Row],[نام شخص کارشناس نظارت]],Table1[],3,0)</f>
        <v>کارشناس تاسیسات نظارت (3)</v>
      </c>
      <c r="I425" s="1">
        <f>COUNTIF(Table2[کد سیستم],Table11[[#This Row],[کد سیستم]])</f>
        <v>1</v>
      </c>
    </row>
    <row r="426" spans="1:9" x14ac:dyDescent="0.25">
      <c r="A426" s="1">
        <v>425</v>
      </c>
      <c r="B426" s="1" t="s">
        <v>2394</v>
      </c>
      <c r="C426" s="1" t="s">
        <v>2394</v>
      </c>
      <c r="D426" s="1" t="s">
        <v>3756</v>
      </c>
      <c r="E426" s="1" t="s">
        <v>1508</v>
      </c>
      <c r="F426" s="1" t="str">
        <f>VLOOKUP(Table11[[#This Row],[نام کارشناس دفتر فنی]],Table1[],3,0)</f>
        <v>کارشناس بازرسی وبرنامه ریزی تعمیرات مکانیک(7)</v>
      </c>
      <c r="G426" s="1" t="s">
        <v>31</v>
      </c>
      <c r="H426" s="1" t="str">
        <f>VLOOKUP(Table11[[#This Row],[نام شخص کارشناس نظارت]],Table1[],3,0)</f>
        <v>کارشناس تاسیسات نظارت (3)</v>
      </c>
      <c r="I426" s="1">
        <f>COUNTIF(Table2[کد سیستم],Table11[[#This Row],[کد سیستم]])</f>
        <v>1</v>
      </c>
    </row>
    <row r="427" spans="1:9" x14ac:dyDescent="0.25">
      <c r="A427" s="1">
        <v>426</v>
      </c>
      <c r="B427" s="1" t="s">
        <v>2396</v>
      </c>
      <c r="C427" s="1" t="s">
        <v>2396</v>
      </c>
      <c r="D427" s="1" t="s">
        <v>3756</v>
      </c>
      <c r="E427" s="1" t="s">
        <v>1508</v>
      </c>
      <c r="F427" s="1" t="str">
        <f>VLOOKUP(Table11[[#This Row],[نام کارشناس دفتر فنی]],Table1[],3,0)</f>
        <v>کارشناس بازرسی وبرنامه ریزی تعمیرات مکانیک(7)</v>
      </c>
      <c r="G427" s="1" t="s">
        <v>31</v>
      </c>
      <c r="H427" s="1" t="str">
        <f>VLOOKUP(Table11[[#This Row],[نام شخص کارشناس نظارت]],Table1[],3,0)</f>
        <v>کارشناس تاسیسات نظارت (3)</v>
      </c>
      <c r="I427" s="1">
        <f>COUNTIF(Table2[کد سیستم],Table11[[#This Row],[کد سیستم]])</f>
        <v>1</v>
      </c>
    </row>
    <row r="428" spans="1:9" x14ac:dyDescent="0.25">
      <c r="A428" s="1">
        <v>427</v>
      </c>
      <c r="B428" s="1" t="s">
        <v>2398</v>
      </c>
      <c r="C428" s="1" t="s">
        <v>2398</v>
      </c>
      <c r="D428" s="1" t="s">
        <v>3756</v>
      </c>
      <c r="E428" s="1" t="s">
        <v>1508</v>
      </c>
      <c r="F428" s="1" t="str">
        <f>VLOOKUP(Table11[[#This Row],[نام کارشناس دفتر فنی]],Table1[],3,0)</f>
        <v>کارشناس بازرسی وبرنامه ریزی تعمیرات مکانیک(7)</v>
      </c>
      <c r="G428" s="1" t="s">
        <v>31</v>
      </c>
      <c r="H428" s="1" t="str">
        <f>VLOOKUP(Table11[[#This Row],[نام شخص کارشناس نظارت]],Table1[],3,0)</f>
        <v>کارشناس تاسیسات نظارت (3)</v>
      </c>
      <c r="I428" s="1">
        <f>COUNTIF(Table2[کد سیستم],Table11[[#This Row],[کد سیستم]])</f>
        <v>1</v>
      </c>
    </row>
    <row r="429" spans="1:9" x14ac:dyDescent="0.25">
      <c r="A429" s="1">
        <v>428</v>
      </c>
      <c r="B429" s="1" t="s">
        <v>2400</v>
      </c>
      <c r="C429" s="1" t="s">
        <v>2400</v>
      </c>
      <c r="D429" s="1" t="s">
        <v>3756</v>
      </c>
      <c r="E429" s="1" t="s">
        <v>1508</v>
      </c>
      <c r="F429" s="1" t="str">
        <f>VLOOKUP(Table11[[#This Row],[نام کارشناس دفتر فنی]],Table1[],3,0)</f>
        <v>کارشناس بازرسی وبرنامه ریزی تعمیرات مکانیک(7)</v>
      </c>
      <c r="G429" s="1" t="s">
        <v>31</v>
      </c>
      <c r="H429" s="1" t="str">
        <f>VLOOKUP(Table11[[#This Row],[نام شخص کارشناس نظارت]],Table1[],3,0)</f>
        <v>کارشناس تاسیسات نظارت (3)</v>
      </c>
      <c r="I429" s="1">
        <f>COUNTIF(Table2[کد سیستم],Table11[[#This Row],[کد سیستم]])</f>
        <v>1</v>
      </c>
    </row>
    <row r="430" spans="1:9" x14ac:dyDescent="0.25">
      <c r="A430" s="1">
        <v>429</v>
      </c>
      <c r="B430" s="1" t="s">
        <v>2402</v>
      </c>
      <c r="C430" s="1" t="s">
        <v>2402</v>
      </c>
      <c r="D430" s="1" t="s">
        <v>3756</v>
      </c>
      <c r="E430" s="1" t="s">
        <v>1508</v>
      </c>
      <c r="F430" s="1" t="str">
        <f>VLOOKUP(Table11[[#This Row],[نام کارشناس دفتر فنی]],Table1[],3,0)</f>
        <v>کارشناس بازرسی وبرنامه ریزی تعمیرات مکانیک(7)</v>
      </c>
      <c r="G430" s="1" t="s">
        <v>31</v>
      </c>
      <c r="H430" s="1" t="str">
        <f>VLOOKUP(Table11[[#This Row],[نام شخص کارشناس نظارت]],Table1[],3,0)</f>
        <v>کارشناس تاسیسات نظارت (3)</v>
      </c>
      <c r="I430" s="1">
        <f>COUNTIF(Table2[کد سیستم],Table11[[#This Row],[کد سیستم]])</f>
        <v>1</v>
      </c>
    </row>
    <row r="431" spans="1:9" x14ac:dyDescent="0.25">
      <c r="A431" s="1">
        <v>430</v>
      </c>
      <c r="B431" s="1" t="s">
        <v>2404</v>
      </c>
      <c r="C431" s="1" t="s">
        <v>2404</v>
      </c>
      <c r="D431" s="1" t="s">
        <v>3756</v>
      </c>
      <c r="E431" s="1" t="s">
        <v>1508</v>
      </c>
      <c r="F431" s="1" t="str">
        <f>VLOOKUP(Table11[[#This Row],[نام کارشناس دفتر فنی]],Table1[],3,0)</f>
        <v>کارشناس بازرسی وبرنامه ریزی تعمیرات مکانیک(7)</v>
      </c>
      <c r="G431" s="1" t="s">
        <v>31</v>
      </c>
      <c r="H431" s="1" t="str">
        <f>VLOOKUP(Table11[[#This Row],[نام شخص کارشناس نظارت]],Table1[],3,0)</f>
        <v>کارشناس تاسیسات نظارت (3)</v>
      </c>
      <c r="I431" s="1">
        <f>COUNTIF(Table2[کد سیستم],Table11[[#This Row],[کد سیستم]])</f>
        <v>1</v>
      </c>
    </row>
    <row r="432" spans="1:9" x14ac:dyDescent="0.25">
      <c r="A432" s="1">
        <v>431</v>
      </c>
      <c r="B432" s="1" t="s">
        <v>2406</v>
      </c>
      <c r="C432" s="1" t="s">
        <v>2406</v>
      </c>
      <c r="D432" s="1" t="s">
        <v>3756</v>
      </c>
      <c r="E432" s="1" t="s">
        <v>1508</v>
      </c>
      <c r="F432" s="1" t="str">
        <f>VLOOKUP(Table11[[#This Row],[نام کارشناس دفتر فنی]],Table1[],3,0)</f>
        <v>کارشناس بازرسی وبرنامه ریزی تعمیرات مکانیک(7)</v>
      </c>
      <c r="G432" s="1" t="s">
        <v>31</v>
      </c>
      <c r="H432" s="1" t="str">
        <f>VLOOKUP(Table11[[#This Row],[نام شخص کارشناس نظارت]],Table1[],3,0)</f>
        <v>کارشناس تاسیسات نظارت (3)</v>
      </c>
      <c r="I432" s="1">
        <f>COUNTIF(Table2[کد سیستم],Table11[[#This Row],[کد سیستم]])</f>
        <v>1</v>
      </c>
    </row>
    <row r="433" spans="1:9" x14ac:dyDescent="0.25">
      <c r="A433" s="1">
        <v>432</v>
      </c>
      <c r="B433" s="1" t="s">
        <v>2408</v>
      </c>
      <c r="C433" s="1" t="s">
        <v>2408</v>
      </c>
      <c r="D433" s="1" t="s">
        <v>3756</v>
      </c>
      <c r="E433" s="1" t="s">
        <v>1508</v>
      </c>
      <c r="F433" s="1" t="str">
        <f>VLOOKUP(Table11[[#This Row],[نام کارشناس دفتر فنی]],Table1[],3,0)</f>
        <v>کارشناس بازرسی وبرنامه ریزی تعمیرات مکانیک(7)</v>
      </c>
      <c r="G433" s="1" t="s">
        <v>31</v>
      </c>
      <c r="H433" s="1" t="str">
        <f>VLOOKUP(Table11[[#This Row],[نام شخص کارشناس نظارت]],Table1[],3,0)</f>
        <v>کارشناس تاسیسات نظارت (3)</v>
      </c>
      <c r="I433" s="1">
        <f>COUNTIF(Table2[کد سیستم],Table11[[#This Row],[کد سیستم]])</f>
        <v>1</v>
      </c>
    </row>
    <row r="434" spans="1:9" x14ac:dyDescent="0.25">
      <c r="A434" s="1">
        <v>433</v>
      </c>
      <c r="B434" s="1" t="s">
        <v>2410</v>
      </c>
      <c r="C434" s="1" t="s">
        <v>2410</v>
      </c>
      <c r="D434" s="1" t="s">
        <v>3756</v>
      </c>
      <c r="E434" s="1" t="s">
        <v>1508</v>
      </c>
      <c r="F434" s="1" t="str">
        <f>VLOOKUP(Table11[[#This Row],[نام کارشناس دفتر فنی]],Table1[],3,0)</f>
        <v>کارشناس بازرسی وبرنامه ریزی تعمیرات مکانیک(7)</v>
      </c>
      <c r="G434" s="1" t="s">
        <v>31</v>
      </c>
      <c r="H434" s="1" t="str">
        <f>VLOOKUP(Table11[[#This Row],[نام شخص کارشناس نظارت]],Table1[],3,0)</f>
        <v>کارشناس تاسیسات نظارت (3)</v>
      </c>
      <c r="I434" s="1">
        <f>COUNTIF(Table2[کد سیستم],Table11[[#This Row],[کد سیستم]])</f>
        <v>1</v>
      </c>
    </row>
    <row r="435" spans="1:9" x14ac:dyDescent="0.25">
      <c r="A435" s="1">
        <v>434</v>
      </c>
      <c r="B435" s="1" t="s">
        <v>2412</v>
      </c>
      <c r="C435" s="1" t="s">
        <v>2412</v>
      </c>
      <c r="D435" s="1" t="s">
        <v>3756</v>
      </c>
      <c r="E435" s="1" t="s">
        <v>1508</v>
      </c>
      <c r="F435" s="1" t="str">
        <f>VLOOKUP(Table11[[#This Row],[نام کارشناس دفتر فنی]],Table1[],3,0)</f>
        <v>کارشناس بازرسی وبرنامه ریزی تعمیرات مکانیک(7)</v>
      </c>
      <c r="G435" s="1" t="s">
        <v>31</v>
      </c>
      <c r="H435" s="1" t="str">
        <f>VLOOKUP(Table11[[#This Row],[نام شخص کارشناس نظارت]],Table1[],3,0)</f>
        <v>کارشناس تاسیسات نظارت (3)</v>
      </c>
      <c r="I435" s="1">
        <f>COUNTIF(Table2[کد سیستم],Table11[[#This Row],[کد سیستم]])</f>
        <v>1</v>
      </c>
    </row>
    <row r="436" spans="1:9" x14ac:dyDescent="0.25">
      <c r="A436" s="1">
        <v>435</v>
      </c>
      <c r="B436" s="1" t="s">
        <v>2414</v>
      </c>
      <c r="C436" s="1" t="s">
        <v>2414</v>
      </c>
      <c r="D436" s="1" t="s">
        <v>3756</v>
      </c>
      <c r="E436" s="1" t="s">
        <v>1508</v>
      </c>
      <c r="F436" s="1" t="str">
        <f>VLOOKUP(Table11[[#This Row],[نام کارشناس دفتر فنی]],Table1[],3,0)</f>
        <v>کارشناس بازرسی وبرنامه ریزی تعمیرات مکانیک(7)</v>
      </c>
      <c r="G436" s="1" t="s">
        <v>31</v>
      </c>
      <c r="H436" s="1" t="str">
        <f>VLOOKUP(Table11[[#This Row],[نام شخص کارشناس نظارت]],Table1[],3,0)</f>
        <v>کارشناس تاسیسات نظارت (3)</v>
      </c>
      <c r="I436" s="1">
        <f>COUNTIF(Table2[کد سیستم],Table11[[#This Row],[کد سیستم]])</f>
        <v>1</v>
      </c>
    </row>
    <row r="437" spans="1:9" x14ac:dyDescent="0.25">
      <c r="A437" s="1">
        <v>436</v>
      </c>
      <c r="B437" s="1" t="s">
        <v>2416</v>
      </c>
      <c r="C437" s="1" t="s">
        <v>2416</v>
      </c>
      <c r="D437" s="1" t="s">
        <v>3756</v>
      </c>
      <c r="E437" s="1" t="s">
        <v>1508</v>
      </c>
      <c r="F437" s="1" t="str">
        <f>VLOOKUP(Table11[[#This Row],[نام کارشناس دفتر فنی]],Table1[],3,0)</f>
        <v>کارشناس بازرسی وبرنامه ریزی تعمیرات مکانیک(7)</v>
      </c>
      <c r="G437" s="1" t="s">
        <v>31</v>
      </c>
      <c r="H437" s="1" t="str">
        <f>VLOOKUP(Table11[[#This Row],[نام شخص کارشناس نظارت]],Table1[],3,0)</f>
        <v>کارشناس تاسیسات نظارت (3)</v>
      </c>
      <c r="I437" s="1">
        <f>COUNTIF(Table2[کد سیستم],Table11[[#This Row],[کد سیستم]])</f>
        <v>1</v>
      </c>
    </row>
    <row r="438" spans="1:9" x14ac:dyDescent="0.25">
      <c r="A438" s="1">
        <v>437</v>
      </c>
      <c r="B438" s="1" t="s">
        <v>2418</v>
      </c>
      <c r="C438" s="1" t="s">
        <v>2418</v>
      </c>
      <c r="D438" s="1" t="s">
        <v>3756</v>
      </c>
      <c r="E438" s="1" t="s">
        <v>1508</v>
      </c>
      <c r="F438" s="1" t="str">
        <f>VLOOKUP(Table11[[#This Row],[نام کارشناس دفتر فنی]],Table1[],3,0)</f>
        <v>کارشناس بازرسی وبرنامه ریزی تعمیرات مکانیک(7)</v>
      </c>
      <c r="G438" s="1" t="s">
        <v>31</v>
      </c>
      <c r="H438" s="1" t="str">
        <f>VLOOKUP(Table11[[#This Row],[نام شخص کارشناس نظارت]],Table1[],3,0)</f>
        <v>کارشناس تاسیسات نظارت (3)</v>
      </c>
      <c r="I438" s="1">
        <f>COUNTIF(Table2[کد سیستم],Table11[[#This Row],[کد سیستم]])</f>
        <v>1</v>
      </c>
    </row>
    <row r="439" spans="1:9" x14ac:dyDescent="0.25">
      <c r="A439" s="1">
        <v>438</v>
      </c>
      <c r="B439" s="1" t="s">
        <v>2420</v>
      </c>
      <c r="C439" s="1" t="s">
        <v>2420</v>
      </c>
      <c r="D439" s="1" t="s">
        <v>3756</v>
      </c>
      <c r="E439" s="1" t="s">
        <v>1508</v>
      </c>
      <c r="F439" s="1" t="str">
        <f>VLOOKUP(Table11[[#This Row],[نام کارشناس دفتر فنی]],Table1[],3,0)</f>
        <v>کارشناس بازرسی وبرنامه ریزی تعمیرات مکانیک(7)</v>
      </c>
      <c r="G439" s="1" t="s">
        <v>31</v>
      </c>
      <c r="H439" s="1" t="str">
        <f>VLOOKUP(Table11[[#This Row],[نام شخص کارشناس نظارت]],Table1[],3,0)</f>
        <v>کارشناس تاسیسات نظارت (3)</v>
      </c>
      <c r="I439" s="1">
        <f>COUNTIF(Table2[کد سیستم],Table11[[#This Row],[کد سیستم]])</f>
        <v>1</v>
      </c>
    </row>
    <row r="440" spans="1:9" x14ac:dyDescent="0.25">
      <c r="A440" s="1">
        <v>439</v>
      </c>
      <c r="B440" s="1" t="s">
        <v>2422</v>
      </c>
      <c r="C440" s="1" t="s">
        <v>2422</v>
      </c>
      <c r="D440" s="1" t="s">
        <v>3756</v>
      </c>
      <c r="E440" s="1" t="s">
        <v>1508</v>
      </c>
      <c r="F440" s="1" t="str">
        <f>VLOOKUP(Table11[[#This Row],[نام کارشناس دفتر فنی]],Table1[],3,0)</f>
        <v>کارشناس بازرسی وبرنامه ریزی تعمیرات مکانیک(7)</v>
      </c>
      <c r="G440" s="1" t="s">
        <v>31</v>
      </c>
      <c r="H440" s="1" t="str">
        <f>VLOOKUP(Table11[[#This Row],[نام شخص کارشناس نظارت]],Table1[],3,0)</f>
        <v>کارشناس تاسیسات نظارت (3)</v>
      </c>
      <c r="I440" s="1">
        <f>COUNTIF(Table2[کد سیستم],Table11[[#This Row],[کد سیستم]])</f>
        <v>1</v>
      </c>
    </row>
    <row r="441" spans="1:9" x14ac:dyDescent="0.25">
      <c r="A441" s="1">
        <v>440</v>
      </c>
      <c r="B441" s="1" t="s">
        <v>2424</v>
      </c>
      <c r="C441" s="1" t="s">
        <v>2424</v>
      </c>
      <c r="D441" s="1" t="s">
        <v>3756</v>
      </c>
      <c r="E441" s="1" t="s">
        <v>1508</v>
      </c>
      <c r="F441" s="1" t="str">
        <f>VLOOKUP(Table11[[#This Row],[نام کارشناس دفتر فنی]],Table1[],3,0)</f>
        <v>کارشناس بازرسی وبرنامه ریزی تعمیرات مکانیک(7)</v>
      </c>
      <c r="G441" s="1" t="s">
        <v>31</v>
      </c>
      <c r="H441" s="1" t="str">
        <f>VLOOKUP(Table11[[#This Row],[نام شخص کارشناس نظارت]],Table1[],3,0)</f>
        <v>کارشناس تاسیسات نظارت (3)</v>
      </c>
      <c r="I441" s="1">
        <f>COUNTIF(Table2[کد سیستم],Table11[[#This Row],[کد سیستم]])</f>
        <v>1</v>
      </c>
    </row>
    <row r="442" spans="1:9" x14ac:dyDescent="0.25">
      <c r="A442" s="1">
        <v>441</v>
      </c>
      <c r="B442" s="1" t="s">
        <v>2426</v>
      </c>
      <c r="C442" s="1" t="s">
        <v>2426</v>
      </c>
      <c r="D442" s="1" t="s">
        <v>3756</v>
      </c>
      <c r="E442" s="1" t="s">
        <v>1508</v>
      </c>
      <c r="F442" s="1" t="str">
        <f>VLOOKUP(Table11[[#This Row],[نام کارشناس دفتر فنی]],Table1[],3,0)</f>
        <v>کارشناس بازرسی وبرنامه ریزی تعمیرات مکانیک(7)</v>
      </c>
      <c r="G442" s="1" t="s">
        <v>31</v>
      </c>
      <c r="H442" s="1" t="str">
        <f>VLOOKUP(Table11[[#This Row],[نام شخص کارشناس نظارت]],Table1[],3,0)</f>
        <v>کارشناس تاسیسات نظارت (3)</v>
      </c>
      <c r="I442" s="1">
        <f>COUNTIF(Table2[کد سیستم],Table11[[#This Row],[کد سیستم]])</f>
        <v>1</v>
      </c>
    </row>
    <row r="443" spans="1:9" x14ac:dyDescent="0.25">
      <c r="A443" s="1">
        <v>442</v>
      </c>
      <c r="B443" s="1" t="s">
        <v>2428</v>
      </c>
      <c r="C443" s="1" t="s">
        <v>2428</v>
      </c>
      <c r="D443" s="1" t="s">
        <v>3756</v>
      </c>
      <c r="E443" s="1" t="s">
        <v>1508</v>
      </c>
      <c r="F443" s="1" t="str">
        <f>VLOOKUP(Table11[[#This Row],[نام کارشناس دفتر فنی]],Table1[],3,0)</f>
        <v>کارشناس بازرسی وبرنامه ریزی تعمیرات مکانیک(7)</v>
      </c>
      <c r="G443" s="1" t="s">
        <v>31</v>
      </c>
      <c r="H443" s="1" t="str">
        <f>VLOOKUP(Table11[[#This Row],[نام شخص کارشناس نظارت]],Table1[],3,0)</f>
        <v>کارشناس تاسیسات نظارت (3)</v>
      </c>
      <c r="I443" s="1">
        <f>COUNTIF(Table2[کد سیستم],Table11[[#This Row],[کد سیستم]])</f>
        <v>1</v>
      </c>
    </row>
    <row r="444" spans="1:9" x14ac:dyDescent="0.25">
      <c r="A444" s="1">
        <v>443</v>
      </c>
      <c r="B444" s="1" t="s">
        <v>2430</v>
      </c>
      <c r="C444" s="1" t="s">
        <v>2430</v>
      </c>
      <c r="D444" s="1" t="s">
        <v>3756</v>
      </c>
      <c r="E444" s="1" t="s">
        <v>1508</v>
      </c>
      <c r="F444" s="1" t="str">
        <f>VLOOKUP(Table11[[#This Row],[نام کارشناس دفتر فنی]],Table1[],3,0)</f>
        <v>کارشناس بازرسی وبرنامه ریزی تعمیرات مکانیک(7)</v>
      </c>
      <c r="G444" s="1" t="s">
        <v>31</v>
      </c>
      <c r="H444" s="1" t="str">
        <f>VLOOKUP(Table11[[#This Row],[نام شخص کارشناس نظارت]],Table1[],3,0)</f>
        <v>کارشناس تاسیسات نظارت (3)</v>
      </c>
      <c r="I444" s="1">
        <f>COUNTIF(Table2[کد سیستم],Table11[[#This Row],[کد سیستم]])</f>
        <v>1</v>
      </c>
    </row>
    <row r="445" spans="1:9" x14ac:dyDescent="0.25">
      <c r="A445" s="1">
        <v>444</v>
      </c>
      <c r="B445" s="1" t="s">
        <v>2432</v>
      </c>
      <c r="C445" s="1" t="s">
        <v>2432</v>
      </c>
      <c r="D445" s="1" t="s">
        <v>3756</v>
      </c>
      <c r="E445" s="1" t="s">
        <v>1508</v>
      </c>
      <c r="F445" s="1" t="str">
        <f>VLOOKUP(Table11[[#This Row],[نام کارشناس دفتر فنی]],Table1[],3,0)</f>
        <v>کارشناس بازرسی وبرنامه ریزی تعمیرات مکانیک(7)</v>
      </c>
      <c r="G445" s="1" t="s">
        <v>31</v>
      </c>
      <c r="H445" s="1" t="str">
        <f>VLOOKUP(Table11[[#This Row],[نام شخص کارشناس نظارت]],Table1[],3,0)</f>
        <v>کارشناس تاسیسات نظارت (3)</v>
      </c>
      <c r="I445" s="1">
        <f>COUNTIF(Table2[کد سیستم],Table11[[#This Row],[کد سیستم]])</f>
        <v>1</v>
      </c>
    </row>
    <row r="446" spans="1:9" x14ac:dyDescent="0.25">
      <c r="A446" s="1">
        <v>445</v>
      </c>
      <c r="B446" s="1" t="s">
        <v>2434</v>
      </c>
      <c r="C446" s="1" t="s">
        <v>2434</v>
      </c>
      <c r="D446" s="1" t="s">
        <v>3756</v>
      </c>
      <c r="E446" s="1" t="s">
        <v>1508</v>
      </c>
      <c r="F446" s="1" t="str">
        <f>VLOOKUP(Table11[[#This Row],[نام کارشناس دفتر فنی]],Table1[],3,0)</f>
        <v>کارشناس بازرسی وبرنامه ریزی تعمیرات مکانیک(7)</v>
      </c>
      <c r="G446" s="1" t="s">
        <v>31</v>
      </c>
      <c r="H446" s="1" t="str">
        <f>VLOOKUP(Table11[[#This Row],[نام شخص کارشناس نظارت]],Table1[],3,0)</f>
        <v>کارشناس تاسیسات نظارت (3)</v>
      </c>
      <c r="I446" s="1">
        <f>COUNTIF(Table2[کد سیستم],Table11[[#This Row],[کد سیستم]])</f>
        <v>1</v>
      </c>
    </row>
    <row r="447" spans="1:9" x14ac:dyDescent="0.25">
      <c r="A447" s="1">
        <v>446</v>
      </c>
      <c r="B447" s="1" t="s">
        <v>2436</v>
      </c>
      <c r="C447" s="1" t="s">
        <v>2436</v>
      </c>
      <c r="D447" s="1" t="s">
        <v>3756</v>
      </c>
      <c r="E447" s="1" t="s">
        <v>1508</v>
      </c>
      <c r="F447" s="1" t="str">
        <f>VLOOKUP(Table11[[#This Row],[نام کارشناس دفتر فنی]],Table1[],3,0)</f>
        <v>کارشناس بازرسی وبرنامه ریزی تعمیرات مکانیک(7)</v>
      </c>
      <c r="G447" s="1" t="s">
        <v>31</v>
      </c>
      <c r="H447" s="1" t="str">
        <f>VLOOKUP(Table11[[#This Row],[نام شخص کارشناس نظارت]],Table1[],3,0)</f>
        <v>کارشناس تاسیسات نظارت (3)</v>
      </c>
      <c r="I447" s="1">
        <f>COUNTIF(Table2[کد سیستم],Table11[[#This Row],[کد سیستم]])</f>
        <v>1</v>
      </c>
    </row>
    <row r="448" spans="1:9" x14ac:dyDescent="0.25">
      <c r="A448" s="1">
        <v>447</v>
      </c>
      <c r="B448" s="1" t="s">
        <v>2438</v>
      </c>
      <c r="C448" s="1" t="s">
        <v>2438</v>
      </c>
      <c r="D448" s="1" t="s">
        <v>3756</v>
      </c>
      <c r="E448" s="1" t="s">
        <v>1508</v>
      </c>
      <c r="F448" s="1" t="str">
        <f>VLOOKUP(Table11[[#This Row],[نام کارشناس دفتر فنی]],Table1[],3,0)</f>
        <v>کارشناس بازرسی وبرنامه ریزی تعمیرات مکانیک(7)</v>
      </c>
      <c r="G448" s="1" t="s">
        <v>31</v>
      </c>
      <c r="H448" s="1" t="str">
        <f>VLOOKUP(Table11[[#This Row],[نام شخص کارشناس نظارت]],Table1[],3,0)</f>
        <v>کارشناس تاسیسات نظارت (3)</v>
      </c>
      <c r="I448" s="1">
        <f>COUNTIF(Table2[کد سیستم],Table11[[#This Row],[کد سیستم]])</f>
        <v>1</v>
      </c>
    </row>
    <row r="449" spans="1:9" x14ac:dyDescent="0.25">
      <c r="A449" s="1">
        <v>448</v>
      </c>
      <c r="B449" s="1" t="s">
        <v>2440</v>
      </c>
      <c r="C449" s="1" t="s">
        <v>2440</v>
      </c>
      <c r="D449" s="1" t="s">
        <v>3756</v>
      </c>
      <c r="E449" s="1" t="s">
        <v>1508</v>
      </c>
      <c r="F449" s="1" t="str">
        <f>VLOOKUP(Table11[[#This Row],[نام کارشناس دفتر فنی]],Table1[],3,0)</f>
        <v>کارشناس بازرسی وبرنامه ریزی تعمیرات مکانیک(7)</v>
      </c>
      <c r="G449" s="1" t="s">
        <v>31</v>
      </c>
      <c r="H449" s="1" t="str">
        <f>VLOOKUP(Table11[[#This Row],[نام شخص کارشناس نظارت]],Table1[],3,0)</f>
        <v>کارشناس تاسیسات نظارت (3)</v>
      </c>
      <c r="I449" s="1">
        <f>COUNTIF(Table2[کد سیستم],Table11[[#This Row],[کد سیستم]])</f>
        <v>1</v>
      </c>
    </row>
    <row r="450" spans="1:9" x14ac:dyDescent="0.25">
      <c r="A450" s="1">
        <v>449</v>
      </c>
      <c r="B450" s="1" t="s">
        <v>2442</v>
      </c>
      <c r="C450" s="1" t="s">
        <v>2442</v>
      </c>
      <c r="D450" s="1" t="s">
        <v>3756</v>
      </c>
      <c r="E450" s="1" t="s">
        <v>1508</v>
      </c>
      <c r="F450" s="1" t="str">
        <f>VLOOKUP(Table11[[#This Row],[نام کارشناس دفتر فنی]],Table1[],3,0)</f>
        <v>کارشناس بازرسی وبرنامه ریزی تعمیرات مکانیک(7)</v>
      </c>
      <c r="G450" s="1" t="s">
        <v>31</v>
      </c>
      <c r="H450" s="1" t="str">
        <f>VLOOKUP(Table11[[#This Row],[نام شخص کارشناس نظارت]],Table1[],3,0)</f>
        <v>کارشناس تاسیسات نظارت (3)</v>
      </c>
      <c r="I450" s="1">
        <f>COUNTIF(Table2[کد سیستم],Table11[[#This Row],[کد سیستم]])</f>
        <v>1</v>
      </c>
    </row>
    <row r="451" spans="1:9" x14ac:dyDescent="0.25">
      <c r="A451" s="1">
        <v>450</v>
      </c>
      <c r="B451" s="1" t="s">
        <v>2444</v>
      </c>
      <c r="C451" s="1" t="s">
        <v>2444</v>
      </c>
      <c r="D451" s="1" t="s">
        <v>3756</v>
      </c>
      <c r="E451" s="1" t="s">
        <v>1508</v>
      </c>
      <c r="F451" s="1" t="str">
        <f>VLOOKUP(Table11[[#This Row],[نام کارشناس دفتر فنی]],Table1[],3,0)</f>
        <v>کارشناس بازرسی وبرنامه ریزی تعمیرات مکانیک(7)</v>
      </c>
      <c r="G451" s="1" t="s">
        <v>31</v>
      </c>
      <c r="H451" s="1" t="str">
        <f>VLOOKUP(Table11[[#This Row],[نام شخص کارشناس نظارت]],Table1[],3,0)</f>
        <v>کارشناس تاسیسات نظارت (3)</v>
      </c>
      <c r="I451" s="1">
        <f>COUNTIF(Table2[کد سیستم],Table11[[#This Row],[کد سیستم]])</f>
        <v>1</v>
      </c>
    </row>
    <row r="452" spans="1:9" x14ac:dyDescent="0.25">
      <c r="A452" s="1">
        <v>451</v>
      </c>
      <c r="B452" s="1" t="s">
        <v>2446</v>
      </c>
      <c r="C452" s="1" t="s">
        <v>2446</v>
      </c>
      <c r="D452" s="1" t="s">
        <v>3756</v>
      </c>
      <c r="E452" s="1" t="s">
        <v>1508</v>
      </c>
      <c r="F452" s="1" t="str">
        <f>VLOOKUP(Table11[[#This Row],[نام کارشناس دفتر فنی]],Table1[],3,0)</f>
        <v>کارشناس بازرسی وبرنامه ریزی تعمیرات مکانیک(7)</v>
      </c>
      <c r="G452" s="1" t="s">
        <v>31</v>
      </c>
      <c r="H452" s="1" t="str">
        <f>VLOOKUP(Table11[[#This Row],[نام شخص کارشناس نظارت]],Table1[],3,0)</f>
        <v>کارشناس تاسیسات نظارت (3)</v>
      </c>
      <c r="I452" s="1">
        <f>COUNTIF(Table2[کد سیستم],Table11[[#This Row],[کد سیستم]])</f>
        <v>1</v>
      </c>
    </row>
    <row r="453" spans="1:9" x14ac:dyDescent="0.25">
      <c r="A453" s="1">
        <v>452</v>
      </c>
      <c r="B453" s="1" t="s">
        <v>2448</v>
      </c>
      <c r="C453" s="1" t="s">
        <v>2448</v>
      </c>
      <c r="D453" s="1" t="s">
        <v>3756</v>
      </c>
      <c r="E453" s="1" t="s">
        <v>1508</v>
      </c>
      <c r="F453" s="1" t="str">
        <f>VLOOKUP(Table11[[#This Row],[نام کارشناس دفتر فنی]],Table1[],3,0)</f>
        <v>کارشناس بازرسی وبرنامه ریزی تعمیرات مکانیک(7)</v>
      </c>
      <c r="G453" s="1" t="s">
        <v>31</v>
      </c>
      <c r="H453" s="1" t="str">
        <f>VLOOKUP(Table11[[#This Row],[نام شخص کارشناس نظارت]],Table1[],3,0)</f>
        <v>کارشناس تاسیسات نظارت (3)</v>
      </c>
      <c r="I453" s="1">
        <f>COUNTIF(Table2[کد سیستم],Table11[[#This Row],[کد سیستم]])</f>
        <v>1</v>
      </c>
    </row>
    <row r="454" spans="1:9" x14ac:dyDescent="0.25">
      <c r="A454" s="1">
        <v>453</v>
      </c>
      <c r="B454" s="1" t="s">
        <v>2450</v>
      </c>
      <c r="C454" s="1" t="s">
        <v>2450</v>
      </c>
      <c r="D454" s="1" t="s">
        <v>3756</v>
      </c>
      <c r="E454" s="1" t="s">
        <v>1508</v>
      </c>
      <c r="F454" s="1" t="str">
        <f>VLOOKUP(Table11[[#This Row],[نام کارشناس دفتر فنی]],Table1[],3,0)</f>
        <v>کارشناس بازرسی وبرنامه ریزی تعمیرات مکانیک(7)</v>
      </c>
      <c r="G454" s="1" t="s">
        <v>31</v>
      </c>
      <c r="H454" s="1" t="str">
        <f>VLOOKUP(Table11[[#This Row],[نام شخص کارشناس نظارت]],Table1[],3,0)</f>
        <v>کارشناس تاسیسات نظارت (3)</v>
      </c>
      <c r="I454" s="1">
        <f>COUNTIF(Table2[کد سیستم],Table11[[#This Row],[کد سیستم]])</f>
        <v>1</v>
      </c>
    </row>
    <row r="455" spans="1:9" x14ac:dyDescent="0.25">
      <c r="A455" s="1">
        <v>454</v>
      </c>
      <c r="B455" s="1" t="s">
        <v>2452</v>
      </c>
      <c r="C455" s="1" t="s">
        <v>2452</v>
      </c>
      <c r="D455" s="1" t="s">
        <v>3756</v>
      </c>
      <c r="E455" s="1" t="s">
        <v>1508</v>
      </c>
      <c r="F455" s="1" t="str">
        <f>VLOOKUP(Table11[[#This Row],[نام کارشناس دفتر فنی]],Table1[],3,0)</f>
        <v>کارشناس بازرسی وبرنامه ریزی تعمیرات مکانیک(7)</v>
      </c>
      <c r="G455" s="1" t="s">
        <v>31</v>
      </c>
      <c r="H455" s="1" t="str">
        <f>VLOOKUP(Table11[[#This Row],[نام شخص کارشناس نظارت]],Table1[],3,0)</f>
        <v>کارشناس تاسیسات نظارت (3)</v>
      </c>
      <c r="I455" s="1">
        <f>COUNTIF(Table2[کد سیستم],Table11[[#This Row],[کد سیستم]])</f>
        <v>1</v>
      </c>
    </row>
    <row r="456" spans="1:9" x14ac:dyDescent="0.25">
      <c r="A456" s="1">
        <v>455</v>
      </c>
      <c r="B456" s="1" t="s">
        <v>2454</v>
      </c>
      <c r="C456" s="1" t="s">
        <v>2454</v>
      </c>
      <c r="D456" s="1" t="s">
        <v>3756</v>
      </c>
      <c r="E456" s="1" t="s">
        <v>1508</v>
      </c>
      <c r="F456" s="1" t="str">
        <f>VLOOKUP(Table11[[#This Row],[نام کارشناس دفتر فنی]],Table1[],3,0)</f>
        <v>کارشناس بازرسی وبرنامه ریزی تعمیرات مکانیک(7)</v>
      </c>
      <c r="G456" s="1" t="s">
        <v>31</v>
      </c>
      <c r="H456" s="1" t="str">
        <f>VLOOKUP(Table11[[#This Row],[نام شخص کارشناس نظارت]],Table1[],3,0)</f>
        <v>کارشناس تاسیسات نظارت (3)</v>
      </c>
      <c r="I456" s="1">
        <f>COUNTIF(Table2[کد سیستم],Table11[[#This Row],[کد سیستم]])</f>
        <v>1</v>
      </c>
    </row>
    <row r="457" spans="1:9" x14ac:dyDescent="0.25">
      <c r="A457" s="1">
        <v>456</v>
      </c>
      <c r="B457" s="1" t="s">
        <v>2456</v>
      </c>
      <c r="C457" s="1" t="s">
        <v>2456</v>
      </c>
      <c r="D457" s="1" t="s">
        <v>3756</v>
      </c>
      <c r="E457" s="1" t="s">
        <v>1508</v>
      </c>
      <c r="F457" s="1" t="str">
        <f>VLOOKUP(Table11[[#This Row],[نام کارشناس دفتر فنی]],Table1[],3,0)</f>
        <v>کارشناس بازرسی وبرنامه ریزی تعمیرات مکانیک(7)</v>
      </c>
      <c r="G457" s="1" t="s">
        <v>31</v>
      </c>
      <c r="H457" s="1" t="str">
        <f>VLOOKUP(Table11[[#This Row],[نام شخص کارشناس نظارت]],Table1[],3,0)</f>
        <v>کارشناس تاسیسات نظارت (3)</v>
      </c>
      <c r="I457" s="1">
        <f>COUNTIF(Table2[کد سیستم],Table11[[#This Row],[کد سیستم]])</f>
        <v>1</v>
      </c>
    </row>
    <row r="458" spans="1:9" x14ac:dyDescent="0.25">
      <c r="A458" s="1">
        <v>457</v>
      </c>
      <c r="B458" s="1" t="s">
        <v>2458</v>
      </c>
      <c r="C458" s="1" t="s">
        <v>2458</v>
      </c>
      <c r="D458" s="1" t="s">
        <v>3756</v>
      </c>
      <c r="E458" s="1" t="s">
        <v>1508</v>
      </c>
      <c r="F458" s="1" t="str">
        <f>VLOOKUP(Table11[[#This Row],[نام کارشناس دفتر فنی]],Table1[],3,0)</f>
        <v>کارشناس بازرسی وبرنامه ریزی تعمیرات مکانیک(7)</v>
      </c>
      <c r="G458" s="1" t="s">
        <v>31</v>
      </c>
      <c r="H458" s="1" t="str">
        <f>VLOOKUP(Table11[[#This Row],[نام شخص کارشناس نظارت]],Table1[],3,0)</f>
        <v>کارشناس تاسیسات نظارت (3)</v>
      </c>
      <c r="I458" s="1">
        <f>COUNTIF(Table2[کد سیستم],Table11[[#This Row],[کد سیستم]])</f>
        <v>1</v>
      </c>
    </row>
    <row r="459" spans="1:9" x14ac:dyDescent="0.25">
      <c r="A459" s="1">
        <v>458</v>
      </c>
      <c r="B459" s="1" t="s">
        <v>2460</v>
      </c>
      <c r="C459" s="1" t="s">
        <v>2460</v>
      </c>
      <c r="D459" s="1" t="s">
        <v>3756</v>
      </c>
      <c r="E459" s="1" t="s">
        <v>1508</v>
      </c>
      <c r="F459" s="1" t="str">
        <f>VLOOKUP(Table11[[#This Row],[نام کارشناس دفتر فنی]],Table1[],3,0)</f>
        <v>کارشناس بازرسی وبرنامه ریزی تعمیرات مکانیک(7)</v>
      </c>
      <c r="G459" s="1" t="s">
        <v>427</v>
      </c>
      <c r="H459" s="1" t="str">
        <f>VLOOKUP(Table11[[#This Row],[نام شخص کارشناس نظارت]],Table1[],3,0)</f>
        <v>کارشناس تاسیسات نظارت (1)</v>
      </c>
      <c r="I459" s="1">
        <f>COUNTIF(Table2[کد سیستم],Table11[[#This Row],[کد سیستم]])</f>
        <v>1</v>
      </c>
    </row>
    <row r="460" spans="1:9" x14ac:dyDescent="0.25">
      <c r="A460" s="1">
        <v>459</v>
      </c>
      <c r="B460" s="1" t="s">
        <v>2462</v>
      </c>
      <c r="C460" s="1" t="s">
        <v>2462</v>
      </c>
      <c r="D460" s="1" t="s">
        <v>3756</v>
      </c>
      <c r="E460" s="1" t="s">
        <v>1508</v>
      </c>
      <c r="F460" s="1" t="str">
        <f>VLOOKUP(Table11[[#This Row],[نام کارشناس دفتر فنی]],Table1[],3,0)</f>
        <v>کارشناس بازرسی وبرنامه ریزی تعمیرات مکانیک(7)</v>
      </c>
      <c r="G460" s="1" t="s">
        <v>31</v>
      </c>
      <c r="H460" s="1" t="str">
        <f>VLOOKUP(Table11[[#This Row],[نام شخص کارشناس نظارت]],Table1[],3,0)</f>
        <v>کارشناس تاسیسات نظارت (3)</v>
      </c>
      <c r="I460" s="1">
        <f>COUNTIF(Table2[کد سیستم],Table11[[#This Row],[کد سیستم]])</f>
        <v>1</v>
      </c>
    </row>
    <row r="461" spans="1:9" x14ac:dyDescent="0.25">
      <c r="A461" s="1">
        <v>460</v>
      </c>
      <c r="B461" s="1" t="s">
        <v>2464</v>
      </c>
      <c r="C461" s="1" t="s">
        <v>2464</v>
      </c>
      <c r="D461" s="1" t="s">
        <v>3756</v>
      </c>
      <c r="E461" s="1" t="s">
        <v>1508</v>
      </c>
      <c r="F461" s="1" t="str">
        <f>VLOOKUP(Table11[[#This Row],[نام کارشناس دفتر فنی]],Table1[],3,0)</f>
        <v>کارشناس بازرسی وبرنامه ریزی تعمیرات مکانیک(7)</v>
      </c>
      <c r="G461" s="1" t="s">
        <v>31</v>
      </c>
      <c r="H461" s="1" t="str">
        <f>VLOOKUP(Table11[[#This Row],[نام شخص کارشناس نظارت]],Table1[],3,0)</f>
        <v>کارشناس تاسیسات نظارت (3)</v>
      </c>
      <c r="I461" s="1">
        <f>COUNTIF(Table2[کد سیستم],Table11[[#This Row],[کد سیستم]])</f>
        <v>1</v>
      </c>
    </row>
    <row r="462" spans="1:9" x14ac:dyDescent="0.25">
      <c r="A462" s="1">
        <v>461</v>
      </c>
      <c r="B462" s="1" t="s">
        <v>2466</v>
      </c>
      <c r="C462" s="1" t="s">
        <v>2466</v>
      </c>
      <c r="D462" s="1" t="s">
        <v>3756</v>
      </c>
      <c r="E462" s="1" t="s">
        <v>1508</v>
      </c>
      <c r="F462" s="1" t="str">
        <f>VLOOKUP(Table11[[#This Row],[نام کارشناس دفتر فنی]],Table1[],3,0)</f>
        <v>کارشناس بازرسی وبرنامه ریزی تعمیرات مکانیک(7)</v>
      </c>
      <c r="G462" s="1" t="s">
        <v>31</v>
      </c>
      <c r="H462" s="1" t="str">
        <f>VLOOKUP(Table11[[#This Row],[نام شخص کارشناس نظارت]],Table1[],3,0)</f>
        <v>کارشناس تاسیسات نظارت (3)</v>
      </c>
      <c r="I462" s="1">
        <f>COUNTIF(Table2[کد سیستم],Table11[[#This Row],[کد سیستم]])</f>
        <v>1</v>
      </c>
    </row>
    <row r="463" spans="1:9" x14ac:dyDescent="0.25">
      <c r="A463" s="1">
        <v>462</v>
      </c>
      <c r="B463" s="1" t="s">
        <v>2468</v>
      </c>
      <c r="C463" s="1" t="s">
        <v>2468</v>
      </c>
      <c r="D463" s="1" t="s">
        <v>3756</v>
      </c>
      <c r="E463" s="1" t="s">
        <v>1508</v>
      </c>
      <c r="F463" s="1" t="str">
        <f>VLOOKUP(Table11[[#This Row],[نام کارشناس دفتر فنی]],Table1[],3,0)</f>
        <v>کارشناس بازرسی وبرنامه ریزی تعمیرات مکانیک(7)</v>
      </c>
      <c r="G463" s="1" t="s">
        <v>31</v>
      </c>
      <c r="H463" s="1" t="str">
        <f>VLOOKUP(Table11[[#This Row],[نام شخص کارشناس نظارت]],Table1[],3,0)</f>
        <v>کارشناس تاسیسات نظارت (3)</v>
      </c>
      <c r="I463" s="1">
        <f>COUNTIF(Table2[کد سیستم],Table11[[#This Row],[کد سیستم]])</f>
        <v>1</v>
      </c>
    </row>
    <row r="464" spans="1:9" x14ac:dyDescent="0.25">
      <c r="A464" s="1">
        <v>463</v>
      </c>
      <c r="B464" s="1" t="s">
        <v>2470</v>
      </c>
      <c r="C464" s="1" t="s">
        <v>2470</v>
      </c>
      <c r="D464" s="1" t="s">
        <v>3756</v>
      </c>
      <c r="E464" s="1" t="s">
        <v>1508</v>
      </c>
      <c r="F464" s="1" t="str">
        <f>VLOOKUP(Table11[[#This Row],[نام کارشناس دفتر فنی]],Table1[],3,0)</f>
        <v>کارشناس بازرسی وبرنامه ریزی تعمیرات مکانیک(7)</v>
      </c>
      <c r="G464" s="1" t="s">
        <v>31</v>
      </c>
      <c r="H464" s="1" t="str">
        <f>VLOOKUP(Table11[[#This Row],[نام شخص کارشناس نظارت]],Table1[],3,0)</f>
        <v>کارشناس تاسیسات نظارت (3)</v>
      </c>
      <c r="I464" s="1">
        <f>COUNTIF(Table2[کد سیستم],Table11[[#This Row],[کد سیستم]])</f>
        <v>1</v>
      </c>
    </row>
    <row r="465" spans="1:9" x14ac:dyDescent="0.25">
      <c r="A465" s="1">
        <v>464</v>
      </c>
      <c r="B465" s="1" t="s">
        <v>2472</v>
      </c>
      <c r="C465" s="1" t="s">
        <v>2472</v>
      </c>
      <c r="D465" s="1" t="s">
        <v>3756</v>
      </c>
      <c r="E465" s="1" t="s">
        <v>1508</v>
      </c>
      <c r="F465" s="1" t="str">
        <f>VLOOKUP(Table11[[#This Row],[نام کارشناس دفتر فنی]],Table1[],3,0)</f>
        <v>کارشناس بازرسی وبرنامه ریزی تعمیرات مکانیک(7)</v>
      </c>
      <c r="G465" s="1" t="s">
        <v>31</v>
      </c>
      <c r="H465" s="1" t="str">
        <f>VLOOKUP(Table11[[#This Row],[نام شخص کارشناس نظارت]],Table1[],3,0)</f>
        <v>کارشناس تاسیسات نظارت (3)</v>
      </c>
      <c r="I465" s="1">
        <f>COUNTIF(Table2[کد سیستم],Table11[[#This Row],[کد سیستم]])</f>
        <v>1</v>
      </c>
    </row>
    <row r="466" spans="1:9" x14ac:dyDescent="0.25">
      <c r="A466" s="1">
        <v>465</v>
      </c>
      <c r="B466" s="1" t="s">
        <v>2474</v>
      </c>
      <c r="C466" s="1" t="s">
        <v>2474</v>
      </c>
      <c r="D466" s="1" t="s">
        <v>3756</v>
      </c>
      <c r="E466" s="1" t="s">
        <v>1508</v>
      </c>
      <c r="F466" s="1" t="str">
        <f>VLOOKUP(Table11[[#This Row],[نام کارشناس دفتر فنی]],Table1[],3,0)</f>
        <v>کارشناس بازرسی وبرنامه ریزی تعمیرات مکانیک(7)</v>
      </c>
      <c r="G466" s="1" t="s">
        <v>31</v>
      </c>
      <c r="H466" s="1" t="str">
        <f>VLOOKUP(Table11[[#This Row],[نام شخص کارشناس نظارت]],Table1[],3,0)</f>
        <v>کارشناس تاسیسات نظارت (3)</v>
      </c>
      <c r="I466" s="1">
        <f>COUNTIF(Table2[کد سیستم],Table11[[#This Row],[کد سیستم]])</f>
        <v>1</v>
      </c>
    </row>
    <row r="467" spans="1:9" x14ac:dyDescent="0.25">
      <c r="A467" s="1">
        <v>466</v>
      </c>
      <c r="B467" s="1" t="s">
        <v>2476</v>
      </c>
      <c r="C467" s="1" t="s">
        <v>2476</v>
      </c>
      <c r="D467" s="1" t="s">
        <v>3756</v>
      </c>
      <c r="E467" s="1" t="s">
        <v>1508</v>
      </c>
      <c r="F467" s="1" t="str">
        <f>VLOOKUP(Table11[[#This Row],[نام کارشناس دفتر فنی]],Table1[],3,0)</f>
        <v>کارشناس بازرسی وبرنامه ریزی تعمیرات مکانیک(7)</v>
      </c>
      <c r="G467" s="1" t="s">
        <v>31</v>
      </c>
      <c r="H467" s="1" t="str">
        <f>VLOOKUP(Table11[[#This Row],[نام شخص کارشناس نظارت]],Table1[],3,0)</f>
        <v>کارشناس تاسیسات نظارت (3)</v>
      </c>
      <c r="I467" s="1">
        <f>COUNTIF(Table2[کد سیستم],Table11[[#This Row],[کد سیستم]])</f>
        <v>1</v>
      </c>
    </row>
    <row r="468" spans="1:9" x14ac:dyDescent="0.25">
      <c r="A468" s="1">
        <v>467</v>
      </c>
      <c r="B468" s="1" t="s">
        <v>2478</v>
      </c>
      <c r="C468" s="1" t="s">
        <v>2478</v>
      </c>
      <c r="D468" s="1" t="s">
        <v>3756</v>
      </c>
      <c r="E468" s="1" t="s">
        <v>1508</v>
      </c>
      <c r="F468" s="1" t="str">
        <f>VLOOKUP(Table11[[#This Row],[نام کارشناس دفتر فنی]],Table1[],3,0)</f>
        <v>کارشناس بازرسی وبرنامه ریزی تعمیرات مکانیک(7)</v>
      </c>
      <c r="G468" s="1" t="s">
        <v>31</v>
      </c>
      <c r="H468" s="1" t="str">
        <f>VLOOKUP(Table11[[#This Row],[نام شخص کارشناس نظارت]],Table1[],3,0)</f>
        <v>کارشناس تاسیسات نظارت (3)</v>
      </c>
      <c r="I468" s="1">
        <f>COUNTIF(Table2[کد سیستم],Table11[[#This Row],[کد سیستم]])</f>
        <v>1</v>
      </c>
    </row>
    <row r="469" spans="1:9" x14ac:dyDescent="0.25">
      <c r="A469" s="1">
        <v>468</v>
      </c>
      <c r="B469" s="1" t="s">
        <v>2480</v>
      </c>
      <c r="C469" s="1" t="s">
        <v>2480</v>
      </c>
      <c r="D469" s="1" t="s">
        <v>3756</v>
      </c>
      <c r="E469" s="1" t="s">
        <v>1508</v>
      </c>
      <c r="F469" s="1" t="str">
        <f>VLOOKUP(Table11[[#This Row],[نام کارشناس دفتر فنی]],Table1[],3,0)</f>
        <v>کارشناس بازرسی وبرنامه ریزی تعمیرات مکانیک(7)</v>
      </c>
      <c r="G469" s="1" t="s">
        <v>31</v>
      </c>
      <c r="H469" s="1" t="str">
        <f>VLOOKUP(Table11[[#This Row],[نام شخص کارشناس نظارت]],Table1[],3,0)</f>
        <v>کارشناس تاسیسات نظارت (3)</v>
      </c>
      <c r="I469" s="1">
        <f>COUNTIF(Table2[کد سیستم],Table11[[#This Row],[کد سیستم]])</f>
        <v>1</v>
      </c>
    </row>
    <row r="470" spans="1:9" x14ac:dyDescent="0.25">
      <c r="A470" s="1">
        <v>469</v>
      </c>
      <c r="B470" s="1" t="s">
        <v>2482</v>
      </c>
      <c r="C470" s="1" t="s">
        <v>2482</v>
      </c>
      <c r="D470" s="1" t="s">
        <v>3756</v>
      </c>
      <c r="E470" s="1" t="s">
        <v>1508</v>
      </c>
      <c r="F470" s="1" t="str">
        <f>VLOOKUP(Table11[[#This Row],[نام کارشناس دفتر فنی]],Table1[],3,0)</f>
        <v>کارشناس بازرسی وبرنامه ریزی تعمیرات مکانیک(7)</v>
      </c>
      <c r="G470" s="1" t="s">
        <v>31</v>
      </c>
      <c r="H470" s="1" t="str">
        <f>VLOOKUP(Table11[[#This Row],[نام شخص کارشناس نظارت]],Table1[],3,0)</f>
        <v>کارشناس تاسیسات نظارت (3)</v>
      </c>
      <c r="I470" s="1">
        <f>COUNTIF(Table2[کد سیستم],Table11[[#This Row],[کد سیستم]])</f>
        <v>1</v>
      </c>
    </row>
    <row r="471" spans="1:9" x14ac:dyDescent="0.25">
      <c r="A471" s="1">
        <v>470</v>
      </c>
      <c r="B471" s="1" t="s">
        <v>2484</v>
      </c>
      <c r="C471" s="1" t="s">
        <v>2484</v>
      </c>
      <c r="D471" s="1" t="s">
        <v>3756</v>
      </c>
      <c r="E471" s="1" t="s">
        <v>1508</v>
      </c>
      <c r="F471" s="1" t="str">
        <f>VLOOKUP(Table11[[#This Row],[نام کارشناس دفتر فنی]],Table1[],3,0)</f>
        <v>کارشناس بازرسی وبرنامه ریزی تعمیرات مکانیک(7)</v>
      </c>
      <c r="G471" s="1" t="s">
        <v>31</v>
      </c>
      <c r="H471" s="1" t="str">
        <f>VLOOKUP(Table11[[#This Row],[نام شخص کارشناس نظارت]],Table1[],3,0)</f>
        <v>کارشناس تاسیسات نظارت (3)</v>
      </c>
      <c r="I471" s="1">
        <f>COUNTIF(Table2[کد سیستم],Table11[[#This Row],[کد سیستم]])</f>
        <v>1</v>
      </c>
    </row>
    <row r="472" spans="1:9" x14ac:dyDescent="0.25">
      <c r="A472" s="1">
        <v>471</v>
      </c>
      <c r="B472" s="1" t="s">
        <v>2486</v>
      </c>
      <c r="C472" s="1" t="s">
        <v>2486</v>
      </c>
      <c r="D472" s="1" t="s">
        <v>3756</v>
      </c>
      <c r="E472" s="1" t="s">
        <v>1508</v>
      </c>
      <c r="F472" s="1" t="str">
        <f>VLOOKUP(Table11[[#This Row],[نام کارشناس دفتر فنی]],Table1[],3,0)</f>
        <v>کارشناس بازرسی وبرنامه ریزی تعمیرات مکانیک(7)</v>
      </c>
      <c r="G472" s="1" t="s">
        <v>31</v>
      </c>
      <c r="H472" s="1" t="str">
        <f>VLOOKUP(Table11[[#This Row],[نام شخص کارشناس نظارت]],Table1[],3,0)</f>
        <v>کارشناس تاسیسات نظارت (3)</v>
      </c>
      <c r="I472" s="1">
        <f>COUNTIF(Table2[کد سیستم],Table11[[#This Row],[کد سیستم]])</f>
        <v>1</v>
      </c>
    </row>
    <row r="473" spans="1:9" x14ac:dyDescent="0.25">
      <c r="A473" s="1">
        <v>472</v>
      </c>
      <c r="B473" s="1" t="s">
        <v>2488</v>
      </c>
      <c r="C473" s="1">
        <v>100</v>
      </c>
      <c r="D473" s="1" t="s">
        <v>3756</v>
      </c>
      <c r="E473" s="1" t="s">
        <v>1508</v>
      </c>
      <c r="F473" s="1" t="str">
        <f>VLOOKUP(Table11[[#This Row],[نام کارشناس دفتر فنی]],Table1[],3,0)</f>
        <v>کارشناس بازرسی وبرنامه ریزی تعمیرات مکانیک(7)</v>
      </c>
      <c r="G473" s="1" t="s">
        <v>31</v>
      </c>
      <c r="H473" s="1" t="str">
        <f>VLOOKUP(Table11[[#This Row],[نام شخص کارشناس نظارت]],Table1[],3,0)</f>
        <v>کارشناس تاسیسات نظارت (3)</v>
      </c>
      <c r="I473" s="1">
        <f>COUNTIF(Table2[کد سیستم],Table11[[#This Row],[کد سیستم]])</f>
        <v>1</v>
      </c>
    </row>
    <row r="474" spans="1:9" x14ac:dyDescent="0.25">
      <c r="A474" s="1">
        <v>473</v>
      </c>
      <c r="B474" s="1" t="s">
        <v>2490</v>
      </c>
      <c r="C474" s="1">
        <v>1000</v>
      </c>
      <c r="D474" s="1" t="s">
        <v>3756</v>
      </c>
      <c r="E474" s="1" t="s">
        <v>356</v>
      </c>
      <c r="F474" s="1" t="str">
        <f>VLOOKUP(Table11[[#This Row],[نام کارشناس دفتر فنی]],Table1[],3,0)</f>
        <v>کارشناس بازرسی وبرنامه ریزی تعمیرات مکانیک (1)</v>
      </c>
      <c r="G474" s="1" t="s">
        <v>427</v>
      </c>
      <c r="H474" s="1" t="str">
        <f>VLOOKUP(Table11[[#This Row],[نام شخص کارشناس نظارت]],Table1[],3,0)</f>
        <v>کارشناس تاسیسات نظارت (1)</v>
      </c>
      <c r="I474" s="1">
        <f>COUNTIF(Table2[کد سیستم],Table11[[#This Row],[کد سیستم]])</f>
        <v>1</v>
      </c>
    </row>
    <row r="475" spans="1:9" x14ac:dyDescent="0.25">
      <c r="A475" s="1">
        <v>474</v>
      </c>
      <c r="B475" s="1" t="s">
        <v>2492</v>
      </c>
      <c r="C475" s="1">
        <v>1010</v>
      </c>
      <c r="D475" s="1" t="s">
        <v>3756</v>
      </c>
      <c r="E475" s="1" t="s">
        <v>356</v>
      </c>
      <c r="F475" s="1" t="str">
        <f>VLOOKUP(Table11[[#This Row],[نام کارشناس دفتر فنی]],Table1[],3,0)</f>
        <v>کارشناس بازرسی وبرنامه ریزی تعمیرات مکانیک (1)</v>
      </c>
      <c r="G475" s="1" t="s">
        <v>427</v>
      </c>
      <c r="H475" s="1" t="str">
        <f>VLOOKUP(Table11[[#This Row],[نام شخص کارشناس نظارت]],Table1[],3,0)</f>
        <v>کارشناس تاسیسات نظارت (1)</v>
      </c>
      <c r="I475" s="1">
        <f>COUNTIF(Table2[کد سیستم],Table11[[#This Row],[کد سیستم]])</f>
        <v>1</v>
      </c>
    </row>
    <row r="476" spans="1:9" x14ac:dyDescent="0.25">
      <c r="A476" s="1">
        <v>475</v>
      </c>
      <c r="B476" s="1" t="s">
        <v>2494</v>
      </c>
      <c r="C476" s="1" t="s">
        <v>2494</v>
      </c>
      <c r="D476" s="1" t="s">
        <v>3756</v>
      </c>
      <c r="E476" s="1" t="s">
        <v>317</v>
      </c>
      <c r="F476" s="1" t="str">
        <f>VLOOKUP(Table11[[#This Row],[نام کارشناس دفتر فنی]],Table1[],3,0)</f>
        <v>کارشناس بازرسی وبرنامه ریزی تعمیرات مکانیک(5)</v>
      </c>
      <c r="G476" s="1" t="s">
        <v>427</v>
      </c>
      <c r="H476" s="1" t="str">
        <f>VLOOKUP(Table11[[#This Row],[نام شخص کارشناس نظارت]],Table1[],3,0)</f>
        <v>کارشناس تاسیسات نظارت (1)</v>
      </c>
      <c r="I476" s="1">
        <f>COUNTIF(Table2[کد سیستم],Table11[[#This Row],[کد سیستم]])</f>
        <v>1</v>
      </c>
    </row>
    <row r="477" spans="1:9" x14ac:dyDescent="0.25">
      <c r="A477" s="1">
        <v>476</v>
      </c>
      <c r="B477" s="1" t="s">
        <v>2496</v>
      </c>
      <c r="C477" s="1" t="s">
        <v>2496</v>
      </c>
      <c r="D477" s="1" t="s">
        <v>3756</v>
      </c>
      <c r="E477" s="1" t="s">
        <v>317</v>
      </c>
      <c r="F477" s="1" t="str">
        <f>VLOOKUP(Table11[[#This Row],[نام کارشناس دفتر فنی]],Table1[],3,0)</f>
        <v>کارشناس بازرسی وبرنامه ریزی تعمیرات مکانیک(5)</v>
      </c>
      <c r="G477" s="1" t="s">
        <v>427</v>
      </c>
      <c r="H477" s="1" t="str">
        <f>VLOOKUP(Table11[[#This Row],[نام شخص کارشناس نظارت]],Table1[],3,0)</f>
        <v>کارشناس تاسیسات نظارت (1)</v>
      </c>
      <c r="I477" s="1">
        <f>COUNTIF(Table2[کد سیستم],Table11[[#This Row],[کد سیستم]])</f>
        <v>1</v>
      </c>
    </row>
    <row r="478" spans="1:9" x14ac:dyDescent="0.25">
      <c r="A478" s="1">
        <v>477</v>
      </c>
      <c r="B478" s="1" t="s">
        <v>2498</v>
      </c>
      <c r="C478" s="1" t="s">
        <v>2498</v>
      </c>
      <c r="D478" s="1" t="s">
        <v>3756</v>
      </c>
      <c r="E478" s="1" t="s">
        <v>317</v>
      </c>
      <c r="F478" s="1" t="str">
        <f>VLOOKUP(Table11[[#This Row],[نام کارشناس دفتر فنی]],Table1[],3,0)</f>
        <v>کارشناس بازرسی وبرنامه ریزی تعمیرات مکانیک(5)</v>
      </c>
      <c r="G478" s="1" t="s">
        <v>427</v>
      </c>
      <c r="H478" s="1" t="str">
        <f>VLOOKUP(Table11[[#This Row],[نام شخص کارشناس نظارت]],Table1[],3,0)</f>
        <v>کارشناس تاسیسات نظارت (1)</v>
      </c>
      <c r="I478" s="1">
        <f>COUNTIF(Table2[کد سیستم],Table11[[#This Row],[کد سیستم]])</f>
        <v>1</v>
      </c>
    </row>
    <row r="479" spans="1:9" x14ac:dyDescent="0.25">
      <c r="A479" s="1">
        <v>478</v>
      </c>
      <c r="B479" s="1" t="s">
        <v>2500</v>
      </c>
      <c r="C479" s="1" t="s">
        <v>2500</v>
      </c>
      <c r="D479" s="1" t="s">
        <v>3756</v>
      </c>
      <c r="E479" s="1" t="s">
        <v>317</v>
      </c>
      <c r="F479" s="1" t="str">
        <f>VLOOKUP(Table11[[#This Row],[نام کارشناس دفتر فنی]],Table1[],3,0)</f>
        <v>کارشناس بازرسی وبرنامه ریزی تعمیرات مکانیک(5)</v>
      </c>
      <c r="G479" s="1" t="s">
        <v>427</v>
      </c>
      <c r="H479" s="1" t="str">
        <f>VLOOKUP(Table11[[#This Row],[نام شخص کارشناس نظارت]],Table1[],3,0)</f>
        <v>کارشناس تاسیسات نظارت (1)</v>
      </c>
      <c r="I479" s="1">
        <f>COUNTIF(Table2[کد سیستم],Table11[[#This Row],[کد سیستم]])</f>
        <v>1</v>
      </c>
    </row>
    <row r="480" spans="1:9" x14ac:dyDescent="0.25">
      <c r="A480" s="1">
        <v>479</v>
      </c>
      <c r="B480" s="1" t="s">
        <v>2502</v>
      </c>
      <c r="C480" s="1" t="s">
        <v>2502</v>
      </c>
      <c r="D480" s="1" t="s">
        <v>3756</v>
      </c>
      <c r="E480" s="1" t="s">
        <v>317</v>
      </c>
      <c r="F480" s="1" t="str">
        <f>VLOOKUP(Table11[[#This Row],[نام کارشناس دفتر فنی]],Table1[],3,0)</f>
        <v>کارشناس بازرسی وبرنامه ریزی تعمیرات مکانیک(5)</v>
      </c>
      <c r="G480" s="1" t="s">
        <v>427</v>
      </c>
      <c r="H480" s="1" t="str">
        <f>VLOOKUP(Table11[[#This Row],[نام شخص کارشناس نظارت]],Table1[],3,0)</f>
        <v>کارشناس تاسیسات نظارت (1)</v>
      </c>
      <c r="I480" s="1">
        <f>COUNTIF(Table2[کد سیستم],Table11[[#This Row],[کد سیستم]])</f>
        <v>1</v>
      </c>
    </row>
    <row r="481" spans="1:9" x14ac:dyDescent="0.25">
      <c r="A481" s="1">
        <v>480</v>
      </c>
      <c r="B481" s="1" t="s">
        <v>2504</v>
      </c>
      <c r="C481" s="1" t="s">
        <v>2504</v>
      </c>
      <c r="D481" s="1" t="s">
        <v>3756</v>
      </c>
      <c r="E481" s="1" t="s">
        <v>317</v>
      </c>
      <c r="F481" s="1" t="str">
        <f>VLOOKUP(Table11[[#This Row],[نام کارشناس دفتر فنی]],Table1[],3,0)</f>
        <v>کارشناس بازرسی وبرنامه ریزی تعمیرات مکانیک(5)</v>
      </c>
      <c r="G481" s="1" t="s">
        <v>427</v>
      </c>
      <c r="H481" s="1" t="str">
        <f>VLOOKUP(Table11[[#This Row],[نام شخص کارشناس نظارت]],Table1[],3,0)</f>
        <v>کارشناس تاسیسات نظارت (1)</v>
      </c>
      <c r="I481" s="1">
        <f>COUNTIF(Table2[کد سیستم],Table11[[#This Row],[کد سیستم]])</f>
        <v>1</v>
      </c>
    </row>
    <row r="482" spans="1:9" x14ac:dyDescent="0.25">
      <c r="A482" s="1">
        <v>481</v>
      </c>
      <c r="B482" s="1" t="s">
        <v>2506</v>
      </c>
      <c r="C482" s="1" t="s">
        <v>2506</v>
      </c>
      <c r="D482" s="1" t="s">
        <v>3756</v>
      </c>
      <c r="E482" s="1" t="s">
        <v>317</v>
      </c>
      <c r="F482" s="1" t="str">
        <f>VLOOKUP(Table11[[#This Row],[نام کارشناس دفتر فنی]],Table1[],3,0)</f>
        <v>کارشناس بازرسی وبرنامه ریزی تعمیرات مکانیک(5)</v>
      </c>
      <c r="G482" s="1" t="s">
        <v>427</v>
      </c>
      <c r="H482" s="1" t="str">
        <f>VLOOKUP(Table11[[#This Row],[نام شخص کارشناس نظارت]],Table1[],3,0)</f>
        <v>کارشناس تاسیسات نظارت (1)</v>
      </c>
      <c r="I482" s="1">
        <f>COUNTIF(Table2[کد سیستم],Table11[[#This Row],[کد سیستم]])</f>
        <v>1</v>
      </c>
    </row>
    <row r="483" spans="1:9" x14ac:dyDescent="0.25">
      <c r="A483" s="1">
        <v>482</v>
      </c>
      <c r="B483" s="1" t="s">
        <v>2508</v>
      </c>
      <c r="C483" s="1" t="s">
        <v>2508</v>
      </c>
      <c r="D483" s="1" t="s">
        <v>3756</v>
      </c>
      <c r="E483" s="1" t="s">
        <v>317</v>
      </c>
      <c r="F483" s="1" t="str">
        <f>VLOOKUP(Table11[[#This Row],[نام کارشناس دفتر فنی]],Table1[],3,0)</f>
        <v>کارشناس بازرسی وبرنامه ریزی تعمیرات مکانیک(5)</v>
      </c>
      <c r="G483" s="1" t="s">
        <v>427</v>
      </c>
      <c r="H483" s="1" t="str">
        <f>VLOOKUP(Table11[[#This Row],[نام شخص کارشناس نظارت]],Table1[],3,0)</f>
        <v>کارشناس تاسیسات نظارت (1)</v>
      </c>
      <c r="I483" s="1">
        <f>COUNTIF(Table2[کد سیستم],Table11[[#This Row],[کد سیستم]])</f>
        <v>1</v>
      </c>
    </row>
    <row r="484" spans="1:9" x14ac:dyDescent="0.25">
      <c r="A484" s="1">
        <v>483</v>
      </c>
      <c r="B484" s="1" t="s">
        <v>2510</v>
      </c>
      <c r="C484" s="1" t="s">
        <v>2510</v>
      </c>
      <c r="D484" s="1" t="s">
        <v>3756</v>
      </c>
      <c r="E484" s="1" t="s">
        <v>317</v>
      </c>
      <c r="F484" s="1" t="str">
        <f>VLOOKUP(Table11[[#This Row],[نام کارشناس دفتر فنی]],Table1[],3,0)</f>
        <v>کارشناس بازرسی وبرنامه ریزی تعمیرات مکانیک(5)</v>
      </c>
      <c r="G484" s="1" t="s">
        <v>427</v>
      </c>
      <c r="H484" s="1" t="str">
        <f>VLOOKUP(Table11[[#This Row],[نام شخص کارشناس نظارت]],Table1[],3,0)</f>
        <v>کارشناس تاسیسات نظارت (1)</v>
      </c>
      <c r="I484" s="1">
        <f>COUNTIF(Table2[کد سیستم],Table11[[#This Row],[کد سیستم]])</f>
        <v>1</v>
      </c>
    </row>
    <row r="485" spans="1:9" x14ac:dyDescent="0.25">
      <c r="A485" s="1">
        <v>484</v>
      </c>
      <c r="B485" s="1" t="s">
        <v>2512</v>
      </c>
      <c r="C485" s="1" t="s">
        <v>2512</v>
      </c>
      <c r="D485" s="1" t="s">
        <v>3756</v>
      </c>
      <c r="E485" s="1" t="s">
        <v>317</v>
      </c>
      <c r="F485" s="1" t="str">
        <f>VLOOKUP(Table11[[#This Row],[نام کارشناس دفتر فنی]],Table1[],3,0)</f>
        <v>کارشناس بازرسی وبرنامه ریزی تعمیرات مکانیک(5)</v>
      </c>
      <c r="G485" s="1" t="s">
        <v>427</v>
      </c>
      <c r="H485" s="1" t="str">
        <f>VLOOKUP(Table11[[#This Row],[نام شخص کارشناس نظارت]],Table1[],3,0)</f>
        <v>کارشناس تاسیسات نظارت (1)</v>
      </c>
      <c r="I485" s="1">
        <f>COUNTIF(Table2[کد سیستم],Table11[[#This Row],[کد سیستم]])</f>
        <v>1</v>
      </c>
    </row>
    <row r="486" spans="1:9" x14ac:dyDescent="0.25">
      <c r="A486" s="1">
        <v>485</v>
      </c>
      <c r="B486" s="1" t="s">
        <v>2514</v>
      </c>
      <c r="C486" s="1" t="s">
        <v>2514</v>
      </c>
      <c r="D486" s="1" t="s">
        <v>3756</v>
      </c>
      <c r="E486" s="1" t="s">
        <v>317</v>
      </c>
      <c r="F486" s="1" t="str">
        <f>VLOOKUP(Table11[[#This Row],[نام کارشناس دفتر فنی]],Table1[],3,0)</f>
        <v>کارشناس بازرسی وبرنامه ریزی تعمیرات مکانیک(5)</v>
      </c>
      <c r="G486" s="1" t="s">
        <v>427</v>
      </c>
      <c r="H486" s="1" t="str">
        <f>VLOOKUP(Table11[[#This Row],[نام شخص کارشناس نظارت]],Table1[],3,0)</f>
        <v>کارشناس تاسیسات نظارت (1)</v>
      </c>
      <c r="I486" s="1">
        <f>COUNTIF(Table2[کد سیستم],Table11[[#This Row],[کد سیستم]])</f>
        <v>1</v>
      </c>
    </row>
    <row r="487" spans="1:9" x14ac:dyDescent="0.25">
      <c r="A487" s="1">
        <v>486</v>
      </c>
      <c r="B487" s="1" t="s">
        <v>2516</v>
      </c>
      <c r="C487" s="1" t="s">
        <v>2516</v>
      </c>
      <c r="D487" s="1" t="s">
        <v>3756</v>
      </c>
      <c r="E487" s="1" t="s">
        <v>317</v>
      </c>
      <c r="F487" s="1" t="str">
        <f>VLOOKUP(Table11[[#This Row],[نام کارشناس دفتر فنی]],Table1[],3,0)</f>
        <v>کارشناس بازرسی وبرنامه ریزی تعمیرات مکانیک(5)</v>
      </c>
      <c r="G487" s="1" t="s">
        <v>427</v>
      </c>
      <c r="H487" s="1" t="str">
        <f>VLOOKUP(Table11[[#This Row],[نام شخص کارشناس نظارت]],Table1[],3,0)</f>
        <v>کارشناس تاسیسات نظارت (1)</v>
      </c>
      <c r="I487" s="1">
        <f>COUNTIF(Table2[کد سیستم],Table11[[#This Row],[کد سیستم]])</f>
        <v>1</v>
      </c>
    </row>
    <row r="488" spans="1:9" x14ac:dyDescent="0.25">
      <c r="A488" s="1">
        <v>487</v>
      </c>
      <c r="B488" s="1" t="s">
        <v>2518</v>
      </c>
      <c r="C488" s="1" t="s">
        <v>2518</v>
      </c>
      <c r="D488" s="1" t="s">
        <v>3756</v>
      </c>
      <c r="E488" s="1" t="s">
        <v>317</v>
      </c>
      <c r="F488" s="1" t="str">
        <f>VLOOKUP(Table11[[#This Row],[نام کارشناس دفتر فنی]],Table1[],3,0)</f>
        <v>کارشناس بازرسی وبرنامه ریزی تعمیرات مکانیک(5)</v>
      </c>
      <c r="G488" s="1" t="s">
        <v>427</v>
      </c>
      <c r="H488" s="1" t="str">
        <f>VLOOKUP(Table11[[#This Row],[نام شخص کارشناس نظارت]],Table1[],3,0)</f>
        <v>کارشناس تاسیسات نظارت (1)</v>
      </c>
      <c r="I488" s="1">
        <f>COUNTIF(Table2[کد سیستم],Table11[[#This Row],[کد سیستم]])</f>
        <v>1</v>
      </c>
    </row>
    <row r="489" spans="1:9" x14ac:dyDescent="0.25">
      <c r="A489" s="1">
        <v>488</v>
      </c>
      <c r="B489" s="1" t="s">
        <v>2520</v>
      </c>
      <c r="C489" s="1" t="s">
        <v>2520</v>
      </c>
      <c r="D489" s="1" t="s">
        <v>3756</v>
      </c>
      <c r="E489" s="1" t="s">
        <v>317</v>
      </c>
      <c r="F489" s="1" t="str">
        <f>VLOOKUP(Table11[[#This Row],[نام کارشناس دفتر فنی]],Table1[],3,0)</f>
        <v>کارشناس بازرسی وبرنامه ریزی تعمیرات مکانیک(5)</v>
      </c>
      <c r="G489" s="1" t="s">
        <v>427</v>
      </c>
      <c r="H489" s="1" t="str">
        <f>VLOOKUP(Table11[[#This Row],[نام شخص کارشناس نظارت]],Table1[],3,0)</f>
        <v>کارشناس تاسیسات نظارت (1)</v>
      </c>
      <c r="I489" s="1">
        <f>COUNTIF(Table2[کد سیستم],Table11[[#This Row],[کد سیستم]])</f>
        <v>1</v>
      </c>
    </row>
    <row r="490" spans="1:9" x14ac:dyDescent="0.25">
      <c r="A490" s="1">
        <v>489</v>
      </c>
      <c r="B490" s="1" t="s">
        <v>2522</v>
      </c>
      <c r="C490" s="1" t="s">
        <v>2522</v>
      </c>
      <c r="D490" s="1" t="s">
        <v>3756</v>
      </c>
      <c r="E490" s="1" t="s">
        <v>317</v>
      </c>
      <c r="F490" s="1" t="str">
        <f>VLOOKUP(Table11[[#This Row],[نام کارشناس دفتر فنی]],Table1[],3,0)</f>
        <v>کارشناس بازرسی وبرنامه ریزی تعمیرات مکانیک(5)</v>
      </c>
      <c r="G490" s="1" t="s">
        <v>427</v>
      </c>
      <c r="H490" s="1" t="str">
        <f>VLOOKUP(Table11[[#This Row],[نام شخص کارشناس نظارت]],Table1[],3,0)</f>
        <v>کارشناس تاسیسات نظارت (1)</v>
      </c>
      <c r="I490" s="1">
        <f>COUNTIF(Table2[کد سیستم],Table11[[#This Row],[کد سیستم]])</f>
        <v>1</v>
      </c>
    </row>
    <row r="491" spans="1:9" x14ac:dyDescent="0.25">
      <c r="A491" s="1">
        <v>490</v>
      </c>
      <c r="B491" s="1" t="s">
        <v>2524</v>
      </c>
      <c r="C491" s="1" t="s">
        <v>2524</v>
      </c>
      <c r="D491" s="1" t="s">
        <v>3756</v>
      </c>
      <c r="E491" s="1" t="s">
        <v>317</v>
      </c>
      <c r="F491" s="1" t="str">
        <f>VLOOKUP(Table11[[#This Row],[نام کارشناس دفتر فنی]],Table1[],3,0)</f>
        <v>کارشناس بازرسی وبرنامه ریزی تعمیرات مکانیک(5)</v>
      </c>
      <c r="G491" s="1" t="s">
        <v>427</v>
      </c>
      <c r="H491" s="1" t="str">
        <f>VLOOKUP(Table11[[#This Row],[نام شخص کارشناس نظارت]],Table1[],3,0)</f>
        <v>کارشناس تاسیسات نظارت (1)</v>
      </c>
      <c r="I491" s="1">
        <f>COUNTIF(Table2[کد سیستم],Table11[[#This Row],[کد سیستم]])</f>
        <v>1</v>
      </c>
    </row>
    <row r="492" spans="1:9" x14ac:dyDescent="0.25">
      <c r="A492" s="1">
        <v>491</v>
      </c>
      <c r="B492" s="1" t="s">
        <v>2526</v>
      </c>
      <c r="C492" s="1" t="s">
        <v>2526</v>
      </c>
      <c r="D492" s="1" t="s">
        <v>3756</v>
      </c>
      <c r="E492" s="1" t="s">
        <v>317</v>
      </c>
      <c r="F492" s="1" t="str">
        <f>VLOOKUP(Table11[[#This Row],[نام کارشناس دفتر فنی]],Table1[],3,0)</f>
        <v>کارشناس بازرسی وبرنامه ریزی تعمیرات مکانیک(5)</v>
      </c>
      <c r="G492" s="1" t="s">
        <v>427</v>
      </c>
      <c r="H492" s="1" t="str">
        <f>VLOOKUP(Table11[[#This Row],[نام شخص کارشناس نظارت]],Table1[],3,0)</f>
        <v>کارشناس تاسیسات نظارت (1)</v>
      </c>
      <c r="I492" s="1">
        <f>COUNTIF(Table2[کد سیستم],Table11[[#This Row],[کد سیستم]])</f>
        <v>1</v>
      </c>
    </row>
    <row r="493" spans="1:9" x14ac:dyDescent="0.25">
      <c r="A493" s="1">
        <v>492</v>
      </c>
      <c r="B493" s="1" t="s">
        <v>2528</v>
      </c>
      <c r="C493" s="1" t="s">
        <v>2528</v>
      </c>
      <c r="D493" s="1" t="s">
        <v>3756</v>
      </c>
      <c r="E493" s="1" t="s">
        <v>317</v>
      </c>
      <c r="F493" s="1" t="str">
        <f>VLOOKUP(Table11[[#This Row],[نام کارشناس دفتر فنی]],Table1[],3,0)</f>
        <v>کارشناس بازرسی وبرنامه ریزی تعمیرات مکانیک(5)</v>
      </c>
      <c r="G493" s="1" t="s">
        <v>427</v>
      </c>
      <c r="H493" s="1" t="str">
        <f>VLOOKUP(Table11[[#This Row],[نام شخص کارشناس نظارت]],Table1[],3,0)</f>
        <v>کارشناس تاسیسات نظارت (1)</v>
      </c>
      <c r="I493" s="1">
        <f>COUNTIF(Table2[کد سیستم],Table11[[#This Row],[کد سیستم]])</f>
        <v>1</v>
      </c>
    </row>
    <row r="494" spans="1:9" x14ac:dyDescent="0.25">
      <c r="A494" s="1">
        <v>493</v>
      </c>
      <c r="B494" s="1" t="s">
        <v>2530</v>
      </c>
      <c r="C494" s="1" t="s">
        <v>2530</v>
      </c>
      <c r="D494" s="1" t="s">
        <v>3756</v>
      </c>
      <c r="E494" s="1" t="s">
        <v>317</v>
      </c>
      <c r="F494" s="1" t="str">
        <f>VLOOKUP(Table11[[#This Row],[نام کارشناس دفتر فنی]],Table1[],3,0)</f>
        <v>کارشناس بازرسی وبرنامه ریزی تعمیرات مکانیک(5)</v>
      </c>
      <c r="G494" s="1" t="s">
        <v>427</v>
      </c>
      <c r="H494" s="1" t="str">
        <f>VLOOKUP(Table11[[#This Row],[نام شخص کارشناس نظارت]],Table1[],3,0)</f>
        <v>کارشناس تاسیسات نظارت (1)</v>
      </c>
      <c r="I494" s="1">
        <f>COUNTIF(Table2[کد سیستم],Table11[[#This Row],[کد سیستم]])</f>
        <v>1</v>
      </c>
    </row>
    <row r="495" spans="1:9" x14ac:dyDescent="0.25">
      <c r="A495" s="1">
        <v>494</v>
      </c>
      <c r="B495" s="1" t="s">
        <v>2532</v>
      </c>
      <c r="C495" s="1" t="s">
        <v>2532</v>
      </c>
      <c r="D495" s="1" t="s">
        <v>3756</v>
      </c>
      <c r="E495" s="1" t="s">
        <v>317</v>
      </c>
      <c r="F495" s="1" t="str">
        <f>VLOOKUP(Table11[[#This Row],[نام کارشناس دفتر فنی]],Table1[],3,0)</f>
        <v>کارشناس بازرسی وبرنامه ریزی تعمیرات مکانیک(5)</v>
      </c>
      <c r="G495" s="1" t="s">
        <v>427</v>
      </c>
      <c r="H495" s="1" t="str">
        <f>VLOOKUP(Table11[[#This Row],[نام شخص کارشناس نظارت]],Table1[],3,0)</f>
        <v>کارشناس تاسیسات نظارت (1)</v>
      </c>
      <c r="I495" s="1">
        <f>COUNTIF(Table2[کد سیستم],Table11[[#This Row],[کد سیستم]])</f>
        <v>1</v>
      </c>
    </row>
    <row r="496" spans="1:9" x14ac:dyDescent="0.25">
      <c r="A496" s="1">
        <v>495</v>
      </c>
      <c r="B496" s="1" t="s">
        <v>2534</v>
      </c>
      <c r="C496" s="1" t="s">
        <v>2534</v>
      </c>
      <c r="D496" s="1" t="s">
        <v>3756</v>
      </c>
      <c r="E496" s="1" t="s">
        <v>317</v>
      </c>
      <c r="F496" s="1" t="str">
        <f>VLOOKUP(Table11[[#This Row],[نام کارشناس دفتر فنی]],Table1[],3,0)</f>
        <v>کارشناس بازرسی وبرنامه ریزی تعمیرات مکانیک(5)</v>
      </c>
      <c r="G496" s="1" t="s">
        <v>427</v>
      </c>
      <c r="H496" s="1" t="str">
        <f>VLOOKUP(Table11[[#This Row],[نام شخص کارشناس نظارت]],Table1[],3,0)</f>
        <v>کارشناس تاسیسات نظارت (1)</v>
      </c>
      <c r="I496" s="1">
        <f>COUNTIF(Table2[کد سیستم],Table11[[#This Row],[کد سیستم]])</f>
        <v>1</v>
      </c>
    </row>
    <row r="497" spans="1:9" x14ac:dyDescent="0.25">
      <c r="A497" s="1">
        <v>496</v>
      </c>
      <c r="B497" s="1" t="s">
        <v>2536</v>
      </c>
      <c r="C497" s="1" t="s">
        <v>2536</v>
      </c>
      <c r="D497" s="1" t="s">
        <v>3756</v>
      </c>
      <c r="E497" s="1" t="s">
        <v>317</v>
      </c>
      <c r="F497" s="1" t="str">
        <f>VLOOKUP(Table11[[#This Row],[نام کارشناس دفتر فنی]],Table1[],3,0)</f>
        <v>کارشناس بازرسی وبرنامه ریزی تعمیرات مکانیک(5)</v>
      </c>
      <c r="G497" s="1" t="s">
        <v>427</v>
      </c>
      <c r="H497" s="1" t="str">
        <f>VLOOKUP(Table11[[#This Row],[نام شخص کارشناس نظارت]],Table1[],3,0)</f>
        <v>کارشناس تاسیسات نظارت (1)</v>
      </c>
      <c r="I497" s="1">
        <f>COUNTIF(Table2[کد سیستم],Table11[[#This Row],[کد سیستم]])</f>
        <v>1</v>
      </c>
    </row>
    <row r="498" spans="1:9" x14ac:dyDescent="0.25">
      <c r="A498" s="1">
        <v>497</v>
      </c>
      <c r="B498" s="1" t="s">
        <v>2538</v>
      </c>
      <c r="C498" s="1" t="s">
        <v>2538</v>
      </c>
      <c r="D498" s="1" t="s">
        <v>3756</v>
      </c>
      <c r="E498" s="1" t="s">
        <v>317</v>
      </c>
      <c r="F498" s="1" t="str">
        <f>VLOOKUP(Table11[[#This Row],[نام کارشناس دفتر فنی]],Table1[],3,0)</f>
        <v>کارشناس بازرسی وبرنامه ریزی تعمیرات مکانیک(5)</v>
      </c>
      <c r="G498" s="1" t="s">
        <v>427</v>
      </c>
      <c r="H498" s="1" t="str">
        <f>VLOOKUP(Table11[[#This Row],[نام شخص کارشناس نظارت]],Table1[],3,0)</f>
        <v>کارشناس تاسیسات نظارت (1)</v>
      </c>
      <c r="I498" s="1">
        <f>COUNTIF(Table2[کد سیستم],Table11[[#This Row],[کد سیستم]])</f>
        <v>1</v>
      </c>
    </row>
    <row r="499" spans="1:9" x14ac:dyDescent="0.25">
      <c r="A499" s="1">
        <v>498</v>
      </c>
      <c r="B499" s="1" t="s">
        <v>2540</v>
      </c>
      <c r="C499" s="1">
        <v>110</v>
      </c>
      <c r="D499" s="1" t="s">
        <v>3756</v>
      </c>
      <c r="E499" s="1" t="s">
        <v>1508</v>
      </c>
      <c r="F499" s="1" t="str">
        <f>VLOOKUP(Table11[[#This Row],[نام کارشناس دفتر فنی]],Table1[],3,0)</f>
        <v>کارشناس بازرسی وبرنامه ریزی تعمیرات مکانیک(7)</v>
      </c>
      <c r="G499" s="1" t="s">
        <v>31</v>
      </c>
      <c r="H499" s="1" t="str">
        <f>VLOOKUP(Table11[[#This Row],[نام شخص کارشناس نظارت]],Table1[],3,0)</f>
        <v>کارشناس تاسیسات نظارت (3)</v>
      </c>
      <c r="I499" s="1">
        <f>COUNTIF(Table2[کد سیستم],Table11[[#This Row],[کد سیستم]])</f>
        <v>1</v>
      </c>
    </row>
    <row r="500" spans="1:9" x14ac:dyDescent="0.25">
      <c r="A500" s="1">
        <v>499</v>
      </c>
      <c r="B500" s="1" t="s">
        <v>2542</v>
      </c>
      <c r="C500" s="1">
        <v>1100</v>
      </c>
      <c r="D500" s="1" t="s">
        <v>3756</v>
      </c>
      <c r="E500" s="1" t="s">
        <v>356</v>
      </c>
      <c r="F500" s="1" t="str">
        <f>VLOOKUP(Table11[[#This Row],[نام کارشناس دفتر فنی]],Table1[],3,0)</f>
        <v>کارشناس بازرسی وبرنامه ریزی تعمیرات مکانیک (1)</v>
      </c>
      <c r="G500" s="1" t="s">
        <v>427</v>
      </c>
      <c r="H500" s="1" t="str">
        <f>VLOOKUP(Table11[[#This Row],[نام شخص کارشناس نظارت]],Table1[],3,0)</f>
        <v>کارشناس تاسیسات نظارت (1)</v>
      </c>
      <c r="I500" s="1">
        <f>COUNTIF(Table2[کد سیستم],Table11[[#This Row],[کد سیستم]])</f>
        <v>1</v>
      </c>
    </row>
    <row r="501" spans="1:9" x14ac:dyDescent="0.25">
      <c r="A501" s="1">
        <v>500</v>
      </c>
      <c r="B501" s="1" t="s">
        <v>2544</v>
      </c>
      <c r="C501" s="1">
        <v>1110</v>
      </c>
      <c r="D501" s="1" t="s">
        <v>3756</v>
      </c>
      <c r="E501" s="1" t="s">
        <v>356</v>
      </c>
      <c r="F501" s="1" t="str">
        <f>VLOOKUP(Table11[[#This Row],[نام کارشناس دفتر فنی]],Table1[],3,0)</f>
        <v>کارشناس بازرسی وبرنامه ریزی تعمیرات مکانیک (1)</v>
      </c>
      <c r="G501" s="1" t="s">
        <v>427</v>
      </c>
      <c r="H501" s="1" t="str">
        <f>VLOOKUP(Table11[[#This Row],[نام شخص کارشناس نظارت]],Table1[],3,0)</f>
        <v>کارشناس تاسیسات نظارت (1)</v>
      </c>
      <c r="I501" s="1">
        <f>COUNTIF(Table2[کد سیستم],Table11[[#This Row],[کد سیستم]])</f>
        <v>1</v>
      </c>
    </row>
    <row r="502" spans="1:9" x14ac:dyDescent="0.25">
      <c r="A502" s="1">
        <v>501</v>
      </c>
      <c r="B502" s="1" t="s">
        <v>2546</v>
      </c>
      <c r="C502" s="1" t="s">
        <v>2546</v>
      </c>
      <c r="D502" s="1" t="s">
        <v>3756</v>
      </c>
      <c r="E502" s="1" t="s">
        <v>317</v>
      </c>
      <c r="F502" s="1" t="str">
        <f>VLOOKUP(Table11[[#This Row],[نام کارشناس دفتر فنی]],Table1[],3,0)</f>
        <v>کارشناس بازرسی وبرنامه ریزی تعمیرات مکانیک(5)</v>
      </c>
      <c r="G502" s="1" t="s">
        <v>427</v>
      </c>
      <c r="H502" s="1" t="str">
        <f>VLOOKUP(Table11[[#This Row],[نام شخص کارشناس نظارت]],Table1[],3,0)</f>
        <v>کارشناس تاسیسات نظارت (1)</v>
      </c>
      <c r="I502" s="1">
        <f>COUNTIF(Table2[کد سیستم],Table11[[#This Row],[کد سیستم]])</f>
        <v>1</v>
      </c>
    </row>
    <row r="503" spans="1:9" x14ac:dyDescent="0.25">
      <c r="A503" s="1">
        <v>502</v>
      </c>
      <c r="B503" s="1" t="s">
        <v>2548</v>
      </c>
      <c r="C503" s="1" t="s">
        <v>2548</v>
      </c>
      <c r="D503" s="1" t="s">
        <v>3756</v>
      </c>
      <c r="E503" s="1" t="s">
        <v>317</v>
      </c>
      <c r="F503" s="1" t="str">
        <f>VLOOKUP(Table11[[#This Row],[نام کارشناس دفتر فنی]],Table1[],3,0)</f>
        <v>کارشناس بازرسی وبرنامه ریزی تعمیرات مکانیک(5)</v>
      </c>
      <c r="G503" s="1" t="s">
        <v>427</v>
      </c>
      <c r="H503" s="1" t="str">
        <f>VLOOKUP(Table11[[#This Row],[نام شخص کارشناس نظارت]],Table1[],3,0)</f>
        <v>کارشناس تاسیسات نظارت (1)</v>
      </c>
      <c r="I503" s="1">
        <f>COUNTIF(Table2[کد سیستم],Table11[[#This Row],[کد سیستم]])</f>
        <v>1</v>
      </c>
    </row>
    <row r="504" spans="1:9" x14ac:dyDescent="0.25">
      <c r="A504" s="1">
        <v>503</v>
      </c>
      <c r="B504" s="1" t="s">
        <v>2550</v>
      </c>
      <c r="C504" s="1">
        <v>120</v>
      </c>
      <c r="D504" s="1" t="s">
        <v>3756</v>
      </c>
      <c r="E504" s="1" t="s">
        <v>1508</v>
      </c>
      <c r="F504" s="1" t="str">
        <f>VLOOKUP(Table11[[#This Row],[نام کارشناس دفتر فنی]],Table1[],3,0)</f>
        <v>کارشناس بازرسی وبرنامه ریزی تعمیرات مکانیک(7)</v>
      </c>
      <c r="G504" s="1" t="s">
        <v>31</v>
      </c>
      <c r="H504" s="1" t="str">
        <f>VLOOKUP(Table11[[#This Row],[نام شخص کارشناس نظارت]],Table1[],3,0)</f>
        <v>کارشناس تاسیسات نظارت (3)</v>
      </c>
      <c r="I504" s="1">
        <f>COUNTIF(Table2[کد سیستم],Table11[[#This Row],[کد سیستم]])</f>
        <v>1</v>
      </c>
    </row>
    <row r="505" spans="1:9" x14ac:dyDescent="0.25">
      <c r="A505" s="1">
        <v>504</v>
      </c>
      <c r="B505" s="1" t="s">
        <v>2552</v>
      </c>
      <c r="C505" s="1">
        <v>1200</v>
      </c>
      <c r="D505" s="1" t="s">
        <v>3756</v>
      </c>
      <c r="E505" s="1" t="s">
        <v>356</v>
      </c>
      <c r="F505" s="1" t="str">
        <f>VLOOKUP(Table11[[#This Row],[نام کارشناس دفتر فنی]],Table1[],3,0)</f>
        <v>کارشناس بازرسی وبرنامه ریزی تعمیرات مکانیک (1)</v>
      </c>
      <c r="G505" s="1" t="s">
        <v>427</v>
      </c>
      <c r="H505" s="1" t="str">
        <f>VLOOKUP(Table11[[#This Row],[نام شخص کارشناس نظارت]],Table1[],3,0)</f>
        <v>کارشناس تاسیسات نظارت (1)</v>
      </c>
      <c r="I505" s="1">
        <f>COUNTIF(Table2[کد سیستم],Table11[[#This Row],[کد سیستم]])</f>
        <v>1</v>
      </c>
    </row>
    <row r="506" spans="1:9" x14ac:dyDescent="0.25">
      <c r="A506" s="1">
        <v>505</v>
      </c>
      <c r="B506" s="1" t="s">
        <v>2554</v>
      </c>
      <c r="C506" s="1">
        <v>1210</v>
      </c>
      <c r="D506" s="1" t="s">
        <v>3756</v>
      </c>
      <c r="E506" s="1" t="s">
        <v>356</v>
      </c>
      <c r="F506" s="1" t="str">
        <f>VLOOKUP(Table11[[#This Row],[نام کارشناس دفتر فنی]],Table1[],3,0)</f>
        <v>کارشناس بازرسی وبرنامه ریزی تعمیرات مکانیک (1)</v>
      </c>
      <c r="G506" s="1" t="s">
        <v>427</v>
      </c>
      <c r="H506" s="1" t="str">
        <f>VLOOKUP(Table11[[#This Row],[نام شخص کارشناس نظارت]],Table1[],3,0)</f>
        <v>کارشناس تاسیسات نظارت (1)</v>
      </c>
      <c r="I506" s="1">
        <f>COUNTIF(Table2[کد سیستم],Table11[[#This Row],[کد سیستم]])</f>
        <v>1</v>
      </c>
    </row>
    <row r="507" spans="1:9" x14ac:dyDescent="0.25">
      <c r="A507" s="1">
        <v>506</v>
      </c>
      <c r="B507" s="1" t="s">
        <v>2556</v>
      </c>
      <c r="C507" s="1" t="s">
        <v>2556</v>
      </c>
      <c r="D507" s="1" t="s">
        <v>3756</v>
      </c>
      <c r="E507" s="1" t="s">
        <v>356</v>
      </c>
      <c r="F507" s="1" t="str">
        <f>VLOOKUP(Table11[[#This Row],[نام کارشناس دفتر فنی]],Table1[],3,0)</f>
        <v>کارشناس بازرسی وبرنامه ریزی تعمیرات مکانیک (1)</v>
      </c>
      <c r="G507" s="1" t="s">
        <v>427</v>
      </c>
      <c r="H507" s="1" t="str">
        <f>VLOOKUP(Table11[[#This Row],[نام شخص کارشناس نظارت]],Table1[],3,0)</f>
        <v>کارشناس تاسیسات نظارت (1)</v>
      </c>
      <c r="I507" s="1">
        <f>COUNTIF(Table2[کد سیستم],Table11[[#This Row],[کد سیستم]])</f>
        <v>1</v>
      </c>
    </row>
    <row r="508" spans="1:9" x14ac:dyDescent="0.25">
      <c r="A508" s="1">
        <v>507</v>
      </c>
      <c r="B508" s="1" t="s">
        <v>2558</v>
      </c>
      <c r="C508" s="1" t="s">
        <v>2558</v>
      </c>
      <c r="D508" s="1" t="s">
        <v>3756</v>
      </c>
      <c r="E508" s="1" t="s">
        <v>356</v>
      </c>
      <c r="F508" s="1" t="str">
        <f>VLOOKUP(Table11[[#This Row],[نام کارشناس دفتر فنی]],Table1[],3,0)</f>
        <v>کارشناس بازرسی وبرنامه ریزی تعمیرات مکانیک (1)</v>
      </c>
      <c r="G508" s="1" t="s">
        <v>427</v>
      </c>
      <c r="H508" s="1" t="str">
        <f>VLOOKUP(Table11[[#This Row],[نام شخص کارشناس نظارت]],Table1[],3,0)</f>
        <v>کارشناس تاسیسات نظارت (1)</v>
      </c>
      <c r="I508" s="1">
        <f>COUNTIF(Table2[کد سیستم],Table11[[#This Row],[کد سیستم]])</f>
        <v>1</v>
      </c>
    </row>
    <row r="509" spans="1:9" x14ac:dyDescent="0.25">
      <c r="A509" s="1">
        <v>508</v>
      </c>
      <c r="B509" s="1" t="s">
        <v>2560</v>
      </c>
      <c r="C509" s="1" t="s">
        <v>2560</v>
      </c>
      <c r="D509" s="1" t="s">
        <v>3756</v>
      </c>
      <c r="E509" s="1" t="s">
        <v>356</v>
      </c>
      <c r="F509" s="1" t="str">
        <f>VLOOKUP(Table11[[#This Row],[نام کارشناس دفتر فنی]],Table1[],3,0)</f>
        <v>کارشناس بازرسی وبرنامه ریزی تعمیرات مکانیک (1)</v>
      </c>
      <c r="G509" s="1" t="s">
        <v>427</v>
      </c>
      <c r="H509" s="1" t="str">
        <f>VLOOKUP(Table11[[#This Row],[نام شخص کارشناس نظارت]],Table1[],3,0)</f>
        <v>کارشناس تاسیسات نظارت (1)</v>
      </c>
      <c r="I509" s="1">
        <f>COUNTIF(Table2[کد سیستم],Table11[[#This Row],[کد سیستم]])</f>
        <v>1</v>
      </c>
    </row>
    <row r="510" spans="1:9" x14ac:dyDescent="0.25">
      <c r="A510" s="1">
        <v>509</v>
      </c>
      <c r="B510" s="1" t="s">
        <v>2562</v>
      </c>
      <c r="C510" s="1" t="s">
        <v>2562</v>
      </c>
      <c r="D510" s="1" t="s">
        <v>3756</v>
      </c>
      <c r="E510" s="1" t="s">
        <v>356</v>
      </c>
      <c r="F510" s="1" t="str">
        <f>VLOOKUP(Table11[[#This Row],[نام کارشناس دفتر فنی]],Table1[],3,0)</f>
        <v>کارشناس بازرسی وبرنامه ریزی تعمیرات مکانیک (1)</v>
      </c>
      <c r="G510" s="1" t="s">
        <v>427</v>
      </c>
      <c r="H510" s="1" t="str">
        <f>VLOOKUP(Table11[[#This Row],[نام شخص کارشناس نظارت]],Table1[],3,0)</f>
        <v>کارشناس تاسیسات نظارت (1)</v>
      </c>
      <c r="I510" s="1">
        <f>COUNTIF(Table2[کد سیستم],Table11[[#This Row],[کد سیستم]])</f>
        <v>1</v>
      </c>
    </row>
    <row r="511" spans="1:9" x14ac:dyDescent="0.25">
      <c r="A511" s="1">
        <v>510</v>
      </c>
      <c r="B511" s="1" t="s">
        <v>2564</v>
      </c>
      <c r="C511" s="1" t="s">
        <v>2564</v>
      </c>
      <c r="D511" s="1" t="s">
        <v>3756</v>
      </c>
      <c r="E511" s="1" t="s">
        <v>356</v>
      </c>
      <c r="F511" s="1" t="str">
        <f>VLOOKUP(Table11[[#This Row],[نام کارشناس دفتر فنی]],Table1[],3,0)</f>
        <v>کارشناس بازرسی وبرنامه ریزی تعمیرات مکانیک (1)</v>
      </c>
      <c r="G511" s="1" t="s">
        <v>427</v>
      </c>
      <c r="H511" s="1" t="str">
        <f>VLOOKUP(Table11[[#This Row],[نام شخص کارشناس نظارت]],Table1[],3,0)</f>
        <v>کارشناس تاسیسات نظارت (1)</v>
      </c>
      <c r="I511" s="1">
        <f>COUNTIF(Table2[کد سیستم],Table11[[#This Row],[کد سیستم]])</f>
        <v>1</v>
      </c>
    </row>
    <row r="512" spans="1:9" x14ac:dyDescent="0.25">
      <c r="A512" s="1">
        <v>511</v>
      </c>
      <c r="B512" s="1" t="s">
        <v>2566</v>
      </c>
      <c r="C512" s="1">
        <v>130</v>
      </c>
      <c r="D512" s="1" t="s">
        <v>3756</v>
      </c>
      <c r="E512" s="1" t="s">
        <v>1508</v>
      </c>
      <c r="F512" s="1" t="str">
        <f>VLOOKUP(Table11[[#This Row],[نام کارشناس دفتر فنی]],Table1[],3,0)</f>
        <v>کارشناس بازرسی وبرنامه ریزی تعمیرات مکانیک(7)</v>
      </c>
      <c r="G512" s="1" t="s">
        <v>31</v>
      </c>
      <c r="H512" s="1" t="str">
        <f>VLOOKUP(Table11[[#This Row],[نام شخص کارشناس نظارت]],Table1[],3,0)</f>
        <v>کارشناس تاسیسات نظارت (3)</v>
      </c>
      <c r="I512" s="1">
        <f>COUNTIF(Table2[کد سیستم],Table11[[#This Row],[کد سیستم]])</f>
        <v>1</v>
      </c>
    </row>
    <row r="513" spans="1:9" x14ac:dyDescent="0.25">
      <c r="A513" s="1">
        <v>512</v>
      </c>
      <c r="B513" s="1" t="s">
        <v>2568</v>
      </c>
      <c r="C513" s="1">
        <v>1300</v>
      </c>
      <c r="D513" s="1" t="s">
        <v>3756</v>
      </c>
      <c r="E513" s="1" t="s">
        <v>356</v>
      </c>
      <c r="F513" s="1" t="str">
        <f>VLOOKUP(Table11[[#This Row],[نام کارشناس دفتر فنی]],Table1[],3,0)</f>
        <v>کارشناس بازرسی وبرنامه ریزی تعمیرات مکانیک (1)</v>
      </c>
      <c r="G513" s="1" t="s">
        <v>31</v>
      </c>
      <c r="H513" s="1" t="str">
        <f>VLOOKUP(Table11[[#This Row],[نام شخص کارشناس نظارت]],Table1[],3,0)</f>
        <v>کارشناس تاسیسات نظارت (3)</v>
      </c>
      <c r="I513" s="1">
        <f>COUNTIF(Table2[کد سیستم],Table11[[#This Row],[کد سیستم]])</f>
        <v>1</v>
      </c>
    </row>
    <row r="514" spans="1:9" x14ac:dyDescent="0.25">
      <c r="A514" s="1">
        <v>513</v>
      </c>
      <c r="B514" s="1" t="s">
        <v>2570</v>
      </c>
      <c r="C514" s="1">
        <v>1310</v>
      </c>
      <c r="D514" s="1" t="s">
        <v>3756</v>
      </c>
      <c r="E514" s="1" t="s">
        <v>356</v>
      </c>
      <c r="F514" s="1" t="str">
        <f>VLOOKUP(Table11[[#This Row],[نام کارشناس دفتر فنی]],Table1[],3,0)</f>
        <v>کارشناس بازرسی وبرنامه ریزی تعمیرات مکانیک (1)</v>
      </c>
      <c r="G514" s="1" t="s">
        <v>31</v>
      </c>
      <c r="H514" s="1" t="str">
        <f>VLOOKUP(Table11[[#This Row],[نام شخص کارشناس نظارت]],Table1[],3,0)</f>
        <v>کارشناس تاسیسات نظارت (3)</v>
      </c>
      <c r="I514" s="1">
        <f>COUNTIF(Table2[کد سیستم],Table11[[#This Row],[کد سیستم]])</f>
        <v>1</v>
      </c>
    </row>
    <row r="515" spans="1:9" x14ac:dyDescent="0.25">
      <c r="A515" s="1">
        <v>514</v>
      </c>
      <c r="B515" s="1" t="s">
        <v>2572</v>
      </c>
      <c r="C515" s="1" t="s">
        <v>2572</v>
      </c>
      <c r="D515" s="1" t="s">
        <v>3756</v>
      </c>
      <c r="E515" s="1" t="s">
        <v>356</v>
      </c>
      <c r="F515" s="1" t="str">
        <f>VLOOKUP(Table11[[#This Row],[نام کارشناس دفتر فنی]],Table1[],3,0)</f>
        <v>کارشناس بازرسی وبرنامه ریزی تعمیرات مکانیک (1)</v>
      </c>
      <c r="G515" s="1" t="s">
        <v>427</v>
      </c>
      <c r="H515" s="1" t="str">
        <f>VLOOKUP(Table11[[#This Row],[نام شخص کارشناس نظارت]],Table1[],3,0)</f>
        <v>کارشناس تاسیسات نظارت (1)</v>
      </c>
      <c r="I515" s="1">
        <f>COUNTIF(Table2[کد سیستم],Table11[[#This Row],[کد سیستم]])</f>
        <v>1</v>
      </c>
    </row>
    <row r="516" spans="1:9" x14ac:dyDescent="0.25">
      <c r="A516" s="1">
        <v>515</v>
      </c>
      <c r="B516" s="1" t="s">
        <v>2574</v>
      </c>
      <c r="C516" s="1" t="s">
        <v>2574</v>
      </c>
      <c r="D516" s="1" t="s">
        <v>3756</v>
      </c>
      <c r="E516" s="1" t="s">
        <v>356</v>
      </c>
      <c r="F516" s="1" t="str">
        <f>VLOOKUP(Table11[[#This Row],[نام کارشناس دفتر فنی]],Table1[],3,0)</f>
        <v>کارشناس بازرسی وبرنامه ریزی تعمیرات مکانیک (1)</v>
      </c>
      <c r="G516" s="1" t="s">
        <v>427</v>
      </c>
      <c r="H516" s="1" t="str">
        <f>VLOOKUP(Table11[[#This Row],[نام شخص کارشناس نظارت]],Table1[],3,0)</f>
        <v>کارشناس تاسیسات نظارت (1)</v>
      </c>
      <c r="I516" s="1">
        <f>COUNTIF(Table2[کد سیستم],Table11[[#This Row],[کد سیستم]])</f>
        <v>1</v>
      </c>
    </row>
    <row r="517" spans="1:9" x14ac:dyDescent="0.25">
      <c r="A517" s="1">
        <v>516</v>
      </c>
      <c r="B517" s="1" t="s">
        <v>2576</v>
      </c>
      <c r="C517" s="1" t="s">
        <v>2576</v>
      </c>
      <c r="D517" s="1" t="s">
        <v>3756</v>
      </c>
      <c r="E517" s="1" t="s">
        <v>356</v>
      </c>
      <c r="F517" s="1" t="str">
        <f>VLOOKUP(Table11[[#This Row],[نام کارشناس دفتر فنی]],Table1[],3,0)</f>
        <v>کارشناس بازرسی وبرنامه ریزی تعمیرات مکانیک (1)</v>
      </c>
      <c r="G517" s="1" t="s">
        <v>427</v>
      </c>
      <c r="H517" s="1" t="str">
        <f>VLOOKUP(Table11[[#This Row],[نام شخص کارشناس نظارت]],Table1[],3,0)</f>
        <v>کارشناس تاسیسات نظارت (1)</v>
      </c>
      <c r="I517" s="1">
        <f>COUNTIF(Table2[کد سیستم],Table11[[#This Row],[کد سیستم]])</f>
        <v>1</v>
      </c>
    </row>
    <row r="518" spans="1:9" x14ac:dyDescent="0.25">
      <c r="A518" s="1">
        <v>517</v>
      </c>
      <c r="B518" s="1" t="s">
        <v>2578</v>
      </c>
      <c r="C518" s="1" t="s">
        <v>2578</v>
      </c>
      <c r="D518" s="1" t="s">
        <v>3756</v>
      </c>
      <c r="E518" s="1" t="s">
        <v>356</v>
      </c>
      <c r="F518" s="1" t="str">
        <f>VLOOKUP(Table11[[#This Row],[نام کارشناس دفتر فنی]],Table1[],3,0)</f>
        <v>کارشناس بازرسی وبرنامه ریزی تعمیرات مکانیک (1)</v>
      </c>
      <c r="G518" s="1" t="s">
        <v>31</v>
      </c>
      <c r="H518" s="1" t="str">
        <f>VLOOKUP(Table11[[#This Row],[نام شخص کارشناس نظارت]],Table1[],3,0)</f>
        <v>کارشناس تاسیسات نظارت (3)</v>
      </c>
      <c r="I518" s="1">
        <f>COUNTIF(Table2[کد سیستم],Table11[[#This Row],[کد سیستم]])</f>
        <v>1</v>
      </c>
    </row>
    <row r="519" spans="1:9" x14ac:dyDescent="0.25">
      <c r="A519" s="1">
        <v>518</v>
      </c>
      <c r="B519" s="1" t="s">
        <v>2580</v>
      </c>
      <c r="C519" s="1" t="s">
        <v>2580</v>
      </c>
      <c r="D519" s="1" t="s">
        <v>3756</v>
      </c>
      <c r="E519" s="1" t="s">
        <v>356</v>
      </c>
      <c r="F519" s="1" t="str">
        <f>VLOOKUP(Table11[[#This Row],[نام کارشناس دفتر فنی]],Table1[],3,0)</f>
        <v>کارشناس بازرسی وبرنامه ریزی تعمیرات مکانیک (1)</v>
      </c>
      <c r="G519" s="1" t="s">
        <v>31</v>
      </c>
      <c r="H519" s="1" t="str">
        <f>VLOOKUP(Table11[[#This Row],[نام شخص کارشناس نظارت]],Table1[],3,0)</f>
        <v>کارشناس تاسیسات نظارت (3)</v>
      </c>
      <c r="I519" s="1">
        <f>COUNTIF(Table2[کد سیستم],Table11[[#This Row],[کد سیستم]])</f>
        <v>1</v>
      </c>
    </row>
    <row r="520" spans="1:9" x14ac:dyDescent="0.25">
      <c r="A520" s="1">
        <v>519</v>
      </c>
      <c r="B520" s="1" t="s">
        <v>2582</v>
      </c>
      <c r="C520" s="1" t="s">
        <v>2582</v>
      </c>
      <c r="D520" s="1" t="s">
        <v>3756</v>
      </c>
      <c r="E520" s="1" t="s">
        <v>356</v>
      </c>
      <c r="F520" s="1" t="str">
        <f>VLOOKUP(Table11[[#This Row],[نام کارشناس دفتر فنی]],Table1[],3,0)</f>
        <v>کارشناس بازرسی وبرنامه ریزی تعمیرات مکانیک (1)</v>
      </c>
      <c r="G520" s="1" t="s">
        <v>31</v>
      </c>
      <c r="H520" s="1" t="str">
        <f>VLOOKUP(Table11[[#This Row],[نام شخص کارشناس نظارت]],Table1[],3,0)</f>
        <v>کارشناس تاسیسات نظارت (3)</v>
      </c>
      <c r="I520" s="1">
        <f>COUNTIF(Table2[کد سیستم],Table11[[#This Row],[کد سیستم]])</f>
        <v>1</v>
      </c>
    </row>
    <row r="521" spans="1:9" x14ac:dyDescent="0.25">
      <c r="A521" s="1">
        <v>520</v>
      </c>
      <c r="B521" s="1" t="s">
        <v>2584</v>
      </c>
      <c r="C521" s="1">
        <v>1320</v>
      </c>
      <c r="D521" s="1" t="s">
        <v>3756</v>
      </c>
      <c r="E521" s="1" t="s">
        <v>356</v>
      </c>
      <c r="F521" s="1" t="str">
        <f>VLOOKUP(Table11[[#This Row],[نام کارشناس دفتر فنی]],Table1[],3,0)</f>
        <v>کارشناس بازرسی وبرنامه ریزی تعمیرات مکانیک (1)</v>
      </c>
      <c r="G521" s="1" t="s">
        <v>31</v>
      </c>
      <c r="H521" s="1" t="str">
        <f>VLOOKUP(Table11[[#This Row],[نام شخص کارشناس نظارت]],Table1[],3,0)</f>
        <v>کارشناس تاسیسات نظارت (3)</v>
      </c>
      <c r="I521" s="1">
        <f>COUNTIF(Table2[کد سیستم],Table11[[#This Row],[کد سیستم]])</f>
        <v>1</v>
      </c>
    </row>
    <row r="522" spans="1:9" x14ac:dyDescent="0.25">
      <c r="A522" s="1">
        <v>521</v>
      </c>
      <c r="B522" s="1" t="s">
        <v>2586</v>
      </c>
      <c r="C522" s="1" t="s">
        <v>2586</v>
      </c>
      <c r="D522" s="1" t="s">
        <v>3756</v>
      </c>
      <c r="E522" s="1" t="s">
        <v>356</v>
      </c>
      <c r="F522" s="1" t="str">
        <f>VLOOKUP(Table11[[#This Row],[نام کارشناس دفتر فنی]],Table1[],3,0)</f>
        <v>کارشناس بازرسی وبرنامه ریزی تعمیرات مکانیک (1)</v>
      </c>
      <c r="G522" s="1" t="s">
        <v>31</v>
      </c>
      <c r="H522" s="1" t="str">
        <f>VLOOKUP(Table11[[#This Row],[نام شخص کارشناس نظارت]],Table1[],3,0)</f>
        <v>کارشناس تاسیسات نظارت (3)</v>
      </c>
      <c r="I522" s="1">
        <f>COUNTIF(Table2[کد سیستم],Table11[[#This Row],[کد سیستم]])</f>
        <v>1</v>
      </c>
    </row>
    <row r="523" spans="1:9" x14ac:dyDescent="0.25">
      <c r="A523" s="1">
        <v>522</v>
      </c>
      <c r="B523" s="1" t="s">
        <v>2588</v>
      </c>
      <c r="C523" s="1" t="s">
        <v>2588</v>
      </c>
      <c r="D523" s="1" t="s">
        <v>3756</v>
      </c>
      <c r="E523" s="1" t="s">
        <v>356</v>
      </c>
      <c r="F523" s="1" t="str">
        <f>VLOOKUP(Table11[[#This Row],[نام کارشناس دفتر فنی]],Table1[],3,0)</f>
        <v>کارشناس بازرسی وبرنامه ریزی تعمیرات مکانیک (1)</v>
      </c>
      <c r="G523" s="1" t="s">
        <v>31</v>
      </c>
      <c r="H523" s="1" t="str">
        <f>VLOOKUP(Table11[[#This Row],[نام شخص کارشناس نظارت]],Table1[],3,0)</f>
        <v>کارشناس تاسیسات نظارت (3)</v>
      </c>
      <c r="I523" s="1">
        <f>COUNTIF(Table2[کد سیستم],Table11[[#This Row],[کد سیستم]])</f>
        <v>1</v>
      </c>
    </row>
    <row r="524" spans="1:9" x14ac:dyDescent="0.25">
      <c r="A524" s="1">
        <v>523</v>
      </c>
      <c r="B524" s="1" t="s">
        <v>2590</v>
      </c>
      <c r="C524" s="1" t="s">
        <v>2590</v>
      </c>
      <c r="D524" s="1" t="s">
        <v>3756</v>
      </c>
      <c r="E524" s="1" t="s">
        <v>356</v>
      </c>
      <c r="F524" s="1" t="str">
        <f>VLOOKUP(Table11[[#This Row],[نام کارشناس دفتر فنی]],Table1[],3,0)</f>
        <v>کارشناس بازرسی وبرنامه ریزی تعمیرات مکانیک (1)</v>
      </c>
      <c r="G524" s="1" t="s">
        <v>31</v>
      </c>
      <c r="H524" s="1" t="str">
        <f>VLOOKUP(Table11[[#This Row],[نام شخص کارشناس نظارت]],Table1[],3,0)</f>
        <v>کارشناس تاسیسات نظارت (3)</v>
      </c>
      <c r="I524" s="1">
        <f>COUNTIF(Table2[کد سیستم],Table11[[#This Row],[کد سیستم]])</f>
        <v>1</v>
      </c>
    </row>
    <row r="525" spans="1:9" x14ac:dyDescent="0.25">
      <c r="A525" s="1">
        <v>524</v>
      </c>
      <c r="B525" s="1" t="s">
        <v>2592</v>
      </c>
      <c r="C525" s="1" t="s">
        <v>2592</v>
      </c>
      <c r="D525" s="1" t="s">
        <v>3756</v>
      </c>
      <c r="E525" s="1" t="s">
        <v>356</v>
      </c>
      <c r="F525" s="1" t="str">
        <f>VLOOKUP(Table11[[#This Row],[نام کارشناس دفتر فنی]],Table1[],3,0)</f>
        <v>کارشناس بازرسی وبرنامه ریزی تعمیرات مکانیک (1)</v>
      </c>
      <c r="G525" s="1" t="s">
        <v>31</v>
      </c>
      <c r="H525" s="1" t="str">
        <f>VLOOKUP(Table11[[#This Row],[نام شخص کارشناس نظارت]],Table1[],3,0)</f>
        <v>کارشناس تاسیسات نظارت (3)</v>
      </c>
      <c r="I525" s="1">
        <f>COUNTIF(Table2[کد سیستم],Table11[[#This Row],[کد سیستم]])</f>
        <v>1</v>
      </c>
    </row>
    <row r="526" spans="1:9" x14ac:dyDescent="0.25">
      <c r="A526" s="1">
        <v>525</v>
      </c>
      <c r="B526" s="1" t="s">
        <v>2594</v>
      </c>
      <c r="C526" s="1" t="s">
        <v>2594</v>
      </c>
      <c r="D526" s="1" t="s">
        <v>3756</v>
      </c>
      <c r="E526" s="1" t="s">
        <v>356</v>
      </c>
      <c r="F526" s="1" t="str">
        <f>VLOOKUP(Table11[[#This Row],[نام کارشناس دفتر فنی]],Table1[],3,0)</f>
        <v>کارشناس بازرسی وبرنامه ریزی تعمیرات مکانیک (1)</v>
      </c>
      <c r="G526" s="1" t="s">
        <v>31</v>
      </c>
      <c r="H526" s="1" t="str">
        <f>VLOOKUP(Table11[[#This Row],[نام شخص کارشناس نظارت]],Table1[],3,0)</f>
        <v>کارشناس تاسیسات نظارت (3)</v>
      </c>
      <c r="I526" s="1">
        <f>COUNTIF(Table2[کد سیستم],Table11[[#This Row],[کد سیستم]])</f>
        <v>1</v>
      </c>
    </row>
    <row r="527" spans="1:9" x14ac:dyDescent="0.25">
      <c r="A527" s="1">
        <v>526</v>
      </c>
      <c r="B527" s="1" t="s">
        <v>2596</v>
      </c>
      <c r="C527" s="1" t="s">
        <v>2596</v>
      </c>
      <c r="D527" s="1" t="s">
        <v>3756</v>
      </c>
      <c r="E527" s="1" t="s">
        <v>356</v>
      </c>
      <c r="F527" s="1" t="str">
        <f>VLOOKUP(Table11[[#This Row],[نام کارشناس دفتر فنی]],Table1[],3,0)</f>
        <v>کارشناس بازرسی وبرنامه ریزی تعمیرات مکانیک (1)</v>
      </c>
      <c r="G527" s="1" t="s">
        <v>31</v>
      </c>
      <c r="H527" s="1" t="str">
        <f>VLOOKUP(Table11[[#This Row],[نام شخص کارشناس نظارت]],Table1[],3,0)</f>
        <v>کارشناس تاسیسات نظارت (3)</v>
      </c>
      <c r="I527" s="1">
        <f>COUNTIF(Table2[کد سیستم],Table11[[#This Row],[کد سیستم]])</f>
        <v>1</v>
      </c>
    </row>
    <row r="528" spans="1:9" x14ac:dyDescent="0.25">
      <c r="A528" s="1">
        <v>527</v>
      </c>
      <c r="B528" s="1" t="s">
        <v>2598</v>
      </c>
      <c r="C528" s="1" t="s">
        <v>2598</v>
      </c>
      <c r="D528" s="1" t="s">
        <v>3756</v>
      </c>
      <c r="E528" s="1" t="s">
        <v>356</v>
      </c>
      <c r="F528" s="1" t="str">
        <f>VLOOKUP(Table11[[#This Row],[نام کارشناس دفتر فنی]],Table1[],3,0)</f>
        <v>کارشناس بازرسی وبرنامه ریزی تعمیرات مکانیک (1)</v>
      </c>
      <c r="G528" s="1" t="s">
        <v>31</v>
      </c>
      <c r="H528" s="1" t="str">
        <f>VLOOKUP(Table11[[#This Row],[نام شخص کارشناس نظارت]],Table1[],3,0)</f>
        <v>کارشناس تاسیسات نظارت (3)</v>
      </c>
      <c r="I528" s="1">
        <f>COUNTIF(Table2[کد سیستم],Table11[[#This Row],[کد سیستم]])</f>
        <v>1</v>
      </c>
    </row>
    <row r="529" spans="1:9" x14ac:dyDescent="0.25">
      <c r="A529" s="1">
        <v>528</v>
      </c>
      <c r="B529" s="1" t="s">
        <v>2600</v>
      </c>
      <c r="C529" s="1" t="s">
        <v>2600</v>
      </c>
      <c r="D529" s="1" t="s">
        <v>3756</v>
      </c>
      <c r="E529" s="1" t="s">
        <v>356</v>
      </c>
      <c r="F529" s="1" t="str">
        <f>VLOOKUP(Table11[[#This Row],[نام کارشناس دفتر فنی]],Table1[],3,0)</f>
        <v>کارشناس بازرسی وبرنامه ریزی تعمیرات مکانیک (1)</v>
      </c>
      <c r="G529" s="1" t="s">
        <v>31</v>
      </c>
      <c r="H529" s="1" t="str">
        <f>VLOOKUP(Table11[[#This Row],[نام شخص کارشناس نظارت]],Table1[],3,0)</f>
        <v>کارشناس تاسیسات نظارت (3)</v>
      </c>
      <c r="I529" s="1">
        <f>COUNTIF(Table2[کد سیستم],Table11[[#This Row],[کد سیستم]])</f>
        <v>1</v>
      </c>
    </row>
    <row r="530" spans="1:9" x14ac:dyDescent="0.25">
      <c r="A530" s="1">
        <v>529</v>
      </c>
      <c r="B530" s="1" t="s">
        <v>2602</v>
      </c>
      <c r="C530" s="1" t="s">
        <v>2602</v>
      </c>
      <c r="D530" s="1" t="s">
        <v>3756</v>
      </c>
      <c r="E530" s="1" t="s">
        <v>356</v>
      </c>
      <c r="F530" s="1" t="str">
        <f>VLOOKUP(Table11[[#This Row],[نام کارشناس دفتر فنی]],Table1[],3,0)</f>
        <v>کارشناس بازرسی وبرنامه ریزی تعمیرات مکانیک (1)</v>
      </c>
      <c r="G530" s="1" t="s">
        <v>31</v>
      </c>
      <c r="H530" s="1" t="str">
        <f>VLOOKUP(Table11[[#This Row],[نام شخص کارشناس نظارت]],Table1[],3,0)</f>
        <v>کارشناس تاسیسات نظارت (3)</v>
      </c>
      <c r="I530" s="1">
        <f>COUNTIF(Table2[کد سیستم],Table11[[#This Row],[کد سیستم]])</f>
        <v>1</v>
      </c>
    </row>
    <row r="531" spans="1:9" x14ac:dyDescent="0.25">
      <c r="A531" s="1">
        <v>530</v>
      </c>
      <c r="B531" s="1" t="s">
        <v>2604</v>
      </c>
      <c r="C531" s="1" t="s">
        <v>2604</v>
      </c>
      <c r="D531" s="1" t="s">
        <v>3756</v>
      </c>
      <c r="E531" s="1" t="s">
        <v>356</v>
      </c>
      <c r="F531" s="1" t="str">
        <f>VLOOKUP(Table11[[#This Row],[نام کارشناس دفتر فنی]],Table1[],3,0)</f>
        <v>کارشناس بازرسی وبرنامه ریزی تعمیرات مکانیک (1)</v>
      </c>
      <c r="G531" s="1" t="s">
        <v>31</v>
      </c>
      <c r="H531" s="1" t="str">
        <f>VLOOKUP(Table11[[#This Row],[نام شخص کارشناس نظارت]],Table1[],3,0)</f>
        <v>کارشناس تاسیسات نظارت (3)</v>
      </c>
      <c r="I531" s="1">
        <f>COUNTIF(Table2[کد سیستم],Table11[[#This Row],[کد سیستم]])</f>
        <v>1</v>
      </c>
    </row>
    <row r="532" spans="1:9" x14ac:dyDescent="0.25">
      <c r="A532" s="1">
        <v>531</v>
      </c>
      <c r="B532" s="1" t="s">
        <v>2606</v>
      </c>
      <c r="C532" s="1" t="s">
        <v>2606</v>
      </c>
      <c r="D532" s="1" t="s">
        <v>3756</v>
      </c>
      <c r="E532" s="1" t="s">
        <v>356</v>
      </c>
      <c r="F532" s="1" t="str">
        <f>VLOOKUP(Table11[[#This Row],[نام کارشناس دفتر فنی]],Table1[],3,0)</f>
        <v>کارشناس بازرسی وبرنامه ریزی تعمیرات مکانیک (1)</v>
      </c>
      <c r="G532" s="1" t="s">
        <v>31</v>
      </c>
      <c r="H532" s="1" t="str">
        <f>VLOOKUP(Table11[[#This Row],[نام شخص کارشناس نظارت]],Table1[],3,0)</f>
        <v>کارشناس تاسیسات نظارت (3)</v>
      </c>
      <c r="I532" s="1">
        <f>COUNTIF(Table2[کد سیستم],Table11[[#This Row],[کد سیستم]])</f>
        <v>1</v>
      </c>
    </row>
    <row r="533" spans="1:9" x14ac:dyDescent="0.25">
      <c r="A533" s="1">
        <v>532</v>
      </c>
      <c r="B533" s="1" t="s">
        <v>2608</v>
      </c>
      <c r="C533" s="1" t="s">
        <v>2608</v>
      </c>
      <c r="D533" s="1" t="s">
        <v>3756</v>
      </c>
      <c r="E533" s="1" t="s">
        <v>356</v>
      </c>
      <c r="F533" s="1" t="str">
        <f>VLOOKUP(Table11[[#This Row],[نام کارشناس دفتر فنی]],Table1[],3,0)</f>
        <v>کارشناس بازرسی وبرنامه ریزی تعمیرات مکانیک (1)</v>
      </c>
      <c r="G533" s="1" t="s">
        <v>31</v>
      </c>
      <c r="H533" s="1" t="str">
        <f>VLOOKUP(Table11[[#This Row],[نام شخص کارشناس نظارت]],Table1[],3,0)</f>
        <v>کارشناس تاسیسات نظارت (3)</v>
      </c>
      <c r="I533" s="1">
        <f>COUNTIF(Table2[کد سیستم],Table11[[#This Row],[کد سیستم]])</f>
        <v>1</v>
      </c>
    </row>
    <row r="534" spans="1:9" x14ac:dyDescent="0.25">
      <c r="A534" s="1">
        <v>533</v>
      </c>
      <c r="B534" s="1" t="s">
        <v>2610</v>
      </c>
      <c r="C534" s="1" t="s">
        <v>2610</v>
      </c>
      <c r="D534" s="1" t="s">
        <v>3756</v>
      </c>
      <c r="E534" s="1" t="s">
        <v>356</v>
      </c>
      <c r="F534" s="1" t="str">
        <f>VLOOKUP(Table11[[#This Row],[نام کارشناس دفتر فنی]],Table1[],3,0)</f>
        <v>کارشناس بازرسی وبرنامه ریزی تعمیرات مکانیک (1)</v>
      </c>
      <c r="G534" s="1" t="s">
        <v>31</v>
      </c>
      <c r="H534" s="1" t="str">
        <f>VLOOKUP(Table11[[#This Row],[نام شخص کارشناس نظارت]],Table1[],3,0)</f>
        <v>کارشناس تاسیسات نظارت (3)</v>
      </c>
      <c r="I534" s="1">
        <f>COUNTIF(Table2[کد سیستم],Table11[[#This Row],[کد سیستم]])</f>
        <v>1</v>
      </c>
    </row>
    <row r="535" spans="1:9" x14ac:dyDescent="0.25">
      <c r="A535" s="1">
        <v>534</v>
      </c>
      <c r="B535" s="1" t="s">
        <v>2612</v>
      </c>
      <c r="C535" s="1" t="s">
        <v>2612</v>
      </c>
      <c r="D535" s="1" t="s">
        <v>3756</v>
      </c>
      <c r="E535" s="1" t="s">
        <v>356</v>
      </c>
      <c r="F535" s="1" t="str">
        <f>VLOOKUP(Table11[[#This Row],[نام کارشناس دفتر فنی]],Table1[],3,0)</f>
        <v>کارشناس بازرسی وبرنامه ریزی تعمیرات مکانیک (1)</v>
      </c>
      <c r="G535" s="1" t="s">
        <v>31</v>
      </c>
      <c r="H535" s="1" t="str">
        <f>VLOOKUP(Table11[[#This Row],[نام شخص کارشناس نظارت]],Table1[],3,0)</f>
        <v>کارشناس تاسیسات نظارت (3)</v>
      </c>
      <c r="I535" s="1">
        <f>COUNTIF(Table2[کد سیستم],Table11[[#This Row],[کد سیستم]])</f>
        <v>1</v>
      </c>
    </row>
    <row r="536" spans="1:9" x14ac:dyDescent="0.25">
      <c r="A536" s="1">
        <v>535</v>
      </c>
      <c r="B536" s="1" t="s">
        <v>2614</v>
      </c>
      <c r="C536" s="1" t="s">
        <v>2614</v>
      </c>
      <c r="D536" s="1" t="s">
        <v>3756</v>
      </c>
      <c r="E536" s="1" t="s">
        <v>356</v>
      </c>
      <c r="F536" s="1" t="str">
        <f>VLOOKUP(Table11[[#This Row],[نام کارشناس دفتر فنی]],Table1[],3,0)</f>
        <v>کارشناس بازرسی وبرنامه ریزی تعمیرات مکانیک (1)</v>
      </c>
      <c r="G536" s="1" t="s">
        <v>31</v>
      </c>
      <c r="H536" s="1" t="str">
        <f>VLOOKUP(Table11[[#This Row],[نام شخص کارشناس نظارت]],Table1[],3,0)</f>
        <v>کارشناس تاسیسات نظارت (3)</v>
      </c>
      <c r="I536" s="1">
        <f>COUNTIF(Table2[کد سیستم],Table11[[#This Row],[کد سیستم]])</f>
        <v>1</v>
      </c>
    </row>
    <row r="537" spans="1:9" x14ac:dyDescent="0.25">
      <c r="A537" s="1">
        <v>536</v>
      </c>
      <c r="B537" s="1" t="s">
        <v>2616</v>
      </c>
      <c r="C537" s="1" t="s">
        <v>2616</v>
      </c>
      <c r="D537" s="1" t="s">
        <v>3756</v>
      </c>
      <c r="E537" s="1" t="s">
        <v>356</v>
      </c>
      <c r="F537" s="1" t="str">
        <f>VLOOKUP(Table11[[#This Row],[نام کارشناس دفتر فنی]],Table1[],3,0)</f>
        <v>کارشناس بازرسی وبرنامه ریزی تعمیرات مکانیک (1)</v>
      </c>
      <c r="G537" s="1" t="s">
        <v>31</v>
      </c>
      <c r="H537" s="1" t="str">
        <f>VLOOKUP(Table11[[#This Row],[نام شخص کارشناس نظارت]],Table1[],3,0)</f>
        <v>کارشناس تاسیسات نظارت (3)</v>
      </c>
      <c r="I537" s="1">
        <f>COUNTIF(Table2[کد سیستم],Table11[[#This Row],[کد سیستم]])</f>
        <v>1</v>
      </c>
    </row>
    <row r="538" spans="1:9" x14ac:dyDescent="0.25">
      <c r="A538" s="1">
        <v>537</v>
      </c>
      <c r="B538" s="1" t="s">
        <v>2618</v>
      </c>
      <c r="C538" s="1" t="s">
        <v>2618</v>
      </c>
      <c r="D538" s="1" t="s">
        <v>3756</v>
      </c>
      <c r="E538" s="1" t="s">
        <v>356</v>
      </c>
      <c r="F538" s="1" t="str">
        <f>VLOOKUP(Table11[[#This Row],[نام کارشناس دفتر فنی]],Table1[],3,0)</f>
        <v>کارشناس بازرسی وبرنامه ریزی تعمیرات مکانیک (1)</v>
      </c>
      <c r="G538" s="1" t="s">
        <v>31</v>
      </c>
      <c r="H538" s="1" t="str">
        <f>VLOOKUP(Table11[[#This Row],[نام شخص کارشناس نظارت]],Table1[],3,0)</f>
        <v>کارشناس تاسیسات نظارت (3)</v>
      </c>
      <c r="I538" s="1">
        <f>COUNTIF(Table2[کد سیستم],Table11[[#This Row],[کد سیستم]])</f>
        <v>1</v>
      </c>
    </row>
    <row r="539" spans="1:9" x14ac:dyDescent="0.25">
      <c r="A539" s="1">
        <v>538</v>
      </c>
      <c r="B539" s="1" t="s">
        <v>2620</v>
      </c>
      <c r="C539" s="1" t="s">
        <v>2620</v>
      </c>
      <c r="D539" s="1" t="s">
        <v>3756</v>
      </c>
      <c r="E539" s="1" t="s">
        <v>356</v>
      </c>
      <c r="F539" s="1" t="str">
        <f>VLOOKUP(Table11[[#This Row],[نام کارشناس دفتر فنی]],Table1[],3,0)</f>
        <v>کارشناس بازرسی وبرنامه ریزی تعمیرات مکانیک (1)</v>
      </c>
      <c r="G539" s="1" t="s">
        <v>31</v>
      </c>
      <c r="H539" s="1" t="str">
        <f>VLOOKUP(Table11[[#This Row],[نام شخص کارشناس نظارت]],Table1[],3,0)</f>
        <v>کارشناس تاسیسات نظارت (3)</v>
      </c>
      <c r="I539" s="1">
        <f>COUNTIF(Table2[کد سیستم],Table11[[#This Row],[کد سیستم]])</f>
        <v>1</v>
      </c>
    </row>
    <row r="540" spans="1:9" x14ac:dyDescent="0.25">
      <c r="A540" s="1">
        <v>539</v>
      </c>
      <c r="B540" s="1" t="s">
        <v>2622</v>
      </c>
      <c r="C540" s="1" t="s">
        <v>2622</v>
      </c>
      <c r="D540" s="1" t="s">
        <v>3756</v>
      </c>
      <c r="E540" s="1" t="s">
        <v>356</v>
      </c>
      <c r="F540" s="1" t="str">
        <f>VLOOKUP(Table11[[#This Row],[نام کارشناس دفتر فنی]],Table1[],3,0)</f>
        <v>کارشناس بازرسی وبرنامه ریزی تعمیرات مکانیک (1)</v>
      </c>
      <c r="G540" s="1" t="s">
        <v>31</v>
      </c>
      <c r="H540" s="1" t="str">
        <f>VLOOKUP(Table11[[#This Row],[نام شخص کارشناس نظارت]],Table1[],3,0)</f>
        <v>کارشناس تاسیسات نظارت (3)</v>
      </c>
      <c r="I540" s="1">
        <f>COUNTIF(Table2[کد سیستم],Table11[[#This Row],[کد سیستم]])</f>
        <v>1</v>
      </c>
    </row>
    <row r="541" spans="1:9" x14ac:dyDescent="0.25">
      <c r="A541" s="1">
        <v>540</v>
      </c>
      <c r="B541" s="1" t="s">
        <v>2624</v>
      </c>
      <c r="C541" s="1" t="s">
        <v>2624</v>
      </c>
      <c r="D541" s="1" t="s">
        <v>3756</v>
      </c>
      <c r="E541" s="1" t="s">
        <v>356</v>
      </c>
      <c r="F541" s="1" t="str">
        <f>VLOOKUP(Table11[[#This Row],[نام کارشناس دفتر فنی]],Table1[],3,0)</f>
        <v>کارشناس بازرسی وبرنامه ریزی تعمیرات مکانیک (1)</v>
      </c>
      <c r="G541" s="1" t="s">
        <v>31</v>
      </c>
      <c r="H541" s="1" t="str">
        <f>VLOOKUP(Table11[[#This Row],[نام شخص کارشناس نظارت]],Table1[],3,0)</f>
        <v>کارشناس تاسیسات نظارت (3)</v>
      </c>
      <c r="I541" s="1">
        <f>COUNTIF(Table2[کد سیستم],Table11[[#This Row],[کد سیستم]])</f>
        <v>1</v>
      </c>
    </row>
    <row r="542" spans="1:9" x14ac:dyDescent="0.25">
      <c r="A542" s="1">
        <v>541</v>
      </c>
      <c r="B542" s="1" t="s">
        <v>2626</v>
      </c>
      <c r="C542" s="1" t="s">
        <v>2626</v>
      </c>
      <c r="D542" s="1" t="s">
        <v>3756</v>
      </c>
      <c r="E542" s="1" t="s">
        <v>356</v>
      </c>
      <c r="F542" s="1" t="str">
        <f>VLOOKUP(Table11[[#This Row],[نام کارشناس دفتر فنی]],Table1[],3,0)</f>
        <v>کارشناس بازرسی وبرنامه ریزی تعمیرات مکانیک (1)</v>
      </c>
      <c r="G542" s="1" t="s">
        <v>31</v>
      </c>
      <c r="H542" s="1" t="str">
        <f>VLOOKUP(Table11[[#This Row],[نام شخص کارشناس نظارت]],Table1[],3,0)</f>
        <v>کارشناس تاسیسات نظارت (3)</v>
      </c>
      <c r="I542" s="1">
        <f>COUNTIF(Table2[کد سیستم],Table11[[#This Row],[کد سیستم]])</f>
        <v>1</v>
      </c>
    </row>
    <row r="543" spans="1:9" x14ac:dyDescent="0.25">
      <c r="A543" s="1">
        <v>542</v>
      </c>
      <c r="B543" s="1" t="s">
        <v>2628</v>
      </c>
      <c r="C543" s="1" t="s">
        <v>2628</v>
      </c>
      <c r="D543" s="1" t="s">
        <v>3756</v>
      </c>
      <c r="E543" s="1" t="s">
        <v>356</v>
      </c>
      <c r="F543" s="1" t="str">
        <f>VLOOKUP(Table11[[#This Row],[نام کارشناس دفتر فنی]],Table1[],3,0)</f>
        <v>کارشناس بازرسی وبرنامه ریزی تعمیرات مکانیک (1)</v>
      </c>
      <c r="G543" s="1" t="s">
        <v>31</v>
      </c>
      <c r="H543" s="1" t="str">
        <f>VLOOKUP(Table11[[#This Row],[نام شخص کارشناس نظارت]],Table1[],3,0)</f>
        <v>کارشناس تاسیسات نظارت (3)</v>
      </c>
      <c r="I543" s="1">
        <f>COUNTIF(Table2[کد سیستم],Table11[[#This Row],[کد سیستم]])</f>
        <v>1</v>
      </c>
    </row>
    <row r="544" spans="1:9" x14ac:dyDescent="0.25">
      <c r="A544" s="1">
        <v>543</v>
      </c>
      <c r="B544" s="1" t="s">
        <v>2630</v>
      </c>
      <c r="C544" s="1" t="s">
        <v>2630</v>
      </c>
      <c r="D544" s="1" t="s">
        <v>3756</v>
      </c>
      <c r="E544" s="1" t="s">
        <v>356</v>
      </c>
      <c r="F544" s="1" t="str">
        <f>VLOOKUP(Table11[[#This Row],[نام کارشناس دفتر فنی]],Table1[],3,0)</f>
        <v>کارشناس بازرسی وبرنامه ریزی تعمیرات مکانیک (1)</v>
      </c>
      <c r="G544" s="1" t="s">
        <v>31</v>
      </c>
      <c r="H544" s="1" t="str">
        <f>VLOOKUP(Table11[[#This Row],[نام شخص کارشناس نظارت]],Table1[],3,0)</f>
        <v>کارشناس تاسیسات نظارت (3)</v>
      </c>
      <c r="I544" s="1">
        <f>COUNTIF(Table2[کد سیستم],Table11[[#This Row],[کد سیستم]])</f>
        <v>1</v>
      </c>
    </row>
    <row r="545" spans="1:9" x14ac:dyDescent="0.25">
      <c r="A545" s="1">
        <v>544</v>
      </c>
      <c r="B545" s="1" t="s">
        <v>2632</v>
      </c>
      <c r="C545" s="1" t="s">
        <v>2632</v>
      </c>
      <c r="D545" s="1" t="s">
        <v>3756</v>
      </c>
      <c r="E545" s="1" t="s">
        <v>356</v>
      </c>
      <c r="F545" s="1" t="str">
        <f>VLOOKUP(Table11[[#This Row],[نام کارشناس دفتر فنی]],Table1[],3,0)</f>
        <v>کارشناس بازرسی وبرنامه ریزی تعمیرات مکانیک (1)</v>
      </c>
      <c r="G545" s="1" t="s">
        <v>31</v>
      </c>
      <c r="H545" s="1" t="str">
        <f>VLOOKUP(Table11[[#This Row],[نام شخص کارشناس نظارت]],Table1[],3,0)</f>
        <v>کارشناس تاسیسات نظارت (3)</v>
      </c>
      <c r="I545" s="1">
        <f>COUNTIF(Table2[کد سیستم],Table11[[#This Row],[کد سیستم]])</f>
        <v>1</v>
      </c>
    </row>
    <row r="546" spans="1:9" x14ac:dyDescent="0.25">
      <c r="A546" s="1">
        <v>545</v>
      </c>
      <c r="B546" s="1" t="s">
        <v>2634</v>
      </c>
      <c r="C546" s="1">
        <v>1330</v>
      </c>
      <c r="D546" s="1" t="s">
        <v>3756</v>
      </c>
      <c r="E546" s="1" t="s">
        <v>356</v>
      </c>
      <c r="F546" s="1" t="str">
        <f>VLOOKUP(Table11[[#This Row],[نام کارشناس دفتر فنی]],Table1[],3,0)</f>
        <v>کارشناس بازرسی وبرنامه ریزی تعمیرات مکانیک (1)</v>
      </c>
      <c r="G546" s="1" t="s">
        <v>31</v>
      </c>
      <c r="H546" s="1" t="str">
        <f>VLOOKUP(Table11[[#This Row],[نام شخص کارشناس نظارت]],Table1[],3,0)</f>
        <v>کارشناس تاسیسات نظارت (3)</v>
      </c>
      <c r="I546" s="1">
        <f>COUNTIF(Table2[کد سیستم],Table11[[#This Row],[کد سیستم]])</f>
        <v>1</v>
      </c>
    </row>
    <row r="547" spans="1:9" x14ac:dyDescent="0.25">
      <c r="A547" s="1">
        <v>546</v>
      </c>
      <c r="B547" s="1" t="s">
        <v>2636</v>
      </c>
      <c r="C547" s="1" t="s">
        <v>2636</v>
      </c>
      <c r="D547" s="1" t="s">
        <v>3756</v>
      </c>
      <c r="E547" s="1" t="s">
        <v>356</v>
      </c>
      <c r="F547" s="1" t="str">
        <f>VLOOKUP(Table11[[#This Row],[نام کارشناس دفتر فنی]],Table1[],3,0)</f>
        <v>کارشناس بازرسی وبرنامه ریزی تعمیرات مکانیک (1)</v>
      </c>
      <c r="G547" s="1" t="s">
        <v>31</v>
      </c>
      <c r="H547" s="1" t="str">
        <f>VLOOKUP(Table11[[#This Row],[نام شخص کارشناس نظارت]],Table1[],3,0)</f>
        <v>کارشناس تاسیسات نظارت (3)</v>
      </c>
      <c r="I547" s="1">
        <f>COUNTIF(Table2[کد سیستم],Table11[[#This Row],[کد سیستم]])</f>
        <v>1</v>
      </c>
    </row>
    <row r="548" spans="1:9" x14ac:dyDescent="0.25">
      <c r="A548" s="1">
        <v>547</v>
      </c>
      <c r="B548" s="1" t="s">
        <v>2638</v>
      </c>
      <c r="C548" s="1" t="s">
        <v>2638</v>
      </c>
      <c r="D548" s="1" t="s">
        <v>3756</v>
      </c>
      <c r="E548" s="1" t="s">
        <v>356</v>
      </c>
      <c r="F548" s="1" t="str">
        <f>VLOOKUP(Table11[[#This Row],[نام کارشناس دفتر فنی]],Table1[],3,0)</f>
        <v>کارشناس بازرسی وبرنامه ریزی تعمیرات مکانیک (1)</v>
      </c>
      <c r="G548" s="1" t="s">
        <v>31</v>
      </c>
      <c r="H548" s="1" t="str">
        <f>VLOOKUP(Table11[[#This Row],[نام شخص کارشناس نظارت]],Table1[],3,0)</f>
        <v>کارشناس تاسیسات نظارت (3)</v>
      </c>
      <c r="I548" s="1">
        <f>COUNTIF(Table2[کد سیستم],Table11[[#This Row],[کد سیستم]])</f>
        <v>1</v>
      </c>
    </row>
    <row r="549" spans="1:9" x14ac:dyDescent="0.25">
      <c r="A549" s="1">
        <v>548</v>
      </c>
      <c r="B549" s="1" t="s">
        <v>2640</v>
      </c>
      <c r="C549" s="1" t="s">
        <v>2640</v>
      </c>
      <c r="D549" s="1" t="s">
        <v>3756</v>
      </c>
      <c r="E549" s="1" t="s">
        <v>356</v>
      </c>
      <c r="F549" s="1" t="str">
        <f>VLOOKUP(Table11[[#This Row],[نام کارشناس دفتر فنی]],Table1[],3,0)</f>
        <v>کارشناس بازرسی وبرنامه ریزی تعمیرات مکانیک (1)</v>
      </c>
      <c r="G549" s="1" t="s">
        <v>31</v>
      </c>
      <c r="H549" s="1" t="str">
        <f>VLOOKUP(Table11[[#This Row],[نام شخص کارشناس نظارت]],Table1[],3,0)</f>
        <v>کارشناس تاسیسات نظارت (3)</v>
      </c>
      <c r="I549" s="1">
        <f>COUNTIF(Table2[کد سیستم],Table11[[#This Row],[کد سیستم]])</f>
        <v>1</v>
      </c>
    </row>
    <row r="550" spans="1:9" x14ac:dyDescent="0.25">
      <c r="A550" s="1">
        <v>549</v>
      </c>
      <c r="B550" s="1" t="s">
        <v>2642</v>
      </c>
      <c r="C550" s="1" t="s">
        <v>2642</v>
      </c>
      <c r="D550" s="1" t="s">
        <v>3756</v>
      </c>
      <c r="E550" s="1" t="s">
        <v>356</v>
      </c>
      <c r="F550" s="1" t="str">
        <f>VLOOKUP(Table11[[#This Row],[نام کارشناس دفتر فنی]],Table1[],3,0)</f>
        <v>کارشناس بازرسی وبرنامه ریزی تعمیرات مکانیک (1)</v>
      </c>
      <c r="G550" s="1" t="s">
        <v>31</v>
      </c>
      <c r="H550" s="1" t="str">
        <f>VLOOKUP(Table11[[#This Row],[نام شخص کارشناس نظارت]],Table1[],3,0)</f>
        <v>کارشناس تاسیسات نظارت (3)</v>
      </c>
      <c r="I550" s="1">
        <f>COUNTIF(Table2[کد سیستم],Table11[[#This Row],[کد سیستم]])</f>
        <v>1</v>
      </c>
    </row>
    <row r="551" spans="1:9" x14ac:dyDescent="0.25">
      <c r="A551" s="1">
        <v>550</v>
      </c>
      <c r="B551" s="1" t="s">
        <v>2644</v>
      </c>
      <c r="C551" s="1" t="s">
        <v>2644</v>
      </c>
      <c r="D551" s="1" t="s">
        <v>3756</v>
      </c>
      <c r="E551" s="1" t="s">
        <v>356</v>
      </c>
      <c r="F551" s="1" t="str">
        <f>VLOOKUP(Table11[[#This Row],[نام کارشناس دفتر فنی]],Table1[],3,0)</f>
        <v>کارشناس بازرسی وبرنامه ریزی تعمیرات مکانیک (1)</v>
      </c>
      <c r="G551" s="1" t="s">
        <v>31</v>
      </c>
      <c r="H551" s="1" t="str">
        <f>VLOOKUP(Table11[[#This Row],[نام شخص کارشناس نظارت]],Table1[],3,0)</f>
        <v>کارشناس تاسیسات نظارت (3)</v>
      </c>
      <c r="I551" s="1">
        <f>COUNTIF(Table2[کد سیستم],Table11[[#This Row],[کد سیستم]])</f>
        <v>1</v>
      </c>
    </row>
    <row r="552" spans="1:9" x14ac:dyDescent="0.25">
      <c r="A552" s="1">
        <v>551</v>
      </c>
      <c r="B552" s="1" t="s">
        <v>2646</v>
      </c>
      <c r="C552" s="1" t="s">
        <v>2646</v>
      </c>
      <c r="D552" s="1" t="s">
        <v>3756</v>
      </c>
      <c r="E552" s="1" t="s">
        <v>356</v>
      </c>
      <c r="F552" s="1" t="str">
        <f>VLOOKUP(Table11[[#This Row],[نام کارشناس دفتر فنی]],Table1[],3,0)</f>
        <v>کارشناس بازرسی وبرنامه ریزی تعمیرات مکانیک (1)</v>
      </c>
      <c r="G552" s="1" t="s">
        <v>31</v>
      </c>
      <c r="H552" s="1" t="str">
        <f>VLOOKUP(Table11[[#This Row],[نام شخص کارشناس نظارت]],Table1[],3,0)</f>
        <v>کارشناس تاسیسات نظارت (3)</v>
      </c>
      <c r="I552" s="1">
        <f>COUNTIF(Table2[کد سیستم],Table11[[#This Row],[کد سیستم]])</f>
        <v>1</v>
      </c>
    </row>
    <row r="553" spans="1:9" x14ac:dyDescent="0.25">
      <c r="A553" s="1">
        <v>552</v>
      </c>
      <c r="B553" s="1" t="s">
        <v>2648</v>
      </c>
      <c r="C553" s="1" t="s">
        <v>2648</v>
      </c>
      <c r="D553" s="1" t="s">
        <v>3756</v>
      </c>
      <c r="E553" s="1" t="s">
        <v>356</v>
      </c>
      <c r="F553" s="1" t="str">
        <f>VLOOKUP(Table11[[#This Row],[نام کارشناس دفتر فنی]],Table1[],3,0)</f>
        <v>کارشناس بازرسی وبرنامه ریزی تعمیرات مکانیک (1)</v>
      </c>
      <c r="G553" s="1" t="s">
        <v>31</v>
      </c>
      <c r="H553" s="1" t="str">
        <f>VLOOKUP(Table11[[#This Row],[نام شخص کارشناس نظارت]],Table1[],3,0)</f>
        <v>کارشناس تاسیسات نظارت (3)</v>
      </c>
      <c r="I553" s="1">
        <f>COUNTIF(Table2[کد سیستم],Table11[[#This Row],[کد سیستم]])</f>
        <v>1</v>
      </c>
    </row>
    <row r="554" spans="1:9" x14ac:dyDescent="0.25">
      <c r="A554" s="1">
        <v>553</v>
      </c>
      <c r="B554" s="1" t="s">
        <v>2650</v>
      </c>
      <c r="C554" s="1">
        <v>1340</v>
      </c>
      <c r="D554" s="1" t="s">
        <v>3756</v>
      </c>
      <c r="E554" s="1" t="s">
        <v>1508</v>
      </c>
      <c r="F554" s="1" t="str">
        <f>VLOOKUP(Table11[[#This Row],[نام کارشناس دفتر فنی]],Table1[],3,0)</f>
        <v>کارشناس بازرسی وبرنامه ریزی تعمیرات مکانیک(7)</v>
      </c>
      <c r="G554" s="1" t="s">
        <v>31</v>
      </c>
      <c r="H554" s="1" t="str">
        <f>VLOOKUP(Table11[[#This Row],[نام شخص کارشناس نظارت]],Table1[],3,0)</f>
        <v>کارشناس تاسیسات نظارت (3)</v>
      </c>
      <c r="I554" s="1">
        <f>COUNTIF(Table2[کد سیستم],Table11[[#This Row],[کد سیستم]])</f>
        <v>1</v>
      </c>
    </row>
    <row r="555" spans="1:9" x14ac:dyDescent="0.25">
      <c r="A555" s="1">
        <v>554</v>
      </c>
      <c r="B555" s="1" t="s">
        <v>2652</v>
      </c>
      <c r="C555" s="1" t="s">
        <v>2652</v>
      </c>
      <c r="D555" s="1" t="s">
        <v>3756</v>
      </c>
      <c r="E555" s="1" t="s">
        <v>356</v>
      </c>
      <c r="F555" s="1" t="str">
        <f>VLOOKUP(Table11[[#This Row],[نام کارشناس دفتر فنی]],Table1[],3,0)</f>
        <v>کارشناس بازرسی وبرنامه ریزی تعمیرات مکانیک (1)</v>
      </c>
      <c r="G555" s="1" t="s">
        <v>31</v>
      </c>
      <c r="H555" s="1" t="str">
        <f>VLOOKUP(Table11[[#This Row],[نام شخص کارشناس نظارت]],Table1[],3,0)</f>
        <v>کارشناس تاسیسات نظارت (3)</v>
      </c>
      <c r="I555" s="1">
        <f>COUNTIF(Table2[کد سیستم],Table11[[#This Row],[کد سیستم]])</f>
        <v>1</v>
      </c>
    </row>
    <row r="556" spans="1:9" x14ac:dyDescent="0.25">
      <c r="A556" s="1">
        <v>555</v>
      </c>
      <c r="B556" s="1" t="s">
        <v>2654</v>
      </c>
      <c r="C556" s="1">
        <v>1350</v>
      </c>
      <c r="D556" s="1" t="s">
        <v>3756</v>
      </c>
      <c r="E556" s="1" t="s">
        <v>1508</v>
      </c>
      <c r="F556" s="1" t="str">
        <f>VLOOKUP(Table11[[#This Row],[نام کارشناس دفتر فنی]],Table1[],3,0)</f>
        <v>کارشناس بازرسی وبرنامه ریزی تعمیرات مکانیک(7)</v>
      </c>
      <c r="G556" s="1" t="s">
        <v>31</v>
      </c>
      <c r="H556" s="1" t="str">
        <f>VLOOKUP(Table11[[#This Row],[نام شخص کارشناس نظارت]],Table1[],3,0)</f>
        <v>کارشناس تاسیسات نظارت (3)</v>
      </c>
      <c r="I556" s="1">
        <f>COUNTIF(Table2[کد سیستم],Table11[[#This Row],[کد سیستم]])</f>
        <v>1</v>
      </c>
    </row>
    <row r="557" spans="1:9" x14ac:dyDescent="0.25">
      <c r="A557" s="1">
        <v>556</v>
      </c>
      <c r="B557" s="1" t="s">
        <v>2656</v>
      </c>
      <c r="C557" s="1" t="s">
        <v>2656</v>
      </c>
      <c r="D557" s="1" t="s">
        <v>3756</v>
      </c>
      <c r="E557" s="1" t="s">
        <v>1508</v>
      </c>
      <c r="F557" s="1" t="str">
        <f>VLOOKUP(Table11[[#This Row],[نام کارشناس دفتر فنی]],Table1[],3,0)</f>
        <v>کارشناس بازرسی وبرنامه ریزی تعمیرات مکانیک(7)</v>
      </c>
      <c r="G557" s="1" t="s">
        <v>31</v>
      </c>
      <c r="H557" s="1" t="str">
        <f>VLOOKUP(Table11[[#This Row],[نام شخص کارشناس نظارت]],Table1[],3,0)</f>
        <v>کارشناس تاسیسات نظارت (3)</v>
      </c>
      <c r="I557" s="1">
        <f>COUNTIF(Table2[کد سیستم],Table11[[#This Row],[کد سیستم]])</f>
        <v>1</v>
      </c>
    </row>
    <row r="558" spans="1:9" x14ac:dyDescent="0.25">
      <c r="A558" s="1">
        <v>557</v>
      </c>
      <c r="B558" s="1" t="s">
        <v>2658</v>
      </c>
      <c r="C558" s="1" t="s">
        <v>2658</v>
      </c>
      <c r="D558" s="1" t="s">
        <v>3756</v>
      </c>
      <c r="E558" s="1" t="s">
        <v>1508</v>
      </c>
      <c r="F558" s="1" t="str">
        <f>VLOOKUP(Table11[[#This Row],[نام کارشناس دفتر فنی]],Table1[],3,0)</f>
        <v>کارشناس بازرسی وبرنامه ریزی تعمیرات مکانیک(7)</v>
      </c>
      <c r="G558" s="1" t="s">
        <v>31</v>
      </c>
      <c r="H558" s="1" t="str">
        <f>VLOOKUP(Table11[[#This Row],[نام شخص کارشناس نظارت]],Table1[],3,0)</f>
        <v>کارشناس تاسیسات نظارت (3)</v>
      </c>
      <c r="I558" s="1">
        <f>COUNTIF(Table2[کد سیستم],Table11[[#This Row],[کد سیستم]])</f>
        <v>1</v>
      </c>
    </row>
    <row r="559" spans="1:9" x14ac:dyDescent="0.25">
      <c r="A559" s="1">
        <v>558</v>
      </c>
      <c r="B559" s="1" t="s">
        <v>2660</v>
      </c>
      <c r="C559" s="1" t="s">
        <v>2660</v>
      </c>
      <c r="D559" s="1" t="s">
        <v>3756</v>
      </c>
      <c r="E559" s="1" t="s">
        <v>1508</v>
      </c>
      <c r="F559" s="1" t="str">
        <f>VLOOKUP(Table11[[#This Row],[نام کارشناس دفتر فنی]],Table1[],3,0)</f>
        <v>کارشناس بازرسی وبرنامه ریزی تعمیرات مکانیک(7)</v>
      </c>
      <c r="G559" s="1" t="s">
        <v>31</v>
      </c>
      <c r="H559" s="1" t="str">
        <f>VLOOKUP(Table11[[#This Row],[نام شخص کارشناس نظارت]],Table1[],3,0)</f>
        <v>کارشناس تاسیسات نظارت (3)</v>
      </c>
      <c r="I559" s="1">
        <f>COUNTIF(Table2[کد سیستم],Table11[[#This Row],[کد سیستم]])</f>
        <v>1</v>
      </c>
    </row>
    <row r="560" spans="1:9" x14ac:dyDescent="0.25">
      <c r="A560" s="1">
        <v>559</v>
      </c>
      <c r="B560" s="1" t="s">
        <v>2662</v>
      </c>
      <c r="C560" s="1" t="s">
        <v>2662</v>
      </c>
      <c r="D560" s="1" t="s">
        <v>3756</v>
      </c>
      <c r="E560" s="1" t="s">
        <v>1508</v>
      </c>
      <c r="F560" s="1" t="str">
        <f>VLOOKUP(Table11[[#This Row],[نام کارشناس دفتر فنی]],Table1[],3,0)</f>
        <v>کارشناس بازرسی وبرنامه ریزی تعمیرات مکانیک(7)</v>
      </c>
      <c r="G560" s="1" t="s">
        <v>31</v>
      </c>
      <c r="H560" s="1" t="str">
        <f>VLOOKUP(Table11[[#This Row],[نام شخص کارشناس نظارت]],Table1[],3,0)</f>
        <v>کارشناس تاسیسات نظارت (3)</v>
      </c>
      <c r="I560" s="1">
        <f>COUNTIF(Table2[کد سیستم],Table11[[#This Row],[کد سیستم]])</f>
        <v>1</v>
      </c>
    </row>
    <row r="561" spans="1:9" x14ac:dyDescent="0.25">
      <c r="A561" s="1">
        <v>560</v>
      </c>
      <c r="B561" s="1" t="s">
        <v>2664</v>
      </c>
      <c r="C561" s="1" t="s">
        <v>2664</v>
      </c>
      <c r="D561" s="1" t="s">
        <v>3756</v>
      </c>
      <c r="E561" s="1" t="s">
        <v>1508</v>
      </c>
      <c r="F561" s="1" t="str">
        <f>VLOOKUP(Table11[[#This Row],[نام کارشناس دفتر فنی]],Table1[],3,0)</f>
        <v>کارشناس بازرسی وبرنامه ریزی تعمیرات مکانیک(7)</v>
      </c>
      <c r="G561" s="1" t="s">
        <v>31</v>
      </c>
      <c r="H561" s="1" t="str">
        <f>VLOOKUP(Table11[[#This Row],[نام شخص کارشناس نظارت]],Table1[],3,0)</f>
        <v>کارشناس تاسیسات نظارت (3)</v>
      </c>
      <c r="I561" s="1">
        <f>COUNTIF(Table2[کد سیستم],Table11[[#This Row],[کد سیستم]])</f>
        <v>1</v>
      </c>
    </row>
    <row r="562" spans="1:9" x14ac:dyDescent="0.25">
      <c r="A562" s="1">
        <v>561</v>
      </c>
      <c r="B562" s="1" t="s">
        <v>2666</v>
      </c>
      <c r="C562" s="1" t="s">
        <v>2666</v>
      </c>
      <c r="D562" s="1" t="s">
        <v>3756</v>
      </c>
      <c r="E562" s="1" t="s">
        <v>1508</v>
      </c>
      <c r="F562" s="1" t="str">
        <f>VLOOKUP(Table11[[#This Row],[نام کارشناس دفتر فنی]],Table1[],3,0)</f>
        <v>کارشناس بازرسی وبرنامه ریزی تعمیرات مکانیک(7)</v>
      </c>
      <c r="G562" s="1" t="s">
        <v>31</v>
      </c>
      <c r="H562" s="1" t="str">
        <f>VLOOKUP(Table11[[#This Row],[نام شخص کارشناس نظارت]],Table1[],3,0)</f>
        <v>کارشناس تاسیسات نظارت (3)</v>
      </c>
      <c r="I562" s="1">
        <f>COUNTIF(Table2[کد سیستم],Table11[[#This Row],[کد سیستم]])</f>
        <v>1</v>
      </c>
    </row>
    <row r="563" spans="1:9" x14ac:dyDescent="0.25">
      <c r="A563" s="1">
        <v>562</v>
      </c>
      <c r="B563" s="1" t="s">
        <v>2668</v>
      </c>
      <c r="C563" s="1" t="s">
        <v>2668</v>
      </c>
      <c r="D563" s="1" t="s">
        <v>3756</v>
      </c>
      <c r="E563" s="1" t="s">
        <v>1508</v>
      </c>
      <c r="F563" s="1" t="str">
        <f>VLOOKUP(Table11[[#This Row],[نام کارشناس دفتر فنی]],Table1[],3,0)</f>
        <v>کارشناس بازرسی وبرنامه ریزی تعمیرات مکانیک(7)</v>
      </c>
      <c r="G563" s="1" t="s">
        <v>31</v>
      </c>
      <c r="H563" s="1" t="str">
        <f>VLOOKUP(Table11[[#This Row],[نام شخص کارشناس نظارت]],Table1[],3,0)</f>
        <v>کارشناس تاسیسات نظارت (3)</v>
      </c>
      <c r="I563" s="1">
        <f>COUNTIF(Table2[کد سیستم],Table11[[#This Row],[کد سیستم]])</f>
        <v>1</v>
      </c>
    </row>
    <row r="564" spans="1:9" x14ac:dyDescent="0.25">
      <c r="A564" s="1">
        <v>563</v>
      </c>
      <c r="B564" s="1" t="s">
        <v>2670</v>
      </c>
      <c r="C564" s="1" t="s">
        <v>2670</v>
      </c>
      <c r="D564" s="1" t="s">
        <v>3756</v>
      </c>
      <c r="E564" s="1" t="s">
        <v>1508</v>
      </c>
      <c r="F564" s="1" t="str">
        <f>VLOOKUP(Table11[[#This Row],[نام کارشناس دفتر فنی]],Table1[],3,0)</f>
        <v>کارشناس بازرسی وبرنامه ریزی تعمیرات مکانیک(7)</v>
      </c>
      <c r="G564" s="1" t="s">
        <v>31</v>
      </c>
      <c r="H564" s="1" t="str">
        <f>VLOOKUP(Table11[[#This Row],[نام شخص کارشناس نظارت]],Table1[],3,0)</f>
        <v>کارشناس تاسیسات نظارت (3)</v>
      </c>
      <c r="I564" s="1">
        <f>COUNTIF(Table2[کد سیستم],Table11[[#This Row],[کد سیستم]])</f>
        <v>1</v>
      </c>
    </row>
    <row r="565" spans="1:9" x14ac:dyDescent="0.25">
      <c r="A565" s="1">
        <v>564</v>
      </c>
      <c r="B565" s="1" t="s">
        <v>2672</v>
      </c>
      <c r="C565" s="1" t="s">
        <v>2672</v>
      </c>
      <c r="D565" s="1" t="s">
        <v>3756</v>
      </c>
      <c r="E565" s="1" t="s">
        <v>1508</v>
      </c>
      <c r="F565" s="1" t="str">
        <f>VLOOKUP(Table11[[#This Row],[نام کارشناس دفتر فنی]],Table1[],3,0)</f>
        <v>کارشناس بازرسی وبرنامه ریزی تعمیرات مکانیک(7)</v>
      </c>
      <c r="G565" s="1" t="s">
        <v>31</v>
      </c>
      <c r="H565" s="1" t="str">
        <f>VLOOKUP(Table11[[#This Row],[نام شخص کارشناس نظارت]],Table1[],3,0)</f>
        <v>کارشناس تاسیسات نظارت (3)</v>
      </c>
      <c r="I565" s="1">
        <f>COUNTIF(Table2[کد سیستم],Table11[[#This Row],[کد سیستم]])</f>
        <v>1</v>
      </c>
    </row>
    <row r="566" spans="1:9" x14ac:dyDescent="0.25">
      <c r="A566" s="1">
        <v>565</v>
      </c>
      <c r="B566" s="1" t="s">
        <v>2674</v>
      </c>
      <c r="C566" s="1">
        <v>1360</v>
      </c>
      <c r="D566" s="1" t="s">
        <v>3756</v>
      </c>
      <c r="E566" s="1" t="s">
        <v>1508</v>
      </c>
      <c r="F566" s="1" t="str">
        <f>VLOOKUP(Table11[[#This Row],[نام کارشناس دفتر فنی]],Table1[],3,0)</f>
        <v>کارشناس بازرسی وبرنامه ریزی تعمیرات مکانیک(7)</v>
      </c>
      <c r="G566" s="1" t="s">
        <v>31</v>
      </c>
      <c r="H566" s="1" t="str">
        <f>VLOOKUP(Table11[[#This Row],[نام شخص کارشناس نظارت]],Table1[],3,0)</f>
        <v>کارشناس تاسیسات نظارت (3)</v>
      </c>
      <c r="I566" s="1">
        <f>COUNTIF(Table2[کد سیستم],Table11[[#This Row],[کد سیستم]])</f>
        <v>1</v>
      </c>
    </row>
    <row r="567" spans="1:9" x14ac:dyDescent="0.25">
      <c r="A567" s="1">
        <v>566</v>
      </c>
      <c r="B567" s="1" t="s">
        <v>2676</v>
      </c>
      <c r="C567" s="1" t="s">
        <v>2676</v>
      </c>
      <c r="D567" s="1" t="s">
        <v>3756</v>
      </c>
      <c r="E567" s="1" t="s">
        <v>1508</v>
      </c>
      <c r="F567" s="1" t="str">
        <f>VLOOKUP(Table11[[#This Row],[نام کارشناس دفتر فنی]],Table1[],3,0)</f>
        <v>کارشناس بازرسی وبرنامه ریزی تعمیرات مکانیک(7)</v>
      </c>
      <c r="G567" s="1" t="s">
        <v>31</v>
      </c>
      <c r="H567" s="1" t="str">
        <f>VLOOKUP(Table11[[#This Row],[نام شخص کارشناس نظارت]],Table1[],3,0)</f>
        <v>کارشناس تاسیسات نظارت (3)</v>
      </c>
      <c r="I567" s="1">
        <f>COUNTIF(Table2[کد سیستم],Table11[[#This Row],[کد سیستم]])</f>
        <v>1</v>
      </c>
    </row>
    <row r="568" spans="1:9" x14ac:dyDescent="0.25">
      <c r="A568" s="1">
        <v>567</v>
      </c>
      <c r="B568" s="1" t="s">
        <v>2678</v>
      </c>
      <c r="C568" s="1" t="s">
        <v>2678</v>
      </c>
      <c r="D568" s="1" t="s">
        <v>3756</v>
      </c>
      <c r="E568" s="1" t="s">
        <v>1508</v>
      </c>
      <c r="F568" s="1" t="str">
        <f>VLOOKUP(Table11[[#This Row],[نام کارشناس دفتر فنی]],Table1[],3,0)</f>
        <v>کارشناس بازرسی وبرنامه ریزی تعمیرات مکانیک(7)</v>
      </c>
      <c r="G568" s="1" t="s">
        <v>31</v>
      </c>
      <c r="H568" s="1" t="str">
        <f>VLOOKUP(Table11[[#This Row],[نام شخص کارشناس نظارت]],Table1[],3,0)</f>
        <v>کارشناس تاسیسات نظارت (3)</v>
      </c>
      <c r="I568" s="1">
        <f>COUNTIF(Table2[کد سیستم],Table11[[#This Row],[کد سیستم]])</f>
        <v>1</v>
      </c>
    </row>
    <row r="569" spans="1:9" x14ac:dyDescent="0.25">
      <c r="A569" s="1">
        <v>568</v>
      </c>
      <c r="B569" s="1" t="s">
        <v>2680</v>
      </c>
      <c r="C569" s="1" t="s">
        <v>2680</v>
      </c>
      <c r="D569" s="1" t="s">
        <v>3756</v>
      </c>
      <c r="E569" s="1" t="s">
        <v>1508</v>
      </c>
      <c r="F569" s="1" t="str">
        <f>VLOOKUP(Table11[[#This Row],[نام کارشناس دفتر فنی]],Table1[],3,0)</f>
        <v>کارشناس بازرسی وبرنامه ریزی تعمیرات مکانیک(7)</v>
      </c>
      <c r="G569" s="1" t="s">
        <v>31</v>
      </c>
      <c r="H569" s="1" t="str">
        <f>VLOOKUP(Table11[[#This Row],[نام شخص کارشناس نظارت]],Table1[],3,0)</f>
        <v>کارشناس تاسیسات نظارت (3)</v>
      </c>
      <c r="I569" s="1">
        <f>COUNTIF(Table2[کد سیستم],Table11[[#This Row],[کد سیستم]])</f>
        <v>1</v>
      </c>
    </row>
    <row r="570" spans="1:9" x14ac:dyDescent="0.25">
      <c r="A570" s="1">
        <v>569</v>
      </c>
      <c r="B570" s="1" t="s">
        <v>2682</v>
      </c>
      <c r="C570" s="1" t="s">
        <v>2682</v>
      </c>
      <c r="D570" s="1" t="s">
        <v>3756</v>
      </c>
      <c r="E570" s="1" t="s">
        <v>1508</v>
      </c>
      <c r="F570" s="1" t="str">
        <f>VLOOKUP(Table11[[#This Row],[نام کارشناس دفتر فنی]],Table1[],3,0)</f>
        <v>کارشناس بازرسی وبرنامه ریزی تعمیرات مکانیک(7)</v>
      </c>
      <c r="G570" s="1" t="s">
        <v>31</v>
      </c>
      <c r="H570" s="1" t="str">
        <f>VLOOKUP(Table11[[#This Row],[نام شخص کارشناس نظارت]],Table1[],3,0)</f>
        <v>کارشناس تاسیسات نظارت (3)</v>
      </c>
      <c r="I570" s="1">
        <f>COUNTIF(Table2[کد سیستم],Table11[[#This Row],[کد سیستم]])</f>
        <v>1</v>
      </c>
    </row>
    <row r="571" spans="1:9" x14ac:dyDescent="0.25">
      <c r="A571" s="1">
        <v>570</v>
      </c>
      <c r="B571" s="1" t="s">
        <v>2684</v>
      </c>
      <c r="C571" s="1" t="s">
        <v>2684</v>
      </c>
      <c r="D571" s="1" t="s">
        <v>3756</v>
      </c>
      <c r="E571" s="1" t="s">
        <v>1508</v>
      </c>
      <c r="F571" s="1" t="str">
        <f>VLOOKUP(Table11[[#This Row],[نام کارشناس دفتر فنی]],Table1[],3,0)</f>
        <v>کارشناس بازرسی وبرنامه ریزی تعمیرات مکانیک(7)</v>
      </c>
      <c r="G571" s="1" t="s">
        <v>31</v>
      </c>
      <c r="H571" s="1" t="str">
        <f>VLOOKUP(Table11[[#This Row],[نام شخص کارشناس نظارت]],Table1[],3,0)</f>
        <v>کارشناس تاسیسات نظارت (3)</v>
      </c>
      <c r="I571" s="1">
        <f>COUNTIF(Table2[کد سیستم],Table11[[#This Row],[کد سیستم]])</f>
        <v>1</v>
      </c>
    </row>
    <row r="572" spans="1:9" x14ac:dyDescent="0.25">
      <c r="A572" s="1">
        <v>571</v>
      </c>
      <c r="B572" s="1" t="s">
        <v>2686</v>
      </c>
      <c r="C572" s="1" t="s">
        <v>2686</v>
      </c>
      <c r="D572" s="1" t="s">
        <v>3756</v>
      </c>
      <c r="E572" s="1" t="s">
        <v>1508</v>
      </c>
      <c r="F572" s="1" t="str">
        <f>VLOOKUP(Table11[[#This Row],[نام کارشناس دفتر فنی]],Table1[],3,0)</f>
        <v>کارشناس بازرسی وبرنامه ریزی تعمیرات مکانیک(7)</v>
      </c>
      <c r="G572" s="1" t="s">
        <v>31</v>
      </c>
      <c r="H572" s="1" t="str">
        <f>VLOOKUP(Table11[[#This Row],[نام شخص کارشناس نظارت]],Table1[],3,0)</f>
        <v>کارشناس تاسیسات نظارت (3)</v>
      </c>
      <c r="I572" s="1">
        <f>COUNTIF(Table2[کد سیستم],Table11[[#This Row],[کد سیستم]])</f>
        <v>1</v>
      </c>
    </row>
    <row r="573" spans="1:9" x14ac:dyDescent="0.25">
      <c r="A573" s="1">
        <v>572</v>
      </c>
      <c r="B573" s="1" t="s">
        <v>2688</v>
      </c>
      <c r="C573" s="1">
        <v>1370</v>
      </c>
      <c r="D573" s="1" t="s">
        <v>3756</v>
      </c>
      <c r="E573" s="1" t="s">
        <v>356</v>
      </c>
      <c r="F573" s="1" t="str">
        <f>VLOOKUP(Table11[[#This Row],[نام کارشناس دفتر فنی]],Table1[],3,0)</f>
        <v>کارشناس بازرسی وبرنامه ریزی تعمیرات مکانیک (1)</v>
      </c>
      <c r="G573" s="1" t="s">
        <v>31</v>
      </c>
      <c r="H573" s="1" t="str">
        <f>VLOOKUP(Table11[[#This Row],[نام شخص کارشناس نظارت]],Table1[],3,0)</f>
        <v>کارشناس تاسیسات نظارت (3)</v>
      </c>
      <c r="I573" s="1">
        <f>COUNTIF(Table2[کد سیستم],Table11[[#This Row],[کد سیستم]])</f>
        <v>1</v>
      </c>
    </row>
    <row r="574" spans="1:9" x14ac:dyDescent="0.25">
      <c r="A574" s="1">
        <v>573</v>
      </c>
      <c r="B574" s="1" t="s">
        <v>2690</v>
      </c>
      <c r="C574" s="1" t="s">
        <v>2690</v>
      </c>
      <c r="D574" s="1" t="s">
        <v>3756</v>
      </c>
      <c r="E574" s="1" t="s">
        <v>356</v>
      </c>
      <c r="F574" s="1" t="str">
        <f>VLOOKUP(Table11[[#This Row],[نام کارشناس دفتر فنی]],Table1[],3,0)</f>
        <v>کارشناس بازرسی وبرنامه ریزی تعمیرات مکانیک (1)</v>
      </c>
      <c r="G574" s="1" t="s">
        <v>31</v>
      </c>
      <c r="H574" s="1" t="str">
        <f>VLOOKUP(Table11[[#This Row],[نام شخص کارشناس نظارت]],Table1[],3,0)</f>
        <v>کارشناس تاسیسات نظارت (3)</v>
      </c>
      <c r="I574" s="1">
        <f>COUNTIF(Table2[کد سیستم],Table11[[#This Row],[کد سیستم]])</f>
        <v>1</v>
      </c>
    </row>
    <row r="575" spans="1:9" x14ac:dyDescent="0.25">
      <c r="A575" s="1">
        <v>574</v>
      </c>
      <c r="B575" s="1" t="s">
        <v>2692</v>
      </c>
      <c r="C575" s="1">
        <v>1380</v>
      </c>
      <c r="D575" s="1" t="s">
        <v>3756</v>
      </c>
      <c r="E575" s="1" t="s">
        <v>356</v>
      </c>
      <c r="F575" s="1" t="str">
        <f>VLOOKUP(Table11[[#This Row],[نام کارشناس دفتر فنی]],Table1[],3,0)</f>
        <v>کارشناس بازرسی وبرنامه ریزی تعمیرات مکانیک (1)</v>
      </c>
      <c r="G575" s="1" t="s">
        <v>31</v>
      </c>
      <c r="H575" s="1" t="str">
        <f>VLOOKUP(Table11[[#This Row],[نام شخص کارشناس نظارت]],Table1[],3,0)</f>
        <v>کارشناس تاسیسات نظارت (3)</v>
      </c>
      <c r="I575" s="1">
        <f>COUNTIF(Table2[کد سیستم],Table11[[#This Row],[کد سیستم]])</f>
        <v>1</v>
      </c>
    </row>
    <row r="576" spans="1:9" x14ac:dyDescent="0.25">
      <c r="A576" s="1">
        <v>575</v>
      </c>
      <c r="B576" s="1" t="s">
        <v>2694</v>
      </c>
      <c r="C576" s="1">
        <v>1390</v>
      </c>
      <c r="D576" s="1" t="s">
        <v>3756</v>
      </c>
      <c r="E576" s="1" t="s">
        <v>356</v>
      </c>
      <c r="F576" s="1" t="str">
        <f>VLOOKUP(Table11[[#This Row],[نام کارشناس دفتر فنی]],Table1[],3,0)</f>
        <v>کارشناس بازرسی وبرنامه ریزی تعمیرات مکانیک (1)</v>
      </c>
      <c r="G576" s="1" t="s">
        <v>427</v>
      </c>
      <c r="H576" s="1" t="str">
        <f>VLOOKUP(Table11[[#This Row],[نام شخص کارشناس نظارت]],Table1[],3,0)</f>
        <v>کارشناس تاسیسات نظارت (1)</v>
      </c>
      <c r="I576" s="1">
        <f>COUNTIF(Table2[کد سیستم],Table11[[#This Row],[کد سیستم]])</f>
        <v>1</v>
      </c>
    </row>
    <row r="577" spans="1:9" x14ac:dyDescent="0.25">
      <c r="A577" s="1">
        <v>576</v>
      </c>
      <c r="B577" s="1" t="s">
        <v>2696</v>
      </c>
      <c r="C577" s="1" t="s">
        <v>2696</v>
      </c>
      <c r="D577" s="1" t="s">
        <v>3756</v>
      </c>
      <c r="E577" s="1" t="s">
        <v>356</v>
      </c>
      <c r="F577" s="1" t="str">
        <f>VLOOKUP(Table11[[#This Row],[نام کارشناس دفتر فنی]],Table1[],3,0)</f>
        <v>کارشناس بازرسی وبرنامه ریزی تعمیرات مکانیک (1)</v>
      </c>
      <c r="G577" s="1" t="s">
        <v>31</v>
      </c>
      <c r="H577" s="1" t="str">
        <f>VLOOKUP(Table11[[#This Row],[نام شخص کارشناس نظارت]],Table1[],3,0)</f>
        <v>کارشناس تاسیسات نظارت (3)</v>
      </c>
      <c r="I577" s="1">
        <f>COUNTIF(Table2[کد سیستم],Table11[[#This Row],[کد سیستم]])</f>
        <v>1</v>
      </c>
    </row>
    <row r="578" spans="1:9" x14ac:dyDescent="0.25">
      <c r="A578" s="1">
        <v>577</v>
      </c>
      <c r="B578" s="1" t="s">
        <v>2698</v>
      </c>
      <c r="C578" s="1" t="s">
        <v>2698</v>
      </c>
      <c r="D578" s="1" t="s">
        <v>3756</v>
      </c>
      <c r="E578" s="1" t="s">
        <v>356</v>
      </c>
      <c r="F578" s="1" t="str">
        <f>VLOOKUP(Table11[[#This Row],[نام کارشناس دفتر فنی]],Table1[],3,0)</f>
        <v>کارشناس بازرسی وبرنامه ریزی تعمیرات مکانیک (1)</v>
      </c>
      <c r="G578" s="1" t="s">
        <v>31</v>
      </c>
      <c r="H578" s="1" t="str">
        <f>VLOOKUP(Table11[[#This Row],[نام شخص کارشناس نظارت]],Table1[],3,0)</f>
        <v>کارشناس تاسیسات نظارت (3)</v>
      </c>
      <c r="I578" s="1">
        <f>COUNTIF(Table2[کد سیستم],Table11[[#This Row],[کد سیستم]])</f>
        <v>1</v>
      </c>
    </row>
    <row r="579" spans="1:9" x14ac:dyDescent="0.25">
      <c r="A579" s="1">
        <v>578</v>
      </c>
      <c r="B579" s="1" t="s">
        <v>2700</v>
      </c>
      <c r="C579" s="1" t="s">
        <v>2700</v>
      </c>
      <c r="D579" s="1" t="s">
        <v>3756</v>
      </c>
      <c r="E579" s="1" t="s">
        <v>356</v>
      </c>
      <c r="F579" s="1" t="str">
        <f>VLOOKUP(Table11[[#This Row],[نام کارشناس دفتر فنی]],Table1[],3,0)</f>
        <v>کارشناس بازرسی وبرنامه ریزی تعمیرات مکانیک (1)</v>
      </c>
      <c r="G579" s="1" t="s">
        <v>31</v>
      </c>
      <c r="H579" s="1" t="str">
        <f>VLOOKUP(Table11[[#This Row],[نام شخص کارشناس نظارت]],Table1[],3,0)</f>
        <v>کارشناس تاسیسات نظارت (3)</v>
      </c>
      <c r="I579" s="1">
        <f>COUNTIF(Table2[کد سیستم],Table11[[#This Row],[کد سیستم]])</f>
        <v>1</v>
      </c>
    </row>
    <row r="580" spans="1:9" x14ac:dyDescent="0.25">
      <c r="A580" s="1">
        <v>579</v>
      </c>
      <c r="B580" s="1" t="s">
        <v>2702</v>
      </c>
      <c r="C580" s="1" t="s">
        <v>2702</v>
      </c>
      <c r="D580" s="1" t="s">
        <v>3756</v>
      </c>
      <c r="E580" s="1" t="s">
        <v>356</v>
      </c>
      <c r="F580" s="1" t="str">
        <f>VLOOKUP(Table11[[#This Row],[نام کارشناس دفتر فنی]],Table1[],3,0)</f>
        <v>کارشناس بازرسی وبرنامه ریزی تعمیرات مکانیک (1)</v>
      </c>
      <c r="G580" s="1" t="s">
        <v>31</v>
      </c>
      <c r="H580" s="1" t="str">
        <f>VLOOKUP(Table11[[#This Row],[نام شخص کارشناس نظارت]],Table1[],3,0)</f>
        <v>کارشناس تاسیسات نظارت (3)</v>
      </c>
      <c r="I580" s="1">
        <f>COUNTIF(Table2[کد سیستم],Table11[[#This Row],[کد سیستم]])</f>
        <v>1</v>
      </c>
    </row>
    <row r="581" spans="1:9" x14ac:dyDescent="0.25">
      <c r="A581" s="1">
        <v>580</v>
      </c>
      <c r="B581" s="1" t="s">
        <v>2704</v>
      </c>
      <c r="C581" s="1">
        <v>1400</v>
      </c>
      <c r="D581" s="1" t="s">
        <v>3756</v>
      </c>
      <c r="E581" s="1" t="s">
        <v>356</v>
      </c>
      <c r="F581" s="1" t="str">
        <f>VLOOKUP(Table11[[#This Row],[نام کارشناس دفتر فنی]],Table1[],3,0)</f>
        <v>کارشناس بازرسی وبرنامه ریزی تعمیرات مکانیک (1)</v>
      </c>
      <c r="G581" s="1" t="s">
        <v>31</v>
      </c>
      <c r="H581" s="1" t="str">
        <f>VLOOKUP(Table11[[#This Row],[نام شخص کارشناس نظارت]],Table1[],3,0)</f>
        <v>کارشناس تاسیسات نظارت (3)</v>
      </c>
      <c r="I581" s="1">
        <f>COUNTIF(Table2[کد سیستم],Table11[[#This Row],[کد سیستم]])</f>
        <v>1</v>
      </c>
    </row>
    <row r="582" spans="1:9" x14ac:dyDescent="0.25">
      <c r="A582" s="1">
        <v>581</v>
      </c>
      <c r="B582" s="1" t="s">
        <v>2706</v>
      </c>
      <c r="C582" s="1" t="s">
        <v>2706</v>
      </c>
      <c r="D582" s="1" t="s">
        <v>3756</v>
      </c>
      <c r="E582" s="1" t="s">
        <v>356</v>
      </c>
      <c r="F582" s="1" t="str">
        <f>VLOOKUP(Table11[[#This Row],[نام کارشناس دفتر فنی]],Table1[],3,0)</f>
        <v>کارشناس بازرسی وبرنامه ریزی تعمیرات مکانیک (1)</v>
      </c>
      <c r="G582" s="1" t="s">
        <v>31</v>
      </c>
      <c r="H582" s="1" t="str">
        <f>VLOOKUP(Table11[[#This Row],[نام شخص کارشناس نظارت]],Table1[],3,0)</f>
        <v>کارشناس تاسیسات نظارت (3)</v>
      </c>
      <c r="I582" s="1">
        <f>COUNTIF(Table2[کد سیستم],Table11[[#This Row],[کد سیستم]])</f>
        <v>1</v>
      </c>
    </row>
    <row r="583" spans="1:9" x14ac:dyDescent="0.25">
      <c r="A583" s="1">
        <v>582</v>
      </c>
      <c r="B583" s="1" t="s">
        <v>2708</v>
      </c>
      <c r="C583" s="1" t="s">
        <v>2708</v>
      </c>
      <c r="D583" s="1" t="s">
        <v>3756</v>
      </c>
      <c r="E583" s="1" t="s">
        <v>356</v>
      </c>
      <c r="F583" s="1" t="str">
        <f>VLOOKUP(Table11[[#This Row],[نام کارشناس دفتر فنی]],Table1[],3,0)</f>
        <v>کارشناس بازرسی وبرنامه ریزی تعمیرات مکانیک (1)</v>
      </c>
      <c r="G583" s="1" t="s">
        <v>31</v>
      </c>
      <c r="H583" s="1" t="str">
        <f>VLOOKUP(Table11[[#This Row],[نام شخص کارشناس نظارت]],Table1[],3,0)</f>
        <v>کارشناس تاسیسات نظارت (3)</v>
      </c>
      <c r="I583" s="1">
        <f>COUNTIF(Table2[کد سیستم],Table11[[#This Row],[کد سیستم]])</f>
        <v>1</v>
      </c>
    </row>
    <row r="584" spans="1:9" x14ac:dyDescent="0.25">
      <c r="A584" s="1">
        <v>583</v>
      </c>
      <c r="B584" s="1" t="s">
        <v>2710</v>
      </c>
      <c r="C584" s="1" t="s">
        <v>2710</v>
      </c>
      <c r="D584" s="1" t="s">
        <v>3756</v>
      </c>
      <c r="E584" s="1" t="s">
        <v>356</v>
      </c>
      <c r="F584" s="1" t="str">
        <f>VLOOKUP(Table11[[#This Row],[نام کارشناس دفتر فنی]],Table1[],3,0)</f>
        <v>کارشناس بازرسی وبرنامه ریزی تعمیرات مکانیک (1)</v>
      </c>
      <c r="G584" s="1" t="s">
        <v>31</v>
      </c>
      <c r="H584" s="1" t="str">
        <f>VLOOKUP(Table11[[#This Row],[نام شخص کارشناس نظارت]],Table1[],3,0)</f>
        <v>کارشناس تاسیسات نظارت (3)</v>
      </c>
      <c r="I584" s="1">
        <f>COUNTIF(Table2[کد سیستم],Table11[[#This Row],[کد سیستم]])</f>
        <v>1</v>
      </c>
    </row>
    <row r="585" spans="1:9" x14ac:dyDescent="0.25">
      <c r="A585" s="1">
        <v>584</v>
      </c>
      <c r="B585" s="1" t="s">
        <v>2712</v>
      </c>
      <c r="C585" s="1" t="s">
        <v>2712</v>
      </c>
      <c r="D585" s="1" t="s">
        <v>3756</v>
      </c>
      <c r="E585" s="1" t="s">
        <v>356</v>
      </c>
      <c r="F585" s="1" t="str">
        <f>VLOOKUP(Table11[[#This Row],[نام کارشناس دفتر فنی]],Table1[],3,0)</f>
        <v>کارشناس بازرسی وبرنامه ریزی تعمیرات مکانیک (1)</v>
      </c>
      <c r="G585" s="1" t="s">
        <v>31</v>
      </c>
      <c r="H585" s="1" t="str">
        <f>VLOOKUP(Table11[[#This Row],[نام شخص کارشناس نظارت]],Table1[],3,0)</f>
        <v>کارشناس تاسیسات نظارت (3)</v>
      </c>
      <c r="I585" s="1">
        <f>COUNTIF(Table2[کد سیستم],Table11[[#This Row],[کد سیستم]])</f>
        <v>1</v>
      </c>
    </row>
    <row r="586" spans="1:9" x14ac:dyDescent="0.25">
      <c r="A586" s="1">
        <v>585</v>
      </c>
      <c r="B586" s="1" t="s">
        <v>2714</v>
      </c>
      <c r="C586" s="1" t="s">
        <v>2714</v>
      </c>
      <c r="D586" s="1" t="s">
        <v>3756</v>
      </c>
      <c r="E586" s="1" t="s">
        <v>356</v>
      </c>
      <c r="F586" s="1" t="str">
        <f>VLOOKUP(Table11[[#This Row],[نام کارشناس دفتر فنی]],Table1[],3,0)</f>
        <v>کارشناس بازرسی وبرنامه ریزی تعمیرات مکانیک (1)</v>
      </c>
      <c r="G586" s="1" t="s">
        <v>31</v>
      </c>
      <c r="H586" s="1" t="str">
        <f>VLOOKUP(Table11[[#This Row],[نام شخص کارشناس نظارت]],Table1[],3,0)</f>
        <v>کارشناس تاسیسات نظارت (3)</v>
      </c>
      <c r="I586" s="1">
        <f>COUNTIF(Table2[کد سیستم],Table11[[#This Row],[کد سیستم]])</f>
        <v>1</v>
      </c>
    </row>
    <row r="587" spans="1:9" x14ac:dyDescent="0.25">
      <c r="A587" s="1">
        <v>586</v>
      </c>
      <c r="B587" s="1" t="s">
        <v>2716</v>
      </c>
      <c r="C587" s="1">
        <v>150</v>
      </c>
      <c r="D587" s="1" t="s">
        <v>3756</v>
      </c>
      <c r="E587" s="1" t="s">
        <v>1508</v>
      </c>
      <c r="F587" s="1" t="str">
        <f>VLOOKUP(Table11[[#This Row],[نام کارشناس دفتر فنی]],Table1[],3,0)</f>
        <v>کارشناس بازرسی وبرنامه ریزی تعمیرات مکانیک(7)</v>
      </c>
      <c r="G587" s="1" t="s">
        <v>31</v>
      </c>
      <c r="H587" s="1" t="str">
        <f>VLOOKUP(Table11[[#This Row],[نام شخص کارشناس نظارت]],Table1[],3,0)</f>
        <v>کارشناس تاسیسات نظارت (3)</v>
      </c>
      <c r="I587" s="1">
        <f>COUNTIF(Table2[کد سیستم],Table11[[#This Row],[کد سیستم]])</f>
        <v>1</v>
      </c>
    </row>
    <row r="588" spans="1:9" x14ac:dyDescent="0.25">
      <c r="A588" s="1">
        <v>587</v>
      </c>
      <c r="B588" s="1" t="s">
        <v>2718</v>
      </c>
      <c r="C588" s="1">
        <v>1500</v>
      </c>
      <c r="D588" s="1" t="s">
        <v>3756</v>
      </c>
      <c r="E588" s="1" t="s">
        <v>356</v>
      </c>
      <c r="F588" s="1" t="str">
        <f>VLOOKUP(Table11[[#This Row],[نام کارشناس دفتر فنی]],Table1[],3,0)</f>
        <v>کارشناس بازرسی وبرنامه ریزی تعمیرات مکانیک (1)</v>
      </c>
      <c r="G588" s="1" t="s">
        <v>31</v>
      </c>
      <c r="H588" s="1" t="str">
        <f>VLOOKUP(Table11[[#This Row],[نام شخص کارشناس نظارت]],Table1[],3,0)</f>
        <v>کارشناس تاسیسات نظارت (3)</v>
      </c>
      <c r="I588" s="1">
        <f>COUNTIF(Table2[کد سیستم],Table11[[#This Row],[کد سیستم]])</f>
        <v>1</v>
      </c>
    </row>
    <row r="589" spans="1:9" x14ac:dyDescent="0.25">
      <c r="A589" s="1">
        <v>588</v>
      </c>
      <c r="B589" s="1" t="s">
        <v>2720</v>
      </c>
      <c r="C589" s="1" t="s">
        <v>2720</v>
      </c>
      <c r="D589" s="1" t="s">
        <v>3756</v>
      </c>
      <c r="E589" s="1" t="s">
        <v>356</v>
      </c>
      <c r="F589" s="1" t="str">
        <f>VLOOKUP(Table11[[#This Row],[نام کارشناس دفتر فنی]],Table1[],3,0)</f>
        <v>کارشناس بازرسی وبرنامه ریزی تعمیرات مکانیک (1)</v>
      </c>
      <c r="G589" s="1" t="s">
        <v>427</v>
      </c>
      <c r="H589" s="1" t="str">
        <f>VLOOKUP(Table11[[#This Row],[نام شخص کارشناس نظارت]],Table1[],3,0)</f>
        <v>کارشناس تاسیسات نظارت (1)</v>
      </c>
      <c r="I589" s="1">
        <f>COUNTIF(Table2[کد سیستم],Table11[[#This Row],[کد سیستم]])</f>
        <v>1</v>
      </c>
    </row>
    <row r="590" spans="1:9" x14ac:dyDescent="0.25">
      <c r="A590" s="1">
        <v>589</v>
      </c>
      <c r="B590" s="1" t="s">
        <v>2722</v>
      </c>
      <c r="C590" s="1">
        <v>1510</v>
      </c>
      <c r="D590" s="1" t="s">
        <v>3756</v>
      </c>
      <c r="E590" s="1" t="s">
        <v>317</v>
      </c>
      <c r="F590" s="1" t="str">
        <f>VLOOKUP(Table11[[#This Row],[نام کارشناس دفتر فنی]],Table1[],3,0)</f>
        <v>کارشناس بازرسی وبرنامه ریزی تعمیرات مکانیک(5)</v>
      </c>
      <c r="G590" s="1" t="s">
        <v>427</v>
      </c>
      <c r="H590" s="1" t="str">
        <f>VLOOKUP(Table11[[#This Row],[نام شخص کارشناس نظارت]],Table1[],3,0)</f>
        <v>کارشناس تاسیسات نظارت (1)</v>
      </c>
      <c r="I590" s="1">
        <f>COUNTIF(Table2[کد سیستم],Table11[[#This Row],[کد سیستم]])</f>
        <v>1</v>
      </c>
    </row>
    <row r="591" spans="1:9" x14ac:dyDescent="0.25">
      <c r="A591" s="1">
        <v>590</v>
      </c>
      <c r="B591" s="1" t="s">
        <v>2724</v>
      </c>
      <c r="C591" s="1" t="s">
        <v>2724</v>
      </c>
      <c r="D591" s="1" t="s">
        <v>3756</v>
      </c>
      <c r="E591" s="1" t="s">
        <v>317</v>
      </c>
      <c r="F591" s="1" t="str">
        <f>VLOOKUP(Table11[[#This Row],[نام کارشناس دفتر فنی]],Table1[],3,0)</f>
        <v>کارشناس بازرسی وبرنامه ریزی تعمیرات مکانیک(5)</v>
      </c>
      <c r="G591" s="1" t="s">
        <v>427</v>
      </c>
      <c r="H591" s="1" t="str">
        <f>VLOOKUP(Table11[[#This Row],[نام شخص کارشناس نظارت]],Table1[],3,0)</f>
        <v>کارشناس تاسیسات نظارت (1)</v>
      </c>
      <c r="I591" s="1">
        <f>COUNTIF(Table2[کد سیستم],Table11[[#This Row],[کد سیستم]])</f>
        <v>1</v>
      </c>
    </row>
    <row r="592" spans="1:9" x14ac:dyDescent="0.25">
      <c r="A592" s="1">
        <v>591</v>
      </c>
      <c r="B592" s="1" t="s">
        <v>2726</v>
      </c>
      <c r="C592" s="1" t="s">
        <v>2726</v>
      </c>
      <c r="D592" s="1" t="s">
        <v>3756</v>
      </c>
      <c r="E592" s="1" t="s">
        <v>317</v>
      </c>
      <c r="F592" s="1" t="str">
        <f>VLOOKUP(Table11[[#This Row],[نام کارشناس دفتر فنی]],Table1[],3,0)</f>
        <v>کارشناس بازرسی وبرنامه ریزی تعمیرات مکانیک(5)</v>
      </c>
      <c r="G592" s="1" t="s">
        <v>427</v>
      </c>
      <c r="H592" s="1" t="str">
        <f>VLOOKUP(Table11[[#This Row],[نام شخص کارشناس نظارت]],Table1[],3,0)</f>
        <v>کارشناس تاسیسات نظارت (1)</v>
      </c>
      <c r="I592" s="1">
        <f>COUNTIF(Table2[کد سیستم],Table11[[#This Row],[کد سیستم]])</f>
        <v>1</v>
      </c>
    </row>
    <row r="593" spans="1:9" x14ac:dyDescent="0.25">
      <c r="A593" s="1">
        <v>592</v>
      </c>
      <c r="B593" s="1" t="s">
        <v>2728</v>
      </c>
      <c r="C593" s="1" t="s">
        <v>2728</v>
      </c>
      <c r="D593" s="1" t="s">
        <v>3756</v>
      </c>
      <c r="E593" s="1" t="s">
        <v>317</v>
      </c>
      <c r="F593" s="1" t="str">
        <f>VLOOKUP(Table11[[#This Row],[نام کارشناس دفتر فنی]],Table1[],3,0)</f>
        <v>کارشناس بازرسی وبرنامه ریزی تعمیرات مکانیک(5)</v>
      </c>
      <c r="G593" s="1" t="s">
        <v>427</v>
      </c>
      <c r="H593" s="1" t="str">
        <f>VLOOKUP(Table11[[#This Row],[نام شخص کارشناس نظارت]],Table1[],3,0)</f>
        <v>کارشناس تاسیسات نظارت (1)</v>
      </c>
      <c r="I593" s="1">
        <f>COUNTIF(Table2[کد سیستم],Table11[[#This Row],[کد سیستم]])</f>
        <v>1</v>
      </c>
    </row>
    <row r="594" spans="1:9" x14ac:dyDescent="0.25">
      <c r="A594" s="1">
        <v>593</v>
      </c>
      <c r="B594" s="1" t="s">
        <v>2730</v>
      </c>
      <c r="C594" s="1" t="s">
        <v>2730</v>
      </c>
      <c r="D594" s="1" t="s">
        <v>3756</v>
      </c>
      <c r="E594" s="1" t="s">
        <v>317</v>
      </c>
      <c r="F594" s="1" t="str">
        <f>VLOOKUP(Table11[[#This Row],[نام کارشناس دفتر فنی]],Table1[],3,0)</f>
        <v>کارشناس بازرسی وبرنامه ریزی تعمیرات مکانیک(5)</v>
      </c>
      <c r="G594" s="1" t="s">
        <v>427</v>
      </c>
      <c r="H594" s="1" t="str">
        <f>VLOOKUP(Table11[[#This Row],[نام شخص کارشناس نظارت]],Table1[],3,0)</f>
        <v>کارشناس تاسیسات نظارت (1)</v>
      </c>
      <c r="I594" s="1">
        <f>COUNTIF(Table2[کد سیستم],Table11[[#This Row],[کد سیستم]])</f>
        <v>1</v>
      </c>
    </row>
    <row r="595" spans="1:9" x14ac:dyDescent="0.25">
      <c r="A595" s="1">
        <v>594</v>
      </c>
      <c r="B595" s="1" t="s">
        <v>2732</v>
      </c>
      <c r="C595" s="1" t="s">
        <v>2732</v>
      </c>
      <c r="D595" s="1" t="s">
        <v>3756</v>
      </c>
      <c r="E595" s="1" t="s">
        <v>317</v>
      </c>
      <c r="F595" s="1" t="str">
        <f>VLOOKUP(Table11[[#This Row],[نام کارشناس دفتر فنی]],Table1[],3,0)</f>
        <v>کارشناس بازرسی وبرنامه ریزی تعمیرات مکانیک(5)</v>
      </c>
      <c r="G595" s="1" t="s">
        <v>427</v>
      </c>
      <c r="H595" s="1" t="str">
        <f>VLOOKUP(Table11[[#This Row],[نام شخص کارشناس نظارت]],Table1[],3,0)</f>
        <v>کارشناس تاسیسات نظارت (1)</v>
      </c>
      <c r="I595" s="1">
        <f>COUNTIF(Table2[کد سیستم],Table11[[#This Row],[کد سیستم]])</f>
        <v>1</v>
      </c>
    </row>
    <row r="596" spans="1:9" x14ac:dyDescent="0.25">
      <c r="A596" s="1">
        <v>595</v>
      </c>
      <c r="B596" s="1" t="s">
        <v>2734</v>
      </c>
      <c r="C596" s="1" t="s">
        <v>2734</v>
      </c>
      <c r="D596" s="1" t="s">
        <v>3756</v>
      </c>
      <c r="E596" s="1" t="s">
        <v>317</v>
      </c>
      <c r="F596" s="1" t="str">
        <f>VLOOKUP(Table11[[#This Row],[نام کارشناس دفتر فنی]],Table1[],3,0)</f>
        <v>کارشناس بازرسی وبرنامه ریزی تعمیرات مکانیک(5)</v>
      </c>
      <c r="G596" s="1" t="s">
        <v>427</v>
      </c>
      <c r="H596" s="1" t="str">
        <f>VLOOKUP(Table11[[#This Row],[نام شخص کارشناس نظارت]],Table1[],3,0)</f>
        <v>کارشناس تاسیسات نظارت (1)</v>
      </c>
      <c r="I596" s="1">
        <f>COUNTIF(Table2[کد سیستم],Table11[[#This Row],[کد سیستم]])</f>
        <v>1</v>
      </c>
    </row>
    <row r="597" spans="1:9" x14ac:dyDescent="0.25">
      <c r="A597" s="1">
        <v>596</v>
      </c>
      <c r="B597" s="1" t="s">
        <v>2736</v>
      </c>
      <c r="C597" s="1" t="s">
        <v>2736</v>
      </c>
      <c r="D597" s="1" t="s">
        <v>3756</v>
      </c>
      <c r="E597" s="1" t="s">
        <v>317</v>
      </c>
      <c r="F597" s="1" t="str">
        <f>VLOOKUP(Table11[[#This Row],[نام کارشناس دفتر فنی]],Table1[],3,0)</f>
        <v>کارشناس بازرسی وبرنامه ریزی تعمیرات مکانیک(5)</v>
      </c>
      <c r="G597" s="1" t="s">
        <v>427</v>
      </c>
      <c r="H597" s="1" t="str">
        <f>VLOOKUP(Table11[[#This Row],[نام شخص کارشناس نظارت]],Table1[],3,0)</f>
        <v>کارشناس تاسیسات نظارت (1)</v>
      </c>
      <c r="I597" s="1">
        <f>COUNTIF(Table2[کد سیستم],Table11[[#This Row],[کد سیستم]])</f>
        <v>1</v>
      </c>
    </row>
    <row r="598" spans="1:9" x14ac:dyDescent="0.25">
      <c r="A598" s="1">
        <v>597</v>
      </c>
      <c r="B598" s="1" t="s">
        <v>2738</v>
      </c>
      <c r="C598" s="1" t="s">
        <v>2738</v>
      </c>
      <c r="D598" s="1" t="s">
        <v>3756</v>
      </c>
      <c r="E598" s="1" t="s">
        <v>317</v>
      </c>
      <c r="F598" s="1" t="str">
        <f>VLOOKUP(Table11[[#This Row],[نام کارشناس دفتر فنی]],Table1[],3,0)</f>
        <v>کارشناس بازرسی وبرنامه ریزی تعمیرات مکانیک(5)</v>
      </c>
      <c r="G598" s="1" t="s">
        <v>427</v>
      </c>
      <c r="H598" s="1" t="str">
        <f>VLOOKUP(Table11[[#This Row],[نام شخص کارشناس نظارت]],Table1[],3,0)</f>
        <v>کارشناس تاسیسات نظارت (1)</v>
      </c>
      <c r="I598" s="1">
        <f>COUNTIF(Table2[کد سیستم],Table11[[#This Row],[کد سیستم]])</f>
        <v>1</v>
      </c>
    </row>
    <row r="599" spans="1:9" x14ac:dyDescent="0.25">
      <c r="A599" s="1">
        <v>598</v>
      </c>
      <c r="B599" s="1" t="s">
        <v>2740</v>
      </c>
      <c r="C599" s="1" t="s">
        <v>2740</v>
      </c>
      <c r="D599" s="1" t="s">
        <v>3756</v>
      </c>
      <c r="E599" s="1" t="s">
        <v>317</v>
      </c>
      <c r="F599" s="1" t="str">
        <f>VLOOKUP(Table11[[#This Row],[نام کارشناس دفتر فنی]],Table1[],3,0)</f>
        <v>کارشناس بازرسی وبرنامه ریزی تعمیرات مکانیک(5)</v>
      </c>
      <c r="G599" s="1" t="s">
        <v>427</v>
      </c>
      <c r="H599" s="1" t="str">
        <f>VLOOKUP(Table11[[#This Row],[نام شخص کارشناس نظارت]],Table1[],3,0)</f>
        <v>کارشناس تاسیسات نظارت (1)</v>
      </c>
      <c r="I599" s="1">
        <f>COUNTIF(Table2[کد سیستم],Table11[[#This Row],[کد سیستم]])</f>
        <v>1</v>
      </c>
    </row>
    <row r="600" spans="1:9" x14ac:dyDescent="0.25">
      <c r="A600" s="1">
        <v>599</v>
      </c>
      <c r="B600" s="1" t="s">
        <v>2742</v>
      </c>
      <c r="C600" s="1" t="s">
        <v>2742</v>
      </c>
      <c r="D600" s="1" t="s">
        <v>3756</v>
      </c>
      <c r="E600" s="1" t="s">
        <v>317</v>
      </c>
      <c r="F600" s="1" t="str">
        <f>VLOOKUP(Table11[[#This Row],[نام کارشناس دفتر فنی]],Table1[],3,0)</f>
        <v>کارشناس بازرسی وبرنامه ریزی تعمیرات مکانیک(5)</v>
      </c>
      <c r="G600" s="1" t="s">
        <v>427</v>
      </c>
      <c r="H600" s="1" t="str">
        <f>VLOOKUP(Table11[[#This Row],[نام شخص کارشناس نظارت]],Table1[],3,0)</f>
        <v>کارشناس تاسیسات نظارت (1)</v>
      </c>
      <c r="I600" s="1">
        <f>COUNTIF(Table2[کد سیستم],Table11[[#This Row],[کد سیستم]])</f>
        <v>1</v>
      </c>
    </row>
    <row r="601" spans="1:9" x14ac:dyDescent="0.25">
      <c r="A601" s="1">
        <v>600</v>
      </c>
      <c r="B601" s="1" t="s">
        <v>2744</v>
      </c>
      <c r="C601" s="1" t="s">
        <v>2744</v>
      </c>
      <c r="D601" s="1" t="s">
        <v>3756</v>
      </c>
      <c r="E601" s="1" t="s">
        <v>317</v>
      </c>
      <c r="F601" s="1" t="str">
        <f>VLOOKUP(Table11[[#This Row],[نام کارشناس دفتر فنی]],Table1[],3,0)</f>
        <v>کارشناس بازرسی وبرنامه ریزی تعمیرات مکانیک(5)</v>
      </c>
      <c r="G601" s="1" t="s">
        <v>427</v>
      </c>
      <c r="H601" s="1" t="str">
        <f>VLOOKUP(Table11[[#This Row],[نام شخص کارشناس نظارت]],Table1[],3,0)</f>
        <v>کارشناس تاسیسات نظارت (1)</v>
      </c>
      <c r="I601" s="1">
        <f>COUNTIF(Table2[کد سیستم],Table11[[#This Row],[کد سیستم]])</f>
        <v>1</v>
      </c>
    </row>
    <row r="602" spans="1:9" x14ac:dyDescent="0.25">
      <c r="A602" s="1">
        <v>601</v>
      </c>
      <c r="B602" s="1" t="s">
        <v>2746</v>
      </c>
      <c r="C602" s="1" t="s">
        <v>2746</v>
      </c>
      <c r="D602" s="1" t="s">
        <v>3756</v>
      </c>
      <c r="E602" s="1" t="s">
        <v>317</v>
      </c>
      <c r="F602" s="1" t="str">
        <f>VLOOKUP(Table11[[#This Row],[نام کارشناس دفتر فنی]],Table1[],3,0)</f>
        <v>کارشناس بازرسی وبرنامه ریزی تعمیرات مکانیک(5)</v>
      </c>
      <c r="G602" s="1" t="s">
        <v>427</v>
      </c>
      <c r="H602" s="1" t="str">
        <f>VLOOKUP(Table11[[#This Row],[نام شخص کارشناس نظارت]],Table1[],3,0)</f>
        <v>کارشناس تاسیسات نظارت (1)</v>
      </c>
      <c r="I602" s="1">
        <f>COUNTIF(Table2[کد سیستم],Table11[[#This Row],[کد سیستم]])</f>
        <v>1</v>
      </c>
    </row>
    <row r="603" spans="1:9" x14ac:dyDescent="0.25">
      <c r="A603" s="1">
        <v>602</v>
      </c>
      <c r="B603" s="1" t="s">
        <v>2748</v>
      </c>
      <c r="C603" s="1" t="s">
        <v>2748</v>
      </c>
      <c r="D603" s="1" t="s">
        <v>3756</v>
      </c>
      <c r="E603" s="1" t="s">
        <v>317</v>
      </c>
      <c r="F603" s="1" t="str">
        <f>VLOOKUP(Table11[[#This Row],[نام کارشناس دفتر فنی]],Table1[],3,0)</f>
        <v>کارشناس بازرسی وبرنامه ریزی تعمیرات مکانیک(5)</v>
      </c>
      <c r="G603" s="1" t="s">
        <v>427</v>
      </c>
      <c r="H603" s="1" t="str">
        <f>VLOOKUP(Table11[[#This Row],[نام شخص کارشناس نظارت]],Table1[],3,0)</f>
        <v>کارشناس تاسیسات نظارت (1)</v>
      </c>
      <c r="I603" s="1">
        <f>COUNTIF(Table2[کد سیستم],Table11[[#This Row],[کد سیستم]])</f>
        <v>1</v>
      </c>
    </row>
    <row r="604" spans="1:9" x14ac:dyDescent="0.25">
      <c r="A604" s="1">
        <v>603</v>
      </c>
      <c r="B604" s="1" t="s">
        <v>2750</v>
      </c>
      <c r="C604" s="1" t="s">
        <v>2750</v>
      </c>
      <c r="D604" s="1" t="s">
        <v>3756</v>
      </c>
      <c r="E604" s="1" t="s">
        <v>317</v>
      </c>
      <c r="F604" s="1" t="str">
        <f>VLOOKUP(Table11[[#This Row],[نام کارشناس دفتر فنی]],Table1[],3,0)</f>
        <v>کارشناس بازرسی وبرنامه ریزی تعمیرات مکانیک(5)</v>
      </c>
      <c r="G604" s="1" t="s">
        <v>427</v>
      </c>
      <c r="H604" s="1" t="str">
        <f>VLOOKUP(Table11[[#This Row],[نام شخص کارشناس نظارت]],Table1[],3,0)</f>
        <v>کارشناس تاسیسات نظارت (1)</v>
      </c>
      <c r="I604" s="1">
        <f>COUNTIF(Table2[کد سیستم],Table11[[#This Row],[کد سیستم]])</f>
        <v>1</v>
      </c>
    </row>
    <row r="605" spans="1:9" x14ac:dyDescent="0.25">
      <c r="A605" s="1">
        <v>604</v>
      </c>
      <c r="B605" s="1" t="s">
        <v>2752</v>
      </c>
      <c r="C605" s="1" t="s">
        <v>2752</v>
      </c>
      <c r="D605" s="1" t="s">
        <v>3756</v>
      </c>
      <c r="E605" s="1" t="s">
        <v>317</v>
      </c>
      <c r="F605" s="1" t="str">
        <f>VLOOKUP(Table11[[#This Row],[نام کارشناس دفتر فنی]],Table1[],3,0)</f>
        <v>کارشناس بازرسی وبرنامه ریزی تعمیرات مکانیک(5)</v>
      </c>
      <c r="G605" s="1" t="s">
        <v>427</v>
      </c>
      <c r="H605" s="1" t="str">
        <f>VLOOKUP(Table11[[#This Row],[نام شخص کارشناس نظارت]],Table1[],3,0)</f>
        <v>کارشناس تاسیسات نظارت (1)</v>
      </c>
      <c r="I605" s="1">
        <f>COUNTIF(Table2[کد سیستم],Table11[[#This Row],[کد سیستم]])</f>
        <v>1</v>
      </c>
    </row>
    <row r="606" spans="1:9" x14ac:dyDescent="0.25">
      <c r="A606" s="1">
        <v>605</v>
      </c>
      <c r="B606" s="1" t="s">
        <v>2754</v>
      </c>
      <c r="C606" s="1" t="s">
        <v>2754</v>
      </c>
      <c r="D606" s="1" t="s">
        <v>3756</v>
      </c>
      <c r="E606" s="1" t="s">
        <v>317</v>
      </c>
      <c r="F606" s="1" t="str">
        <f>VLOOKUP(Table11[[#This Row],[نام کارشناس دفتر فنی]],Table1[],3,0)</f>
        <v>کارشناس بازرسی وبرنامه ریزی تعمیرات مکانیک(5)</v>
      </c>
      <c r="G606" s="1" t="s">
        <v>427</v>
      </c>
      <c r="H606" s="1" t="str">
        <f>VLOOKUP(Table11[[#This Row],[نام شخص کارشناس نظارت]],Table1[],3,0)</f>
        <v>کارشناس تاسیسات نظارت (1)</v>
      </c>
      <c r="I606" s="1">
        <f>COUNTIF(Table2[کد سیستم],Table11[[#This Row],[کد سیستم]])</f>
        <v>1</v>
      </c>
    </row>
    <row r="607" spans="1:9" x14ac:dyDescent="0.25">
      <c r="A607" s="1">
        <v>606</v>
      </c>
      <c r="B607" s="1" t="s">
        <v>2756</v>
      </c>
      <c r="C607" s="1" t="s">
        <v>2756</v>
      </c>
      <c r="D607" s="1" t="s">
        <v>3756</v>
      </c>
      <c r="E607" s="1" t="s">
        <v>317</v>
      </c>
      <c r="F607" s="1" t="str">
        <f>VLOOKUP(Table11[[#This Row],[نام کارشناس دفتر فنی]],Table1[],3,0)</f>
        <v>کارشناس بازرسی وبرنامه ریزی تعمیرات مکانیک(5)</v>
      </c>
      <c r="G607" s="1" t="s">
        <v>427</v>
      </c>
      <c r="H607" s="1" t="str">
        <f>VLOOKUP(Table11[[#This Row],[نام شخص کارشناس نظارت]],Table1[],3,0)</f>
        <v>کارشناس تاسیسات نظارت (1)</v>
      </c>
      <c r="I607" s="1">
        <f>COUNTIF(Table2[کد سیستم],Table11[[#This Row],[کد سیستم]])</f>
        <v>1</v>
      </c>
    </row>
    <row r="608" spans="1:9" x14ac:dyDescent="0.25">
      <c r="A608" s="1">
        <v>607</v>
      </c>
      <c r="B608" s="1" t="s">
        <v>2758</v>
      </c>
      <c r="C608" s="1" t="s">
        <v>2758</v>
      </c>
      <c r="D608" s="1" t="s">
        <v>3756</v>
      </c>
      <c r="E608" s="1" t="s">
        <v>317</v>
      </c>
      <c r="F608" s="1" t="str">
        <f>VLOOKUP(Table11[[#This Row],[نام کارشناس دفتر فنی]],Table1[],3,0)</f>
        <v>کارشناس بازرسی وبرنامه ریزی تعمیرات مکانیک(5)</v>
      </c>
      <c r="G608" s="1" t="s">
        <v>427</v>
      </c>
      <c r="H608" s="1" t="str">
        <f>VLOOKUP(Table11[[#This Row],[نام شخص کارشناس نظارت]],Table1[],3,0)</f>
        <v>کارشناس تاسیسات نظارت (1)</v>
      </c>
      <c r="I608" s="1">
        <f>COUNTIF(Table2[کد سیستم],Table11[[#This Row],[کد سیستم]])</f>
        <v>1</v>
      </c>
    </row>
    <row r="609" spans="1:9" x14ac:dyDescent="0.25">
      <c r="A609" s="1">
        <v>608</v>
      </c>
      <c r="B609" s="1" t="s">
        <v>2760</v>
      </c>
      <c r="C609" s="1" t="s">
        <v>2760</v>
      </c>
      <c r="D609" s="1" t="s">
        <v>3756</v>
      </c>
      <c r="E609" s="1" t="s">
        <v>317</v>
      </c>
      <c r="F609" s="1" t="str">
        <f>VLOOKUP(Table11[[#This Row],[نام کارشناس دفتر فنی]],Table1[],3,0)</f>
        <v>کارشناس بازرسی وبرنامه ریزی تعمیرات مکانیک(5)</v>
      </c>
      <c r="G609" s="1" t="s">
        <v>427</v>
      </c>
      <c r="H609" s="1" t="str">
        <f>VLOOKUP(Table11[[#This Row],[نام شخص کارشناس نظارت]],Table1[],3,0)</f>
        <v>کارشناس تاسیسات نظارت (1)</v>
      </c>
      <c r="I609" s="1">
        <f>COUNTIF(Table2[کد سیستم],Table11[[#This Row],[کد سیستم]])</f>
        <v>1</v>
      </c>
    </row>
    <row r="610" spans="1:9" x14ac:dyDescent="0.25">
      <c r="A610" s="1">
        <v>609</v>
      </c>
      <c r="B610" s="1" t="s">
        <v>2762</v>
      </c>
      <c r="C610" s="1" t="s">
        <v>2762</v>
      </c>
      <c r="D610" s="1" t="s">
        <v>3756</v>
      </c>
      <c r="E610" s="1" t="s">
        <v>317</v>
      </c>
      <c r="F610" s="1" t="str">
        <f>VLOOKUP(Table11[[#This Row],[نام کارشناس دفتر فنی]],Table1[],3,0)</f>
        <v>کارشناس بازرسی وبرنامه ریزی تعمیرات مکانیک(5)</v>
      </c>
      <c r="G610" s="1" t="s">
        <v>427</v>
      </c>
      <c r="H610" s="1" t="str">
        <f>VLOOKUP(Table11[[#This Row],[نام شخص کارشناس نظارت]],Table1[],3,0)</f>
        <v>کارشناس تاسیسات نظارت (1)</v>
      </c>
      <c r="I610" s="1">
        <f>COUNTIF(Table2[کد سیستم],Table11[[#This Row],[کد سیستم]])</f>
        <v>1</v>
      </c>
    </row>
    <row r="611" spans="1:9" x14ac:dyDescent="0.25">
      <c r="A611" s="1">
        <v>610</v>
      </c>
      <c r="B611" s="1" t="s">
        <v>2764</v>
      </c>
      <c r="C611" s="1">
        <v>1520</v>
      </c>
      <c r="D611" s="1" t="s">
        <v>3756</v>
      </c>
      <c r="E611" s="1" t="s">
        <v>317</v>
      </c>
      <c r="F611" s="1" t="str">
        <f>VLOOKUP(Table11[[#This Row],[نام کارشناس دفتر فنی]],Table1[],3,0)</f>
        <v>کارشناس بازرسی وبرنامه ریزی تعمیرات مکانیک(5)</v>
      </c>
      <c r="G611" s="1" t="s">
        <v>427</v>
      </c>
      <c r="H611" s="1" t="str">
        <f>VLOOKUP(Table11[[#This Row],[نام شخص کارشناس نظارت]],Table1[],3,0)</f>
        <v>کارشناس تاسیسات نظارت (1)</v>
      </c>
      <c r="I611" s="1">
        <f>COUNTIF(Table2[کد سیستم],Table11[[#This Row],[کد سیستم]])</f>
        <v>1</v>
      </c>
    </row>
    <row r="612" spans="1:9" x14ac:dyDescent="0.25">
      <c r="A612" s="1">
        <v>611</v>
      </c>
      <c r="B612" s="1" t="s">
        <v>2766</v>
      </c>
      <c r="C612" s="1" t="s">
        <v>2766</v>
      </c>
      <c r="D612" s="1" t="s">
        <v>3756</v>
      </c>
      <c r="E612" s="1" t="s">
        <v>317</v>
      </c>
      <c r="F612" s="1" t="str">
        <f>VLOOKUP(Table11[[#This Row],[نام کارشناس دفتر فنی]],Table1[],3,0)</f>
        <v>کارشناس بازرسی وبرنامه ریزی تعمیرات مکانیک(5)</v>
      </c>
      <c r="G612" s="1" t="s">
        <v>427</v>
      </c>
      <c r="H612" s="1" t="str">
        <f>VLOOKUP(Table11[[#This Row],[نام شخص کارشناس نظارت]],Table1[],3,0)</f>
        <v>کارشناس تاسیسات نظارت (1)</v>
      </c>
      <c r="I612" s="1">
        <f>COUNTIF(Table2[کد سیستم],Table11[[#This Row],[کد سیستم]])</f>
        <v>1</v>
      </c>
    </row>
    <row r="613" spans="1:9" x14ac:dyDescent="0.25">
      <c r="A613" s="1">
        <v>612</v>
      </c>
      <c r="B613" s="1" t="s">
        <v>2768</v>
      </c>
      <c r="C613" s="1" t="s">
        <v>2768</v>
      </c>
      <c r="D613" s="1" t="s">
        <v>3756</v>
      </c>
      <c r="E613" s="1" t="s">
        <v>317</v>
      </c>
      <c r="F613" s="1" t="str">
        <f>VLOOKUP(Table11[[#This Row],[نام کارشناس دفتر فنی]],Table1[],3,0)</f>
        <v>کارشناس بازرسی وبرنامه ریزی تعمیرات مکانیک(5)</v>
      </c>
      <c r="G613" s="1" t="s">
        <v>427</v>
      </c>
      <c r="H613" s="1" t="str">
        <f>VLOOKUP(Table11[[#This Row],[نام شخص کارشناس نظارت]],Table1[],3,0)</f>
        <v>کارشناس تاسیسات نظارت (1)</v>
      </c>
      <c r="I613" s="1">
        <f>COUNTIF(Table2[کد سیستم],Table11[[#This Row],[کد سیستم]])</f>
        <v>1</v>
      </c>
    </row>
    <row r="614" spans="1:9" x14ac:dyDescent="0.25">
      <c r="A614" s="1">
        <v>613</v>
      </c>
      <c r="B614" s="1" t="s">
        <v>2770</v>
      </c>
      <c r="C614" s="1" t="s">
        <v>2770</v>
      </c>
      <c r="D614" s="1" t="s">
        <v>3756</v>
      </c>
      <c r="E614" s="1" t="s">
        <v>317</v>
      </c>
      <c r="F614" s="1" t="str">
        <f>VLOOKUP(Table11[[#This Row],[نام کارشناس دفتر فنی]],Table1[],3,0)</f>
        <v>کارشناس بازرسی وبرنامه ریزی تعمیرات مکانیک(5)</v>
      </c>
      <c r="G614" s="1" t="s">
        <v>427</v>
      </c>
      <c r="H614" s="1" t="str">
        <f>VLOOKUP(Table11[[#This Row],[نام شخص کارشناس نظارت]],Table1[],3,0)</f>
        <v>کارشناس تاسیسات نظارت (1)</v>
      </c>
      <c r="I614" s="1">
        <f>COUNTIF(Table2[کد سیستم],Table11[[#This Row],[کد سیستم]])</f>
        <v>1</v>
      </c>
    </row>
    <row r="615" spans="1:9" x14ac:dyDescent="0.25">
      <c r="A615" s="1">
        <v>614</v>
      </c>
      <c r="B615" s="1" t="s">
        <v>2772</v>
      </c>
      <c r="C615" s="1" t="s">
        <v>2772</v>
      </c>
      <c r="D615" s="1" t="s">
        <v>3756</v>
      </c>
      <c r="E615" s="1" t="s">
        <v>317</v>
      </c>
      <c r="F615" s="1" t="str">
        <f>VLOOKUP(Table11[[#This Row],[نام کارشناس دفتر فنی]],Table1[],3,0)</f>
        <v>کارشناس بازرسی وبرنامه ریزی تعمیرات مکانیک(5)</v>
      </c>
      <c r="G615" s="1" t="s">
        <v>427</v>
      </c>
      <c r="H615" s="1" t="str">
        <f>VLOOKUP(Table11[[#This Row],[نام شخص کارشناس نظارت]],Table1[],3,0)</f>
        <v>کارشناس تاسیسات نظارت (1)</v>
      </c>
      <c r="I615" s="1">
        <f>COUNTIF(Table2[کد سیستم],Table11[[#This Row],[کد سیستم]])</f>
        <v>1</v>
      </c>
    </row>
    <row r="616" spans="1:9" x14ac:dyDescent="0.25">
      <c r="A616" s="1">
        <v>615</v>
      </c>
      <c r="B616" s="1" t="s">
        <v>2774</v>
      </c>
      <c r="C616" s="1" t="s">
        <v>2774</v>
      </c>
      <c r="D616" s="1" t="s">
        <v>3756</v>
      </c>
      <c r="E616" s="1" t="s">
        <v>317</v>
      </c>
      <c r="F616" s="1" t="str">
        <f>VLOOKUP(Table11[[#This Row],[نام کارشناس دفتر فنی]],Table1[],3,0)</f>
        <v>کارشناس بازرسی وبرنامه ریزی تعمیرات مکانیک(5)</v>
      </c>
      <c r="G616" s="1" t="s">
        <v>427</v>
      </c>
      <c r="H616" s="1" t="str">
        <f>VLOOKUP(Table11[[#This Row],[نام شخص کارشناس نظارت]],Table1[],3,0)</f>
        <v>کارشناس تاسیسات نظارت (1)</v>
      </c>
      <c r="I616" s="1">
        <f>COUNTIF(Table2[کد سیستم],Table11[[#This Row],[کد سیستم]])</f>
        <v>1</v>
      </c>
    </row>
    <row r="617" spans="1:9" x14ac:dyDescent="0.25">
      <c r="A617" s="1">
        <v>616</v>
      </c>
      <c r="B617" s="1" t="s">
        <v>2776</v>
      </c>
      <c r="C617" s="1" t="s">
        <v>2776</v>
      </c>
      <c r="D617" s="1" t="s">
        <v>3756</v>
      </c>
      <c r="E617" s="1" t="s">
        <v>317</v>
      </c>
      <c r="F617" s="1" t="str">
        <f>VLOOKUP(Table11[[#This Row],[نام کارشناس دفتر فنی]],Table1[],3,0)</f>
        <v>کارشناس بازرسی وبرنامه ریزی تعمیرات مکانیک(5)</v>
      </c>
      <c r="G617" s="1" t="s">
        <v>427</v>
      </c>
      <c r="H617" s="1" t="str">
        <f>VLOOKUP(Table11[[#This Row],[نام شخص کارشناس نظارت]],Table1[],3,0)</f>
        <v>کارشناس تاسیسات نظارت (1)</v>
      </c>
      <c r="I617" s="1">
        <f>COUNTIF(Table2[کد سیستم],Table11[[#This Row],[کد سیستم]])</f>
        <v>1</v>
      </c>
    </row>
    <row r="618" spans="1:9" x14ac:dyDescent="0.25">
      <c r="A618" s="1">
        <v>617</v>
      </c>
      <c r="B618" s="1" t="s">
        <v>2778</v>
      </c>
      <c r="C618" s="1" t="s">
        <v>2778</v>
      </c>
      <c r="D618" s="1" t="s">
        <v>3756</v>
      </c>
      <c r="E618" s="1" t="s">
        <v>317</v>
      </c>
      <c r="F618" s="1" t="str">
        <f>VLOOKUP(Table11[[#This Row],[نام کارشناس دفتر فنی]],Table1[],3,0)</f>
        <v>کارشناس بازرسی وبرنامه ریزی تعمیرات مکانیک(5)</v>
      </c>
      <c r="G618" s="1" t="s">
        <v>427</v>
      </c>
      <c r="H618" s="1" t="str">
        <f>VLOOKUP(Table11[[#This Row],[نام شخص کارشناس نظارت]],Table1[],3,0)</f>
        <v>کارشناس تاسیسات نظارت (1)</v>
      </c>
      <c r="I618" s="1">
        <f>COUNTIF(Table2[کد سیستم],Table11[[#This Row],[کد سیستم]])</f>
        <v>1</v>
      </c>
    </row>
    <row r="619" spans="1:9" x14ac:dyDescent="0.25">
      <c r="A619" s="1">
        <v>618</v>
      </c>
      <c r="B619" s="1" t="s">
        <v>2780</v>
      </c>
      <c r="C619" s="1" t="s">
        <v>2780</v>
      </c>
      <c r="D619" s="1" t="s">
        <v>3756</v>
      </c>
      <c r="E619" s="1" t="s">
        <v>317</v>
      </c>
      <c r="F619" s="1" t="str">
        <f>VLOOKUP(Table11[[#This Row],[نام کارشناس دفتر فنی]],Table1[],3,0)</f>
        <v>کارشناس بازرسی وبرنامه ریزی تعمیرات مکانیک(5)</v>
      </c>
      <c r="G619" s="1" t="s">
        <v>427</v>
      </c>
      <c r="H619" s="1" t="str">
        <f>VLOOKUP(Table11[[#This Row],[نام شخص کارشناس نظارت]],Table1[],3,0)</f>
        <v>کارشناس تاسیسات نظارت (1)</v>
      </c>
      <c r="I619" s="1">
        <f>COUNTIF(Table2[کد سیستم],Table11[[#This Row],[کد سیستم]])</f>
        <v>1</v>
      </c>
    </row>
    <row r="620" spans="1:9" x14ac:dyDescent="0.25">
      <c r="A620" s="1">
        <v>619</v>
      </c>
      <c r="B620" s="1" t="s">
        <v>2782</v>
      </c>
      <c r="C620" s="1" t="s">
        <v>2782</v>
      </c>
      <c r="D620" s="1" t="s">
        <v>3756</v>
      </c>
      <c r="E620" s="1" t="s">
        <v>317</v>
      </c>
      <c r="F620" s="1" t="str">
        <f>VLOOKUP(Table11[[#This Row],[نام کارشناس دفتر فنی]],Table1[],3,0)</f>
        <v>کارشناس بازرسی وبرنامه ریزی تعمیرات مکانیک(5)</v>
      </c>
      <c r="G620" s="1" t="s">
        <v>427</v>
      </c>
      <c r="H620" s="1" t="str">
        <f>VLOOKUP(Table11[[#This Row],[نام شخص کارشناس نظارت]],Table1[],3,0)</f>
        <v>کارشناس تاسیسات نظارت (1)</v>
      </c>
      <c r="I620" s="1">
        <f>COUNTIF(Table2[کد سیستم],Table11[[#This Row],[کد سیستم]])</f>
        <v>1</v>
      </c>
    </row>
    <row r="621" spans="1:9" x14ac:dyDescent="0.25">
      <c r="A621" s="1">
        <v>620</v>
      </c>
      <c r="B621" s="1" t="s">
        <v>2784</v>
      </c>
      <c r="C621" s="1" t="s">
        <v>2784</v>
      </c>
      <c r="D621" s="1" t="s">
        <v>3756</v>
      </c>
      <c r="E621" s="1" t="s">
        <v>317</v>
      </c>
      <c r="F621" s="1" t="str">
        <f>VLOOKUP(Table11[[#This Row],[نام کارشناس دفتر فنی]],Table1[],3,0)</f>
        <v>کارشناس بازرسی وبرنامه ریزی تعمیرات مکانیک(5)</v>
      </c>
      <c r="G621" s="1" t="s">
        <v>427</v>
      </c>
      <c r="H621" s="1" t="str">
        <f>VLOOKUP(Table11[[#This Row],[نام شخص کارشناس نظارت]],Table1[],3,0)</f>
        <v>کارشناس تاسیسات نظارت (1)</v>
      </c>
      <c r="I621" s="1">
        <f>COUNTIF(Table2[کد سیستم],Table11[[#This Row],[کد سیستم]])</f>
        <v>1</v>
      </c>
    </row>
    <row r="622" spans="1:9" x14ac:dyDescent="0.25">
      <c r="A622" s="1">
        <v>621</v>
      </c>
      <c r="B622" s="1" t="s">
        <v>2786</v>
      </c>
      <c r="C622" s="1" t="s">
        <v>2786</v>
      </c>
      <c r="D622" s="1" t="s">
        <v>3756</v>
      </c>
      <c r="E622" s="1" t="s">
        <v>317</v>
      </c>
      <c r="F622" s="1" t="str">
        <f>VLOOKUP(Table11[[#This Row],[نام کارشناس دفتر فنی]],Table1[],3,0)</f>
        <v>کارشناس بازرسی وبرنامه ریزی تعمیرات مکانیک(5)</v>
      </c>
      <c r="G622" s="1" t="s">
        <v>427</v>
      </c>
      <c r="H622" s="1" t="str">
        <f>VLOOKUP(Table11[[#This Row],[نام شخص کارشناس نظارت]],Table1[],3,0)</f>
        <v>کارشناس تاسیسات نظارت (1)</v>
      </c>
      <c r="I622" s="1">
        <f>COUNTIF(Table2[کد سیستم],Table11[[#This Row],[کد سیستم]])</f>
        <v>1</v>
      </c>
    </row>
    <row r="623" spans="1:9" x14ac:dyDescent="0.25">
      <c r="A623" s="1">
        <v>622</v>
      </c>
      <c r="B623" s="1" t="s">
        <v>2788</v>
      </c>
      <c r="C623" s="1" t="s">
        <v>2788</v>
      </c>
      <c r="D623" s="1" t="s">
        <v>3756</v>
      </c>
      <c r="E623" s="1" t="s">
        <v>317</v>
      </c>
      <c r="F623" s="1" t="str">
        <f>VLOOKUP(Table11[[#This Row],[نام کارشناس دفتر فنی]],Table1[],3,0)</f>
        <v>کارشناس بازرسی وبرنامه ریزی تعمیرات مکانیک(5)</v>
      </c>
      <c r="G623" s="1" t="s">
        <v>427</v>
      </c>
      <c r="H623" s="1" t="str">
        <f>VLOOKUP(Table11[[#This Row],[نام شخص کارشناس نظارت]],Table1[],3,0)</f>
        <v>کارشناس تاسیسات نظارت (1)</v>
      </c>
      <c r="I623" s="1">
        <f>COUNTIF(Table2[کد سیستم],Table11[[#This Row],[کد سیستم]])</f>
        <v>1</v>
      </c>
    </row>
    <row r="624" spans="1:9" x14ac:dyDescent="0.25">
      <c r="A624" s="1">
        <v>623</v>
      </c>
      <c r="B624" s="1" t="s">
        <v>2790</v>
      </c>
      <c r="C624" s="1" t="s">
        <v>2790</v>
      </c>
      <c r="D624" s="1" t="s">
        <v>3756</v>
      </c>
      <c r="E624" s="1" t="s">
        <v>317</v>
      </c>
      <c r="F624" s="1" t="str">
        <f>VLOOKUP(Table11[[#This Row],[نام کارشناس دفتر فنی]],Table1[],3,0)</f>
        <v>کارشناس بازرسی وبرنامه ریزی تعمیرات مکانیک(5)</v>
      </c>
      <c r="G624" s="1" t="s">
        <v>427</v>
      </c>
      <c r="H624" s="1" t="str">
        <f>VLOOKUP(Table11[[#This Row],[نام شخص کارشناس نظارت]],Table1[],3,0)</f>
        <v>کارشناس تاسیسات نظارت (1)</v>
      </c>
      <c r="I624" s="1">
        <f>COUNTIF(Table2[کد سیستم],Table11[[#This Row],[کد سیستم]])</f>
        <v>1</v>
      </c>
    </row>
    <row r="625" spans="1:9" x14ac:dyDescent="0.25">
      <c r="A625" s="1">
        <v>624</v>
      </c>
      <c r="B625" s="1" t="s">
        <v>2792</v>
      </c>
      <c r="C625" s="1" t="s">
        <v>2792</v>
      </c>
      <c r="D625" s="1" t="s">
        <v>3756</v>
      </c>
      <c r="E625" s="1" t="s">
        <v>317</v>
      </c>
      <c r="F625" s="1" t="str">
        <f>VLOOKUP(Table11[[#This Row],[نام کارشناس دفتر فنی]],Table1[],3,0)</f>
        <v>کارشناس بازرسی وبرنامه ریزی تعمیرات مکانیک(5)</v>
      </c>
      <c r="G625" s="1" t="s">
        <v>427</v>
      </c>
      <c r="H625" s="1" t="str">
        <f>VLOOKUP(Table11[[#This Row],[نام شخص کارشناس نظارت]],Table1[],3,0)</f>
        <v>کارشناس تاسیسات نظارت (1)</v>
      </c>
      <c r="I625" s="1">
        <f>COUNTIF(Table2[کد سیستم],Table11[[#This Row],[کد سیستم]])</f>
        <v>1</v>
      </c>
    </row>
    <row r="626" spans="1:9" x14ac:dyDescent="0.25">
      <c r="A626" s="1">
        <v>625</v>
      </c>
      <c r="B626" s="1" t="s">
        <v>2794</v>
      </c>
      <c r="C626" s="1" t="s">
        <v>2794</v>
      </c>
      <c r="D626" s="1" t="s">
        <v>3756</v>
      </c>
      <c r="E626" s="1" t="s">
        <v>317</v>
      </c>
      <c r="F626" s="1" t="str">
        <f>VLOOKUP(Table11[[#This Row],[نام کارشناس دفتر فنی]],Table1[],3,0)</f>
        <v>کارشناس بازرسی وبرنامه ریزی تعمیرات مکانیک(5)</v>
      </c>
      <c r="G626" s="1" t="s">
        <v>427</v>
      </c>
      <c r="H626" s="1" t="str">
        <f>VLOOKUP(Table11[[#This Row],[نام شخص کارشناس نظارت]],Table1[],3,0)</f>
        <v>کارشناس تاسیسات نظارت (1)</v>
      </c>
      <c r="I626" s="1">
        <f>COUNTIF(Table2[کد سیستم],Table11[[#This Row],[کد سیستم]])</f>
        <v>1</v>
      </c>
    </row>
    <row r="627" spans="1:9" x14ac:dyDescent="0.25">
      <c r="A627" s="1">
        <v>626</v>
      </c>
      <c r="B627" s="1" t="s">
        <v>2796</v>
      </c>
      <c r="C627" s="1" t="s">
        <v>2796</v>
      </c>
      <c r="D627" s="1" t="s">
        <v>3756</v>
      </c>
      <c r="E627" s="1" t="s">
        <v>317</v>
      </c>
      <c r="F627" s="1" t="str">
        <f>VLOOKUP(Table11[[#This Row],[نام کارشناس دفتر فنی]],Table1[],3,0)</f>
        <v>کارشناس بازرسی وبرنامه ریزی تعمیرات مکانیک(5)</v>
      </c>
      <c r="G627" s="1" t="s">
        <v>427</v>
      </c>
      <c r="H627" s="1" t="str">
        <f>VLOOKUP(Table11[[#This Row],[نام شخص کارشناس نظارت]],Table1[],3,0)</f>
        <v>کارشناس تاسیسات نظارت (1)</v>
      </c>
      <c r="I627" s="1">
        <f>COUNTIF(Table2[کد سیستم],Table11[[#This Row],[کد سیستم]])</f>
        <v>1</v>
      </c>
    </row>
    <row r="628" spans="1:9" x14ac:dyDescent="0.25">
      <c r="A628" s="1">
        <v>627</v>
      </c>
      <c r="B628" s="1" t="s">
        <v>2798</v>
      </c>
      <c r="C628" s="1" t="s">
        <v>2798</v>
      </c>
      <c r="D628" s="1" t="s">
        <v>3756</v>
      </c>
      <c r="E628" s="1" t="s">
        <v>317</v>
      </c>
      <c r="F628" s="1" t="str">
        <f>VLOOKUP(Table11[[#This Row],[نام کارشناس دفتر فنی]],Table1[],3,0)</f>
        <v>کارشناس بازرسی وبرنامه ریزی تعمیرات مکانیک(5)</v>
      </c>
      <c r="G628" s="1" t="s">
        <v>427</v>
      </c>
      <c r="H628" s="1" t="str">
        <f>VLOOKUP(Table11[[#This Row],[نام شخص کارشناس نظارت]],Table1[],3,0)</f>
        <v>کارشناس تاسیسات نظارت (1)</v>
      </c>
      <c r="I628" s="1">
        <f>COUNTIF(Table2[کد سیستم],Table11[[#This Row],[کد سیستم]])</f>
        <v>1</v>
      </c>
    </row>
    <row r="629" spans="1:9" x14ac:dyDescent="0.25">
      <c r="A629" s="1">
        <v>628</v>
      </c>
      <c r="B629" s="1" t="s">
        <v>2800</v>
      </c>
      <c r="C629" s="1" t="s">
        <v>2800</v>
      </c>
      <c r="D629" s="1" t="s">
        <v>3756</v>
      </c>
      <c r="E629" s="1" t="s">
        <v>317</v>
      </c>
      <c r="F629" s="1" t="str">
        <f>VLOOKUP(Table11[[#This Row],[نام کارشناس دفتر فنی]],Table1[],3,0)</f>
        <v>کارشناس بازرسی وبرنامه ریزی تعمیرات مکانیک(5)</v>
      </c>
      <c r="G629" s="1" t="s">
        <v>427</v>
      </c>
      <c r="H629" s="1" t="str">
        <f>VLOOKUP(Table11[[#This Row],[نام شخص کارشناس نظارت]],Table1[],3,0)</f>
        <v>کارشناس تاسیسات نظارت (1)</v>
      </c>
      <c r="I629" s="1">
        <f>COUNTIF(Table2[کد سیستم],Table11[[#This Row],[کد سیستم]])</f>
        <v>1</v>
      </c>
    </row>
    <row r="630" spans="1:9" x14ac:dyDescent="0.25">
      <c r="A630" s="1">
        <v>629</v>
      </c>
      <c r="B630" s="1" t="s">
        <v>2802</v>
      </c>
      <c r="C630" s="1" t="s">
        <v>2802</v>
      </c>
      <c r="D630" s="1" t="s">
        <v>3756</v>
      </c>
      <c r="E630" s="1" t="s">
        <v>317</v>
      </c>
      <c r="F630" s="1" t="str">
        <f>VLOOKUP(Table11[[#This Row],[نام کارشناس دفتر فنی]],Table1[],3,0)</f>
        <v>کارشناس بازرسی وبرنامه ریزی تعمیرات مکانیک(5)</v>
      </c>
      <c r="G630" s="1" t="s">
        <v>427</v>
      </c>
      <c r="H630" s="1" t="str">
        <f>VLOOKUP(Table11[[#This Row],[نام شخص کارشناس نظارت]],Table1[],3,0)</f>
        <v>کارشناس تاسیسات نظارت (1)</v>
      </c>
      <c r="I630" s="1">
        <f>COUNTIF(Table2[کد سیستم],Table11[[#This Row],[کد سیستم]])</f>
        <v>1</v>
      </c>
    </row>
    <row r="631" spans="1:9" x14ac:dyDescent="0.25">
      <c r="A631" s="1">
        <v>630</v>
      </c>
      <c r="B631" s="1" t="s">
        <v>2804</v>
      </c>
      <c r="C631" s="1" t="s">
        <v>2804</v>
      </c>
      <c r="D631" s="1" t="s">
        <v>3756</v>
      </c>
      <c r="E631" s="1" t="s">
        <v>317</v>
      </c>
      <c r="F631" s="1" t="str">
        <f>VLOOKUP(Table11[[#This Row],[نام کارشناس دفتر فنی]],Table1[],3,0)</f>
        <v>کارشناس بازرسی وبرنامه ریزی تعمیرات مکانیک(5)</v>
      </c>
      <c r="G631" s="1" t="s">
        <v>427</v>
      </c>
      <c r="H631" s="1" t="str">
        <f>VLOOKUP(Table11[[#This Row],[نام شخص کارشناس نظارت]],Table1[],3,0)</f>
        <v>کارشناس تاسیسات نظارت (1)</v>
      </c>
      <c r="I631" s="1">
        <f>COUNTIF(Table2[کد سیستم],Table11[[#This Row],[کد سیستم]])</f>
        <v>1</v>
      </c>
    </row>
    <row r="632" spans="1:9" x14ac:dyDescent="0.25">
      <c r="A632" s="1">
        <v>631</v>
      </c>
      <c r="B632" s="1" t="s">
        <v>2806</v>
      </c>
      <c r="C632" s="1" t="s">
        <v>2806</v>
      </c>
      <c r="D632" s="1" t="s">
        <v>3756</v>
      </c>
      <c r="E632" s="1" t="s">
        <v>317</v>
      </c>
      <c r="F632" s="1" t="str">
        <f>VLOOKUP(Table11[[#This Row],[نام کارشناس دفتر فنی]],Table1[],3,0)</f>
        <v>کارشناس بازرسی وبرنامه ریزی تعمیرات مکانیک(5)</v>
      </c>
      <c r="G632" s="1" t="s">
        <v>427</v>
      </c>
      <c r="H632" s="1" t="str">
        <f>VLOOKUP(Table11[[#This Row],[نام شخص کارشناس نظارت]],Table1[],3,0)</f>
        <v>کارشناس تاسیسات نظارت (1)</v>
      </c>
      <c r="I632" s="1">
        <f>COUNTIF(Table2[کد سیستم],Table11[[#This Row],[کد سیستم]])</f>
        <v>1</v>
      </c>
    </row>
    <row r="633" spans="1:9" x14ac:dyDescent="0.25">
      <c r="A633" s="1">
        <v>632</v>
      </c>
      <c r="B633" s="1" t="s">
        <v>2808</v>
      </c>
      <c r="C633" s="1" t="s">
        <v>2808</v>
      </c>
      <c r="D633" s="1" t="s">
        <v>3756</v>
      </c>
      <c r="E633" s="1" t="s">
        <v>317</v>
      </c>
      <c r="F633" s="1" t="str">
        <f>VLOOKUP(Table11[[#This Row],[نام کارشناس دفتر فنی]],Table1[],3,0)</f>
        <v>کارشناس بازرسی وبرنامه ریزی تعمیرات مکانیک(5)</v>
      </c>
      <c r="G633" s="1" t="s">
        <v>427</v>
      </c>
      <c r="H633" s="1" t="str">
        <f>VLOOKUP(Table11[[#This Row],[نام شخص کارشناس نظارت]],Table1[],3,0)</f>
        <v>کارشناس تاسیسات نظارت (1)</v>
      </c>
      <c r="I633" s="1">
        <f>COUNTIF(Table2[کد سیستم],Table11[[#This Row],[کد سیستم]])</f>
        <v>1</v>
      </c>
    </row>
    <row r="634" spans="1:9" x14ac:dyDescent="0.25">
      <c r="A634" s="1">
        <v>633</v>
      </c>
      <c r="B634" s="1" t="s">
        <v>2810</v>
      </c>
      <c r="C634" s="1" t="s">
        <v>2810</v>
      </c>
      <c r="D634" s="1" t="s">
        <v>3756</v>
      </c>
      <c r="E634" s="1" t="s">
        <v>317</v>
      </c>
      <c r="F634" s="1" t="str">
        <f>VLOOKUP(Table11[[#This Row],[نام کارشناس دفتر فنی]],Table1[],3,0)</f>
        <v>کارشناس بازرسی وبرنامه ریزی تعمیرات مکانیک(5)</v>
      </c>
      <c r="G634" s="1" t="s">
        <v>427</v>
      </c>
      <c r="H634" s="1" t="str">
        <f>VLOOKUP(Table11[[#This Row],[نام شخص کارشناس نظارت]],Table1[],3,0)</f>
        <v>کارشناس تاسیسات نظارت (1)</v>
      </c>
      <c r="I634" s="1">
        <f>COUNTIF(Table2[کد سیستم],Table11[[#This Row],[کد سیستم]])</f>
        <v>1</v>
      </c>
    </row>
    <row r="635" spans="1:9" x14ac:dyDescent="0.25">
      <c r="A635" s="1">
        <v>634</v>
      </c>
      <c r="B635" s="1" t="s">
        <v>2812</v>
      </c>
      <c r="C635" s="1" t="s">
        <v>2812</v>
      </c>
      <c r="D635" s="1" t="s">
        <v>3756</v>
      </c>
      <c r="E635" s="1" t="s">
        <v>317</v>
      </c>
      <c r="F635" s="1" t="str">
        <f>VLOOKUP(Table11[[#This Row],[نام کارشناس دفتر فنی]],Table1[],3,0)</f>
        <v>کارشناس بازرسی وبرنامه ریزی تعمیرات مکانیک(5)</v>
      </c>
      <c r="G635" s="1" t="s">
        <v>427</v>
      </c>
      <c r="H635" s="1" t="str">
        <f>VLOOKUP(Table11[[#This Row],[نام شخص کارشناس نظارت]],Table1[],3,0)</f>
        <v>کارشناس تاسیسات نظارت (1)</v>
      </c>
      <c r="I635" s="1">
        <f>COUNTIF(Table2[کد سیستم],Table11[[#This Row],[کد سیستم]])</f>
        <v>1</v>
      </c>
    </row>
    <row r="636" spans="1:9" x14ac:dyDescent="0.25">
      <c r="A636" s="1">
        <v>635</v>
      </c>
      <c r="B636" s="1" t="s">
        <v>2814</v>
      </c>
      <c r="C636" s="1" t="s">
        <v>2814</v>
      </c>
      <c r="D636" s="1" t="s">
        <v>3756</v>
      </c>
      <c r="E636" s="1" t="s">
        <v>317</v>
      </c>
      <c r="F636" s="1" t="str">
        <f>VLOOKUP(Table11[[#This Row],[نام کارشناس دفتر فنی]],Table1[],3,0)</f>
        <v>کارشناس بازرسی وبرنامه ریزی تعمیرات مکانیک(5)</v>
      </c>
      <c r="G636" s="1" t="s">
        <v>427</v>
      </c>
      <c r="H636" s="1" t="str">
        <f>VLOOKUP(Table11[[#This Row],[نام شخص کارشناس نظارت]],Table1[],3,0)</f>
        <v>کارشناس تاسیسات نظارت (1)</v>
      </c>
      <c r="I636" s="1">
        <f>COUNTIF(Table2[کد سیستم],Table11[[#This Row],[کد سیستم]])</f>
        <v>1</v>
      </c>
    </row>
    <row r="637" spans="1:9" x14ac:dyDescent="0.25">
      <c r="A637" s="1">
        <v>636</v>
      </c>
      <c r="B637" s="1" t="s">
        <v>2816</v>
      </c>
      <c r="C637" s="1" t="s">
        <v>2816</v>
      </c>
      <c r="D637" s="1" t="s">
        <v>3756</v>
      </c>
      <c r="E637" s="1" t="s">
        <v>317</v>
      </c>
      <c r="F637" s="1" t="str">
        <f>VLOOKUP(Table11[[#This Row],[نام کارشناس دفتر فنی]],Table1[],3,0)</f>
        <v>کارشناس بازرسی وبرنامه ریزی تعمیرات مکانیک(5)</v>
      </c>
      <c r="G637" s="1" t="s">
        <v>427</v>
      </c>
      <c r="H637" s="1" t="str">
        <f>VLOOKUP(Table11[[#This Row],[نام شخص کارشناس نظارت]],Table1[],3,0)</f>
        <v>کارشناس تاسیسات نظارت (1)</v>
      </c>
      <c r="I637" s="1">
        <f>COUNTIF(Table2[کد سیستم],Table11[[#This Row],[کد سیستم]])</f>
        <v>1</v>
      </c>
    </row>
    <row r="638" spans="1:9" x14ac:dyDescent="0.25">
      <c r="A638" s="1">
        <v>637</v>
      </c>
      <c r="B638" s="1" t="s">
        <v>2818</v>
      </c>
      <c r="C638" s="1">
        <v>1530</v>
      </c>
      <c r="D638" s="1" t="s">
        <v>3756</v>
      </c>
      <c r="E638" s="1" t="s">
        <v>317</v>
      </c>
      <c r="F638" s="1" t="str">
        <f>VLOOKUP(Table11[[#This Row],[نام کارشناس دفتر فنی]],Table1[],3,0)</f>
        <v>کارشناس بازرسی وبرنامه ریزی تعمیرات مکانیک(5)</v>
      </c>
      <c r="G638" s="1" t="s">
        <v>427</v>
      </c>
      <c r="H638" s="1" t="str">
        <f>VLOOKUP(Table11[[#This Row],[نام شخص کارشناس نظارت]],Table1[],3,0)</f>
        <v>کارشناس تاسیسات نظارت (1)</v>
      </c>
      <c r="I638" s="1">
        <f>COUNTIF(Table2[کد سیستم],Table11[[#This Row],[کد سیستم]])</f>
        <v>1</v>
      </c>
    </row>
    <row r="639" spans="1:9" x14ac:dyDescent="0.25">
      <c r="A639" s="1">
        <v>638</v>
      </c>
      <c r="B639" s="1" t="s">
        <v>2820</v>
      </c>
      <c r="C639" s="1" t="s">
        <v>2820</v>
      </c>
      <c r="D639" s="1" t="s">
        <v>3756</v>
      </c>
      <c r="E639" s="1" t="s">
        <v>317</v>
      </c>
      <c r="F639" s="1" t="str">
        <f>VLOOKUP(Table11[[#This Row],[نام کارشناس دفتر فنی]],Table1[],3,0)</f>
        <v>کارشناس بازرسی وبرنامه ریزی تعمیرات مکانیک(5)</v>
      </c>
      <c r="G639" s="1" t="s">
        <v>427</v>
      </c>
      <c r="H639" s="1" t="str">
        <f>VLOOKUP(Table11[[#This Row],[نام شخص کارشناس نظارت]],Table1[],3,0)</f>
        <v>کارشناس تاسیسات نظارت (1)</v>
      </c>
      <c r="I639" s="1">
        <f>COUNTIF(Table2[کد سیستم],Table11[[#This Row],[کد سیستم]])</f>
        <v>1</v>
      </c>
    </row>
    <row r="640" spans="1:9" x14ac:dyDescent="0.25">
      <c r="A640" s="1">
        <v>639</v>
      </c>
      <c r="B640" s="1" t="s">
        <v>2822</v>
      </c>
      <c r="C640" s="1">
        <v>1540</v>
      </c>
      <c r="D640" s="1" t="s">
        <v>3756</v>
      </c>
      <c r="E640" s="1" t="s">
        <v>317</v>
      </c>
      <c r="F640" s="1" t="str">
        <f>VLOOKUP(Table11[[#This Row],[نام کارشناس دفتر فنی]],Table1[],3,0)</f>
        <v>کارشناس بازرسی وبرنامه ریزی تعمیرات مکانیک(5)</v>
      </c>
      <c r="G640" s="1" t="s">
        <v>427</v>
      </c>
      <c r="H640" s="1" t="str">
        <f>VLOOKUP(Table11[[#This Row],[نام شخص کارشناس نظارت]],Table1[],3,0)</f>
        <v>کارشناس تاسیسات نظارت (1)</v>
      </c>
      <c r="I640" s="1">
        <f>COUNTIF(Table2[کد سیستم],Table11[[#This Row],[کد سیستم]])</f>
        <v>1</v>
      </c>
    </row>
    <row r="641" spans="1:9" x14ac:dyDescent="0.25">
      <c r="A641" s="1">
        <v>640</v>
      </c>
      <c r="B641" s="1" t="s">
        <v>2824</v>
      </c>
      <c r="C641" s="1" t="s">
        <v>2824</v>
      </c>
      <c r="D641" s="1" t="s">
        <v>3756</v>
      </c>
      <c r="E641" s="1" t="s">
        <v>317</v>
      </c>
      <c r="F641" s="1" t="str">
        <f>VLOOKUP(Table11[[#This Row],[نام کارشناس دفتر فنی]],Table1[],3,0)</f>
        <v>کارشناس بازرسی وبرنامه ریزی تعمیرات مکانیک(5)</v>
      </c>
      <c r="G641" s="1" t="s">
        <v>427</v>
      </c>
      <c r="H641" s="1" t="str">
        <f>VLOOKUP(Table11[[#This Row],[نام شخص کارشناس نظارت]],Table1[],3,0)</f>
        <v>کارشناس تاسیسات نظارت (1)</v>
      </c>
      <c r="I641" s="1">
        <f>COUNTIF(Table2[کد سیستم],Table11[[#This Row],[کد سیستم]])</f>
        <v>1</v>
      </c>
    </row>
    <row r="642" spans="1:9" x14ac:dyDescent="0.25">
      <c r="A642" s="1">
        <v>641</v>
      </c>
      <c r="B642" s="1" t="s">
        <v>2826</v>
      </c>
      <c r="C642" s="1" t="s">
        <v>2826</v>
      </c>
      <c r="D642" s="1" t="s">
        <v>3756</v>
      </c>
      <c r="E642" s="1" t="s">
        <v>317</v>
      </c>
      <c r="F642" s="1" t="str">
        <f>VLOOKUP(Table11[[#This Row],[نام کارشناس دفتر فنی]],Table1[],3,0)</f>
        <v>کارشناس بازرسی وبرنامه ریزی تعمیرات مکانیک(5)</v>
      </c>
      <c r="G642" s="1" t="s">
        <v>427</v>
      </c>
      <c r="H642" s="1" t="str">
        <f>VLOOKUP(Table11[[#This Row],[نام شخص کارشناس نظارت]],Table1[],3,0)</f>
        <v>کارشناس تاسیسات نظارت (1)</v>
      </c>
      <c r="I642" s="1">
        <f>COUNTIF(Table2[کد سیستم],Table11[[#This Row],[کد سیستم]])</f>
        <v>1</v>
      </c>
    </row>
    <row r="643" spans="1:9" x14ac:dyDescent="0.25">
      <c r="A643" s="1">
        <v>642</v>
      </c>
      <c r="B643" s="1" t="s">
        <v>2828</v>
      </c>
      <c r="C643" s="1">
        <v>1550</v>
      </c>
      <c r="D643" s="1" t="s">
        <v>3756</v>
      </c>
      <c r="E643" s="1" t="s">
        <v>356</v>
      </c>
      <c r="F643" s="1" t="str">
        <f>VLOOKUP(Table11[[#This Row],[نام کارشناس دفتر فنی]],Table1[],3,0)</f>
        <v>کارشناس بازرسی وبرنامه ریزی تعمیرات مکانیک (1)</v>
      </c>
      <c r="G643" s="1" t="s">
        <v>427</v>
      </c>
      <c r="H643" s="1" t="str">
        <f>VLOOKUP(Table11[[#This Row],[نام شخص کارشناس نظارت]],Table1[],3,0)</f>
        <v>کارشناس تاسیسات نظارت (1)</v>
      </c>
      <c r="I643" s="1">
        <f>COUNTIF(Table2[کد سیستم],Table11[[#This Row],[کد سیستم]])</f>
        <v>1</v>
      </c>
    </row>
    <row r="644" spans="1:9" x14ac:dyDescent="0.25">
      <c r="A644" s="1">
        <v>643</v>
      </c>
      <c r="B644" s="1" t="s">
        <v>2830</v>
      </c>
      <c r="C644" s="1" t="s">
        <v>2830</v>
      </c>
      <c r="D644" s="1" t="s">
        <v>3756</v>
      </c>
      <c r="E644" s="1" t="s">
        <v>356</v>
      </c>
      <c r="F644" s="1" t="str">
        <f>VLOOKUP(Table11[[#This Row],[نام کارشناس دفتر فنی]],Table1[],3,0)</f>
        <v>کارشناس بازرسی وبرنامه ریزی تعمیرات مکانیک (1)</v>
      </c>
      <c r="G644" s="1" t="s">
        <v>427</v>
      </c>
      <c r="H644" s="1" t="str">
        <f>VLOOKUP(Table11[[#This Row],[نام شخص کارشناس نظارت]],Table1[],3,0)</f>
        <v>کارشناس تاسیسات نظارت (1)</v>
      </c>
      <c r="I644" s="1">
        <f>COUNTIF(Table2[کد سیستم],Table11[[#This Row],[کد سیستم]])</f>
        <v>1</v>
      </c>
    </row>
    <row r="645" spans="1:9" x14ac:dyDescent="0.25">
      <c r="A645" s="1">
        <v>644</v>
      </c>
      <c r="B645" s="1" t="s">
        <v>2832</v>
      </c>
      <c r="C645" s="1" t="s">
        <v>2832</v>
      </c>
      <c r="D645" s="1" t="s">
        <v>3756</v>
      </c>
      <c r="E645" s="1" t="s">
        <v>356</v>
      </c>
      <c r="F645" s="1" t="str">
        <f>VLOOKUP(Table11[[#This Row],[نام کارشناس دفتر فنی]],Table1[],3,0)</f>
        <v>کارشناس بازرسی وبرنامه ریزی تعمیرات مکانیک (1)</v>
      </c>
      <c r="G645" s="1" t="s">
        <v>427</v>
      </c>
      <c r="H645" s="1" t="str">
        <f>VLOOKUP(Table11[[#This Row],[نام شخص کارشناس نظارت]],Table1[],3,0)</f>
        <v>کارشناس تاسیسات نظارت (1)</v>
      </c>
      <c r="I645" s="1">
        <f>COUNTIF(Table2[کد سیستم],Table11[[#This Row],[کد سیستم]])</f>
        <v>1</v>
      </c>
    </row>
    <row r="646" spans="1:9" x14ac:dyDescent="0.25">
      <c r="A646" s="1">
        <v>645</v>
      </c>
      <c r="B646" s="1" t="s">
        <v>2834</v>
      </c>
      <c r="C646" s="1" t="s">
        <v>2834</v>
      </c>
      <c r="D646" s="1" t="s">
        <v>3756</v>
      </c>
      <c r="E646" s="1" t="s">
        <v>356</v>
      </c>
      <c r="F646" s="1" t="str">
        <f>VLOOKUP(Table11[[#This Row],[نام کارشناس دفتر فنی]],Table1[],3,0)</f>
        <v>کارشناس بازرسی وبرنامه ریزی تعمیرات مکانیک (1)</v>
      </c>
      <c r="G646" s="1" t="s">
        <v>427</v>
      </c>
      <c r="H646" s="1" t="str">
        <f>VLOOKUP(Table11[[#This Row],[نام شخص کارشناس نظارت]],Table1[],3,0)</f>
        <v>کارشناس تاسیسات نظارت (1)</v>
      </c>
      <c r="I646" s="1">
        <f>COUNTIF(Table2[کد سیستم],Table11[[#This Row],[کد سیستم]])</f>
        <v>1</v>
      </c>
    </row>
    <row r="647" spans="1:9" x14ac:dyDescent="0.25">
      <c r="A647" s="1">
        <v>646</v>
      </c>
      <c r="B647" s="1" t="s">
        <v>2836</v>
      </c>
      <c r="C647" s="1" t="s">
        <v>2836</v>
      </c>
      <c r="D647" s="1" t="s">
        <v>3756</v>
      </c>
      <c r="E647" s="1" t="s">
        <v>356</v>
      </c>
      <c r="F647" s="1" t="str">
        <f>VLOOKUP(Table11[[#This Row],[نام کارشناس دفتر فنی]],Table1[],3,0)</f>
        <v>کارشناس بازرسی وبرنامه ریزی تعمیرات مکانیک (1)</v>
      </c>
      <c r="G647" s="1" t="s">
        <v>427</v>
      </c>
      <c r="H647" s="1" t="str">
        <f>VLOOKUP(Table11[[#This Row],[نام شخص کارشناس نظارت]],Table1[],3,0)</f>
        <v>کارشناس تاسیسات نظارت (1)</v>
      </c>
      <c r="I647" s="1">
        <f>COUNTIF(Table2[کد سیستم],Table11[[#This Row],[کد سیستم]])</f>
        <v>1</v>
      </c>
    </row>
    <row r="648" spans="1:9" x14ac:dyDescent="0.25">
      <c r="A648" s="1">
        <v>647</v>
      </c>
      <c r="B648" s="1" t="s">
        <v>2838</v>
      </c>
      <c r="C648" s="1" t="s">
        <v>2838</v>
      </c>
      <c r="D648" s="1" t="s">
        <v>3756</v>
      </c>
      <c r="E648" s="1" t="s">
        <v>356</v>
      </c>
      <c r="F648" s="1" t="str">
        <f>VLOOKUP(Table11[[#This Row],[نام کارشناس دفتر فنی]],Table1[],3,0)</f>
        <v>کارشناس بازرسی وبرنامه ریزی تعمیرات مکانیک (1)</v>
      </c>
      <c r="G648" s="1" t="s">
        <v>427</v>
      </c>
      <c r="H648" s="1" t="str">
        <f>VLOOKUP(Table11[[#This Row],[نام شخص کارشناس نظارت]],Table1[],3,0)</f>
        <v>کارشناس تاسیسات نظارت (1)</v>
      </c>
      <c r="I648" s="1">
        <f>COUNTIF(Table2[کد سیستم],Table11[[#This Row],[کد سیستم]])</f>
        <v>1</v>
      </c>
    </row>
    <row r="649" spans="1:9" x14ac:dyDescent="0.25">
      <c r="A649" s="1">
        <v>648</v>
      </c>
      <c r="B649" s="1" t="s">
        <v>2840</v>
      </c>
      <c r="C649" s="1" t="s">
        <v>2840</v>
      </c>
      <c r="D649" s="1" t="s">
        <v>3756</v>
      </c>
      <c r="E649" s="1" t="s">
        <v>356</v>
      </c>
      <c r="F649" s="1" t="str">
        <f>VLOOKUP(Table11[[#This Row],[نام کارشناس دفتر فنی]],Table1[],3,0)</f>
        <v>کارشناس بازرسی وبرنامه ریزی تعمیرات مکانیک (1)</v>
      </c>
      <c r="G649" s="1" t="s">
        <v>427</v>
      </c>
      <c r="H649" s="1" t="str">
        <f>VLOOKUP(Table11[[#This Row],[نام شخص کارشناس نظارت]],Table1[],3,0)</f>
        <v>کارشناس تاسیسات نظارت (1)</v>
      </c>
      <c r="I649" s="1">
        <f>COUNTIF(Table2[کد سیستم],Table11[[#This Row],[کد سیستم]])</f>
        <v>1</v>
      </c>
    </row>
    <row r="650" spans="1:9" x14ac:dyDescent="0.25">
      <c r="A650" s="1">
        <v>649</v>
      </c>
      <c r="B650" s="1" t="s">
        <v>2842</v>
      </c>
      <c r="C650" s="1">
        <v>1560</v>
      </c>
      <c r="D650" s="1" t="s">
        <v>3756</v>
      </c>
      <c r="E650" s="1" t="s">
        <v>356</v>
      </c>
      <c r="F650" s="1" t="str">
        <f>VLOOKUP(Table11[[#This Row],[نام کارشناس دفتر فنی]],Table1[],3,0)</f>
        <v>کارشناس بازرسی وبرنامه ریزی تعمیرات مکانیک (1)</v>
      </c>
      <c r="G650" s="1" t="s">
        <v>427</v>
      </c>
      <c r="H650" s="1" t="str">
        <f>VLOOKUP(Table11[[#This Row],[نام شخص کارشناس نظارت]],Table1[],3,0)</f>
        <v>کارشناس تاسیسات نظارت (1)</v>
      </c>
      <c r="I650" s="1">
        <f>COUNTIF(Table2[کد سیستم],Table11[[#This Row],[کد سیستم]])</f>
        <v>1</v>
      </c>
    </row>
    <row r="651" spans="1:9" x14ac:dyDescent="0.25">
      <c r="A651" s="1">
        <v>650</v>
      </c>
      <c r="B651" s="1" t="s">
        <v>2844</v>
      </c>
      <c r="C651" s="1" t="s">
        <v>2844</v>
      </c>
      <c r="D651" s="1" t="s">
        <v>3756</v>
      </c>
      <c r="E651" s="1" t="s">
        <v>356</v>
      </c>
      <c r="F651" s="1" t="str">
        <f>VLOOKUP(Table11[[#This Row],[نام کارشناس دفتر فنی]],Table1[],3,0)</f>
        <v>کارشناس بازرسی وبرنامه ریزی تعمیرات مکانیک (1)</v>
      </c>
      <c r="G651" s="1" t="s">
        <v>427</v>
      </c>
      <c r="H651" s="1" t="str">
        <f>VLOOKUP(Table11[[#This Row],[نام شخص کارشناس نظارت]],Table1[],3,0)</f>
        <v>کارشناس تاسیسات نظارت (1)</v>
      </c>
      <c r="I651" s="1">
        <f>COUNTIF(Table2[کد سیستم],Table11[[#This Row],[کد سیستم]])</f>
        <v>1</v>
      </c>
    </row>
    <row r="652" spans="1:9" x14ac:dyDescent="0.25">
      <c r="A652" s="1">
        <v>651</v>
      </c>
      <c r="B652" s="1" t="s">
        <v>2846</v>
      </c>
      <c r="C652" s="1" t="s">
        <v>2846</v>
      </c>
      <c r="D652" s="1" t="s">
        <v>3756</v>
      </c>
      <c r="E652" s="1" t="s">
        <v>356</v>
      </c>
      <c r="F652" s="1" t="str">
        <f>VLOOKUP(Table11[[#This Row],[نام کارشناس دفتر فنی]],Table1[],3,0)</f>
        <v>کارشناس بازرسی وبرنامه ریزی تعمیرات مکانیک (1)</v>
      </c>
      <c r="G652" s="1" t="s">
        <v>427</v>
      </c>
      <c r="H652" s="1" t="str">
        <f>VLOOKUP(Table11[[#This Row],[نام شخص کارشناس نظارت]],Table1[],3,0)</f>
        <v>کارشناس تاسیسات نظارت (1)</v>
      </c>
      <c r="I652" s="1">
        <f>COUNTIF(Table2[کد سیستم],Table11[[#This Row],[کد سیستم]])</f>
        <v>1</v>
      </c>
    </row>
    <row r="653" spans="1:9" x14ac:dyDescent="0.25">
      <c r="A653" s="1">
        <v>652</v>
      </c>
      <c r="B653" s="1" t="s">
        <v>2848</v>
      </c>
      <c r="C653" s="1" t="s">
        <v>2848</v>
      </c>
      <c r="D653" s="1" t="s">
        <v>3756</v>
      </c>
      <c r="E653" s="1" t="s">
        <v>356</v>
      </c>
      <c r="F653" s="1" t="str">
        <f>VLOOKUP(Table11[[#This Row],[نام کارشناس دفتر فنی]],Table1[],3,0)</f>
        <v>کارشناس بازرسی وبرنامه ریزی تعمیرات مکانیک (1)</v>
      </c>
      <c r="G653" s="1" t="s">
        <v>427</v>
      </c>
      <c r="H653" s="1" t="str">
        <f>VLOOKUP(Table11[[#This Row],[نام شخص کارشناس نظارت]],Table1[],3,0)</f>
        <v>کارشناس تاسیسات نظارت (1)</v>
      </c>
      <c r="I653" s="1">
        <f>COUNTIF(Table2[کد سیستم],Table11[[#This Row],[کد سیستم]])</f>
        <v>1</v>
      </c>
    </row>
    <row r="654" spans="1:9" x14ac:dyDescent="0.25">
      <c r="A654" s="1">
        <v>653</v>
      </c>
      <c r="B654" s="1" t="s">
        <v>2850</v>
      </c>
      <c r="C654" s="1" t="s">
        <v>2850</v>
      </c>
      <c r="D654" s="1" t="s">
        <v>3756</v>
      </c>
      <c r="E654" s="1" t="s">
        <v>356</v>
      </c>
      <c r="F654" s="1" t="str">
        <f>VLOOKUP(Table11[[#This Row],[نام کارشناس دفتر فنی]],Table1[],3,0)</f>
        <v>کارشناس بازرسی وبرنامه ریزی تعمیرات مکانیک (1)</v>
      </c>
      <c r="G654" s="1" t="s">
        <v>427</v>
      </c>
      <c r="H654" s="1" t="str">
        <f>VLOOKUP(Table11[[#This Row],[نام شخص کارشناس نظارت]],Table1[],3,0)</f>
        <v>کارشناس تاسیسات نظارت (1)</v>
      </c>
      <c r="I654" s="1">
        <f>COUNTIF(Table2[کد سیستم],Table11[[#This Row],[کد سیستم]])</f>
        <v>1</v>
      </c>
    </row>
    <row r="655" spans="1:9" x14ac:dyDescent="0.25">
      <c r="A655" s="1">
        <v>654</v>
      </c>
      <c r="B655" s="1" t="s">
        <v>2852</v>
      </c>
      <c r="C655" s="1">
        <v>1570</v>
      </c>
      <c r="D655" s="1" t="s">
        <v>3756</v>
      </c>
      <c r="E655" s="1" t="s">
        <v>356</v>
      </c>
      <c r="F655" s="1" t="str">
        <f>VLOOKUP(Table11[[#This Row],[نام کارشناس دفتر فنی]],Table1[],3,0)</f>
        <v>کارشناس بازرسی وبرنامه ریزی تعمیرات مکانیک (1)</v>
      </c>
      <c r="G655" s="1" t="s">
        <v>427</v>
      </c>
      <c r="H655" s="1" t="str">
        <f>VLOOKUP(Table11[[#This Row],[نام شخص کارشناس نظارت]],Table1[],3,0)</f>
        <v>کارشناس تاسیسات نظارت (1)</v>
      </c>
      <c r="I655" s="1">
        <f>COUNTIF(Table2[کد سیستم],Table11[[#This Row],[کد سیستم]])</f>
        <v>1</v>
      </c>
    </row>
    <row r="656" spans="1:9" x14ac:dyDescent="0.25">
      <c r="A656" s="1">
        <v>655</v>
      </c>
      <c r="B656" s="1" t="s">
        <v>2854</v>
      </c>
      <c r="C656" s="1" t="s">
        <v>2854</v>
      </c>
      <c r="D656" s="1" t="s">
        <v>3756</v>
      </c>
      <c r="E656" s="1" t="s">
        <v>356</v>
      </c>
      <c r="F656" s="1" t="str">
        <f>VLOOKUP(Table11[[#This Row],[نام کارشناس دفتر فنی]],Table1[],3,0)</f>
        <v>کارشناس بازرسی وبرنامه ریزی تعمیرات مکانیک (1)</v>
      </c>
      <c r="G656" s="1" t="s">
        <v>427</v>
      </c>
      <c r="H656" s="1" t="str">
        <f>VLOOKUP(Table11[[#This Row],[نام شخص کارشناس نظارت]],Table1[],3,0)</f>
        <v>کارشناس تاسیسات نظارت (1)</v>
      </c>
      <c r="I656" s="1">
        <f>COUNTIF(Table2[کد سیستم],Table11[[#This Row],[کد سیستم]])</f>
        <v>1</v>
      </c>
    </row>
    <row r="657" spans="1:9" x14ac:dyDescent="0.25">
      <c r="A657" s="1">
        <v>656</v>
      </c>
      <c r="B657" s="1" t="s">
        <v>2856</v>
      </c>
      <c r="C657" s="1" t="s">
        <v>2856</v>
      </c>
      <c r="D657" s="1" t="s">
        <v>3756</v>
      </c>
      <c r="E657" s="1" t="s">
        <v>356</v>
      </c>
      <c r="F657" s="1" t="str">
        <f>VLOOKUP(Table11[[#This Row],[نام کارشناس دفتر فنی]],Table1[],3,0)</f>
        <v>کارشناس بازرسی وبرنامه ریزی تعمیرات مکانیک (1)</v>
      </c>
      <c r="G657" s="1" t="s">
        <v>427</v>
      </c>
      <c r="H657" s="1" t="str">
        <f>VLOOKUP(Table11[[#This Row],[نام شخص کارشناس نظارت]],Table1[],3,0)</f>
        <v>کارشناس تاسیسات نظارت (1)</v>
      </c>
      <c r="I657" s="1">
        <f>COUNTIF(Table2[کد سیستم],Table11[[#This Row],[کد سیستم]])</f>
        <v>1</v>
      </c>
    </row>
    <row r="658" spans="1:9" x14ac:dyDescent="0.25">
      <c r="A658" s="1">
        <v>657</v>
      </c>
      <c r="B658" s="1" t="s">
        <v>2858</v>
      </c>
      <c r="C658" s="1" t="s">
        <v>2858</v>
      </c>
      <c r="D658" s="1" t="s">
        <v>3756</v>
      </c>
      <c r="E658" s="1" t="s">
        <v>356</v>
      </c>
      <c r="F658" s="1" t="str">
        <f>VLOOKUP(Table11[[#This Row],[نام کارشناس دفتر فنی]],Table1[],3,0)</f>
        <v>کارشناس بازرسی وبرنامه ریزی تعمیرات مکانیک (1)</v>
      </c>
      <c r="G658" s="1" t="s">
        <v>427</v>
      </c>
      <c r="H658" s="1" t="str">
        <f>VLOOKUP(Table11[[#This Row],[نام شخص کارشناس نظارت]],Table1[],3,0)</f>
        <v>کارشناس تاسیسات نظارت (1)</v>
      </c>
      <c r="I658" s="1">
        <f>COUNTIF(Table2[کد سیستم],Table11[[#This Row],[کد سیستم]])</f>
        <v>1</v>
      </c>
    </row>
    <row r="659" spans="1:9" x14ac:dyDescent="0.25">
      <c r="A659" s="1">
        <v>658</v>
      </c>
      <c r="B659" s="1" t="s">
        <v>2860</v>
      </c>
      <c r="C659" s="1" t="s">
        <v>2860</v>
      </c>
      <c r="D659" s="1" t="s">
        <v>3756</v>
      </c>
      <c r="E659" s="1" t="s">
        <v>356</v>
      </c>
      <c r="F659" s="1" t="str">
        <f>VLOOKUP(Table11[[#This Row],[نام کارشناس دفتر فنی]],Table1[],3,0)</f>
        <v>کارشناس بازرسی وبرنامه ریزی تعمیرات مکانیک (1)</v>
      </c>
      <c r="G659" s="1" t="s">
        <v>427</v>
      </c>
      <c r="H659" s="1" t="str">
        <f>VLOOKUP(Table11[[#This Row],[نام شخص کارشناس نظارت]],Table1[],3,0)</f>
        <v>کارشناس تاسیسات نظارت (1)</v>
      </c>
      <c r="I659" s="1">
        <f>COUNTIF(Table2[کد سیستم],Table11[[#This Row],[کد سیستم]])</f>
        <v>1</v>
      </c>
    </row>
    <row r="660" spans="1:9" x14ac:dyDescent="0.25">
      <c r="A660" s="1">
        <v>659</v>
      </c>
      <c r="B660" s="1" t="s">
        <v>2862</v>
      </c>
      <c r="C660" s="1" t="s">
        <v>2862</v>
      </c>
      <c r="D660" s="1" t="s">
        <v>3756</v>
      </c>
      <c r="E660" s="1" t="s">
        <v>356</v>
      </c>
      <c r="F660" s="1" t="str">
        <f>VLOOKUP(Table11[[#This Row],[نام کارشناس دفتر فنی]],Table1[],3,0)</f>
        <v>کارشناس بازرسی وبرنامه ریزی تعمیرات مکانیک (1)</v>
      </c>
      <c r="G660" s="1" t="s">
        <v>427</v>
      </c>
      <c r="H660" s="1" t="str">
        <f>VLOOKUP(Table11[[#This Row],[نام شخص کارشناس نظارت]],Table1[],3,0)</f>
        <v>کارشناس تاسیسات نظارت (1)</v>
      </c>
      <c r="I660" s="1">
        <f>COUNTIF(Table2[کد سیستم],Table11[[#This Row],[کد سیستم]])</f>
        <v>1</v>
      </c>
    </row>
    <row r="661" spans="1:9" x14ac:dyDescent="0.25">
      <c r="A661" s="1">
        <v>660</v>
      </c>
      <c r="B661" s="1" t="s">
        <v>2864</v>
      </c>
      <c r="C661" s="1" t="s">
        <v>2864</v>
      </c>
      <c r="D661" s="1" t="s">
        <v>3756</v>
      </c>
      <c r="E661" s="1" t="s">
        <v>356</v>
      </c>
      <c r="F661" s="1" t="str">
        <f>VLOOKUP(Table11[[#This Row],[نام کارشناس دفتر فنی]],Table1[],3,0)</f>
        <v>کارشناس بازرسی وبرنامه ریزی تعمیرات مکانیک (1)</v>
      </c>
      <c r="G661" s="1" t="s">
        <v>427</v>
      </c>
      <c r="H661" s="1" t="str">
        <f>VLOOKUP(Table11[[#This Row],[نام شخص کارشناس نظارت]],Table1[],3,0)</f>
        <v>کارشناس تاسیسات نظارت (1)</v>
      </c>
      <c r="I661" s="1">
        <f>COUNTIF(Table2[کد سیستم],Table11[[#This Row],[کد سیستم]])</f>
        <v>1</v>
      </c>
    </row>
    <row r="662" spans="1:9" x14ac:dyDescent="0.25">
      <c r="A662" s="1">
        <v>661</v>
      </c>
      <c r="B662" s="1" t="s">
        <v>2866</v>
      </c>
      <c r="C662" s="1" t="s">
        <v>2866</v>
      </c>
      <c r="D662" s="1" t="s">
        <v>3756</v>
      </c>
      <c r="E662" s="1" t="s">
        <v>356</v>
      </c>
      <c r="F662" s="1" t="str">
        <f>VLOOKUP(Table11[[#This Row],[نام کارشناس دفتر فنی]],Table1[],3,0)</f>
        <v>کارشناس بازرسی وبرنامه ریزی تعمیرات مکانیک (1)</v>
      </c>
      <c r="G662" s="1" t="s">
        <v>427</v>
      </c>
      <c r="H662" s="1" t="str">
        <f>VLOOKUP(Table11[[#This Row],[نام شخص کارشناس نظارت]],Table1[],3,0)</f>
        <v>کارشناس تاسیسات نظارت (1)</v>
      </c>
      <c r="I662" s="1">
        <f>COUNTIF(Table2[کد سیستم],Table11[[#This Row],[کد سیستم]])</f>
        <v>1</v>
      </c>
    </row>
    <row r="663" spans="1:9" x14ac:dyDescent="0.25">
      <c r="A663" s="1">
        <v>662</v>
      </c>
      <c r="B663" s="1" t="s">
        <v>2868</v>
      </c>
      <c r="C663" s="1" t="s">
        <v>2868</v>
      </c>
      <c r="D663" s="1" t="s">
        <v>3756</v>
      </c>
      <c r="E663" s="1" t="s">
        <v>356</v>
      </c>
      <c r="F663" s="1" t="str">
        <f>VLOOKUP(Table11[[#This Row],[نام کارشناس دفتر فنی]],Table1[],3,0)</f>
        <v>کارشناس بازرسی وبرنامه ریزی تعمیرات مکانیک (1)</v>
      </c>
      <c r="G663" s="1" t="s">
        <v>427</v>
      </c>
      <c r="H663" s="1" t="str">
        <f>VLOOKUP(Table11[[#This Row],[نام شخص کارشناس نظارت]],Table1[],3,0)</f>
        <v>کارشناس تاسیسات نظارت (1)</v>
      </c>
      <c r="I663" s="1">
        <f>COUNTIF(Table2[کد سیستم],Table11[[#This Row],[کد سیستم]])</f>
        <v>1</v>
      </c>
    </row>
    <row r="664" spans="1:9" x14ac:dyDescent="0.25">
      <c r="A664" s="1">
        <v>663</v>
      </c>
      <c r="B664" s="1" t="s">
        <v>2870</v>
      </c>
      <c r="C664" s="1" t="s">
        <v>2870</v>
      </c>
      <c r="D664" s="1" t="s">
        <v>3756</v>
      </c>
      <c r="E664" s="1" t="s">
        <v>356</v>
      </c>
      <c r="F664" s="1" t="str">
        <f>VLOOKUP(Table11[[#This Row],[نام کارشناس دفتر فنی]],Table1[],3,0)</f>
        <v>کارشناس بازرسی وبرنامه ریزی تعمیرات مکانیک (1)</v>
      </c>
      <c r="G664" s="1" t="s">
        <v>427</v>
      </c>
      <c r="H664" s="1" t="str">
        <f>VLOOKUP(Table11[[#This Row],[نام شخص کارشناس نظارت]],Table1[],3,0)</f>
        <v>کارشناس تاسیسات نظارت (1)</v>
      </c>
      <c r="I664" s="1">
        <f>COUNTIF(Table2[کد سیستم],Table11[[#This Row],[کد سیستم]])</f>
        <v>1</v>
      </c>
    </row>
    <row r="665" spans="1:9" x14ac:dyDescent="0.25">
      <c r="A665" s="1">
        <v>664</v>
      </c>
      <c r="B665" s="1" t="s">
        <v>2872</v>
      </c>
      <c r="C665" s="1" t="s">
        <v>2872</v>
      </c>
      <c r="D665" s="1" t="s">
        <v>3756</v>
      </c>
      <c r="E665" s="1" t="s">
        <v>356</v>
      </c>
      <c r="F665" s="1" t="str">
        <f>VLOOKUP(Table11[[#This Row],[نام کارشناس دفتر فنی]],Table1[],3,0)</f>
        <v>کارشناس بازرسی وبرنامه ریزی تعمیرات مکانیک (1)</v>
      </c>
      <c r="G665" s="1" t="s">
        <v>427</v>
      </c>
      <c r="H665" s="1" t="str">
        <f>VLOOKUP(Table11[[#This Row],[نام شخص کارشناس نظارت]],Table1[],3,0)</f>
        <v>کارشناس تاسیسات نظارت (1)</v>
      </c>
      <c r="I665" s="1">
        <f>COUNTIF(Table2[کد سیستم],Table11[[#This Row],[کد سیستم]])</f>
        <v>1</v>
      </c>
    </row>
    <row r="666" spans="1:9" x14ac:dyDescent="0.25">
      <c r="A666" s="1">
        <v>665</v>
      </c>
      <c r="B666" s="1" t="s">
        <v>2874</v>
      </c>
      <c r="C666" s="1">
        <v>1580</v>
      </c>
      <c r="D666" s="1" t="s">
        <v>3756</v>
      </c>
      <c r="E666" s="1" t="s">
        <v>356</v>
      </c>
      <c r="F666" s="1" t="str">
        <f>VLOOKUP(Table11[[#This Row],[نام کارشناس دفتر فنی]],Table1[],3,0)</f>
        <v>کارشناس بازرسی وبرنامه ریزی تعمیرات مکانیک (1)</v>
      </c>
      <c r="G666" s="1" t="s">
        <v>427</v>
      </c>
      <c r="H666" s="1" t="str">
        <f>VLOOKUP(Table11[[#This Row],[نام شخص کارشناس نظارت]],Table1[],3,0)</f>
        <v>کارشناس تاسیسات نظارت (1)</v>
      </c>
      <c r="I666" s="1">
        <f>COUNTIF(Table2[کد سیستم],Table11[[#This Row],[کد سیستم]])</f>
        <v>1</v>
      </c>
    </row>
    <row r="667" spans="1:9" x14ac:dyDescent="0.25">
      <c r="A667" s="1">
        <v>666</v>
      </c>
      <c r="B667" s="1" t="s">
        <v>2876</v>
      </c>
      <c r="C667" s="1" t="s">
        <v>2876</v>
      </c>
      <c r="D667" s="1" t="s">
        <v>3756</v>
      </c>
      <c r="E667" s="1" t="s">
        <v>356</v>
      </c>
      <c r="F667" s="1" t="str">
        <f>VLOOKUP(Table11[[#This Row],[نام کارشناس دفتر فنی]],Table1[],3,0)</f>
        <v>کارشناس بازرسی وبرنامه ریزی تعمیرات مکانیک (1)</v>
      </c>
      <c r="G667" s="1" t="s">
        <v>427</v>
      </c>
      <c r="H667" s="1" t="str">
        <f>VLOOKUP(Table11[[#This Row],[نام شخص کارشناس نظارت]],Table1[],3,0)</f>
        <v>کارشناس تاسیسات نظارت (1)</v>
      </c>
      <c r="I667" s="1">
        <f>COUNTIF(Table2[کد سیستم],Table11[[#This Row],[کد سیستم]])</f>
        <v>1</v>
      </c>
    </row>
    <row r="668" spans="1:9" x14ac:dyDescent="0.25">
      <c r="A668" s="1">
        <v>667</v>
      </c>
      <c r="B668" s="1" t="s">
        <v>2878</v>
      </c>
      <c r="C668" s="1" t="s">
        <v>2878</v>
      </c>
      <c r="D668" s="1" t="s">
        <v>3756</v>
      </c>
      <c r="E668" s="1" t="s">
        <v>356</v>
      </c>
      <c r="F668" s="1" t="str">
        <f>VLOOKUP(Table11[[#This Row],[نام کارشناس دفتر فنی]],Table1[],3,0)</f>
        <v>کارشناس بازرسی وبرنامه ریزی تعمیرات مکانیک (1)</v>
      </c>
      <c r="G668" s="1" t="s">
        <v>427</v>
      </c>
      <c r="H668" s="1" t="str">
        <f>VLOOKUP(Table11[[#This Row],[نام شخص کارشناس نظارت]],Table1[],3,0)</f>
        <v>کارشناس تاسیسات نظارت (1)</v>
      </c>
      <c r="I668" s="1">
        <f>COUNTIF(Table2[کد سیستم],Table11[[#This Row],[کد سیستم]])</f>
        <v>1</v>
      </c>
    </row>
    <row r="669" spans="1:9" x14ac:dyDescent="0.25">
      <c r="A669" s="1">
        <v>668</v>
      </c>
      <c r="B669" s="1" t="s">
        <v>2880</v>
      </c>
      <c r="C669" s="1" t="s">
        <v>2880</v>
      </c>
      <c r="D669" s="1" t="s">
        <v>3756</v>
      </c>
      <c r="E669" s="1" t="s">
        <v>356</v>
      </c>
      <c r="F669" s="1" t="str">
        <f>VLOOKUP(Table11[[#This Row],[نام کارشناس دفتر فنی]],Table1[],3,0)</f>
        <v>کارشناس بازرسی وبرنامه ریزی تعمیرات مکانیک (1)</v>
      </c>
      <c r="G669" s="1" t="s">
        <v>427</v>
      </c>
      <c r="H669" s="1" t="str">
        <f>VLOOKUP(Table11[[#This Row],[نام شخص کارشناس نظارت]],Table1[],3,0)</f>
        <v>کارشناس تاسیسات نظارت (1)</v>
      </c>
      <c r="I669" s="1">
        <f>COUNTIF(Table2[کد سیستم],Table11[[#This Row],[کد سیستم]])</f>
        <v>1</v>
      </c>
    </row>
    <row r="670" spans="1:9" x14ac:dyDescent="0.25">
      <c r="A670" s="1">
        <v>669</v>
      </c>
      <c r="B670" s="1" t="s">
        <v>2882</v>
      </c>
      <c r="C670" s="1">
        <v>1590</v>
      </c>
      <c r="D670" s="1" t="s">
        <v>3756</v>
      </c>
      <c r="E670" s="1" t="s">
        <v>317</v>
      </c>
      <c r="F670" s="1" t="str">
        <f>VLOOKUP(Table11[[#This Row],[نام کارشناس دفتر فنی]],Table1[],3,0)</f>
        <v>کارشناس بازرسی وبرنامه ریزی تعمیرات مکانیک(5)</v>
      </c>
      <c r="G670" s="1" t="s">
        <v>427</v>
      </c>
      <c r="H670" s="1" t="str">
        <f>VLOOKUP(Table11[[#This Row],[نام شخص کارشناس نظارت]],Table1[],3,0)</f>
        <v>کارشناس تاسیسات نظارت (1)</v>
      </c>
      <c r="I670" s="1">
        <f>COUNTIF(Table2[کد سیستم],Table11[[#This Row],[کد سیستم]])</f>
        <v>1</v>
      </c>
    </row>
    <row r="671" spans="1:9" x14ac:dyDescent="0.25">
      <c r="A671" s="1">
        <v>670</v>
      </c>
      <c r="B671" s="1" t="s">
        <v>2884</v>
      </c>
      <c r="C671" s="1" t="s">
        <v>2884</v>
      </c>
      <c r="D671" s="1" t="s">
        <v>3756</v>
      </c>
      <c r="E671" s="1" t="s">
        <v>317</v>
      </c>
      <c r="F671" s="1" t="str">
        <f>VLOOKUP(Table11[[#This Row],[نام کارشناس دفتر فنی]],Table1[],3,0)</f>
        <v>کارشناس بازرسی وبرنامه ریزی تعمیرات مکانیک(5)</v>
      </c>
      <c r="G671" s="1" t="s">
        <v>427</v>
      </c>
      <c r="H671" s="1" t="str">
        <f>VLOOKUP(Table11[[#This Row],[نام شخص کارشناس نظارت]],Table1[],3,0)</f>
        <v>کارشناس تاسیسات نظارت (1)</v>
      </c>
      <c r="I671" s="1">
        <f>COUNTIF(Table2[کد سیستم],Table11[[#This Row],[کد سیستم]])</f>
        <v>1</v>
      </c>
    </row>
    <row r="672" spans="1:9" x14ac:dyDescent="0.25">
      <c r="A672" s="1">
        <v>671</v>
      </c>
      <c r="B672" s="1" t="s">
        <v>2886</v>
      </c>
      <c r="C672" s="1" t="s">
        <v>2886</v>
      </c>
      <c r="D672" s="1" t="s">
        <v>3756</v>
      </c>
      <c r="E672" s="1" t="s">
        <v>317</v>
      </c>
      <c r="F672" s="1" t="str">
        <f>VLOOKUP(Table11[[#This Row],[نام کارشناس دفتر فنی]],Table1[],3,0)</f>
        <v>کارشناس بازرسی وبرنامه ریزی تعمیرات مکانیک(5)</v>
      </c>
      <c r="G672" s="1" t="s">
        <v>427</v>
      </c>
      <c r="H672" s="1" t="str">
        <f>VLOOKUP(Table11[[#This Row],[نام شخص کارشناس نظارت]],Table1[],3,0)</f>
        <v>کارشناس تاسیسات نظارت (1)</v>
      </c>
      <c r="I672" s="1">
        <f>COUNTIF(Table2[کد سیستم],Table11[[#This Row],[کد سیستم]])</f>
        <v>1</v>
      </c>
    </row>
    <row r="673" spans="1:9" x14ac:dyDescent="0.25">
      <c r="A673" s="1">
        <v>672</v>
      </c>
      <c r="B673" s="1" t="s">
        <v>2888</v>
      </c>
      <c r="C673" s="1" t="s">
        <v>2888</v>
      </c>
      <c r="D673" s="1" t="s">
        <v>3756</v>
      </c>
      <c r="E673" s="1" t="s">
        <v>317</v>
      </c>
      <c r="F673" s="1" t="str">
        <f>VLOOKUP(Table11[[#This Row],[نام کارشناس دفتر فنی]],Table1[],3,0)</f>
        <v>کارشناس بازرسی وبرنامه ریزی تعمیرات مکانیک(5)</v>
      </c>
      <c r="G673" s="1" t="s">
        <v>427</v>
      </c>
      <c r="H673" s="1" t="str">
        <f>VLOOKUP(Table11[[#This Row],[نام شخص کارشناس نظارت]],Table1[],3,0)</f>
        <v>کارشناس تاسیسات نظارت (1)</v>
      </c>
      <c r="I673" s="1">
        <f>COUNTIF(Table2[کد سیستم],Table11[[#This Row],[کد سیستم]])</f>
        <v>1</v>
      </c>
    </row>
    <row r="674" spans="1:9" x14ac:dyDescent="0.25">
      <c r="A674" s="1">
        <v>673</v>
      </c>
      <c r="B674" s="1" t="s">
        <v>2890</v>
      </c>
      <c r="C674" s="1" t="s">
        <v>2890</v>
      </c>
      <c r="D674" s="1" t="s">
        <v>3756</v>
      </c>
      <c r="E674" s="1" t="s">
        <v>317</v>
      </c>
      <c r="F674" s="1" t="str">
        <f>VLOOKUP(Table11[[#This Row],[نام کارشناس دفتر فنی]],Table1[],3,0)</f>
        <v>کارشناس بازرسی وبرنامه ریزی تعمیرات مکانیک(5)</v>
      </c>
      <c r="G674" s="1" t="s">
        <v>427</v>
      </c>
      <c r="H674" s="1" t="str">
        <f>VLOOKUP(Table11[[#This Row],[نام شخص کارشناس نظارت]],Table1[],3,0)</f>
        <v>کارشناس تاسیسات نظارت (1)</v>
      </c>
      <c r="I674" s="1">
        <f>COUNTIF(Table2[کد سیستم],Table11[[#This Row],[کد سیستم]])</f>
        <v>1</v>
      </c>
    </row>
    <row r="675" spans="1:9" x14ac:dyDescent="0.25">
      <c r="A675" s="1">
        <v>674</v>
      </c>
      <c r="B675" s="1" t="s">
        <v>2892</v>
      </c>
      <c r="C675" s="1" t="s">
        <v>2892</v>
      </c>
      <c r="D675" s="1" t="s">
        <v>3756</v>
      </c>
      <c r="E675" s="1" t="s">
        <v>317</v>
      </c>
      <c r="F675" s="1" t="str">
        <f>VLOOKUP(Table11[[#This Row],[نام کارشناس دفتر فنی]],Table1[],3,0)</f>
        <v>کارشناس بازرسی وبرنامه ریزی تعمیرات مکانیک(5)</v>
      </c>
      <c r="G675" s="1" t="s">
        <v>427</v>
      </c>
      <c r="H675" s="1" t="str">
        <f>VLOOKUP(Table11[[#This Row],[نام شخص کارشناس نظارت]],Table1[],3,0)</f>
        <v>کارشناس تاسیسات نظارت (1)</v>
      </c>
      <c r="I675" s="1">
        <f>COUNTIF(Table2[کد سیستم],Table11[[#This Row],[کد سیستم]])</f>
        <v>1</v>
      </c>
    </row>
    <row r="676" spans="1:9" x14ac:dyDescent="0.25">
      <c r="A676" s="1">
        <v>675</v>
      </c>
      <c r="B676" s="1" t="s">
        <v>2894</v>
      </c>
      <c r="C676" s="1" t="s">
        <v>2894</v>
      </c>
      <c r="D676" s="1" t="s">
        <v>3756</v>
      </c>
      <c r="E676" s="1" t="s">
        <v>317</v>
      </c>
      <c r="F676" s="1" t="str">
        <f>VLOOKUP(Table11[[#This Row],[نام کارشناس دفتر فنی]],Table1[],3,0)</f>
        <v>کارشناس بازرسی وبرنامه ریزی تعمیرات مکانیک(5)</v>
      </c>
      <c r="G676" s="1" t="s">
        <v>427</v>
      </c>
      <c r="H676" s="1" t="str">
        <f>VLOOKUP(Table11[[#This Row],[نام شخص کارشناس نظارت]],Table1[],3,0)</f>
        <v>کارشناس تاسیسات نظارت (1)</v>
      </c>
      <c r="I676" s="1">
        <f>COUNTIF(Table2[کد سیستم],Table11[[#This Row],[کد سیستم]])</f>
        <v>1</v>
      </c>
    </row>
    <row r="677" spans="1:9" x14ac:dyDescent="0.25">
      <c r="A677" s="1">
        <v>676</v>
      </c>
      <c r="B677" s="1" t="s">
        <v>2896</v>
      </c>
      <c r="C677" s="1" t="s">
        <v>2896</v>
      </c>
      <c r="D677" s="1" t="s">
        <v>3756</v>
      </c>
      <c r="E677" s="1" t="s">
        <v>317</v>
      </c>
      <c r="F677" s="1" t="str">
        <f>VLOOKUP(Table11[[#This Row],[نام کارشناس دفتر فنی]],Table1[],3,0)</f>
        <v>کارشناس بازرسی وبرنامه ریزی تعمیرات مکانیک(5)</v>
      </c>
      <c r="G677" s="1" t="s">
        <v>427</v>
      </c>
      <c r="H677" s="1" t="str">
        <f>VLOOKUP(Table11[[#This Row],[نام شخص کارشناس نظارت]],Table1[],3,0)</f>
        <v>کارشناس تاسیسات نظارت (1)</v>
      </c>
      <c r="I677" s="1">
        <f>COUNTIF(Table2[کد سیستم],Table11[[#This Row],[کد سیستم]])</f>
        <v>1</v>
      </c>
    </row>
    <row r="678" spans="1:9" x14ac:dyDescent="0.25">
      <c r="A678" s="1">
        <v>677</v>
      </c>
      <c r="B678" s="1" t="s">
        <v>2898</v>
      </c>
      <c r="C678" s="1" t="s">
        <v>2898</v>
      </c>
      <c r="D678" s="1" t="s">
        <v>3756</v>
      </c>
      <c r="E678" s="1" t="s">
        <v>317</v>
      </c>
      <c r="F678" s="1" t="str">
        <f>VLOOKUP(Table11[[#This Row],[نام کارشناس دفتر فنی]],Table1[],3,0)</f>
        <v>کارشناس بازرسی وبرنامه ریزی تعمیرات مکانیک(5)</v>
      </c>
      <c r="G678" s="1" t="s">
        <v>427</v>
      </c>
      <c r="H678" s="1" t="str">
        <f>VLOOKUP(Table11[[#This Row],[نام شخص کارشناس نظارت]],Table1[],3,0)</f>
        <v>کارشناس تاسیسات نظارت (1)</v>
      </c>
      <c r="I678" s="1">
        <f>COUNTIF(Table2[کد سیستم],Table11[[#This Row],[کد سیستم]])</f>
        <v>1</v>
      </c>
    </row>
    <row r="679" spans="1:9" x14ac:dyDescent="0.25">
      <c r="A679" s="1">
        <v>678</v>
      </c>
      <c r="B679" s="1" t="s">
        <v>2900</v>
      </c>
      <c r="C679" s="1" t="s">
        <v>2900</v>
      </c>
      <c r="D679" s="1" t="s">
        <v>3756</v>
      </c>
      <c r="E679" s="1" t="s">
        <v>317</v>
      </c>
      <c r="F679" s="1" t="str">
        <f>VLOOKUP(Table11[[#This Row],[نام کارشناس دفتر فنی]],Table1[],3,0)</f>
        <v>کارشناس بازرسی وبرنامه ریزی تعمیرات مکانیک(5)</v>
      </c>
      <c r="G679" s="1" t="s">
        <v>427</v>
      </c>
      <c r="H679" s="1" t="str">
        <f>VLOOKUP(Table11[[#This Row],[نام شخص کارشناس نظارت]],Table1[],3,0)</f>
        <v>کارشناس تاسیسات نظارت (1)</v>
      </c>
      <c r="I679" s="1">
        <f>COUNTIF(Table2[کد سیستم],Table11[[#This Row],[کد سیستم]])</f>
        <v>1</v>
      </c>
    </row>
    <row r="680" spans="1:9" x14ac:dyDescent="0.25">
      <c r="A680" s="1">
        <v>679</v>
      </c>
      <c r="B680" s="1" t="s">
        <v>2902</v>
      </c>
      <c r="C680" s="1" t="s">
        <v>2902</v>
      </c>
      <c r="D680" s="1" t="s">
        <v>3756</v>
      </c>
      <c r="E680" s="1" t="s">
        <v>317</v>
      </c>
      <c r="F680" s="1" t="str">
        <f>VLOOKUP(Table11[[#This Row],[نام کارشناس دفتر فنی]],Table1[],3,0)</f>
        <v>کارشناس بازرسی وبرنامه ریزی تعمیرات مکانیک(5)</v>
      </c>
      <c r="G680" s="1" t="s">
        <v>427</v>
      </c>
      <c r="H680" s="1" t="str">
        <f>VLOOKUP(Table11[[#This Row],[نام شخص کارشناس نظارت]],Table1[],3,0)</f>
        <v>کارشناس تاسیسات نظارت (1)</v>
      </c>
      <c r="I680" s="1">
        <f>COUNTIF(Table2[کد سیستم],Table11[[#This Row],[کد سیستم]])</f>
        <v>1</v>
      </c>
    </row>
    <row r="681" spans="1:9" x14ac:dyDescent="0.25">
      <c r="A681" s="1">
        <v>680</v>
      </c>
      <c r="B681" s="1" t="s">
        <v>2904</v>
      </c>
      <c r="C681" s="1" t="s">
        <v>2904</v>
      </c>
      <c r="D681" s="1" t="s">
        <v>3756</v>
      </c>
      <c r="E681" s="1" t="s">
        <v>317</v>
      </c>
      <c r="F681" s="1" t="str">
        <f>VLOOKUP(Table11[[#This Row],[نام کارشناس دفتر فنی]],Table1[],3,0)</f>
        <v>کارشناس بازرسی وبرنامه ریزی تعمیرات مکانیک(5)</v>
      </c>
      <c r="G681" s="1" t="s">
        <v>427</v>
      </c>
      <c r="H681" s="1" t="str">
        <f>VLOOKUP(Table11[[#This Row],[نام شخص کارشناس نظارت]],Table1[],3,0)</f>
        <v>کارشناس تاسیسات نظارت (1)</v>
      </c>
      <c r="I681" s="1">
        <f>COUNTIF(Table2[کد سیستم],Table11[[#This Row],[کد سیستم]])</f>
        <v>1</v>
      </c>
    </row>
    <row r="682" spans="1:9" x14ac:dyDescent="0.25">
      <c r="A682" s="1">
        <v>681</v>
      </c>
      <c r="B682" s="1" t="s">
        <v>2906</v>
      </c>
      <c r="C682" s="1" t="s">
        <v>2906</v>
      </c>
      <c r="D682" s="1" t="s">
        <v>3756</v>
      </c>
      <c r="E682" s="1" t="s">
        <v>317</v>
      </c>
      <c r="F682" s="1" t="str">
        <f>VLOOKUP(Table11[[#This Row],[نام کارشناس دفتر فنی]],Table1[],3,0)</f>
        <v>کارشناس بازرسی وبرنامه ریزی تعمیرات مکانیک(5)</v>
      </c>
      <c r="G682" s="1" t="s">
        <v>427</v>
      </c>
      <c r="H682" s="1" t="str">
        <f>VLOOKUP(Table11[[#This Row],[نام شخص کارشناس نظارت]],Table1[],3,0)</f>
        <v>کارشناس تاسیسات نظارت (1)</v>
      </c>
      <c r="I682" s="1">
        <f>COUNTIF(Table2[کد سیستم],Table11[[#This Row],[کد سیستم]])</f>
        <v>1</v>
      </c>
    </row>
    <row r="683" spans="1:9" x14ac:dyDescent="0.25">
      <c r="A683" s="1">
        <v>682</v>
      </c>
      <c r="B683" s="1" t="s">
        <v>2908</v>
      </c>
      <c r="C683" s="1" t="s">
        <v>2908</v>
      </c>
      <c r="D683" s="1" t="s">
        <v>3756</v>
      </c>
      <c r="E683" s="1" t="s">
        <v>317</v>
      </c>
      <c r="F683" s="1" t="str">
        <f>VLOOKUP(Table11[[#This Row],[نام کارشناس دفتر فنی]],Table1[],3,0)</f>
        <v>کارشناس بازرسی وبرنامه ریزی تعمیرات مکانیک(5)</v>
      </c>
      <c r="G683" s="1" t="s">
        <v>427</v>
      </c>
      <c r="H683" s="1" t="str">
        <f>VLOOKUP(Table11[[#This Row],[نام شخص کارشناس نظارت]],Table1[],3,0)</f>
        <v>کارشناس تاسیسات نظارت (1)</v>
      </c>
      <c r="I683" s="1">
        <f>COUNTIF(Table2[کد سیستم],Table11[[#This Row],[کد سیستم]])</f>
        <v>1</v>
      </c>
    </row>
    <row r="684" spans="1:9" x14ac:dyDescent="0.25">
      <c r="A684" s="1">
        <v>683</v>
      </c>
      <c r="B684" s="1" t="s">
        <v>2910</v>
      </c>
      <c r="C684" s="1" t="s">
        <v>2910</v>
      </c>
      <c r="D684" s="1" t="s">
        <v>3756</v>
      </c>
      <c r="E684" s="1" t="s">
        <v>317</v>
      </c>
      <c r="F684" s="1" t="str">
        <f>VLOOKUP(Table11[[#This Row],[نام کارشناس دفتر فنی]],Table1[],3,0)</f>
        <v>کارشناس بازرسی وبرنامه ریزی تعمیرات مکانیک(5)</v>
      </c>
      <c r="G684" s="1" t="s">
        <v>427</v>
      </c>
      <c r="H684" s="1" t="str">
        <f>VLOOKUP(Table11[[#This Row],[نام شخص کارشناس نظارت]],Table1[],3,0)</f>
        <v>کارشناس تاسیسات نظارت (1)</v>
      </c>
      <c r="I684" s="1">
        <f>COUNTIF(Table2[کد سیستم],Table11[[#This Row],[کد سیستم]])</f>
        <v>1</v>
      </c>
    </row>
    <row r="685" spans="1:9" x14ac:dyDescent="0.25">
      <c r="A685" s="1">
        <v>684</v>
      </c>
      <c r="B685" s="1" t="s">
        <v>2912</v>
      </c>
      <c r="C685" s="1" t="s">
        <v>2912</v>
      </c>
      <c r="D685" s="1" t="s">
        <v>3756</v>
      </c>
      <c r="E685" s="1" t="s">
        <v>317</v>
      </c>
      <c r="F685" s="1" t="str">
        <f>VLOOKUP(Table11[[#This Row],[نام کارشناس دفتر فنی]],Table1[],3,0)</f>
        <v>کارشناس بازرسی وبرنامه ریزی تعمیرات مکانیک(5)</v>
      </c>
      <c r="G685" s="1" t="s">
        <v>427</v>
      </c>
      <c r="H685" s="1" t="str">
        <f>VLOOKUP(Table11[[#This Row],[نام شخص کارشناس نظارت]],Table1[],3,0)</f>
        <v>کارشناس تاسیسات نظارت (1)</v>
      </c>
      <c r="I685" s="1">
        <f>COUNTIF(Table2[کد سیستم],Table11[[#This Row],[کد سیستم]])</f>
        <v>1</v>
      </c>
    </row>
    <row r="686" spans="1:9" x14ac:dyDescent="0.25">
      <c r="A686" s="1">
        <v>685</v>
      </c>
      <c r="B686" s="1" t="s">
        <v>2914</v>
      </c>
      <c r="C686" s="1">
        <v>160</v>
      </c>
      <c r="D686" s="1" t="s">
        <v>3756</v>
      </c>
      <c r="E686" s="1" t="s">
        <v>1508</v>
      </c>
      <c r="F686" s="1" t="str">
        <f>VLOOKUP(Table11[[#This Row],[نام کارشناس دفتر فنی]],Table1[],3,0)</f>
        <v>کارشناس بازرسی وبرنامه ریزی تعمیرات مکانیک(7)</v>
      </c>
      <c r="G686" s="1" t="s">
        <v>31</v>
      </c>
      <c r="H686" s="1" t="str">
        <f>VLOOKUP(Table11[[#This Row],[نام شخص کارشناس نظارت]],Table1[],3,0)</f>
        <v>کارشناس تاسیسات نظارت (3)</v>
      </c>
      <c r="I686" s="1">
        <f>COUNTIF(Table2[کد سیستم],Table11[[#This Row],[کد سیستم]])</f>
        <v>1</v>
      </c>
    </row>
    <row r="687" spans="1:9" x14ac:dyDescent="0.25">
      <c r="A687" s="1">
        <v>686</v>
      </c>
      <c r="B687" s="1" t="s">
        <v>2916</v>
      </c>
      <c r="C687" s="1">
        <v>200</v>
      </c>
      <c r="D687" s="1" t="s">
        <v>3756</v>
      </c>
      <c r="E687" s="1" t="s">
        <v>1508</v>
      </c>
      <c r="F687" s="1" t="str">
        <f>VLOOKUP(Table11[[#This Row],[نام کارشناس دفتر فنی]],Table1[],3,0)</f>
        <v>کارشناس بازرسی وبرنامه ریزی تعمیرات مکانیک(7)</v>
      </c>
      <c r="G687" s="1" t="s">
        <v>427</v>
      </c>
      <c r="H687" s="1" t="str">
        <f>VLOOKUP(Table11[[#This Row],[نام شخص کارشناس نظارت]],Table1[],3,0)</f>
        <v>کارشناس تاسیسات نظارت (1)</v>
      </c>
      <c r="I687" s="1">
        <f>COUNTIF(Table2[کد سیستم],Table11[[#This Row],[کد سیستم]])</f>
        <v>1</v>
      </c>
    </row>
    <row r="688" spans="1:9" x14ac:dyDescent="0.25">
      <c r="A688" s="1">
        <v>687</v>
      </c>
      <c r="B688" s="1" t="s">
        <v>2918</v>
      </c>
      <c r="C688" s="1">
        <v>210</v>
      </c>
      <c r="D688" s="1" t="s">
        <v>3756</v>
      </c>
      <c r="E688" s="1" t="s">
        <v>1508</v>
      </c>
      <c r="F688" s="1" t="str">
        <f>VLOOKUP(Table11[[#This Row],[نام کارشناس دفتر فنی]],Table1[],3,0)</f>
        <v>کارشناس بازرسی وبرنامه ریزی تعمیرات مکانیک(7)</v>
      </c>
      <c r="G688" s="1" t="s">
        <v>427</v>
      </c>
      <c r="H688" s="1" t="str">
        <f>VLOOKUP(Table11[[#This Row],[نام شخص کارشناس نظارت]],Table1[],3,0)</f>
        <v>کارشناس تاسیسات نظارت (1)</v>
      </c>
      <c r="I688" s="1">
        <f>COUNTIF(Table2[کد سیستم],Table11[[#This Row],[کد سیستم]])</f>
        <v>1</v>
      </c>
    </row>
    <row r="689" spans="1:9" x14ac:dyDescent="0.25">
      <c r="A689" s="1">
        <v>688</v>
      </c>
      <c r="B689" s="1" t="s">
        <v>2920</v>
      </c>
      <c r="C689" s="1">
        <v>300</v>
      </c>
      <c r="D689" s="1" t="s">
        <v>3756</v>
      </c>
      <c r="E689" s="1" t="s">
        <v>1508</v>
      </c>
      <c r="F689" s="1" t="str">
        <f>VLOOKUP(Table11[[#This Row],[نام کارشناس دفتر فنی]],Table1[],3,0)</f>
        <v>کارشناس بازرسی وبرنامه ریزی تعمیرات مکانیک(7)</v>
      </c>
      <c r="G689" s="1" t="s">
        <v>31</v>
      </c>
      <c r="H689" s="1" t="str">
        <f>VLOOKUP(Table11[[#This Row],[نام شخص کارشناس نظارت]],Table1[],3,0)</f>
        <v>کارشناس تاسیسات نظارت (3)</v>
      </c>
      <c r="I689" s="1">
        <f>COUNTIF(Table2[کد سیستم],Table11[[#This Row],[کد سیستم]])</f>
        <v>1</v>
      </c>
    </row>
    <row r="690" spans="1:9" x14ac:dyDescent="0.25">
      <c r="A690" s="1">
        <v>689</v>
      </c>
      <c r="B690" s="1" t="s">
        <v>2922</v>
      </c>
      <c r="C690" s="1">
        <v>310</v>
      </c>
      <c r="D690" s="1" t="s">
        <v>3756</v>
      </c>
      <c r="E690" s="1" t="s">
        <v>1508</v>
      </c>
      <c r="F690" s="1" t="str">
        <f>VLOOKUP(Table11[[#This Row],[نام کارشناس دفتر فنی]],Table1[],3,0)</f>
        <v>کارشناس بازرسی وبرنامه ریزی تعمیرات مکانیک(7)</v>
      </c>
      <c r="G690" s="1" t="s">
        <v>31</v>
      </c>
      <c r="H690" s="1" t="str">
        <f>VLOOKUP(Table11[[#This Row],[نام شخص کارشناس نظارت]],Table1[],3,0)</f>
        <v>کارشناس تاسیسات نظارت (3)</v>
      </c>
      <c r="I690" s="1">
        <f>COUNTIF(Table2[کد سیستم],Table11[[#This Row],[کد سیستم]])</f>
        <v>1</v>
      </c>
    </row>
    <row r="691" spans="1:9" x14ac:dyDescent="0.25">
      <c r="A691" s="1">
        <v>690</v>
      </c>
      <c r="B691" s="1" t="s">
        <v>2924</v>
      </c>
      <c r="C691" s="1">
        <v>330</v>
      </c>
      <c r="D691" s="1" t="s">
        <v>3756</v>
      </c>
      <c r="E691" s="1" t="s">
        <v>1508</v>
      </c>
      <c r="F691" s="1" t="str">
        <f>VLOOKUP(Table11[[#This Row],[نام کارشناس دفتر فنی]],Table1[],3,0)</f>
        <v>کارشناس بازرسی وبرنامه ریزی تعمیرات مکانیک(7)</v>
      </c>
      <c r="G691" s="1" t="s">
        <v>31</v>
      </c>
      <c r="H691" s="1" t="str">
        <f>VLOOKUP(Table11[[#This Row],[نام شخص کارشناس نظارت]],Table1[],3,0)</f>
        <v>کارشناس تاسیسات نظارت (3)</v>
      </c>
      <c r="I691" s="1">
        <f>COUNTIF(Table2[کد سیستم],Table11[[#This Row],[کد سیستم]])</f>
        <v>1</v>
      </c>
    </row>
    <row r="692" spans="1:9" x14ac:dyDescent="0.25">
      <c r="A692" s="1">
        <v>691</v>
      </c>
      <c r="B692" s="1" t="s">
        <v>2926</v>
      </c>
      <c r="C692" s="1">
        <v>500</v>
      </c>
      <c r="D692" s="1" t="s">
        <v>3756</v>
      </c>
      <c r="E692" s="1" t="s">
        <v>1508</v>
      </c>
      <c r="F692" s="1" t="str">
        <f>VLOOKUP(Table11[[#This Row],[نام کارشناس دفتر فنی]],Table1[],3,0)</f>
        <v>کارشناس بازرسی وبرنامه ریزی تعمیرات مکانیک(7)</v>
      </c>
      <c r="G692" s="1" t="s">
        <v>31</v>
      </c>
      <c r="H692" s="1" t="str">
        <f>VLOOKUP(Table11[[#This Row],[نام شخص کارشناس نظارت]],Table1[],3,0)</f>
        <v>کارشناس تاسیسات نظارت (3)</v>
      </c>
      <c r="I692" s="1">
        <f>COUNTIF(Table2[کد سیستم],Table11[[#This Row],[کد سیستم]])</f>
        <v>1</v>
      </c>
    </row>
    <row r="693" spans="1:9" x14ac:dyDescent="0.25">
      <c r="A693" s="1">
        <v>692</v>
      </c>
      <c r="B693" s="1" t="s">
        <v>2928</v>
      </c>
      <c r="C693" s="1">
        <v>510</v>
      </c>
      <c r="D693" s="1" t="s">
        <v>3756</v>
      </c>
      <c r="E693" s="1" t="s">
        <v>1508</v>
      </c>
      <c r="F693" s="1" t="str">
        <f>VLOOKUP(Table11[[#This Row],[نام کارشناس دفتر فنی]],Table1[],3,0)</f>
        <v>کارشناس بازرسی وبرنامه ریزی تعمیرات مکانیک(7)</v>
      </c>
      <c r="G693" s="1" t="s">
        <v>31</v>
      </c>
      <c r="H693" s="1" t="str">
        <f>VLOOKUP(Table11[[#This Row],[نام شخص کارشناس نظارت]],Table1[],3,0)</f>
        <v>کارشناس تاسیسات نظارت (3)</v>
      </c>
      <c r="I693" s="1">
        <f>COUNTIF(Table2[کد سیستم],Table11[[#This Row],[کد سیستم]])</f>
        <v>1</v>
      </c>
    </row>
    <row r="694" spans="1:9" x14ac:dyDescent="0.25">
      <c r="A694" s="1">
        <v>693</v>
      </c>
      <c r="B694" s="1" t="s">
        <v>2930</v>
      </c>
      <c r="C694" s="1">
        <v>520</v>
      </c>
      <c r="D694" s="1" t="s">
        <v>3756</v>
      </c>
      <c r="E694" s="1" t="s">
        <v>1508</v>
      </c>
      <c r="F694" s="1" t="str">
        <f>VLOOKUP(Table11[[#This Row],[نام کارشناس دفتر فنی]],Table1[],3,0)</f>
        <v>کارشناس بازرسی وبرنامه ریزی تعمیرات مکانیک(7)</v>
      </c>
      <c r="G694" s="1" t="s">
        <v>31</v>
      </c>
      <c r="H694" s="1" t="str">
        <f>VLOOKUP(Table11[[#This Row],[نام شخص کارشناس نظارت]],Table1[],3,0)</f>
        <v>کارشناس تاسیسات نظارت (3)</v>
      </c>
      <c r="I694" s="1">
        <f>COUNTIF(Table2[کد سیستم],Table11[[#This Row],[کد سیستم]])</f>
        <v>1</v>
      </c>
    </row>
    <row r="695" spans="1:9" x14ac:dyDescent="0.25">
      <c r="A695" s="1">
        <v>694</v>
      </c>
      <c r="B695" s="1" t="s">
        <v>2932</v>
      </c>
      <c r="C695" s="1">
        <v>600</v>
      </c>
      <c r="D695" s="1" t="s">
        <v>3756</v>
      </c>
      <c r="E695" s="1" t="s">
        <v>1508</v>
      </c>
      <c r="F695" s="1" t="str">
        <f>VLOOKUP(Table11[[#This Row],[نام کارشناس دفتر فنی]],Table1[],3,0)</f>
        <v>کارشناس بازرسی وبرنامه ریزی تعمیرات مکانیک(7)</v>
      </c>
      <c r="G695" s="1" t="s">
        <v>31</v>
      </c>
      <c r="H695" s="1" t="str">
        <f>VLOOKUP(Table11[[#This Row],[نام شخص کارشناس نظارت]],Table1[],3,0)</f>
        <v>کارشناس تاسیسات نظارت (3)</v>
      </c>
      <c r="I695" s="1">
        <f>COUNTIF(Table2[کد سیستم],Table11[[#This Row],[کد سیستم]])</f>
        <v>1</v>
      </c>
    </row>
    <row r="696" spans="1:9" x14ac:dyDescent="0.25">
      <c r="A696" s="1">
        <v>695</v>
      </c>
      <c r="B696" s="1" t="s">
        <v>2934</v>
      </c>
      <c r="C696" s="1">
        <v>610</v>
      </c>
      <c r="D696" s="1" t="s">
        <v>3756</v>
      </c>
      <c r="E696" s="1" t="s">
        <v>1508</v>
      </c>
      <c r="F696" s="1" t="str">
        <f>VLOOKUP(Table11[[#This Row],[نام کارشناس دفتر فنی]],Table1[],3,0)</f>
        <v>کارشناس بازرسی وبرنامه ریزی تعمیرات مکانیک(7)</v>
      </c>
      <c r="G696" s="1" t="s">
        <v>31</v>
      </c>
      <c r="H696" s="1" t="str">
        <f>VLOOKUP(Table11[[#This Row],[نام شخص کارشناس نظارت]],Table1[],3,0)</f>
        <v>کارشناس تاسیسات نظارت (3)</v>
      </c>
      <c r="I696" s="1">
        <f>COUNTIF(Table2[کد سیستم],Table11[[#This Row],[کد سیستم]])</f>
        <v>1</v>
      </c>
    </row>
    <row r="697" spans="1:9" x14ac:dyDescent="0.25">
      <c r="A697" s="1">
        <v>696</v>
      </c>
      <c r="B697" s="1" t="s">
        <v>2936</v>
      </c>
      <c r="C697" s="1">
        <v>620</v>
      </c>
      <c r="D697" s="1" t="s">
        <v>3756</v>
      </c>
      <c r="E697" s="1" t="s">
        <v>1508</v>
      </c>
      <c r="F697" s="1" t="str">
        <f>VLOOKUP(Table11[[#This Row],[نام کارشناس دفتر فنی]],Table1[],3,0)</f>
        <v>کارشناس بازرسی وبرنامه ریزی تعمیرات مکانیک(7)</v>
      </c>
      <c r="G697" s="1" t="s">
        <v>31</v>
      </c>
      <c r="H697" s="1" t="str">
        <f>VLOOKUP(Table11[[#This Row],[نام شخص کارشناس نظارت]],Table1[],3,0)</f>
        <v>کارشناس تاسیسات نظارت (3)</v>
      </c>
      <c r="I697" s="1">
        <f>COUNTIF(Table2[کد سیستم],Table11[[#This Row],[کد سیستم]])</f>
        <v>1</v>
      </c>
    </row>
    <row r="698" spans="1:9" x14ac:dyDescent="0.25">
      <c r="A698" s="1">
        <v>697</v>
      </c>
      <c r="B698" s="1" t="s">
        <v>2938</v>
      </c>
      <c r="C698" s="1">
        <v>700</v>
      </c>
      <c r="D698" s="1" t="s">
        <v>3756</v>
      </c>
      <c r="E698" s="1" t="s">
        <v>1508</v>
      </c>
      <c r="F698" s="1" t="str">
        <f>VLOOKUP(Table11[[#This Row],[نام کارشناس دفتر فنی]],Table1[],3,0)</f>
        <v>کارشناس بازرسی وبرنامه ریزی تعمیرات مکانیک(7)</v>
      </c>
      <c r="G698" s="1" t="s">
        <v>31</v>
      </c>
      <c r="H698" s="1" t="str">
        <f>VLOOKUP(Table11[[#This Row],[نام شخص کارشناس نظارت]],Table1[],3,0)</f>
        <v>کارشناس تاسیسات نظارت (3)</v>
      </c>
      <c r="I698" s="1">
        <f>COUNTIF(Table2[کد سیستم],Table11[[#This Row],[کد سیستم]])</f>
        <v>1</v>
      </c>
    </row>
    <row r="699" spans="1:9" x14ac:dyDescent="0.25">
      <c r="A699" s="1">
        <v>698</v>
      </c>
      <c r="B699" s="1" t="s">
        <v>2940</v>
      </c>
      <c r="C699" s="1">
        <v>710</v>
      </c>
      <c r="D699" s="1" t="s">
        <v>3756</v>
      </c>
      <c r="E699" s="1" t="s">
        <v>1508</v>
      </c>
      <c r="F699" s="1" t="str">
        <f>VLOOKUP(Table11[[#This Row],[نام کارشناس دفتر فنی]],Table1[],3,0)</f>
        <v>کارشناس بازرسی وبرنامه ریزی تعمیرات مکانیک(7)</v>
      </c>
      <c r="G699" s="1" t="s">
        <v>31</v>
      </c>
      <c r="H699" s="1" t="str">
        <f>VLOOKUP(Table11[[#This Row],[نام شخص کارشناس نظارت]],Table1[],3,0)</f>
        <v>کارشناس تاسیسات نظارت (3)</v>
      </c>
      <c r="I699" s="1">
        <f>COUNTIF(Table2[کد سیستم],Table11[[#This Row],[کد سیستم]])</f>
        <v>1</v>
      </c>
    </row>
    <row r="700" spans="1:9" x14ac:dyDescent="0.25">
      <c r="A700" s="1">
        <v>699</v>
      </c>
      <c r="B700" s="1" t="s">
        <v>2942</v>
      </c>
      <c r="C700" s="1">
        <v>720</v>
      </c>
      <c r="D700" s="1" t="s">
        <v>3756</v>
      </c>
      <c r="E700" s="1" t="s">
        <v>1508</v>
      </c>
      <c r="F700" s="1" t="str">
        <f>VLOOKUP(Table11[[#This Row],[نام کارشناس دفتر فنی]],Table1[],3,0)</f>
        <v>کارشناس بازرسی وبرنامه ریزی تعمیرات مکانیک(7)</v>
      </c>
      <c r="G700" s="1" t="s">
        <v>31</v>
      </c>
      <c r="H700" s="1" t="str">
        <f>VLOOKUP(Table11[[#This Row],[نام شخص کارشناس نظارت]],Table1[],3,0)</f>
        <v>کارشناس تاسیسات نظارت (3)</v>
      </c>
      <c r="I700" s="1">
        <f>COUNTIF(Table2[کد سیستم],Table11[[#This Row],[کد سیستم]])</f>
        <v>1</v>
      </c>
    </row>
    <row r="701" spans="1:9" x14ac:dyDescent="0.25">
      <c r="A701" s="1">
        <v>700</v>
      </c>
      <c r="B701" s="1" t="s">
        <v>2944</v>
      </c>
      <c r="C701" s="1">
        <v>730</v>
      </c>
      <c r="D701" s="1" t="s">
        <v>3756</v>
      </c>
      <c r="E701" s="1" t="s">
        <v>1508</v>
      </c>
      <c r="F701" s="1" t="str">
        <f>VLOOKUP(Table11[[#This Row],[نام کارشناس دفتر فنی]],Table1[],3,0)</f>
        <v>کارشناس بازرسی وبرنامه ریزی تعمیرات مکانیک(7)</v>
      </c>
      <c r="G701" s="1" t="s">
        <v>31</v>
      </c>
      <c r="H701" s="1" t="str">
        <f>VLOOKUP(Table11[[#This Row],[نام شخص کارشناس نظارت]],Table1[],3,0)</f>
        <v>کارشناس تاسیسات نظارت (3)</v>
      </c>
      <c r="I701" s="1">
        <f>COUNTIF(Table2[کد سیستم],Table11[[#This Row],[کد سیستم]])</f>
        <v>1</v>
      </c>
    </row>
    <row r="702" spans="1:9" x14ac:dyDescent="0.25">
      <c r="A702" s="1">
        <v>701</v>
      </c>
      <c r="B702" s="1" t="s">
        <v>2946</v>
      </c>
      <c r="C702" s="1">
        <v>740</v>
      </c>
      <c r="D702" s="1" t="s">
        <v>3756</v>
      </c>
      <c r="E702" s="1" t="s">
        <v>1508</v>
      </c>
      <c r="F702" s="1" t="str">
        <f>VLOOKUP(Table11[[#This Row],[نام کارشناس دفتر فنی]],Table1[],3,0)</f>
        <v>کارشناس بازرسی وبرنامه ریزی تعمیرات مکانیک(7)</v>
      </c>
      <c r="G702" s="1" t="s">
        <v>31</v>
      </c>
      <c r="H702" s="1" t="str">
        <f>VLOOKUP(Table11[[#This Row],[نام شخص کارشناس نظارت]],Table1[],3,0)</f>
        <v>کارشناس تاسیسات نظارت (3)</v>
      </c>
      <c r="I702" s="1">
        <f>COUNTIF(Table2[کد سیستم],Table11[[#This Row],[کد سیستم]])</f>
        <v>1</v>
      </c>
    </row>
    <row r="703" spans="1:9" x14ac:dyDescent="0.25">
      <c r="A703" s="1">
        <v>702</v>
      </c>
      <c r="B703" s="1" t="s">
        <v>2948</v>
      </c>
      <c r="C703" s="1">
        <v>800</v>
      </c>
      <c r="D703" s="1" t="s">
        <v>3756</v>
      </c>
      <c r="E703" s="1" t="s">
        <v>1508</v>
      </c>
      <c r="F703" s="1" t="str">
        <f>VLOOKUP(Table11[[#This Row],[نام کارشناس دفتر فنی]],Table1[],3,0)</f>
        <v>کارشناس بازرسی وبرنامه ریزی تعمیرات مکانیک(7)</v>
      </c>
      <c r="G703" s="1" t="s">
        <v>31</v>
      </c>
      <c r="H703" s="1" t="str">
        <f>VLOOKUP(Table11[[#This Row],[نام شخص کارشناس نظارت]],Table1[],3,0)</f>
        <v>کارشناس تاسیسات نظارت (3)</v>
      </c>
      <c r="I703" s="1">
        <f>COUNTIF(Table2[کد سیستم],Table11[[#This Row],[کد سیستم]])</f>
        <v>1</v>
      </c>
    </row>
    <row r="704" spans="1:9" x14ac:dyDescent="0.25">
      <c r="A704" s="1">
        <v>703</v>
      </c>
      <c r="B704" s="1" t="s">
        <v>2950</v>
      </c>
      <c r="C704" s="1">
        <v>810</v>
      </c>
      <c r="D704" s="1" t="s">
        <v>3756</v>
      </c>
      <c r="E704" s="1" t="s">
        <v>1508</v>
      </c>
      <c r="F704" s="1" t="str">
        <f>VLOOKUP(Table11[[#This Row],[نام کارشناس دفتر فنی]],Table1[],3,0)</f>
        <v>کارشناس بازرسی وبرنامه ریزی تعمیرات مکانیک(7)</v>
      </c>
      <c r="G704" s="1" t="s">
        <v>31</v>
      </c>
      <c r="H704" s="1" t="str">
        <f>VLOOKUP(Table11[[#This Row],[نام شخص کارشناس نظارت]],Table1[],3,0)</f>
        <v>کارشناس تاسیسات نظارت (3)</v>
      </c>
      <c r="I704" s="1">
        <f>COUNTIF(Table2[کد سیستم],Table11[[#This Row],[کد سیستم]])</f>
        <v>1</v>
      </c>
    </row>
    <row r="705" spans="1:9" x14ac:dyDescent="0.25">
      <c r="A705" s="1">
        <v>704</v>
      </c>
      <c r="B705" s="1" t="s">
        <v>2952</v>
      </c>
      <c r="C705" s="1">
        <v>820</v>
      </c>
      <c r="D705" s="1" t="s">
        <v>3756</v>
      </c>
      <c r="E705" s="1" t="s">
        <v>1508</v>
      </c>
      <c r="F705" s="1" t="str">
        <f>VLOOKUP(Table11[[#This Row],[نام کارشناس دفتر فنی]],Table1[],3,0)</f>
        <v>کارشناس بازرسی وبرنامه ریزی تعمیرات مکانیک(7)</v>
      </c>
      <c r="G705" s="1" t="s">
        <v>31</v>
      </c>
      <c r="H705" s="1" t="str">
        <f>VLOOKUP(Table11[[#This Row],[نام شخص کارشناس نظارت]],Table1[],3,0)</f>
        <v>کارشناس تاسیسات نظارت (3)</v>
      </c>
      <c r="I705" s="1">
        <f>COUNTIF(Table2[کد سیستم],Table11[[#This Row],[کد سیستم]])</f>
        <v>1</v>
      </c>
    </row>
    <row r="706" spans="1:9" x14ac:dyDescent="0.25">
      <c r="A706" s="1">
        <v>705</v>
      </c>
      <c r="B706" s="1" t="s">
        <v>2954</v>
      </c>
      <c r="C706" s="1">
        <v>830</v>
      </c>
      <c r="D706" s="1" t="s">
        <v>3756</v>
      </c>
      <c r="E706" s="1" t="s">
        <v>1508</v>
      </c>
      <c r="F706" s="1" t="str">
        <f>VLOOKUP(Table11[[#This Row],[نام کارشناس دفتر فنی]],Table1[],3,0)</f>
        <v>کارشناس بازرسی وبرنامه ریزی تعمیرات مکانیک(7)</v>
      </c>
      <c r="G706" s="1" t="s">
        <v>31</v>
      </c>
      <c r="H706" s="1" t="str">
        <f>VLOOKUP(Table11[[#This Row],[نام شخص کارشناس نظارت]],Table1[],3,0)</f>
        <v>کارشناس تاسیسات نظارت (3)</v>
      </c>
      <c r="I706" s="1">
        <f>COUNTIF(Table2[کد سیستم],Table11[[#This Row],[کد سیستم]])</f>
        <v>1</v>
      </c>
    </row>
    <row r="707" spans="1:9" x14ac:dyDescent="0.25">
      <c r="A707" s="1">
        <v>706</v>
      </c>
      <c r="B707" s="1" t="s">
        <v>2956</v>
      </c>
      <c r="C707" s="1">
        <v>900</v>
      </c>
      <c r="D707" s="1" t="s">
        <v>3756</v>
      </c>
      <c r="E707" s="1" t="s">
        <v>1508</v>
      </c>
      <c r="F707" s="1" t="str">
        <f>VLOOKUP(Table11[[#This Row],[نام کارشناس دفتر فنی]],Table1[],3,0)</f>
        <v>کارشناس بازرسی وبرنامه ریزی تعمیرات مکانیک(7)</v>
      </c>
      <c r="G707" s="1" t="s">
        <v>31</v>
      </c>
      <c r="H707" s="1" t="str">
        <f>VLOOKUP(Table11[[#This Row],[نام شخص کارشناس نظارت]],Table1[],3,0)</f>
        <v>کارشناس تاسیسات نظارت (3)</v>
      </c>
      <c r="I707" s="1">
        <f>COUNTIF(Table2[کد سیستم],Table11[[#This Row],[کد سیستم]])</f>
        <v>1</v>
      </c>
    </row>
    <row r="708" spans="1:9" x14ac:dyDescent="0.25">
      <c r="A708" s="1">
        <v>707</v>
      </c>
      <c r="B708" s="1" t="s">
        <v>2958</v>
      </c>
      <c r="C708" s="1">
        <v>910</v>
      </c>
      <c r="D708" s="1" t="s">
        <v>3756</v>
      </c>
      <c r="E708" s="1" t="s">
        <v>1508</v>
      </c>
      <c r="F708" s="1" t="str">
        <f>VLOOKUP(Table11[[#This Row],[نام کارشناس دفتر فنی]],Table1[],3,0)</f>
        <v>کارشناس بازرسی وبرنامه ریزی تعمیرات مکانیک(7)</v>
      </c>
      <c r="G708" s="1" t="s">
        <v>31</v>
      </c>
      <c r="H708" s="1" t="str">
        <f>VLOOKUP(Table11[[#This Row],[نام شخص کارشناس نظارت]],Table1[],3,0)</f>
        <v>کارشناس تاسیسات نظارت (3)</v>
      </c>
      <c r="I708" s="1">
        <f>COUNTIF(Table2[کد سیستم],Table11[[#This Row],[کد سیستم]])</f>
        <v>1</v>
      </c>
    </row>
    <row r="709" spans="1:9" x14ac:dyDescent="0.25">
      <c r="A709" s="1">
        <v>708</v>
      </c>
      <c r="B709" s="1" t="s">
        <v>2960</v>
      </c>
      <c r="C709" s="1">
        <v>920</v>
      </c>
      <c r="D709" s="1" t="s">
        <v>3756</v>
      </c>
      <c r="E709" s="1" t="s">
        <v>1508</v>
      </c>
      <c r="F709" s="1" t="str">
        <f>VLOOKUP(Table11[[#This Row],[نام کارشناس دفتر فنی]],Table1[],3,0)</f>
        <v>کارشناس بازرسی وبرنامه ریزی تعمیرات مکانیک(7)</v>
      </c>
      <c r="G709" s="1" t="s">
        <v>31</v>
      </c>
      <c r="H709" s="1" t="str">
        <f>VLOOKUP(Table11[[#This Row],[نام شخص کارشناس نظارت]],Table1[],3,0)</f>
        <v>کارشناس تاسیسات نظارت (3)</v>
      </c>
      <c r="I709" s="1">
        <f>COUNTIF(Table2[کد سیستم],Table11[[#This Row],[کد سیستم]])</f>
        <v>1</v>
      </c>
    </row>
    <row r="710" spans="1:9" x14ac:dyDescent="0.25">
      <c r="A710" s="1">
        <v>709</v>
      </c>
      <c r="B710" s="1" t="s">
        <v>2962</v>
      </c>
      <c r="C710" s="1">
        <v>930</v>
      </c>
      <c r="D710" s="1" t="s">
        <v>3756</v>
      </c>
      <c r="E710" s="1" t="s">
        <v>1508</v>
      </c>
      <c r="F710" s="1" t="str">
        <f>VLOOKUP(Table11[[#This Row],[نام کارشناس دفتر فنی]],Table1[],3,0)</f>
        <v>کارشناس بازرسی وبرنامه ریزی تعمیرات مکانیک(7)</v>
      </c>
      <c r="G710" s="1" t="s">
        <v>31</v>
      </c>
      <c r="H710" s="1" t="str">
        <f>VLOOKUP(Table11[[#This Row],[نام شخص کارشناس نظارت]],Table1[],3,0)</f>
        <v>کارشناس تاسیسات نظارت (3)</v>
      </c>
      <c r="I710" s="1">
        <f>COUNTIF(Table2[کد سیستم],Table11[[#This Row],[کد سیستم]])</f>
        <v>1</v>
      </c>
    </row>
    <row r="711" spans="1:9" x14ac:dyDescent="0.25">
      <c r="A711" s="1">
        <v>710</v>
      </c>
      <c r="B711" s="1" t="s">
        <v>2964</v>
      </c>
      <c r="C711" s="1">
        <v>940</v>
      </c>
      <c r="D711" s="1" t="s">
        <v>3756</v>
      </c>
      <c r="E711" s="1" t="s">
        <v>1508</v>
      </c>
      <c r="F711" s="1" t="str">
        <f>VLOOKUP(Table11[[#This Row],[نام کارشناس دفتر فنی]],Table1[],3,0)</f>
        <v>کارشناس بازرسی وبرنامه ریزی تعمیرات مکانیک(7)</v>
      </c>
      <c r="G711" s="1" t="s">
        <v>31</v>
      </c>
      <c r="H711" s="1" t="str">
        <f>VLOOKUP(Table11[[#This Row],[نام شخص کارشناس نظارت]],Table1[],3,0)</f>
        <v>کارشناس تاسیسات نظارت (3)</v>
      </c>
      <c r="I711" s="1">
        <f>COUNTIF(Table2[کد سیستم],Table11[[#This Row],[کد سیستم]])</f>
        <v>1</v>
      </c>
    </row>
    <row r="712" spans="1:9" x14ac:dyDescent="0.25">
      <c r="A712" s="1">
        <v>711</v>
      </c>
      <c r="B712" s="1" t="s">
        <v>2966</v>
      </c>
      <c r="C712" s="1">
        <v>950</v>
      </c>
      <c r="D712" s="1" t="s">
        <v>3756</v>
      </c>
      <c r="E712" s="1" t="s">
        <v>1508</v>
      </c>
      <c r="F712" s="1" t="str">
        <f>VLOOKUP(Table11[[#This Row],[نام کارشناس دفتر فنی]],Table1[],3,0)</f>
        <v>کارشناس بازرسی وبرنامه ریزی تعمیرات مکانیک(7)</v>
      </c>
      <c r="G712" s="1" t="s">
        <v>31</v>
      </c>
      <c r="H712" s="1" t="str">
        <f>VLOOKUP(Table11[[#This Row],[نام شخص کارشناس نظارت]],Table1[],3,0)</f>
        <v>کارشناس تاسیسات نظارت (3)</v>
      </c>
      <c r="I712" s="1">
        <f>COUNTIF(Table2[کد سیستم],Table11[[#This Row],[کد سیستم]])</f>
        <v>1</v>
      </c>
    </row>
    <row r="713" spans="1:9" x14ac:dyDescent="0.25">
      <c r="A713" s="1">
        <v>712</v>
      </c>
      <c r="B713" s="1" t="s">
        <v>2968</v>
      </c>
      <c r="C713" s="1" t="s">
        <v>2969</v>
      </c>
      <c r="D713" s="1" t="s">
        <v>3756</v>
      </c>
      <c r="E713" s="1" t="s">
        <v>356</v>
      </c>
      <c r="F713" s="1" t="str">
        <f>VLOOKUP(Table11[[#This Row],[نام کارشناس دفتر فنی]],Table1[],3,0)</f>
        <v>کارشناس بازرسی وبرنامه ریزی تعمیرات مکانیک (1)</v>
      </c>
      <c r="G713" s="1" t="s">
        <v>427</v>
      </c>
      <c r="H713" s="1" t="str">
        <f>VLOOKUP(Table11[[#This Row],[نام شخص کارشناس نظارت]],Table1[],3,0)</f>
        <v>کارشناس تاسیسات نظارت (1)</v>
      </c>
      <c r="I713" s="1">
        <f>COUNTIF(Table2[کد سیستم],Table11[[#This Row],[کد سیستم]])</f>
        <v>1</v>
      </c>
    </row>
    <row r="714" spans="1:9" x14ac:dyDescent="0.25">
      <c r="A714" s="1">
        <v>713</v>
      </c>
      <c r="B714" s="1" t="s">
        <v>2971</v>
      </c>
      <c r="C714" s="1" t="s">
        <v>2971</v>
      </c>
      <c r="D714" s="1" t="s">
        <v>3756</v>
      </c>
      <c r="E714" s="1" t="s">
        <v>356</v>
      </c>
      <c r="F714" s="1" t="str">
        <f>VLOOKUP(Table11[[#This Row],[نام کارشناس دفتر فنی]],Table1[],3,0)</f>
        <v>کارشناس بازرسی وبرنامه ریزی تعمیرات مکانیک (1)</v>
      </c>
      <c r="G714" s="1" t="s">
        <v>427</v>
      </c>
      <c r="H714" s="1" t="str">
        <f>VLOOKUP(Table11[[#This Row],[نام شخص کارشناس نظارت]],Table1[],3,0)</f>
        <v>کارشناس تاسیسات نظارت (1)</v>
      </c>
      <c r="I714" s="1">
        <f>COUNTIF(Table2[کد سیستم],Table11[[#This Row],[کد سیستم]])</f>
        <v>1</v>
      </c>
    </row>
    <row r="715" spans="1:9" x14ac:dyDescent="0.25">
      <c r="A715" s="1">
        <v>714</v>
      </c>
      <c r="B715" s="1" t="s">
        <v>2973</v>
      </c>
      <c r="C715" s="1" t="s">
        <v>2973</v>
      </c>
      <c r="D715" s="1" t="s">
        <v>3756</v>
      </c>
      <c r="E715" s="1" t="s">
        <v>356</v>
      </c>
      <c r="F715" s="1" t="str">
        <f>VLOOKUP(Table11[[#This Row],[نام کارشناس دفتر فنی]],Table1[],3,0)</f>
        <v>کارشناس بازرسی وبرنامه ریزی تعمیرات مکانیک (1)</v>
      </c>
      <c r="G715" s="1" t="s">
        <v>427</v>
      </c>
      <c r="H715" s="1" t="str">
        <f>VLOOKUP(Table11[[#This Row],[نام شخص کارشناس نظارت]],Table1[],3,0)</f>
        <v>کارشناس تاسیسات نظارت (1)</v>
      </c>
      <c r="I715" s="1">
        <f>COUNTIF(Table2[کد سیستم],Table11[[#This Row],[کد سیستم]])</f>
        <v>1</v>
      </c>
    </row>
    <row r="716" spans="1:9" x14ac:dyDescent="0.25">
      <c r="A716" s="1">
        <v>715</v>
      </c>
      <c r="B716" s="1" t="s">
        <v>2975</v>
      </c>
      <c r="C716" s="1" t="s">
        <v>2975</v>
      </c>
      <c r="D716" s="1" t="s">
        <v>3756</v>
      </c>
      <c r="E716" s="1" t="s">
        <v>356</v>
      </c>
      <c r="F716" s="1" t="str">
        <f>VLOOKUP(Table11[[#This Row],[نام کارشناس دفتر فنی]],Table1[],3,0)</f>
        <v>کارشناس بازرسی وبرنامه ریزی تعمیرات مکانیک (1)</v>
      </c>
      <c r="G716" s="1" t="s">
        <v>427</v>
      </c>
      <c r="H716" s="1" t="str">
        <f>VLOOKUP(Table11[[#This Row],[نام شخص کارشناس نظارت]],Table1[],3,0)</f>
        <v>کارشناس تاسیسات نظارت (1)</v>
      </c>
      <c r="I716" s="1">
        <f>COUNTIF(Table2[کد سیستم],Table11[[#This Row],[کد سیستم]])</f>
        <v>1</v>
      </c>
    </row>
    <row r="717" spans="1:9" x14ac:dyDescent="0.25">
      <c r="A717" s="1">
        <v>716</v>
      </c>
      <c r="B717" s="1" t="s">
        <v>2977</v>
      </c>
      <c r="C717" s="1" t="s">
        <v>2978</v>
      </c>
      <c r="D717" s="1" t="s">
        <v>3756</v>
      </c>
      <c r="E717" s="1" t="s">
        <v>1508</v>
      </c>
      <c r="F717" s="1" t="str">
        <f>VLOOKUP(Table11[[#This Row],[نام کارشناس دفتر فنی]],Table1[],3,0)</f>
        <v>کارشناس بازرسی وبرنامه ریزی تعمیرات مکانیک(7)</v>
      </c>
      <c r="G717" s="1" t="s">
        <v>31</v>
      </c>
      <c r="H717" s="1" t="str">
        <f>VLOOKUP(Table11[[#This Row],[نام شخص کارشناس نظارت]],Table1[],3,0)</f>
        <v>کارشناس تاسیسات نظارت (3)</v>
      </c>
      <c r="I717" s="1">
        <f>COUNTIF(Table2[کد سیستم],Table11[[#This Row],[کد سیستم]])</f>
        <v>1</v>
      </c>
    </row>
    <row r="718" spans="1:9" x14ac:dyDescent="0.25">
      <c r="A718" s="1">
        <v>717</v>
      </c>
      <c r="B718" s="1" t="s">
        <v>2980</v>
      </c>
      <c r="C718" s="1" t="s">
        <v>2981</v>
      </c>
      <c r="D718" s="1" t="s">
        <v>3756</v>
      </c>
      <c r="E718" s="1" t="s">
        <v>1508</v>
      </c>
      <c r="F718" s="1" t="str">
        <f>VLOOKUP(Table11[[#This Row],[نام کارشناس دفتر فنی]],Table1[],3,0)</f>
        <v>کارشناس بازرسی وبرنامه ریزی تعمیرات مکانیک(7)</v>
      </c>
      <c r="G718" s="1" t="s">
        <v>31</v>
      </c>
      <c r="H718" s="1" t="str">
        <f>VLOOKUP(Table11[[#This Row],[نام شخص کارشناس نظارت]],Table1[],3,0)</f>
        <v>کارشناس تاسیسات نظارت (3)</v>
      </c>
      <c r="I718" s="1">
        <f>COUNTIF(Table2[کد سیستم],Table11[[#This Row],[کد سیستم]])</f>
        <v>1</v>
      </c>
    </row>
    <row r="719" spans="1:9" x14ac:dyDescent="0.25">
      <c r="A719" s="1">
        <v>718</v>
      </c>
      <c r="B719" s="1" t="s">
        <v>2983</v>
      </c>
      <c r="C719" s="1" t="s">
        <v>2984</v>
      </c>
      <c r="D719" s="1" t="s">
        <v>3756</v>
      </c>
      <c r="E719" s="1" t="s">
        <v>1508</v>
      </c>
      <c r="F719" s="1" t="str">
        <f>VLOOKUP(Table11[[#This Row],[نام کارشناس دفتر فنی]],Table1[],3,0)</f>
        <v>کارشناس بازرسی وبرنامه ریزی تعمیرات مکانیک(7)</v>
      </c>
      <c r="G719" s="1" t="s">
        <v>31</v>
      </c>
      <c r="H719" s="1" t="str">
        <f>VLOOKUP(Table11[[#This Row],[نام شخص کارشناس نظارت]],Table1[],3,0)</f>
        <v>کارشناس تاسیسات نظارت (3)</v>
      </c>
      <c r="I719" s="1">
        <f>COUNTIF(Table2[کد سیستم],Table11[[#This Row],[کد سیستم]])</f>
        <v>1</v>
      </c>
    </row>
    <row r="720" spans="1:9" x14ac:dyDescent="0.25">
      <c r="A720" s="1">
        <v>719</v>
      </c>
      <c r="B720" s="1" t="s">
        <v>2986</v>
      </c>
      <c r="C720" s="1" t="s">
        <v>2987</v>
      </c>
      <c r="D720" s="1" t="s">
        <v>3756</v>
      </c>
      <c r="E720" s="1" t="s">
        <v>1508</v>
      </c>
      <c r="F720" s="1" t="str">
        <f>VLOOKUP(Table11[[#This Row],[نام کارشناس دفتر فنی]],Table1[],3,0)</f>
        <v>کارشناس بازرسی وبرنامه ریزی تعمیرات مکانیک(7)</v>
      </c>
      <c r="G720" s="1" t="s">
        <v>31</v>
      </c>
      <c r="H720" s="1" t="str">
        <f>VLOOKUP(Table11[[#This Row],[نام شخص کارشناس نظارت]],Table1[],3,0)</f>
        <v>کارشناس تاسیسات نظارت (3)</v>
      </c>
      <c r="I720" s="1">
        <f>COUNTIF(Table2[کد سیستم],Table11[[#This Row],[کد سیستم]])</f>
        <v>1</v>
      </c>
    </row>
    <row r="721" spans="1:9" x14ac:dyDescent="0.25">
      <c r="A721" s="1">
        <v>720</v>
      </c>
      <c r="B721" s="1" t="s">
        <v>2990</v>
      </c>
      <c r="C721" s="1" t="s">
        <v>2991</v>
      </c>
      <c r="D721" s="1" t="s">
        <v>3756</v>
      </c>
      <c r="E721" s="1" t="s">
        <v>356</v>
      </c>
      <c r="F721" s="1" t="str">
        <f>VLOOKUP(Table11[[#This Row],[نام کارشناس دفتر فنی]],Table1[],3,0)</f>
        <v>کارشناس بازرسی وبرنامه ریزی تعمیرات مکانیک (1)</v>
      </c>
      <c r="G721" s="1" t="s">
        <v>427</v>
      </c>
      <c r="H721" s="1" t="str">
        <f>VLOOKUP(Table11[[#This Row],[نام شخص کارشناس نظارت]],Table1[],3,0)</f>
        <v>کارشناس تاسیسات نظارت (1)</v>
      </c>
      <c r="I721" s="1">
        <f>COUNTIF(Table2[کد سیستم],Table11[[#This Row],[کد سیستم]])</f>
        <v>1</v>
      </c>
    </row>
    <row r="722" spans="1:9" x14ac:dyDescent="0.25">
      <c r="A722" s="1">
        <v>721</v>
      </c>
      <c r="B722" s="1" t="s">
        <v>2993</v>
      </c>
      <c r="C722" s="1" t="s">
        <v>2994</v>
      </c>
      <c r="D722" s="1" t="s">
        <v>3756</v>
      </c>
      <c r="E722" s="1" t="s">
        <v>356</v>
      </c>
      <c r="F722" s="1" t="str">
        <f>VLOOKUP(Table11[[#This Row],[نام کارشناس دفتر فنی]],Table1[],3,0)</f>
        <v>کارشناس بازرسی وبرنامه ریزی تعمیرات مکانیک (1)</v>
      </c>
      <c r="G722" s="1" t="s">
        <v>427</v>
      </c>
      <c r="H722" s="1" t="str">
        <f>VLOOKUP(Table11[[#This Row],[نام شخص کارشناس نظارت]],Table1[],3,0)</f>
        <v>کارشناس تاسیسات نظارت (1)</v>
      </c>
      <c r="I722" s="1">
        <f>COUNTIF(Table2[کد سیستم],Table11[[#This Row],[کد سیستم]])</f>
        <v>1</v>
      </c>
    </row>
    <row r="723" spans="1:9" x14ac:dyDescent="0.25">
      <c r="A723" s="1">
        <v>722</v>
      </c>
      <c r="B723" s="1" t="s">
        <v>2996</v>
      </c>
      <c r="C723" s="1" t="s">
        <v>2996</v>
      </c>
      <c r="D723" s="1" t="s">
        <v>3756</v>
      </c>
      <c r="E723" s="1" t="s">
        <v>356</v>
      </c>
      <c r="F723" s="1" t="str">
        <f>VLOOKUP(Table11[[#This Row],[نام کارشناس دفتر فنی]],Table1[],3,0)</f>
        <v>کارشناس بازرسی وبرنامه ریزی تعمیرات مکانیک (1)</v>
      </c>
      <c r="G723" s="1" t="s">
        <v>427</v>
      </c>
      <c r="H723" s="1" t="str">
        <f>VLOOKUP(Table11[[#This Row],[نام شخص کارشناس نظارت]],Table1[],3,0)</f>
        <v>کارشناس تاسیسات نظارت (1)</v>
      </c>
      <c r="I723" s="1">
        <f>COUNTIF(Table2[کد سیستم],Table11[[#This Row],[کد سیستم]])</f>
        <v>1</v>
      </c>
    </row>
    <row r="724" spans="1:9" x14ac:dyDescent="0.25">
      <c r="A724" s="1">
        <v>723</v>
      </c>
      <c r="B724" s="1" t="s">
        <v>2998</v>
      </c>
      <c r="C724" s="1" t="s">
        <v>2999</v>
      </c>
      <c r="D724" s="1" t="s">
        <v>3756</v>
      </c>
      <c r="E724" s="1" t="s">
        <v>356</v>
      </c>
      <c r="F724" s="1" t="str">
        <f>VLOOKUP(Table11[[#This Row],[نام کارشناس دفتر فنی]],Table1[],3,0)</f>
        <v>کارشناس بازرسی وبرنامه ریزی تعمیرات مکانیک (1)</v>
      </c>
      <c r="G724" s="1" t="s">
        <v>427</v>
      </c>
      <c r="H724" s="1" t="str">
        <f>VLOOKUP(Table11[[#This Row],[نام شخص کارشناس نظارت]],Table1[],3,0)</f>
        <v>کارشناس تاسیسات نظارت (1)</v>
      </c>
      <c r="I724" s="1">
        <f>COUNTIF(Table2[کد سیستم],Table11[[#This Row],[کد سیستم]])</f>
        <v>1</v>
      </c>
    </row>
    <row r="725" spans="1:9" x14ac:dyDescent="0.25">
      <c r="A725" s="1">
        <v>724</v>
      </c>
      <c r="B725" s="1" t="s">
        <v>3001</v>
      </c>
      <c r="C725" s="1" t="s">
        <v>3001</v>
      </c>
      <c r="D725" s="1" t="s">
        <v>3756</v>
      </c>
      <c r="E725" s="1" t="s">
        <v>356</v>
      </c>
      <c r="F725" s="1" t="str">
        <f>VLOOKUP(Table11[[#This Row],[نام کارشناس دفتر فنی]],Table1[],3,0)</f>
        <v>کارشناس بازرسی وبرنامه ریزی تعمیرات مکانیک (1)</v>
      </c>
      <c r="G725" s="1" t="s">
        <v>427</v>
      </c>
      <c r="H725" s="1" t="str">
        <f>VLOOKUP(Table11[[#This Row],[نام شخص کارشناس نظارت]],Table1[],3,0)</f>
        <v>کارشناس تاسیسات نظارت (1)</v>
      </c>
      <c r="I725" s="1">
        <f>COUNTIF(Table2[کد سیستم],Table11[[#This Row],[کد سیستم]])</f>
        <v>1</v>
      </c>
    </row>
    <row r="726" spans="1:9" x14ac:dyDescent="0.25">
      <c r="A726" s="1">
        <v>725</v>
      </c>
      <c r="B726" s="1" t="s">
        <v>3003</v>
      </c>
      <c r="C726" s="1" t="s">
        <v>3003</v>
      </c>
      <c r="D726" s="1" t="s">
        <v>3756</v>
      </c>
      <c r="E726" s="1" t="s">
        <v>356</v>
      </c>
      <c r="F726" s="1" t="str">
        <f>VLOOKUP(Table11[[#This Row],[نام کارشناس دفتر فنی]],Table1[],3,0)</f>
        <v>کارشناس بازرسی وبرنامه ریزی تعمیرات مکانیک (1)</v>
      </c>
      <c r="G726" s="1" t="s">
        <v>427</v>
      </c>
      <c r="H726" s="1" t="str">
        <f>VLOOKUP(Table11[[#This Row],[نام شخص کارشناس نظارت]],Table1[],3,0)</f>
        <v>کارشناس تاسیسات نظارت (1)</v>
      </c>
      <c r="I726" s="1">
        <f>COUNTIF(Table2[کد سیستم],Table11[[#This Row],[کد سیستم]])</f>
        <v>1</v>
      </c>
    </row>
    <row r="727" spans="1:9" x14ac:dyDescent="0.25">
      <c r="A727" s="1">
        <v>726</v>
      </c>
      <c r="B727" s="1" t="s">
        <v>3005</v>
      </c>
      <c r="C727" s="1" t="s">
        <v>3005</v>
      </c>
      <c r="D727" s="1" t="s">
        <v>3756</v>
      </c>
      <c r="E727" s="1" t="s">
        <v>356</v>
      </c>
      <c r="F727" s="1" t="str">
        <f>VLOOKUP(Table11[[#This Row],[نام کارشناس دفتر فنی]],Table1[],3,0)</f>
        <v>کارشناس بازرسی وبرنامه ریزی تعمیرات مکانیک (1)</v>
      </c>
      <c r="G727" s="1" t="s">
        <v>427</v>
      </c>
      <c r="H727" s="1" t="str">
        <f>VLOOKUP(Table11[[#This Row],[نام شخص کارشناس نظارت]],Table1[],3,0)</f>
        <v>کارشناس تاسیسات نظارت (1)</v>
      </c>
      <c r="I727" s="1">
        <f>COUNTIF(Table2[کد سیستم],Table11[[#This Row],[کد سیستم]])</f>
        <v>1</v>
      </c>
    </row>
    <row r="728" spans="1:9" x14ac:dyDescent="0.25">
      <c r="A728" s="1">
        <v>727</v>
      </c>
      <c r="B728" s="1" t="s">
        <v>3007</v>
      </c>
      <c r="C728" s="1" t="s">
        <v>3008</v>
      </c>
      <c r="D728" s="1" t="s">
        <v>3756</v>
      </c>
      <c r="E728" s="1" t="s">
        <v>356</v>
      </c>
      <c r="F728" s="1" t="str">
        <f>VLOOKUP(Table11[[#This Row],[نام کارشناس دفتر فنی]],Table1[],3,0)</f>
        <v>کارشناس بازرسی وبرنامه ریزی تعمیرات مکانیک (1)</v>
      </c>
      <c r="G728" s="1" t="s">
        <v>427</v>
      </c>
      <c r="H728" s="1" t="str">
        <f>VLOOKUP(Table11[[#This Row],[نام شخص کارشناس نظارت]],Table1[],3,0)</f>
        <v>کارشناس تاسیسات نظارت (1)</v>
      </c>
      <c r="I728" s="1">
        <f>COUNTIF(Table2[کد سیستم],Table11[[#This Row],[کد سیستم]])</f>
        <v>1</v>
      </c>
    </row>
    <row r="729" spans="1:9" x14ac:dyDescent="0.25">
      <c r="A729" s="1">
        <v>728</v>
      </c>
      <c r="B729" s="1" t="s">
        <v>3010</v>
      </c>
      <c r="C729" s="1" t="s">
        <v>3011</v>
      </c>
      <c r="D729" s="1" t="s">
        <v>3756</v>
      </c>
      <c r="E729" s="1" t="s">
        <v>356</v>
      </c>
      <c r="F729" s="1" t="str">
        <f>VLOOKUP(Table11[[#This Row],[نام کارشناس دفتر فنی]],Table1[],3,0)</f>
        <v>کارشناس بازرسی وبرنامه ریزی تعمیرات مکانیک (1)</v>
      </c>
      <c r="G729" s="1" t="s">
        <v>427</v>
      </c>
      <c r="H729" s="1" t="str">
        <f>VLOOKUP(Table11[[#This Row],[نام شخص کارشناس نظارت]],Table1[],3,0)</f>
        <v>کارشناس تاسیسات نظارت (1)</v>
      </c>
      <c r="I729" s="1">
        <f>COUNTIF(Table2[کد سیستم],Table11[[#This Row],[کد سیستم]])</f>
        <v>1</v>
      </c>
    </row>
    <row r="730" spans="1:9" x14ac:dyDescent="0.25">
      <c r="A730" s="1">
        <v>729</v>
      </c>
      <c r="B730" s="1" t="s">
        <v>3013</v>
      </c>
      <c r="C730" s="1" t="s">
        <v>3014</v>
      </c>
      <c r="D730" s="1" t="s">
        <v>3756</v>
      </c>
      <c r="E730" s="1" t="s">
        <v>356</v>
      </c>
      <c r="F730" s="1" t="str">
        <f>VLOOKUP(Table11[[#This Row],[نام کارشناس دفتر فنی]],Table1[],3,0)</f>
        <v>کارشناس بازرسی وبرنامه ریزی تعمیرات مکانیک (1)</v>
      </c>
      <c r="G730" s="1" t="s">
        <v>427</v>
      </c>
      <c r="H730" s="1" t="str">
        <f>VLOOKUP(Table11[[#This Row],[نام شخص کارشناس نظارت]],Table1[],3,0)</f>
        <v>کارشناس تاسیسات نظارت (1)</v>
      </c>
      <c r="I730" s="1">
        <f>COUNTIF(Table2[کد سیستم],Table11[[#This Row],[کد سیستم]])</f>
        <v>1</v>
      </c>
    </row>
    <row r="731" spans="1:9" x14ac:dyDescent="0.25">
      <c r="A731" s="1">
        <v>730</v>
      </c>
      <c r="B731" s="1" t="s">
        <v>3016</v>
      </c>
      <c r="C731" s="1" t="s">
        <v>3017</v>
      </c>
      <c r="D731" s="1" t="s">
        <v>3756</v>
      </c>
      <c r="E731" s="1" t="s">
        <v>356</v>
      </c>
      <c r="F731" s="1" t="str">
        <f>VLOOKUP(Table11[[#This Row],[نام کارشناس دفتر فنی]],Table1[],3,0)</f>
        <v>کارشناس بازرسی وبرنامه ریزی تعمیرات مکانیک (1)</v>
      </c>
      <c r="G731" s="1" t="s">
        <v>427</v>
      </c>
      <c r="H731" s="1" t="str">
        <f>VLOOKUP(Table11[[#This Row],[نام شخص کارشناس نظارت]],Table1[],3,0)</f>
        <v>کارشناس تاسیسات نظارت (1)</v>
      </c>
      <c r="I731" s="1">
        <f>COUNTIF(Table2[کد سیستم],Table11[[#This Row],[کد سیستم]])</f>
        <v>1</v>
      </c>
    </row>
    <row r="732" spans="1:9" x14ac:dyDescent="0.25">
      <c r="A732" s="1">
        <v>731</v>
      </c>
      <c r="B732" s="1" t="s">
        <v>3019</v>
      </c>
      <c r="C732" s="1" t="s">
        <v>3020</v>
      </c>
      <c r="D732" s="1" t="s">
        <v>3756</v>
      </c>
      <c r="E732" s="1" t="s">
        <v>356</v>
      </c>
      <c r="F732" s="1" t="str">
        <f>VLOOKUP(Table11[[#This Row],[نام کارشناس دفتر فنی]],Table1[],3,0)</f>
        <v>کارشناس بازرسی وبرنامه ریزی تعمیرات مکانیک (1)</v>
      </c>
      <c r="G732" s="1" t="s">
        <v>427</v>
      </c>
      <c r="H732" s="1" t="str">
        <f>VLOOKUP(Table11[[#This Row],[نام شخص کارشناس نظارت]],Table1[],3,0)</f>
        <v>کارشناس تاسیسات نظارت (1)</v>
      </c>
      <c r="I732" s="1">
        <f>COUNTIF(Table2[کد سیستم],Table11[[#This Row],[کد سیستم]])</f>
        <v>1</v>
      </c>
    </row>
    <row r="733" spans="1:9" x14ac:dyDescent="0.25">
      <c r="A733" s="1">
        <v>732</v>
      </c>
      <c r="B733" s="1" t="s">
        <v>3022</v>
      </c>
      <c r="C733" s="1" t="s">
        <v>3022</v>
      </c>
      <c r="D733" s="1" t="s">
        <v>3756</v>
      </c>
      <c r="E733" s="1" t="s">
        <v>356</v>
      </c>
      <c r="F733" s="1" t="str">
        <f>VLOOKUP(Table11[[#This Row],[نام کارشناس دفتر فنی]],Table1[],3,0)</f>
        <v>کارشناس بازرسی وبرنامه ریزی تعمیرات مکانیک (1)</v>
      </c>
      <c r="G733" s="1" t="s">
        <v>427</v>
      </c>
      <c r="H733" s="1" t="str">
        <f>VLOOKUP(Table11[[#This Row],[نام شخص کارشناس نظارت]],Table1[],3,0)</f>
        <v>کارشناس تاسیسات نظارت (1)</v>
      </c>
      <c r="I733" s="1">
        <f>COUNTIF(Table2[کد سیستم],Table11[[#This Row],[کد سیستم]])</f>
        <v>1</v>
      </c>
    </row>
    <row r="734" spans="1:9" x14ac:dyDescent="0.25">
      <c r="A734" s="1">
        <v>733</v>
      </c>
      <c r="B734" s="1" t="s">
        <v>3024</v>
      </c>
      <c r="C734" s="1" t="s">
        <v>3024</v>
      </c>
      <c r="D734" s="1" t="s">
        <v>3756</v>
      </c>
      <c r="E734" s="1" t="s">
        <v>356</v>
      </c>
      <c r="F734" s="1" t="str">
        <f>VLOOKUP(Table11[[#This Row],[نام کارشناس دفتر فنی]],Table1[],3,0)</f>
        <v>کارشناس بازرسی وبرنامه ریزی تعمیرات مکانیک (1)</v>
      </c>
      <c r="G734" s="1" t="s">
        <v>427</v>
      </c>
      <c r="H734" s="1" t="str">
        <f>VLOOKUP(Table11[[#This Row],[نام شخص کارشناس نظارت]],Table1[],3,0)</f>
        <v>کارشناس تاسیسات نظارت (1)</v>
      </c>
      <c r="I734" s="1">
        <f>COUNTIF(Table2[کد سیستم],Table11[[#This Row],[کد سیستم]])</f>
        <v>1</v>
      </c>
    </row>
    <row r="735" spans="1:9" x14ac:dyDescent="0.25">
      <c r="A735" s="1">
        <v>734</v>
      </c>
      <c r="B735" s="1" t="s">
        <v>3026</v>
      </c>
      <c r="C735" s="1" t="s">
        <v>3026</v>
      </c>
      <c r="D735" s="1" t="s">
        <v>3756</v>
      </c>
      <c r="E735" s="1" t="s">
        <v>356</v>
      </c>
      <c r="F735" s="1" t="str">
        <f>VLOOKUP(Table11[[#This Row],[نام کارشناس دفتر فنی]],Table1[],3,0)</f>
        <v>کارشناس بازرسی وبرنامه ریزی تعمیرات مکانیک (1)</v>
      </c>
      <c r="G735" s="1" t="s">
        <v>427</v>
      </c>
      <c r="H735" s="1" t="str">
        <f>VLOOKUP(Table11[[#This Row],[نام شخص کارشناس نظارت]],Table1[],3,0)</f>
        <v>کارشناس تاسیسات نظارت (1)</v>
      </c>
      <c r="I735" s="1">
        <f>COUNTIF(Table2[کد سیستم],Table11[[#This Row],[کد سیستم]])</f>
        <v>1</v>
      </c>
    </row>
    <row r="736" spans="1:9" x14ac:dyDescent="0.25">
      <c r="A736" s="1">
        <v>735</v>
      </c>
      <c r="B736" s="1" t="s">
        <v>3028</v>
      </c>
      <c r="C736" s="1" t="s">
        <v>3028</v>
      </c>
      <c r="D736" s="1" t="s">
        <v>3756</v>
      </c>
      <c r="E736" s="1" t="s">
        <v>356</v>
      </c>
      <c r="F736" s="1" t="str">
        <f>VLOOKUP(Table11[[#This Row],[نام کارشناس دفتر فنی]],Table1[],3,0)</f>
        <v>کارشناس بازرسی وبرنامه ریزی تعمیرات مکانیک (1)</v>
      </c>
      <c r="G736" s="1" t="s">
        <v>427</v>
      </c>
      <c r="H736" s="1" t="str">
        <f>VLOOKUP(Table11[[#This Row],[نام شخص کارشناس نظارت]],Table1[],3,0)</f>
        <v>کارشناس تاسیسات نظارت (1)</v>
      </c>
      <c r="I736" s="1">
        <f>COUNTIF(Table2[کد سیستم],Table11[[#This Row],[کد سیستم]])</f>
        <v>1</v>
      </c>
    </row>
    <row r="737" spans="1:9" x14ac:dyDescent="0.25">
      <c r="A737" s="1">
        <v>736</v>
      </c>
      <c r="B737" s="1" t="s">
        <v>3030</v>
      </c>
      <c r="C737" s="1" t="s">
        <v>3030</v>
      </c>
      <c r="D737" s="1" t="s">
        <v>3756</v>
      </c>
      <c r="E737" s="1" t="s">
        <v>356</v>
      </c>
      <c r="F737" s="1" t="str">
        <f>VLOOKUP(Table11[[#This Row],[نام کارشناس دفتر فنی]],Table1[],3,0)</f>
        <v>کارشناس بازرسی وبرنامه ریزی تعمیرات مکانیک (1)</v>
      </c>
      <c r="G737" s="1" t="s">
        <v>427</v>
      </c>
      <c r="H737" s="1" t="str">
        <f>VLOOKUP(Table11[[#This Row],[نام شخص کارشناس نظارت]],Table1[],3,0)</f>
        <v>کارشناس تاسیسات نظارت (1)</v>
      </c>
      <c r="I737" s="1">
        <f>COUNTIF(Table2[کد سیستم],Table11[[#This Row],[کد سیستم]])</f>
        <v>1</v>
      </c>
    </row>
    <row r="738" spans="1:9" x14ac:dyDescent="0.25">
      <c r="A738" s="1">
        <v>737</v>
      </c>
      <c r="B738" s="1" t="s">
        <v>3032</v>
      </c>
      <c r="C738" s="1" t="s">
        <v>3032</v>
      </c>
      <c r="D738" s="1" t="s">
        <v>3756</v>
      </c>
      <c r="E738" s="1" t="s">
        <v>356</v>
      </c>
      <c r="F738" s="1" t="str">
        <f>VLOOKUP(Table11[[#This Row],[نام کارشناس دفتر فنی]],Table1[],3,0)</f>
        <v>کارشناس بازرسی وبرنامه ریزی تعمیرات مکانیک (1)</v>
      </c>
      <c r="G738" s="1" t="s">
        <v>427</v>
      </c>
      <c r="H738" s="1" t="str">
        <f>VLOOKUP(Table11[[#This Row],[نام شخص کارشناس نظارت]],Table1[],3,0)</f>
        <v>کارشناس تاسیسات نظارت (1)</v>
      </c>
      <c r="I738" s="1">
        <f>COUNTIF(Table2[کد سیستم],Table11[[#This Row],[کد سیستم]])</f>
        <v>1</v>
      </c>
    </row>
    <row r="739" spans="1:9" x14ac:dyDescent="0.25">
      <c r="A739" s="1">
        <v>738</v>
      </c>
      <c r="B739" s="1" t="s">
        <v>3034</v>
      </c>
      <c r="C739" s="1" t="s">
        <v>3034</v>
      </c>
      <c r="D739" s="1" t="s">
        <v>3756</v>
      </c>
      <c r="E739" s="1" t="s">
        <v>356</v>
      </c>
      <c r="F739" s="1" t="str">
        <f>VLOOKUP(Table11[[#This Row],[نام کارشناس دفتر فنی]],Table1[],3,0)</f>
        <v>کارشناس بازرسی وبرنامه ریزی تعمیرات مکانیک (1)</v>
      </c>
      <c r="G739" s="1" t="s">
        <v>427</v>
      </c>
      <c r="H739" s="1" t="str">
        <f>VLOOKUP(Table11[[#This Row],[نام شخص کارشناس نظارت]],Table1[],3,0)</f>
        <v>کارشناس تاسیسات نظارت (1)</v>
      </c>
      <c r="I739" s="1">
        <f>COUNTIF(Table2[کد سیستم],Table11[[#This Row],[کد سیستم]])</f>
        <v>1</v>
      </c>
    </row>
    <row r="740" spans="1:9" x14ac:dyDescent="0.25">
      <c r="A740" s="1">
        <v>739</v>
      </c>
      <c r="B740" s="1" t="s">
        <v>3036</v>
      </c>
      <c r="C740" s="1" t="s">
        <v>3036</v>
      </c>
      <c r="D740" s="1" t="s">
        <v>3756</v>
      </c>
      <c r="E740" s="1" t="s">
        <v>356</v>
      </c>
      <c r="F740" s="1" t="str">
        <f>VLOOKUP(Table11[[#This Row],[نام کارشناس دفتر فنی]],Table1[],3,0)</f>
        <v>کارشناس بازرسی وبرنامه ریزی تعمیرات مکانیک (1)</v>
      </c>
      <c r="G740" s="1" t="s">
        <v>427</v>
      </c>
      <c r="H740" s="1" t="str">
        <f>VLOOKUP(Table11[[#This Row],[نام شخص کارشناس نظارت]],Table1[],3,0)</f>
        <v>کارشناس تاسیسات نظارت (1)</v>
      </c>
      <c r="I740" s="1">
        <f>COUNTIF(Table2[کد سیستم],Table11[[#This Row],[کد سیستم]])</f>
        <v>1</v>
      </c>
    </row>
    <row r="741" spans="1:9" x14ac:dyDescent="0.25">
      <c r="A741" s="1">
        <v>740</v>
      </c>
      <c r="B741" s="1" t="s">
        <v>3038</v>
      </c>
      <c r="C741" s="1" t="s">
        <v>3039</v>
      </c>
      <c r="D741" s="1" t="s">
        <v>3756</v>
      </c>
      <c r="E741" s="1" t="s">
        <v>356</v>
      </c>
      <c r="F741" s="1" t="str">
        <f>VLOOKUP(Table11[[#This Row],[نام کارشناس دفتر فنی]],Table1[],3,0)</f>
        <v>کارشناس بازرسی وبرنامه ریزی تعمیرات مکانیک (1)</v>
      </c>
      <c r="G741" s="1" t="s">
        <v>427</v>
      </c>
      <c r="H741" s="1" t="str">
        <f>VLOOKUP(Table11[[#This Row],[نام شخص کارشناس نظارت]],Table1[],3,0)</f>
        <v>کارشناس تاسیسات نظارت (1)</v>
      </c>
      <c r="I741" s="1">
        <f>COUNTIF(Table2[کد سیستم],Table11[[#This Row],[کد سیستم]])</f>
        <v>1</v>
      </c>
    </row>
    <row r="742" spans="1:9" x14ac:dyDescent="0.25">
      <c r="A742" s="1">
        <v>741</v>
      </c>
      <c r="B742" s="1" t="s">
        <v>3041</v>
      </c>
      <c r="C742" s="1" t="s">
        <v>3041</v>
      </c>
      <c r="D742" s="1" t="s">
        <v>3756</v>
      </c>
      <c r="E742" s="1" t="s">
        <v>356</v>
      </c>
      <c r="F742" s="1" t="str">
        <f>VLOOKUP(Table11[[#This Row],[نام کارشناس دفتر فنی]],Table1[],3,0)</f>
        <v>کارشناس بازرسی وبرنامه ریزی تعمیرات مکانیک (1)</v>
      </c>
      <c r="G742" s="1" t="s">
        <v>427</v>
      </c>
      <c r="H742" s="1" t="str">
        <f>VLOOKUP(Table11[[#This Row],[نام شخص کارشناس نظارت]],Table1[],3,0)</f>
        <v>کارشناس تاسیسات نظارت (1)</v>
      </c>
      <c r="I742" s="1">
        <f>COUNTIF(Table2[کد سیستم],Table11[[#This Row],[کد سیستم]])</f>
        <v>1</v>
      </c>
    </row>
    <row r="743" spans="1:9" x14ac:dyDescent="0.25">
      <c r="A743" s="1">
        <v>742</v>
      </c>
      <c r="B743" s="1" t="s">
        <v>3043</v>
      </c>
      <c r="C743" s="1" t="s">
        <v>3043</v>
      </c>
      <c r="D743" s="1" t="s">
        <v>3756</v>
      </c>
      <c r="E743" s="1" t="s">
        <v>356</v>
      </c>
      <c r="F743" s="1" t="str">
        <f>VLOOKUP(Table11[[#This Row],[نام کارشناس دفتر فنی]],Table1[],3,0)</f>
        <v>کارشناس بازرسی وبرنامه ریزی تعمیرات مکانیک (1)</v>
      </c>
      <c r="G743" s="1" t="s">
        <v>427</v>
      </c>
      <c r="H743" s="1" t="str">
        <f>VLOOKUP(Table11[[#This Row],[نام شخص کارشناس نظارت]],Table1[],3,0)</f>
        <v>کارشناس تاسیسات نظارت (1)</v>
      </c>
      <c r="I743" s="1">
        <f>COUNTIF(Table2[کد سیستم],Table11[[#This Row],[کد سیستم]])</f>
        <v>1</v>
      </c>
    </row>
    <row r="744" spans="1:9" x14ac:dyDescent="0.25">
      <c r="A744" s="1">
        <v>743</v>
      </c>
      <c r="B744" s="1" t="s">
        <v>3045</v>
      </c>
      <c r="C744" s="1" t="s">
        <v>3045</v>
      </c>
      <c r="D744" s="1" t="s">
        <v>3756</v>
      </c>
      <c r="E744" s="1" t="s">
        <v>356</v>
      </c>
      <c r="F744" s="1" t="str">
        <f>VLOOKUP(Table11[[#This Row],[نام کارشناس دفتر فنی]],Table1[],3,0)</f>
        <v>کارشناس بازرسی وبرنامه ریزی تعمیرات مکانیک (1)</v>
      </c>
      <c r="G744" s="1" t="s">
        <v>427</v>
      </c>
      <c r="H744" s="1" t="str">
        <f>VLOOKUP(Table11[[#This Row],[نام شخص کارشناس نظارت]],Table1[],3,0)</f>
        <v>کارشناس تاسیسات نظارت (1)</v>
      </c>
      <c r="I744" s="1">
        <f>COUNTIF(Table2[کد سیستم],Table11[[#This Row],[کد سیستم]])</f>
        <v>1</v>
      </c>
    </row>
    <row r="745" spans="1:9" x14ac:dyDescent="0.25">
      <c r="A745" s="1">
        <v>744</v>
      </c>
      <c r="B745" s="1" t="s">
        <v>3047</v>
      </c>
      <c r="C745" s="1" t="s">
        <v>3048</v>
      </c>
      <c r="D745" s="1" t="s">
        <v>3756</v>
      </c>
      <c r="E745" s="1" t="s">
        <v>356</v>
      </c>
      <c r="F745" s="1" t="str">
        <f>VLOOKUP(Table11[[#This Row],[نام کارشناس دفتر فنی]],Table1[],3,0)</f>
        <v>کارشناس بازرسی وبرنامه ریزی تعمیرات مکانیک (1)</v>
      </c>
      <c r="G745" s="1" t="s">
        <v>427</v>
      </c>
      <c r="H745" s="1" t="str">
        <f>VLOOKUP(Table11[[#This Row],[نام شخص کارشناس نظارت]],Table1[],3,0)</f>
        <v>کارشناس تاسیسات نظارت (1)</v>
      </c>
      <c r="I745" s="1">
        <f>COUNTIF(Table2[کد سیستم],Table11[[#This Row],[کد سیستم]])</f>
        <v>1</v>
      </c>
    </row>
    <row r="746" spans="1:9" x14ac:dyDescent="0.25">
      <c r="A746" s="1">
        <v>745</v>
      </c>
      <c r="B746" s="1" t="s">
        <v>3050</v>
      </c>
      <c r="C746" s="1" t="s">
        <v>3050</v>
      </c>
      <c r="D746" s="1" t="s">
        <v>3756</v>
      </c>
      <c r="E746" s="1" t="s">
        <v>356</v>
      </c>
      <c r="F746" s="1" t="str">
        <f>VLOOKUP(Table11[[#This Row],[نام کارشناس دفتر فنی]],Table1[],3,0)</f>
        <v>کارشناس بازرسی وبرنامه ریزی تعمیرات مکانیک (1)</v>
      </c>
      <c r="G746" s="1" t="s">
        <v>427</v>
      </c>
      <c r="H746" s="1" t="str">
        <f>VLOOKUP(Table11[[#This Row],[نام شخص کارشناس نظارت]],Table1[],3,0)</f>
        <v>کارشناس تاسیسات نظارت (1)</v>
      </c>
      <c r="I746" s="1">
        <f>COUNTIF(Table2[کد سیستم],Table11[[#This Row],[کد سیستم]])</f>
        <v>1</v>
      </c>
    </row>
    <row r="747" spans="1:9" x14ac:dyDescent="0.25">
      <c r="A747" s="1">
        <v>746</v>
      </c>
      <c r="B747" s="1" t="s">
        <v>3052</v>
      </c>
      <c r="C747" s="1" t="s">
        <v>3052</v>
      </c>
      <c r="D747" s="1" t="s">
        <v>3756</v>
      </c>
      <c r="E747" s="1" t="s">
        <v>356</v>
      </c>
      <c r="F747" s="1" t="str">
        <f>VLOOKUP(Table11[[#This Row],[نام کارشناس دفتر فنی]],Table1[],3,0)</f>
        <v>کارشناس بازرسی وبرنامه ریزی تعمیرات مکانیک (1)</v>
      </c>
      <c r="G747" s="1" t="s">
        <v>427</v>
      </c>
      <c r="H747" s="1" t="str">
        <f>VLOOKUP(Table11[[#This Row],[نام شخص کارشناس نظارت]],Table1[],3,0)</f>
        <v>کارشناس تاسیسات نظارت (1)</v>
      </c>
      <c r="I747" s="1">
        <f>COUNTIF(Table2[کد سیستم],Table11[[#This Row],[کد سیستم]])</f>
        <v>1</v>
      </c>
    </row>
    <row r="748" spans="1:9" x14ac:dyDescent="0.25">
      <c r="A748" s="1">
        <v>747</v>
      </c>
      <c r="B748" s="1" t="s">
        <v>3054</v>
      </c>
      <c r="C748" s="1" t="s">
        <v>3054</v>
      </c>
      <c r="D748" s="1" t="s">
        <v>3756</v>
      </c>
      <c r="E748" s="1" t="s">
        <v>356</v>
      </c>
      <c r="F748" s="1" t="str">
        <f>VLOOKUP(Table11[[#This Row],[نام کارشناس دفتر فنی]],Table1[],3,0)</f>
        <v>کارشناس بازرسی وبرنامه ریزی تعمیرات مکانیک (1)</v>
      </c>
      <c r="G748" s="1" t="s">
        <v>427</v>
      </c>
      <c r="H748" s="1" t="str">
        <f>VLOOKUP(Table11[[#This Row],[نام شخص کارشناس نظارت]],Table1[],3,0)</f>
        <v>کارشناس تاسیسات نظارت (1)</v>
      </c>
      <c r="I748" s="1">
        <f>COUNTIF(Table2[کد سیستم],Table11[[#This Row],[کد سیستم]])</f>
        <v>1</v>
      </c>
    </row>
    <row r="749" spans="1:9" x14ac:dyDescent="0.25">
      <c r="A749" s="1">
        <v>748</v>
      </c>
      <c r="B749" s="1" t="s">
        <v>3056</v>
      </c>
      <c r="C749" s="1" t="s">
        <v>3057</v>
      </c>
      <c r="D749" s="1" t="s">
        <v>3756</v>
      </c>
      <c r="E749" s="1" t="s">
        <v>356</v>
      </c>
      <c r="F749" s="1" t="str">
        <f>VLOOKUP(Table11[[#This Row],[نام کارشناس دفتر فنی]],Table1[],3,0)</f>
        <v>کارشناس بازرسی وبرنامه ریزی تعمیرات مکانیک (1)</v>
      </c>
      <c r="G749" s="1" t="s">
        <v>427</v>
      </c>
      <c r="H749" s="1" t="str">
        <f>VLOOKUP(Table11[[#This Row],[نام شخص کارشناس نظارت]],Table1[],3,0)</f>
        <v>کارشناس تاسیسات نظارت (1)</v>
      </c>
      <c r="I749" s="1">
        <f>COUNTIF(Table2[کد سیستم],Table11[[#This Row],[کد سیستم]])</f>
        <v>1</v>
      </c>
    </row>
    <row r="750" spans="1:9" x14ac:dyDescent="0.25">
      <c r="A750" s="1">
        <v>749</v>
      </c>
      <c r="B750" s="1" t="s">
        <v>3059</v>
      </c>
      <c r="C750" s="1" t="s">
        <v>3059</v>
      </c>
      <c r="D750" s="1" t="s">
        <v>3756</v>
      </c>
      <c r="E750" s="1" t="s">
        <v>356</v>
      </c>
      <c r="F750" s="1" t="str">
        <f>VLOOKUP(Table11[[#This Row],[نام کارشناس دفتر فنی]],Table1[],3,0)</f>
        <v>کارشناس بازرسی وبرنامه ریزی تعمیرات مکانیک (1)</v>
      </c>
      <c r="G750" s="1" t="s">
        <v>427</v>
      </c>
      <c r="H750" s="1" t="str">
        <f>VLOOKUP(Table11[[#This Row],[نام شخص کارشناس نظارت]],Table1[],3,0)</f>
        <v>کارشناس تاسیسات نظارت (1)</v>
      </c>
      <c r="I750" s="1">
        <f>COUNTIF(Table2[کد سیستم],Table11[[#This Row],[کد سیستم]])</f>
        <v>1</v>
      </c>
    </row>
    <row r="751" spans="1:9" x14ac:dyDescent="0.25">
      <c r="A751" s="1">
        <v>750</v>
      </c>
      <c r="B751" s="1" t="s">
        <v>3061</v>
      </c>
      <c r="C751" s="1" t="s">
        <v>3061</v>
      </c>
      <c r="D751" s="1" t="s">
        <v>3756</v>
      </c>
      <c r="E751" s="1" t="s">
        <v>356</v>
      </c>
      <c r="F751" s="1" t="str">
        <f>VLOOKUP(Table11[[#This Row],[نام کارشناس دفتر فنی]],Table1[],3,0)</f>
        <v>کارشناس بازرسی وبرنامه ریزی تعمیرات مکانیک (1)</v>
      </c>
      <c r="G751" s="1" t="s">
        <v>427</v>
      </c>
      <c r="H751" s="1" t="str">
        <f>VLOOKUP(Table11[[#This Row],[نام شخص کارشناس نظارت]],Table1[],3,0)</f>
        <v>کارشناس تاسیسات نظارت (1)</v>
      </c>
      <c r="I751" s="1">
        <f>COUNTIF(Table2[کد سیستم],Table11[[#This Row],[کد سیستم]])</f>
        <v>1</v>
      </c>
    </row>
    <row r="752" spans="1:9" x14ac:dyDescent="0.25">
      <c r="A752" s="1">
        <v>751</v>
      </c>
      <c r="B752" s="1" t="s">
        <v>3063</v>
      </c>
      <c r="C752" s="1" t="s">
        <v>3064</v>
      </c>
      <c r="D752" s="1" t="s">
        <v>3756</v>
      </c>
      <c r="E752" s="1" t="s">
        <v>356</v>
      </c>
      <c r="F752" s="1" t="str">
        <f>VLOOKUP(Table11[[#This Row],[نام کارشناس دفتر فنی]],Table1[],3,0)</f>
        <v>کارشناس بازرسی وبرنامه ریزی تعمیرات مکانیک (1)</v>
      </c>
      <c r="G752" s="1" t="s">
        <v>427</v>
      </c>
      <c r="H752" s="1" t="str">
        <f>VLOOKUP(Table11[[#This Row],[نام شخص کارشناس نظارت]],Table1[],3,0)</f>
        <v>کارشناس تاسیسات نظارت (1)</v>
      </c>
      <c r="I752" s="1">
        <f>COUNTIF(Table2[کد سیستم],Table11[[#This Row],[کد سیستم]])</f>
        <v>1</v>
      </c>
    </row>
    <row r="753" spans="1:9" x14ac:dyDescent="0.25">
      <c r="A753" s="1">
        <v>752</v>
      </c>
      <c r="B753" s="1" t="s">
        <v>3066</v>
      </c>
      <c r="C753" s="1" t="s">
        <v>3066</v>
      </c>
      <c r="D753" s="1" t="s">
        <v>3756</v>
      </c>
      <c r="E753" s="1" t="s">
        <v>356</v>
      </c>
      <c r="F753" s="1" t="str">
        <f>VLOOKUP(Table11[[#This Row],[نام کارشناس دفتر فنی]],Table1[],3,0)</f>
        <v>کارشناس بازرسی وبرنامه ریزی تعمیرات مکانیک (1)</v>
      </c>
      <c r="G753" s="1" t="s">
        <v>427</v>
      </c>
      <c r="H753" s="1" t="str">
        <f>VLOOKUP(Table11[[#This Row],[نام شخص کارشناس نظارت]],Table1[],3,0)</f>
        <v>کارشناس تاسیسات نظارت (1)</v>
      </c>
      <c r="I753" s="1">
        <f>COUNTIF(Table2[کد سیستم],Table11[[#This Row],[کد سیستم]])</f>
        <v>1</v>
      </c>
    </row>
    <row r="754" spans="1:9" x14ac:dyDescent="0.25">
      <c r="A754" s="1">
        <v>753</v>
      </c>
      <c r="B754" s="1" t="s">
        <v>3068</v>
      </c>
      <c r="C754" s="1" t="s">
        <v>3068</v>
      </c>
      <c r="D754" s="1" t="s">
        <v>3756</v>
      </c>
      <c r="E754" s="1" t="s">
        <v>356</v>
      </c>
      <c r="F754" s="1" t="str">
        <f>VLOOKUP(Table11[[#This Row],[نام کارشناس دفتر فنی]],Table1[],3,0)</f>
        <v>کارشناس بازرسی وبرنامه ریزی تعمیرات مکانیک (1)</v>
      </c>
      <c r="G754" s="1" t="s">
        <v>427</v>
      </c>
      <c r="H754" s="1" t="str">
        <f>VLOOKUP(Table11[[#This Row],[نام شخص کارشناس نظارت]],Table1[],3,0)</f>
        <v>کارشناس تاسیسات نظارت (1)</v>
      </c>
      <c r="I754" s="1">
        <f>COUNTIF(Table2[کد سیستم],Table11[[#This Row],[کد سیستم]])</f>
        <v>1</v>
      </c>
    </row>
    <row r="755" spans="1:9" x14ac:dyDescent="0.25">
      <c r="A755" s="1">
        <v>754</v>
      </c>
      <c r="B755" s="1" t="s">
        <v>3070</v>
      </c>
      <c r="C755" s="1" t="s">
        <v>3070</v>
      </c>
      <c r="D755" s="1" t="s">
        <v>3756</v>
      </c>
      <c r="E755" s="1" t="s">
        <v>356</v>
      </c>
      <c r="F755" s="1" t="str">
        <f>VLOOKUP(Table11[[#This Row],[نام کارشناس دفتر فنی]],Table1[],3,0)</f>
        <v>کارشناس بازرسی وبرنامه ریزی تعمیرات مکانیک (1)</v>
      </c>
      <c r="G755" s="1" t="s">
        <v>427</v>
      </c>
      <c r="H755" s="1" t="str">
        <f>VLOOKUP(Table11[[#This Row],[نام شخص کارشناس نظارت]],Table1[],3,0)</f>
        <v>کارشناس تاسیسات نظارت (1)</v>
      </c>
      <c r="I755" s="1">
        <f>COUNTIF(Table2[کد سیستم],Table11[[#This Row],[کد سیستم]])</f>
        <v>1</v>
      </c>
    </row>
    <row r="756" spans="1:9" x14ac:dyDescent="0.25">
      <c r="A756" s="1">
        <v>755</v>
      </c>
      <c r="B756" s="1" t="s">
        <v>3072</v>
      </c>
      <c r="C756" s="1" t="s">
        <v>3072</v>
      </c>
      <c r="D756" s="1" t="s">
        <v>3756</v>
      </c>
      <c r="E756" s="1" t="s">
        <v>356</v>
      </c>
      <c r="F756" s="1" t="str">
        <f>VLOOKUP(Table11[[#This Row],[نام کارشناس دفتر فنی]],Table1[],3,0)</f>
        <v>کارشناس بازرسی وبرنامه ریزی تعمیرات مکانیک (1)</v>
      </c>
      <c r="G756" s="1" t="s">
        <v>427</v>
      </c>
      <c r="H756" s="1" t="str">
        <f>VLOOKUP(Table11[[#This Row],[نام شخص کارشناس نظارت]],Table1[],3,0)</f>
        <v>کارشناس تاسیسات نظارت (1)</v>
      </c>
      <c r="I756" s="1">
        <f>COUNTIF(Table2[کد سیستم],Table11[[#This Row],[کد سیستم]])</f>
        <v>1</v>
      </c>
    </row>
    <row r="757" spans="1:9" x14ac:dyDescent="0.25">
      <c r="A757" s="1">
        <v>756</v>
      </c>
      <c r="B757" s="1" t="s">
        <v>3074</v>
      </c>
      <c r="C757" s="1" t="s">
        <v>3074</v>
      </c>
      <c r="D757" s="1" t="s">
        <v>3756</v>
      </c>
      <c r="E757" s="1" t="s">
        <v>356</v>
      </c>
      <c r="F757" s="1" t="str">
        <f>VLOOKUP(Table11[[#This Row],[نام کارشناس دفتر فنی]],Table1[],3,0)</f>
        <v>کارشناس بازرسی وبرنامه ریزی تعمیرات مکانیک (1)</v>
      </c>
      <c r="G757" s="1" t="s">
        <v>427</v>
      </c>
      <c r="H757" s="1" t="str">
        <f>VLOOKUP(Table11[[#This Row],[نام شخص کارشناس نظارت]],Table1[],3,0)</f>
        <v>کارشناس تاسیسات نظارت (1)</v>
      </c>
      <c r="I757" s="1">
        <f>COUNTIF(Table2[کد سیستم],Table11[[#This Row],[کد سیستم]])</f>
        <v>1</v>
      </c>
    </row>
    <row r="758" spans="1:9" x14ac:dyDescent="0.25">
      <c r="A758" s="1">
        <v>757</v>
      </c>
      <c r="B758" s="1" t="s">
        <v>3076</v>
      </c>
      <c r="C758" s="1" t="s">
        <v>3076</v>
      </c>
      <c r="D758" s="1" t="s">
        <v>3756</v>
      </c>
      <c r="E758" s="1" t="s">
        <v>356</v>
      </c>
      <c r="F758" s="1" t="str">
        <f>VLOOKUP(Table11[[#This Row],[نام کارشناس دفتر فنی]],Table1[],3,0)</f>
        <v>کارشناس بازرسی وبرنامه ریزی تعمیرات مکانیک (1)</v>
      </c>
      <c r="G758" s="1" t="s">
        <v>427</v>
      </c>
      <c r="H758" s="1" t="str">
        <f>VLOOKUP(Table11[[#This Row],[نام شخص کارشناس نظارت]],Table1[],3,0)</f>
        <v>کارشناس تاسیسات نظارت (1)</v>
      </c>
      <c r="I758" s="1">
        <f>COUNTIF(Table2[کد سیستم],Table11[[#This Row],[کد سیستم]])</f>
        <v>1</v>
      </c>
    </row>
    <row r="759" spans="1:9" x14ac:dyDescent="0.25">
      <c r="A759" s="1">
        <v>758</v>
      </c>
      <c r="B759" s="1" t="s">
        <v>3078</v>
      </c>
      <c r="C759" s="1" t="s">
        <v>3078</v>
      </c>
      <c r="D759" s="1" t="s">
        <v>3756</v>
      </c>
      <c r="E759" s="1" t="s">
        <v>356</v>
      </c>
      <c r="F759" s="1" t="str">
        <f>VLOOKUP(Table11[[#This Row],[نام کارشناس دفتر فنی]],Table1[],3,0)</f>
        <v>کارشناس بازرسی وبرنامه ریزی تعمیرات مکانیک (1)</v>
      </c>
      <c r="G759" s="1" t="s">
        <v>427</v>
      </c>
      <c r="H759" s="1" t="str">
        <f>VLOOKUP(Table11[[#This Row],[نام شخص کارشناس نظارت]],Table1[],3,0)</f>
        <v>کارشناس تاسیسات نظارت (1)</v>
      </c>
      <c r="I759" s="1">
        <f>COUNTIF(Table2[کد سیستم],Table11[[#This Row],[کد سیستم]])</f>
        <v>1</v>
      </c>
    </row>
    <row r="760" spans="1:9" x14ac:dyDescent="0.25">
      <c r="A760" s="1">
        <v>759</v>
      </c>
      <c r="B760" s="1" t="s">
        <v>3080</v>
      </c>
      <c r="C760" s="1" t="s">
        <v>3080</v>
      </c>
      <c r="D760" s="1" t="s">
        <v>3756</v>
      </c>
      <c r="E760" s="1" t="s">
        <v>356</v>
      </c>
      <c r="F760" s="1" t="str">
        <f>VLOOKUP(Table11[[#This Row],[نام کارشناس دفتر فنی]],Table1[],3,0)</f>
        <v>کارشناس بازرسی وبرنامه ریزی تعمیرات مکانیک (1)</v>
      </c>
      <c r="G760" s="1" t="s">
        <v>427</v>
      </c>
      <c r="H760" s="1" t="str">
        <f>VLOOKUP(Table11[[#This Row],[نام شخص کارشناس نظارت]],Table1[],3,0)</f>
        <v>کارشناس تاسیسات نظارت (1)</v>
      </c>
      <c r="I760" s="1">
        <f>COUNTIF(Table2[کد سیستم],Table11[[#This Row],[کد سیستم]])</f>
        <v>1</v>
      </c>
    </row>
    <row r="761" spans="1:9" x14ac:dyDescent="0.25">
      <c r="A761" s="1">
        <v>760</v>
      </c>
      <c r="B761" s="1" t="s">
        <v>3082</v>
      </c>
      <c r="C761" s="1" t="s">
        <v>3082</v>
      </c>
      <c r="D761" s="1" t="s">
        <v>3756</v>
      </c>
      <c r="E761" s="1" t="s">
        <v>356</v>
      </c>
      <c r="F761" s="1" t="str">
        <f>VLOOKUP(Table11[[#This Row],[نام کارشناس دفتر فنی]],Table1[],3,0)</f>
        <v>کارشناس بازرسی وبرنامه ریزی تعمیرات مکانیک (1)</v>
      </c>
      <c r="G761" s="1" t="s">
        <v>427</v>
      </c>
      <c r="H761" s="1" t="str">
        <f>VLOOKUP(Table11[[#This Row],[نام شخص کارشناس نظارت]],Table1[],3,0)</f>
        <v>کارشناس تاسیسات نظارت (1)</v>
      </c>
      <c r="I761" s="1">
        <f>COUNTIF(Table2[کد سیستم],Table11[[#This Row],[کد سیستم]])</f>
        <v>1</v>
      </c>
    </row>
    <row r="762" spans="1:9" x14ac:dyDescent="0.25">
      <c r="A762" s="1">
        <v>761</v>
      </c>
      <c r="B762" s="1" t="s">
        <v>3084</v>
      </c>
      <c r="C762" s="1" t="s">
        <v>3084</v>
      </c>
      <c r="D762" s="1" t="s">
        <v>3756</v>
      </c>
      <c r="E762" s="1" t="s">
        <v>356</v>
      </c>
      <c r="F762" s="1" t="str">
        <f>VLOOKUP(Table11[[#This Row],[نام کارشناس دفتر فنی]],Table1[],3,0)</f>
        <v>کارشناس بازرسی وبرنامه ریزی تعمیرات مکانیک (1)</v>
      </c>
      <c r="G762" s="1" t="s">
        <v>427</v>
      </c>
      <c r="H762" s="1" t="str">
        <f>VLOOKUP(Table11[[#This Row],[نام شخص کارشناس نظارت]],Table1[],3,0)</f>
        <v>کارشناس تاسیسات نظارت (1)</v>
      </c>
      <c r="I762" s="1">
        <f>COUNTIF(Table2[کد سیستم],Table11[[#This Row],[کد سیستم]])</f>
        <v>1</v>
      </c>
    </row>
    <row r="763" spans="1:9" x14ac:dyDescent="0.25">
      <c r="A763" s="1">
        <v>762</v>
      </c>
      <c r="B763" s="1" t="s">
        <v>3086</v>
      </c>
      <c r="C763" s="1" t="s">
        <v>3086</v>
      </c>
      <c r="D763" s="1" t="s">
        <v>3756</v>
      </c>
      <c r="E763" s="1" t="s">
        <v>356</v>
      </c>
      <c r="F763" s="1" t="str">
        <f>VLOOKUP(Table11[[#This Row],[نام کارشناس دفتر فنی]],Table1[],3,0)</f>
        <v>کارشناس بازرسی وبرنامه ریزی تعمیرات مکانیک (1)</v>
      </c>
      <c r="G763" s="1" t="s">
        <v>427</v>
      </c>
      <c r="H763" s="1" t="str">
        <f>VLOOKUP(Table11[[#This Row],[نام شخص کارشناس نظارت]],Table1[],3,0)</f>
        <v>کارشناس تاسیسات نظارت (1)</v>
      </c>
      <c r="I763" s="1">
        <f>COUNTIF(Table2[کد سیستم],Table11[[#This Row],[کد سیستم]])</f>
        <v>1</v>
      </c>
    </row>
    <row r="764" spans="1:9" x14ac:dyDescent="0.25">
      <c r="A764" s="1">
        <v>763</v>
      </c>
      <c r="B764" s="1" t="s">
        <v>3088</v>
      </c>
      <c r="C764" s="1" t="s">
        <v>3088</v>
      </c>
      <c r="D764" s="1" t="s">
        <v>3756</v>
      </c>
      <c r="E764" s="1" t="s">
        <v>356</v>
      </c>
      <c r="F764" s="1" t="str">
        <f>VLOOKUP(Table11[[#This Row],[نام کارشناس دفتر فنی]],Table1[],3,0)</f>
        <v>کارشناس بازرسی وبرنامه ریزی تعمیرات مکانیک (1)</v>
      </c>
      <c r="G764" s="1" t="s">
        <v>427</v>
      </c>
      <c r="H764" s="1" t="str">
        <f>VLOOKUP(Table11[[#This Row],[نام شخص کارشناس نظارت]],Table1[],3,0)</f>
        <v>کارشناس تاسیسات نظارت (1)</v>
      </c>
      <c r="I764" s="1">
        <f>COUNTIF(Table2[کد سیستم],Table11[[#This Row],[کد سیستم]])</f>
        <v>1</v>
      </c>
    </row>
    <row r="765" spans="1:9" x14ac:dyDescent="0.25">
      <c r="A765" s="1">
        <v>764</v>
      </c>
      <c r="B765" s="1" t="s">
        <v>3090</v>
      </c>
      <c r="C765" s="1" t="s">
        <v>3090</v>
      </c>
      <c r="D765" s="1" t="s">
        <v>3756</v>
      </c>
      <c r="E765" s="1" t="s">
        <v>356</v>
      </c>
      <c r="F765" s="1" t="str">
        <f>VLOOKUP(Table11[[#This Row],[نام کارشناس دفتر فنی]],Table1[],3,0)</f>
        <v>کارشناس بازرسی وبرنامه ریزی تعمیرات مکانیک (1)</v>
      </c>
      <c r="G765" s="1" t="s">
        <v>427</v>
      </c>
      <c r="H765" s="1" t="str">
        <f>VLOOKUP(Table11[[#This Row],[نام شخص کارشناس نظارت]],Table1[],3,0)</f>
        <v>کارشناس تاسیسات نظارت (1)</v>
      </c>
      <c r="I765" s="1">
        <f>COUNTIF(Table2[کد سیستم],Table11[[#This Row],[کد سیستم]])</f>
        <v>1</v>
      </c>
    </row>
    <row r="766" spans="1:9" x14ac:dyDescent="0.25">
      <c r="A766" s="1">
        <v>765</v>
      </c>
      <c r="B766" s="1" t="s">
        <v>3092</v>
      </c>
      <c r="C766" s="1" t="s">
        <v>3092</v>
      </c>
      <c r="D766" s="1" t="s">
        <v>3756</v>
      </c>
      <c r="E766" s="1" t="s">
        <v>356</v>
      </c>
      <c r="F766" s="1" t="str">
        <f>VLOOKUP(Table11[[#This Row],[نام کارشناس دفتر فنی]],Table1[],3,0)</f>
        <v>کارشناس بازرسی وبرنامه ریزی تعمیرات مکانیک (1)</v>
      </c>
      <c r="G766" s="1" t="s">
        <v>427</v>
      </c>
      <c r="H766" s="1" t="str">
        <f>VLOOKUP(Table11[[#This Row],[نام شخص کارشناس نظارت]],Table1[],3,0)</f>
        <v>کارشناس تاسیسات نظارت (1)</v>
      </c>
      <c r="I766" s="1">
        <f>COUNTIF(Table2[کد سیستم],Table11[[#This Row],[کد سیستم]])</f>
        <v>1</v>
      </c>
    </row>
    <row r="767" spans="1:9" x14ac:dyDescent="0.25">
      <c r="A767" s="1">
        <v>766</v>
      </c>
      <c r="B767" s="1" t="s">
        <v>3094</v>
      </c>
      <c r="C767" s="1" t="s">
        <v>3094</v>
      </c>
      <c r="D767" s="1" t="s">
        <v>3756</v>
      </c>
      <c r="E767" s="1" t="s">
        <v>356</v>
      </c>
      <c r="F767" s="1" t="str">
        <f>VLOOKUP(Table11[[#This Row],[نام کارشناس دفتر فنی]],Table1[],3,0)</f>
        <v>کارشناس بازرسی وبرنامه ریزی تعمیرات مکانیک (1)</v>
      </c>
      <c r="G767" s="1" t="s">
        <v>427</v>
      </c>
      <c r="H767" s="1" t="str">
        <f>VLOOKUP(Table11[[#This Row],[نام شخص کارشناس نظارت]],Table1[],3,0)</f>
        <v>کارشناس تاسیسات نظارت (1)</v>
      </c>
      <c r="I767" s="1">
        <f>COUNTIF(Table2[کد سیستم],Table11[[#This Row],[کد سیستم]])</f>
        <v>1</v>
      </c>
    </row>
    <row r="768" spans="1:9" x14ac:dyDescent="0.25">
      <c r="A768" s="1">
        <v>767</v>
      </c>
      <c r="B768" s="1" t="s">
        <v>3096</v>
      </c>
      <c r="C768" s="1" t="s">
        <v>3096</v>
      </c>
      <c r="D768" s="1" t="s">
        <v>3756</v>
      </c>
      <c r="E768" s="1" t="s">
        <v>356</v>
      </c>
      <c r="F768" s="1" t="str">
        <f>VLOOKUP(Table11[[#This Row],[نام کارشناس دفتر فنی]],Table1[],3,0)</f>
        <v>کارشناس بازرسی وبرنامه ریزی تعمیرات مکانیک (1)</v>
      </c>
      <c r="G768" s="1" t="s">
        <v>427</v>
      </c>
      <c r="H768" s="1" t="str">
        <f>VLOOKUP(Table11[[#This Row],[نام شخص کارشناس نظارت]],Table1[],3,0)</f>
        <v>کارشناس تاسیسات نظارت (1)</v>
      </c>
      <c r="I768" s="1">
        <f>COUNTIF(Table2[کد سیستم],Table11[[#This Row],[کد سیستم]])</f>
        <v>1</v>
      </c>
    </row>
    <row r="769" spans="1:9" x14ac:dyDescent="0.25">
      <c r="A769" s="1">
        <v>768</v>
      </c>
      <c r="B769" s="1" t="s">
        <v>3098</v>
      </c>
      <c r="C769" s="1" t="s">
        <v>3098</v>
      </c>
      <c r="D769" s="1" t="s">
        <v>3756</v>
      </c>
      <c r="E769" s="1" t="s">
        <v>356</v>
      </c>
      <c r="F769" s="1" t="str">
        <f>VLOOKUP(Table11[[#This Row],[نام کارشناس دفتر فنی]],Table1[],3,0)</f>
        <v>کارشناس بازرسی وبرنامه ریزی تعمیرات مکانیک (1)</v>
      </c>
      <c r="G769" s="1" t="s">
        <v>427</v>
      </c>
      <c r="H769" s="1" t="str">
        <f>VLOOKUP(Table11[[#This Row],[نام شخص کارشناس نظارت]],Table1[],3,0)</f>
        <v>کارشناس تاسیسات نظارت (1)</v>
      </c>
      <c r="I769" s="1">
        <f>COUNTIF(Table2[کد سیستم],Table11[[#This Row],[کد سیستم]])</f>
        <v>1</v>
      </c>
    </row>
    <row r="770" spans="1:9" x14ac:dyDescent="0.25">
      <c r="A770" s="1">
        <v>769</v>
      </c>
      <c r="B770" s="1" t="s">
        <v>3100</v>
      </c>
      <c r="C770" s="1" t="s">
        <v>3100</v>
      </c>
      <c r="D770" s="1" t="s">
        <v>3756</v>
      </c>
      <c r="E770" s="1" t="s">
        <v>356</v>
      </c>
      <c r="F770" s="1" t="str">
        <f>VLOOKUP(Table11[[#This Row],[نام کارشناس دفتر فنی]],Table1[],3,0)</f>
        <v>کارشناس بازرسی وبرنامه ریزی تعمیرات مکانیک (1)</v>
      </c>
      <c r="G770" s="1" t="s">
        <v>427</v>
      </c>
      <c r="H770" s="1" t="str">
        <f>VLOOKUP(Table11[[#This Row],[نام شخص کارشناس نظارت]],Table1[],3,0)</f>
        <v>کارشناس تاسیسات نظارت (1)</v>
      </c>
      <c r="I770" s="1">
        <f>COUNTIF(Table2[کد سیستم],Table11[[#This Row],[کد سیستم]])</f>
        <v>1</v>
      </c>
    </row>
    <row r="771" spans="1:9" x14ac:dyDescent="0.25">
      <c r="A771" s="1">
        <v>770</v>
      </c>
      <c r="B771" s="1" t="s">
        <v>3102</v>
      </c>
      <c r="C771" s="1" t="s">
        <v>3102</v>
      </c>
      <c r="D771" s="1" t="s">
        <v>3756</v>
      </c>
      <c r="E771" s="1" t="s">
        <v>356</v>
      </c>
      <c r="F771" s="1" t="str">
        <f>VLOOKUP(Table11[[#This Row],[نام کارشناس دفتر فنی]],Table1[],3,0)</f>
        <v>کارشناس بازرسی وبرنامه ریزی تعمیرات مکانیک (1)</v>
      </c>
      <c r="G771" s="1" t="s">
        <v>427</v>
      </c>
      <c r="H771" s="1" t="str">
        <f>VLOOKUP(Table11[[#This Row],[نام شخص کارشناس نظارت]],Table1[],3,0)</f>
        <v>کارشناس تاسیسات نظارت (1)</v>
      </c>
      <c r="I771" s="1">
        <f>COUNTIF(Table2[کد سیستم],Table11[[#This Row],[کد سیستم]])</f>
        <v>1</v>
      </c>
    </row>
    <row r="772" spans="1:9" x14ac:dyDescent="0.25">
      <c r="A772" s="1">
        <v>771</v>
      </c>
      <c r="B772" s="1" t="s">
        <v>3104</v>
      </c>
      <c r="C772" s="1" t="s">
        <v>3104</v>
      </c>
      <c r="D772" s="1" t="s">
        <v>3756</v>
      </c>
      <c r="E772" s="1" t="s">
        <v>356</v>
      </c>
      <c r="F772" s="1" t="str">
        <f>VLOOKUP(Table11[[#This Row],[نام کارشناس دفتر فنی]],Table1[],3,0)</f>
        <v>کارشناس بازرسی وبرنامه ریزی تعمیرات مکانیک (1)</v>
      </c>
      <c r="G772" s="1" t="s">
        <v>427</v>
      </c>
      <c r="H772" s="1" t="str">
        <f>VLOOKUP(Table11[[#This Row],[نام شخص کارشناس نظارت]],Table1[],3,0)</f>
        <v>کارشناس تاسیسات نظارت (1)</v>
      </c>
      <c r="I772" s="1">
        <f>COUNTIF(Table2[کد سیستم],Table11[[#This Row],[کد سیستم]])</f>
        <v>1</v>
      </c>
    </row>
    <row r="773" spans="1:9" x14ac:dyDescent="0.25">
      <c r="A773" s="1">
        <v>772</v>
      </c>
      <c r="B773" s="1" t="s">
        <v>3106</v>
      </c>
      <c r="C773" s="1" t="s">
        <v>3106</v>
      </c>
      <c r="D773" s="1" t="s">
        <v>3756</v>
      </c>
      <c r="E773" s="1" t="s">
        <v>356</v>
      </c>
      <c r="F773" s="1" t="str">
        <f>VLOOKUP(Table11[[#This Row],[نام کارشناس دفتر فنی]],Table1[],3,0)</f>
        <v>کارشناس بازرسی وبرنامه ریزی تعمیرات مکانیک (1)</v>
      </c>
      <c r="G773" s="1" t="s">
        <v>427</v>
      </c>
      <c r="H773" s="1" t="str">
        <f>VLOOKUP(Table11[[#This Row],[نام شخص کارشناس نظارت]],Table1[],3,0)</f>
        <v>کارشناس تاسیسات نظارت (1)</v>
      </c>
      <c r="I773" s="1">
        <f>COUNTIF(Table2[کد سیستم],Table11[[#This Row],[کد سیستم]])</f>
        <v>1</v>
      </c>
    </row>
    <row r="774" spans="1:9" x14ac:dyDescent="0.25">
      <c r="A774" s="1">
        <v>773</v>
      </c>
      <c r="B774" s="1" t="s">
        <v>3108</v>
      </c>
      <c r="C774" s="1" t="s">
        <v>3108</v>
      </c>
      <c r="D774" s="1" t="s">
        <v>3756</v>
      </c>
      <c r="E774" s="1" t="s">
        <v>356</v>
      </c>
      <c r="F774" s="1" t="str">
        <f>VLOOKUP(Table11[[#This Row],[نام کارشناس دفتر فنی]],Table1[],3,0)</f>
        <v>کارشناس بازرسی وبرنامه ریزی تعمیرات مکانیک (1)</v>
      </c>
      <c r="G774" s="1" t="s">
        <v>427</v>
      </c>
      <c r="H774" s="1" t="str">
        <f>VLOOKUP(Table11[[#This Row],[نام شخص کارشناس نظارت]],Table1[],3,0)</f>
        <v>کارشناس تاسیسات نظارت (1)</v>
      </c>
      <c r="I774" s="1">
        <f>COUNTIF(Table2[کد سیستم],Table11[[#This Row],[کد سیستم]])</f>
        <v>1</v>
      </c>
    </row>
    <row r="775" spans="1:9" x14ac:dyDescent="0.25">
      <c r="A775" s="1">
        <v>774</v>
      </c>
      <c r="B775" s="1" t="s">
        <v>3110</v>
      </c>
      <c r="C775" s="1" t="s">
        <v>3110</v>
      </c>
      <c r="D775" s="1" t="s">
        <v>3756</v>
      </c>
      <c r="E775" s="1" t="s">
        <v>356</v>
      </c>
      <c r="F775" s="1" t="str">
        <f>VLOOKUP(Table11[[#This Row],[نام کارشناس دفتر فنی]],Table1[],3,0)</f>
        <v>کارشناس بازرسی وبرنامه ریزی تعمیرات مکانیک (1)</v>
      </c>
      <c r="G775" s="1" t="s">
        <v>427</v>
      </c>
      <c r="H775" s="1" t="str">
        <f>VLOOKUP(Table11[[#This Row],[نام شخص کارشناس نظارت]],Table1[],3,0)</f>
        <v>کارشناس تاسیسات نظارت (1)</v>
      </c>
      <c r="I775" s="1">
        <f>COUNTIF(Table2[کد سیستم],Table11[[#This Row],[کد سیستم]])</f>
        <v>1</v>
      </c>
    </row>
    <row r="776" spans="1:9" x14ac:dyDescent="0.25">
      <c r="A776" s="1">
        <v>775</v>
      </c>
      <c r="B776" s="1" t="s">
        <v>3112</v>
      </c>
      <c r="C776" s="1" t="s">
        <v>3112</v>
      </c>
      <c r="D776" s="1" t="s">
        <v>3756</v>
      </c>
      <c r="E776" s="1" t="s">
        <v>356</v>
      </c>
      <c r="F776" s="1" t="str">
        <f>VLOOKUP(Table11[[#This Row],[نام کارشناس دفتر فنی]],Table1[],3,0)</f>
        <v>کارشناس بازرسی وبرنامه ریزی تعمیرات مکانیک (1)</v>
      </c>
      <c r="G776" s="1" t="s">
        <v>427</v>
      </c>
      <c r="H776" s="1" t="str">
        <f>VLOOKUP(Table11[[#This Row],[نام شخص کارشناس نظارت]],Table1[],3,0)</f>
        <v>کارشناس تاسیسات نظارت (1)</v>
      </c>
      <c r="I776" s="1">
        <f>COUNTIF(Table2[کد سیستم],Table11[[#This Row],[کد سیستم]])</f>
        <v>1</v>
      </c>
    </row>
    <row r="777" spans="1:9" x14ac:dyDescent="0.25">
      <c r="A777" s="1">
        <v>776</v>
      </c>
      <c r="B777" s="1" t="s">
        <v>3114</v>
      </c>
      <c r="C777" s="1" t="s">
        <v>3114</v>
      </c>
      <c r="D777" s="1" t="s">
        <v>3756</v>
      </c>
      <c r="E777" s="1" t="s">
        <v>356</v>
      </c>
      <c r="F777" s="1" t="str">
        <f>VLOOKUP(Table11[[#This Row],[نام کارشناس دفتر فنی]],Table1[],3,0)</f>
        <v>کارشناس بازرسی وبرنامه ریزی تعمیرات مکانیک (1)</v>
      </c>
      <c r="G777" s="1" t="s">
        <v>427</v>
      </c>
      <c r="H777" s="1" t="str">
        <f>VLOOKUP(Table11[[#This Row],[نام شخص کارشناس نظارت]],Table1[],3,0)</f>
        <v>کارشناس تاسیسات نظارت (1)</v>
      </c>
      <c r="I777" s="1">
        <f>COUNTIF(Table2[کد سیستم],Table11[[#This Row],[کد سیستم]])</f>
        <v>1</v>
      </c>
    </row>
    <row r="778" spans="1:9" x14ac:dyDescent="0.25">
      <c r="A778" s="1">
        <v>777</v>
      </c>
      <c r="B778" s="1" t="s">
        <v>3116</v>
      </c>
      <c r="C778" s="1" t="s">
        <v>3116</v>
      </c>
      <c r="D778" s="1" t="s">
        <v>3756</v>
      </c>
      <c r="E778" s="1" t="s">
        <v>356</v>
      </c>
      <c r="F778" s="1" t="str">
        <f>VLOOKUP(Table11[[#This Row],[نام کارشناس دفتر فنی]],Table1[],3,0)</f>
        <v>کارشناس بازرسی وبرنامه ریزی تعمیرات مکانیک (1)</v>
      </c>
      <c r="G778" s="1" t="s">
        <v>427</v>
      </c>
      <c r="H778" s="1" t="str">
        <f>VLOOKUP(Table11[[#This Row],[نام شخص کارشناس نظارت]],Table1[],3,0)</f>
        <v>کارشناس تاسیسات نظارت (1)</v>
      </c>
      <c r="I778" s="1">
        <f>COUNTIF(Table2[کد سیستم],Table11[[#This Row],[کد سیستم]])</f>
        <v>1</v>
      </c>
    </row>
    <row r="779" spans="1:9" x14ac:dyDescent="0.25">
      <c r="A779" s="1">
        <v>778</v>
      </c>
      <c r="B779" s="1" t="s">
        <v>3118</v>
      </c>
      <c r="C779" s="1" t="s">
        <v>3118</v>
      </c>
      <c r="D779" s="1" t="s">
        <v>3756</v>
      </c>
      <c r="E779" s="1" t="s">
        <v>356</v>
      </c>
      <c r="F779" s="1" t="str">
        <f>VLOOKUP(Table11[[#This Row],[نام کارشناس دفتر فنی]],Table1[],3,0)</f>
        <v>کارشناس بازرسی وبرنامه ریزی تعمیرات مکانیک (1)</v>
      </c>
      <c r="G779" s="1" t="s">
        <v>427</v>
      </c>
      <c r="H779" s="1" t="str">
        <f>VLOOKUP(Table11[[#This Row],[نام شخص کارشناس نظارت]],Table1[],3,0)</f>
        <v>کارشناس تاسیسات نظارت (1)</v>
      </c>
      <c r="I779" s="1">
        <f>COUNTIF(Table2[کد سیستم],Table11[[#This Row],[کد سیستم]])</f>
        <v>1</v>
      </c>
    </row>
    <row r="780" spans="1:9" x14ac:dyDescent="0.25">
      <c r="A780" s="1">
        <v>779</v>
      </c>
      <c r="B780" s="1" t="s">
        <v>3120</v>
      </c>
      <c r="C780" s="1" t="s">
        <v>3120</v>
      </c>
      <c r="D780" s="1" t="s">
        <v>3756</v>
      </c>
      <c r="E780" s="1" t="s">
        <v>356</v>
      </c>
      <c r="F780" s="1" t="str">
        <f>VLOOKUP(Table11[[#This Row],[نام کارشناس دفتر فنی]],Table1[],3,0)</f>
        <v>کارشناس بازرسی وبرنامه ریزی تعمیرات مکانیک (1)</v>
      </c>
      <c r="G780" s="1" t="s">
        <v>427</v>
      </c>
      <c r="H780" s="1" t="str">
        <f>VLOOKUP(Table11[[#This Row],[نام شخص کارشناس نظارت]],Table1[],3,0)</f>
        <v>کارشناس تاسیسات نظارت (1)</v>
      </c>
      <c r="I780" s="1">
        <f>COUNTIF(Table2[کد سیستم],Table11[[#This Row],[کد سیستم]])</f>
        <v>1</v>
      </c>
    </row>
    <row r="781" spans="1:9" x14ac:dyDescent="0.25">
      <c r="A781" s="1">
        <v>780</v>
      </c>
      <c r="B781" s="1" t="s">
        <v>3122</v>
      </c>
      <c r="C781" s="1" t="s">
        <v>3122</v>
      </c>
      <c r="D781" s="1" t="s">
        <v>3756</v>
      </c>
      <c r="E781" s="1" t="s">
        <v>356</v>
      </c>
      <c r="F781" s="1" t="str">
        <f>VLOOKUP(Table11[[#This Row],[نام کارشناس دفتر فنی]],Table1[],3,0)</f>
        <v>کارشناس بازرسی وبرنامه ریزی تعمیرات مکانیک (1)</v>
      </c>
      <c r="G781" s="1" t="s">
        <v>427</v>
      </c>
      <c r="H781" s="1" t="str">
        <f>VLOOKUP(Table11[[#This Row],[نام شخص کارشناس نظارت]],Table1[],3,0)</f>
        <v>کارشناس تاسیسات نظارت (1)</v>
      </c>
      <c r="I781" s="1">
        <f>COUNTIF(Table2[کد سیستم],Table11[[#This Row],[کد سیستم]])</f>
        <v>1</v>
      </c>
    </row>
    <row r="782" spans="1:9" x14ac:dyDescent="0.25">
      <c r="A782" s="1">
        <v>781</v>
      </c>
      <c r="B782" s="1" t="s">
        <v>3124</v>
      </c>
      <c r="C782" s="1" t="s">
        <v>3124</v>
      </c>
      <c r="D782" s="1" t="s">
        <v>3756</v>
      </c>
      <c r="E782" s="1" t="s">
        <v>356</v>
      </c>
      <c r="F782" s="1" t="str">
        <f>VLOOKUP(Table11[[#This Row],[نام کارشناس دفتر فنی]],Table1[],3,0)</f>
        <v>کارشناس بازرسی وبرنامه ریزی تعمیرات مکانیک (1)</v>
      </c>
      <c r="G782" s="1" t="s">
        <v>427</v>
      </c>
      <c r="H782" s="1" t="str">
        <f>VLOOKUP(Table11[[#This Row],[نام شخص کارشناس نظارت]],Table1[],3,0)</f>
        <v>کارشناس تاسیسات نظارت (1)</v>
      </c>
      <c r="I782" s="1">
        <f>COUNTIF(Table2[کد سیستم],Table11[[#This Row],[کد سیستم]])</f>
        <v>1</v>
      </c>
    </row>
    <row r="783" spans="1:9" x14ac:dyDescent="0.25">
      <c r="A783" s="1">
        <v>782</v>
      </c>
      <c r="B783" s="1" t="s">
        <v>3126</v>
      </c>
      <c r="C783" s="1" t="s">
        <v>3126</v>
      </c>
      <c r="D783" s="1" t="s">
        <v>3756</v>
      </c>
      <c r="E783" s="1" t="s">
        <v>356</v>
      </c>
      <c r="F783" s="1" t="str">
        <f>VLOOKUP(Table11[[#This Row],[نام کارشناس دفتر فنی]],Table1[],3,0)</f>
        <v>کارشناس بازرسی وبرنامه ریزی تعمیرات مکانیک (1)</v>
      </c>
      <c r="G783" s="1" t="s">
        <v>427</v>
      </c>
      <c r="H783" s="1" t="str">
        <f>VLOOKUP(Table11[[#This Row],[نام شخص کارشناس نظارت]],Table1[],3,0)</f>
        <v>کارشناس تاسیسات نظارت (1)</v>
      </c>
      <c r="I783" s="1">
        <f>COUNTIF(Table2[کد سیستم],Table11[[#This Row],[کد سیستم]])</f>
        <v>1</v>
      </c>
    </row>
    <row r="784" spans="1:9" x14ac:dyDescent="0.25">
      <c r="A784" s="1">
        <v>783</v>
      </c>
      <c r="B784" s="1" t="s">
        <v>3128</v>
      </c>
      <c r="C784" s="1" t="s">
        <v>3128</v>
      </c>
      <c r="D784" s="1" t="s">
        <v>3756</v>
      </c>
      <c r="E784" s="1" t="s">
        <v>356</v>
      </c>
      <c r="F784" s="1" t="str">
        <f>VLOOKUP(Table11[[#This Row],[نام کارشناس دفتر فنی]],Table1[],3,0)</f>
        <v>کارشناس بازرسی وبرنامه ریزی تعمیرات مکانیک (1)</v>
      </c>
      <c r="G784" s="1" t="s">
        <v>427</v>
      </c>
      <c r="H784" s="1" t="str">
        <f>VLOOKUP(Table11[[#This Row],[نام شخص کارشناس نظارت]],Table1[],3,0)</f>
        <v>کارشناس تاسیسات نظارت (1)</v>
      </c>
      <c r="I784" s="1">
        <f>COUNTIF(Table2[کد سیستم],Table11[[#This Row],[کد سیستم]])</f>
        <v>1</v>
      </c>
    </row>
    <row r="785" spans="1:9" x14ac:dyDescent="0.25">
      <c r="A785" s="1">
        <v>784</v>
      </c>
      <c r="B785" s="1" t="s">
        <v>3130</v>
      </c>
      <c r="C785" s="1" t="s">
        <v>3130</v>
      </c>
      <c r="D785" s="1" t="s">
        <v>3756</v>
      </c>
      <c r="E785" s="1" t="s">
        <v>356</v>
      </c>
      <c r="F785" s="1" t="str">
        <f>VLOOKUP(Table11[[#This Row],[نام کارشناس دفتر فنی]],Table1[],3,0)</f>
        <v>کارشناس بازرسی وبرنامه ریزی تعمیرات مکانیک (1)</v>
      </c>
      <c r="G785" s="1" t="s">
        <v>427</v>
      </c>
      <c r="H785" s="1" t="str">
        <f>VLOOKUP(Table11[[#This Row],[نام شخص کارشناس نظارت]],Table1[],3,0)</f>
        <v>کارشناس تاسیسات نظارت (1)</v>
      </c>
      <c r="I785" s="1">
        <f>COUNTIF(Table2[کد سیستم],Table11[[#This Row],[کد سیستم]])</f>
        <v>1</v>
      </c>
    </row>
    <row r="786" spans="1:9" x14ac:dyDescent="0.25">
      <c r="A786" s="1">
        <v>785</v>
      </c>
      <c r="B786" s="1" t="s">
        <v>3132</v>
      </c>
      <c r="C786" s="1" t="s">
        <v>3132</v>
      </c>
      <c r="D786" s="1" t="s">
        <v>3756</v>
      </c>
      <c r="E786" s="1" t="s">
        <v>356</v>
      </c>
      <c r="F786" s="1" t="str">
        <f>VLOOKUP(Table11[[#This Row],[نام کارشناس دفتر فنی]],Table1[],3,0)</f>
        <v>کارشناس بازرسی وبرنامه ریزی تعمیرات مکانیک (1)</v>
      </c>
      <c r="G786" s="1" t="s">
        <v>427</v>
      </c>
      <c r="H786" s="1" t="str">
        <f>VLOOKUP(Table11[[#This Row],[نام شخص کارشناس نظارت]],Table1[],3,0)</f>
        <v>کارشناس تاسیسات نظارت (1)</v>
      </c>
      <c r="I786" s="1">
        <f>COUNTIF(Table2[کد سیستم],Table11[[#This Row],[کد سیستم]])</f>
        <v>1</v>
      </c>
    </row>
    <row r="787" spans="1:9" x14ac:dyDescent="0.25">
      <c r="A787" s="1">
        <v>786</v>
      </c>
      <c r="B787" s="1" t="s">
        <v>3134</v>
      </c>
      <c r="C787" s="1" t="s">
        <v>3134</v>
      </c>
      <c r="D787" s="1" t="s">
        <v>3756</v>
      </c>
      <c r="E787" s="1" t="s">
        <v>356</v>
      </c>
      <c r="F787" s="1" t="str">
        <f>VLOOKUP(Table11[[#This Row],[نام کارشناس دفتر فنی]],Table1[],3,0)</f>
        <v>کارشناس بازرسی وبرنامه ریزی تعمیرات مکانیک (1)</v>
      </c>
      <c r="G787" s="1" t="s">
        <v>427</v>
      </c>
      <c r="H787" s="1" t="str">
        <f>VLOOKUP(Table11[[#This Row],[نام شخص کارشناس نظارت]],Table1[],3,0)</f>
        <v>کارشناس تاسیسات نظارت (1)</v>
      </c>
      <c r="I787" s="1">
        <f>COUNTIF(Table2[کد سیستم],Table11[[#This Row],[کد سیستم]])</f>
        <v>1</v>
      </c>
    </row>
    <row r="788" spans="1:9" x14ac:dyDescent="0.25">
      <c r="A788" s="1">
        <v>787</v>
      </c>
      <c r="B788" s="1" t="s">
        <v>3136</v>
      </c>
      <c r="C788" s="1" t="s">
        <v>3136</v>
      </c>
      <c r="D788" s="1" t="s">
        <v>3756</v>
      </c>
      <c r="E788" s="1" t="s">
        <v>356</v>
      </c>
      <c r="F788" s="1" t="str">
        <f>VLOOKUP(Table11[[#This Row],[نام کارشناس دفتر فنی]],Table1[],3,0)</f>
        <v>کارشناس بازرسی وبرنامه ریزی تعمیرات مکانیک (1)</v>
      </c>
      <c r="G788" s="1" t="s">
        <v>427</v>
      </c>
      <c r="H788" s="1" t="str">
        <f>VLOOKUP(Table11[[#This Row],[نام شخص کارشناس نظارت]],Table1[],3,0)</f>
        <v>کارشناس تاسیسات نظارت (1)</v>
      </c>
      <c r="I788" s="1">
        <f>COUNTIF(Table2[کد سیستم],Table11[[#This Row],[کد سیستم]])</f>
        <v>1</v>
      </c>
    </row>
    <row r="789" spans="1:9" x14ac:dyDescent="0.25">
      <c r="A789" s="1">
        <v>788</v>
      </c>
      <c r="B789" s="1" t="s">
        <v>3138</v>
      </c>
      <c r="C789" s="1" t="s">
        <v>3138</v>
      </c>
      <c r="D789" s="1" t="s">
        <v>3756</v>
      </c>
      <c r="E789" s="1" t="s">
        <v>356</v>
      </c>
      <c r="F789" s="1" t="str">
        <f>VLOOKUP(Table11[[#This Row],[نام کارشناس دفتر فنی]],Table1[],3,0)</f>
        <v>کارشناس بازرسی وبرنامه ریزی تعمیرات مکانیک (1)</v>
      </c>
      <c r="G789" s="1" t="s">
        <v>427</v>
      </c>
      <c r="H789" s="1" t="str">
        <f>VLOOKUP(Table11[[#This Row],[نام شخص کارشناس نظارت]],Table1[],3,0)</f>
        <v>کارشناس تاسیسات نظارت (1)</v>
      </c>
      <c r="I789" s="1">
        <f>COUNTIF(Table2[کد سیستم],Table11[[#This Row],[کد سیستم]])</f>
        <v>1</v>
      </c>
    </row>
    <row r="790" spans="1:9" x14ac:dyDescent="0.25">
      <c r="A790" s="1">
        <v>789</v>
      </c>
      <c r="B790" s="1" t="s">
        <v>3140</v>
      </c>
      <c r="C790" s="1" t="s">
        <v>3140</v>
      </c>
      <c r="D790" s="1" t="s">
        <v>3756</v>
      </c>
      <c r="E790" s="1" t="s">
        <v>356</v>
      </c>
      <c r="F790" s="1" t="str">
        <f>VLOOKUP(Table11[[#This Row],[نام کارشناس دفتر فنی]],Table1[],3,0)</f>
        <v>کارشناس بازرسی وبرنامه ریزی تعمیرات مکانیک (1)</v>
      </c>
      <c r="G790" s="1" t="s">
        <v>427</v>
      </c>
      <c r="H790" s="1" t="str">
        <f>VLOOKUP(Table11[[#This Row],[نام شخص کارشناس نظارت]],Table1[],3,0)</f>
        <v>کارشناس تاسیسات نظارت (1)</v>
      </c>
      <c r="I790" s="1">
        <f>COUNTIF(Table2[کد سیستم],Table11[[#This Row],[کد سیستم]])</f>
        <v>1</v>
      </c>
    </row>
    <row r="791" spans="1:9" x14ac:dyDescent="0.25">
      <c r="A791" s="1">
        <v>790</v>
      </c>
      <c r="B791" s="1" t="s">
        <v>3142</v>
      </c>
      <c r="C791" s="1" t="s">
        <v>3142</v>
      </c>
      <c r="D791" s="1" t="s">
        <v>3756</v>
      </c>
      <c r="E791" s="1" t="s">
        <v>356</v>
      </c>
      <c r="F791" s="1" t="str">
        <f>VLOOKUP(Table11[[#This Row],[نام کارشناس دفتر فنی]],Table1[],3,0)</f>
        <v>کارشناس بازرسی وبرنامه ریزی تعمیرات مکانیک (1)</v>
      </c>
      <c r="G791" s="1" t="s">
        <v>427</v>
      </c>
      <c r="H791" s="1" t="str">
        <f>VLOOKUP(Table11[[#This Row],[نام شخص کارشناس نظارت]],Table1[],3,0)</f>
        <v>کارشناس تاسیسات نظارت (1)</v>
      </c>
      <c r="I791" s="1">
        <f>COUNTIF(Table2[کد سیستم],Table11[[#This Row],[کد سیستم]])</f>
        <v>1</v>
      </c>
    </row>
    <row r="792" spans="1:9" x14ac:dyDescent="0.25">
      <c r="A792" s="1">
        <v>791</v>
      </c>
      <c r="B792" s="1" t="s">
        <v>3144</v>
      </c>
      <c r="C792" s="1" t="s">
        <v>3144</v>
      </c>
      <c r="D792" s="1" t="s">
        <v>3756</v>
      </c>
      <c r="E792" s="1" t="s">
        <v>356</v>
      </c>
      <c r="F792" s="1" t="str">
        <f>VLOOKUP(Table11[[#This Row],[نام کارشناس دفتر فنی]],Table1[],3,0)</f>
        <v>کارشناس بازرسی وبرنامه ریزی تعمیرات مکانیک (1)</v>
      </c>
      <c r="G792" s="1" t="s">
        <v>427</v>
      </c>
      <c r="H792" s="1" t="str">
        <f>VLOOKUP(Table11[[#This Row],[نام شخص کارشناس نظارت]],Table1[],3,0)</f>
        <v>کارشناس تاسیسات نظارت (1)</v>
      </c>
      <c r="I792" s="1">
        <f>COUNTIF(Table2[کد سیستم],Table11[[#This Row],[کد سیستم]])</f>
        <v>1</v>
      </c>
    </row>
    <row r="793" spans="1:9" x14ac:dyDescent="0.25">
      <c r="A793" s="1">
        <v>792</v>
      </c>
      <c r="B793" s="1" t="s">
        <v>3146</v>
      </c>
      <c r="C793" s="1" t="s">
        <v>3146</v>
      </c>
      <c r="D793" s="1" t="s">
        <v>3756</v>
      </c>
      <c r="E793" s="1" t="s">
        <v>356</v>
      </c>
      <c r="F793" s="1" t="str">
        <f>VLOOKUP(Table11[[#This Row],[نام کارشناس دفتر فنی]],Table1[],3,0)</f>
        <v>کارشناس بازرسی وبرنامه ریزی تعمیرات مکانیک (1)</v>
      </c>
      <c r="G793" s="1" t="s">
        <v>427</v>
      </c>
      <c r="H793" s="1" t="str">
        <f>VLOOKUP(Table11[[#This Row],[نام شخص کارشناس نظارت]],Table1[],3,0)</f>
        <v>کارشناس تاسیسات نظارت (1)</v>
      </c>
      <c r="I793" s="1">
        <f>COUNTIF(Table2[کد سیستم],Table11[[#This Row],[کد سیستم]])</f>
        <v>1</v>
      </c>
    </row>
    <row r="794" spans="1:9" x14ac:dyDescent="0.25">
      <c r="A794" s="1">
        <v>793</v>
      </c>
      <c r="B794" s="1" t="s">
        <v>3148</v>
      </c>
      <c r="C794" s="1" t="s">
        <v>3148</v>
      </c>
      <c r="D794" s="1" t="s">
        <v>3756</v>
      </c>
      <c r="E794" s="1" t="s">
        <v>356</v>
      </c>
      <c r="F794" s="1" t="str">
        <f>VLOOKUP(Table11[[#This Row],[نام کارشناس دفتر فنی]],Table1[],3,0)</f>
        <v>کارشناس بازرسی وبرنامه ریزی تعمیرات مکانیک (1)</v>
      </c>
      <c r="G794" s="1" t="s">
        <v>427</v>
      </c>
      <c r="H794" s="1" t="str">
        <f>VLOOKUP(Table11[[#This Row],[نام شخص کارشناس نظارت]],Table1[],3,0)</f>
        <v>کارشناس تاسیسات نظارت (1)</v>
      </c>
      <c r="I794" s="1">
        <f>COUNTIF(Table2[کد سیستم],Table11[[#This Row],[کد سیستم]])</f>
        <v>1</v>
      </c>
    </row>
    <row r="795" spans="1:9" x14ac:dyDescent="0.25">
      <c r="A795" s="1">
        <v>794</v>
      </c>
      <c r="B795" s="1" t="s">
        <v>3150</v>
      </c>
      <c r="C795" s="1" t="s">
        <v>3150</v>
      </c>
      <c r="D795" s="1" t="s">
        <v>3756</v>
      </c>
      <c r="E795" s="1" t="s">
        <v>356</v>
      </c>
      <c r="F795" s="1" t="str">
        <f>VLOOKUP(Table11[[#This Row],[نام کارشناس دفتر فنی]],Table1[],3,0)</f>
        <v>کارشناس بازرسی وبرنامه ریزی تعمیرات مکانیک (1)</v>
      </c>
      <c r="G795" s="1" t="s">
        <v>427</v>
      </c>
      <c r="H795" s="1" t="str">
        <f>VLOOKUP(Table11[[#This Row],[نام شخص کارشناس نظارت]],Table1[],3,0)</f>
        <v>کارشناس تاسیسات نظارت (1)</v>
      </c>
      <c r="I795" s="1">
        <f>COUNTIF(Table2[کد سیستم],Table11[[#This Row],[کد سیستم]])</f>
        <v>1</v>
      </c>
    </row>
    <row r="796" spans="1:9" x14ac:dyDescent="0.25">
      <c r="A796" s="1">
        <v>795</v>
      </c>
      <c r="B796" s="1" t="s">
        <v>3152</v>
      </c>
      <c r="C796" s="1" t="s">
        <v>3152</v>
      </c>
      <c r="D796" s="1" t="s">
        <v>3756</v>
      </c>
      <c r="E796" s="1" t="s">
        <v>356</v>
      </c>
      <c r="F796" s="1" t="str">
        <f>VLOOKUP(Table11[[#This Row],[نام کارشناس دفتر فنی]],Table1[],3,0)</f>
        <v>کارشناس بازرسی وبرنامه ریزی تعمیرات مکانیک (1)</v>
      </c>
      <c r="G796" s="1" t="s">
        <v>427</v>
      </c>
      <c r="H796" s="1" t="str">
        <f>VLOOKUP(Table11[[#This Row],[نام شخص کارشناس نظارت]],Table1[],3,0)</f>
        <v>کارشناس تاسیسات نظارت (1)</v>
      </c>
      <c r="I796" s="1">
        <f>COUNTIF(Table2[کد سیستم],Table11[[#This Row],[کد سیستم]])</f>
        <v>1</v>
      </c>
    </row>
    <row r="797" spans="1:9" x14ac:dyDescent="0.25">
      <c r="A797" s="1">
        <v>796</v>
      </c>
      <c r="B797" s="1" t="s">
        <v>3154</v>
      </c>
      <c r="C797" s="1" t="s">
        <v>3154</v>
      </c>
      <c r="D797" s="1" t="s">
        <v>3756</v>
      </c>
      <c r="E797" s="1" t="s">
        <v>356</v>
      </c>
      <c r="F797" s="1" t="str">
        <f>VLOOKUP(Table11[[#This Row],[نام کارشناس دفتر فنی]],Table1[],3,0)</f>
        <v>کارشناس بازرسی وبرنامه ریزی تعمیرات مکانیک (1)</v>
      </c>
      <c r="G797" s="1" t="s">
        <v>427</v>
      </c>
      <c r="H797" s="1" t="str">
        <f>VLOOKUP(Table11[[#This Row],[نام شخص کارشناس نظارت]],Table1[],3,0)</f>
        <v>کارشناس تاسیسات نظارت (1)</v>
      </c>
      <c r="I797" s="1">
        <f>COUNTIF(Table2[کد سیستم],Table11[[#This Row],[کد سیستم]])</f>
        <v>1</v>
      </c>
    </row>
    <row r="798" spans="1:9" x14ac:dyDescent="0.25">
      <c r="A798" s="1">
        <v>797</v>
      </c>
      <c r="B798" s="1" t="s">
        <v>3156</v>
      </c>
      <c r="C798" s="1" t="s">
        <v>3156</v>
      </c>
      <c r="D798" s="1" t="s">
        <v>3756</v>
      </c>
      <c r="E798" s="1" t="s">
        <v>356</v>
      </c>
      <c r="F798" s="1" t="str">
        <f>VLOOKUP(Table11[[#This Row],[نام کارشناس دفتر فنی]],Table1[],3,0)</f>
        <v>کارشناس بازرسی وبرنامه ریزی تعمیرات مکانیک (1)</v>
      </c>
      <c r="G798" s="1" t="s">
        <v>427</v>
      </c>
      <c r="H798" s="1" t="str">
        <f>VLOOKUP(Table11[[#This Row],[نام شخص کارشناس نظارت]],Table1[],3,0)</f>
        <v>کارشناس تاسیسات نظارت (1)</v>
      </c>
      <c r="I798" s="1">
        <f>COUNTIF(Table2[کد سیستم],Table11[[#This Row],[کد سیستم]])</f>
        <v>1</v>
      </c>
    </row>
    <row r="799" spans="1:9" x14ac:dyDescent="0.25">
      <c r="A799" s="1">
        <v>798</v>
      </c>
      <c r="B799" s="1" t="s">
        <v>3158</v>
      </c>
      <c r="C799" s="1" t="s">
        <v>3158</v>
      </c>
      <c r="D799" s="1" t="s">
        <v>3756</v>
      </c>
      <c r="E799" s="1" t="s">
        <v>356</v>
      </c>
      <c r="F799" s="1" t="str">
        <f>VLOOKUP(Table11[[#This Row],[نام کارشناس دفتر فنی]],Table1[],3,0)</f>
        <v>کارشناس بازرسی وبرنامه ریزی تعمیرات مکانیک (1)</v>
      </c>
      <c r="G799" s="1" t="s">
        <v>427</v>
      </c>
      <c r="H799" s="1" t="str">
        <f>VLOOKUP(Table11[[#This Row],[نام شخص کارشناس نظارت]],Table1[],3,0)</f>
        <v>کارشناس تاسیسات نظارت (1)</v>
      </c>
      <c r="I799" s="1">
        <f>COUNTIF(Table2[کد سیستم],Table11[[#This Row],[کد سیستم]])</f>
        <v>1</v>
      </c>
    </row>
    <row r="800" spans="1:9" x14ac:dyDescent="0.25">
      <c r="A800" s="1">
        <v>799</v>
      </c>
      <c r="B800" s="1" t="s">
        <v>3160</v>
      </c>
      <c r="C800" s="1" t="s">
        <v>3160</v>
      </c>
      <c r="D800" s="1" t="s">
        <v>3756</v>
      </c>
      <c r="E800" s="1" t="s">
        <v>356</v>
      </c>
      <c r="F800" s="1" t="str">
        <f>VLOOKUP(Table11[[#This Row],[نام کارشناس دفتر فنی]],Table1[],3,0)</f>
        <v>کارشناس بازرسی وبرنامه ریزی تعمیرات مکانیک (1)</v>
      </c>
      <c r="G800" s="1" t="s">
        <v>427</v>
      </c>
      <c r="H800" s="1" t="str">
        <f>VLOOKUP(Table11[[#This Row],[نام شخص کارشناس نظارت]],Table1[],3,0)</f>
        <v>کارشناس تاسیسات نظارت (1)</v>
      </c>
      <c r="I800" s="1">
        <f>COUNTIF(Table2[کد سیستم],Table11[[#This Row],[کد سیستم]])</f>
        <v>1</v>
      </c>
    </row>
    <row r="801" spans="1:9" x14ac:dyDescent="0.25">
      <c r="A801" s="1">
        <v>800</v>
      </c>
      <c r="B801" s="1" t="s">
        <v>3162</v>
      </c>
      <c r="C801" s="1" t="s">
        <v>3162</v>
      </c>
      <c r="D801" s="1" t="s">
        <v>3756</v>
      </c>
      <c r="E801" s="1" t="s">
        <v>356</v>
      </c>
      <c r="F801" s="1" t="str">
        <f>VLOOKUP(Table11[[#This Row],[نام کارشناس دفتر فنی]],Table1[],3,0)</f>
        <v>کارشناس بازرسی وبرنامه ریزی تعمیرات مکانیک (1)</v>
      </c>
      <c r="G801" s="1" t="s">
        <v>427</v>
      </c>
      <c r="H801" s="1" t="str">
        <f>VLOOKUP(Table11[[#This Row],[نام شخص کارشناس نظارت]],Table1[],3,0)</f>
        <v>کارشناس تاسیسات نظارت (1)</v>
      </c>
      <c r="I801" s="1">
        <f>COUNTIF(Table2[کد سیستم],Table11[[#This Row],[کد سیستم]])</f>
        <v>1</v>
      </c>
    </row>
    <row r="802" spans="1:9" x14ac:dyDescent="0.25">
      <c r="A802" s="1">
        <v>801</v>
      </c>
      <c r="B802" s="1" t="s">
        <v>3164</v>
      </c>
      <c r="C802" s="1" t="s">
        <v>3164</v>
      </c>
      <c r="D802" s="1" t="s">
        <v>3756</v>
      </c>
      <c r="E802" s="1" t="s">
        <v>356</v>
      </c>
      <c r="F802" s="1" t="str">
        <f>VLOOKUP(Table11[[#This Row],[نام کارشناس دفتر فنی]],Table1[],3,0)</f>
        <v>کارشناس بازرسی وبرنامه ریزی تعمیرات مکانیک (1)</v>
      </c>
      <c r="G802" s="1" t="s">
        <v>427</v>
      </c>
      <c r="H802" s="1" t="str">
        <f>VLOOKUP(Table11[[#This Row],[نام شخص کارشناس نظارت]],Table1[],3,0)</f>
        <v>کارشناس تاسیسات نظارت (1)</v>
      </c>
      <c r="I802" s="1">
        <f>COUNTIF(Table2[کد سیستم],Table11[[#This Row],[کد سیستم]])</f>
        <v>1</v>
      </c>
    </row>
    <row r="803" spans="1:9" x14ac:dyDescent="0.25">
      <c r="A803" s="1">
        <v>802</v>
      </c>
      <c r="B803" s="1" t="s">
        <v>3166</v>
      </c>
      <c r="C803" s="1" t="s">
        <v>3166</v>
      </c>
      <c r="D803" s="1" t="s">
        <v>3756</v>
      </c>
      <c r="E803" s="1" t="s">
        <v>356</v>
      </c>
      <c r="F803" s="1" t="str">
        <f>VLOOKUP(Table11[[#This Row],[نام کارشناس دفتر فنی]],Table1[],3,0)</f>
        <v>کارشناس بازرسی وبرنامه ریزی تعمیرات مکانیک (1)</v>
      </c>
      <c r="G803" s="1" t="s">
        <v>427</v>
      </c>
      <c r="H803" s="1" t="str">
        <f>VLOOKUP(Table11[[#This Row],[نام شخص کارشناس نظارت]],Table1[],3,0)</f>
        <v>کارشناس تاسیسات نظارت (1)</v>
      </c>
      <c r="I803" s="1">
        <f>COUNTIF(Table2[کد سیستم],Table11[[#This Row],[کد سیستم]])</f>
        <v>1</v>
      </c>
    </row>
    <row r="804" spans="1:9" x14ac:dyDescent="0.25">
      <c r="A804" s="1">
        <v>803</v>
      </c>
      <c r="B804" s="1" t="s">
        <v>3168</v>
      </c>
      <c r="C804" s="1" t="s">
        <v>3168</v>
      </c>
      <c r="D804" s="1" t="s">
        <v>3756</v>
      </c>
      <c r="E804" s="1" t="s">
        <v>356</v>
      </c>
      <c r="F804" s="1" t="str">
        <f>VLOOKUP(Table11[[#This Row],[نام کارشناس دفتر فنی]],Table1[],3,0)</f>
        <v>کارشناس بازرسی وبرنامه ریزی تعمیرات مکانیک (1)</v>
      </c>
      <c r="G804" s="1" t="s">
        <v>427</v>
      </c>
      <c r="H804" s="1" t="str">
        <f>VLOOKUP(Table11[[#This Row],[نام شخص کارشناس نظارت]],Table1[],3,0)</f>
        <v>کارشناس تاسیسات نظارت (1)</v>
      </c>
      <c r="I804" s="1">
        <f>COUNTIF(Table2[کد سیستم],Table11[[#This Row],[کد سیستم]])</f>
        <v>1</v>
      </c>
    </row>
    <row r="805" spans="1:9" x14ac:dyDescent="0.25">
      <c r="A805" s="1">
        <v>804</v>
      </c>
      <c r="B805" s="1" t="s">
        <v>3170</v>
      </c>
      <c r="C805" s="1" t="s">
        <v>3170</v>
      </c>
      <c r="D805" s="1" t="s">
        <v>3756</v>
      </c>
      <c r="E805" s="1" t="s">
        <v>356</v>
      </c>
      <c r="F805" s="1" t="str">
        <f>VLOOKUP(Table11[[#This Row],[نام کارشناس دفتر فنی]],Table1[],3,0)</f>
        <v>کارشناس بازرسی وبرنامه ریزی تعمیرات مکانیک (1)</v>
      </c>
      <c r="G805" s="1" t="s">
        <v>427</v>
      </c>
      <c r="H805" s="1" t="str">
        <f>VLOOKUP(Table11[[#This Row],[نام شخص کارشناس نظارت]],Table1[],3,0)</f>
        <v>کارشناس تاسیسات نظارت (1)</v>
      </c>
      <c r="I805" s="1">
        <f>COUNTIF(Table2[کد سیستم],Table11[[#This Row],[کد سیستم]])</f>
        <v>1</v>
      </c>
    </row>
    <row r="806" spans="1:9" x14ac:dyDescent="0.25">
      <c r="A806" s="1">
        <v>805</v>
      </c>
      <c r="B806" s="1" t="s">
        <v>3172</v>
      </c>
      <c r="C806" s="1" t="s">
        <v>3172</v>
      </c>
      <c r="D806" s="1" t="s">
        <v>3756</v>
      </c>
      <c r="E806" s="1" t="s">
        <v>356</v>
      </c>
      <c r="F806" s="1" t="str">
        <f>VLOOKUP(Table11[[#This Row],[نام کارشناس دفتر فنی]],Table1[],3,0)</f>
        <v>کارشناس بازرسی وبرنامه ریزی تعمیرات مکانیک (1)</v>
      </c>
      <c r="G806" s="1" t="s">
        <v>427</v>
      </c>
      <c r="H806" s="1" t="str">
        <f>VLOOKUP(Table11[[#This Row],[نام شخص کارشناس نظارت]],Table1[],3,0)</f>
        <v>کارشناس تاسیسات نظارت (1)</v>
      </c>
      <c r="I806" s="1">
        <f>COUNTIF(Table2[کد سیستم],Table11[[#This Row],[کد سیستم]])</f>
        <v>1</v>
      </c>
    </row>
    <row r="807" spans="1:9" x14ac:dyDescent="0.25">
      <c r="A807" s="1">
        <v>806</v>
      </c>
      <c r="B807" s="1" t="s">
        <v>3174</v>
      </c>
      <c r="C807" s="1" t="s">
        <v>3174</v>
      </c>
      <c r="D807" s="1" t="s">
        <v>3756</v>
      </c>
      <c r="E807" s="1" t="s">
        <v>356</v>
      </c>
      <c r="F807" s="1" t="str">
        <f>VLOOKUP(Table11[[#This Row],[نام کارشناس دفتر فنی]],Table1[],3,0)</f>
        <v>کارشناس بازرسی وبرنامه ریزی تعمیرات مکانیک (1)</v>
      </c>
      <c r="G807" s="1" t="s">
        <v>427</v>
      </c>
      <c r="H807" s="1" t="str">
        <f>VLOOKUP(Table11[[#This Row],[نام شخص کارشناس نظارت]],Table1[],3,0)</f>
        <v>کارشناس تاسیسات نظارت (1)</v>
      </c>
      <c r="I807" s="1">
        <f>COUNTIF(Table2[کد سیستم],Table11[[#This Row],[کد سیستم]])</f>
        <v>1</v>
      </c>
    </row>
    <row r="808" spans="1:9" x14ac:dyDescent="0.25">
      <c r="A808" s="1">
        <v>807</v>
      </c>
      <c r="B808" s="1" t="s">
        <v>3176</v>
      </c>
      <c r="C808" s="1" t="s">
        <v>3176</v>
      </c>
      <c r="D808" s="1" t="s">
        <v>3756</v>
      </c>
      <c r="E808" s="1" t="s">
        <v>356</v>
      </c>
      <c r="F808" s="1" t="str">
        <f>VLOOKUP(Table11[[#This Row],[نام کارشناس دفتر فنی]],Table1[],3,0)</f>
        <v>کارشناس بازرسی وبرنامه ریزی تعمیرات مکانیک (1)</v>
      </c>
      <c r="G808" s="1" t="s">
        <v>427</v>
      </c>
      <c r="H808" s="1" t="str">
        <f>VLOOKUP(Table11[[#This Row],[نام شخص کارشناس نظارت]],Table1[],3,0)</f>
        <v>کارشناس تاسیسات نظارت (1)</v>
      </c>
      <c r="I808" s="1">
        <f>COUNTIF(Table2[کد سیستم],Table11[[#This Row],[کد سیستم]])</f>
        <v>1</v>
      </c>
    </row>
    <row r="809" spans="1:9" x14ac:dyDescent="0.25">
      <c r="A809" s="1">
        <v>808</v>
      </c>
      <c r="B809" s="1" t="s">
        <v>3178</v>
      </c>
      <c r="C809" s="1" t="s">
        <v>3178</v>
      </c>
      <c r="D809" s="1" t="s">
        <v>3756</v>
      </c>
      <c r="E809" s="1" t="s">
        <v>356</v>
      </c>
      <c r="F809" s="1" t="str">
        <f>VLOOKUP(Table11[[#This Row],[نام کارشناس دفتر فنی]],Table1[],3,0)</f>
        <v>کارشناس بازرسی وبرنامه ریزی تعمیرات مکانیک (1)</v>
      </c>
      <c r="G809" s="1" t="s">
        <v>427</v>
      </c>
      <c r="H809" s="1" t="str">
        <f>VLOOKUP(Table11[[#This Row],[نام شخص کارشناس نظارت]],Table1[],3,0)</f>
        <v>کارشناس تاسیسات نظارت (1)</v>
      </c>
      <c r="I809" s="1">
        <f>COUNTIF(Table2[کد سیستم],Table11[[#This Row],[کد سیستم]])</f>
        <v>1</v>
      </c>
    </row>
    <row r="810" spans="1:9" x14ac:dyDescent="0.25">
      <c r="A810" s="1">
        <v>809</v>
      </c>
      <c r="B810" s="1" t="s">
        <v>3180</v>
      </c>
      <c r="C810" s="1" t="s">
        <v>3180</v>
      </c>
      <c r="D810" s="1" t="s">
        <v>3756</v>
      </c>
      <c r="E810" s="1" t="s">
        <v>356</v>
      </c>
      <c r="F810" s="1" t="str">
        <f>VLOOKUP(Table11[[#This Row],[نام کارشناس دفتر فنی]],Table1[],3,0)</f>
        <v>کارشناس بازرسی وبرنامه ریزی تعمیرات مکانیک (1)</v>
      </c>
      <c r="G810" s="1" t="s">
        <v>427</v>
      </c>
      <c r="H810" s="1" t="str">
        <f>VLOOKUP(Table11[[#This Row],[نام شخص کارشناس نظارت]],Table1[],3,0)</f>
        <v>کارشناس تاسیسات نظارت (1)</v>
      </c>
      <c r="I810" s="1">
        <f>COUNTIF(Table2[کد سیستم],Table11[[#This Row],[کد سیستم]])</f>
        <v>1</v>
      </c>
    </row>
    <row r="811" spans="1:9" x14ac:dyDescent="0.25">
      <c r="A811" s="1">
        <v>810</v>
      </c>
      <c r="B811" s="1" t="s">
        <v>3182</v>
      </c>
      <c r="C811" s="1" t="s">
        <v>3182</v>
      </c>
      <c r="D811" s="1" t="s">
        <v>3756</v>
      </c>
      <c r="E811" s="1" t="s">
        <v>356</v>
      </c>
      <c r="F811" s="1" t="str">
        <f>VLOOKUP(Table11[[#This Row],[نام کارشناس دفتر فنی]],Table1[],3,0)</f>
        <v>کارشناس بازرسی وبرنامه ریزی تعمیرات مکانیک (1)</v>
      </c>
      <c r="G811" s="1" t="s">
        <v>427</v>
      </c>
      <c r="H811" s="1" t="str">
        <f>VLOOKUP(Table11[[#This Row],[نام شخص کارشناس نظارت]],Table1[],3,0)</f>
        <v>کارشناس تاسیسات نظارت (1)</v>
      </c>
      <c r="I811" s="1">
        <f>COUNTIF(Table2[کد سیستم],Table11[[#This Row],[کد سیستم]])</f>
        <v>1</v>
      </c>
    </row>
    <row r="812" spans="1:9" x14ac:dyDescent="0.25">
      <c r="A812" s="1">
        <v>811</v>
      </c>
      <c r="B812" s="1" t="s">
        <v>3184</v>
      </c>
      <c r="C812" s="1" t="s">
        <v>3184</v>
      </c>
      <c r="D812" s="1" t="s">
        <v>3756</v>
      </c>
      <c r="E812" s="1" t="s">
        <v>356</v>
      </c>
      <c r="F812" s="1" t="str">
        <f>VLOOKUP(Table11[[#This Row],[نام کارشناس دفتر فنی]],Table1[],3,0)</f>
        <v>کارشناس بازرسی وبرنامه ریزی تعمیرات مکانیک (1)</v>
      </c>
      <c r="G812" s="1" t="s">
        <v>427</v>
      </c>
      <c r="H812" s="1" t="str">
        <f>VLOOKUP(Table11[[#This Row],[نام شخص کارشناس نظارت]],Table1[],3,0)</f>
        <v>کارشناس تاسیسات نظارت (1)</v>
      </c>
      <c r="I812" s="1">
        <f>COUNTIF(Table2[کد سیستم],Table11[[#This Row],[کد سیستم]])</f>
        <v>1</v>
      </c>
    </row>
    <row r="813" spans="1:9" x14ac:dyDescent="0.25">
      <c r="A813" s="1">
        <v>812</v>
      </c>
      <c r="B813" s="1" t="s">
        <v>3186</v>
      </c>
      <c r="C813" s="1" t="s">
        <v>3186</v>
      </c>
      <c r="D813" s="1" t="s">
        <v>3756</v>
      </c>
      <c r="E813" s="1" t="s">
        <v>356</v>
      </c>
      <c r="F813" s="1" t="str">
        <f>VLOOKUP(Table11[[#This Row],[نام کارشناس دفتر فنی]],Table1[],3,0)</f>
        <v>کارشناس بازرسی وبرنامه ریزی تعمیرات مکانیک (1)</v>
      </c>
      <c r="G813" s="1" t="s">
        <v>427</v>
      </c>
      <c r="H813" s="1" t="str">
        <f>VLOOKUP(Table11[[#This Row],[نام شخص کارشناس نظارت]],Table1[],3,0)</f>
        <v>کارشناس تاسیسات نظارت (1)</v>
      </c>
      <c r="I813" s="1">
        <f>COUNTIF(Table2[کد سیستم],Table11[[#This Row],[کد سیستم]])</f>
        <v>1</v>
      </c>
    </row>
    <row r="814" spans="1:9" x14ac:dyDescent="0.25">
      <c r="A814" s="1">
        <v>813</v>
      </c>
      <c r="B814" s="1" t="s">
        <v>3188</v>
      </c>
      <c r="C814" s="1" t="s">
        <v>3188</v>
      </c>
      <c r="D814" s="1" t="s">
        <v>3756</v>
      </c>
      <c r="E814" s="1" t="s">
        <v>356</v>
      </c>
      <c r="F814" s="1" t="str">
        <f>VLOOKUP(Table11[[#This Row],[نام کارشناس دفتر فنی]],Table1[],3,0)</f>
        <v>کارشناس بازرسی وبرنامه ریزی تعمیرات مکانیک (1)</v>
      </c>
      <c r="G814" s="1" t="s">
        <v>427</v>
      </c>
      <c r="H814" s="1" t="str">
        <f>VLOOKUP(Table11[[#This Row],[نام شخص کارشناس نظارت]],Table1[],3,0)</f>
        <v>کارشناس تاسیسات نظارت (1)</v>
      </c>
      <c r="I814" s="1">
        <f>COUNTIF(Table2[کد سیستم],Table11[[#This Row],[کد سیستم]])</f>
        <v>1</v>
      </c>
    </row>
    <row r="815" spans="1:9" x14ac:dyDescent="0.25">
      <c r="A815" s="1">
        <v>814</v>
      </c>
      <c r="B815" s="1" t="s">
        <v>3190</v>
      </c>
      <c r="C815" s="1" t="s">
        <v>3190</v>
      </c>
      <c r="D815" s="1" t="s">
        <v>3756</v>
      </c>
      <c r="E815" s="1" t="s">
        <v>356</v>
      </c>
      <c r="F815" s="1" t="str">
        <f>VLOOKUP(Table11[[#This Row],[نام کارشناس دفتر فنی]],Table1[],3,0)</f>
        <v>کارشناس بازرسی وبرنامه ریزی تعمیرات مکانیک (1)</v>
      </c>
      <c r="G815" s="1" t="s">
        <v>427</v>
      </c>
      <c r="H815" s="1" t="str">
        <f>VLOOKUP(Table11[[#This Row],[نام شخص کارشناس نظارت]],Table1[],3,0)</f>
        <v>کارشناس تاسیسات نظارت (1)</v>
      </c>
      <c r="I815" s="1">
        <f>COUNTIF(Table2[کد سیستم],Table11[[#This Row],[کد سیستم]])</f>
        <v>1</v>
      </c>
    </row>
    <row r="816" spans="1:9" x14ac:dyDescent="0.25">
      <c r="A816" s="1">
        <v>815</v>
      </c>
      <c r="B816" s="1" t="s">
        <v>3192</v>
      </c>
      <c r="C816" s="1" t="s">
        <v>3192</v>
      </c>
      <c r="D816" s="1" t="s">
        <v>3756</v>
      </c>
      <c r="E816" s="1" t="s">
        <v>356</v>
      </c>
      <c r="F816" s="1" t="str">
        <f>VLOOKUP(Table11[[#This Row],[نام کارشناس دفتر فنی]],Table1[],3,0)</f>
        <v>کارشناس بازرسی وبرنامه ریزی تعمیرات مکانیک (1)</v>
      </c>
      <c r="G816" s="1" t="s">
        <v>427</v>
      </c>
      <c r="H816" s="1" t="str">
        <f>VLOOKUP(Table11[[#This Row],[نام شخص کارشناس نظارت]],Table1[],3,0)</f>
        <v>کارشناس تاسیسات نظارت (1)</v>
      </c>
      <c r="I816" s="1">
        <f>COUNTIF(Table2[کد سیستم],Table11[[#This Row],[کد سیستم]])</f>
        <v>1</v>
      </c>
    </row>
    <row r="817" spans="1:9" x14ac:dyDescent="0.25">
      <c r="A817" s="1">
        <v>816</v>
      </c>
      <c r="B817" s="1" t="s">
        <v>3194</v>
      </c>
      <c r="C817" s="1" t="s">
        <v>3194</v>
      </c>
      <c r="D817" s="1" t="s">
        <v>3756</v>
      </c>
      <c r="E817" s="1" t="s">
        <v>356</v>
      </c>
      <c r="F817" s="1" t="str">
        <f>VLOOKUP(Table11[[#This Row],[نام کارشناس دفتر فنی]],Table1[],3,0)</f>
        <v>کارشناس بازرسی وبرنامه ریزی تعمیرات مکانیک (1)</v>
      </c>
      <c r="G817" s="1" t="s">
        <v>427</v>
      </c>
      <c r="H817" s="1" t="str">
        <f>VLOOKUP(Table11[[#This Row],[نام شخص کارشناس نظارت]],Table1[],3,0)</f>
        <v>کارشناس تاسیسات نظارت (1)</v>
      </c>
      <c r="I817" s="1">
        <f>COUNTIF(Table2[کد سیستم],Table11[[#This Row],[کد سیستم]])</f>
        <v>1</v>
      </c>
    </row>
    <row r="818" spans="1:9" x14ac:dyDescent="0.25">
      <c r="A818" s="1">
        <v>817</v>
      </c>
      <c r="B818" s="1" t="s">
        <v>3196</v>
      </c>
      <c r="C818" s="1" t="s">
        <v>3196</v>
      </c>
      <c r="D818" s="1" t="s">
        <v>3756</v>
      </c>
      <c r="E818" s="1" t="s">
        <v>356</v>
      </c>
      <c r="F818" s="1" t="str">
        <f>VLOOKUP(Table11[[#This Row],[نام کارشناس دفتر فنی]],Table1[],3,0)</f>
        <v>کارشناس بازرسی وبرنامه ریزی تعمیرات مکانیک (1)</v>
      </c>
      <c r="G818" s="1" t="s">
        <v>427</v>
      </c>
      <c r="H818" s="1" t="str">
        <f>VLOOKUP(Table11[[#This Row],[نام شخص کارشناس نظارت]],Table1[],3,0)</f>
        <v>کارشناس تاسیسات نظارت (1)</v>
      </c>
      <c r="I818" s="1">
        <f>COUNTIF(Table2[کد سیستم],Table11[[#This Row],[کد سیستم]])</f>
        <v>1</v>
      </c>
    </row>
    <row r="819" spans="1:9" x14ac:dyDescent="0.25">
      <c r="A819" s="1">
        <v>818</v>
      </c>
      <c r="B819" s="1" t="s">
        <v>3198</v>
      </c>
      <c r="C819" s="1" t="s">
        <v>3198</v>
      </c>
      <c r="D819" s="1" t="s">
        <v>3756</v>
      </c>
      <c r="E819" s="1" t="s">
        <v>356</v>
      </c>
      <c r="F819" s="1" t="str">
        <f>VLOOKUP(Table11[[#This Row],[نام کارشناس دفتر فنی]],Table1[],3,0)</f>
        <v>کارشناس بازرسی وبرنامه ریزی تعمیرات مکانیک (1)</v>
      </c>
      <c r="G819" s="1" t="s">
        <v>427</v>
      </c>
      <c r="H819" s="1" t="str">
        <f>VLOOKUP(Table11[[#This Row],[نام شخص کارشناس نظارت]],Table1[],3,0)</f>
        <v>کارشناس تاسیسات نظارت (1)</v>
      </c>
      <c r="I819" s="1">
        <f>COUNTIF(Table2[کد سیستم],Table11[[#This Row],[کد سیستم]])</f>
        <v>1</v>
      </c>
    </row>
    <row r="820" spans="1:9" x14ac:dyDescent="0.25">
      <c r="A820" s="1">
        <v>819</v>
      </c>
      <c r="B820" s="1" t="s">
        <v>3200</v>
      </c>
      <c r="C820" s="1" t="s">
        <v>3200</v>
      </c>
      <c r="D820" s="1" t="s">
        <v>3756</v>
      </c>
      <c r="E820" s="1" t="s">
        <v>356</v>
      </c>
      <c r="F820" s="1" t="str">
        <f>VLOOKUP(Table11[[#This Row],[نام کارشناس دفتر فنی]],Table1[],3,0)</f>
        <v>کارشناس بازرسی وبرنامه ریزی تعمیرات مکانیک (1)</v>
      </c>
      <c r="G820" s="1" t="s">
        <v>427</v>
      </c>
      <c r="H820" s="1" t="str">
        <f>VLOOKUP(Table11[[#This Row],[نام شخص کارشناس نظارت]],Table1[],3,0)</f>
        <v>کارشناس تاسیسات نظارت (1)</v>
      </c>
      <c r="I820" s="1">
        <f>COUNTIF(Table2[کد سیستم],Table11[[#This Row],[کد سیستم]])</f>
        <v>1</v>
      </c>
    </row>
    <row r="821" spans="1:9" x14ac:dyDescent="0.25">
      <c r="A821" s="1">
        <v>820</v>
      </c>
      <c r="B821" s="1" t="s">
        <v>3202</v>
      </c>
      <c r="C821" s="1" t="s">
        <v>3202</v>
      </c>
      <c r="D821" s="1" t="s">
        <v>3756</v>
      </c>
      <c r="E821" s="1" t="s">
        <v>356</v>
      </c>
      <c r="F821" s="1" t="str">
        <f>VLOOKUP(Table11[[#This Row],[نام کارشناس دفتر فنی]],Table1[],3,0)</f>
        <v>کارشناس بازرسی وبرنامه ریزی تعمیرات مکانیک (1)</v>
      </c>
      <c r="G821" s="1" t="s">
        <v>427</v>
      </c>
      <c r="H821" s="1" t="str">
        <f>VLOOKUP(Table11[[#This Row],[نام شخص کارشناس نظارت]],Table1[],3,0)</f>
        <v>کارشناس تاسیسات نظارت (1)</v>
      </c>
      <c r="I821" s="1">
        <f>COUNTIF(Table2[کد سیستم],Table11[[#This Row],[کد سیستم]])</f>
        <v>1</v>
      </c>
    </row>
    <row r="822" spans="1:9" x14ac:dyDescent="0.25">
      <c r="A822" s="1">
        <v>821</v>
      </c>
      <c r="B822" s="1" t="s">
        <v>3204</v>
      </c>
      <c r="C822" s="1" t="s">
        <v>3204</v>
      </c>
      <c r="D822" s="1" t="s">
        <v>3756</v>
      </c>
      <c r="E822" s="1" t="s">
        <v>356</v>
      </c>
      <c r="F822" s="1" t="str">
        <f>VLOOKUP(Table11[[#This Row],[نام کارشناس دفتر فنی]],Table1[],3,0)</f>
        <v>کارشناس بازرسی وبرنامه ریزی تعمیرات مکانیک (1)</v>
      </c>
      <c r="G822" s="1" t="s">
        <v>427</v>
      </c>
      <c r="H822" s="1" t="str">
        <f>VLOOKUP(Table11[[#This Row],[نام شخص کارشناس نظارت]],Table1[],3,0)</f>
        <v>کارشناس تاسیسات نظارت (1)</v>
      </c>
      <c r="I822" s="1">
        <f>COUNTIF(Table2[کد سیستم],Table11[[#This Row],[کد سیستم]])</f>
        <v>1</v>
      </c>
    </row>
    <row r="823" spans="1:9" x14ac:dyDescent="0.25">
      <c r="A823" s="1">
        <v>822</v>
      </c>
      <c r="B823" s="1" t="s">
        <v>3206</v>
      </c>
      <c r="C823" s="1" t="s">
        <v>3206</v>
      </c>
      <c r="D823" s="1" t="s">
        <v>3756</v>
      </c>
      <c r="E823" s="1" t="s">
        <v>356</v>
      </c>
      <c r="F823" s="1" t="str">
        <f>VLOOKUP(Table11[[#This Row],[نام کارشناس دفتر فنی]],Table1[],3,0)</f>
        <v>کارشناس بازرسی وبرنامه ریزی تعمیرات مکانیک (1)</v>
      </c>
      <c r="G823" s="1" t="s">
        <v>427</v>
      </c>
      <c r="H823" s="1" t="str">
        <f>VLOOKUP(Table11[[#This Row],[نام شخص کارشناس نظارت]],Table1[],3,0)</f>
        <v>کارشناس تاسیسات نظارت (1)</v>
      </c>
      <c r="I823" s="1">
        <f>COUNTIF(Table2[کد سیستم],Table11[[#This Row],[کد سیستم]])</f>
        <v>1</v>
      </c>
    </row>
    <row r="824" spans="1:9" x14ac:dyDescent="0.25">
      <c r="A824" s="1">
        <v>823</v>
      </c>
      <c r="B824" s="1" t="s">
        <v>3208</v>
      </c>
      <c r="C824" s="1" t="s">
        <v>3208</v>
      </c>
      <c r="D824" s="1" t="s">
        <v>3756</v>
      </c>
      <c r="E824" s="1" t="s">
        <v>356</v>
      </c>
      <c r="F824" s="1" t="str">
        <f>VLOOKUP(Table11[[#This Row],[نام کارشناس دفتر فنی]],Table1[],3,0)</f>
        <v>کارشناس بازرسی وبرنامه ریزی تعمیرات مکانیک (1)</v>
      </c>
      <c r="G824" s="1" t="s">
        <v>427</v>
      </c>
      <c r="H824" s="1" t="str">
        <f>VLOOKUP(Table11[[#This Row],[نام شخص کارشناس نظارت]],Table1[],3,0)</f>
        <v>کارشناس تاسیسات نظارت (1)</v>
      </c>
      <c r="I824" s="1">
        <f>COUNTIF(Table2[کد سیستم],Table11[[#This Row],[کد سیستم]])</f>
        <v>1</v>
      </c>
    </row>
    <row r="825" spans="1:9" x14ac:dyDescent="0.25">
      <c r="A825" s="1">
        <v>824</v>
      </c>
      <c r="B825" s="1" t="s">
        <v>3210</v>
      </c>
      <c r="C825" s="1" t="s">
        <v>3210</v>
      </c>
      <c r="D825" s="1" t="s">
        <v>3756</v>
      </c>
      <c r="E825" s="1" t="s">
        <v>356</v>
      </c>
      <c r="F825" s="1" t="str">
        <f>VLOOKUP(Table11[[#This Row],[نام کارشناس دفتر فنی]],Table1[],3,0)</f>
        <v>کارشناس بازرسی وبرنامه ریزی تعمیرات مکانیک (1)</v>
      </c>
      <c r="G825" s="1" t="s">
        <v>427</v>
      </c>
      <c r="H825" s="1" t="str">
        <f>VLOOKUP(Table11[[#This Row],[نام شخص کارشناس نظارت]],Table1[],3,0)</f>
        <v>کارشناس تاسیسات نظارت (1)</v>
      </c>
      <c r="I825" s="1">
        <f>COUNTIF(Table2[کد سیستم],Table11[[#This Row],[کد سیستم]])</f>
        <v>1</v>
      </c>
    </row>
    <row r="826" spans="1:9" x14ac:dyDescent="0.25">
      <c r="A826" s="1">
        <v>825</v>
      </c>
      <c r="B826" s="1" t="s">
        <v>3212</v>
      </c>
      <c r="C826" s="1" t="s">
        <v>3212</v>
      </c>
      <c r="D826" s="1" t="s">
        <v>3756</v>
      </c>
      <c r="E826" s="1" t="s">
        <v>356</v>
      </c>
      <c r="F826" s="1" t="str">
        <f>VLOOKUP(Table11[[#This Row],[نام کارشناس دفتر فنی]],Table1[],3,0)</f>
        <v>کارشناس بازرسی وبرنامه ریزی تعمیرات مکانیک (1)</v>
      </c>
      <c r="G826" s="1" t="s">
        <v>427</v>
      </c>
      <c r="H826" s="1" t="str">
        <f>VLOOKUP(Table11[[#This Row],[نام شخص کارشناس نظارت]],Table1[],3,0)</f>
        <v>کارشناس تاسیسات نظارت (1)</v>
      </c>
      <c r="I826" s="1">
        <f>COUNTIF(Table2[کد سیستم],Table11[[#This Row],[کد سیستم]])</f>
        <v>1</v>
      </c>
    </row>
    <row r="827" spans="1:9" x14ac:dyDescent="0.25">
      <c r="A827" s="1">
        <v>826</v>
      </c>
      <c r="B827" s="1" t="s">
        <v>3214</v>
      </c>
      <c r="C827" s="1" t="s">
        <v>3214</v>
      </c>
      <c r="D827" s="1" t="s">
        <v>3756</v>
      </c>
      <c r="E827" s="1" t="s">
        <v>356</v>
      </c>
      <c r="F827" s="1" t="str">
        <f>VLOOKUP(Table11[[#This Row],[نام کارشناس دفتر فنی]],Table1[],3,0)</f>
        <v>کارشناس بازرسی وبرنامه ریزی تعمیرات مکانیک (1)</v>
      </c>
      <c r="G827" s="1" t="s">
        <v>427</v>
      </c>
      <c r="H827" s="1" t="str">
        <f>VLOOKUP(Table11[[#This Row],[نام شخص کارشناس نظارت]],Table1[],3,0)</f>
        <v>کارشناس تاسیسات نظارت (1)</v>
      </c>
      <c r="I827" s="1">
        <f>COUNTIF(Table2[کد سیستم],Table11[[#This Row],[کد سیستم]])</f>
        <v>1</v>
      </c>
    </row>
    <row r="828" spans="1:9" x14ac:dyDescent="0.25">
      <c r="A828" s="1">
        <v>827</v>
      </c>
      <c r="B828" s="1" t="s">
        <v>3216</v>
      </c>
      <c r="C828" s="1" t="s">
        <v>3216</v>
      </c>
      <c r="D828" s="1" t="s">
        <v>3756</v>
      </c>
      <c r="E828" s="1" t="s">
        <v>356</v>
      </c>
      <c r="F828" s="1" t="str">
        <f>VLOOKUP(Table11[[#This Row],[نام کارشناس دفتر فنی]],Table1[],3,0)</f>
        <v>کارشناس بازرسی وبرنامه ریزی تعمیرات مکانیک (1)</v>
      </c>
      <c r="G828" s="1" t="s">
        <v>427</v>
      </c>
      <c r="H828" s="1" t="str">
        <f>VLOOKUP(Table11[[#This Row],[نام شخص کارشناس نظارت]],Table1[],3,0)</f>
        <v>کارشناس تاسیسات نظارت (1)</v>
      </c>
      <c r="I828" s="1">
        <f>COUNTIF(Table2[کد سیستم],Table11[[#This Row],[کد سیستم]])</f>
        <v>1</v>
      </c>
    </row>
    <row r="829" spans="1:9" x14ac:dyDescent="0.25">
      <c r="A829" s="1">
        <v>828</v>
      </c>
      <c r="B829" s="1" t="s">
        <v>3218</v>
      </c>
      <c r="C829" s="1" t="s">
        <v>3218</v>
      </c>
      <c r="D829" s="1" t="s">
        <v>3756</v>
      </c>
      <c r="E829" s="1" t="s">
        <v>356</v>
      </c>
      <c r="F829" s="1" t="str">
        <f>VLOOKUP(Table11[[#This Row],[نام کارشناس دفتر فنی]],Table1[],3,0)</f>
        <v>کارشناس بازرسی وبرنامه ریزی تعمیرات مکانیک (1)</v>
      </c>
      <c r="G829" s="1" t="s">
        <v>427</v>
      </c>
      <c r="H829" s="1" t="str">
        <f>VLOOKUP(Table11[[#This Row],[نام شخص کارشناس نظارت]],Table1[],3,0)</f>
        <v>کارشناس تاسیسات نظارت (1)</v>
      </c>
      <c r="I829" s="1">
        <f>COUNTIF(Table2[کد سیستم],Table11[[#This Row],[کد سیستم]])</f>
        <v>1</v>
      </c>
    </row>
    <row r="830" spans="1:9" x14ac:dyDescent="0.25">
      <c r="A830" s="1">
        <v>829</v>
      </c>
      <c r="B830" s="1" t="s">
        <v>3220</v>
      </c>
      <c r="C830" s="1" t="s">
        <v>3220</v>
      </c>
      <c r="D830" s="1" t="s">
        <v>3756</v>
      </c>
      <c r="E830" s="1" t="s">
        <v>356</v>
      </c>
      <c r="F830" s="1" t="str">
        <f>VLOOKUP(Table11[[#This Row],[نام کارشناس دفتر فنی]],Table1[],3,0)</f>
        <v>کارشناس بازرسی وبرنامه ریزی تعمیرات مکانیک (1)</v>
      </c>
      <c r="G830" s="1" t="s">
        <v>427</v>
      </c>
      <c r="H830" s="1" t="str">
        <f>VLOOKUP(Table11[[#This Row],[نام شخص کارشناس نظارت]],Table1[],3,0)</f>
        <v>کارشناس تاسیسات نظارت (1)</v>
      </c>
      <c r="I830" s="1">
        <f>COUNTIF(Table2[کد سیستم],Table11[[#This Row],[کد سیستم]])</f>
        <v>1</v>
      </c>
    </row>
    <row r="831" spans="1:9" x14ac:dyDescent="0.25">
      <c r="A831" s="1">
        <v>830</v>
      </c>
      <c r="B831" s="1" t="s">
        <v>3222</v>
      </c>
      <c r="C831" s="1" t="s">
        <v>3222</v>
      </c>
      <c r="D831" s="1" t="s">
        <v>3756</v>
      </c>
      <c r="E831" s="1" t="s">
        <v>356</v>
      </c>
      <c r="F831" s="1" t="str">
        <f>VLOOKUP(Table11[[#This Row],[نام کارشناس دفتر فنی]],Table1[],3,0)</f>
        <v>کارشناس بازرسی وبرنامه ریزی تعمیرات مکانیک (1)</v>
      </c>
      <c r="G831" s="1" t="s">
        <v>427</v>
      </c>
      <c r="H831" s="1" t="str">
        <f>VLOOKUP(Table11[[#This Row],[نام شخص کارشناس نظارت]],Table1[],3,0)</f>
        <v>کارشناس تاسیسات نظارت (1)</v>
      </c>
      <c r="I831" s="1">
        <f>COUNTIF(Table2[کد سیستم],Table11[[#This Row],[کد سیستم]])</f>
        <v>1</v>
      </c>
    </row>
    <row r="832" spans="1:9" x14ac:dyDescent="0.25">
      <c r="A832" s="1">
        <v>831</v>
      </c>
      <c r="B832" s="1" t="s">
        <v>3224</v>
      </c>
      <c r="C832" s="1" t="s">
        <v>3224</v>
      </c>
      <c r="D832" s="1" t="s">
        <v>3756</v>
      </c>
      <c r="E832" s="1" t="s">
        <v>356</v>
      </c>
      <c r="F832" s="1" t="str">
        <f>VLOOKUP(Table11[[#This Row],[نام کارشناس دفتر فنی]],Table1[],3,0)</f>
        <v>کارشناس بازرسی وبرنامه ریزی تعمیرات مکانیک (1)</v>
      </c>
      <c r="G832" s="1" t="s">
        <v>427</v>
      </c>
      <c r="H832" s="1" t="str">
        <f>VLOOKUP(Table11[[#This Row],[نام شخص کارشناس نظارت]],Table1[],3,0)</f>
        <v>کارشناس تاسیسات نظارت (1)</v>
      </c>
      <c r="I832" s="1">
        <f>COUNTIF(Table2[کد سیستم],Table11[[#This Row],[کد سیستم]])</f>
        <v>1</v>
      </c>
    </row>
    <row r="833" spans="1:9" x14ac:dyDescent="0.25">
      <c r="A833" s="1">
        <v>832</v>
      </c>
      <c r="B833" s="1" t="s">
        <v>3226</v>
      </c>
      <c r="C833" s="1" t="s">
        <v>3226</v>
      </c>
      <c r="D833" s="1" t="s">
        <v>3756</v>
      </c>
      <c r="E833" s="1" t="s">
        <v>356</v>
      </c>
      <c r="F833" s="1" t="str">
        <f>VLOOKUP(Table11[[#This Row],[نام کارشناس دفتر فنی]],Table1[],3,0)</f>
        <v>کارشناس بازرسی وبرنامه ریزی تعمیرات مکانیک (1)</v>
      </c>
      <c r="G833" s="1" t="s">
        <v>427</v>
      </c>
      <c r="H833" s="1" t="str">
        <f>VLOOKUP(Table11[[#This Row],[نام شخص کارشناس نظارت]],Table1[],3,0)</f>
        <v>کارشناس تاسیسات نظارت (1)</v>
      </c>
      <c r="I833" s="1">
        <f>COUNTIF(Table2[کد سیستم],Table11[[#This Row],[کد سیستم]])</f>
        <v>1</v>
      </c>
    </row>
    <row r="834" spans="1:9" x14ac:dyDescent="0.25">
      <c r="A834" s="1">
        <v>833</v>
      </c>
      <c r="B834" s="1" t="s">
        <v>3228</v>
      </c>
      <c r="C834" s="1" t="s">
        <v>3228</v>
      </c>
      <c r="D834" s="1" t="s">
        <v>3756</v>
      </c>
      <c r="E834" s="1" t="s">
        <v>356</v>
      </c>
      <c r="F834" s="1" t="str">
        <f>VLOOKUP(Table11[[#This Row],[نام کارشناس دفتر فنی]],Table1[],3,0)</f>
        <v>کارشناس بازرسی وبرنامه ریزی تعمیرات مکانیک (1)</v>
      </c>
      <c r="G834" s="1" t="s">
        <v>427</v>
      </c>
      <c r="H834" s="1" t="str">
        <f>VLOOKUP(Table11[[#This Row],[نام شخص کارشناس نظارت]],Table1[],3,0)</f>
        <v>کارشناس تاسیسات نظارت (1)</v>
      </c>
      <c r="I834" s="1">
        <f>COUNTIF(Table2[کد سیستم],Table11[[#This Row],[کد سیستم]])</f>
        <v>1</v>
      </c>
    </row>
    <row r="835" spans="1:9" x14ac:dyDescent="0.25">
      <c r="A835" s="1">
        <v>834</v>
      </c>
      <c r="B835" s="1" t="s">
        <v>3230</v>
      </c>
      <c r="C835" s="1" t="s">
        <v>3230</v>
      </c>
      <c r="D835" s="1" t="s">
        <v>3756</v>
      </c>
      <c r="E835" s="1" t="s">
        <v>356</v>
      </c>
      <c r="F835" s="1" t="str">
        <f>VLOOKUP(Table11[[#This Row],[نام کارشناس دفتر فنی]],Table1[],3,0)</f>
        <v>کارشناس بازرسی وبرنامه ریزی تعمیرات مکانیک (1)</v>
      </c>
      <c r="G835" s="1" t="s">
        <v>427</v>
      </c>
      <c r="H835" s="1" t="str">
        <f>VLOOKUP(Table11[[#This Row],[نام شخص کارشناس نظارت]],Table1[],3,0)</f>
        <v>کارشناس تاسیسات نظارت (1)</v>
      </c>
      <c r="I835" s="1">
        <f>COUNTIF(Table2[کد سیستم],Table11[[#This Row],[کد سیستم]])</f>
        <v>1</v>
      </c>
    </row>
    <row r="836" spans="1:9" x14ac:dyDescent="0.25">
      <c r="A836" s="1">
        <v>835</v>
      </c>
      <c r="B836" s="1" t="s">
        <v>3232</v>
      </c>
      <c r="C836" s="1" t="s">
        <v>3232</v>
      </c>
      <c r="D836" s="1" t="s">
        <v>3756</v>
      </c>
      <c r="E836" s="1" t="s">
        <v>356</v>
      </c>
      <c r="F836" s="1" t="str">
        <f>VLOOKUP(Table11[[#This Row],[نام کارشناس دفتر فنی]],Table1[],3,0)</f>
        <v>کارشناس بازرسی وبرنامه ریزی تعمیرات مکانیک (1)</v>
      </c>
      <c r="G836" s="1" t="s">
        <v>427</v>
      </c>
      <c r="H836" s="1" t="str">
        <f>VLOOKUP(Table11[[#This Row],[نام شخص کارشناس نظارت]],Table1[],3,0)</f>
        <v>کارشناس تاسیسات نظارت (1)</v>
      </c>
      <c r="I836" s="1">
        <f>COUNTIF(Table2[کد سیستم],Table11[[#This Row],[کد سیستم]])</f>
        <v>1</v>
      </c>
    </row>
    <row r="837" spans="1:9" x14ac:dyDescent="0.25">
      <c r="A837" s="1">
        <v>836</v>
      </c>
      <c r="B837" s="1" t="s">
        <v>3234</v>
      </c>
      <c r="C837" s="1" t="s">
        <v>3234</v>
      </c>
      <c r="D837" s="1" t="s">
        <v>3756</v>
      </c>
      <c r="E837" s="1" t="s">
        <v>356</v>
      </c>
      <c r="F837" s="1" t="str">
        <f>VLOOKUP(Table11[[#This Row],[نام کارشناس دفتر فنی]],Table1[],3,0)</f>
        <v>کارشناس بازرسی وبرنامه ریزی تعمیرات مکانیک (1)</v>
      </c>
      <c r="G837" s="1" t="s">
        <v>427</v>
      </c>
      <c r="H837" s="1" t="str">
        <f>VLOOKUP(Table11[[#This Row],[نام شخص کارشناس نظارت]],Table1[],3,0)</f>
        <v>کارشناس تاسیسات نظارت (1)</v>
      </c>
      <c r="I837" s="1">
        <f>COUNTIF(Table2[کد سیستم],Table11[[#This Row],[کد سیستم]])</f>
        <v>1</v>
      </c>
    </row>
    <row r="838" spans="1:9" x14ac:dyDescent="0.25">
      <c r="A838" s="1">
        <v>837</v>
      </c>
      <c r="B838" s="1" t="s">
        <v>3236</v>
      </c>
      <c r="C838" s="1" t="s">
        <v>3236</v>
      </c>
      <c r="D838" s="1" t="s">
        <v>3756</v>
      </c>
      <c r="E838" s="1" t="s">
        <v>356</v>
      </c>
      <c r="F838" s="1" t="str">
        <f>VLOOKUP(Table11[[#This Row],[نام کارشناس دفتر فنی]],Table1[],3,0)</f>
        <v>کارشناس بازرسی وبرنامه ریزی تعمیرات مکانیک (1)</v>
      </c>
      <c r="G838" s="1" t="s">
        <v>427</v>
      </c>
      <c r="H838" s="1" t="str">
        <f>VLOOKUP(Table11[[#This Row],[نام شخص کارشناس نظارت]],Table1[],3,0)</f>
        <v>کارشناس تاسیسات نظارت (1)</v>
      </c>
      <c r="I838" s="1">
        <f>COUNTIF(Table2[کد سیستم],Table11[[#This Row],[کد سیستم]])</f>
        <v>1</v>
      </c>
    </row>
    <row r="839" spans="1:9" x14ac:dyDescent="0.25">
      <c r="A839" s="1">
        <v>838</v>
      </c>
      <c r="B839" s="1" t="s">
        <v>3238</v>
      </c>
      <c r="C839" s="1" t="s">
        <v>3239</v>
      </c>
      <c r="D839" s="1" t="s">
        <v>3756</v>
      </c>
      <c r="E839" s="1" t="s">
        <v>356</v>
      </c>
      <c r="F839" s="1" t="str">
        <f>VLOOKUP(Table11[[#This Row],[نام کارشناس دفتر فنی]],Table1[],3,0)</f>
        <v>کارشناس بازرسی وبرنامه ریزی تعمیرات مکانیک (1)</v>
      </c>
      <c r="G839" s="1" t="s">
        <v>427</v>
      </c>
      <c r="H839" s="1" t="str">
        <f>VLOOKUP(Table11[[#This Row],[نام شخص کارشناس نظارت]],Table1[],3,0)</f>
        <v>کارشناس تاسیسات نظارت (1)</v>
      </c>
      <c r="I839" s="1">
        <f>COUNTIF(Table2[کد سیستم],Table11[[#This Row],[کد سیستم]])</f>
        <v>1</v>
      </c>
    </row>
    <row r="840" spans="1:9" x14ac:dyDescent="0.25">
      <c r="A840" s="1">
        <v>839</v>
      </c>
      <c r="B840" s="1" t="s">
        <v>3241</v>
      </c>
      <c r="C840" s="1" t="s">
        <v>3242</v>
      </c>
      <c r="D840" s="1" t="s">
        <v>3756</v>
      </c>
      <c r="E840" s="1" t="s">
        <v>356</v>
      </c>
      <c r="F840" s="1" t="str">
        <f>VLOOKUP(Table11[[#This Row],[نام کارشناس دفتر فنی]],Table1[],3,0)</f>
        <v>کارشناس بازرسی وبرنامه ریزی تعمیرات مکانیک (1)</v>
      </c>
      <c r="G840" s="1" t="s">
        <v>427</v>
      </c>
      <c r="H840" s="1" t="str">
        <f>VLOOKUP(Table11[[#This Row],[نام شخص کارشناس نظارت]],Table1[],3,0)</f>
        <v>کارشناس تاسیسات نظارت (1)</v>
      </c>
      <c r="I840" s="1">
        <f>COUNTIF(Table2[کد سیستم],Table11[[#This Row],[کد سیستم]])</f>
        <v>1</v>
      </c>
    </row>
    <row r="841" spans="1:9" x14ac:dyDescent="0.25">
      <c r="A841" s="1">
        <v>840</v>
      </c>
      <c r="B841" s="1" t="s">
        <v>3244</v>
      </c>
      <c r="C841" s="1" t="s">
        <v>3245</v>
      </c>
      <c r="D841" s="1" t="s">
        <v>3756</v>
      </c>
      <c r="E841" s="1" t="s">
        <v>356</v>
      </c>
      <c r="F841" s="1" t="str">
        <f>VLOOKUP(Table11[[#This Row],[نام کارشناس دفتر فنی]],Table1[],3,0)</f>
        <v>کارشناس بازرسی وبرنامه ریزی تعمیرات مکانیک (1)</v>
      </c>
      <c r="G841" s="1" t="s">
        <v>427</v>
      </c>
      <c r="H841" s="1" t="str">
        <f>VLOOKUP(Table11[[#This Row],[نام شخص کارشناس نظارت]],Table1[],3,0)</f>
        <v>کارشناس تاسیسات نظارت (1)</v>
      </c>
      <c r="I841" s="1">
        <f>COUNTIF(Table2[کد سیستم],Table11[[#This Row],[کد سیستم]])</f>
        <v>1</v>
      </c>
    </row>
    <row r="842" spans="1:9" x14ac:dyDescent="0.25">
      <c r="A842" s="1">
        <v>841</v>
      </c>
      <c r="B842" s="1" t="s">
        <v>3247</v>
      </c>
      <c r="C842" s="1" t="s">
        <v>3247</v>
      </c>
      <c r="D842" s="1" t="s">
        <v>3756</v>
      </c>
      <c r="E842" s="1" t="s">
        <v>356</v>
      </c>
      <c r="F842" s="1" t="str">
        <f>VLOOKUP(Table11[[#This Row],[نام کارشناس دفتر فنی]],Table1[],3,0)</f>
        <v>کارشناس بازرسی وبرنامه ریزی تعمیرات مکانیک (1)</v>
      </c>
      <c r="G842" s="1" t="s">
        <v>427</v>
      </c>
      <c r="H842" s="1" t="str">
        <f>VLOOKUP(Table11[[#This Row],[نام شخص کارشناس نظارت]],Table1[],3,0)</f>
        <v>کارشناس تاسیسات نظارت (1)</v>
      </c>
      <c r="I842" s="1">
        <f>COUNTIF(Table2[کد سیستم],Table11[[#This Row],[کد سیستم]])</f>
        <v>1</v>
      </c>
    </row>
    <row r="843" spans="1:9" x14ac:dyDescent="0.25">
      <c r="A843" s="1">
        <v>842</v>
      </c>
      <c r="B843" s="1" t="s">
        <v>3249</v>
      </c>
      <c r="C843" s="1" t="s">
        <v>3249</v>
      </c>
      <c r="D843" s="1" t="s">
        <v>3756</v>
      </c>
      <c r="E843" s="1" t="s">
        <v>356</v>
      </c>
      <c r="F843" s="1" t="str">
        <f>VLOOKUP(Table11[[#This Row],[نام کارشناس دفتر فنی]],Table1[],3,0)</f>
        <v>کارشناس بازرسی وبرنامه ریزی تعمیرات مکانیک (1)</v>
      </c>
      <c r="G843" s="1" t="s">
        <v>427</v>
      </c>
      <c r="H843" s="1" t="str">
        <f>VLOOKUP(Table11[[#This Row],[نام شخص کارشناس نظارت]],Table1[],3,0)</f>
        <v>کارشناس تاسیسات نظارت (1)</v>
      </c>
      <c r="I843" s="1">
        <f>COUNTIF(Table2[کد سیستم],Table11[[#This Row],[کد سیستم]])</f>
        <v>1</v>
      </c>
    </row>
    <row r="844" spans="1:9" x14ac:dyDescent="0.25">
      <c r="A844" s="1">
        <v>843</v>
      </c>
      <c r="B844" s="1" t="s">
        <v>3251</v>
      </c>
      <c r="C844" s="1" t="s">
        <v>3251</v>
      </c>
      <c r="D844" s="1" t="s">
        <v>3756</v>
      </c>
      <c r="E844" s="1" t="s">
        <v>356</v>
      </c>
      <c r="F844" s="1" t="str">
        <f>VLOOKUP(Table11[[#This Row],[نام کارشناس دفتر فنی]],Table1[],3,0)</f>
        <v>کارشناس بازرسی وبرنامه ریزی تعمیرات مکانیک (1)</v>
      </c>
      <c r="G844" s="1" t="s">
        <v>427</v>
      </c>
      <c r="H844" s="1" t="str">
        <f>VLOOKUP(Table11[[#This Row],[نام شخص کارشناس نظارت]],Table1[],3,0)</f>
        <v>کارشناس تاسیسات نظارت (1)</v>
      </c>
      <c r="I844" s="1">
        <f>COUNTIF(Table2[کد سیستم],Table11[[#This Row],[کد سیستم]])</f>
        <v>1</v>
      </c>
    </row>
    <row r="845" spans="1:9" x14ac:dyDescent="0.25">
      <c r="A845" s="1">
        <v>844</v>
      </c>
      <c r="B845" s="1" t="s">
        <v>3253</v>
      </c>
      <c r="C845" s="1" t="s">
        <v>3253</v>
      </c>
      <c r="D845" s="1" t="s">
        <v>3756</v>
      </c>
      <c r="E845" s="1" t="s">
        <v>356</v>
      </c>
      <c r="F845" s="1" t="str">
        <f>VLOOKUP(Table11[[#This Row],[نام کارشناس دفتر فنی]],Table1[],3,0)</f>
        <v>کارشناس بازرسی وبرنامه ریزی تعمیرات مکانیک (1)</v>
      </c>
      <c r="G845" s="1" t="s">
        <v>427</v>
      </c>
      <c r="H845" s="1" t="str">
        <f>VLOOKUP(Table11[[#This Row],[نام شخص کارشناس نظارت]],Table1[],3,0)</f>
        <v>کارشناس تاسیسات نظارت (1)</v>
      </c>
      <c r="I845" s="1">
        <f>COUNTIF(Table2[کد سیستم],Table11[[#This Row],[کد سیستم]])</f>
        <v>1</v>
      </c>
    </row>
    <row r="846" spans="1:9" x14ac:dyDescent="0.25">
      <c r="A846" s="1">
        <v>845</v>
      </c>
      <c r="B846" s="1" t="s">
        <v>3255</v>
      </c>
      <c r="C846" s="1" t="s">
        <v>3255</v>
      </c>
      <c r="D846" s="1" t="s">
        <v>3756</v>
      </c>
      <c r="E846" s="1" t="s">
        <v>356</v>
      </c>
      <c r="F846" s="1" t="str">
        <f>VLOOKUP(Table11[[#This Row],[نام کارشناس دفتر فنی]],Table1[],3,0)</f>
        <v>کارشناس بازرسی وبرنامه ریزی تعمیرات مکانیک (1)</v>
      </c>
      <c r="G846" s="1" t="s">
        <v>427</v>
      </c>
      <c r="H846" s="1" t="str">
        <f>VLOOKUP(Table11[[#This Row],[نام شخص کارشناس نظارت]],Table1[],3,0)</f>
        <v>کارشناس تاسیسات نظارت (1)</v>
      </c>
      <c r="I846" s="1">
        <f>COUNTIF(Table2[کد سیستم],Table11[[#This Row],[کد سیستم]])</f>
        <v>1</v>
      </c>
    </row>
    <row r="847" spans="1:9" x14ac:dyDescent="0.25">
      <c r="A847" s="1">
        <v>846</v>
      </c>
      <c r="B847" s="1" t="s">
        <v>3257</v>
      </c>
      <c r="C847" s="1" t="s">
        <v>3257</v>
      </c>
      <c r="D847" s="1" t="s">
        <v>3756</v>
      </c>
      <c r="E847" s="1" t="s">
        <v>356</v>
      </c>
      <c r="F847" s="1" t="str">
        <f>VLOOKUP(Table11[[#This Row],[نام کارشناس دفتر فنی]],Table1[],3,0)</f>
        <v>کارشناس بازرسی وبرنامه ریزی تعمیرات مکانیک (1)</v>
      </c>
      <c r="G847" s="1" t="s">
        <v>427</v>
      </c>
      <c r="H847" s="1" t="str">
        <f>VLOOKUP(Table11[[#This Row],[نام شخص کارشناس نظارت]],Table1[],3,0)</f>
        <v>کارشناس تاسیسات نظارت (1)</v>
      </c>
      <c r="I847" s="1">
        <f>COUNTIF(Table2[کد سیستم],Table11[[#This Row],[کد سیستم]])</f>
        <v>1</v>
      </c>
    </row>
    <row r="848" spans="1:9" x14ac:dyDescent="0.25">
      <c r="A848" s="1">
        <v>847</v>
      </c>
      <c r="B848" s="1" t="s">
        <v>3259</v>
      </c>
      <c r="C848" s="1" t="s">
        <v>3260</v>
      </c>
      <c r="D848" s="1" t="s">
        <v>3756</v>
      </c>
      <c r="E848" s="1" t="s">
        <v>356</v>
      </c>
      <c r="F848" s="1" t="str">
        <f>VLOOKUP(Table11[[#This Row],[نام کارشناس دفتر فنی]],Table1[],3,0)</f>
        <v>کارشناس بازرسی وبرنامه ریزی تعمیرات مکانیک (1)</v>
      </c>
      <c r="G848" s="1" t="s">
        <v>427</v>
      </c>
      <c r="H848" s="1" t="str">
        <f>VLOOKUP(Table11[[#This Row],[نام شخص کارشناس نظارت]],Table1[],3,0)</f>
        <v>کارشناس تاسیسات نظارت (1)</v>
      </c>
      <c r="I848" s="1">
        <f>COUNTIF(Table2[کد سیستم],Table11[[#This Row],[کد سیستم]])</f>
        <v>1</v>
      </c>
    </row>
    <row r="849" spans="1:9" x14ac:dyDescent="0.25">
      <c r="A849" s="1">
        <v>848</v>
      </c>
      <c r="B849" s="1" t="s">
        <v>3262</v>
      </c>
      <c r="C849" s="1" t="s">
        <v>3263</v>
      </c>
      <c r="D849" s="1" t="s">
        <v>3756</v>
      </c>
      <c r="E849" s="1" t="s">
        <v>356</v>
      </c>
      <c r="F849" s="1" t="str">
        <f>VLOOKUP(Table11[[#This Row],[نام کارشناس دفتر فنی]],Table1[],3,0)</f>
        <v>کارشناس بازرسی وبرنامه ریزی تعمیرات مکانیک (1)</v>
      </c>
      <c r="G849" s="1" t="s">
        <v>427</v>
      </c>
      <c r="H849" s="1" t="str">
        <f>VLOOKUP(Table11[[#This Row],[نام شخص کارشناس نظارت]],Table1[],3,0)</f>
        <v>کارشناس تاسیسات نظارت (1)</v>
      </c>
      <c r="I849" s="1">
        <f>COUNTIF(Table2[کد سیستم],Table11[[#This Row],[کد سیستم]])</f>
        <v>1</v>
      </c>
    </row>
    <row r="850" spans="1:9" x14ac:dyDescent="0.25">
      <c r="A850" s="1">
        <v>849</v>
      </c>
      <c r="B850" s="1" t="s">
        <v>3265</v>
      </c>
      <c r="C850" s="1" t="s">
        <v>3265</v>
      </c>
      <c r="D850" s="1" t="s">
        <v>3756</v>
      </c>
      <c r="E850" s="1" t="s">
        <v>356</v>
      </c>
      <c r="F850" s="1" t="str">
        <f>VLOOKUP(Table11[[#This Row],[نام کارشناس دفتر فنی]],Table1[],3,0)</f>
        <v>کارشناس بازرسی وبرنامه ریزی تعمیرات مکانیک (1)</v>
      </c>
      <c r="G850" s="1" t="s">
        <v>427</v>
      </c>
      <c r="H850" s="1" t="str">
        <f>VLOOKUP(Table11[[#This Row],[نام شخص کارشناس نظارت]],Table1[],3,0)</f>
        <v>کارشناس تاسیسات نظارت (1)</v>
      </c>
      <c r="I850" s="1">
        <f>COUNTIF(Table2[کد سیستم],Table11[[#This Row],[کد سیستم]])</f>
        <v>1</v>
      </c>
    </row>
    <row r="851" spans="1:9" x14ac:dyDescent="0.25">
      <c r="A851" s="1">
        <v>850</v>
      </c>
      <c r="B851" s="1" t="s">
        <v>3267</v>
      </c>
      <c r="C851" s="1" t="s">
        <v>3267</v>
      </c>
      <c r="D851" s="1" t="s">
        <v>3756</v>
      </c>
      <c r="E851" s="1" t="s">
        <v>356</v>
      </c>
      <c r="F851" s="1" t="str">
        <f>VLOOKUP(Table11[[#This Row],[نام کارشناس دفتر فنی]],Table1[],3,0)</f>
        <v>کارشناس بازرسی وبرنامه ریزی تعمیرات مکانیک (1)</v>
      </c>
      <c r="G851" s="1" t="s">
        <v>427</v>
      </c>
      <c r="H851" s="1" t="str">
        <f>VLOOKUP(Table11[[#This Row],[نام شخص کارشناس نظارت]],Table1[],3,0)</f>
        <v>کارشناس تاسیسات نظارت (1)</v>
      </c>
      <c r="I851" s="1">
        <f>COUNTIF(Table2[کد سیستم],Table11[[#This Row],[کد سیستم]])</f>
        <v>1</v>
      </c>
    </row>
    <row r="852" spans="1:9" x14ac:dyDescent="0.25">
      <c r="A852" s="1">
        <v>851</v>
      </c>
      <c r="B852" s="1" t="s">
        <v>3269</v>
      </c>
      <c r="C852" s="1" t="s">
        <v>3269</v>
      </c>
      <c r="D852" s="1" t="s">
        <v>3756</v>
      </c>
      <c r="E852" s="1" t="s">
        <v>356</v>
      </c>
      <c r="F852" s="1" t="str">
        <f>VLOOKUP(Table11[[#This Row],[نام کارشناس دفتر فنی]],Table1[],3,0)</f>
        <v>کارشناس بازرسی وبرنامه ریزی تعمیرات مکانیک (1)</v>
      </c>
      <c r="G852" s="1" t="s">
        <v>427</v>
      </c>
      <c r="H852" s="1" t="str">
        <f>VLOOKUP(Table11[[#This Row],[نام شخص کارشناس نظارت]],Table1[],3,0)</f>
        <v>کارشناس تاسیسات نظارت (1)</v>
      </c>
      <c r="I852" s="1">
        <f>COUNTIF(Table2[کد سیستم],Table11[[#This Row],[کد سیستم]])</f>
        <v>1</v>
      </c>
    </row>
    <row r="853" spans="1:9" x14ac:dyDescent="0.25">
      <c r="A853" s="1">
        <v>852</v>
      </c>
      <c r="B853" s="1" t="s">
        <v>3271</v>
      </c>
      <c r="C853" s="1" t="s">
        <v>3271</v>
      </c>
      <c r="D853" s="1" t="s">
        <v>3756</v>
      </c>
      <c r="E853" s="1" t="s">
        <v>356</v>
      </c>
      <c r="F853" s="1" t="str">
        <f>VLOOKUP(Table11[[#This Row],[نام کارشناس دفتر فنی]],Table1[],3,0)</f>
        <v>کارشناس بازرسی وبرنامه ریزی تعمیرات مکانیک (1)</v>
      </c>
      <c r="G853" s="1" t="s">
        <v>427</v>
      </c>
      <c r="H853" s="1" t="str">
        <f>VLOOKUP(Table11[[#This Row],[نام شخص کارشناس نظارت]],Table1[],3,0)</f>
        <v>کارشناس تاسیسات نظارت (1)</v>
      </c>
      <c r="I853" s="1">
        <f>COUNTIF(Table2[کد سیستم],Table11[[#This Row],[کد سیستم]])</f>
        <v>1</v>
      </c>
    </row>
    <row r="854" spans="1:9" x14ac:dyDescent="0.25">
      <c r="A854" s="1">
        <v>853</v>
      </c>
      <c r="B854" s="1" t="s">
        <v>3273</v>
      </c>
      <c r="C854" s="1" t="s">
        <v>3273</v>
      </c>
      <c r="D854" s="1" t="s">
        <v>3756</v>
      </c>
      <c r="E854" s="1" t="s">
        <v>356</v>
      </c>
      <c r="F854" s="1" t="str">
        <f>VLOOKUP(Table11[[#This Row],[نام کارشناس دفتر فنی]],Table1[],3,0)</f>
        <v>کارشناس بازرسی وبرنامه ریزی تعمیرات مکانیک (1)</v>
      </c>
      <c r="G854" s="1" t="s">
        <v>427</v>
      </c>
      <c r="H854" s="1" t="str">
        <f>VLOOKUP(Table11[[#This Row],[نام شخص کارشناس نظارت]],Table1[],3,0)</f>
        <v>کارشناس تاسیسات نظارت (1)</v>
      </c>
      <c r="I854" s="1">
        <f>COUNTIF(Table2[کد سیستم],Table11[[#This Row],[کد سیستم]])</f>
        <v>1</v>
      </c>
    </row>
    <row r="855" spans="1:9" x14ac:dyDescent="0.25">
      <c r="A855" s="1">
        <v>854</v>
      </c>
      <c r="B855" s="1" t="s">
        <v>3275</v>
      </c>
      <c r="C855" s="1" t="s">
        <v>3275</v>
      </c>
      <c r="D855" s="1" t="s">
        <v>3756</v>
      </c>
      <c r="E855" s="1" t="s">
        <v>356</v>
      </c>
      <c r="F855" s="1" t="str">
        <f>VLOOKUP(Table11[[#This Row],[نام کارشناس دفتر فنی]],Table1[],3,0)</f>
        <v>کارشناس بازرسی وبرنامه ریزی تعمیرات مکانیک (1)</v>
      </c>
      <c r="G855" s="1" t="s">
        <v>427</v>
      </c>
      <c r="H855" s="1" t="str">
        <f>VLOOKUP(Table11[[#This Row],[نام شخص کارشناس نظارت]],Table1[],3,0)</f>
        <v>کارشناس تاسیسات نظارت (1)</v>
      </c>
      <c r="I855" s="1">
        <f>COUNTIF(Table2[کد سیستم],Table11[[#This Row],[کد سیستم]])</f>
        <v>1</v>
      </c>
    </row>
    <row r="856" spans="1:9" x14ac:dyDescent="0.25">
      <c r="A856" s="1">
        <v>855</v>
      </c>
      <c r="B856" s="1" t="s">
        <v>3277</v>
      </c>
      <c r="C856" s="1" t="s">
        <v>3277</v>
      </c>
      <c r="D856" s="1" t="s">
        <v>3756</v>
      </c>
      <c r="E856" s="1" t="s">
        <v>356</v>
      </c>
      <c r="F856" s="1" t="str">
        <f>VLOOKUP(Table11[[#This Row],[نام کارشناس دفتر فنی]],Table1[],3,0)</f>
        <v>کارشناس بازرسی وبرنامه ریزی تعمیرات مکانیک (1)</v>
      </c>
      <c r="G856" s="1" t="s">
        <v>427</v>
      </c>
      <c r="H856" s="1" t="str">
        <f>VLOOKUP(Table11[[#This Row],[نام شخص کارشناس نظارت]],Table1[],3,0)</f>
        <v>کارشناس تاسیسات نظارت (1)</v>
      </c>
      <c r="I856" s="1">
        <f>COUNTIF(Table2[کد سیستم],Table11[[#This Row],[کد سیستم]])</f>
        <v>1</v>
      </c>
    </row>
    <row r="857" spans="1:9" x14ac:dyDescent="0.25">
      <c r="A857" s="1">
        <v>856</v>
      </c>
      <c r="B857" s="1" t="s">
        <v>3279</v>
      </c>
      <c r="C857" s="1" t="s">
        <v>3279</v>
      </c>
      <c r="D857" s="1" t="s">
        <v>3756</v>
      </c>
      <c r="E857" s="1" t="s">
        <v>356</v>
      </c>
      <c r="F857" s="1" t="str">
        <f>VLOOKUP(Table11[[#This Row],[نام کارشناس دفتر فنی]],Table1[],3,0)</f>
        <v>کارشناس بازرسی وبرنامه ریزی تعمیرات مکانیک (1)</v>
      </c>
      <c r="G857" s="1" t="s">
        <v>427</v>
      </c>
      <c r="H857" s="1" t="str">
        <f>VLOOKUP(Table11[[#This Row],[نام شخص کارشناس نظارت]],Table1[],3,0)</f>
        <v>کارشناس تاسیسات نظارت (1)</v>
      </c>
      <c r="I857" s="1">
        <f>COUNTIF(Table2[کد سیستم],Table11[[#This Row],[کد سیستم]])</f>
        <v>1</v>
      </c>
    </row>
    <row r="858" spans="1:9" x14ac:dyDescent="0.25">
      <c r="A858" s="1">
        <v>857</v>
      </c>
      <c r="B858" s="1" t="s">
        <v>3281</v>
      </c>
      <c r="C858" s="1" t="s">
        <v>3281</v>
      </c>
      <c r="D858" s="1" t="s">
        <v>3756</v>
      </c>
      <c r="E858" s="1" t="s">
        <v>356</v>
      </c>
      <c r="F858" s="1" t="str">
        <f>VLOOKUP(Table11[[#This Row],[نام کارشناس دفتر فنی]],Table1[],3,0)</f>
        <v>کارشناس بازرسی وبرنامه ریزی تعمیرات مکانیک (1)</v>
      </c>
      <c r="G858" s="1" t="s">
        <v>427</v>
      </c>
      <c r="H858" s="1" t="str">
        <f>VLOOKUP(Table11[[#This Row],[نام شخص کارشناس نظارت]],Table1[],3,0)</f>
        <v>کارشناس تاسیسات نظارت (1)</v>
      </c>
      <c r="I858" s="1">
        <f>COUNTIF(Table2[کد سیستم],Table11[[#This Row],[کد سیستم]])</f>
        <v>1</v>
      </c>
    </row>
    <row r="859" spans="1:9" x14ac:dyDescent="0.25">
      <c r="A859" s="1">
        <v>858</v>
      </c>
      <c r="B859" s="1" t="s">
        <v>3283</v>
      </c>
      <c r="C859" s="1" t="s">
        <v>3283</v>
      </c>
      <c r="D859" s="1" t="s">
        <v>3756</v>
      </c>
      <c r="E859" s="1" t="s">
        <v>356</v>
      </c>
      <c r="F859" s="1" t="str">
        <f>VLOOKUP(Table11[[#This Row],[نام کارشناس دفتر فنی]],Table1[],3,0)</f>
        <v>کارشناس بازرسی وبرنامه ریزی تعمیرات مکانیک (1)</v>
      </c>
      <c r="G859" s="1" t="s">
        <v>427</v>
      </c>
      <c r="H859" s="1" t="str">
        <f>VLOOKUP(Table11[[#This Row],[نام شخص کارشناس نظارت]],Table1[],3,0)</f>
        <v>کارشناس تاسیسات نظارت (1)</v>
      </c>
      <c r="I859" s="1">
        <f>COUNTIF(Table2[کد سیستم],Table11[[#This Row],[کد سیستم]])</f>
        <v>1</v>
      </c>
    </row>
    <row r="860" spans="1:9" x14ac:dyDescent="0.25">
      <c r="A860" s="1">
        <v>859</v>
      </c>
      <c r="B860" s="1" t="s">
        <v>3285</v>
      </c>
      <c r="C860" s="1" t="s">
        <v>3285</v>
      </c>
      <c r="D860" s="1" t="s">
        <v>3756</v>
      </c>
      <c r="E860" s="1" t="s">
        <v>356</v>
      </c>
      <c r="F860" s="1" t="str">
        <f>VLOOKUP(Table11[[#This Row],[نام کارشناس دفتر فنی]],Table1[],3,0)</f>
        <v>کارشناس بازرسی وبرنامه ریزی تعمیرات مکانیک (1)</v>
      </c>
      <c r="G860" s="1" t="s">
        <v>427</v>
      </c>
      <c r="H860" s="1" t="str">
        <f>VLOOKUP(Table11[[#This Row],[نام شخص کارشناس نظارت]],Table1[],3,0)</f>
        <v>کارشناس تاسیسات نظارت (1)</v>
      </c>
      <c r="I860" s="1">
        <f>COUNTIF(Table2[کد سیستم],Table11[[#This Row],[کد سیستم]])</f>
        <v>1</v>
      </c>
    </row>
    <row r="861" spans="1:9" x14ac:dyDescent="0.25">
      <c r="A861" s="1">
        <v>860</v>
      </c>
      <c r="B861" s="1" t="s">
        <v>3287</v>
      </c>
      <c r="C861" s="1" t="s">
        <v>3287</v>
      </c>
      <c r="D861" s="1" t="s">
        <v>3756</v>
      </c>
      <c r="E861" s="1" t="s">
        <v>356</v>
      </c>
      <c r="F861" s="1" t="str">
        <f>VLOOKUP(Table11[[#This Row],[نام کارشناس دفتر فنی]],Table1[],3,0)</f>
        <v>کارشناس بازرسی وبرنامه ریزی تعمیرات مکانیک (1)</v>
      </c>
      <c r="G861" s="1" t="s">
        <v>427</v>
      </c>
      <c r="H861" s="1" t="str">
        <f>VLOOKUP(Table11[[#This Row],[نام شخص کارشناس نظارت]],Table1[],3,0)</f>
        <v>کارشناس تاسیسات نظارت (1)</v>
      </c>
      <c r="I861" s="1">
        <f>COUNTIF(Table2[کد سیستم],Table11[[#This Row],[کد سیستم]])</f>
        <v>1</v>
      </c>
    </row>
    <row r="862" spans="1:9" x14ac:dyDescent="0.25">
      <c r="A862" s="1">
        <v>861</v>
      </c>
      <c r="B862" s="1" t="s">
        <v>3289</v>
      </c>
      <c r="C862" s="1" t="s">
        <v>3289</v>
      </c>
      <c r="D862" s="1" t="s">
        <v>3756</v>
      </c>
      <c r="E862" s="1" t="s">
        <v>356</v>
      </c>
      <c r="F862" s="1" t="str">
        <f>VLOOKUP(Table11[[#This Row],[نام کارشناس دفتر فنی]],Table1[],3,0)</f>
        <v>کارشناس بازرسی وبرنامه ریزی تعمیرات مکانیک (1)</v>
      </c>
      <c r="G862" s="1" t="s">
        <v>427</v>
      </c>
      <c r="H862" s="1" t="str">
        <f>VLOOKUP(Table11[[#This Row],[نام شخص کارشناس نظارت]],Table1[],3,0)</f>
        <v>کارشناس تاسیسات نظارت (1)</v>
      </c>
      <c r="I862" s="1">
        <f>COUNTIF(Table2[کد سیستم],Table11[[#This Row],[کد سیستم]])</f>
        <v>1</v>
      </c>
    </row>
    <row r="863" spans="1:9" x14ac:dyDescent="0.25">
      <c r="A863" s="1">
        <v>862</v>
      </c>
      <c r="B863" s="1" t="s">
        <v>3291</v>
      </c>
      <c r="C863" s="1" t="s">
        <v>3291</v>
      </c>
      <c r="D863" s="1" t="s">
        <v>3756</v>
      </c>
      <c r="E863" s="1" t="s">
        <v>356</v>
      </c>
      <c r="F863" s="1" t="str">
        <f>VLOOKUP(Table11[[#This Row],[نام کارشناس دفتر فنی]],Table1[],3,0)</f>
        <v>کارشناس بازرسی وبرنامه ریزی تعمیرات مکانیک (1)</v>
      </c>
      <c r="G863" s="1" t="s">
        <v>427</v>
      </c>
      <c r="H863" s="1" t="str">
        <f>VLOOKUP(Table11[[#This Row],[نام شخص کارشناس نظارت]],Table1[],3,0)</f>
        <v>کارشناس تاسیسات نظارت (1)</v>
      </c>
      <c r="I863" s="1">
        <f>COUNTIF(Table2[کد سیستم],Table11[[#This Row],[کد سیستم]])</f>
        <v>1</v>
      </c>
    </row>
    <row r="864" spans="1:9" x14ac:dyDescent="0.25">
      <c r="A864" s="1">
        <v>863</v>
      </c>
      <c r="B864" s="1" t="s">
        <v>3293</v>
      </c>
      <c r="C864" s="1" t="s">
        <v>3293</v>
      </c>
      <c r="D864" s="1" t="s">
        <v>3756</v>
      </c>
      <c r="E864" s="1" t="s">
        <v>356</v>
      </c>
      <c r="F864" s="1" t="str">
        <f>VLOOKUP(Table11[[#This Row],[نام کارشناس دفتر فنی]],Table1[],3,0)</f>
        <v>کارشناس بازرسی وبرنامه ریزی تعمیرات مکانیک (1)</v>
      </c>
      <c r="G864" s="1" t="s">
        <v>427</v>
      </c>
      <c r="H864" s="1" t="str">
        <f>VLOOKUP(Table11[[#This Row],[نام شخص کارشناس نظارت]],Table1[],3,0)</f>
        <v>کارشناس تاسیسات نظارت (1)</v>
      </c>
      <c r="I864" s="1">
        <f>COUNTIF(Table2[کد سیستم],Table11[[#This Row],[کد سیستم]])</f>
        <v>1</v>
      </c>
    </row>
    <row r="865" spans="1:9" x14ac:dyDescent="0.25">
      <c r="A865" s="1">
        <v>864</v>
      </c>
      <c r="B865" s="1" t="s">
        <v>3295</v>
      </c>
      <c r="C865" s="1" t="s">
        <v>3295</v>
      </c>
      <c r="D865" s="1" t="s">
        <v>3756</v>
      </c>
      <c r="E865" s="1" t="s">
        <v>356</v>
      </c>
      <c r="F865" s="1" t="str">
        <f>VLOOKUP(Table11[[#This Row],[نام کارشناس دفتر فنی]],Table1[],3,0)</f>
        <v>کارشناس بازرسی وبرنامه ریزی تعمیرات مکانیک (1)</v>
      </c>
      <c r="G865" s="1" t="s">
        <v>427</v>
      </c>
      <c r="H865" s="1" t="str">
        <f>VLOOKUP(Table11[[#This Row],[نام شخص کارشناس نظارت]],Table1[],3,0)</f>
        <v>کارشناس تاسیسات نظارت (1)</v>
      </c>
      <c r="I865" s="1">
        <f>COUNTIF(Table2[کد سیستم],Table11[[#This Row],[کد سیستم]])</f>
        <v>1</v>
      </c>
    </row>
    <row r="866" spans="1:9" x14ac:dyDescent="0.25">
      <c r="A866" s="1">
        <v>865</v>
      </c>
      <c r="B866" s="1" t="s">
        <v>3297</v>
      </c>
      <c r="C866" s="1" t="s">
        <v>3297</v>
      </c>
      <c r="D866" s="1" t="s">
        <v>3756</v>
      </c>
      <c r="E866" s="1" t="s">
        <v>356</v>
      </c>
      <c r="F866" s="1" t="str">
        <f>VLOOKUP(Table11[[#This Row],[نام کارشناس دفتر فنی]],Table1[],3,0)</f>
        <v>کارشناس بازرسی وبرنامه ریزی تعمیرات مکانیک (1)</v>
      </c>
      <c r="G866" s="1" t="s">
        <v>427</v>
      </c>
      <c r="H866" s="1" t="str">
        <f>VLOOKUP(Table11[[#This Row],[نام شخص کارشناس نظارت]],Table1[],3,0)</f>
        <v>کارشناس تاسیسات نظارت (1)</v>
      </c>
      <c r="I866" s="1">
        <f>COUNTIF(Table2[کد سیستم],Table11[[#This Row],[کد سیستم]])</f>
        <v>1</v>
      </c>
    </row>
    <row r="867" spans="1:9" x14ac:dyDescent="0.25">
      <c r="A867" s="1">
        <v>866</v>
      </c>
      <c r="B867" s="1" t="s">
        <v>3299</v>
      </c>
      <c r="C867" s="1" t="s">
        <v>3299</v>
      </c>
      <c r="D867" s="1" t="s">
        <v>3756</v>
      </c>
      <c r="E867" s="1" t="s">
        <v>356</v>
      </c>
      <c r="F867" s="1" t="str">
        <f>VLOOKUP(Table11[[#This Row],[نام کارشناس دفتر فنی]],Table1[],3,0)</f>
        <v>کارشناس بازرسی وبرنامه ریزی تعمیرات مکانیک (1)</v>
      </c>
      <c r="G867" s="1" t="s">
        <v>427</v>
      </c>
      <c r="H867" s="1" t="str">
        <f>VLOOKUP(Table11[[#This Row],[نام شخص کارشناس نظارت]],Table1[],3,0)</f>
        <v>کارشناس تاسیسات نظارت (1)</v>
      </c>
      <c r="I867" s="1">
        <f>COUNTIF(Table2[کد سیستم],Table11[[#This Row],[کد سیستم]])</f>
        <v>1</v>
      </c>
    </row>
    <row r="868" spans="1:9" x14ac:dyDescent="0.25">
      <c r="A868" s="1">
        <v>867</v>
      </c>
      <c r="B868" s="1" t="s">
        <v>3301</v>
      </c>
      <c r="C868" s="1" t="s">
        <v>3301</v>
      </c>
      <c r="D868" s="1" t="s">
        <v>3756</v>
      </c>
      <c r="E868" s="1" t="s">
        <v>356</v>
      </c>
      <c r="F868" s="1" t="str">
        <f>VLOOKUP(Table11[[#This Row],[نام کارشناس دفتر فنی]],Table1[],3,0)</f>
        <v>کارشناس بازرسی وبرنامه ریزی تعمیرات مکانیک (1)</v>
      </c>
      <c r="G868" s="1" t="s">
        <v>427</v>
      </c>
      <c r="H868" s="1" t="str">
        <f>VLOOKUP(Table11[[#This Row],[نام شخص کارشناس نظارت]],Table1[],3,0)</f>
        <v>کارشناس تاسیسات نظارت (1)</v>
      </c>
      <c r="I868" s="1">
        <f>COUNTIF(Table2[کد سیستم],Table11[[#This Row],[کد سیستم]])</f>
        <v>1</v>
      </c>
    </row>
    <row r="869" spans="1:9" x14ac:dyDescent="0.25">
      <c r="A869" s="1">
        <v>868</v>
      </c>
      <c r="B869" s="1" t="s">
        <v>3303</v>
      </c>
      <c r="C869" s="1" t="s">
        <v>3303</v>
      </c>
      <c r="D869" s="1" t="s">
        <v>3756</v>
      </c>
      <c r="E869" s="1" t="s">
        <v>356</v>
      </c>
      <c r="F869" s="1" t="str">
        <f>VLOOKUP(Table11[[#This Row],[نام کارشناس دفتر فنی]],Table1[],3,0)</f>
        <v>کارشناس بازرسی وبرنامه ریزی تعمیرات مکانیک (1)</v>
      </c>
      <c r="G869" s="1" t="s">
        <v>427</v>
      </c>
      <c r="H869" s="1" t="str">
        <f>VLOOKUP(Table11[[#This Row],[نام شخص کارشناس نظارت]],Table1[],3,0)</f>
        <v>کارشناس تاسیسات نظارت (1)</v>
      </c>
      <c r="I869" s="1">
        <f>COUNTIF(Table2[کد سیستم],Table11[[#This Row],[کد سیستم]])</f>
        <v>1</v>
      </c>
    </row>
    <row r="870" spans="1:9" x14ac:dyDescent="0.25">
      <c r="A870" s="1">
        <v>869</v>
      </c>
      <c r="B870" s="1" t="s">
        <v>3305</v>
      </c>
      <c r="C870" s="1" t="s">
        <v>3305</v>
      </c>
      <c r="D870" s="1" t="s">
        <v>3756</v>
      </c>
      <c r="E870" s="1" t="s">
        <v>356</v>
      </c>
      <c r="F870" s="1" t="str">
        <f>VLOOKUP(Table11[[#This Row],[نام کارشناس دفتر فنی]],Table1[],3,0)</f>
        <v>کارشناس بازرسی وبرنامه ریزی تعمیرات مکانیک (1)</v>
      </c>
      <c r="G870" s="1" t="s">
        <v>427</v>
      </c>
      <c r="H870" s="1" t="str">
        <f>VLOOKUP(Table11[[#This Row],[نام شخص کارشناس نظارت]],Table1[],3,0)</f>
        <v>کارشناس تاسیسات نظارت (1)</v>
      </c>
      <c r="I870" s="1">
        <f>COUNTIF(Table2[کد سیستم],Table11[[#This Row],[کد سیستم]])</f>
        <v>1</v>
      </c>
    </row>
    <row r="871" spans="1:9" x14ac:dyDescent="0.25">
      <c r="A871" s="1">
        <v>870</v>
      </c>
      <c r="B871" s="1" t="s">
        <v>3307</v>
      </c>
      <c r="C871" s="1" t="s">
        <v>3307</v>
      </c>
      <c r="D871" s="1" t="s">
        <v>3756</v>
      </c>
      <c r="E871" s="1" t="s">
        <v>356</v>
      </c>
      <c r="F871" s="1" t="str">
        <f>VLOOKUP(Table11[[#This Row],[نام کارشناس دفتر فنی]],Table1[],3,0)</f>
        <v>کارشناس بازرسی وبرنامه ریزی تعمیرات مکانیک (1)</v>
      </c>
      <c r="G871" s="1" t="s">
        <v>427</v>
      </c>
      <c r="H871" s="1" t="str">
        <f>VLOOKUP(Table11[[#This Row],[نام شخص کارشناس نظارت]],Table1[],3,0)</f>
        <v>کارشناس تاسیسات نظارت (1)</v>
      </c>
      <c r="I871" s="1">
        <f>COUNTIF(Table2[کد سیستم],Table11[[#This Row],[کد سیستم]])</f>
        <v>1</v>
      </c>
    </row>
    <row r="872" spans="1:9" x14ac:dyDescent="0.25">
      <c r="A872" s="1">
        <v>871</v>
      </c>
      <c r="B872" s="1" t="s">
        <v>3309</v>
      </c>
      <c r="C872" s="1" t="s">
        <v>3309</v>
      </c>
      <c r="D872" s="1" t="s">
        <v>3756</v>
      </c>
      <c r="E872" s="1" t="s">
        <v>356</v>
      </c>
      <c r="F872" s="1" t="str">
        <f>VLOOKUP(Table11[[#This Row],[نام کارشناس دفتر فنی]],Table1[],3,0)</f>
        <v>کارشناس بازرسی وبرنامه ریزی تعمیرات مکانیک (1)</v>
      </c>
      <c r="G872" s="1" t="s">
        <v>427</v>
      </c>
      <c r="H872" s="1" t="str">
        <f>VLOOKUP(Table11[[#This Row],[نام شخص کارشناس نظارت]],Table1[],3,0)</f>
        <v>کارشناس تاسیسات نظارت (1)</v>
      </c>
      <c r="I872" s="1">
        <f>COUNTIF(Table2[کد سیستم],Table11[[#This Row],[کد سیستم]])</f>
        <v>1</v>
      </c>
    </row>
    <row r="873" spans="1:9" x14ac:dyDescent="0.25">
      <c r="A873" s="1">
        <v>872</v>
      </c>
      <c r="B873" s="1" t="s">
        <v>3311</v>
      </c>
      <c r="C873" s="1" t="s">
        <v>3311</v>
      </c>
      <c r="D873" s="1" t="s">
        <v>3756</v>
      </c>
      <c r="E873" s="1" t="s">
        <v>356</v>
      </c>
      <c r="F873" s="1" t="str">
        <f>VLOOKUP(Table11[[#This Row],[نام کارشناس دفتر فنی]],Table1[],3,0)</f>
        <v>کارشناس بازرسی وبرنامه ریزی تعمیرات مکانیک (1)</v>
      </c>
      <c r="G873" s="1" t="s">
        <v>427</v>
      </c>
      <c r="H873" s="1" t="str">
        <f>VLOOKUP(Table11[[#This Row],[نام شخص کارشناس نظارت]],Table1[],3,0)</f>
        <v>کارشناس تاسیسات نظارت (1)</v>
      </c>
      <c r="I873" s="1">
        <f>COUNTIF(Table2[کد سیستم],Table11[[#This Row],[کد سیستم]])</f>
        <v>1</v>
      </c>
    </row>
    <row r="874" spans="1:9" x14ac:dyDescent="0.25">
      <c r="A874" s="1">
        <v>873</v>
      </c>
      <c r="B874" s="1" t="s">
        <v>3313</v>
      </c>
      <c r="C874" s="1" t="s">
        <v>3313</v>
      </c>
      <c r="D874" s="1" t="s">
        <v>3756</v>
      </c>
      <c r="E874" s="1" t="s">
        <v>356</v>
      </c>
      <c r="F874" s="1" t="str">
        <f>VLOOKUP(Table11[[#This Row],[نام کارشناس دفتر فنی]],Table1[],3,0)</f>
        <v>کارشناس بازرسی وبرنامه ریزی تعمیرات مکانیک (1)</v>
      </c>
      <c r="G874" s="1" t="s">
        <v>427</v>
      </c>
      <c r="H874" s="1" t="str">
        <f>VLOOKUP(Table11[[#This Row],[نام شخص کارشناس نظارت]],Table1[],3,0)</f>
        <v>کارشناس تاسیسات نظارت (1)</v>
      </c>
      <c r="I874" s="1">
        <f>COUNTIF(Table2[کد سیستم],Table11[[#This Row],[کد سیستم]])</f>
        <v>1</v>
      </c>
    </row>
    <row r="875" spans="1:9" x14ac:dyDescent="0.25">
      <c r="A875" s="1">
        <v>874</v>
      </c>
      <c r="B875" s="1" t="s">
        <v>3315</v>
      </c>
      <c r="C875" s="1" t="s">
        <v>3315</v>
      </c>
      <c r="D875" s="1" t="s">
        <v>3756</v>
      </c>
      <c r="E875" s="1" t="s">
        <v>356</v>
      </c>
      <c r="F875" s="1" t="str">
        <f>VLOOKUP(Table11[[#This Row],[نام کارشناس دفتر فنی]],Table1[],3,0)</f>
        <v>کارشناس بازرسی وبرنامه ریزی تعمیرات مکانیک (1)</v>
      </c>
      <c r="G875" s="1" t="s">
        <v>427</v>
      </c>
      <c r="H875" s="1" t="str">
        <f>VLOOKUP(Table11[[#This Row],[نام شخص کارشناس نظارت]],Table1[],3,0)</f>
        <v>کارشناس تاسیسات نظارت (1)</v>
      </c>
      <c r="I875" s="1">
        <f>COUNTIF(Table2[کد سیستم],Table11[[#This Row],[کد سیستم]])</f>
        <v>1</v>
      </c>
    </row>
    <row r="876" spans="1:9" x14ac:dyDescent="0.25">
      <c r="A876" s="1">
        <v>875</v>
      </c>
      <c r="B876" s="1" t="s">
        <v>3317</v>
      </c>
      <c r="C876" s="1" t="s">
        <v>3317</v>
      </c>
      <c r="D876" s="1" t="s">
        <v>3756</v>
      </c>
      <c r="E876" s="1" t="s">
        <v>356</v>
      </c>
      <c r="F876" s="1" t="str">
        <f>VLOOKUP(Table11[[#This Row],[نام کارشناس دفتر فنی]],Table1[],3,0)</f>
        <v>کارشناس بازرسی وبرنامه ریزی تعمیرات مکانیک (1)</v>
      </c>
      <c r="G876" s="1" t="s">
        <v>427</v>
      </c>
      <c r="H876" s="1" t="str">
        <f>VLOOKUP(Table11[[#This Row],[نام شخص کارشناس نظارت]],Table1[],3,0)</f>
        <v>کارشناس تاسیسات نظارت (1)</v>
      </c>
      <c r="I876" s="1">
        <f>COUNTIF(Table2[کد سیستم],Table11[[#This Row],[کد سیستم]])</f>
        <v>1</v>
      </c>
    </row>
    <row r="877" spans="1:9" x14ac:dyDescent="0.25">
      <c r="A877" s="1">
        <v>876</v>
      </c>
      <c r="B877" s="1" t="s">
        <v>3319</v>
      </c>
      <c r="C877" s="1" t="s">
        <v>3320</v>
      </c>
      <c r="D877" s="1" t="s">
        <v>3756</v>
      </c>
      <c r="E877" s="1" t="s">
        <v>356</v>
      </c>
      <c r="F877" s="1" t="str">
        <f>VLOOKUP(Table11[[#This Row],[نام کارشناس دفتر فنی]],Table1[],3,0)</f>
        <v>کارشناس بازرسی وبرنامه ریزی تعمیرات مکانیک (1)</v>
      </c>
      <c r="G877" s="1" t="s">
        <v>427</v>
      </c>
      <c r="H877" s="1" t="str">
        <f>VLOOKUP(Table11[[#This Row],[نام شخص کارشناس نظارت]],Table1[],3,0)</f>
        <v>کارشناس تاسیسات نظارت (1)</v>
      </c>
      <c r="I877" s="1">
        <f>COUNTIF(Table2[کد سیستم],Table11[[#This Row],[کد سیستم]])</f>
        <v>1</v>
      </c>
    </row>
    <row r="878" spans="1:9" x14ac:dyDescent="0.25">
      <c r="A878" s="1">
        <v>877</v>
      </c>
      <c r="B878" s="1" t="s">
        <v>3322</v>
      </c>
      <c r="C878" s="1" t="s">
        <v>3322</v>
      </c>
      <c r="D878" s="1" t="s">
        <v>3756</v>
      </c>
      <c r="E878" s="1" t="s">
        <v>356</v>
      </c>
      <c r="F878" s="1" t="str">
        <f>VLOOKUP(Table11[[#This Row],[نام کارشناس دفتر فنی]],Table1[],3,0)</f>
        <v>کارشناس بازرسی وبرنامه ریزی تعمیرات مکانیک (1)</v>
      </c>
      <c r="G878" s="1" t="s">
        <v>427</v>
      </c>
      <c r="H878" s="1" t="str">
        <f>VLOOKUP(Table11[[#This Row],[نام شخص کارشناس نظارت]],Table1[],3,0)</f>
        <v>کارشناس تاسیسات نظارت (1)</v>
      </c>
      <c r="I878" s="1">
        <f>COUNTIF(Table2[کد سیستم],Table11[[#This Row],[کد سیستم]])</f>
        <v>1</v>
      </c>
    </row>
    <row r="879" spans="1:9" x14ac:dyDescent="0.25">
      <c r="A879" s="1">
        <v>878</v>
      </c>
      <c r="B879" s="1" t="s">
        <v>3324</v>
      </c>
      <c r="C879" s="1" t="s">
        <v>3324</v>
      </c>
      <c r="D879" s="1" t="s">
        <v>3756</v>
      </c>
      <c r="E879" s="1" t="s">
        <v>356</v>
      </c>
      <c r="F879" s="1" t="str">
        <f>VLOOKUP(Table11[[#This Row],[نام کارشناس دفتر فنی]],Table1[],3,0)</f>
        <v>کارشناس بازرسی وبرنامه ریزی تعمیرات مکانیک (1)</v>
      </c>
      <c r="G879" s="1" t="s">
        <v>427</v>
      </c>
      <c r="H879" s="1" t="str">
        <f>VLOOKUP(Table11[[#This Row],[نام شخص کارشناس نظارت]],Table1[],3,0)</f>
        <v>کارشناس تاسیسات نظارت (1)</v>
      </c>
      <c r="I879" s="1">
        <f>COUNTIF(Table2[کد سیستم],Table11[[#This Row],[کد سیستم]])</f>
        <v>1</v>
      </c>
    </row>
    <row r="880" spans="1:9" x14ac:dyDescent="0.25">
      <c r="A880" s="1">
        <v>879</v>
      </c>
      <c r="B880" s="1" t="s">
        <v>3326</v>
      </c>
      <c r="C880" s="1" t="s">
        <v>3326</v>
      </c>
      <c r="D880" s="1" t="s">
        <v>3756</v>
      </c>
      <c r="E880" s="1" t="s">
        <v>356</v>
      </c>
      <c r="F880" s="1" t="str">
        <f>VLOOKUP(Table11[[#This Row],[نام کارشناس دفتر فنی]],Table1[],3,0)</f>
        <v>کارشناس بازرسی وبرنامه ریزی تعمیرات مکانیک (1)</v>
      </c>
      <c r="G880" s="1" t="s">
        <v>427</v>
      </c>
      <c r="H880" s="1" t="str">
        <f>VLOOKUP(Table11[[#This Row],[نام شخص کارشناس نظارت]],Table1[],3,0)</f>
        <v>کارشناس تاسیسات نظارت (1)</v>
      </c>
      <c r="I880" s="1">
        <f>COUNTIF(Table2[کد سیستم],Table11[[#This Row],[کد سیستم]])</f>
        <v>1</v>
      </c>
    </row>
    <row r="881" spans="1:9" x14ac:dyDescent="0.25">
      <c r="A881" s="1">
        <v>880</v>
      </c>
      <c r="B881" s="1" t="s">
        <v>3328</v>
      </c>
      <c r="C881" s="1" t="s">
        <v>3328</v>
      </c>
      <c r="D881" s="1" t="s">
        <v>3756</v>
      </c>
      <c r="E881" s="1" t="s">
        <v>356</v>
      </c>
      <c r="F881" s="1" t="str">
        <f>VLOOKUP(Table11[[#This Row],[نام کارشناس دفتر فنی]],Table1[],3,0)</f>
        <v>کارشناس بازرسی وبرنامه ریزی تعمیرات مکانیک (1)</v>
      </c>
      <c r="G881" s="1" t="s">
        <v>427</v>
      </c>
      <c r="H881" s="1" t="str">
        <f>VLOOKUP(Table11[[#This Row],[نام شخص کارشناس نظارت]],Table1[],3,0)</f>
        <v>کارشناس تاسیسات نظارت (1)</v>
      </c>
      <c r="I881" s="1">
        <f>COUNTIF(Table2[کد سیستم],Table11[[#This Row],[کد سیستم]])</f>
        <v>1</v>
      </c>
    </row>
    <row r="882" spans="1:9" x14ac:dyDescent="0.25">
      <c r="A882" s="1">
        <v>881</v>
      </c>
      <c r="B882" s="1" t="s">
        <v>3330</v>
      </c>
      <c r="C882" s="1" t="s">
        <v>3330</v>
      </c>
      <c r="D882" s="1" t="s">
        <v>3756</v>
      </c>
      <c r="E882" s="1" t="s">
        <v>356</v>
      </c>
      <c r="F882" s="1" t="str">
        <f>VLOOKUP(Table11[[#This Row],[نام کارشناس دفتر فنی]],Table1[],3,0)</f>
        <v>کارشناس بازرسی وبرنامه ریزی تعمیرات مکانیک (1)</v>
      </c>
      <c r="G882" s="1" t="s">
        <v>427</v>
      </c>
      <c r="H882" s="1" t="str">
        <f>VLOOKUP(Table11[[#This Row],[نام شخص کارشناس نظارت]],Table1[],3,0)</f>
        <v>کارشناس تاسیسات نظارت (1)</v>
      </c>
      <c r="I882" s="1">
        <f>COUNTIF(Table2[کد سیستم],Table11[[#This Row],[کد سیستم]])</f>
        <v>1</v>
      </c>
    </row>
    <row r="883" spans="1:9" x14ac:dyDescent="0.25">
      <c r="A883" s="1">
        <v>882</v>
      </c>
      <c r="B883" s="1" t="s">
        <v>3332</v>
      </c>
      <c r="C883" s="1" t="s">
        <v>3332</v>
      </c>
      <c r="D883" s="1" t="s">
        <v>3756</v>
      </c>
      <c r="E883" s="1" t="s">
        <v>356</v>
      </c>
      <c r="F883" s="1" t="str">
        <f>VLOOKUP(Table11[[#This Row],[نام کارشناس دفتر فنی]],Table1[],3,0)</f>
        <v>کارشناس بازرسی وبرنامه ریزی تعمیرات مکانیک (1)</v>
      </c>
      <c r="G883" s="1" t="s">
        <v>427</v>
      </c>
      <c r="H883" s="1" t="str">
        <f>VLOOKUP(Table11[[#This Row],[نام شخص کارشناس نظارت]],Table1[],3,0)</f>
        <v>کارشناس تاسیسات نظارت (1)</v>
      </c>
      <c r="I883" s="1">
        <f>COUNTIF(Table2[کد سیستم],Table11[[#This Row],[کد سیستم]])</f>
        <v>1</v>
      </c>
    </row>
    <row r="884" spans="1:9" x14ac:dyDescent="0.25">
      <c r="A884" s="1">
        <v>883</v>
      </c>
      <c r="B884" s="1" t="s">
        <v>3334</v>
      </c>
      <c r="C884" s="1" t="s">
        <v>3334</v>
      </c>
      <c r="D884" s="1" t="s">
        <v>3756</v>
      </c>
      <c r="E884" s="1" t="s">
        <v>356</v>
      </c>
      <c r="F884" s="1" t="str">
        <f>VLOOKUP(Table11[[#This Row],[نام کارشناس دفتر فنی]],Table1[],3,0)</f>
        <v>کارشناس بازرسی وبرنامه ریزی تعمیرات مکانیک (1)</v>
      </c>
      <c r="G884" s="1" t="s">
        <v>427</v>
      </c>
      <c r="H884" s="1" t="str">
        <f>VLOOKUP(Table11[[#This Row],[نام شخص کارشناس نظارت]],Table1[],3,0)</f>
        <v>کارشناس تاسیسات نظارت (1)</v>
      </c>
      <c r="I884" s="1">
        <f>COUNTIF(Table2[کد سیستم],Table11[[#This Row],[کد سیستم]])</f>
        <v>1</v>
      </c>
    </row>
    <row r="885" spans="1:9" x14ac:dyDescent="0.25">
      <c r="A885" s="1">
        <v>884</v>
      </c>
      <c r="B885" s="1" t="s">
        <v>3336</v>
      </c>
      <c r="C885" s="1" t="s">
        <v>3336</v>
      </c>
      <c r="D885" s="1" t="s">
        <v>3756</v>
      </c>
      <c r="E885" s="1" t="s">
        <v>356</v>
      </c>
      <c r="F885" s="1" t="str">
        <f>VLOOKUP(Table11[[#This Row],[نام کارشناس دفتر فنی]],Table1[],3,0)</f>
        <v>کارشناس بازرسی وبرنامه ریزی تعمیرات مکانیک (1)</v>
      </c>
      <c r="G885" s="1" t="s">
        <v>427</v>
      </c>
      <c r="H885" s="1" t="str">
        <f>VLOOKUP(Table11[[#This Row],[نام شخص کارشناس نظارت]],Table1[],3,0)</f>
        <v>کارشناس تاسیسات نظارت (1)</v>
      </c>
      <c r="I885" s="1">
        <f>COUNTIF(Table2[کد سیستم],Table11[[#This Row],[کد سیستم]])</f>
        <v>1</v>
      </c>
    </row>
    <row r="886" spans="1:9" x14ac:dyDescent="0.25">
      <c r="A886" s="1">
        <v>885</v>
      </c>
      <c r="B886" s="1" t="s">
        <v>3338</v>
      </c>
      <c r="C886" s="1" t="s">
        <v>3338</v>
      </c>
      <c r="D886" s="1" t="s">
        <v>3756</v>
      </c>
      <c r="E886" s="1" t="s">
        <v>356</v>
      </c>
      <c r="F886" s="1" t="str">
        <f>VLOOKUP(Table11[[#This Row],[نام کارشناس دفتر فنی]],Table1[],3,0)</f>
        <v>کارشناس بازرسی وبرنامه ریزی تعمیرات مکانیک (1)</v>
      </c>
      <c r="G886" s="1" t="s">
        <v>427</v>
      </c>
      <c r="H886" s="1" t="str">
        <f>VLOOKUP(Table11[[#This Row],[نام شخص کارشناس نظارت]],Table1[],3,0)</f>
        <v>کارشناس تاسیسات نظارت (1)</v>
      </c>
      <c r="I886" s="1">
        <f>COUNTIF(Table2[کد سیستم],Table11[[#This Row],[کد سیستم]])</f>
        <v>1</v>
      </c>
    </row>
    <row r="887" spans="1:9" x14ac:dyDescent="0.25">
      <c r="A887" s="1">
        <v>886</v>
      </c>
      <c r="B887" s="1" t="s">
        <v>3340</v>
      </c>
      <c r="C887" s="1" t="s">
        <v>3340</v>
      </c>
      <c r="D887" s="1" t="s">
        <v>3756</v>
      </c>
      <c r="E887" s="1" t="s">
        <v>356</v>
      </c>
      <c r="F887" s="1" t="str">
        <f>VLOOKUP(Table11[[#This Row],[نام کارشناس دفتر فنی]],Table1[],3,0)</f>
        <v>کارشناس بازرسی وبرنامه ریزی تعمیرات مکانیک (1)</v>
      </c>
      <c r="G887" s="1" t="s">
        <v>427</v>
      </c>
      <c r="H887" s="1" t="str">
        <f>VLOOKUP(Table11[[#This Row],[نام شخص کارشناس نظارت]],Table1[],3,0)</f>
        <v>کارشناس تاسیسات نظارت (1)</v>
      </c>
      <c r="I887" s="1">
        <f>COUNTIF(Table2[کد سیستم],Table11[[#This Row],[کد سیستم]])</f>
        <v>1</v>
      </c>
    </row>
    <row r="888" spans="1:9" x14ac:dyDescent="0.25">
      <c r="A888" s="1">
        <v>887</v>
      </c>
      <c r="B888" s="1" t="s">
        <v>3342</v>
      </c>
      <c r="C888" s="1" t="s">
        <v>3342</v>
      </c>
      <c r="D888" s="1" t="s">
        <v>3756</v>
      </c>
      <c r="E888" s="1" t="s">
        <v>356</v>
      </c>
      <c r="F888" s="1" t="str">
        <f>VLOOKUP(Table11[[#This Row],[نام کارشناس دفتر فنی]],Table1[],3,0)</f>
        <v>کارشناس بازرسی وبرنامه ریزی تعمیرات مکانیک (1)</v>
      </c>
      <c r="G888" s="1" t="s">
        <v>427</v>
      </c>
      <c r="H888" s="1" t="str">
        <f>VLOOKUP(Table11[[#This Row],[نام شخص کارشناس نظارت]],Table1[],3,0)</f>
        <v>کارشناس تاسیسات نظارت (1)</v>
      </c>
      <c r="I888" s="1">
        <f>COUNTIF(Table2[کد سیستم],Table11[[#This Row],[کد سیستم]])</f>
        <v>1</v>
      </c>
    </row>
    <row r="889" spans="1:9" x14ac:dyDescent="0.25">
      <c r="A889" s="1">
        <v>888</v>
      </c>
      <c r="B889" s="1" t="s">
        <v>3344</v>
      </c>
      <c r="C889" s="1" t="s">
        <v>3344</v>
      </c>
      <c r="D889" s="1" t="s">
        <v>3756</v>
      </c>
      <c r="E889" s="1" t="s">
        <v>356</v>
      </c>
      <c r="F889" s="1" t="str">
        <f>VLOOKUP(Table11[[#This Row],[نام کارشناس دفتر فنی]],Table1[],3,0)</f>
        <v>کارشناس بازرسی وبرنامه ریزی تعمیرات مکانیک (1)</v>
      </c>
      <c r="G889" s="1" t="s">
        <v>427</v>
      </c>
      <c r="H889" s="1" t="str">
        <f>VLOOKUP(Table11[[#This Row],[نام شخص کارشناس نظارت]],Table1[],3,0)</f>
        <v>کارشناس تاسیسات نظارت (1)</v>
      </c>
      <c r="I889" s="1">
        <f>COUNTIF(Table2[کد سیستم],Table11[[#This Row],[کد سیستم]])</f>
        <v>1</v>
      </c>
    </row>
    <row r="890" spans="1:9" x14ac:dyDescent="0.25">
      <c r="A890" s="1">
        <v>889</v>
      </c>
      <c r="B890" s="1" t="s">
        <v>3346</v>
      </c>
      <c r="C890" s="1" t="s">
        <v>3346</v>
      </c>
      <c r="D890" s="1" t="s">
        <v>3756</v>
      </c>
      <c r="E890" s="1" t="s">
        <v>356</v>
      </c>
      <c r="F890" s="1" t="str">
        <f>VLOOKUP(Table11[[#This Row],[نام کارشناس دفتر فنی]],Table1[],3,0)</f>
        <v>کارشناس بازرسی وبرنامه ریزی تعمیرات مکانیک (1)</v>
      </c>
      <c r="G890" s="1" t="s">
        <v>427</v>
      </c>
      <c r="H890" s="1" t="str">
        <f>VLOOKUP(Table11[[#This Row],[نام شخص کارشناس نظارت]],Table1[],3,0)</f>
        <v>کارشناس تاسیسات نظارت (1)</v>
      </c>
      <c r="I890" s="1">
        <f>COUNTIF(Table2[کد سیستم],Table11[[#This Row],[کد سیستم]])</f>
        <v>1</v>
      </c>
    </row>
    <row r="891" spans="1:9" x14ac:dyDescent="0.25">
      <c r="A891" s="1">
        <v>890</v>
      </c>
      <c r="B891" s="1" t="s">
        <v>3348</v>
      </c>
      <c r="C891" s="1" t="s">
        <v>3348</v>
      </c>
      <c r="D891" s="1" t="s">
        <v>3756</v>
      </c>
      <c r="E891" s="1" t="s">
        <v>356</v>
      </c>
      <c r="F891" s="1" t="str">
        <f>VLOOKUP(Table11[[#This Row],[نام کارشناس دفتر فنی]],Table1[],3,0)</f>
        <v>کارشناس بازرسی وبرنامه ریزی تعمیرات مکانیک (1)</v>
      </c>
      <c r="G891" s="1" t="s">
        <v>427</v>
      </c>
      <c r="H891" s="1" t="str">
        <f>VLOOKUP(Table11[[#This Row],[نام شخص کارشناس نظارت]],Table1[],3,0)</f>
        <v>کارشناس تاسیسات نظارت (1)</v>
      </c>
      <c r="I891" s="1">
        <f>COUNTIF(Table2[کد سیستم],Table11[[#This Row],[کد سیستم]])</f>
        <v>1</v>
      </c>
    </row>
    <row r="892" spans="1:9" x14ac:dyDescent="0.25">
      <c r="A892" s="1">
        <v>891</v>
      </c>
      <c r="B892" s="1" t="s">
        <v>3350</v>
      </c>
      <c r="C892" s="1" t="s">
        <v>3350</v>
      </c>
      <c r="D892" s="1" t="s">
        <v>3756</v>
      </c>
      <c r="E892" s="1" t="s">
        <v>356</v>
      </c>
      <c r="F892" s="1" t="str">
        <f>VLOOKUP(Table11[[#This Row],[نام کارشناس دفتر فنی]],Table1[],3,0)</f>
        <v>کارشناس بازرسی وبرنامه ریزی تعمیرات مکانیک (1)</v>
      </c>
      <c r="G892" s="1" t="s">
        <v>427</v>
      </c>
      <c r="H892" s="1" t="str">
        <f>VLOOKUP(Table11[[#This Row],[نام شخص کارشناس نظارت]],Table1[],3,0)</f>
        <v>کارشناس تاسیسات نظارت (1)</v>
      </c>
      <c r="I892" s="1">
        <f>COUNTIF(Table2[کد سیستم],Table11[[#This Row],[کد سیستم]])</f>
        <v>1</v>
      </c>
    </row>
    <row r="893" spans="1:9" x14ac:dyDescent="0.25">
      <c r="A893" s="1">
        <v>892</v>
      </c>
      <c r="B893" s="1" t="s">
        <v>3352</v>
      </c>
      <c r="C893" s="1" t="s">
        <v>3352</v>
      </c>
      <c r="D893" s="1" t="s">
        <v>3756</v>
      </c>
      <c r="E893" s="1" t="s">
        <v>356</v>
      </c>
      <c r="F893" s="1" t="str">
        <f>VLOOKUP(Table11[[#This Row],[نام کارشناس دفتر فنی]],Table1[],3,0)</f>
        <v>کارشناس بازرسی وبرنامه ریزی تعمیرات مکانیک (1)</v>
      </c>
      <c r="G893" s="1" t="s">
        <v>427</v>
      </c>
      <c r="H893" s="1" t="str">
        <f>VLOOKUP(Table11[[#This Row],[نام شخص کارشناس نظارت]],Table1[],3,0)</f>
        <v>کارشناس تاسیسات نظارت (1)</v>
      </c>
      <c r="I893" s="1">
        <f>COUNTIF(Table2[کد سیستم],Table11[[#This Row],[کد سیستم]])</f>
        <v>1</v>
      </c>
    </row>
    <row r="894" spans="1:9" x14ac:dyDescent="0.25">
      <c r="A894" s="1">
        <v>893</v>
      </c>
      <c r="B894" s="1" t="s">
        <v>3354</v>
      </c>
      <c r="C894" s="1" t="s">
        <v>3354</v>
      </c>
      <c r="D894" s="1" t="s">
        <v>3756</v>
      </c>
      <c r="E894" s="1" t="s">
        <v>356</v>
      </c>
      <c r="F894" s="1" t="str">
        <f>VLOOKUP(Table11[[#This Row],[نام کارشناس دفتر فنی]],Table1[],3,0)</f>
        <v>کارشناس بازرسی وبرنامه ریزی تعمیرات مکانیک (1)</v>
      </c>
      <c r="G894" s="1" t="s">
        <v>427</v>
      </c>
      <c r="H894" s="1" t="str">
        <f>VLOOKUP(Table11[[#This Row],[نام شخص کارشناس نظارت]],Table1[],3,0)</f>
        <v>کارشناس تاسیسات نظارت (1)</v>
      </c>
      <c r="I894" s="1">
        <f>COUNTIF(Table2[کد سیستم],Table11[[#This Row],[کد سیستم]])</f>
        <v>1</v>
      </c>
    </row>
    <row r="895" spans="1:9" x14ac:dyDescent="0.25">
      <c r="A895" s="1">
        <v>894</v>
      </c>
      <c r="B895" s="1" t="s">
        <v>3356</v>
      </c>
      <c r="C895" s="1" t="s">
        <v>3357</v>
      </c>
      <c r="D895" s="1" t="s">
        <v>3756</v>
      </c>
      <c r="E895" s="1" t="s">
        <v>356</v>
      </c>
      <c r="F895" s="1" t="str">
        <f>VLOOKUP(Table11[[#This Row],[نام کارشناس دفتر فنی]],Table1[],3,0)</f>
        <v>کارشناس بازرسی وبرنامه ریزی تعمیرات مکانیک (1)</v>
      </c>
      <c r="G895" s="1" t="s">
        <v>427</v>
      </c>
      <c r="H895" s="1" t="str">
        <f>VLOOKUP(Table11[[#This Row],[نام شخص کارشناس نظارت]],Table1[],3,0)</f>
        <v>کارشناس تاسیسات نظارت (1)</v>
      </c>
      <c r="I895" s="1">
        <f>COUNTIF(Table2[کد سیستم],Table11[[#This Row],[کد سیستم]])</f>
        <v>1</v>
      </c>
    </row>
    <row r="896" spans="1:9" x14ac:dyDescent="0.25">
      <c r="A896" s="1">
        <v>895</v>
      </c>
      <c r="B896" s="1" t="s">
        <v>3359</v>
      </c>
      <c r="C896" s="1" t="s">
        <v>3359</v>
      </c>
      <c r="D896" s="1" t="s">
        <v>3756</v>
      </c>
      <c r="E896" s="1" t="s">
        <v>356</v>
      </c>
      <c r="F896" s="1" t="str">
        <f>VLOOKUP(Table11[[#This Row],[نام کارشناس دفتر فنی]],Table1[],3,0)</f>
        <v>کارشناس بازرسی وبرنامه ریزی تعمیرات مکانیک (1)</v>
      </c>
      <c r="G896" s="1" t="s">
        <v>427</v>
      </c>
      <c r="H896" s="1" t="str">
        <f>VLOOKUP(Table11[[#This Row],[نام شخص کارشناس نظارت]],Table1[],3,0)</f>
        <v>کارشناس تاسیسات نظارت (1)</v>
      </c>
      <c r="I896" s="1">
        <f>COUNTIF(Table2[کد سیستم],Table11[[#This Row],[کد سیستم]])</f>
        <v>1</v>
      </c>
    </row>
    <row r="897" spans="1:9" x14ac:dyDescent="0.25">
      <c r="A897" s="1">
        <v>896</v>
      </c>
      <c r="B897" s="1" t="s">
        <v>3361</v>
      </c>
      <c r="C897" s="1" t="s">
        <v>3361</v>
      </c>
      <c r="D897" s="1" t="s">
        <v>3756</v>
      </c>
      <c r="E897" s="1" t="s">
        <v>356</v>
      </c>
      <c r="F897" s="1" t="str">
        <f>VLOOKUP(Table11[[#This Row],[نام کارشناس دفتر فنی]],Table1[],3,0)</f>
        <v>کارشناس بازرسی وبرنامه ریزی تعمیرات مکانیک (1)</v>
      </c>
      <c r="G897" s="1" t="s">
        <v>427</v>
      </c>
      <c r="H897" s="1" t="str">
        <f>VLOOKUP(Table11[[#This Row],[نام شخص کارشناس نظارت]],Table1[],3,0)</f>
        <v>کارشناس تاسیسات نظارت (1)</v>
      </c>
      <c r="I897" s="1">
        <f>COUNTIF(Table2[کد سیستم],Table11[[#This Row],[کد سیستم]])</f>
        <v>1</v>
      </c>
    </row>
    <row r="898" spans="1:9" x14ac:dyDescent="0.25">
      <c r="A898" s="1">
        <v>897</v>
      </c>
      <c r="B898" s="1" t="s">
        <v>3363</v>
      </c>
      <c r="C898" s="1" t="s">
        <v>3363</v>
      </c>
      <c r="D898" s="1" t="s">
        <v>3756</v>
      </c>
      <c r="E898" s="1" t="s">
        <v>356</v>
      </c>
      <c r="F898" s="1" t="str">
        <f>VLOOKUP(Table11[[#This Row],[نام کارشناس دفتر فنی]],Table1[],3,0)</f>
        <v>کارشناس بازرسی وبرنامه ریزی تعمیرات مکانیک (1)</v>
      </c>
      <c r="G898" s="1" t="s">
        <v>427</v>
      </c>
      <c r="H898" s="1" t="str">
        <f>VLOOKUP(Table11[[#This Row],[نام شخص کارشناس نظارت]],Table1[],3,0)</f>
        <v>کارشناس تاسیسات نظارت (1)</v>
      </c>
      <c r="I898" s="1">
        <f>COUNTIF(Table2[کد سیستم],Table11[[#This Row],[کد سیستم]])</f>
        <v>1</v>
      </c>
    </row>
    <row r="899" spans="1:9" x14ac:dyDescent="0.25">
      <c r="A899" s="1">
        <v>898</v>
      </c>
      <c r="B899" s="1" t="s">
        <v>3365</v>
      </c>
      <c r="C899" s="1" t="s">
        <v>3365</v>
      </c>
      <c r="D899" s="1" t="s">
        <v>3756</v>
      </c>
      <c r="E899" s="1" t="s">
        <v>356</v>
      </c>
      <c r="F899" s="1" t="str">
        <f>VLOOKUP(Table11[[#This Row],[نام کارشناس دفتر فنی]],Table1[],3,0)</f>
        <v>کارشناس بازرسی وبرنامه ریزی تعمیرات مکانیک (1)</v>
      </c>
      <c r="G899" s="1" t="s">
        <v>427</v>
      </c>
      <c r="H899" s="1" t="str">
        <f>VLOOKUP(Table11[[#This Row],[نام شخص کارشناس نظارت]],Table1[],3,0)</f>
        <v>کارشناس تاسیسات نظارت (1)</v>
      </c>
      <c r="I899" s="1">
        <f>COUNTIF(Table2[کد سیستم],Table11[[#This Row],[کد سیستم]])</f>
        <v>1</v>
      </c>
    </row>
    <row r="900" spans="1:9" x14ac:dyDescent="0.25">
      <c r="A900" s="1">
        <v>899</v>
      </c>
      <c r="B900" s="1" t="s">
        <v>3367</v>
      </c>
      <c r="C900" s="1" t="s">
        <v>3367</v>
      </c>
      <c r="D900" s="1" t="s">
        <v>3756</v>
      </c>
      <c r="E900" s="1" t="s">
        <v>356</v>
      </c>
      <c r="F900" s="1" t="str">
        <f>VLOOKUP(Table11[[#This Row],[نام کارشناس دفتر فنی]],Table1[],3,0)</f>
        <v>کارشناس بازرسی وبرنامه ریزی تعمیرات مکانیک (1)</v>
      </c>
      <c r="G900" s="1" t="s">
        <v>427</v>
      </c>
      <c r="H900" s="1" t="str">
        <f>VLOOKUP(Table11[[#This Row],[نام شخص کارشناس نظارت]],Table1[],3,0)</f>
        <v>کارشناس تاسیسات نظارت (1)</v>
      </c>
      <c r="I900" s="1">
        <f>COUNTIF(Table2[کد سیستم],Table11[[#This Row],[کد سیستم]])</f>
        <v>1</v>
      </c>
    </row>
    <row r="901" spans="1:9" x14ac:dyDescent="0.25">
      <c r="A901" s="1">
        <v>900</v>
      </c>
      <c r="B901" s="1" t="s">
        <v>3369</v>
      </c>
      <c r="C901" s="1" t="s">
        <v>3369</v>
      </c>
      <c r="D901" s="1" t="s">
        <v>3756</v>
      </c>
      <c r="E901" s="1" t="s">
        <v>356</v>
      </c>
      <c r="F901" s="1" t="str">
        <f>VLOOKUP(Table11[[#This Row],[نام کارشناس دفتر فنی]],Table1[],3,0)</f>
        <v>کارشناس بازرسی وبرنامه ریزی تعمیرات مکانیک (1)</v>
      </c>
      <c r="G901" s="1" t="s">
        <v>427</v>
      </c>
      <c r="H901" s="1" t="str">
        <f>VLOOKUP(Table11[[#This Row],[نام شخص کارشناس نظارت]],Table1[],3,0)</f>
        <v>کارشناس تاسیسات نظارت (1)</v>
      </c>
      <c r="I901" s="1">
        <f>COUNTIF(Table2[کد سیستم],Table11[[#This Row],[کد سیستم]])</f>
        <v>1</v>
      </c>
    </row>
    <row r="902" spans="1:9" x14ac:dyDescent="0.25">
      <c r="A902" s="1">
        <v>901</v>
      </c>
      <c r="B902" s="1" t="s">
        <v>3371</v>
      </c>
      <c r="C902" s="1" t="s">
        <v>3371</v>
      </c>
      <c r="D902" s="1" t="s">
        <v>3756</v>
      </c>
      <c r="E902" s="1" t="s">
        <v>356</v>
      </c>
      <c r="F902" s="1" t="str">
        <f>VLOOKUP(Table11[[#This Row],[نام کارشناس دفتر فنی]],Table1[],3,0)</f>
        <v>کارشناس بازرسی وبرنامه ریزی تعمیرات مکانیک (1)</v>
      </c>
      <c r="G902" s="1" t="s">
        <v>427</v>
      </c>
      <c r="H902" s="1" t="str">
        <f>VLOOKUP(Table11[[#This Row],[نام شخص کارشناس نظارت]],Table1[],3,0)</f>
        <v>کارشناس تاسیسات نظارت (1)</v>
      </c>
      <c r="I902" s="1">
        <f>COUNTIF(Table2[کد سیستم],Table11[[#This Row],[کد سیستم]])</f>
        <v>1</v>
      </c>
    </row>
    <row r="903" spans="1:9" x14ac:dyDescent="0.25">
      <c r="A903" s="1">
        <v>902</v>
      </c>
      <c r="B903" s="1" t="s">
        <v>3373</v>
      </c>
      <c r="C903" s="1" t="s">
        <v>3373</v>
      </c>
      <c r="D903" s="1" t="s">
        <v>3756</v>
      </c>
      <c r="E903" s="1" t="s">
        <v>356</v>
      </c>
      <c r="F903" s="1" t="str">
        <f>VLOOKUP(Table11[[#This Row],[نام کارشناس دفتر فنی]],Table1[],3,0)</f>
        <v>کارشناس بازرسی وبرنامه ریزی تعمیرات مکانیک (1)</v>
      </c>
      <c r="G903" s="1" t="s">
        <v>427</v>
      </c>
      <c r="H903" s="1" t="str">
        <f>VLOOKUP(Table11[[#This Row],[نام شخص کارشناس نظارت]],Table1[],3,0)</f>
        <v>کارشناس تاسیسات نظارت (1)</v>
      </c>
      <c r="I903" s="1">
        <f>COUNTIF(Table2[کد سیستم],Table11[[#This Row],[کد سیستم]])</f>
        <v>1</v>
      </c>
    </row>
    <row r="904" spans="1:9" x14ac:dyDescent="0.25">
      <c r="A904" s="1">
        <v>903</v>
      </c>
      <c r="B904" s="1" t="s">
        <v>3375</v>
      </c>
      <c r="C904" s="1" t="s">
        <v>3375</v>
      </c>
      <c r="D904" s="1" t="s">
        <v>3756</v>
      </c>
      <c r="E904" s="1" t="s">
        <v>356</v>
      </c>
      <c r="F904" s="1" t="str">
        <f>VLOOKUP(Table11[[#This Row],[نام کارشناس دفتر فنی]],Table1[],3,0)</f>
        <v>کارشناس بازرسی وبرنامه ریزی تعمیرات مکانیک (1)</v>
      </c>
      <c r="G904" s="1" t="s">
        <v>427</v>
      </c>
      <c r="H904" s="1" t="str">
        <f>VLOOKUP(Table11[[#This Row],[نام شخص کارشناس نظارت]],Table1[],3,0)</f>
        <v>کارشناس تاسیسات نظارت (1)</v>
      </c>
      <c r="I904" s="1">
        <f>COUNTIF(Table2[کد سیستم],Table11[[#This Row],[کد سیستم]])</f>
        <v>1</v>
      </c>
    </row>
    <row r="905" spans="1:9" x14ac:dyDescent="0.25">
      <c r="A905" s="1">
        <v>904</v>
      </c>
      <c r="B905" s="1" t="s">
        <v>3377</v>
      </c>
      <c r="C905" s="1" t="s">
        <v>3377</v>
      </c>
      <c r="D905" s="1" t="s">
        <v>3756</v>
      </c>
      <c r="E905" s="1" t="s">
        <v>356</v>
      </c>
      <c r="F905" s="1" t="str">
        <f>VLOOKUP(Table11[[#This Row],[نام کارشناس دفتر فنی]],Table1[],3,0)</f>
        <v>کارشناس بازرسی وبرنامه ریزی تعمیرات مکانیک (1)</v>
      </c>
      <c r="G905" s="1" t="s">
        <v>427</v>
      </c>
      <c r="H905" s="1" t="str">
        <f>VLOOKUP(Table11[[#This Row],[نام شخص کارشناس نظارت]],Table1[],3,0)</f>
        <v>کارشناس تاسیسات نظارت (1)</v>
      </c>
      <c r="I905" s="1">
        <f>COUNTIF(Table2[کد سیستم],Table11[[#This Row],[کد سیستم]])</f>
        <v>1</v>
      </c>
    </row>
    <row r="906" spans="1:9" x14ac:dyDescent="0.25">
      <c r="A906" s="1">
        <v>905</v>
      </c>
      <c r="B906" s="1" t="s">
        <v>3379</v>
      </c>
      <c r="C906" s="1" t="s">
        <v>3379</v>
      </c>
      <c r="D906" s="1" t="s">
        <v>3756</v>
      </c>
      <c r="E906" s="1" t="s">
        <v>356</v>
      </c>
      <c r="F906" s="1" t="str">
        <f>VLOOKUP(Table11[[#This Row],[نام کارشناس دفتر فنی]],Table1[],3,0)</f>
        <v>کارشناس بازرسی وبرنامه ریزی تعمیرات مکانیک (1)</v>
      </c>
      <c r="G906" s="1" t="s">
        <v>427</v>
      </c>
      <c r="H906" s="1" t="str">
        <f>VLOOKUP(Table11[[#This Row],[نام شخص کارشناس نظارت]],Table1[],3,0)</f>
        <v>کارشناس تاسیسات نظارت (1)</v>
      </c>
      <c r="I906" s="1">
        <f>COUNTIF(Table2[کد سیستم],Table11[[#This Row],[کد سیستم]])</f>
        <v>1</v>
      </c>
    </row>
    <row r="907" spans="1:9" x14ac:dyDescent="0.25">
      <c r="A907" s="1">
        <v>906</v>
      </c>
      <c r="B907" s="1" t="s">
        <v>3381</v>
      </c>
      <c r="C907" s="1" t="s">
        <v>3381</v>
      </c>
      <c r="D907" s="1" t="s">
        <v>3756</v>
      </c>
      <c r="E907" s="1" t="s">
        <v>356</v>
      </c>
      <c r="F907" s="1" t="str">
        <f>VLOOKUP(Table11[[#This Row],[نام کارشناس دفتر فنی]],Table1[],3,0)</f>
        <v>کارشناس بازرسی وبرنامه ریزی تعمیرات مکانیک (1)</v>
      </c>
      <c r="G907" s="1" t="s">
        <v>427</v>
      </c>
      <c r="H907" s="1" t="str">
        <f>VLOOKUP(Table11[[#This Row],[نام شخص کارشناس نظارت]],Table1[],3,0)</f>
        <v>کارشناس تاسیسات نظارت (1)</v>
      </c>
      <c r="I907" s="1">
        <f>COUNTIF(Table2[کد سیستم],Table11[[#This Row],[کد سیستم]])</f>
        <v>1</v>
      </c>
    </row>
    <row r="908" spans="1:9" x14ac:dyDescent="0.25">
      <c r="A908" s="1">
        <v>907</v>
      </c>
      <c r="B908" s="1" t="s">
        <v>3383</v>
      </c>
      <c r="C908" s="1" t="s">
        <v>3383</v>
      </c>
      <c r="D908" s="1" t="s">
        <v>3756</v>
      </c>
      <c r="E908" s="1" t="s">
        <v>356</v>
      </c>
      <c r="F908" s="1" t="str">
        <f>VLOOKUP(Table11[[#This Row],[نام کارشناس دفتر فنی]],Table1[],3,0)</f>
        <v>کارشناس بازرسی وبرنامه ریزی تعمیرات مکانیک (1)</v>
      </c>
      <c r="G908" s="1" t="s">
        <v>427</v>
      </c>
      <c r="H908" s="1" t="str">
        <f>VLOOKUP(Table11[[#This Row],[نام شخص کارشناس نظارت]],Table1[],3,0)</f>
        <v>کارشناس تاسیسات نظارت (1)</v>
      </c>
      <c r="I908" s="1">
        <f>COUNTIF(Table2[کد سیستم],Table11[[#This Row],[کد سیستم]])</f>
        <v>1</v>
      </c>
    </row>
    <row r="909" spans="1:9" x14ac:dyDescent="0.25">
      <c r="A909" s="1">
        <v>908</v>
      </c>
      <c r="B909" s="1" t="s">
        <v>3385</v>
      </c>
      <c r="C909" s="1" t="s">
        <v>3385</v>
      </c>
      <c r="D909" s="1" t="s">
        <v>3756</v>
      </c>
      <c r="E909" s="1" t="s">
        <v>356</v>
      </c>
      <c r="F909" s="1" t="str">
        <f>VLOOKUP(Table11[[#This Row],[نام کارشناس دفتر فنی]],Table1[],3,0)</f>
        <v>کارشناس بازرسی وبرنامه ریزی تعمیرات مکانیک (1)</v>
      </c>
      <c r="G909" s="1" t="s">
        <v>427</v>
      </c>
      <c r="H909" s="1" t="str">
        <f>VLOOKUP(Table11[[#This Row],[نام شخص کارشناس نظارت]],Table1[],3,0)</f>
        <v>کارشناس تاسیسات نظارت (1)</v>
      </c>
      <c r="I909" s="1">
        <f>COUNTIF(Table2[کد سیستم],Table11[[#This Row],[کد سیستم]])</f>
        <v>1</v>
      </c>
    </row>
    <row r="910" spans="1:9" x14ac:dyDescent="0.25">
      <c r="A910" s="1">
        <v>909</v>
      </c>
      <c r="B910" s="1" t="s">
        <v>3387</v>
      </c>
      <c r="C910" s="1" t="s">
        <v>3387</v>
      </c>
      <c r="D910" s="1" t="s">
        <v>3756</v>
      </c>
      <c r="E910" s="1" t="s">
        <v>356</v>
      </c>
      <c r="F910" s="1" t="str">
        <f>VLOOKUP(Table11[[#This Row],[نام کارشناس دفتر فنی]],Table1[],3,0)</f>
        <v>کارشناس بازرسی وبرنامه ریزی تعمیرات مکانیک (1)</v>
      </c>
      <c r="G910" s="1" t="s">
        <v>427</v>
      </c>
      <c r="H910" s="1" t="str">
        <f>VLOOKUP(Table11[[#This Row],[نام شخص کارشناس نظارت]],Table1[],3,0)</f>
        <v>کارشناس تاسیسات نظارت (1)</v>
      </c>
      <c r="I910" s="1">
        <f>COUNTIF(Table2[کد سیستم],Table11[[#This Row],[کد سیستم]])</f>
        <v>1</v>
      </c>
    </row>
    <row r="911" spans="1:9" x14ac:dyDescent="0.25">
      <c r="A911" s="1">
        <v>910</v>
      </c>
      <c r="B911" s="1" t="s">
        <v>3389</v>
      </c>
      <c r="C911" s="1" t="s">
        <v>3389</v>
      </c>
      <c r="D911" s="1" t="s">
        <v>3756</v>
      </c>
      <c r="E911" s="1" t="s">
        <v>356</v>
      </c>
      <c r="F911" s="1" t="str">
        <f>VLOOKUP(Table11[[#This Row],[نام کارشناس دفتر فنی]],Table1[],3,0)</f>
        <v>کارشناس بازرسی وبرنامه ریزی تعمیرات مکانیک (1)</v>
      </c>
      <c r="G911" s="1" t="s">
        <v>427</v>
      </c>
      <c r="H911" s="1" t="str">
        <f>VLOOKUP(Table11[[#This Row],[نام شخص کارشناس نظارت]],Table1[],3,0)</f>
        <v>کارشناس تاسیسات نظارت (1)</v>
      </c>
      <c r="I911" s="1">
        <f>COUNTIF(Table2[کد سیستم],Table11[[#This Row],[کد سیستم]])</f>
        <v>1</v>
      </c>
    </row>
    <row r="912" spans="1:9" x14ac:dyDescent="0.25">
      <c r="A912" s="1">
        <v>911</v>
      </c>
      <c r="B912" s="1" t="s">
        <v>3391</v>
      </c>
      <c r="C912" s="1" t="s">
        <v>3391</v>
      </c>
      <c r="D912" s="1" t="s">
        <v>3756</v>
      </c>
      <c r="E912" s="1" t="s">
        <v>356</v>
      </c>
      <c r="F912" s="1" t="str">
        <f>VLOOKUP(Table11[[#This Row],[نام کارشناس دفتر فنی]],Table1[],3,0)</f>
        <v>کارشناس بازرسی وبرنامه ریزی تعمیرات مکانیک (1)</v>
      </c>
      <c r="G912" s="1" t="s">
        <v>427</v>
      </c>
      <c r="H912" s="1" t="str">
        <f>VLOOKUP(Table11[[#This Row],[نام شخص کارشناس نظارت]],Table1[],3,0)</f>
        <v>کارشناس تاسیسات نظارت (1)</v>
      </c>
      <c r="I912" s="1">
        <f>COUNTIF(Table2[کد سیستم],Table11[[#This Row],[کد سیستم]])</f>
        <v>1</v>
      </c>
    </row>
    <row r="913" spans="1:9" x14ac:dyDescent="0.25">
      <c r="A913" s="1">
        <v>912</v>
      </c>
      <c r="B913" s="1" t="s">
        <v>3393</v>
      </c>
      <c r="C913" s="1" t="s">
        <v>3393</v>
      </c>
      <c r="D913" s="1" t="s">
        <v>3756</v>
      </c>
      <c r="E913" s="1" t="s">
        <v>356</v>
      </c>
      <c r="F913" s="1" t="str">
        <f>VLOOKUP(Table11[[#This Row],[نام کارشناس دفتر فنی]],Table1[],3,0)</f>
        <v>کارشناس بازرسی وبرنامه ریزی تعمیرات مکانیک (1)</v>
      </c>
      <c r="G913" s="1" t="s">
        <v>427</v>
      </c>
      <c r="H913" s="1" t="str">
        <f>VLOOKUP(Table11[[#This Row],[نام شخص کارشناس نظارت]],Table1[],3,0)</f>
        <v>کارشناس تاسیسات نظارت (1)</v>
      </c>
      <c r="I913" s="1">
        <f>COUNTIF(Table2[کد سیستم],Table11[[#This Row],[کد سیستم]])</f>
        <v>1</v>
      </c>
    </row>
    <row r="914" spans="1:9" x14ac:dyDescent="0.25">
      <c r="A914" s="1">
        <v>913</v>
      </c>
      <c r="B914" s="1" t="s">
        <v>3395</v>
      </c>
      <c r="C914" s="1" t="s">
        <v>3395</v>
      </c>
      <c r="D914" s="1" t="s">
        <v>3756</v>
      </c>
      <c r="E914" s="1" t="s">
        <v>356</v>
      </c>
      <c r="F914" s="1" t="str">
        <f>VLOOKUP(Table11[[#This Row],[نام کارشناس دفتر فنی]],Table1[],3,0)</f>
        <v>کارشناس بازرسی وبرنامه ریزی تعمیرات مکانیک (1)</v>
      </c>
      <c r="G914" s="1" t="s">
        <v>427</v>
      </c>
      <c r="H914" s="1" t="str">
        <f>VLOOKUP(Table11[[#This Row],[نام شخص کارشناس نظارت]],Table1[],3,0)</f>
        <v>کارشناس تاسیسات نظارت (1)</v>
      </c>
      <c r="I914" s="1">
        <f>COUNTIF(Table2[کد سیستم],Table11[[#This Row],[کد سیستم]])</f>
        <v>1</v>
      </c>
    </row>
    <row r="915" spans="1:9" x14ac:dyDescent="0.25">
      <c r="A915" s="1">
        <v>914</v>
      </c>
      <c r="B915" s="1" t="s">
        <v>3397</v>
      </c>
      <c r="C915" s="1" t="s">
        <v>3397</v>
      </c>
      <c r="D915" s="1" t="s">
        <v>3756</v>
      </c>
      <c r="E915" s="1" t="s">
        <v>356</v>
      </c>
      <c r="F915" s="1" t="str">
        <f>VLOOKUP(Table11[[#This Row],[نام کارشناس دفتر فنی]],Table1[],3,0)</f>
        <v>کارشناس بازرسی وبرنامه ریزی تعمیرات مکانیک (1)</v>
      </c>
      <c r="G915" s="1" t="s">
        <v>427</v>
      </c>
      <c r="H915" s="1" t="str">
        <f>VLOOKUP(Table11[[#This Row],[نام شخص کارشناس نظارت]],Table1[],3,0)</f>
        <v>کارشناس تاسیسات نظارت (1)</v>
      </c>
      <c r="I915" s="1">
        <f>COUNTIF(Table2[کد سیستم],Table11[[#This Row],[کد سیستم]])</f>
        <v>1</v>
      </c>
    </row>
    <row r="916" spans="1:9" x14ac:dyDescent="0.25">
      <c r="A916" s="1">
        <v>915</v>
      </c>
      <c r="B916" s="1" t="s">
        <v>3399</v>
      </c>
      <c r="C916" s="1" t="s">
        <v>3399</v>
      </c>
      <c r="D916" s="1" t="s">
        <v>3756</v>
      </c>
      <c r="E916" s="1" t="s">
        <v>356</v>
      </c>
      <c r="F916" s="1" t="str">
        <f>VLOOKUP(Table11[[#This Row],[نام کارشناس دفتر فنی]],Table1[],3,0)</f>
        <v>کارشناس بازرسی وبرنامه ریزی تعمیرات مکانیک (1)</v>
      </c>
      <c r="G916" s="1" t="s">
        <v>427</v>
      </c>
      <c r="H916" s="1" t="str">
        <f>VLOOKUP(Table11[[#This Row],[نام شخص کارشناس نظارت]],Table1[],3,0)</f>
        <v>کارشناس تاسیسات نظارت (1)</v>
      </c>
      <c r="I916" s="1">
        <f>COUNTIF(Table2[کد سیستم],Table11[[#This Row],[کد سیستم]])</f>
        <v>1</v>
      </c>
    </row>
    <row r="917" spans="1:9" x14ac:dyDescent="0.25">
      <c r="A917" s="1">
        <v>916</v>
      </c>
      <c r="B917" s="1" t="s">
        <v>3401</v>
      </c>
      <c r="C917" s="1" t="s">
        <v>3401</v>
      </c>
      <c r="D917" s="1" t="s">
        <v>3756</v>
      </c>
      <c r="E917" s="1" t="s">
        <v>356</v>
      </c>
      <c r="F917" s="1" t="str">
        <f>VLOOKUP(Table11[[#This Row],[نام کارشناس دفتر فنی]],Table1[],3,0)</f>
        <v>کارشناس بازرسی وبرنامه ریزی تعمیرات مکانیک (1)</v>
      </c>
      <c r="G917" s="1" t="s">
        <v>427</v>
      </c>
      <c r="H917" s="1" t="str">
        <f>VLOOKUP(Table11[[#This Row],[نام شخص کارشناس نظارت]],Table1[],3,0)</f>
        <v>کارشناس تاسیسات نظارت (1)</v>
      </c>
      <c r="I917" s="1">
        <f>COUNTIF(Table2[کد سیستم],Table11[[#This Row],[کد سیستم]])</f>
        <v>1</v>
      </c>
    </row>
    <row r="918" spans="1:9" x14ac:dyDescent="0.25">
      <c r="A918" s="1">
        <v>917</v>
      </c>
      <c r="B918" s="1" t="s">
        <v>3403</v>
      </c>
      <c r="C918" s="1" t="s">
        <v>3403</v>
      </c>
      <c r="D918" s="1" t="s">
        <v>3756</v>
      </c>
      <c r="E918" s="1" t="s">
        <v>356</v>
      </c>
      <c r="F918" s="1" t="str">
        <f>VLOOKUP(Table11[[#This Row],[نام کارشناس دفتر فنی]],Table1[],3,0)</f>
        <v>کارشناس بازرسی وبرنامه ریزی تعمیرات مکانیک (1)</v>
      </c>
      <c r="G918" s="1" t="s">
        <v>427</v>
      </c>
      <c r="H918" s="1" t="str">
        <f>VLOOKUP(Table11[[#This Row],[نام شخص کارشناس نظارت]],Table1[],3,0)</f>
        <v>کارشناس تاسیسات نظارت (1)</v>
      </c>
      <c r="I918" s="1">
        <f>COUNTIF(Table2[کد سیستم],Table11[[#This Row],[کد سیستم]])</f>
        <v>1</v>
      </c>
    </row>
    <row r="919" spans="1:9" x14ac:dyDescent="0.25">
      <c r="A919" s="1">
        <v>918</v>
      </c>
      <c r="B919" s="1" t="s">
        <v>3405</v>
      </c>
      <c r="C919" s="1" t="s">
        <v>3405</v>
      </c>
      <c r="D919" s="1" t="s">
        <v>3756</v>
      </c>
      <c r="E919" s="1" t="s">
        <v>356</v>
      </c>
      <c r="F919" s="1" t="str">
        <f>VLOOKUP(Table11[[#This Row],[نام کارشناس دفتر فنی]],Table1[],3,0)</f>
        <v>کارشناس بازرسی وبرنامه ریزی تعمیرات مکانیک (1)</v>
      </c>
      <c r="G919" s="1" t="s">
        <v>427</v>
      </c>
      <c r="H919" s="1" t="str">
        <f>VLOOKUP(Table11[[#This Row],[نام شخص کارشناس نظارت]],Table1[],3,0)</f>
        <v>کارشناس تاسیسات نظارت (1)</v>
      </c>
      <c r="I919" s="1">
        <f>COUNTIF(Table2[کد سیستم],Table11[[#This Row],[کد سیستم]])</f>
        <v>1</v>
      </c>
    </row>
    <row r="920" spans="1:9" x14ac:dyDescent="0.25">
      <c r="A920" s="1">
        <v>919</v>
      </c>
      <c r="B920" s="1" t="s">
        <v>3407</v>
      </c>
      <c r="C920" s="1" t="s">
        <v>3407</v>
      </c>
      <c r="D920" s="1" t="s">
        <v>3756</v>
      </c>
      <c r="E920" s="1" t="s">
        <v>356</v>
      </c>
      <c r="F920" s="1" t="str">
        <f>VLOOKUP(Table11[[#This Row],[نام کارشناس دفتر فنی]],Table1[],3,0)</f>
        <v>کارشناس بازرسی وبرنامه ریزی تعمیرات مکانیک (1)</v>
      </c>
      <c r="G920" s="1" t="s">
        <v>427</v>
      </c>
      <c r="H920" s="1" t="str">
        <f>VLOOKUP(Table11[[#This Row],[نام شخص کارشناس نظارت]],Table1[],3,0)</f>
        <v>کارشناس تاسیسات نظارت (1)</v>
      </c>
      <c r="I920" s="1">
        <f>COUNTIF(Table2[کد سیستم],Table11[[#This Row],[کد سیستم]])</f>
        <v>1</v>
      </c>
    </row>
    <row r="921" spans="1:9" x14ac:dyDescent="0.25">
      <c r="A921" s="1">
        <v>920</v>
      </c>
      <c r="B921" s="1" t="s">
        <v>3409</v>
      </c>
      <c r="C921" s="1" t="s">
        <v>3409</v>
      </c>
      <c r="D921" s="1" t="s">
        <v>3756</v>
      </c>
      <c r="E921" s="1" t="s">
        <v>356</v>
      </c>
      <c r="F921" s="1" t="str">
        <f>VLOOKUP(Table11[[#This Row],[نام کارشناس دفتر فنی]],Table1[],3,0)</f>
        <v>کارشناس بازرسی وبرنامه ریزی تعمیرات مکانیک (1)</v>
      </c>
      <c r="G921" s="1" t="s">
        <v>427</v>
      </c>
      <c r="H921" s="1" t="str">
        <f>VLOOKUP(Table11[[#This Row],[نام شخص کارشناس نظارت]],Table1[],3,0)</f>
        <v>کارشناس تاسیسات نظارت (1)</v>
      </c>
      <c r="I921" s="1">
        <f>COUNTIF(Table2[کد سیستم],Table11[[#This Row],[کد سیستم]])</f>
        <v>1</v>
      </c>
    </row>
    <row r="922" spans="1:9" x14ac:dyDescent="0.25">
      <c r="A922" s="1">
        <v>921</v>
      </c>
      <c r="B922" s="1" t="s">
        <v>3411</v>
      </c>
      <c r="C922" s="1" t="s">
        <v>3411</v>
      </c>
      <c r="D922" s="1" t="s">
        <v>3756</v>
      </c>
      <c r="E922" s="1" t="s">
        <v>356</v>
      </c>
      <c r="F922" s="1" t="str">
        <f>VLOOKUP(Table11[[#This Row],[نام کارشناس دفتر فنی]],Table1[],3,0)</f>
        <v>کارشناس بازرسی وبرنامه ریزی تعمیرات مکانیک (1)</v>
      </c>
      <c r="G922" s="1" t="s">
        <v>427</v>
      </c>
      <c r="H922" s="1" t="str">
        <f>VLOOKUP(Table11[[#This Row],[نام شخص کارشناس نظارت]],Table1[],3,0)</f>
        <v>کارشناس تاسیسات نظارت (1)</v>
      </c>
      <c r="I922" s="1">
        <f>COUNTIF(Table2[کد سیستم],Table11[[#This Row],[کد سیستم]])</f>
        <v>1</v>
      </c>
    </row>
    <row r="923" spans="1:9" x14ac:dyDescent="0.25">
      <c r="A923" s="1">
        <v>922</v>
      </c>
      <c r="B923" s="1" t="s">
        <v>3413</v>
      </c>
      <c r="C923" s="1" t="s">
        <v>3413</v>
      </c>
      <c r="D923" s="1" t="s">
        <v>3756</v>
      </c>
      <c r="E923" s="1" t="s">
        <v>356</v>
      </c>
      <c r="F923" s="1" t="str">
        <f>VLOOKUP(Table11[[#This Row],[نام کارشناس دفتر فنی]],Table1[],3,0)</f>
        <v>کارشناس بازرسی وبرنامه ریزی تعمیرات مکانیک (1)</v>
      </c>
      <c r="G923" s="1" t="s">
        <v>427</v>
      </c>
      <c r="H923" s="1" t="str">
        <f>VLOOKUP(Table11[[#This Row],[نام شخص کارشناس نظارت]],Table1[],3,0)</f>
        <v>کارشناس تاسیسات نظارت (1)</v>
      </c>
      <c r="I923" s="1">
        <f>COUNTIF(Table2[کد سیستم],Table11[[#This Row],[کد سیستم]])</f>
        <v>1</v>
      </c>
    </row>
    <row r="924" spans="1:9" x14ac:dyDescent="0.25">
      <c r="A924" s="1">
        <v>923</v>
      </c>
      <c r="B924" s="1" t="s">
        <v>3415</v>
      </c>
      <c r="C924" s="1" t="s">
        <v>3415</v>
      </c>
      <c r="D924" s="1" t="s">
        <v>3756</v>
      </c>
      <c r="E924" s="1" t="s">
        <v>356</v>
      </c>
      <c r="F924" s="1" t="str">
        <f>VLOOKUP(Table11[[#This Row],[نام کارشناس دفتر فنی]],Table1[],3,0)</f>
        <v>کارشناس بازرسی وبرنامه ریزی تعمیرات مکانیک (1)</v>
      </c>
      <c r="G924" s="1" t="s">
        <v>427</v>
      </c>
      <c r="H924" s="1" t="str">
        <f>VLOOKUP(Table11[[#This Row],[نام شخص کارشناس نظارت]],Table1[],3,0)</f>
        <v>کارشناس تاسیسات نظارت (1)</v>
      </c>
      <c r="I924" s="1">
        <f>COUNTIF(Table2[کد سیستم],Table11[[#This Row],[کد سیستم]])</f>
        <v>1</v>
      </c>
    </row>
    <row r="925" spans="1:9" x14ac:dyDescent="0.25">
      <c r="A925" s="1">
        <v>924</v>
      </c>
      <c r="B925" s="1" t="s">
        <v>3417</v>
      </c>
      <c r="C925" s="1" t="s">
        <v>3417</v>
      </c>
      <c r="D925" s="1" t="s">
        <v>3756</v>
      </c>
      <c r="E925" s="1" t="s">
        <v>356</v>
      </c>
      <c r="F925" s="1" t="str">
        <f>VLOOKUP(Table11[[#This Row],[نام کارشناس دفتر فنی]],Table1[],3,0)</f>
        <v>کارشناس بازرسی وبرنامه ریزی تعمیرات مکانیک (1)</v>
      </c>
      <c r="G925" s="1" t="s">
        <v>427</v>
      </c>
      <c r="H925" s="1" t="str">
        <f>VLOOKUP(Table11[[#This Row],[نام شخص کارشناس نظارت]],Table1[],3,0)</f>
        <v>کارشناس تاسیسات نظارت (1)</v>
      </c>
      <c r="I925" s="1">
        <f>COUNTIF(Table2[کد سیستم],Table11[[#This Row],[کد سیستم]])</f>
        <v>1</v>
      </c>
    </row>
    <row r="926" spans="1:9" x14ac:dyDescent="0.25">
      <c r="A926" s="1">
        <v>925</v>
      </c>
      <c r="B926" s="1" t="s">
        <v>3419</v>
      </c>
      <c r="C926" s="1" t="s">
        <v>3419</v>
      </c>
      <c r="D926" s="1" t="s">
        <v>3756</v>
      </c>
      <c r="E926" s="1" t="s">
        <v>356</v>
      </c>
      <c r="F926" s="1" t="str">
        <f>VLOOKUP(Table11[[#This Row],[نام کارشناس دفتر فنی]],Table1[],3,0)</f>
        <v>کارشناس بازرسی وبرنامه ریزی تعمیرات مکانیک (1)</v>
      </c>
      <c r="G926" s="1" t="s">
        <v>427</v>
      </c>
      <c r="H926" s="1" t="str">
        <f>VLOOKUP(Table11[[#This Row],[نام شخص کارشناس نظارت]],Table1[],3,0)</f>
        <v>کارشناس تاسیسات نظارت (1)</v>
      </c>
      <c r="I926" s="1">
        <f>COUNTIF(Table2[کد سیستم],Table11[[#This Row],[کد سیستم]])</f>
        <v>1</v>
      </c>
    </row>
    <row r="927" spans="1:9" x14ac:dyDescent="0.25">
      <c r="A927" s="1">
        <v>926</v>
      </c>
      <c r="B927" s="1" t="s">
        <v>3421</v>
      </c>
      <c r="C927" s="1" t="s">
        <v>3421</v>
      </c>
      <c r="D927" s="1" t="s">
        <v>3756</v>
      </c>
      <c r="E927" s="1" t="s">
        <v>356</v>
      </c>
      <c r="F927" s="1" t="str">
        <f>VLOOKUP(Table11[[#This Row],[نام کارشناس دفتر فنی]],Table1[],3,0)</f>
        <v>کارشناس بازرسی وبرنامه ریزی تعمیرات مکانیک (1)</v>
      </c>
      <c r="G927" s="1" t="s">
        <v>427</v>
      </c>
      <c r="H927" s="1" t="str">
        <f>VLOOKUP(Table11[[#This Row],[نام شخص کارشناس نظارت]],Table1[],3,0)</f>
        <v>کارشناس تاسیسات نظارت (1)</v>
      </c>
      <c r="I927" s="1">
        <f>COUNTIF(Table2[کد سیستم],Table11[[#This Row],[کد سیستم]])</f>
        <v>1</v>
      </c>
    </row>
    <row r="928" spans="1:9" x14ac:dyDescent="0.25">
      <c r="A928" s="1">
        <v>927</v>
      </c>
      <c r="B928" s="1" t="s">
        <v>3423</v>
      </c>
      <c r="C928" s="1" t="s">
        <v>3423</v>
      </c>
      <c r="D928" s="1" t="s">
        <v>3756</v>
      </c>
      <c r="E928" s="1" t="s">
        <v>356</v>
      </c>
      <c r="F928" s="1" t="str">
        <f>VLOOKUP(Table11[[#This Row],[نام کارشناس دفتر فنی]],Table1[],3,0)</f>
        <v>کارشناس بازرسی وبرنامه ریزی تعمیرات مکانیک (1)</v>
      </c>
      <c r="G928" s="1" t="s">
        <v>427</v>
      </c>
      <c r="H928" s="1" t="str">
        <f>VLOOKUP(Table11[[#This Row],[نام شخص کارشناس نظارت]],Table1[],3,0)</f>
        <v>کارشناس تاسیسات نظارت (1)</v>
      </c>
      <c r="I928" s="1">
        <f>COUNTIF(Table2[کد سیستم],Table11[[#This Row],[کد سیستم]])</f>
        <v>1</v>
      </c>
    </row>
    <row r="929" spans="1:9" x14ac:dyDescent="0.25">
      <c r="A929" s="1">
        <v>928</v>
      </c>
      <c r="B929" s="1" t="s">
        <v>3425</v>
      </c>
      <c r="C929" s="1" t="s">
        <v>3425</v>
      </c>
      <c r="D929" s="1" t="s">
        <v>3756</v>
      </c>
      <c r="E929" s="1" t="s">
        <v>356</v>
      </c>
      <c r="F929" s="1" t="str">
        <f>VLOOKUP(Table11[[#This Row],[نام کارشناس دفتر فنی]],Table1[],3,0)</f>
        <v>کارشناس بازرسی وبرنامه ریزی تعمیرات مکانیک (1)</v>
      </c>
      <c r="G929" s="1" t="s">
        <v>427</v>
      </c>
      <c r="H929" s="1" t="str">
        <f>VLOOKUP(Table11[[#This Row],[نام شخص کارشناس نظارت]],Table1[],3,0)</f>
        <v>کارشناس تاسیسات نظارت (1)</v>
      </c>
      <c r="I929" s="1">
        <f>COUNTIF(Table2[کد سیستم],Table11[[#This Row],[کد سیستم]])</f>
        <v>1</v>
      </c>
    </row>
    <row r="930" spans="1:9" x14ac:dyDescent="0.25">
      <c r="A930" s="1">
        <v>929</v>
      </c>
      <c r="B930" s="1" t="s">
        <v>3427</v>
      </c>
      <c r="C930" s="1" t="s">
        <v>3427</v>
      </c>
      <c r="D930" s="1" t="s">
        <v>3756</v>
      </c>
      <c r="E930" s="1" t="s">
        <v>356</v>
      </c>
      <c r="F930" s="1" t="str">
        <f>VLOOKUP(Table11[[#This Row],[نام کارشناس دفتر فنی]],Table1[],3,0)</f>
        <v>کارشناس بازرسی وبرنامه ریزی تعمیرات مکانیک (1)</v>
      </c>
      <c r="G930" s="1" t="s">
        <v>427</v>
      </c>
      <c r="H930" s="1" t="str">
        <f>VLOOKUP(Table11[[#This Row],[نام شخص کارشناس نظارت]],Table1[],3,0)</f>
        <v>کارشناس تاسیسات نظارت (1)</v>
      </c>
      <c r="I930" s="1">
        <f>COUNTIF(Table2[کد سیستم],Table11[[#This Row],[کد سیستم]])</f>
        <v>1</v>
      </c>
    </row>
    <row r="931" spans="1:9" x14ac:dyDescent="0.25">
      <c r="A931" s="1">
        <v>930</v>
      </c>
      <c r="B931" s="1" t="s">
        <v>3429</v>
      </c>
      <c r="C931" s="1" t="s">
        <v>3429</v>
      </c>
      <c r="D931" s="1" t="s">
        <v>3756</v>
      </c>
      <c r="E931" s="1" t="s">
        <v>356</v>
      </c>
      <c r="F931" s="1" t="str">
        <f>VLOOKUP(Table11[[#This Row],[نام کارشناس دفتر فنی]],Table1[],3,0)</f>
        <v>کارشناس بازرسی وبرنامه ریزی تعمیرات مکانیک (1)</v>
      </c>
      <c r="G931" s="1" t="s">
        <v>427</v>
      </c>
      <c r="H931" s="1" t="str">
        <f>VLOOKUP(Table11[[#This Row],[نام شخص کارشناس نظارت]],Table1[],3,0)</f>
        <v>کارشناس تاسیسات نظارت (1)</v>
      </c>
      <c r="I931" s="1">
        <f>COUNTIF(Table2[کد سیستم],Table11[[#This Row],[کد سیستم]])</f>
        <v>1</v>
      </c>
    </row>
    <row r="932" spans="1:9" x14ac:dyDescent="0.25">
      <c r="A932" s="1">
        <v>931</v>
      </c>
      <c r="B932" s="1" t="s">
        <v>3431</v>
      </c>
      <c r="C932" s="1" t="s">
        <v>3431</v>
      </c>
      <c r="D932" s="1" t="s">
        <v>3756</v>
      </c>
      <c r="E932" s="1" t="s">
        <v>356</v>
      </c>
      <c r="F932" s="1" t="str">
        <f>VLOOKUP(Table11[[#This Row],[نام کارشناس دفتر فنی]],Table1[],3,0)</f>
        <v>کارشناس بازرسی وبرنامه ریزی تعمیرات مکانیک (1)</v>
      </c>
      <c r="G932" s="1" t="s">
        <v>427</v>
      </c>
      <c r="H932" s="1" t="str">
        <f>VLOOKUP(Table11[[#This Row],[نام شخص کارشناس نظارت]],Table1[],3,0)</f>
        <v>کارشناس تاسیسات نظارت (1)</v>
      </c>
      <c r="I932" s="1">
        <f>COUNTIF(Table2[کد سیستم],Table11[[#This Row],[کد سیستم]])</f>
        <v>1</v>
      </c>
    </row>
    <row r="933" spans="1:9" x14ac:dyDescent="0.25">
      <c r="A933" s="1">
        <v>932</v>
      </c>
      <c r="B933" s="1" t="s">
        <v>3433</v>
      </c>
      <c r="C933" s="1" t="s">
        <v>3433</v>
      </c>
      <c r="D933" s="1" t="s">
        <v>3756</v>
      </c>
      <c r="E933" s="1" t="s">
        <v>356</v>
      </c>
      <c r="F933" s="1" t="str">
        <f>VLOOKUP(Table11[[#This Row],[نام کارشناس دفتر فنی]],Table1[],3,0)</f>
        <v>کارشناس بازرسی وبرنامه ریزی تعمیرات مکانیک (1)</v>
      </c>
      <c r="G933" s="1" t="s">
        <v>427</v>
      </c>
      <c r="H933" s="1" t="str">
        <f>VLOOKUP(Table11[[#This Row],[نام شخص کارشناس نظارت]],Table1[],3,0)</f>
        <v>کارشناس تاسیسات نظارت (1)</v>
      </c>
      <c r="I933" s="1">
        <f>COUNTIF(Table2[کد سیستم],Table11[[#This Row],[کد سیستم]])</f>
        <v>1</v>
      </c>
    </row>
    <row r="934" spans="1:9" x14ac:dyDescent="0.25">
      <c r="A934" s="1">
        <v>933</v>
      </c>
      <c r="B934" s="1" t="s">
        <v>3435</v>
      </c>
      <c r="C934" s="1" t="s">
        <v>3435</v>
      </c>
      <c r="D934" s="1" t="s">
        <v>3756</v>
      </c>
      <c r="E934" s="1" t="s">
        <v>356</v>
      </c>
      <c r="F934" s="1" t="str">
        <f>VLOOKUP(Table11[[#This Row],[نام کارشناس دفتر فنی]],Table1[],3,0)</f>
        <v>کارشناس بازرسی وبرنامه ریزی تعمیرات مکانیک (1)</v>
      </c>
      <c r="G934" s="1" t="s">
        <v>427</v>
      </c>
      <c r="H934" s="1" t="str">
        <f>VLOOKUP(Table11[[#This Row],[نام شخص کارشناس نظارت]],Table1[],3,0)</f>
        <v>کارشناس تاسیسات نظارت (1)</v>
      </c>
      <c r="I934" s="1">
        <f>COUNTIF(Table2[کد سیستم],Table11[[#This Row],[کد سیستم]])</f>
        <v>1</v>
      </c>
    </row>
    <row r="935" spans="1:9" x14ac:dyDescent="0.25">
      <c r="A935" s="1">
        <v>934</v>
      </c>
      <c r="B935" s="1" t="s">
        <v>3437</v>
      </c>
      <c r="C935" s="1" t="s">
        <v>3437</v>
      </c>
      <c r="D935" s="1" t="s">
        <v>3756</v>
      </c>
      <c r="E935" s="1" t="s">
        <v>356</v>
      </c>
      <c r="F935" s="1" t="str">
        <f>VLOOKUP(Table11[[#This Row],[نام کارشناس دفتر فنی]],Table1[],3,0)</f>
        <v>کارشناس بازرسی وبرنامه ریزی تعمیرات مکانیک (1)</v>
      </c>
      <c r="G935" s="1" t="s">
        <v>427</v>
      </c>
      <c r="H935" s="1" t="str">
        <f>VLOOKUP(Table11[[#This Row],[نام شخص کارشناس نظارت]],Table1[],3,0)</f>
        <v>کارشناس تاسیسات نظارت (1)</v>
      </c>
      <c r="I935" s="1">
        <f>COUNTIF(Table2[کد سیستم],Table11[[#This Row],[کد سیستم]])</f>
        <v>1</v>
      </c>
    </row>
    <row r="936" spans="1:9" x14ac:dyDescent="0.25">
      <c r="A936" s="1">
        <v>935</v>
      </c>
      <c r="B936" s="1" t="s">
        <v>3439</v>
      </c>
      <c r="C936" s="1" t="s">
        <v>3439</v>
      </c>
      <c r="D936" s="1" t="s">
        <v>3756</v>
      </c>
      <c r="E936" s="1" t="s">
        <v>356</v>
      </c>
      <c r="F936" s="1" t="str">
        <f>VLOOKUP(Table11[[#This Row],[نام کارشناس دفتر فنی]],Table1[],3,0)</f>
        <v>کارشناس بازرسی وبرنامه ریزی تعمیرات مکانیک (1)</v>
      </c>
      <c r="G936" s="1" t="s">
        <v>427</v>
      </c>
      <c r="H936" s="1" t="str">
        <f>VLOOKUP(Table11[[#This Row],[نام شخص کارشناس نظارت]],Table1[],3,0)</f>
        <v>کارشناس تاسیسات نظارت (1)</v>
      </c>
      <c r="I936" s="1">
        <f>COUNTIF(Table2[کد سیستم],Table11[[#This Row],[کد سیستم]])</f>
        <v>1</v>
      </c>
    </row>
    <row r="937" spans="1:9" x14ac:dyDescent="0.25">
      <c r="A937" s="1">
        <v>936</v>
      </c>
      <c r="B937" s="1" t="s">
        <v>3441</v>
      </c>
      <c r="C937" s="1" t="s">
        <v>3441</v>
      </c>
      <c r="D937" s="1" t="s">
        <v>3756</v>
      </c>
      <c r="E937" s="1" t="s">
        <v>356</v>
      </c>
      <c r="F937" s="1" t="str">
        <f>VLOOKUP(Table11[[#This Row],[نام کارشناس دفتر فنی]],Table1[],3,0)</f>
        <v>کارشناس بازرسی وبرنامه ریزی تعمیرات مکانیک (1)</v>
      </c>
      <c r="G937" s="1" t="s">
        <v>427</v>
      </c>
      <c r="H937" s="1" t="str">
        <f>VLOOKUP(Table11[[#This Row],[نام شخص کارشناس نظارت]],Table1[],3,0)</f>
        <v>کارشناس تاسیسات نظارت (1)</v>
      </c>
      <c r="I937" s="1">
        <f>COUNTIF(Table2[کد سیستم],Table11[[#This Row],[کد سیستم]])</f>
        <v>1</v>
      </c>
    </row>
    <row r="938" spans="1:9" x14ac:dyDescent="0.25">
      <c r="A938" s="1">
        <v>937</v>
      </c>
      <c r="B938" s="1" t="s">
        <v>3443</v>
      </c>
      <c r="C938" s="1" t="s">
        <v>3443</v>
      </c>
      <c r="D938" s="1" t="s">
        <v>3756</v>
      </c>
      <c r="E938" s="1" t="s">
        <v>356</v>
      </c>
      <c r="F938" s="1" t="str">
        <f>VLOOKUP(Table11[[#This Row],[نام کارشناس دفتر فنی]],Table1[],3,0)</f>
        <v>کارشناس بازرسی وبرنامه ریزی تعمیرات مکانیک (1)</v>
      </c>
      <c r="G938" s="1" t="s">
        <v>427</v>
      </c>
      <c r="H938" s="1" t="str">
        <f>VLOOKUP(Table11[[#This Row],[نام شخص کارشناس نظارت]],Table1[],3,0)</f>
        <v>کارشناس تاسیسات نظارت (1)</v>
      </c>
      <c r="I938" s="1">
        <f>COUNTIF(Table2[کد سیستم],Table11[[#This Row],[کد سیستم]])</f>
        <v>1</v>
      </c>
    </row>
    <row r="939" spans="1:9" x14ac:dyDescent="0.25">
      <c r="A939" s="1">
        <v>938</v>
      </c>
      <c r="B939" s="1" t="s">
        <v>3445</v>
      </c>
      <c r="C939" s="1" t="s">
        <v>3445</v>
      </c>
      <c r="D939" s="1" t="s">
        <v>3756</v>
      </c>
      <c r="E939" s="1" t="s">
        <v>356</v>
      </c>
      <c r="F939" s="1" t="str">
        <f>VLOOKUP(Table11[[#This Row],[نام کارشناس دفتر فنی]],Table1[],3,0)</f>
        <v>کارشناس بازرسی وبرنامه ریزی تعمیرات مکانیک (1)</v>
      </c>
      <c r="G939" s="1" t="s">
        <v>427</v>
      </c>
      <c r="H939" s="1" t="str">
        <f>VLOOKUP(Table11[[#This Row],[نام شخص کارشناس نظارت]],Table1[],3,0)</f>
        <v>کارشناس تاسیسات نظارت (1)</v>
      </c>
      <c r="I939" s="1">
        <f>COUNTIF(Table2[کد سیستم],Table11[[#This Row],[کد سیستم]])</f>
        <v>1</v>
      </c>
    </row>
    <row r="940" spans="1:9" x14ac:dyDescent="0.25">
      <c r="A940" s="1">
        <v>939</v>
      </c>
      <c r="B940" s="1" t="s">
        <v>3447</v>
      </c>
      <c r="C940" s="1" t="s">
        <v>3447</v>
      </c>
      <c r="D940" s="1" t="s">
        <v>3756</v>
      </c>
      <c r="E940" s="1" t="s">
        <v>356</v>
      </c>
      <c r="F940" s="1" t="str">
        <f>VLOOKUP(Table11[[#This Row],[نام کارشناس دفتر فنی]],Table1[],3,0)</f>
        <v>کارشناس بازرسی وبرنامه ریزی تعمیرات مکانیک (1)</v>
      </c>
      <c r="G940" s="1" t="s">
        <v>427</v>
      </c>
      <c r="H940" s="1" t="str">
        <f>VLOOKUP(Table11[[#This Row],[نام شخص کارشناس نظارت]],Table1[],3,0)</f>
        <v>کارشناس تاسیسات نظارت (1)</v>
      </c>
      <c r="I940" s="1">
        <f>COUNTIF(Table2[کد سیستم],Table11[[#This Row],[کد سیستم]])</f>
        <v>1</v>
      </c>
    </row>
    <row r="941" spans="1:9" x14ac:dyDescent="0.25">
      <c r="A941" s="1">
        <v>940</v>
      </c>
      <c r="B941" s="1" t="s">
        <v>3449</v>
      </c>
      <c r="C941" s="1" t="s">
        <v>3449</v>
      </c>
      <c r="D941" s="1" t="s">
        <v>3756</v>
      </c>
      <c r="E941" s="1" t="s">
        <v>356</v>
      </c>
      <c r="F941" s="1" t="str">
        <f>VLOOKUP(Table11[[#This Row],[نام کارشناس دفتر فنی]],Table1[],3,0)</f>
        <v>کارشناس بازرسی وبرنامه ریزی تعمیرات مکانیک (1)</v>
      </c>
      <c r="G941" s="1" t="s">
        <v>427</v>
      </c>
      <c r="H941" s="1" t="str">
        <f>VLOOKUP(Table11[[#This Row],[نام شخص کارشناس نظارت]],Table1[],3,0)</f>
        <v>کارشناس تاسیسات نظارت (1)</v>
      </c>
      <c r="I941" s="1">
        <f>COUNTIF(Table2[کد سیستم],Table11[[#This Row],[کد سیستم]])</f>
        <v>1</v>
      </c>
    </row>
    <row r="942" spans="1:9" x14ac:dyDescent="0.25">
      <c r="A942" s="1">
        <v>941</v>
      </c>
      <c r="B942" s="1" t="s">
        <v>3451</v>
      </c>
      <c r="C942" s="1" t="s">
        <v>3451</v>
      </c>
      <c r="D942" s="1" t="s">
        <v>3756</v>
      </c>
      <c r="E942" s="1" t="s">
        <v>356</v>
      </c>
      <c r="F942" s="1" t="str">
        <f>VLOOKUP(Table11[[#This Row],[نام کارشناس دفتر فنی]],Table1[],3,0)</f>
        <v>کارشناس بازرسی وبرنامه ریزی تعمیرات مکانیک (1)</v>
      </c>
      <c r="G942" s="1" t="s">
        <v>427</v>
      </c>
      <c r="H942" s="1" t="str">
        <f>VLOOKUP(Table11[[#This Row],[نام شخص کارشناس نظارت]],Table1[],3,0)</f>
        <v>کارشناس تاسیسات نظارت (1)</v>
      </c>
      <c r="I942" s="1">
        <f>COUNTIF(Table2[کد سیستم],Table11[[#This Row],[کد سیستم]])</f>
        <v>1</v>
      </c>
    </row>
    <row r="943" spans="1:9" x14ac:dyDescent="0.25">
      <c r="A943" s="1">
        <v>942</v>
      </c>
      <c r="B943" s="1" t="s">
        <v>3453</v>
      </c>
      <c r="C943" s="1" t="s">
        <v>3453</v>
      </c>
      <c r="D943" s="1" t="s">
        <v>3756</v>
      </c>
      <c r="E943" s="1" t="s">
        <v>356</v>
      </c>
      <c r="F943" s="1" t="str">
        <f>VLOOKUP(Table11[[#This Row],[نام کارشناس دفتر فنی]],Table1[],3,0)</f>
        <v>کارشناس بازرسی وبرنامه ریزی تعمیرات مکانیک (1)</v>
      </c>
      <c r="G943" s="1" t="s">
        <v>427</v>
      </c>
      <c r="H943" s="1" t="str">
        <f>VLOOKUP(Table11[[#This Row],[نام شخص کارشناس نظارت]],Table1[],3,0)</f>
        <v>کارشناس تاسیسات نظارت (1)</v>
      </c>
      <c r="I943" s="1">
        <f>COUNTIF(Table2[کد سیستم],Table11[[#This Row],[کد سیستم]])</f>
        <v>1</v>
      </c>
    </row>
    <row r="944" spans="1:9" x14ac:dyDescent="0.25">
      <c r="A944" s="1">
        <v>943</v>
      </c>
      <c r="B944" s="1" t="s">
        <v>3455</v>
      </c>
      <c r="C944" s="1" t="s">
        <v>3455</v>
      </c>
      <c r="D944" s="1" t="s">
        <v>3756</v>
      </c>
      <c r="E944" s="1" t="s">
        <v>356</v>
      </c>
      <c r="F944" s="1" t="str">
        <f>VLOOKUP(Table11[[#This Row],[نام کارشناس دفتر فنی]],Table1[],3,0)</f>
        <v>کارشناس بازرسی وبرنامه ریزی تعمیرات مکانیک (1)</v>
      </c>
      <c r="G944" s="1" t="s">
        <v>427</v>
      </c>
      <c r="H944" s="1" t="str">
        <f>VLOOKUP(Table11[[#This Row],[نام شخص کارشناس نظارت]],Table1[],3,0)</f>
        <v>کارشناس تاسیسات نظارت (1)</v>
      </c>
      <c r="I944" s="1">
        <f>COUNTIF(Table2[کد سیستم],Table11[[#This Row],[کد سیستم]])</f>
        <v>1</v>
      </c>
    </row>
    <row r="945" spans="1:9" x14ac:dyDescent="0.25">
      <c r="A945" s="1">
        <v>944</v>
      </c>
      <c r="B945" s="1" t="s">
        <v>3457</v>
      </c>
      <c r="C945" s="1" t="s">
        <v>3457</v>
      </c>
      <c r="D945" s="1" t="s">
        <v>3756</v>
      </c>
      <c r="E945" s="1" t="s">
        <v>356</v>
      </c>
      <c r="F945" s="1" t="str">
        <f>VLOOKUP(Table11[[#This Row],[نام کارشناس دفتر فنی]],Table1[],3,0)</f>
        <v>کارشناس بازرسی وبرنامه ریزی تعمیرات مکانیک (1)</v>
      </c>
      <c r="G945" s="1" t="s">
        <v>427</v>
      </c>
      <c r="H945" s="1" t="str">
        <f>VLOOKUP(Table11[[#This Row],[نام شخص کارشناس نظارت]],Table1[],3,0)</f>
        <v>کارشناس تاسیسات نظارت (1)</v>
      </c>
      <c r="I945" s="1">
        <f>COUNTIF(Table2[کد سیستم],Table11[[#This Row],[کد سیستم]])</f>
        <v>1</v>
      </c>
    </row>
    <row r="946" spans="1:9" x14ac:dyDescent="0.25">
      <c r="A946" s="1">
        <v>945</v>
      </c>
      <c r="B946" s="1" t="s">
        <v>3459</v>
      </c>
      <c r="C946" s="1" t="s">
        <v>3459</v>
      </c>
      <c r="D946" s="1" t="s">
        <v>3756</v>
      </c>
      <c r="E946" s="1" t="s">
        <v>356</v>
      </c>
      <c r="F946" s="1" t="str">
        <f>VLOOKUP(Table11[[#This Row],[نام کارشناس دفتر فنی]],Table1[],3,0)</f>
        <v>کارشناس بازرسی وبرنامه ریزی تعمیرات مکانیک (1)</v>
      </c>
      <c r="G946" s="1" t="s">
        <v>427</v>
      </c>
      <c r="H946" s="1" t="str">
        <f>VLOOKUP(Table11[[#This Row],[نام شخص کارشناس نظارت]],Table1[],3,0)</f>
        <v>کارشناس تاسیسات نظارت (1)</v>
      </c>
      <c r="I946" s="1">
        <f>COUNTIF(Table2[کد سیستم],Table11[[#This Row],[کد سیستم]])</f>
        <v>1</v>
      </c>
    </row>
    <row r="947" spans="1:9" x14ac:dyDescent="0.25">
      <c r="A947" s="1">
        <v>946</v>
      </c>
      <c r="B947" s="1" t="s">
        <v>3461</v>
      </c>
      <c r="C947" s="1" t="s">
        <v>3461</v>
      </c>
      <c r="D947" s="1" t="s">
        <v>3756</v>
      </c>
      <c r="E947" s="1" t="s">
        <v>356</v>
      </c>
      <c r="F947" s="1" t="str">
        <f>VLOOKUP(Table11[[#This Row],[نام کارشناس دفتر فنی]],Table1[],3,0)</f>
        <v>کارشناس بازرسی وبرنامه ریزی تعمیرات مکانیک (1)</v>
      </c>
      <c r="G947" s="1" t="s">
        <v>427</v>
      </c>
      <c r="H947" s="1" t="str">
        <f>VLOOKUP(Table11[[#This Row],[نام شخص کارشناس نظارت]],Table1[],3,0)</f>
        <v>کارشناس تاسیسات نظارت (1)</v>
      </c>
      <c r="I947" s="1">
        <f>COUNTIF(Table2[کد سیستم],Table11[[#This Row],[کد سیستم]])</f>
        <v>1</v>
      </c>
    </row>
    <row r="948" spans="1:9" x14ac:dyDescent="0.25">
      <c r="A948" s="1">
        <v>947</v>
      </c>
      <c r="B948" s="1" t="s">
        <v>3463</v>
      </c>
      <c r="C948" s="1" t="s">
        <v>3463</v>
      </c>
      <c r="D948" s="1" t="s">
        <v>3756</v>
      </c>
      <c r="E948" s="1" t="s">
        <v>356</v>
      </c>
      <c r="F948" s="1" t="str">
        <f>VLOOKUP(Table11[[#This Row],[نام کارشناس دفتر فنی]],Table1[],3,0)</f>
        <v>کارشناس بازرسی وبرنامه ریزی تعمیرات مکانیک (1)</v>
      </c>
      <c r="G948" s="1" t="s">
        <v>427</v>
      </c>
      <c r="H948" s="1" t="str">
        <f>VLOOKUP(Table11[[#This Row],[نام شخص کارشناس نظارت]],Table1[],3,0)</f>
        <v>کارشناس تاسیسات نظارت (1)</v>
      </c>
      <c r="I948" s="1">
        <f>COUNTIF(Table2[کد سیستم],Table11[[#This Row],[کد سیستم]])</f>
        <v>1</v>
      </c>
    </row>
    <row r="949" spans="1:9" x14ac:dyDescent="0.25">
      <c r="A949" s="1">
        <v>948</v>
      </c>
      <c r="B949" s="1" t="s">
        <v>3465</v>
      </c>
      <c r="C949" s="1" t="s">
        <v>3465</v>
      </c>
      <c r="D949" s="1" t="s">
        <v>3756</v>
      </c>
      <c r="E949" s="1" t="s">
        <v>356</v>
      </c>
      <c r="F949" s="1" t="str">
        <f>VLOOKUP(Table11[[#This Row],[نام کارشناس دفتر فنی]],Table1[],3,0)</f>
        <v>کارشناس بازرسی وبرنامه ریزی تعمیرات مکانیک (1)</v>
      </c>
      <c r="G949" s="1" t="s">
        <v>427</v>
      </c>
      <c r="H949" s="1" t="str">
        <f>VLOOKUP(Table11[[#This Row],[نام شخص کارشناس نظارت]],Table1[],3,0)</f>
        <v>کارشناس تاسیسات نظارت (1)</v>
      </c>
      <c r="I949" s="1">
        <f>COUNTIF(Table2[کد سیستم],Table11[[#This Row],[کد سیستم]])</f>
        <v>1</v>
      </c>
    </row>
    <row r="950" spans="1:9" x14ac:dyDescent="0.25">
      <c r="A950" s="1">
        <v>949</v>
      </c>
      <c r="B950" s="1" t="s">
        <v>3467</v>
      </c>
      <c r="C950" s="1" t="s">
        <v>3467</v>
      </c>
      <c r="D950" s="1" t="s">
        <v>3756</v>
      </c>
      <c r="E950" s="1" t="s">
        <v>356</v>
      </c>
      <c r="F950" s="1" t="str">
        <f>VLOOKUP(Table11[[#This Row],[نام کارشناس دفتر فنی]],Table1[],3,0)</f>
        <v>کارشناس بازرسی وبرنامه ریزی تعمیرات مکانیک (1)</v>
      </c>
      <c r="G950" s="1" t="s">
        <v>427</v>
      </c>
      <c r="H950" s="1" t="str">
        <f>VLOOKUP(Table11[[#This Row],[نام شخص کارشناس نظارت]],Table1[],3,0)</f>
        <v>کارشناس تاسیسات نظارت (1)</v>
      </c>
      <c r="I950" s="1">
        <f>COUNTIF(Table2[کد سیستم],Table11[[#This Row],[کد سیستم]])</f>
        <v>1</v>
      </c>
    </row>
    <row r="951" spans="1:9" x14ac:dyDescent="0.25">
      <c r="A951" s="1">
        <v>950</v>
      </c>
      <c r="B951" s="1" t="s">
        <v>3469</v>
      </c>
      <c r="C951" s="1" t="s">
        <v>3469</v>
      </c>
      <c r="D951" s="1" t="s">
        <v>3756</v>
      </c>
      <c r="E951" s="1" t="s">
        <v>356</v>
      </c>
      <c r="F951" s="1" t="str">
        <f>VLOOKUP(Table11[[#This Row],[نام کارشناس دفتر فنی]],Table1[],3,0)</f>
        <v>کارشناس بازرسی وبرنامه ریزی تعمیرات مکانیک (1)</v>
      </c>
      <c r="G951" s="1" t="s">
        <v>427</v>
      </c>
      <c r="H951" s="1" t="str">
        <f>VLOOKUP(Table11[[#This Row],[نام شخص کارشناس نظارت]],Table1[],3,0)</f>
        <v>کارشناس تاسیسات نظارت (1)</v>
      </c>
      <c r="I951" s="1">
        <f>COUNTIF(Table2[کد سیستم],Table11[[#This Row],[کد سیستم]])</f>
        <v>1</v>
      </c>
    </row>
    <row r="952" spans="1:9" x14ac:dyDescent="0.25">
      <c r="A952" s="1">
        <v>951</v>
      </c>
      <c r="B952" s="1" t="s">
        <v>3471</v>
      </c>
      <c r="C952" s="1" t="s">
        <v>3471</v>
      </c>
      <c r="D952" s="1" t="s">
        <v>3756</v>
      </c>
      <c r="E952" s="1" t="s">
        <v>356</v>
      </c>
      <c r="F952" s="1" t="str">
        <f>VLOOKUP(Table11[[#This Row],[نام کارشناس دفتر فنی]],Table1[],3,0)</f>
        <v>کارشناس بازرسی وبرنامه ریزی تعمیرات مکانیک (1)</v>
      </c>
      <c r="G952" s="1" t="s">
        <v>427</v>
      </c>
      <c r="H952" s="1" t="str">
        <f>VLOOKUP(Table11[[#This Row],[نام شخص کارشناس نظارت]],Table1[],3,0)</f>
        <v>کارشناس تاسیسات نظارت (1)</v>
      </c>
      <c r="I952" s="1">
        <f>COUNTIF(Table2[کد سیستم],Table11[[#This Row],[کد سیستم]])</f>
        <v>1</v>
      </c>
    </row>
    <row r="953" spans="1:9" x14ac:dyDescent="0.25">
      <c r="A953" s="1">
        <v>952</v>
      </c>
      <c r="B953" s="1" t="s">
        <v>3473</v>
      </c>
      <c r="C953" s="1" t="s">
        <v>3473</v>
      </c>
      <c r="D953" s="1" t="s">
        <v>3756</v>
      </c>
      <c r="E953" s="1" t="s">
        <v>356</v>
      </c>
      <c r="F953" s="1" t="str">
        <f>VLOOKUP(Table11[[#This Row],[نام کارشناس دفتر فنی]],Table1[],3,0)</f>
        <v>کارشناس بازرسی وبرنامه ریزی تعمیرات مکانیک (1)</v>
      </c>
      <c r="G953" s="1" t="s">
        <v>427</v>
      </c>
      <c r="H953" s="1" t="str">
        <f>VLOOKUP(Table11[[#This Row],[نام شخص کارشناس نظارت]],Table1[],3,0)</f>
        <v>کارشناس تاسیسات نظارت (1)</v>
      </c>
      <c r="I953" s="1">
        <f>COUNTIF(Table2[کد سیستم],Table11[[#This Row],[کد سیستم]])</f>
        <v>1</v>
      </c>
    </row>
    <row r="954" spans="1:9" x14ac:dyDescent="0.25">
      <c r="A954" s="1">
        <v>953</v>
      </c>
      <c r="B954" s="1" t="s">
        <v>3475</v>
      </c>
      <c r="C954" s="1" t="s">
        <v>3475</v>
      </c>
      <c r="D954" s="1" t="s">
        <v>3756</v>
      </c>
      <c r="E954" s="1" t="s">
        <v>356</v>
      </c>
      <c r="F954" s="1" t="str">
        <f>VLOOKUP(Table11[[#This Row],[نام کارشناس دفتر فنی]],Table1[],3,0)</f>
        <v>کارشناس بازرسی وبرنامه ریزی تعمیرات مکانیک (1)</v>
      </c>
      <c r="G954" s="1" t="s">
        <v>427</v>
      </c>
      <c r="H954" s="1" t="str">
        <f>VLOOKUP(Table11[[#This Row],[نام شخص کارشناس نظارت]],Table1[],3,0)</f>
        <v>کارشناس تاسیسات نظارت (1)</v>
      </c>
      <c r="I954" s="1">
        <f>COUNTIF(Table2[کد سیستم],Table11[[#This Row],[کد سیستم]])</f>
        <v>1</v>
      </c>
    </row>
    <row r="955" spans="1:9" x14ac:dyDescent="0.25">
      <c r="A955" s="1">
        <v>954</v>
      </c>
      <c r="B955" s="1" t="s">
        <v>3477</v>
      </c>
      <c r="C955" s="1" t="s">
        <v>3477</v>
      </c>
      <c r="D955" s="1" t="s">
        <v>3756</v>
      </c>
      <c r="E955" s="1" t="s">
        <v>356</v>
      </c>
      <c r="F955" s="1" t="str">
        <f>VLOOKUP(Table11[[#This Row],[نام کارشناس دفتر فنی]],Table1[],3,0)</f>
        <v>کارشناس بازرسی وبرنامه ریزی تعمیرات مکانیک (1)</v>
      </c>
      <c r="G955" s="1" t="s">
        <v>427</v>
      </c>
      <c r="H955" s="1" t="str">
        <f>VLOOKUP(Table11[[#This Row],[نام شخص کارشناس نظارت]],Table1[],3,0)</f>
        <v>کارشناس تاسیسات نظارت (1)</v>
      </c>
      <c r="I955" s="1">
        <f>COUNTIF(Table2[کد سیستم],Table11[[#This Row],[کد سیستم]])</f>
        <v>1</v>
      </c>
    </row>
    <row r="956" spans="1:9" x14ac:dyDescent="0.25">
      <c r="A956" s="1">
        <v>955</v>
      </c>
      <c r="B956" s="1" t="s">
        <v>3479</v>
      </c>
      <c r="C956" s="1" t="s">
        <v>3479</v>
      </c>
      <c r="D956" s="1" t="s">
        <v>3756</v>
      </c>
      <c r="E956" s="1" t="s">
        <v>356</v>
      </c>
      <c r="F956" s="1" t="str">
        <f>VLOOKUP(Table11[[#This Row],[نام کارشناس دفتر فنی]],Table1[],3,0)</f>
        <v>کارشناس بازرسی وبرنامه ریزی تعمیرات مکانیک (1)</v>
      </c>
      <c r="G956" s="1" t="s">
        <v>427</v>
      </c>
      <c r="H956" s="1" t="str">
        <f>VLOOKUP(Table11[[#This Row],[نام شخص کارشناس نظارت]],Table1[],3,0)</f>
        <v>کارشناس تاسیسات نظارت (1)</v>
      </c>
      <c r="I956" s="1">
        <f>COUNTIF(Table2[کد سیستم],Table11[[#This Row],[کد سیستم]])</f>
        <v>1</v>
      </c>
    </row>
    <row r="957" spans="1:9" x14ac:dyDescent="0.25">
      <c r="A957" s="1">
        <v>956</v>
      </c>
      <c r="B957" s="1" t="s">
        <v>3481</v>
      </c>
      <c r="C957" s="1" t="s">
        <v>3481</v>
      </c>
      <c r="D957" s="1" t="s">
        <v>3756</v>
      </c>
      <c r="E957" s="1" t="s">
        <v>356</v>
      </c>
      <c r="F957" s="1" t="str">
        <f>VLOOKUP(Table11[[#This Row],[نام کارشناس دفتر فنی]],Table1[],3,0)</f>
        <v>کارشناس بازرسی وبرنامه ریزی تعمیرات مکانیک (1)</v>
      </c>
      <c r="G957" s="1" t="s">
        <v>427</v>
      </c>
      <c r="H957" s="1" t="str">
        <f>VLOOKUP(Table11[[#This Row],[نام شخص کارشناس نظارت]],Table1[],3,0)</f>
        <v>کارشناس تاسیسات نظارت (1)</v>
      </c>
      <c r="I957" s="1">
        <f>COUNTIF(Table2[کد سیستم],Table11[[#This Row],[کد سیستم]])</f>
        <v>1</v>
      </c>
    </row>
    <row r="958" spans="1:9" x14ac:dyDescent="0.25">
      <c r="A958" s="1">
        <v>957</v>
      </c>
      <c r="B958" s="1" t="s">
        <v>3483</v>
      </c>
      <c r="C958" s="1" t="s">
        <v>3483</v>
      </c>
      <c r="D958" s="1" t="s">
        <v>3756</v>
      </c>
      <c r="E958" s="1" t="s">
        <v>356</v>
      </c>
      <c r="F958" s="1" t="str">
        <f>VLOOKUP(Table11[[#This Row],[نام کارشناس دفتر فنی]],Table1[],3,0)</f>
        <v>کارشناس بازرسی وبرنامه ریزی تعمیرات مکانیک (1)</v>
      </c>
      <c r="G958" s="1" t="s">
        <v>427</v>
      </c>
      <c r="H958" s="1" t="str">
        <f>VLOOKUP(Table11[[#This Row],[نام شخص کارشناس نظارت]],Table1[],3,0)</f>
        <v>کارشناس تاسیسات نظارت (1)</v>
      </c>
      <c r="I958" s="1">
        <f>COUNTIF(Table2[کد سیستم],Table11[[#This Row],[کد سیستم]])</f>
        <v>1</v>
      </c>
    </row>
    <row r="959" spans="1:9" x14ac:dyDescent="0.25">
      <c r="A959" s="1">
        <v>958</v>
      </c>
      <c r="B959" s="1" t="s">
        <v>3485</v>
      </c>
      <c r="C959" s="1" t="s">
        <v>3485</v>
      </c>
      <c r="D959" s="1" t="s">
        <v>3756</v>
      </c>
      <c r="E959" s="1" t="s">
        <v>356</v>
      </c>
      <c r="F959" s="1" t="str">
        <f>VLOOKUP(Table11[[#This Row],[نام کارشناس دفتر فنی]],Table1[],3,0)</f>
        <v>کارشناس بازرسی وبرنامه ریزی تعمیرات مکانیک (1)</v>
      </c>
      <c r="G959" s="1" t="s">
        <v>427</v>
      </c>
      <c r="H959" s="1" t="str">
        <f>VLOOKUP(Table11[[#This Row],[نام شخص کارشناس نظارت]],Table1[],3,0)</f>
        <v>کارشناس تاسیسات نظارت (1)</v>
      </c>
      <c r="I959" s="1">
        <f>COUNTIF(Table2[کد سیستم],Table11[[#This Row],[کد سیستم]])</f>
        <v>1</v>
      </c>
    </row>
    <row r="960" spans="1:9" x14ac:dyDescent="0.25">
      <c r="A960" s="1">
        <v>959</v>
      </c>
      <c r="B960" s="1" t="s">
        <v>3487</v>
      </c>
      <c r="C960" s="1" t="s">
        <v>3487</v>
      </c>
      <c r="D960" s="1" t="s">
        <v>3756</v>
      </c>
      <c r="E960" s="1" t="s">
        <v>356</v>
      </c>
      <c r="F960" s="1" t="str">
        <f>VLOOKUP(Table11[[#This Row],[نام کارشناس دفتر فنی]],Table1[],3,0)</f>
        <v>کارشناس بازرسی وبرنامه ریزی تعمیرات مکانیک (1)</v>
      </c>
      <c r="G960" s="1" t="s">
        <v>427</v>
      </c>
      <c r="H960" s="1" t="str">
        <f>VLOOKUP(Table11[[#This Row],[نام شخص کارشناس نظارت]],Table1[],3,0)</f>
        <v>کارشناس تاسیسات نظارت (1)</v>
      </c>
      <c r="I960" s="1">
        <f>COUNTIF(Table2[کد سیستم],Table11[[#This Row],[کد سیستم]])</f>
        <v>1</v>
      </c>
    </row>
    <row r="961" spans="1:9" x14ac:dyDescent="0.25">
      <c r="A961" s="1">
        <v>960</v>
      </c>
      <c r="B961" s="1" t="s">
        <v>3489</v>
      </c>
      <c r="C961" s="1" t="s">
        <v>3489</v>
      </c>
      <c r="D961" s="1" t="s">
        <v>3756</v>
      </c>
      <c r="E961" s="1" t="s">
        <v>356</v>
      </c>
      <c r="F961" s="1" t="str">
        <f>VLOOKUP(Table11[[#This Row],[نام کارشناس دفتر فنی]],Table1[],3,0)</f>
        <v>کارشناس بازرسی وبرنامه ریزی تعمیرات مکانیک (1)</v>
      </c>
      <c r="G961" s="1" t="s">
        <v>427</v>
      </c>
      <c r="H961" s="1" t="str">
        <f>VLOOKUP(Table11[[#This Row],[نام شخص کارشناس نظارت]],Table1[],3,0)</f>
        <v>کارشناس تاسیسات نظارت (1)</v>
      </c>
      <c r="I961" s="1">
        <f>COUNTIF(Table2[کد سیستم],Table11[[#This Row],[کد سیستم]])</f>
        <v>1</v>
      </c>
    </row>
    <row r="962" spans="1:9" x14ac:dyDescent="0.25">
      <c r="A962" s="1">
        <v>961</v>
      </c>
      <c r="B962" s="1" t="s">
        <v>3491</v>
      </c>
      <c r="C962" s="1" t="s">
        <v>3491</v>
      </c>
      <c r="D962" s="1" t="s">
        <v>3756</v>
      </c>
      <c r="E962" s="1" t="s">
        <v>356</v>
      </c>
      <c r="F962" s="1" t="str">
        <f>VLOOKUP(Table11[[#This Row],[نام کارشناس دفتر فنی]],Table1[],3,0)</f>
        <v>کارشناس بازرسی وبرنامه ریزی تعمیرات مکانیک (1)</v>
      </c>
      <c r="G962" s="1" t="s">
        <v>427</v>
      </c>
      <c r="H962" s="1" t="str">
        <f>VLOOKUP(Table11[[#This Row],[نام شخص کارشناس نظارت]],Table1[],3,0)</f>
        <v>کارشناس تاسیسات نظارت (1)</v>
      </c>
      <c r="I962" s="1">
        <f>COUNTIF(Table2[کد سیستم],Table11[[#This Row],[کد سیستم]])</f>
        <v>1</v>
      </c>
    </row>
    <row r="963" spans="1:9" x14ac:dyDescent="0.25">
      <c r="A963" s="1">
        <v>962</v>
      </c>
      <c r="B963" s="1" t="s">
        <v>3493</v>
      </c>
      <c r="C963" s="1" t="s">
        <v>3493</v>
      </c>
      <c r="D963" s="1" t="s">
        <v>3756</v>
      </c>
      <c r="E963" s="1" t="s">
        <v>356</v>
      </c>
      <c r="F963" s="1" t="str">
        <f>VLOOKUP(Table11[[#This Row],[نام کارشناس دفتر فنی]],Table1[],3,0)</f>
        <v>کارشناس بازرسی وبرنامه ریزی تعمیرات مکانیک (1)</v>
      </c>
      <c r="G963" s="1" t="s">
        <v>427</v>
      </c>
      <c r="H963" s="1" t="str">
        <f>VLOOKUP(Table11[[#This Row],[نام شخص کارشناس نظارت]],Table1[],3,0)</f>
        <v>کارشناس تاسیسات نظارت (1)</v>
      </c>
      <c r="I963" s="1">
        <f>COUNTIF(Table2[کد سیستم],Table11[[#This Row],[کد سیستم]])</f>
        <v>1</v>
      </c>
    </row>
    <row r="964" spans="1:9" x14ac:dyDescent="0.25">
      <c r="A964" s="1">
        <v>963</v>
      </c>
      <c r="B964" s="1" t="s">
        <v>3495</v>
      </c>
      <c r="C964" s="1" t="s">
        <v>3495</v>
      </c>
      <c r="D964" s="1" t="s">
        <v>3756</v>
      </c>
      <c r="E964" s="1" t="s">
        <v>356</v>
      </c>
      <c r="F964" s="1" t="str">
        <f>VLOOKUP(Table11[[#This Row],[نام کارشناس دفتر فنی]],Table1[],3,0)</f>
        <v>کارشناس بازرسی وبرنامه ریزی تعمیرات مکانیک (1)</v>
      </c>
      <c r="G964" s="1" t="s">
        <v>427</v>
      </c>
      <c r="H964" s="1" t="str">
        <f>VLOOKUP(Table11[[#This Row],[نام شخص کارشناس نظارت]],Table1[],3,0)</f>
        <v>کارشناس تاسیسات نظارت (1)</v>
      </c>
      <c r="I964" s="1">
        <f>COUNTIF(Table2[کد سیستم],Table11[[#This Row],[کد سیستم]])</f>
        <v>1</v>
      </c>
    </row>
    <row r="965" spans="1:9" x14ac:dyDescent="0.25">
      <c r="A965" s="1">
        <v>964</v>
      </c>
      <c r="B965" s="1" t="s">
        <v>3497</v>
      </c>
      <c r="C965" s="1" t="s">
        <v>3497</v>
      </c>
      <c r="D965" s="1" t="s">
        <v>3756</v>
      </c>
      <c r="E965" s="1" t="s">
        <v>356</v>
      </c>
      <c r="F965" s="1" t="str">
        <f>VLOOKUP(Table11[[#This Row],[نام کارشناس دفتر فنی]],Table1[],3,0)</f>
        <v>کارشناس بازرسی وبرنامه ریزی تعمیرات مکانیک (1)</v>
      </c>
      <c r="G965" s="1" t="s">
        <v>427</v>
      </c>
      <c r="H965" s="1" t="str">
        <f>VLOOKUP(Table11[[#This Row],[نام شخص کارشناس نظارت]],Table1[],3,0)</f>
        <v>کارشناس تاسیسات نظارت (1)</v>
      </c>
      <c r="I965" s="1">
        <f>COUNTIF(Table2[کد سیستم],Table11[[#This Row],[کد سیستم]])</f>
        <v>1</v>
      </c>
    </row>
    <row r="966" spans="1:9" x14ac:dyDescent="0.25">
      <c r="A966" s="1">
        <v>965</v>
      </c>
      <c r="B966" s="1" t="s">
        <v>3499</v>
      </c>
      <c r="C966" s="1" t="s">
        <v>3499</v>
      </c>
      <c r="D966" s="1" t="s">
        <v>3756</v>
      </c>
      <c r="E966" s="1" t="s">
        <v>356</v>
      </c>
      <c r="F966" s="1" t="str">
        <f>VLOOKUP(Table11[[#This Row],[نام کارشناس دفتر فنی]],Table1[],3,0)</f>
        <v>کارشناس بازرسی وبرنامه ریزی تعمیرات مکانیک (1)</v>
      </c>
      <c r="G966" s="1" t="s">
        <v>427</v>
      </c>
      <c r="H966" s="1" t="str">
        <f>VLOOKUP(Table11[[#This Row],[نام شخص کارشناس نظارت]],Table1[],3,0)</f>
        <v>کارشناس تاسیسات نظارت (1)</v>
      </c>
      <c r="I966" s="1">
        <f>COUNTIF(Table2[کد سیستم],Table11[[#This Row],[کد سیستم]])</f>
        <v>1</v>
      </c>
    </row>
    <row r="967" spans="1:9" x14ac:dyDescent="0.25">
      <c r="A967" s="1">
        <v>966</v>
      </c>
      <c r="B967" s="1" t="s">
        <v>3501</v>
      </c>
      <c r="C967" s="1" t="s">
        <v>3501</v>
      </c>
      <c r="D967" s="1" t="s">
        <v>3756</v>
      </c>
      <c r="E967" s="1" t="s">
        <v>356</v>
      </c>
      <c r="F967" s="1" t="str">
        <f>VLOOKUP(Table11[[#This Row],[نام کارشناس دفتر فنی]],Table1[],3,0)</f>
        <v>کارشناس بازرسی وبرنامه ریزی تعمیرات مکانیک (1)</v>
      </c>
      <c r="G967" s="1" t="s">
        <v>427</v>
      </c>
      <c r="H967" s="1" t="str">
        <f>VLOOKUP(Table11[[#This Row],[نام شخص کارشناس نظارت]],Table1[],3,0)</f>
        <v>کارشناس تاسیسات نظارت (1)</v>
      </c>
      <c r="I967" s="1">
        <f>COUNTIF(Table2[کد سیستم],Table11[[#This Row],[کد سیستم]])</f>
        <v>1</v>
      </c>
    </row>
    <row r="968" spans="1:9" x14ac:dyDescent="0.25">
      <c r="A968" s="1">
        <v>967</v>
      </c>
      <c r="B968" s="1" t="s">
        <v>3503</v>
      </c>
      <c r="C968" s="1" t="s">
        <v>3503</v>
      </c>
      <c r="D968" s="1" t="s">
        <v>3756</v>
      </c>
      <c r="E968" s="1" t="s">
        <v>356</v>
      </c>
      <c r="F968" s="1" t="str">
        <f>VLOOKUP(Table11[[#This Row],[نام کارشناس دفتر فنی]],Table1[],3,0)</f>
        <v>کارشناس بازرسی وبرنامه ریزی تعمیرات مکانیک (1)</v>
      </c>
      <c r="G968" s="1" t="s">
        <v>427</v>
      </c>
      <c r="H968" s="1" t="str">
        <f>VLOOKUP(Table11[[#This Row],[نام شخص کارشناس نظارت]],Table1[],3,0)</f>
        <v>کارشناس تاسیسات نظارت (1)</v>
      </c>
      <c r="I968" s="1">
        <f>COUNTIF(Table2[کد سیستم],Table11[[#This Row],[کد سیستم]])</f>
        <v>1</v>
      </c>
    </row>
    <row r="969" spans="1:9" x14ac:dyDescent="0.25">
      <c r="A969" s="1">
        <v>968</v>
      </c>
      <c r="B969" s="1" t="s">
        <v>3505</v>
      </c>
      <c r="C969" s="1" t="s">
        <v>3505</v>
      </c>
      <c r="D969" s="1" t="s">
        <v>3756</v>
      </c>
      <c r="E969" s="1" t="s">
        <v>356</v>
      </c>
      <c r="F969" s="1" t="str">
        <f>VLOOKUP(Table11[[#This Row],[نام کارشناس دفتر فنی]],Table1[],3,0)</f>
        <v>کارشناس بازرسی وبرنامه ریزی تعمیرات مکانیک (1)</v>
      </c>
      <c r="G969" s="1" t="s">
        <v>427</v>
      </c>
      <c r="H969" s="1" t="str">
        <f>VLOOKUP(Table11[[#This Row],[نام شخص کارشناس نظارت]],Table1[],3,0)</f>
        <v>کارشناس تاسیسات نظارت (1)</v>
      </c>
      <c r="I969" s="1">
        <f>COUNTIF(Table2[کد سیستم],Table11[[#This Row],[کد سیستم]])</f>
        <v>1</v>
      </c>
    </row>
    <row r="970" spans="1:9" x14ac:dyDescent="0.25">
      <c r="A970" s="1">
        <v>969</v>
      </c>
      <c r="B970" s="1" t="s">
        <v>3507</v>
      </c>
      <c r="C970" s="1" t="s">
        <v>3507</v>
      </c>
      <c r="D970" s="1" t="s">
        <v>3756</v>
      </c>
      <c r="E970" s="1" t="s">
        <v>356</v>
      </c>
      <c r="F970" s="1" t="str">
        <f>VLOOKUP(Table11[[#This Row],[نام کارشناس دفتر فنی]],Table1[],3,0)</f>
        <v>کارشناس بازرسی وبرنامه ریزی تعمیرات مکانیک (1)</v>
      </c>
      <c r="G970" s="1" t="s">
        <v>427</v>
      </c>
      <c r="H970" s="1" t="str">
        <f>VLOOKUP(Table11[[#This Row],[نام شخص کارشناس نظارت]],Table1[],3,0)</f>
        <v>کارشناس تاسیسات نظارت (1)</v>
      </c>
      <c r="I970" s="1">
        <f>COUNTIF(Table2[کد سیستم],Table11[[#This Row],[کد سیستم]])</f>
        <v>1</v>
      </c>
    </row>
    <row r="971" spans="1:9" x14ac:dyDescent="0.25">
      <c r="A971" s="1">
        <v>970</v>
      </c>
      <c r="B971" s="1" t="s">
        <v>3509</v>
      </c>
      <c r="C971" s="1" t="s">
        <v>3509</v>
      </c>
      <c r="D971" s="1" t="s">
        <v>3756</v>
      </c>
      <c r="E971" s="1" t="s">
        <v>356</v>
      </c>
      <c r="F971" s="1" t="str">
        <f>VLOOKUP(Table11[[#This Row],[نام کارشناس دفتر فنی]],Table1[],3,0)</f>
        <v>کارشناس بازرسی وبرنامه ریزی تعمیرات مکانیک (1)</v>
      </c>
      <c r="G971" s="1" t="s">
        <v>427</v>
      </c>
      <c r="H971" s="1" t="str">
        <f>VLOOKUP(Table11[[#This Row],[نام شخص کارشناس نظارت]],Table1[],3,0)</f>
        <v>کارشناس تاسیسات نظارت (1)</v>
      </c>
      <c r="I971" s="1">
        <f>COUNTIF(Table2[کد سیستم],Table11[[#This Row],[کد سیستم]])</f>
        <v>1</v>
      </c>
    </row>
    <row r="972" spans="1:9" x14ac:dyDescent="0.25">
      <c r="A972" s="1">
        <v>971</v>
      </c>
      <c r="B972" s="1" t="s">
        <v>3511</v>
      </c>
      <c r="C972" s="1" t="s">
        <v>3511</v>
      </c>
      <c r="D972" s="1" t="s">
        <v>3756</v>
      </c>
      <c r="E972" s="1" t="s">
        <v>356</v>
      </c>
      <c r="F972" s="1" t="str">
        <f>VLOOKUP(Table11[[#This Row],[نام کارشناس دفتر فنی]],Table1[],3,0)</f>
        <v>کارشناس بازرسی وبرنامه ریزی تعمیرات مکانیک (1)</v>
      </c>
      <c r="G972" s="1" t="s">
        <v>427</v>
      </c>
      <c r="H972" s="1" t="str">
        <f>VLOOKUP(Table11[[#This Row],[نام شخص کارشناس نظارت]],Table1[],3,0)</f>
        <v>کارشناس تاسیسات نظارت (1)</v>
      </c>
      <c r="I972" s="1">
        <f>COUNTIF(Table2[کد سیستم],Table11[[#This Row],[کد سیستم]])</f>
        <v>1</v>
      </c>
    </row>
    <row r="973" spans="1:9" x14ac:dyDescent="0.25">
      <c r="A973" s="1">
        <v>972</v>
      </c>
      <c r="B973" s="1" t="s">
        <v>3513</v>
      </c>
      <c r="C973" s="1" t="s">
        <v>3513</v>
      </c>
      <c r="D973" s="1" t="s">
        <v>3756</v>
      </c>
      <c r="E973" s="1" t="s">
        <v>356</v>
      </c>
      <c r="F973" s="1" t="str">
        <f>VLOOKUP(Table11[[#This Row],[نام کارشناس دفتر فنی]],Table1[],3,0)</f>
        <v>کارشناس بازرسی وبرنامه ریزی تعمیرات مکانیک (1)</v>
      </c>
      <c r="G973" s="1" t="s">
        <v>427</v>
      </c>
      <c r="H973" s="1" t="str">
        <f>VLOOKUP(Table11[[#This Row],[نام شخص کارشناس نظارت]],Table1[],3,0)</f>
        <v>کارشناس تاسیسات نظارت (1)</v>
      </c>
      <c r="I973" s="1">
        <f>COUNTIF(Table2[کد سیستم],Table11[[#This Row],[کد سیستم]])</f>
        <v>1</v>
      </c>
    </row>
    <row r="974" spans="1:9" x14ac:dyDescent="0.25">
      <c r="A974" s="1">
        <v>973</v>
      </c>
      <c r="B974" s="1" t="s">
        <v>3515</v>
      </c>
      <c r="C974" s="1" t="s">
        <v>3515</v>
      </c>
      <c r="D974" s="1" t="s">
        <v>3756</v>
      </c>
      <c r="E974" s="1" t="s">
        <v>356</v>
      </c>
      <c r="F974" s="1" t="str">
        <f>VLOOKUP(Table11[[#This Row],[نام کارشناس دفتر فنی]],Table1[],3,0)</f>
        <v>کارشناس بازرسی وبرنامه ریزی تعمیرات مکانیک (1)</v>
      </c>
      <c r="G974" s="1" t="s">
        <v>427</v>
      </c>
      <c r="H974" s="1" t="str">
        <f>VLOOKUP(Table11[[#This Row],[نام شخص کارشناس نظارت]],Table1[],3,0)</f>
        <v>کارشناس تاسیسات نظارت (1)</v>
      </c>
      <c r="I974" s="1">
        <f>COUNTIF(Table2[کد سیستم],Table11[[#This Row],[کد سیستم]])</f>
        <v>1</v>
      </c>
    </row>
    <row r="975" spans="1:9" x14ac:dyDescent="0.25">
      <c r="A975" s="1">
        <v>974</v>
      </c>
      <c r="B975" s="1" t="s">
        <v>3517</v>
      </c>
      <c r="C975" s="1" t="s">
        <v>3517</v>
      </c>
      <c r="D975" s="1" t="s">
        <v>3756</v>
      </c>
      <c r="E975" s="1" t="s">
        <v>356</v>
      </c>
      <c r="F975" s="1" t="str">
        <f>VLOOKUP(Table11[[#This Row],[نام کارشناس دفتر فنی]],Table1[],3,0)</f>
        <v>کارشناس بازرسی وبرنامه ریزی تعمیرات مکانیک (1)</v>
      </c>
      <c r="G975" s="1" t="s">
        <v>427</v>
      </c>
      <c r="H975" s="1" t="str">
        <f>VLOOKUP(Table11[[#This Row],[نام شخص کارشناس نظارت]],Table1[],3,0)</f>
        <v>کارشناس تاسیسات نظارت (1)</v>
      </c>
      <c r="I975" s="1">
        <f>COUNTIF(Table2[کد سیستم],Table11[[#This Row],[کد سیستم]])</f>
        <v>1</v>
      </c>
    </row>
    <row r="976" spans="1:9" x14ac:dyDescent="0.25">
      <c r="A976" s="1">
        <v>975</v>
      </c>
      <c r="B976" s="1" t="s">
        <v>3519</v>
      </c>
      <c r="C976" s="1" t="s">
        <v>3519</v>
      </c>
      <c r="D976" s="1" t="s">
        <v>3756</v>
      </c>
      <c r="E976" s="1" t="s">
        <v>356</v>
      </c>
      <c r="F976" s="1" t="str">
        <f>VLOOKUP(Table11[[#This Row],[نام کارشناس دفتر فنی]],Table1[],3,0)</f>
        <v>کارشناس بازرسی وبرنامه ریزی تعمیرات مکانیک (1)</v>
      </c>
      <c r="G976" s="1" t="s">
        <v>427</v>
      </c>
      <c r="H976" s="1" t="str">
        <f>VLOOKUP(Table11[[#This Row],[نام شخص کارشناس نظارت]],Table1[],3,0)</f>
        <v>کارشناس تاسیسات نظارت (1)</v>
      </c>
      <c r="I976" s="1">
        <f>COUNTIF(Table2[کد سیستم],Table11[[#This Row],[کد سیستم]])</f>
        <v>1</v>
      </c>
    </row>
    <row r="977" spans="1:9" x14ac:dyDescent="0.25">
      <c r="A977" s="1">
        <v>976</v>
      </c>
      <c r="B977" s="1" t="s">
        <v>3521</v>
      </c>
      <c r="C977" s="1" t="s">
        <v>3521</v>
      </c>
      <c r="D977" s="1" t="s">
        <v>3756</v>
      </c>
      <c r="E977" s="1" t="s">
        <v>356</v>
      </c>
      <c r="F977" s="1" t="str">
        <f>VLOOKUP(Table11[[#This Row],[نام کارشناس دفتر فنی]],Table1[],3,0)</f>
        <v>کارشناس بازرسی وبرنامه ریزی تعمیرات مکانیک (1)</v>
      </c>
      <c r="G977" s="1" t="s">
        <v>427</v>
      </c>
      <c r="H977" s="1" t="str">
        <f>VLOOKUP(Table11[[#This Row],[نام شخص کارشناس نظارت]],Table1[],3,0)</f>
        <v>کارشناس تاسیسات نظارت (1)</v>
      </c>
      <c r="I977" s="1">
        <f>COUNTIF(Table2[کد سیستم],Table11[[#This Row],[کد سیستم]])</f>
        <v>1</v>
      </c>
    </row>
    <row r="978" spans="1:9" x14ac:dyDescent="0.25">
      <c r="A978" s="1">
        <v>977</v>
      </c>
      <c r="B978" s="1" t="s">
        <v>3523</v>
      </c>
      <c r="C978" s="1" t="s">
        <v>3523</v>
      </c>
      <c r="D978" s="1" t="s">
        <v>3756</v>
      </c>
      <c r="E978" s="1" t="s">
        <v>356</v>
      </c>
      <c r="F978" s="1" t="str">
        <f>VLOOKUP(Table11[[#This Row],[نام کارشناس دفتر فنی]],Table1[],3,0)</f>
        <v>کارشناس بازرسی وبرنامه ریزی تعمیرات مکانیک (1)</v>
      </c>
      <c r="G978" s="1" t="s">
        <v>427</v>
      </c>
      <c r="H978" s="1" t="str">
        <f>VLOOKUP(Table11[[#This Row],[نام شخص کارشناس نظارت]],Table1[],3,0)</f>
        <v>کارشناس تاسیسات نظارت (1)</v>
      </c>
      <c r="I978" s="1">
        <f>COUNTIF(Table2[کد سیستم],Table11[[#This Row],[کد سیستم]])</f>
        <v>1</v>
      </c>
    </row>
    <row r="979" spans="1:9" x14ac:dyDescent="0.25">
      <c r="A979" s="1">
        <v>978</v>
      </c>
      <c r="B979" s="1" t="s">
        <v>3525</v>
      </c>
      <c r="C979" s="1" t="s">
        <v>3525</v>
      </c>
      <c r="D979" s="1" t="s">
        <v>3756</v>
      </c>
      <c r="E979" s="1" t="s">
        <v>356</v>
      </c>
      <c r="F979" s="1" t="str">
        <f>VLOOKUP(Table11[[#This Row],[نام کارشناس دفتر فنی]],Table1[],3,0)</f>
        <v>کارشناس بازرسی وبرنامه ریزی تعمیرات مکانیک (1)</v>
      </c>
      <c r="G979" s="1" t="s">
        <v>427</v>
      </c>
      <c r="H979" s="1" t="str">
        <f>VLOOKUP(Table11[[#This Row],[نام شخص کارشناس نظارت]],Table1[],3,0)</f>
        <v>کارشناس تاسیسات نظارت (1)</v>
      </c>
      <c r="I979" s="1">
        <f>COUNTIF(Table2[کد سیستم],Table11[[#This Row],[کد سیستم]])</f>
        <v>1</v>
      </c>
    </row>
    <row r="980" spans="1:9" x14ac:dyDescent="0.25">
      <c r="A980" s="1">
        <v>979</v>
      </c>
      <c r="B980" s="1" t="s">
        <v>3527</v>
      </c>
      <c r="C980" s="1" t="s">
        <v>3527</v>
      </c>
      <c r="D980" s="1" t="s">
        <v>3756</v>
      </c>
      <c r="E980" s="1" t="s">
        <v>356</v>
      </c>
      <c r="F980" s="1" t="str">
        <f>VLOOKUP(Table11[[#This Row],[نام کارشناس دفتر فنی]],Table1[],3,0)</f>
        <v>کارشناس بازرسی وبرنامه ریزی تعمیرات مکانیک (1)</v>
      </c>
      <c r="G980" s="1" t="s">
        <v>427</v>
      </c>
      <c r="H980" s="1" t="str">
        <f>VLOOKUP(Table11[[#This Row],[نام شخص کارشناس نظارت]],Table1[],3,0)</f>
        <v>کارشناس تاسیسات نظارت (1)</v>
      </c>
      <c r="I980" s="1">
        <f>COUNTIF(Table2[کد سیستم],Table11[[#This Row],[کد سیستم]])</f>
        <v>1</v>
      </c>
    </row>
    <row r="981" spans="1:9" x14ac:dyDescent="0.25">
      <c r="A981" s="1">
        <v>980</v>
      </c>
      <c r="B981" s="1" t="s">
        <v>3529</v>
      </c>
      <c r="C981" s="1" t="s">
        <v>3529</v>
      </c>
      <c r="D981" s="1" t="s">
        <v>3756</v>
      </c>
      <c r="E981" s="1" t="s">
        <v>356</v>
      </c>
      <c r="F981" s="1" t="str">
        <f>VLOOKUP(Table11[[#This Row],[نام کارشناس دفتر فنی]],Table1[],3,0)</f>
        <v>کارشناس بازرسی وبرنامه ریزی تعمیرات مکانیک (1)</v>
      </c>
      <c r="G981" s="1" t="s">
        <v>427</v>
      </c>
      <c r="H981" s="1" t="str">
        <f>VLOOKUP(Table11[[#This Row],[نام شخص کارشناس نظارت]],Table1[],3,0)</f>
        <v>کارشناس تاسیسات نظارت (1)</v>
      </c>
      <c r="I981" s="1">
        <f>COUNTIF(Table2[کد سیستم],Table11[[#This Row],[کد سیستم]])</f>
        <v>1</v>
      </c>
    </row>
    <row r="982" spans="1:9" x14ac:dyDescent="0.25">
      <c r="A982" s="1">
        <v>981</v>
      </c>
      <c r="B982" s="1" t="s">
        <v>3531</v>
      </c>
      <c r="C982" s="1" t="s">
        <v>3531</v>
      </c>
      <c r="D982" s="1" t="s">
        <v>3756</v>
      </c>
      <c r="E982" s="1" t="s">
        <v>356</v>
      </c>
      <c r="F982" s="1" t="str">
        <f>VLOOKUP(Table11[[#This Row],[نام کارشناس دفتر فنی]],Table1[],3,0)</f>
        <v>کارشناس بازرسی وبرنامه ریزی تعمیرات مکانیک (1)</v>
      </c>
      <c r="G982" s="1" t="s">
        <v>427</v>
      </c>
      <c r="H982" s="1" t="str">
        <f>VLOOKUP(Table11[[#This Row],[نام شخص کارشناس نظارت]],Table1[],3,0)</f>
        <v>کارشناس تاسیسات نظارت (1)</v>
      </c>
      <c r="I982" s="1">
        <f>COUNTIF(Table2[کد سیستم],Table11[[#This Row],[کد سیستم]])</f>
        <v>1</v>
      </c>
    </row>
    <row r="983" spans="1:9" x14ac:dyDescent="0.25">
      <c r="A983" s="1">
        <v>982</v>
      </c>
      <c r="B983" s="1" t="s">
        <v>3533</v>
      </c>
      <c r="C983" s="1" t="s">
        <v>3533</v>
      </c>
      <c r="D983" s="1" t="s">
        <v>3756</v>
      </c>
      <c r="E983" s="1" t="s">
        <v>356</v>
      </c>
      <c r="F983" s="1" t="str">
        <f>VLOOKUP(Table11[[#This Row],[نام کارشناس دفتر فنی]],Table1[],3,0)</f>
        <v>کارشناس بازرسی وبرنامه ریزی تعمیرات مکانیک (1)</v>
      </c>
      <c r="G983" s="1" t="s">
        <v>427</v>
      </c>
      <c r="H983" s="1" t="str">
        <f>VLOOKUP(Table11[[#This Row],[نام شخص کارشناس نظارت]],Table1[],3,0)</f>
        <v>کارشناس تاسیسات نظارت (1)</v>
      </c>
      <c r="I983" s="1">
        <f>COUNTIF(Table2[کد سیستم],Table11[[#This Row],[کد سیستم]])</f>
        <v>1</v>
      </c>
    </row>
    <row r="984" spans="1:9" x14ac:dyDescent="0.25">
      <c r="A984" s="1">
        <v>983</v>
      </c>
      <c r="B984" s="1" t="s">
        <v>3535</v>
      </c>
      <c r="C984" s="1" t="s">
        <v>3535</v>
      </c>
      <c r="D984" s="1" t="s">
        <v>3756</v>
      </c>
      <c r="E984" s="1" t="s">
        <v>356</v>
      </c>
      <c r="F984" s="1" t="str">
        <f>VLOOKUP(Table11[[#This Row],[نام کارشناس دفتر فنی]],Table1[],3,0)</f>
        <v>کارشناس بازرسی وبرنامه ریزی تعمیرات مکانیک (1)</v>
      </c>
      <c r="G984" s="1" t="s">
        <v>427</v>
      </c>
      <c r="H984" s="1" t="str">
        <f>VLOOKUP(Table11[[#This Row],[نام شخص کارشناس نظارت]],Table1[],3,0)</f>
        <v>کارشناس تاسیسات نظارت (1)</v>
      </c>
      <c r="I984" s="1">
        <f>COUNTIF(Table2[کد سیستم],Table11[[#This Row],[کد سیستم]])</f>
        <v>1</v>
      </c>
    </row>
    <row r="985" spans="1:9" x14ac:dyDescent="0.25">
      <c r="A985" s="1">
        <v>984</v>
      </c>
      <c r="B985" s="1" t="s">
        <v>3537</v>
      </c>
      <c r="C985" s="1" t="s">
        <v>3537</v>
      </c>
      <c r="D985" s="1" t="s">
        <v>3756</v>
      </c>
      <c r="E985" s="1" t="s">
        <v>356</v>
      </c>
      <c r="F985" s="1" t="str">
        <f>VLOOKUP(Table11[[#This Row],[نام کارشناس دفتر فنی]],Table1[],3,0)</f>
        <v>کارشناس بازرسی وبرنامه ریزی تعمیرات مکانیک (1)</v>
      </c>
      <c r="G985" s="1" t="s">
        <v>427</v>
      </c>
      <c r="H985" s="1" t="str">
        <f>VLOOKUP(Table11[[#This Row],[نام شخص کارشناس نظارت]],Table1[],3,0)</f>
        <v>کارشناس تاسیسات نظارت (1)</v>
      </c>
      <c r="I985" s="1">
        <f>COUNTIF(Table2[کد سیستم],Table11[[#This Row],[کد سیستم]])</f>
        <v>1</v>
      </c>
    </row>
    <row r="986" spans="1:9" x14ac:dyDescent="0.25">
      <c r="A986" s="1">
        <v>985</v>
      </c>
      <c r="B986" s="1" t="s">
        <v>3539</v>
      </c>
      <c r="C986" s="1" t="s">
        <v>3539</v>
      </c>
      <c r="D986" s="1" t="s">
        <v>3756</v>
      </c>
      <c r="E986" s="1" t="s">
        <v>356</v>
      </c>
      <c r="F986" s="1" t="str">
        <f>VLOOKUP(Table11[[#This Row],[نام کارشناس دفتر فنی]],Table1[],3,0)</f>
        <v>کارشناس بازرسی وبرنامه ریزی تعمیرات مکانیک (1)</v>
      </c>
      <c r="G986" s="1" t="s">
        <v>427</v>
      </c>
      <c r="H986" s="1" t="str">
        <f>VLOOKUP(Table11[[#This Row],[نام شخص کارشناس نظارت]],Table1[],3,0)</f>
        <v>کارشناس تاسیسات نظارت (1)</v>
      </c>
      <c r="I986" s="1">
        <f>COUNTIF(Table2[کد سیستم],Table11[[#This Row],[کد سیستم]])</f>
        <v>1</v>
      </c>
    </row>
    <row r="987" spans="1:9" x14ac:dyDescent="0.25">
      <c r="A987" s="1">
        <v>986</v>
      </c>
      <c r="B987" s="1" t="s">
        <v>3541</v>
      </c>
      <c r="C987" s="1" t="s">
        <v>3541</v>
      </c>
      <c r="D987" s="1" t="s">
        <v>3756</v>
      </c>
      <c r="E987" s="1" t="s">
        <v>356</v>
      </c>
      <c r="F987" s="1" t="str">
        <f>VLOOKUP(Table11[[#This Row],[نام کارشناس دفتر فنی]],Table1[],3,0)</f>
        <v>کارشناس بازرسی وبرنامه ریزی تعمیرات مکانیک (1)</v>
      </c>
      <c r="G987" s="1" t="s">
        <v>427</v>
      </c>
      <c r="H987" s="1" t="str">
        <f>VLOOKUP(Table11[[#This Row],[نام شخص کارشناس نظارت]],Table1[],3,0)</f>
        <v>کارشناس تاسیسات نظارت (1)</v>
      </c>
      <c r="I987" s="1">
        <f>COUNTIF(Table2[کد سیستم],Table11[[#This Row],[کد سیستم]])</f>
        <v>1</v>
      </c>
    </row>
    <row r="988" spans="1:9" x14ac:dyDescent="0.25">
      <c r="A988" s="1">
        <v>987</v>
      </c>
      <c r="B988" s="1" t="s">
        <v>3543</v>
      </c>
      <c r="C988" s="1" t="s">
        <v>3543</v>
      </c>
      <c r="D988" s="1" t="s">
        <v>3756</v>
      </c>
      <c r="E988" s="1" t="s">
        <v>356</v>
      </c>
      <c r="F988" s="1" t="str">
        <f>VLOOKUP(Table11[[#This Row],[نام کارشناس دفتر فنی]],Table1[],3,0)</f>
        <v>کارشناس بازرسی وبرنامه ریزی تعمیرات مکانیک (1)</v>
      </c>
      <c r="G988" s="1" t="s">
        <v>427</v>
      </c>
      <c r="H988" s="1" t="str">
        <f>VLOOKUP(Table11[[#This Row],[نام شخص کارشناس نظارت]],Table1[],3,0)</f>
        <v>کارشناس تاسیسات نظارت (1)</v>
      </c>
      <c r="I988" s="1">
        <f>COUNTIF(Table2[کد سیستم],Table11[[#This Row],[کد سیستم]])</f>
        <v>1</v>
      </c>
    </row>
    <row r="989" spans="1:9" x14ac:dyDescent="0.25">
      <c r="A989" s="1">
        <v>988</v>
      </c>
      <c r="B989" s="1" t="s">
        <v>3545</v>
      </c>
      <c r="C989" s="1" t="s">
        <v>3545</v>
      </c>
      <c r="D989" s="1" t="s">
        <v>3756</v>
      </c>
      <c r="E989" s="1" t="s">
        <v>356</v>
      </c>
      <c r="F989" s="1" t="str">
        <f>VLOOKUP(Table11[[#This Row],[نام کارشناس دفتر فنی]],Table1[],3,0)</f>
        <v>کارشناس بازرسی وبرنامه ریزی تعمیرات مکانیک (1)</v>
      </c>
      <c r="G989" s="1" t="s">
        <v>427</v>
      </c>
      <c r="H989" s="1" t="str">
        <f>VLOOKUP(Table11[[#This Row],[نام شخص کارشناس نظارت]],Table1[],3,0)</f>
        <v>کارشناس تاسیسات نظارت (1)</v>
      </c>
      <c r="I989" s="1">
        <f>COUNTIF(Table2[کد سیستم],Table11[[#This Row],[کد سیستم]])</f>
        <v>1</v>
      </c>
    </row>
    <row r="990" spans="1:9" x14ac:dyDescent="0.25">
      <c r="A990" s="1">
        <v>989</v>
      </c>
      <c r="B990" s="1" t="s">
        <v>3547</v>
      </c>
      <c r="C990" s="1" t="s">
        <v>3547</v>
      </c>
      <c r="D990" s="1" t="s">
        <v>3756</v>
      </c>
      <c r="E990" s="1" t="s">
        <v>356</v>
      </c>
      <c r="F990" s="1" t="str">
        <f>VLOOKUP(Table11[[#This Row],[نام کارشناس دفتر فنی]],Table1[],3,0)</f>
        <v>کارشناس بازرسی وبرنامه ریزی تعمیرات مکانیک (1)</v>
      </c>
      <c r="G990" s="1" t="s">
        <v>427</v>
      </c>
      <c r="H990" s="1" t="str">
        <f>VLOOKUP(Table11[[#This Row],[نام شخص کارشناس نظارت]],Table1[],3,0)</f>
        <v>کارشناس تاسیسات نظارت (1)</v>
      </c>
      <c r="I990" s="1">
        <f>COUNTIF(Table2[کد سیستم],Table11[[#This Row],[کد سیستم]])</f>
        <v>1</v>
      </c>
    </row>
    <row r="991" spans="1:9" x14ac:dyDescent="0.25">
      <c r="A991" s="1">
        <v>990</v>
      </c>
      <c r="B991" s="1" t="s">
        <v>3549</v>
      </c>
      <c r="C991" s="1" t="s">
        <v>3549</v>
      </c>
      <c r="D991" s="1" t="s">
        <v>3756</v>
      </c>
      <c r="E991" s="1" t="s">
        <v>356</v>
      </c>
      <c r="F991" s="1" t="str">
        <f>VLOOKUP(Table11[[#This Row],[نام کارشناس دفتر فنی]],Table1[],3,0)</f>
        <v>کارشناس بازرسی وبرنامه ریزی تعمیرات مکانیک (1)</v>
      </c>
      <c r="G991" s="1" t="s">
        <v>427</v>
      </c>
      <c r="H991" s="1" t="str">
        <f>VLOOKUP(Table11[[#This Row],[نام شخص کارشناس نظارت]],Table1[],3,0)</f>
        <v>کارشناس تاسیسات نظارت (1)</v>
      </c>
      <c r="I991" s="1">
        <f>COUNTIF(Table2[کد سیستم],Table11[[#This Row],[کد سیستم]])</f>
        <v>1</v>
      </c>
    </row>
    <row r="992" spans="1:9" x14ac:dyDescent="0.25">
      <c r="A992" s="1">
        <v>991</v>
      </c>
      <c r="B992" s="1" t="s">
        <v>3551</v>
      </c>
      <c r="C992" s="1" t="s">
        <v>3551</v>
      </c>
      <c r="D992" s="1" t="s">
        <v>3756</v>
      </c>
      <c r="E992" s="1" t="s">
        <v>356</v>
      </c>
      <c r="F992" s="1" t="str">
        <f>VLOOKUP(Table11[[#This Row],[نام کارشناس دفتر فنی]],Table1[],3,0)</f>
        <v>کارشناس بازرسی وبرنامه ریزی تعمیرات مکانیک (1)</v>
      </c>
      <c r="G992" s="1" t="s">
        <v>427</v>
      </c>
      <c r="H992" s="1" t="str">
        <f>VLOOKUP(Table11[[#This Row],[نام شخص کارشناس نظارت]],Table1[],3,0)</f>
        <v>کارشناس تاسیسات نظارت (1)</v>
      </c>
      <c r="I992" s="1">
        <f>COUNTIF(Table2[کد سیستم],Table11[[#This Row],[کد سیستم]])</f>
        <v>1</v>
      </c>
    </row>
    <row r="993" spans="1:9" x14ac:dyDescent="0.25">
      <c r="A993" s="1">
        <v>992</v>
      </c>
      <c r="B993" s="1" t="s">
        <v>3553</v>
      </c>
      <c r="C993" s="1" t="s">
        <v>3553</v>
      </c>
      <c r="D993" s="1" t="s">
        <v>3756</v>
      </c>
      <c r="E993" s="1" t="s">
        <v>356</v>
      </c>
      <c r="F993" s="1" t="str">
        <f>VLOOKUP(Table11[[#This Row],[نام کارشناس دفتر فنی]],Table1[],3,0)</f>
        <v>کارشناس بازرسی وبرنامه ریزی تعمیرات مکانیک (1)</v>
      </c>
      <c r="G993" s="1" t="s">
        <v>427</v>
      </c>
      <c r="H993" s="1" t="str">
        <f>VLOOKUP(Table11[[#This Row],[نام شخص کارشناس نظارت]],Table1[],3,0)</f>
        <v>کارشناس تاسیسات نظارت (1)</v>
      </c>
      <c r="I993" s="1">
        <f>COUNTIF(Table2[کد سیستم],Table11[[#This Row],[کد سیستم]])</f>
        <v>1</v>
      </c>
    </row>
    <row r="994" spans="1:9" x14ac:dyDescent="0.25">
      <c r="A994" s="1">
        <v>993</v>
      </c>
      <c r="B994" s="1" t="s">
        <v>3555</v>
      </c>
      <c r="C994" s="1" t="s">
        <v>3555</v>
      </c>
      <c r="D994" s="1" t="s">
        <v>3756</v>
      </c>
      <c r="E994" s="1" t="s">
        <v>356</v>
      </c>
      <c r="F994" s="1" t="str">
        <f>VLOOKUP(Table11[[#This Row],[نام کارشناس دفتر فنی]],Table1[],3,0)</f>
        <v>کارشناس بازرسی وبرنامه ریزی تعمیرات مکانیک (1)</v>
      </c>
      <c r="G994" s="1" t="s">
        <v>427</v>
      </c>
      <c r="H994" s="1" t="str">
        <f>VLOOKUP(Table11[[#This Row],[نام شخص کارشناس نظارت]],Table1[],3,0)</f>
        <v>کارشناس تاسیسات نظارت (1)</v>
      </c>
      <c r="I994" s="1">
        <f>COUNTIF(Table2[کد سیستم],Table11[[#This Row],[کد سیستم]])</f>
        <v>1</v>
      </c>
    </row>
    <row r="995" spans="1:9" x14ac:dyDescent="0.25">
      <c r="A995" s="1">
        <v>994</v>
      </c>
      <c r="B995" s="1" t="s">
        <v>3557</v>
      </c>
      <c r="C995" s="1" t="s">
        <v>3557</v>
      </c>
      <c r="D995" s="1" t="s">
        <v>3756</v>
      </c>
      <c r="E995" s="1" t="s">
        <v>356</v>
      </c>
      <c r="F995" s="1" t="str">
        <f>VLOOKUP(Table11[[#This Row],[نام کارشناس دفتر فنی]],Table1[],3,0)</f>
        <v>کارشناس بازرسی وبرنامه ریزی تعمیرات مکانیک (1)</v>
      </c>
      <c r="G995" s="1" t="s">
        <v>427</v>
      </c>
      <c r="H995" s="1" t="str">
        <f>VLOOKUP(Table11[[#This Row],[نام شخص کارشناس نظارت]],Table1[],3,0)</f>
        <v>کارشناس تاسیسات نظارت (1)</v>
      </c>
      <c r="I995" s="1">
        <f>COUNTIF(Table2[کد سیستم],Table11[[#This Row],[کد سیستم]])</f>
        <v>1</v>
      </c>
    </row>
    <row r="996" spans="1:9" x14ac:dyDescent="0.25">
      <c r="A996" s="1">
        <v>995</v>
      </c>
      <c r="B996" s="1" t="s">
        <v>3559</v>
      </c>
      <c r="C996" s="1" t="s">
        <v>3559</v>
      </c>
      <c r="D996" s="1" t="s">
        <v>3756</v>
      </c>
      <c r="E996" s="1" t="s">
        <v>356</v>
      </c>
      <c r="F996" s="1" t="str">
        <f>VLOOKUP(Table11[[#This Row],[نام کارشناس دفتر فنی]],Table1[],3,0)</f>
        <v>کارشناس بازرسی وبرنامه ریزی تعمیرات مکانیک (1)</v>
      </c>
      <c r="G996" s="1" t="s">
        <v>427</v>
      </c>
      <c r="H996" s="1" t="str">
        <f>VLOOKUP(Table11[[#This Row],[نام شخص کارشناس نظارت]],Table1[],3,0)</f>
        <v>کارشناس تاسیسات نظارت (1)</v>
      </c>
      <c r="I996" s="1">
        <f>COUNTIF(Table2[کد سیستم],Table11[[#This Row],[کد سیستم]])</f>
        <v>1</v>
      </c>
    </row>
    <row r="997" spans="1:9" x14ac:dyDescent="0.25">
      <c r="A997" s="1">
        <v>996</v>
      </c>
      <c r="B997" s="1" t="s">
        <v>3561</v>
      </c>
      <c r="C997" s="1" t="s">
        <v>3561</v>
      </c>
      <c r="D997" s="1" t="s">
        <v>3756</v>
      </c>
      <c r="E997" s="1" t="s">
        <v>356</v>
      </c>
      <c r="F997" s="1" t="str">
        <f>VLOOKUP(Table11[[#This Row],[نام کارشناس دفتر فنی]],Table1[],3,0)</f>
        <v>کارشناس بازرسی وبرنامه ریزی تعمیرات مکانیک (1)</v>
      </c>
      <c r="G997" s="1" t="s">
        <v>427</v>
      </c>
      <c r="H997" s="1" t="str">
        <f>VLOOKUP(Table11[[#This Row],[نام شخص کارشناس نظارت]],Table1[],3,0)</f>
        <v>کارشناس تاسیسات نظارت (1)</v>
      </c>
      <c r="I997" s="1">
        <f>COUNTIF(Table2[کد سیستم],Table11[[#This Row],[کد سیستم]])</f>
        <v>1</v>
      </c>
    </row>
    <row r="998" spans="1:9" x14ac:dyDescent="0.25">
      <c r="A998" s="1">
        <v>997</v>
      </c>
      <c r="B998" s="1" t="s">
        <v>3563</v>
      </c>
      <c r="C998" s="1" t="s">
        <v>3563</v>
      </c>
      <c r="D998" s="1" t="s">
        <v>3756</v>
      </c>
      <c r="E998" s="1" t="s">
        <v>356</v>
      </c>
      <c r="F998" s="1" t="str">
        <f>VLOOKUP(Table11[[#This Row],[نام کارشناس دفتر فنی]],Table1[],3,0)</f>
        <v>کارشناس بازرسی وبرنامه ریزی تعمیرات مکانیک (1)</v>
      </c>
      <c r="G998" s="1" t="s">
        <v>427</v>
      </c>
      <c r="H998" s="1" t="str">
        <f>VLOOKUP(Table11[[#This Row],[نام شخص کارشناس نظارت]],Table1[],3,0)</f>
        <v>کارشناس تاسیسات نظارت (1)</v>
      </c>
      <c r="I998" s="1">
        <f>COUNTIF(Table2[کد سیستم],Table11[[#This Row],[کد سیستم]])</f>
        <v>1</v>
      </c>
    </row>
    <row r="999" spans="1:9" x14ac:dyDescent="0.25">
      <c r="A999" s="1">
        <v>998</v>
      </c>
      <c r="B999" s="1" t="s">
        <v>3565</v>
      </c>
      <c r="C999" s="1" t="s">
        <v>3565</v>
      </c>
      <c r="D999" s="1" t="s">
        <v>3756</v>
      </c>
      <c r="E999" s="1" t="s">
        <v>356</v>
      </c>
      <c r="F999" s="1" t="str">
        <f>VLOOKUP(Table11[[#This Row],[نام کارشناس دفتر فنی]],Table1[],3,0)</f>
        <v>کارشناس بازرسی وبرنامه ریزی تعمیرات مکانیک (1)</v>
      </c>
      <c r="G999" s="1" t="s">
        <v>427</v>
      </c>
      <c r="H999" s="1" t="str">
        <f>VLOOKUP(Table11[[#This Row],[نام شخص کارشناس نظارت]],Table1[],3,0)</f>
        <v>کارشناس تاسیسات نظارت (1)</v>
      </c>
      <c r="I999" s="1">
        <f>COUNTIF(Table2[کد سیستم],Table11[[#This Row],[کد سیستم]])</f>
        <v>1</v>
      </c>
    </row>
    <row r="1000" spans="1:9" x14ac:dyDescent="0.25">
      <c r="A1000" s="1">
        <v>999</v>
      </c>
      <c r="B1000" s="1" t="s">
        <v>3567</v>
      </c>
      <c r="C1000" s="1" t="s">
        <v>3567</v>
      </c>
      <c r="D1000" s="1" t="s">
        <v>3756</v>
      </c>
      <c r="E1000" s="1" t="s">
        <v>356</v>
      </c>
      <c r="F1000" s="1" t="str">
        <f>VLOOKUP(Table11[[#This Row],[نام کارشناس دفتر فنی]],Table1[],3,0)</f>
        <v>کارشناس بازرسی وبرنامه ریزی تعمیرات مکانیک (1)</v>
      </c>
      <c r="G1000" s="1" t="s">
        <v>427</v>
      </c>
      <c r="H1000" s="1" t="str">
        <f>VLOOKUP(Table11[[#This Row],[نام شخص کارشناس نظارت]],Table1[],3,0)</f>
        <v>کارشناس تاسیسات نظارت (1)</v>
      </c>
      <c r="I1000" s="1">
        <f>COUNTIF(Table2[کد سیستم],Table11[[#This Row],[کد سیستم]])</f>
        <v>1</v>
      </c>
    </row>
    <row r="1001" spans="1:9" x14ac:dyDescent="0.25">
      <c r="A1001" s="1">
        <v>1000</v>
      </c>
      <c r="B1001" s="1" t="s">
        <v>3569</v>
      </c>
      <c r="C1001" s="1" t="s">
        <v>3569</v>
      </c>
      <c r="D1001" s="1" t="s">
        <v>3756</v>
      </c>
      <c r="E1001" s="1" t="s">
        <v>356</v>
      </c>
      <c r="F1001" s="1" t="str">
        <f>VLOOKUP(Table11[[#This Row],[نام کارشناس دفتر فنی]],Table1[],3,0)</f>
        <v>کارشناس بازرسی وبرنامه ریزی تعمیرات مکانیک (1)</v>
      </c>
      <c r="G1001" s="1" t="s">
        <v>427</v>
      </c>
      <c r="H1001" s="1" t="str">
        <f>VLOOKUP(Table11[[#This Row],[نام شخص کارشناس نظارت]],Table1[],3,0)</f>
        <v>کارشناس تاسیسات نظارت (1)</v>
      </c>
      <c r="I1001" s="1">
        <f>COUNTIF(Table2[کد سیستم],Table11[[#This Row],[کد سیستم]])</f>
        <v>1</v>
      </c>
    </row>
    <row r="1002" spans="1:9" x14ac:dyDescent="0.25">
      <c r="A1002" s="1">
        <v>1001</v>
      </c>
      <c r="B1002" s="1" t="s">
        <v>3571</v>
      </c>
      <c r="C1002" s="1" t="s">
        <v>3571</v>
      </c>
      <c r="D1002" s="1" t="s">
        <v>3756</v>
      </c>
      <c r="E1002" s="1" t="s">
        <v>356</v>
      </c>
      <c r="F1002" s="1" t="str">
        <f>VLOOKUP(Table11[[#This Row],[نام کارشناس دفتر فنی]],Table1[],3,0)</f>
        <v>کارشناس بازرسی وبرنامه ریزی تعمیرات مکانیک (1)</v>
      </c>
      <c r="G1002" s="1" t="s">
        <v>427</v>
      </c>
      <c r="H1002" s="1" t="str">
        <f>VLOOKUP(Table11[[#This Row],[نام شخص کارشناس نظارت]],Table1[],3,0)</f>
        <v>کارشناس تاسیسات نظارت (1)</v>
      </c>
      <c r="I1002" s="1">
        <f>COUNTIF(Table2[کد سیستم],Table11[[#This Row],[کد سیستم]])</f>
        <v>1</v>
      </c>
    </row>
    <row r="1003" spans="1:9" x14ac:dyDescent="0.25">
      <c r="A1003" s="1">
        <v>1002</v>
      </c>
      <c r="B1003" s="1" t="s">
        <v>3573</v>
      </c>
      <c r="C1003" s="1" t="s">
        <v>3573</v>
      </c>
      <c r="D1003" s="1" t="s">
        <v>3756</v>
      </c>
      <c r="E1003" s="1" t="s">
        <v>356</v>
      </c>
      <c r="F1003" s="1" t="str">
        <f>VLOOKUP(Table11[[#This Row],[نام کارشناس دفتر فنی]],Table1[],3,0)</f>
        <v>کارشناس بازرسی وبرنامه ریزی تعمیرات مکانیک (1)</v>
      </c>
      <c r="G1003" s="1" t="s">
        <v>427</v>
      </c>
      <c r="H1003" s="1" t="str">
        <f>VLOOKUP(Table11[[#This Row],[نام شخص کارشناس نظارت]],Table1[],3,0)</f>
        <v>کارشناس تاسیسات نظارت (1)</v>
      </c>
      <c r="I1003" s="1">
        <f>COUNTIF(Table2[کد سیستم],Table11[[#This Row],[کد سیستم]])</f>
        <v>1</v>
      </c>
    </row>
    <row r="1004" spans="1:9" x14ac:dyDescent="0.25">
      <c r="A1004" s="1">
        <v>1003</v>
      </c>
      <c r="B1004" s="1" t="s">
        <v>3575</v>
      </c>
      <c r="C1004" s="1" t="s">
        <v>3575</v>
      </c>
      <c r="D1004" s="1" t="s">
        <v>3756</v>
      </c>
      <c r="E1004" s="1" t="s">
        <v>356</v>
      </c>
      <c r="F1004" s="1" t="str">
        <f>VLOOKUP(Table11[[#This Row],[نام کارشناس دفتر فنی]],Table1[],3,0)</f>
        <v>کارشناس بازرسی وبرنامه ریزی تعمیرات مکانیک (1)</v>
      </c>
      <c r="G1004" s="1" t="s">
        <v>427</v>
      </c>
      <c r="H1004" s="1" t="str">
        <f>VLOOKUP(Table11[[#This Row],[نام شخص کارشناس نظارت]],Table1[],3,0)</f>
        <v>کارشناس تاسیسات نظارت (1)</v>
      </c>
      <c r="I1004" s="1">
        <f>COUNTIF(Table2[کد سیستم],Table11[[#This Row],[کد سیستم]])</f>
        <v>1</v>
      </c>
    </row>
    <row r="1005" spans="1:9" x14ac:dyDescent="0.25">
      <c r="A1005" s="1">
        <v>1004</v>
      </c>
      <c r="B1005" s="1" t="s">
        <v>3577</v>
      </c>
      <c r="C1005" s="1" t="s">
        <v>3577</v>
      </c>
      <c r="D1005" s="1" t="s">
        <v>3756</v>
      </c>
      <c r="E1005" s="1" t="s">
        <v>356</v>
      </c>
      <c r="F1005" s="1" t="str">
        <f>VLOOKUP(Table11[[#This Row],[نام کارشناس دفتر فنی]],Table1[],3,0)</f>
        <v>کارشناس بازرسی وبرنامه ریزی تعمیرات مکانیک (1)</v>
      </c>
      <c r="G1005" s="1" t="s">
        <v>427</v>
      </c>
      <c r="H1005" s="1" t="str">
        <f>VLOOKUP(Table11[[#This Row],[نام شخص کارشناس نظارت]],Table1[],3,0)</f>
        <v>کارشناس تاسیسات نظارت (1)</v>
      </c>
      <c r="I1005" s="1">
        <f>COUNTIF(Table2[کد سیستم],Table11[[#This Row],[کد سیستم]])</f>
        <v>1</v>
      </c>
    </row>
    <row r="1006" spans="1:9" x14ac:dyDescent="0.25">
      <c r="A1006" s="1">
        <v>1005</v>
      </c>
      <c r="B1006" s="1" t="s">
        <v>3579</v>
      </c>
      <c r="C1006" s="1" t="s">
        <v>3579</v>
      </c>
      <c r="D1006" s="1" t="s">
        <v>3756</v>
      </c>
      <c r="E1006" s="1" t="s">
        <v>356</v>
      </c>
      <c r="F1006" s="1" t="str">
        <f>VLOOKUP(Table11[[#This Row],[نام کارشناس دفتر فنی]],Table1[],3,0)</f>
        <v>کارشناس بازرسی وبرنامه ریزی تعمیرات مکانیک (1)</v>
      </c>
      <c r="G1006" s="1" t="s">
        <v>427</v>
      </c>
      <c r="H1006" s="1" t="str">
        <f>VLOOKUP(Table11[[#This Row],[نام شخص کارشناس نظارت]],Table1[],3,0)</f>
        <v>کارشناس تاسیسات نظارت (1)</v>
      </c>
      <c r="I1006" s="1">
        <f>COUNTIF(Table2[کد سیستم],Table11[[#This Row],[کد سیستم]])</f>
        <v>1</v>
      </c>
    </row>
    <row r="1007" spans="1:9" x14ac:dyDescent="0.25">
      <c r="A1007" s="1">
        <v>1006</v>
      </c>
      <c r="B1007" s="1" t="s">
        <v>3581</v>
      </c>
      <c r="C1007" s="1" t="s">
        <v>3581</v>
      </c>
      <c r="D1007" s="1" t="s">
        <v>3756</v>
      </c>
      <c r="E1007" s="1" t="s">
        <v>356</v>
      </c>
      <c r="F1007" s="1" t="str">
        <f>VLOOKUP(Table11[[#This Row],[نام کارشناس دفتر فنی]],Table1[],3,0)</f>
        <v>کارشناس بازرسی وبرنامه ریزی تعمیرات مکانیک (1)</v>
      </c>
      <c r="G1007" s="1" t="s">
        <v>427</v>
      </c>
      <c r="H1007" s="1" t="str">
        <f>VLOOKUP(Table11[[#This Row],[نام شخص کارشناس نظارت]],Table1[],3,0)</f>
        <v>کارشناس تاسیسات نظارت (1)</v>
      </c>
      <c r="I1007" s="1">
        <f>COUNTIF(Table2[کد سیستم],Table11[[#This Row],[کد سیستم]])</f>
        <v>1</v>
      </c>
    </row>
    <row r="1008" spans="1:9" x14ac:dyDescent="0.25">
      <c r="A1008" s="1">
        <v>1007</v>
      </c>
      <c r="B1008" s="1" t="s">
        <v>3583</v>
      </c>
      <c r="C1008" s="1" t="s">
        <v>3583</v>
      </c>
      <c r="D1008" s="1" t="s">
        <v>3756</v>
      </c>
      <c r="E1008" s="1" t="s">
        <v>356</v>
      </c>
      <c r="F1008" s="1" t="str">
        <f>VLOOKUP(Table11[[#This Row],[نام کارشناس دفتر فنی]],Table1[],3,0)</f>
        <v>کارشناس بازرسی وبرنامه ریزی تعمیرات مکانیک (1)</v>
      </c>
      <c r="G1008" s="1" t="s">
        <v>427</v>
      </c>
      <c r="H1008" s="1" t="str">
        <f>VLOOKUP(Table11[[#This Row],[نام شخص کارشناس نظارت]],Table1[],3,0)</f>
        <v>کارشناس تاسیسات نظارت (1)</v>
      </c>
      <c r="I1008" s="1">
        <f>COUNTIF(Table2[کد سیستم],Table11[[#This Row],[کد سیستم]])</f>
        <v>1</v>
      </c>
    </row>
    <row r="1009" spans="1:9" x14ac:dyDescent="0.25">
      <c r="A1009" s="1">
        <v>1008</v>
      </c>
      <c r="B1009" s="1" t="s">
        <v>3585</v>
      </c>
      <c r="C1009" s="1" t="s">
        <v>3585</v>
      </c>
      <c r="D1009" s="1" t="s">
        <v>3756</v>
      </c>
      <c r="E1009" s="1" t="s">
        <v>356</v>
      </c>
      <c r="F1009" s="1" t="str">
        <f>VLOOKUP(Table11[[#This Row],[نام کارشناس دفتر فنی]],Table1[],3,0)</f>
        <v>کارشناس بازرسی وبرنامه ریزی تعمیرات مکانیک (1)</v>
      </c>
      <c r="G1009" s="1" t="s">
        <v>427</v>
      </c>
      <c r="H1009" s="1" t="str">
        <f>VLOOKUP(Table11[[#This Row],[نام شخص کارشناس نظارت]],Table1[],3,0)</f>
        <v>کارشناس تاسیسات نظارت (1)</v>
      </c>
      <c r="I1009" s="1">
        <f>COUNTIF(Table2[کد سیستم],Table11[[#This Row],[کد سیستم]])</f>
        <v>1</v>
      </c>
    </row>
    <row r="1010" spans="1:9" x14ac:dyDescent="0.25">
      <c r="A1010" s="1">
        <v>1009</v>
      </c>
      <c r="B1010" s="1" t="s">
        <v>3587</v>
      </c>
      <c r="C1010" s="1" t="s">
        <v>3587</v>
      </c>
      <c r="D1010" s="1" t="s">
        <v>3756</v>
      </c>
      <c r="E1010" s="1" t="s">
        <v>356</v>
      </c>
      <c r="F1010" s="1" t="str">
        <f>VLOOKUP(Table11[[#This Row],[نام کارشناس دفتر فنی]],Table1[],3,0)</f>
        <v>کارشناس بازرسی وبرنامه ریزی تعمیرات مکانیک (1)</v>
      </c>
      <c r="G1010" s="1" t="s">
        <v>427</v>
      </c>
      <c r="H1010" s="1" t="str">
        <f>VLOOKUP(Table11[[#This Row],[نام شخص کارشناس نظارت]],Table1[],3,0)</f>
        <v>کارشناس تاسیسات نظارت (1)</v>
      </c>
      <c r="I1010" s="1">
        <f>COUNTIF(Table2[کد سیستم],Table11[[#This Row],[کد سیستم]])</f>
        <v>1</v>
      </c>
    </row>
    <row r="1011" spans="1:9" x14ac:dyDescent="0.25">
      <c r="A1011" s="1">
        <v>1010</v>
      </c>
      <c r="B1011" s="1" t="s">
        <v>3589</v>
      </c>
      <c r="C1011" s="1" t="s">
        <v>3589</v>
      </c>
      <c r="D1011" s="1" t="s">
        <v>3756</v>
      </c>
      <c r="E1011" s="1" t="s">
        <v>356</v>
      </c>
      <c r="F1011" s="1" t="str">
        <f>VLOOKUP(Table11[[#This Row],[نام کارشناس دفتر فنی]],Table1[],3,0)</f>
        <v>کارشناس بازرسی وبرنامه ریزی تعمیرات مکانیک (1)</v>
      </c>
      <c r="G1011" s="1" t="s">
        <v>427</v>
      </c>
      <c r="H1011" s="1" t="str">
        <f>VLOOKUP(Table11[[#This Row],[نام شخص کارشناس نظارت]],Table1[],3,0)</f>
        <v>کارشناس تاسیسات نظارت (1)</v>
      </c>
      <c r="I1011" s="1">
        <f>COUNTIF(Table2[کد سیستم],Table11[[#This Row],[کد سیستم]])</f>
        <v>1</v>
      </c>
    </row>
    <row r="1012" spans="1:9" x14ac:dyDescent="0.25">
      <c r="A1012" s="1">
        <v>1011</v>
      </c>
      <c r="B1012" s="1" t="s">
        <v>3591</v>
      </c>
      <c r="C1012" s="1" t="s">
        <v>3591</v>
      </c>
      <c r="D1012" s="1" t="s">
        <v>3756</v>
      </c>
      <c r="E1012" s="1" t="s">
        <v>356</v>
      </c>
      <c r="F1012" s="1" t="str">
        <f>VLOOKUP(Table11[[#This Row],[نام کارشناس دفتر فنی]],Table1[],3,0)</f>
        <v>کارشناس بازرسی وبرنامه ریزی تعمیرات مکانیک (1)</v>
      </c>
      <c r="G1012" s="1" t="s">
        <v>427</v>
      </c>
      <c r="H1012" s="1" t="str">
        <f>VLOOKUP(Table11[[#This Row],[نام شخص کارشناس نظارت]],Table1[],3,0)</f>
        <v>کارشناس تاسیسات نظارت (1)</v>
      </c>
      <c r="I1012" s="1">
        <f>COUNTIF(Table2[کد سیستم],Table11[[#This Row],[کد سیستم]])</f>
        <v>1</v>
      </c>
    </row>
    <row r="1013" spans="1:9" x14ac:dyDescent="0.25">
      <c r="A1013" s="1">
        <v>1012</v>
      </c>
      <c r="B1013" s="1" t="s">
        <v>3593</v>
      </c>
      <c r="C1013" s="1" t="s">
        <v>3594</v>
      </c>
      <c r="D1013" s="1" t="s">
        <v>3756</v>
      </c>
      <c r="E1013" s="1" t="s">
        <v>356</v>
      </c>
      <c r="F1013" s="1" t="str">
        <f>VLOOKUP(Table11[[#This Row],[نام کارشناس دفتر فنی]],Table1[],3,0)</f>
        <v>کارشناس بازرسی وبرنامه ریزی تعمیرات مکانیک (1)</v>
      </c>
      <c r="G1013" s="1" t="s">
        <v>427</v>
      </c>
      <c r="H1013" s="1" t="str">
        <f>VLOOKUP(Table11[[#This Row],[نام شخص کارشناس نظارت]],Table1[],3,0)</f>
        <v>کارشناس تاسیسات نظارت (1)</v>
      </c>
      <c r="I1013" s="1">
        <f>COUNTIF(Table2[کد سیستم],Table11[[#This Row],[کد سیستم]])</f>
        <v>1</v>
      </c>
    </row>
    <row r="1014" spans="1:9" x14ac:dyDescent="0.25">
      <c r="A1014" s="1">
        <v>1013</v>
      </c>
      <c r="B1014" s="1" t="s">
        <v>3596</v>
      </c>
      <c r="C1014" s="1" t="s">
        <v>3596</v>
      </c>
      <c r="D1014" s="1" t="s">
        <v>3756</v>
      </c>
      <c r="E1014" s="1" t="s">
        <v>356</v>
      </c>
      <c r="F1014" s="1" t="str">
        <f>VLOOKUP(Table11[[#This Row],[نام کارشناس دفتر فنی]],Table1[],3,0)</f>
        <v>کارشناس بازرسی وبرنامه ریزی تعمیرات مکانیک (1)</v>
      </c>
      <c r="G1014" s="1" t="s">
        <v>427</v>
      </c>
      <c r="H1014" s="1" t="str">
        <f>VLOOKUP(Table11[[#This Row],[نام شخص کارشناس نظارت]],Table1[],3,0)</f>
        <v>کارشناس تاسیسات نظارت (1)</v>
      </c>
      <c r="I1014" s="1">
        <f>COUNTIF(Table2[کد سیستم],Table11[[#This Row],[کد سیستم]])</f>
        <v>1</v>
      </c>
    </row>
    <row r="1015" spans="1:9" x14ac:dyDescent="0.25">
      <c r="A1015" s="1">
        <v>1014</v>
      </c>
      <c r="B1015" s="1" t="s">
        <v>3598</v>
      </c>
      <c r="C1015" s="1" t="s">
        <v>3598</v>
      </c>
      <c r="D1015" s="1" t="s">
        <v>3756</v>
      </c>
      <c r="E1015" s="1" t="s">
        <v>356</v>
      </c>
      <c r="F1015" s="1" t="str">
        <f>VLOOKUP(Table11[[#This Row],[نام کارشناس دفتر فنی]],Table1[],3,0)</f>
        <v>کارشناس بازرسی وبرنامه ریزی تعمیرات مکانیک (1)</v>
      </c>
      <c r="G1015" s="1" t="s">
        <v>427</v>
      </c>
      <c r="H1015" s="1" t="str">
        <f>VLOOKUP(Table11[[#This Row],[نام شخص کارشناس نظارت]],Table1[],3,0)</f>
        <v>کارشناس تاسیسات نظارت (1)</v>
      </c>
      <c r="I1015" s="1">
        <f>COUNTIF(Table2[کد سیستم],Table11[[#This Row],[کد سیستم]])</f>
        <v>1</v>
      </c>
    </row>
    <row r="1016" spans="1:9" x14ac:dyDescent="0.25">
      <c r="A1016" s="1">
        <v>1015</v>
      </c>
      <c r="B1016" s="1" t="s">
        <v>3600</v>
      </c>
      <c r="C1016" s="1" t="s">
        <v>3600</v>
      </c>
      <c r="D1016" s="1" t="s">
        <v>3756</v>
      </c>
      <c r="E1016" s="1" t="s">
        <v>356</v>
      </c>
      <c r="F1016" s="1" t="str">
        <f>VLOOKUP(Table11[[#This Row],[نام کارشناس دفتر فنی]],Table1[],3,0)</f>
        <v>کارشناس بازرسی وبرنامه ریزی تعمیرات مکانیک (1)</v>
      </c>
      <c r="G1016" s="1" t="s">
        <v>427</v>
      </c>
      <c r="H1016" s="1" t="str">
        <f>VLOOKUP(Table11[[#This Row],[نام شخص کارشناس نظارت]],Table1[],3,0)</f>
        <v>کارشناس تاسیسات نظارت (1)</v>
      </c>
      <c r="I1016" s="1">
        <f>COUNTIF(Table2[کد سیستم],Table11[[#This Row],[کد سیستم]])</f>
        <v>1</v>
      </c>
    </row>
    <row r="1017" spans="1:9" x14ac:dyDescent="0.25">
      <c r="A1017" s="1">
        <v>1016</v>
      </c>
      <c r="B1017" s="1" t="s">
        <v>3602</v>
      </c>
      <c r="C1017" s="1" t="s">
        <v>3602</v>
      </c>
      <c r="D1017" s="1" t="s">
        <v>3756</v>
      </c>
      <c r="E1017" s="1" t="s">
        <v>356</v>
      </c>
      <c r="F1017" s="1" t="str">
        <f>VLOOKUP(Table11[[#This Row],[نام کارشناس دفتر فنی]],Table1[],3,0)</f>
        <v>کارشناس بازرسی وبرنامه ریزی تعمیرات مکانیک (1)</v>
      </c>
      <c r="G1017" s="1" t="s">
        <v>427</v>
      </c>
      <c r="H1017" s="1" t="str">
        <f>VLOOKUP(Table11[[#This Row],[نام شخص کارشناس نظارت]],Table1[],3,0)</f>
        <v>کارشناس تاسیسات نظارت (1)</v>
      </c>
      <c r="I1017" s="1">
        <f>COUNTIF(Table2[کد سیستم],Table11[[#This Row],[کد سیستم]])</f>
        <v>1</v>
      </c>
    </row>
    <row r="1018" spans="1:9" x14ac:dyDescent="0.25">
      <c r="A1018" s="1">
        <v>1017</v>
      </c>
      <c r="B1018" s="1" t="s">
        <v>3604</v>
      </c>
      <c r="C1018" s="1" t="s">
        <v>3604</v>
      </c>
      <c r="D1018" s="1" t="s">
        <v>3756</v>
      </c>
      <c r="E1018" s="1" t="s">
        <v>356</v>
      </c>
      <c r="F1018" s="1" t="str">
        <f>VLOOKUP(Table11[[#This Row],[نام کارشناس دفتر فنی]],Table1[],3,0)</f>
        <v>کارشناس بازرسی وبرنامه ریزی تعمیرات مکانیک (1)</v>
      </c>
      <c r="G1018" s="1" t="s">
        <v>427</v>
      </c>
      <c r="H1018" s="1" t="str">
        <f>VLOOKUP(Table11[[#This Row],[نام شخص کارشناس نظارت]],Table1[],3,0)</f>
        <v>کارشناس تاسیسات نظارت (1)</v>
      </c>
      <c r="I1018" s="1">
        <f>COUNTIF(Table2[کد سیستم],Table11[[#This Row],[کد سیستم]])</f>
        <v>1</v>
      </c>
    </row>
    <row r="1019" spans="1:9" x14ac:dyDescent="0.25">
      <c r="A1019" s="1">
        <v>1018</v>
      </c>
      <c r="B1019" s="1" t="s">
        <v>3606</v>
      </c>
      <c r="C1019" s="1" t="s">
        <v>3606</v>
      </c>
      <c r="D1019" s="1" t="s">
        <v>3756</v>
      </c>
      <c r="E1019" s="1" t="s">
        <v>356</v>
      </c>
      <c r="F1019" s="1" t="str">
        <f>VLOOKUP(Table11[[#This Row],[نام کارشناس دفتر فنی]],Table1[],3,0)</f>
        <v>کارشناس بازرسی وبرنامه ریزی تعمیرات مکانیک (1)</v>
      </c>
      <c r="G1019" s="1" t="s">
        <v>427</v>
      </c>
      <c r="H1019" s="1" t="str">
        <f>VLOOKUP(Table11[[#This Row],[نام شخص کارشناس نظارت]],Table1[],3,0)</f>
        <v>کارشناس تاسیسات نظارت (1)</v>
      </c>
      <c r="I1019" s="1">
        <f>COUNTIF(Table2[کد سیستم],Table11[[#This Row],[کد سیستم]])</f>
        <v>1</v>
      </c>
    </row>
    <row r="1020" spans="1:9" x14ac:dyDescent="0.25">
      <c r="A1020" s="1">
        <v>1019</v>
      </c>
      <c r="B1020" s="1" t="s">
        <v>3608</v>
      </c>
      <c r="C1020" s="1" t="s">
        <v>3608</v>
      </c>
      <c r="D1020" s="1" t="s">
        <v>3756</v>
      </c>
      <c r="E1020" s="1" t="s">
        <v>356</v>
      </c>
      <c r="F1020" s="1" t="str">
        <f>VLOOKUP(Table11[[#This Row],[نام کارشناس دفتر فنی]],Table1[],3,0)</f>
        <v>کارشناس بازرسی وبرنامه ریزی تعمیرات مکانیک (1)</v>
      </c>
      <c r="G1020" s="1" t="s">
        <v>427</v>
      </c>
      <c r="H1020" s="1" t="str">
        <f>VLOOKUP(Table11[[#This Row],[نام شخص کارشناس نظارت]],Table1[],3,0)</f>
        <v>کارشناس تاسیسات نظارت (1)</v>
      </c>
      <c r="I1020" s="1">
        <f>COUNTIF(Table2[کد سیستم],Table11[[#This Row],[کد سیستم]])</f>
        <v>1</v>
      </c>
    </row>
    <row r="1021" spans="1:9" x14ac:dyDescent="0.25">
      <c r="A1021" s="1">
        <v>1020</v>
      </c>
      <c r="B1021" s="1" t="s">
        <v>3610</v>
      </c>
      <c r="C1021" s="1" t="s">
        <v>3610</v>
      </c>
      <c r="D1021" s="1" t="s">
        <v>3756</v>
      </c>
      <c r="E1021" s="1" t="s">
        <v>356</v>
      </c>
      <c r="F1021" s="1" t="str">
        <f>VLOOKUP(Table11[[#This Row],[نام کارشناس دفتر فنی]],Table1[],3,0)</f>
        <v>کارشناس بازرسی وبرنامه ریزی تعمیرات مکانیک (1)</v>
      </c>
      <c r="G1021" s="1" t="s">
        <v>427</v>
      </c>
      <c r="H1021" s="1" t="str">
        <f>VLOOKUP(Table11[[#This Row],[نام شخص کارشناس نظارت]],Table1[],3,0)</f>
        <v>کارشناس تاسیسات نظارت (1)</v>
      </c>
      <c r="I1021" s="1">
        <f>COUNTIF(Table2[کد سیستم],Table11[[#This Row],[کد سیستم]])</f>
        <v>1</v>
      </c>
    </row>
    <row r="1022" spans="1:9" x14ac:dyDescent="0.25">
      <c r="A1022" s="1">
        <v>1021</v>
      </c>
      <c r="B1022" s="1" t="s">
        <v>3612</v>
      </c>
      <c r="C1022" s="1" t="s">
        <v>3612</v>
      </c>
      <c r="D1022" s="1" t="s">
        <v>3756</v>
      </c>
      <c r="E1022" s="1" t="s">
        <v>356</v>
      </c>
      <c r="F1022" s="1" t="str">
        <f>VLOOKUP(Table11[[#This Row],[نام کارشناس دفتر فنی]],Table1[],3,0)</f>
        <v>کارشناس بازرسی وبرنامه ریزی تعمیرات مکانیک (1)</v>
      </c>
      <c r="G1022" s="1" t="s">
        <v>427</v>
      </c>
      <c r="H1022" s="1" t="str">
        <f>VLOOKUP(Table11[[#This Row],[نام شخص کارشناس نظارت]],Table1[],3,0)</f>
        <v>کارشناس تاسیسات نظارت (1)</v>
      </c>
      <c r="I1022" s="1">
        <f>COUNTIF(Table2[کد سیستم],Table11[[#This Row],[کد سیستم]])</f>
        <v>1</v>
      </c>
    </row>
    <row r="1023" spans="1:9" x14ac:dyDescent="0.25">
      <c r="A1023" s="1">
        <v>1022</v>
      </c>
      <c r="B1023" s="1" t="s">
        <v>3614</v>
      </c>
      <c r="C1023" s="1" t="s">
        <v>3614</v>
      </c>
      <c r="D1023" s="1" t="s">
        <v>3756</v>
      </c>
      <c r="E1023" s="1" t="s">
        <v>356</v>
      </c>
      <c r="F1023" s="1" t="str">
        <f>VLOOKUP(Table11[[#This Row],[نام کارشناس دفتر فنی]],Table1[],3,0)</f>
        <v>کارشناس بازرسی وبرنامه ریزی تعمیرات مکانیک (1)</v>
      </c>
      <c r="G1023" s="1" t="s">
        <v>427</v>
      </c>
      <c r="H1023" s="1" t="str">
        <f>VLOOKUP(Table11[[#This Row],[نام شخص کارشناس نظارت]],Table1[],3,0)</f>
        <v>کارشناس تاسیسات نظارت (1)</v>
      </c>
      <c r="I1023" s="1">
        <f>COUNTIF(Table2[کد سیستم],Table11[[#This Row],[کد سیستم]])</f>
        <v>1</v>
      </c>
    </row>
    <row r="1024" spans="1:9" x14ac:dyDescent="0.25">
      <c r="A1024" s="1">
        <v>1023</v>
      </c>
      <c r="B1024" s="1" t="s">
        <v>3616</v>
      </c>
      <c r="C1024" s="1" t="s">
        <v>3616</v>
      </c>
      <c r="D1024" s="1" t="s">
        <v>3756</v>
      </c>
      <c r="E1024" s="1" t="s">
        <v>356</v>
      </c>
      <c r="F1024" s="1" t="str">
        <f>VLOOKUP(Table11[[#This Row],[نام کارشناس دفتر فنی]],Table1[],3,0)</f>
        <v>کارشناس بازرسی وبرنامه ریزی تعمیرات مکانیک (1)</v>
      </c>
      <c r="G1024" s="1" t="s">
        <v>427</v>
      </c>
      <c r="H1024" s="1" t="str">
        <f>VLOOKUP(Table11[[#This Row],[نام شخص کارشناس نظارت]],Table1[],3,0)</f>
        <v>کارشناس تاسیسات نظارت (1)</v>
      </c>
      <c r="I1024" s="1">
        <f>COUNTIF(Table2[کد سیستم],Table11[[#This Row],[کد سیستم]])</f>
        <v>1</v>
      </c>
    </row>
    <row r="1025" spans="1:9" x14ac:dyDescent="0.25">
      <c r="A1025" s="1">
        <v>1024</v>
      </c>
      <c r="B1025" s="1" t="s">
        <v>3618</v>
      </c>
      <c r="C1025" s="1" t="s">
        <v>3618</v>
      </c>
      <c r="D1025" s="1" t="s">
        <v>3756</v>
      </c>
      <c r="E1025" s="1" t="s">
        <v>356</v>
      </c>
      <c r="F1025" s="1" t="str">
        <f>VLOOKUP(Table11[[#This Row],[نام کارشناس دفتر فنی]],Table1[],3,0)</f>
        <v>کارشناس بازرسی وبرنامه ریزی تعمیرات مکانیک (1)</v>
      </c>
      <c r="G1025" s="1" t="s">
        <v>427</v>
      </c>
      <c r="H1025" s="1" t="str">
        <f>VLOOKUP(Table11[[#This Row],[نام شخص کارشناس نظارت]],Table1[],3,0)</f>
        <v>کارشناس تاسیسات نظارت (1)</v>
      </c>
      <c r="I1025" s="1">
        <f>COUNTIF(Table2[کد سیستم],Table11[[#This Row],[کد سیستم]])</f>
        <v>1</v>
      </c>
    </row>
    <row r="1026" spans="1:9" x14ac:dyDescent="0.25">
      <c r="A1026" s="1">
        <v>1025</v>
      </c>
      <c r="B1026" s="1" t="s">
        <v>3620</v>
      </c>
      <c r="C1026" s="1" t="s">
        <v>3620</v>
      </c>
      <c r="D1026" s="1" t="s">
        <v>3756</v>
      </c>
      <c r="E1026" s="1" t="s">
        <v>356</v>
      </c>
      <c r="F1026" s="1" t="str">
        <f>VLOOKUP(Table11[[#This Row],[نام کارشناس دفتر فنی]],Table1[],3,0)</f>
        <v>کارشناس بازرسی وبرنامه ریزی تعمیرات مکانیک (1)</v>
      </c>
      <c r="G1026" s="1" t="s">
        <v>427</v>
      </c>
      <c r="H1026" s="1" t="str">
        <f>VLOOKUP(Table11[[#This Row],[نام شخص کارشناس نظارت]],Table1[],3,0)</f>
        <v>کارشناس تاسیسات نظارت (1)</v>
      </c>
      <c r="I1026" s="1">
        <f>COUNTIF(Table2[کد سیستم],Table11[[#This Row],[کد سیستم]])</f>
        <v>1</v>
      </c>
    </row>
    <row r="1027" spans="1:9" x14ac:dyDescent="0.25">
      <c r="A1027" s="1">
        <v>1026</v>
      </c>
      <c r="B1027" s="1" t="s">
        <v>3622</v>
      </c>
      <c r="C1027" s="1" t="s">
        <v>3622</v>
      </c>
      <c r="D1027" s="1" t="s">
        <v>3756</v>
      </c>
      <c r="E1027" s="1" t="s">
        <v>356</v>
      </c>
      <c r="F1027" s="1" t="str">
        <f>VLOOKUP(Table11[[#This Row],[نام کارشناس دفتر فنی]],Table1[],3,0)</f>
        <v>کارشناس بازرسی وبرنامه ریزی تعمیرات مکانیک (1)</v>
      </c>
      <c r="G1027" s="1" t="s">
        <v>427</v>
      </c>
      <c r="H1027" s="1" t="str">
        <f>VLOOKUP(Table11[[#This Row],[نام شخص کارشناس نظارت]],Table1[],3,0)</f>
        <v>کارشناس تاسیسات نظارت (1)</v>
      </c>
      <c r="I1027" s="1">
        <f>COUNTIF(Table2[کد سیستم],Table11[[#This Row],[کد سیستم]])</f>
        <v>1</v>
      </c>
    </row>
    <row r="1028" spans="1:9" x14ac:dyDescent="0.25">
      <c r="A1028" s="1">
        <v>1027</v>
      </c>
      <c r="B1028" s="1" t="s">
        <v>3624</v>
      </c>
      <c r="C1028" s="1" t="s">
        <v>3624</v>
      </c>
      <c r="D1028" s="1" t="s">
        <v>3756</v>
      </c>
      <c r="E1028" s="1" t="s">
        <v>356</v>
      </c>
      <c r="F1028" s="1" t="str">
        <f>VLOOKUP(Table11[[#This Row],[نام کارشناس دفتر فنی]],Table1[],3,0)</f>
        <v>کارشناس بازرسی وبرنامه ریزی تعمیرات مکانیک (1)</v>
      </c>
      <c r="G1028" s="1" t="s">
        <v>427</v>
      </c>
      <c r="H1028" s="1" t="str">
        <f>VLOOKUP(Table11[[#This Row],[نام شخص کارشناس نظارت]],Table1[],3,0)</f>
        <v>کارشناس تاسیسات نظارت (1)</v>
      </c>
      <c r="I1028" s="1">
        <f>COUNTIF(Table2[کد سیستم],Table11[[#This Row],[کد سیستم]])</f>
        <v>1</v>
      </c>
    </row>
    <row r="1029" spans="1:9" x14ac:dyDescent="0.25">
      <c r="A1029" s="1">
        <v>1028</v>
      </c>
      <c r="B1029" s="1" t="s">
        <v>3626</v>
      </c>
      <c r="C1029" s="1" t="s">
        <v>3626</v>
      </c>
      <c r="D1029" s="1" t="s">
        <v>3756</v>
      </c>
      <c r="E1029" s="1" t="s">
        <v>356</v>
      </c>
      <c r="F1029" s="1" t="str">
        <f>VLOOKUP(Table11[[#This Row],[نام کارشناس دفتر فنی]],Table1[],3,0)</f>
        <v>کارشناس بازرسی وبرنامه ریزی تعمیرات مکانیک (1)</v>
      </c>
      <c r="G1029" s="1" t="s">
        <v>427</v>
      </c>
      <c r="H1029" s="1" t="str">
        <f>VLOOKUP(Table11[[#This Row],[نام شخص کارشناس نظارت]],Table1[],3,0)</f>
        <v>کارشناس تاسیسات نظارت (1)</v>
      </c>
      <c r="I1029" s="1">
        <f>COUNTIF(Table2[کد سیستم],Table11[[#This Row],[کد سیستم]])</f>
        <v>1</v>
      </c>
    </row>
    <row r="1030" spans="1:9" x14ac:dyDescent="0.25">
      <c r="A1030" s="1">
        <v>1029</v>
      </c>
      <c r="B1030" s="1" t="s">
        <v>3628</v>
      </c>
      <c r="C1030" s="1" t="s">
        <v>3628</v>
      </c>
      <c r="D1030" s="1" t="s">
        <v>3756</v>
      </c>
      <c r="E1030" s="1" t="s">
        <v>356</v>
      </c>
      <c r="F1030" s="1" t="str">
        <f>VLOOKUP(Table11[[#This Row],[نام کارشناس دفتر فنی]],Table1[],3,0)</f>
        <v>کارشناس بازرسی وبرنامه ریزی تعمیرات مکانیک (1)</v>
      </c>
      <c r="G1030" s="1" t="s">
        <v>427</v>
      </c>
      <c r="H1030" s="1" t="str">
        <f>VLOOKUP(Table11[[#This Row],[نام شخص کارشناس نظارت]],Table1[],3,0)</f>
        <v>کارشناس تاسیسات نظارت (1)</v>
      </c>
      <c r="I1030" s="1">
        <f>COUNTIF(Table2[کد سیستم],Table11[[#This Row],[کد سیستم]])</f>
        <v>1</v>
      </c>
    </row>
    <row r="1031" spans="1:9" x14ac:dyDescent="0.25">
      <c r="A1031" s="1">
        <v>1030</v>
      </c>
      <c r="B1031" s="1" t="s">
        <v>3630</v>
      </c>
      <c r="C1031" s="1" t="s">
        <v>3631</v>
      </c>
      <c r="D1031" s="1" t="s">
        <v>3756</v>
      </c>
      <c r="E1031" s="1" t="s">
        <v>356</v>
      </c>
      <c r="F1031" s="1" t="str">
        <f>VLOOKUP(Table11[[#This Row],[نام کارشناس دفتر فنی]],Table1[],3,0)</f>
        <v>کارشناس بازرسی وبرنامه ریزی تعمیرات مکانیک (1)</v>
      </c>
      <c r="G1031" s="1" t="s">
        <v>427</v>
      </c>
      <c r="H1031" s="1" t="str">
        <f>VLOOKUP(Table11[[#This Row],[نام شخص کارشناس نظارت]],Table1[],3,0)</f>
        <v>کارشناس تاسیسات نظارت (1)</v>
      </c>
      <c r="I1031" s="1">
        <f>COUNTIF(Table2[کد سیستم],Table11[[#This Row],[کد سیستم]])</f>
        <v>1</v>
      </c>
    </row>
    <row r="1032" spans="1:9" x14ac:dyDescent="0.25">
      <c r="A1032" s="1">
        <v>1031</v>
      </c>
      <c r="B1032" s="1" t="s">
        <v>3633</v>
      </c>
      <c r="C1032" s="1" t="s">
        <v>3633</v>
      </c>
      <c r="D1032" s="1" t="s">
        <v>3756</v>
      </c>
      <c r="E1032" s="1" t="s">
        <v>356</v>
      </c>
      <c r="F1032" s="1" t="str">
        <f>VLOOKUP(Table11[[#This Row],[نام کارشناس دفتر فنی]],Table1[],3,0)</f>
        <v>کارشناس بازرسی وبرنامه ریزی تعمیرات مکانیک (1)</v>
      </c>
      <c r="G1032" s="1" t="s">
        <v>427</v>
      </c>
      <c r="H1032" s="1" t="str">
        <f>VLOOKUP(Table11[[#This Row],[نام شخص کارشناس نظارت]],Table1[],3,0)</f>
        <v>کارشناس تاسیسات نظارت (1)</v>
      </c>
      <c r="I1032" s="1">
        <f>COUNTIF(Table2[کد سیستم],Table11[[#This Row],[کد سیستم]])</f>
        <v>1</v>
      </c>
    </row>
    <row r="1033" spans="1:9" x14ac:dyDescent="0.25">
      <c r="A1033" s="1">
        <v>1032</v>
      </c>
      <c r="B1033" s="1" t="s">
        <v>3635</v>
      </c>
      <c r="C1033" s="1" t="s">
        <v>3635</v>
      </c>
      <c r="D1033" s="1" t="s">
        <v>3756</v>
      </c>
      <c r="E1033" s="1" t="s">
        <v>356</v>
      </c>
      <c r="F1033" s="1" t="str">
        <f>VLOOKUP(Table11[[#This Row],[نام کارشناس دفتر فنی]],Table1[],3,0)</f>
        <v>کارشناس بازرسی وبرنامه ریزی تعمیرات مکانیک (1)</v>
      </c>
      <c r="G1033" s="1" t="s">
        <v>427</v>
      </c>
      <c r="H1033" s="1" t="str">
        <f>VLOOKUP(Table11[[#This Row],[نام شخص کارشناس نظارت]],Table1[],3,0)</f>
        <v>کارشناس تاسیسات نظارت (1)</v>
      </c>
      <c r="I1033" s="1">
        <f>COUNTIF(Table2[کد سیستم],Table11[[#This Row],[کد سیستم]])</f>
        <v>1</v>
      </c>
    </row>
    <row r="1034" spans="1:9" x14ac:dyDescent="0.25">
      <c r="A1034" s="1">
        <v>1033</v>
      </c>
      <c r="B1034" s="1" t="s">
        <v>3637</v>
      </c>
      <c r="C1034" s="1" t="s">
        <v>3637</v>
      </c>
      <c r="D1034" s="1" t="s">
        <v>3756</v>
      </c>
      <c r="E1034" s="1" t="s">
        <v>356</v>
      </c>
      <c r="F1034" s="1" t="str">
        <f>VLOOKUP(Table11[[#This Row],[نام کارشناس دفتر فنی]],Table1[],3,0)</f>
        <v>کارشناس بازرسی وبرنامه ریزی تعمیرات مکانیک (1)</v>
      </c>
      <c r="G1034" s="1" t="s">
        <v>427</v>
      </c>
      <c r="H1034" s="1" t="str">
        <f>VLOOKUP(Table11[[#This Row],[نام شخص کارشناس نظارت]],Table1[],3,0)</f>
        <v>کارشناس تاسیسات نظارت (1)</v>
      </c>
      <c r="I1034" s="1">
        <f>COUNTIF(Table2[کد سیستم],Table11[[#This Row],[کد سیستم]])</f>
        <v>1</v>
      </c>
    </row>
    <row r="1035" spans="1:9" x14ac:dyDescent="0.25">
      <c r="A1035" s="1">
        <v>1034</v>
      </c>
      <c r="B1035" s="1" t="s">
        <v>3639</v>
      </c>
      <c r="C1035" s="1" t="s">
        <v>3639</v>
      </c>
      <c r="D1035" s="1" t="s">
        <v>3756</v>
      </c>
      <c r="E1035" s="1" t="s">
        <v>356</v>
      </c>
      <c r="F1035" s="1" t="str">
        <f>VLOOKUP(Table11[[#This Row],[نام کارشناس دفتر فنی]],Table1[],3,0)</f>
        <v>کارشناس بازرسی وبرنامه ریزی تعمیرات مکانیک (1)</v>
      </c>
      <c r="G1035" s="1" t="s">
        <v>427</v>
      </c>
      <c r="H1035" s="1" t="str">
        <f>VLOOKUP(Table11[[#This Row],[نام شخص کارشناس نظارت]],Table1[],3,0)</f>
        <v>کارشناس تاسیسات نظارت (1)</v>
      </c>
      <c r="I1035" s="1">
        <f>COUNTIF(Table2[کد سیستم],Table11[[#This Row],[کد سیستم]])</f>
        <v>1</v>
      </c>
    </row>
    <row r="1036" spans="1:9" x14ac:dyDescent="0.25">
      <c r="A1036" s="1">
        <v>1035</v>
      </c>
      <c r="B1036" s="1" t="s">
        <v>3641</v>
      </c>
      <c r="C1036" s="1" t="s">
        <v>3641</v>
      </c>
      <c r="D1036" s="1" t="s">
        <v>3756</v>
      </c>
      <c r="E1036" s="1" t="s">
        <v>356</v>
      </c>
      <c r="F1036" s="1" t="str">
        <f>VLOOKUP(Table11[[#This Row],[نام کارشناس دفتر فنی]],Table1[],3,0)</f>
        <v>کارشناس بازرسی وبرنامه ریزی تعمیرات مکانیک (1)</v>
      </c>
      <c r="G1036" s="1" t="s">
        <v>427</v>
      </c>
      <c r="H1036" s="1" t="str">
        <f>VLOOKUP(Table11[[#This Row],[نام شخص کارشناس نظارت]],Table1[],3,0)</f>
        <v>کارشناس تاسیسات نظارت (1)</v>
      </c>
      <c r="I1036" s="1">
        <f>COUNTIF(Table2[کد سیستم],Table11[[#This Row],[کد سیستم]])</f>
        <v>1</v>
      </c>
    </row>
    <row r="1037" spans="1:9" x14ac:dyDescent="0.25">
      <c r="A1037" s="1">
        <v>1036</v>
      </c>
      <c r="B1037" s="1" t="s">
        <v>3643</v>
      </c>
      <c r="C1037" s="1" t="s">
        <v>3643</v>
      </c>
      <c r="D1037" s="1" t="s">
        <v>3756</v>
      </c>
      <c r="E1037" s="1" t="s">
        <v>356</v>
      </c>
      <c r="F1037" s="1" t="str">
        <f>VLOOKUP(Table11[[#This Row],[نام کارشناس دفتر فنی]],Table1[],3,0)</f>
        <v>کارشناس بازرسی وبرنامه ریزی تعمیرات مکانیک (1)</v>
      </c>
      <c r="G1037" s="1" t="s">
        <v>427</v>
      </c>
      <c r="H1037" s="1" t="str">
        <f>VLOOKUP(Table11[[#This Row],[نام شخص کارشناس نظارت]],Table1[],3,0)</f>
        <v>کارشناس تاسیسات نظارت (1)</v>
      </c>
      <c r="I1037" s="1">
        <f>COUNTIF(Table2[کد سیستم],Table11[[#This Row],[کد سیستم]])</f>
        <v>1</v>
      </c>
    </row>
    <row r="1038" spans="1:9" x14ac:dyDescent="0.25">
      <c r="A1038" s="1">
        <v>1037</v>
      </c>
      <c r="B1038" s="1" t="s">
        <v>3645</v>
      </c>
      <c r="C1038" s="1" t="s">
        <v>3645</v>
      </c>
      <c r="D1038" s="1" t="s">
        <v>3756</v>
      </c>
      <c r="E1038" s="1" t="s">
        <v>356</v>
      </c>
      <c r="F1038" s="1" t="str">
        <f>VLOOKUP(Table11[[#This Row],[نام کارشناس دفتر فنی]],Table1[],3,0)</f>
        <v>کارشناس بازرسی وبرنامه ریزی تعمیرات مکانیک (1)</v>
      </c>
      <c r="G1038" s="1" t="s">
        <v>427</v>
      </c>
      <c r="H1038" s="1" t="str">
        <f>VLOOKUP(Table11[[#This Row],[نام شخص کارشناس نظارت]],Table1[],3,0)</f>
        <v>کارشناس تاسیسات نظارت (1)</v>
      </c>
      <c r="I1038" s="1">
        <f>COUNTIF(Table2[کد سیستم],Table11[[#This Row],[کد سیستم]])</f>
        <v>1</v>
      </c>
    </row>
    <row r="1039" spans="1:9" x14ac:dyDescent="0.25">
      <c r="A1039" s="1">
        <v>1038</v>
      </c>
      <c r="B1039" s="1" t="s">
        <v>3647</v>
      </c>
      <c r="C1039" s="1" t="s">
        <v>3647</v>
      </c>
      <c r="D1039" s="1" t="s">
        <v>3756</v>
      </c>
      <c r="E1039" s="1" t="s">
        <v>356</v>
      </c>
      <c r="F1039" s="1" t="str">
        <f>VLOOKUP(Table11[[#This Row],[نام کارشناس دفتر فنی]],Table1[],3,0)</f>
        <v>کارشناس بازرسی وبرنامه ریزی تعمیرات مکانیک (1)</v>
      </c>
      <c r="G1039" s="1" t="s">
        <v>427</v>
      </c>
      <c r="H1039" s="1" t="str">
        <f>VLOOKUP(Table11[[#This Row],[نام شخص کارشناس نظارت]],Table1[],3,0)</f>
        <v>کارشناس تاسیسات نظارت (1)</v>
      </c>
      <c r="I1039" s="1">
        <f>COUNTIF(Table2[کد سیستم],Table11[[#This Row],[کد سیستم]])</f>
        <v>1</v>
      </c>
    </row>
    <row r="1040" spans="1:9" x14ac:dyDescent="0.25">
      <c r="A1040" s="1">
        <v>1039</v>
      </c>
      <c r="B1040" s="1" t="s">
        <v>3649</v>
      </c>
      <c r="C1040" s="1" t="s">
        <v>3649</v>
      </c>
      <c r="D1040" s="1" t="s">
        <v>3756</v>
      </c>
      <c r="E1040" s="1" t="s">
        <v>356</v>
      </c>
      <c r="F1040" s="1" t="str">
        <f>VLOOKUP(Table11[[#This Row],[نام کارشناس دفتر فنی]],Table1[],3,0)</f>
        <v>کارشناس بازرسی وبرنامه ریزی تعمیرات مکانیک (1)</v>
      </c>
      <c r="G1040" s="1" t="s">
        <v>427</v>
      </c>
      <c r="H1040" s="1" t="str">
        <f>VLOOKUP(Table11[[#This Row],[نام شخص کارشناس نظارت]],Table1[],3,0)</f>
        <v>کارشناس تاسیسات نظارت (1)</v>
      </c>
      <c r="I1040" s="1">
        <f>COUNTIF(Table2[کد سیستم],Table11[[#This Row],[کد سیستم]])</f>
        <v>1</v>
      </c>
    </row>
    <row r="1041" spans="1:9" x14ac:dyDescent="0.25">
      <c r="A1041" s="1">
        <v>1040</v>
      </c>
      <c r="B1041" s="1" t="s">
        <v>3651</v>
      </c>
      <c r="C1041" s="1" t="s">
        <v>3651</v>
      </c>
      <c r="D1041" s="1" t="s">
        <v>3756</v>
      </c>
      <c r="E1041" s="1" t="s">
        <v>356</v>
      </c>
      <c r="F1041" s="1" t="str">
        <f>VLOOKUP(Table11[[#This Row],[نام کارشناس دفتر فنی]],Table1[],3,0)</f>
        <v>کارشناس بازرسی وبرنامه ریزی تعمیرات مکانیک (1)</v>
      </c>
      <c r="G1041" s="1" t="s">
        <v>427</v>
      </c>
      <c r="H1041" s="1" t="str">
        <f>VLOOKUP(Table11[[#This Row],[نام شخص کارشناس نظارت]],Table1[],3,0)</f>
        <v>کارشناس تاسیسات نظارت (1)</v>
      </c>
      <c r="I1041" s="1">
        <f>COUNTIF(Table2[کد سیستم],Table11[[#This Row],[کد سیستم]])</f>
        <v>1</v>
      </c>
    </row>
    <row r="1042" spans="1:9" x14ac:dyDescent="0.25">
      <c r="A1042" s="1">
        <v>1041</v>
      </c>
      <c r="B1042" s="1" t="s">
        <v>3653</v>
      </c>
      <c r="C1042" s="1" t="s">
        <v>3653</v>
      </c>
      <c r="D1042" s="1" t="s">
        <v>3756</v>
      </c>
      <c r="E1042" s="1" t="s">
        <v>356</v>
      </c>
      <c r="F1042" s="1" t="str">
        <f>VLOOKUP(Table11[[#This Row],[نام کارشناس دفتر فنی]],Table1[],3,0)</f>
        <v>کارشناس بازرسی وبرنامه ریزی تعمیرات مکانیک (1)</v>
      </c>
      <c r="G1042" s="1" t="s">
        <v>427</v>
      </c>
      <c r="H1042" s="1" t="str">
        <f>VLOOKUP(Table11[[#This Row],[نام شخص کارشناس نظارت]],Table1[],3,0)</f>
        <v>کارشناس تاسیسات نظارت (1)</v>
      </c>
      <c r="I1042" s="1">
        <f>COUNTIF(Table2[کد سیستم],Table11[[#This Row],[کد سیستم]])</f>
        <v>1</v>
      </c>
    </row>
    <row r="1043" spans="1:9" x14ac:dyDescent="0.25">
      <c r="A1043" s="1">
        <v>1042</v>
      </c>
      <c r="B1043" s="1" t="s">
        <v>3655</v>
      </c>
      <c r="C1043" s="1" t="s">
        <v>3655</v>
      </c>
      <c r="D1043" s="1" t="s">
        <v>3756</v>
      </c>
      <c r="E1043" s="1" t="s">
        <v>356</v>
      </c>
      <c r="F1043" s="1" t="str">
        <f>VLOOKUP(Table11[[#This Row],[نام کارشناس دفتر فنی]],Table1[],3,0)</f>
        <v>کارشناس بازرسی وبرنامه ریزی تعمیرات مکانیک (1)</v>
      </c>
      <c r="G1043" s="1" t="s">
        <v>427</v>
      </c>
      <c r="H1043" s="1" t="str">
        <f>VLOOKUP(Table11[[#This Row],[نام شخص کارشناس نظارت]],Table1[],3,0)</f>
        <v>کارشناس تاسیسات نظارت (1)</v>
      </c>
      <c r="I1043" s="1">
        <f>COUNTIF(Table2[کد سیستم],Table11[[#This Row],[کد سیستم]])</f>
        <v>1</v>
      </c>
    </row>
    <row r="1044" spans="1:9" x14ac:dyDescent="0.25">
      <c r="A1044" s="1">
        <v>1043</v>
      </c>
      <c r="B1044" s="1" t="s">
        <v>3657</v>
      </c>
      <c r="C1044" s="1" t="s">
        <v>3657</v>
      </c>
      <c r="D1044" s="1" t="s">
        <v>3756</v>
      </c>
      <c r="E1044" s="1" t="s">
        <v>356</v>
      </c>
      <c r="F1044" s="1" t="str">
        <f>VLOOKUP(Table11[[#This Row],[نام کارشناس دفتر فنی]],Table1[],3,0)</f>
        <v>کارشناس بازرسی وبرنامه ریزی تعمیرات مکانیک (1)</v>
      </c>
      <c r="G1044" s="1" t="s">
        <v>427</v>
      </c>
      <c r="H1044" s="1" t="str">
        <f>VLOOKUP(Table11[[#This Row],[نام شخص کارشناس نظارت]],Table1[],3,0)</f>
        <v>کارشناس تاسیسات نظارت (1)</v>
      </c>
      <c r="I1044" s="1">
        <f>COUNTIF(Table2[کد سیستم],Table11[[#This Row],[کد سیستم]])</f>
        <v>1</v>
      </c>
    </row>
    <row r="1045" spans="1:9" x14ac:dyDescent="0.25">
      <c r="A1045" s="1">
        <v>1044</v>
      </c>
      <c r="B1045" s="1" t="s">
        <v>3659</v>
      </c>
      <c r="C1045" s="1" t="s">
        <v>3659</v>
      </c>
      <c r="D1045" s="1" t="s">
        <v>3756</v>
      </c>
      <c r="E1045" s="1" t="s">
        <v>356</v>
      </c>
      <c r="F1045" s="1" t="str">
        <f>VLOOKUP(Table11[[#This Row],[نام کارشناس دفتر فنی]],Table1[],3,0)</f>
        <v>کارشناس بازرسی وبرنامه ریزی تعمیرات مکانیک (1)</v>
      </c>
      <c r="G1045" s="1" t="s">
        <v>427</v>
      </c>
      <c r="H1045" s="1" t="str">
        <f>VLOOKUP(Table11[[#This Row],[نام شخص کارشناس نظارت]],Table1[],3,0)</f>
        <v>کارشناس تاسیسات نظارت (1)</v>
      </c>
      <c r="I1045" s="1">
        <f>COUNTIF(Table2[کد سیستم],Table11[[#This Row],[کد سیستم]])</f>
        <v>1</v>
      </c>
    </row>
    <row r="1046" spans="1:9" x14ac:dyDescent="0.25">
      <c r="A1046" s="1">
        <v>1045</v>
      </c>
      <c r="B1046" s="1" t="s">
        <v>3661</v>
      </c>
      <c r="C1046" s="1" t="s">
        <v>3661</v>
      </c>
      <c r="D1046" s="1" t="s">
        <v>3756</v>
      </c>
      <c r="E1046" s="1" t="s">
        <v>356</v>
      </c>
      <c r="F1046" s="1" t="str">
        <f>VLOOKUP(Table11[[#This Row],[نام کارشناس دفتر فنی]],Table1[],3,0)</f>
        <v>کارشناس بازرسی وبرنامه ریزی تعمیرات مکانیک (1)</v>
      </c>
      <c r="G1046" s="1" t="s">
        <v>427</v>
      </c>
      <c r="H1046" s="1" t="str">
        <f>VLOOKUP(Table11[[#This Row],[نام شخص کارشناس نظارت]],Table1[],3,0)</f>
        <v>کارشناس تاسیسات نظارت (1)</v>
      </c>
      <c r="I1046" s="1">
        <f>COUNTIF(Table2[کد سیستم],Table11[[#This Row],[کد سیستم]])</f>
        <v>1</v>
      </c>
    </row>
    <row r="1047" spans="1:9" x14ac:dyDescent="0.25">
      <c r="A1047" s="1">
        <v>1046</v>
      </c>
      <c r="B1047" s="1" t="s">
        <v>3663</v>
      </c>
      <c r="C1047" s="1" t="s">
        <v>3663</v>
      </c>
      <c r="D1047" s="1" t="s">
        <v>3756</v>
      </c>
      <c r="E1047" s="1" t="s">
        <v>356</v>
      </c>
      <c r="F1047" s="1" t="str">
        <f>VLOOKUP(Table11[[#This Row],[نام کارشناس دفتر فنی]],Table1[],3,0)</f>
        <v>کارشناس بازرسی وبرنامه ریزی تعمیرات مکانیک (1)</v>
      </c>
      <c r="G1047" s="1" t="s">
        <v>427</v>
      </c>
      <c r="H1047" s="1" t="str">
        <f>VLOOKUP(Table11[[#This Row],[نام شخص کارشناس نظارت]],Table1[],3,0)</f>
        <v>کارشناس تاسیسات نظارت (1)</v>
      </c>
      <c r="I1047" s="1">
        <f>COUNTIF(Table2[کد سیستم],Table11[[#This Row],[کد سیستم]])</f>
        <v>1</v>
      </c>
    </row>
    <row r="1048" spans="1:9" x14ac:dyDescent="0.25">
      <c r="A1048" s="1">
        <v>1047</v>
      </c>
      <c r="B1048" s="1" t="s">
        <v>3665</v>
      </c>
      <c r="C1048" s="1" t="s">
        <v>3665</v>
      </c>
      <c r="D1048" s="1" t="s">
        <v>3756</v>
      </c>
      <c r="E1048" s="1" t="s">
        <v>356</v>
      </c>
      <c r="F1048" s="1" t="str">
        <f>VLOOKUP(Table11[[#This Row],[نام کارشناس دفتر فنی]],Table1[],3,0)</f>
        <v>کارشناس بازرسی وبرنامه ریزی تعمیرات مکانیک (1)</v>
      </c>
      <c r="G1048" s="1" t="s">
        <v>427</v>
      </c>
      <c r="H1048" s="1" t="str">
        <f>VLOOKUP(Table11[[#This Row],[نام شخص کارشناس نظارت]],Table1[],3,0)</f>
        <v>کارشناس تاسیسات نظارت (1)</v>
      </c>
      <c r="I1048" s="1">
        <f>COUNTIF(Table2[کد سیستم],Table11[[#This Row],[کد سیستم]])</f>
        <v>1</v>
      </c>
    </row>
    <row r="1049" spans="1:9" x14ac:dyDescent="0.25">
      <c r="A1049" s="1">
        <v>1048</v>
      </c>
      <c r="B1049" s="1" t="s">
        <v>3667</v>
      </c>
      <c r="C1049" s="1" t="s">
        <v>3667</v>
      </c>
      <c r="D1049" s="1" t="s">
        <v>3756</v>
      </c>
      <c r="E1049" s="1" t="s">
        <v>356</v>
      </c>
      <c r="F1049" s="1" t="str">
        <f>VLOOKUP(Table11[[#This Row],[نام کارشناس دفتر فنی]],Table1[],3,0)</f>
        <v>کارشناس بازرسی وبرنامه ریزی تعمیرات مکانیک (1)</v>
      </c>
      <c r="G1049" s="1" t="s">
        <v>427</v>
      </c>
      <c r="H1049" s="1" t="str">
        <f>VLOOKUP(Table11[[#This Row],[نام شخص کارشناس نظارت]],Table1[],3,0)</f>
        <v>کارشناس تاسیسات نظارت (1)</v>
      </c>
      <c r="I1049" s="1">
        <f>COUNTIF(Table2[کد سیستم],Table11[[#This Row],[کد سیستم]])</f>
        <v>1</v>
      </c>
    </row>
    <row r="1050" spans="1:9" x14ac:dyDescent="0.25">
      <c r="A1050" s="1">
        <v>1049</v>
      </c>
      <c r="B1050" s="1" t="s">
        <v>3669</v>
      </c>
      <c r="C1050" s="1" t="s">
        <v>3669</v>
      </c>
      <c r="D1050" s="1" t="s">
        <v>3756</v>
      </c>
      <c r="E1050" s="1" t="s">
        <v>356</v>
      </c>
      <c r="F1050" s="1" t="str">
        <f>VLOOKUP(Table11[[#This Row],[نام کارشناس دفتر فنی]],Table1[],3,0)</f>
        <v>کارشناس بازرسی وبرنامه ریزی تعمیرات مکانیک (1)</v>
      </c>
      <c r="G1050" s="1" t="s">
        <v>427</v>
      </c>
      <c r="H1050" s="1" t="str">
        <f>VLOOKUP(Table11[[#This Row],[نام شخص کارشناس نظارت]],Table1[],3,0)</f>
        <v>کارشناس تاسیسات نظارت (1)</v>
      </c>
      <c r="I1050" s="1">
        <f>COUNTIF(Table2[کد سیستم],Table11[[#This Row],[کد سیستم]])</f>
        <v>1</v>
      </c>
    </row>
    <row r="1051" spans="1:9" x14ac:dyDescent="0.25">
      <c r="A1051" s="1">
        <v>1050</v>
      </c>
      <c r="B1051" s="1" t="s">
        <v>3671</v>
      </c>
      <c r="C1051" s="1" t="s">
        <v>3671</v>
      </c>
      <c r="D1051" s="1" t="s">
        <v>3756</v>
      </c>
      <c r="E1051" s="1" t="s">
        <v>356</v>
      </c>
      <c r="F1051" s="1" t="str">
        <f>VLOOKUP(Table11[[#This Row],[نام کارشناس دفتر فنی]],Table1[],3,0)</f>
        <v>کارشناس بازرسی وبرنامه ریزی تعمیرات مکانیک (1)</v>
      </c>
      <c r="G1051" s="1" t="s">
        <v>427</v>
      </c>
      <c r="H1051" s="1" t="str">
        <f>VLOOKUP(Table11[[#This Row],[نام شخص کارشناس نظارت]],Table1[],3,0)</f>
        <v>کارشناس تاسیسات نظارت (1)</v>
      </c>
      <c r="I1051" s="1">
        <f>COUNTIF(Table2[کد سیستم],Table11[[#This Row],[کد سیستم]])</f>
        <v>1</v>
      </c>
    </row>
    <row r="1052" spans="1:9" x14ac:dyDescent="0.25">
      <c r="A1052" s="1">
        <v>1051</v>
      </c>
      <c r="B1052" s="1" t="s">
        <v>3673</v>
      </c>
      <c r="C1052" s="1" t="s">
        <v>3673</v>
      </c>
      <c r="D1052" s="1" t="s">
        <v>3756</v>
      </c>
      <c r="E1052" s="1" t="s">
        <v>356</v>
      </c>
      <c r="F1052" s="1" t="str">
        <f>VLOOKUP(Table11[[#This Row],[نام کارشناس دفتر فنی]],Table1[],3,0)</f>
        <v>کارشناس بازرسی وبرنامه ریزی تعمیرات مکانیک (1)</v>
      </c>
      <c r="G1052" s="1" t="s">
        <v>427</v>
      </c>
      <c r="H1052" s="1" t="str">
        <f>VLOOKUP(Table11[[#This Row],[نام شخص کارشناس نظارت]],Table1[],3,0)</f>
        <v>کارشناس تاسیسات نظارت (1)</v>
      </c>
      <c r="I1052" s="1">
        <f>COUNTIF(Table2[کد سیستم],Table11[[#This Row],[کد سیستم]])</f>
        <v>1</v>
      </c>
    </row>
    <row r="1053" spans="1:9" x14ac:dyDescent="0.25">
      <c r="A1053" s="1">
        <v>1052</v>
      </c>
      <c r="B1053" s="1" t="s">
        <v>3675</v>
      </c>
      <c r="C1053" s="1" t="s">
        <v>3676</v>
      </c>
      <c r="D1053" s="1" t="s">
        <v>3756</v>
      </c>
      <c r="E1053" s="1" t="s">
        <v>356</v>
      </c>
      <c r="F1053" s="1" t="str">
        <f>VLOOKUP(Table11[[#This Row],[نام کارشناس دفتر فنی]],Table1[],3,0)</f>
        <v>کارشناس بازرسی وبرنامه ریزی تعمیرات مکانیک (1)</v>
      </c>
      <c r="G1053" s="1" t="s">
        <v>427</v>
      </c>
      <c r="H1053" s="1" t="str">
        <f>VLOOKUP(Table11[[#This Row],[نام شخص کارشناس نظارت]],Table1[],3,0)</f>
        <v>کارشناس تاسیسات نظارت (1)</v>
      </c>
      <c r="I1053" s="1">
        <f>COUNTIF(Table2[کد سیستم],Table11[[#This Row],[کد سیستم]])</f>
        <v>1</v>
      </c>
    </row>
    <row r="1054" spans="1:9" x14ac:dyDescent="0.25">
      <c r="A1054" s="1">
        <v>1053</v>
      </c>
      <c r="B1054" s="1" t="s">
        <v>3678</v>
      </c>
      <c r="C1054" s="1" t="s">
        <v>3678</v>
      </c>
      <c r="D1054" s="1" t="s">
        <v>3756</v>
      </c>
      <c r="E1054" s="1" t="s">
        <v>356</v>
      </c>
      <c r="F1054" s="1" t="str">
        <f>VLOOKUP(Table11[[#This Row],[نام کارشناس دفتر فنی]],Table1[],3,0)</f>
        <v>کارشناس بازرسی وبرنامه ریزی تعمیرات مکانیک (1)</v>
      </c>
      <c r="G1054" s="1" t="s">
        <v>427</v>
      </c>
      <c r="H1054" s="1" t="str">
        <f>VLOOKUP(Table11[[#This Row],[نام شخص کارشناس نظارت]],Table1[],3,0)</f>
        <v>کارشناس تاسیسات نظارت (1)</v>
      </c>
      <c r="I1054" s="1">
        <f>COUNTIF(Table2[کد سیستم],Table11[[#This Row],[کد سیستم]])</f>
        <v>1</v>
      </c>
    </row>
    <row r="1055" spans="1:9" x14ac:dyDescent="0.25">
      <c r="A1055" s="1">
        <v>1054</v>
      </c>
      <c r="B1055" s="1" t="s">
        <v>3680</v>
      </c>
      <c r="C1055" s="1" t="s">
        <v>3680</v>
      </c>
      <c r="D1055" s="1" t="s">
        <v>3756</v>
      </c>
      <c r="E1055" s="1" t="s">
        <v>356</v>
      </c>
      <c r="F1055" s="1" t="str">
        <f>VLOOKUP(Table11[[#This Row],[نام کارشناس دفتر فنی]],Table1[],3,0)</f>
        <v>کارشناس بازرسی وبرنامه ریزی تعمیرات مکانیک (1)</v>
      </c>
      <c r="G1055" s="1" t="s">
        <v>427</v>
      </c>
      <c r="H1055" s="1" t="str">
        <f>VLOOKUP(Table11[[#This Row],[نام شخص کارشناس نظارت]],Table1[],3,0)</f>
        <v>کارشناس تاسیسات نظارت (1)</v>
      </c>
      <c r="I1055" s="1">
        <f>COUNTIF(Table2[کد سیستم],Table11[[#This Row],[کد سیستم]])</f>
        <v>1</v>
      </c>
    </row>
    <row r="1056" spans="1:9" x14ac:dyDescent="0.25">
      <c r="A1056" s="1">
        <v>1055</v>
      </c>
      <c r="B1056" s="1" t="s">
        <v>3682</v>
      </c>
      <c r="C1056" s="1" t="s">
        <v>3682</v>
      </c>
      <c r="D1056" s="1" t="s">
        <v>3756</v>
      </c>
      <c r="E1056" s="1" t="s">
        <v>356</v>
      </c>
      <c r="F1056" s="1" t="str">
        <f>VLOOKUP(Table11[[#This Row],[نام کارشناس دفتر فنی]],Table1[],3,0)</f>
        <v>کارشناس بازرسی وبرنامه ریزی تعمیرات مکانیک (1)</v>
      </c>
      <c r="G1056" s="1" t="s">
        <v>427</v>
      </c>
      <c r="H1056" s="1" t="str">
        <f>VLOOKUP(Table11[[#This Row],[نام شخص کارشناس نظارت]],Table1[],3,0)</f>
        <v>کارشناس تاسیسات نظارت (1)</v>
      </c>
      <c r="I1056" s="1">
        <f>COUNTIF(Table2[کد سیستم],Table11[[#This Row],[کد سیستم]])</f>
        <v>1</v>
      </c>
    </row>
    <row r="1057" spans="1:9" x14ac:dyDescent="0.25">
      <c r="A1057" s="1">
        <v>1056</v>
      </c>
      <c r="B1057" s="1" t="s">
        <v>3684</v>
      </c>
      <c r="C1057" s="1" t="s">
        <v>3684</v>
      </c>
      <c r="D1057" s="1" t="s">
        <v>3756</v>
      </c>
      <c r="E1057" s="1" t="s">
        <v>356</v>
      </c>
      <c r="F1057" s="1" t="str">
        <f>VLOOKUP(Table11[[#This Row],[نام کارشناس دفتر فنی]],Table1[],3,0)</f>
        <v>کارشناس بازرسی وبرنامه ریزی تعمیرات مکانیک (1)</v>
      </c>
      <c r="G1057" s="1" t="s">
        <v>427</v>
      </c>
      <c r="H1057" s="1" t="str">
        <f>VLOOKUP(Table11[[#This Row],[نام شخص کارشناس نظارت]],Table1[],3,0)</f>
        <v>کارشناس تاسیسات نظارت (1)</v>
      </c>
      <c r="I1057" s="1">
        <f>COUNTIF(Table2[کد سیستم],Table11[[#This Row],[کد سیستم]])</f>
        <v>1</v>
      </c>
    </row>
    <row r="1058" spans="1:9" x14ac:dyDescent="0.25">
      <c r="A1058" s="1">
        <v>1057</v>
      </c>
      <c r="B1058" s="1" t="s">
        <v>3686</v>
      </c>
      <c r="C1058" s="1" t="s">
        <v>3686</v>
      </c>
      <c r="D1058" s="1" t="s">
        <v>3756</v>
      </c>
      <c r="E1058" s="1" t="s">
        <v>356</v>
      </c>
      <c r="F1058" s="1" t="str">
        <f>VLOOKUP(Table11[[#This Row],[نام کارشناس دفتر فنی]],Table1[],3,0)</f>
        <v>کارشناس بازرسی وبرنامه ریزی تعمیرات مکانیک (1)</v>
      </c>
      <c r="G1058" s="1" t="s">
        <v>427</v>
      </c>
      <c r="H1058" s="1" t="str">
        <f>VLOOKUP(Table11[[#This Row],[نام شخص کارشناس نظارت]],Table1[],3,0)</f>
        <v>کارشناس تاسیسات نظارت (1)</v>
      </c>
      <c r="I1058" s="1">
        <f>COUNTIF(Table2[کد سیستم],Table11[[#This Row],[کد سیستم]])</f>
        <v>1</v>
      </c>
    </row>
    <row r="1059" spans="1:9" x14ac:dyDescent="0.25">
      <c r="A1059" s="1">
        <v>1058</v>
      </c>
      <c r="B1059" s="1" t="s">
        <v>3688</v>
      </c>
      <c r="C1059" s="1" t="s">
        <v>3688</v>
      </c>
      <c r="D1059" s="1" t="s">
        <v>3756</v>
      </c>
      <c r="E1059" s="1" t="s">
        <v>356</v>
      </c>
      <c r="F1059" s="1" t="str">
        <f>VLOOKUP(Table11[[#This Row],[نام کارشناس دفتر فنی]],Table1[],3,0)</f>
        <v>کارشناس بازرسی وبرنامه ریزی تعمیرات مکانیک (1)</v>
      </c>
      <c r="G1059" s="1" t="s">
        <v>427</v>
      </c>
      <c r="H1059" s="1" t="str">
        <f>VLOOKUP(Table11[[#This Row],[نام شخص کارشناس نظارت]],Table1[],3,0)</f>
        <v>کارشناس تاسیسات نظارت (1)</v>
      </c>
      <c r="I1059" s="1">
        <f>COUNTIF(Table2[کد سیستم],Table11[[#This Row],[کد سیستم]])</f>
        <v>1</v>
      </c>
    </row>
    <row r="1060" spans="1:9" x14ac:dyDescent="0.25">
      <c r="A1060" s="1">
        <v>1059</v>
      </c>
      <c r="B1060" s="1" t="s">
        <v>3690</v>
      </c>
      <c r="C1060" s="1" t="s">
        <v>3690</v>
      </c>
      <c r="D1060" s="1" t="s">
        <v>3756</v>
      </c>
      <c r="E1060" s="1" t="s">
        <v>356</v>
      </c>
      <c r="F1060" s="1" t="str">
        <f>VLOOKUP(Table11[[#This Row],[نام کارشناس دفتر فنی]],Table1[],3,0)</f>
        <v>کارشناس بازرسی وبرنامه ریزی تعمیرات مکانیک (1)</v>
      </c>
      <c r="G1060" s="1" t="s">
        <v>427</v>
      </c>
      <c r="H1060" s="1" t="str">
        <f>VLOOKUP(Table11[[#This Row],[نام شخص کارشناس نظارت]],Table1[],3,0)</f>
        <v>کارشناس تاسیسات نظارت (1)</v>
      </c>
      <c r="I1060" s="1">
        <f>COUNTIF(Table2[کد سیستم],Table11[[#This Row],[کد سیستم]])</f>
        <v>1</v>
      </c>
    </row>
    <row r="1061" spans="1:9" x14ac:dyDescent="0.25">
      <c r="A1061" s="1">
        <v>1060</v>
      </c>
      <c r="B1061" s="1" t="s">
        <v>3692</v>
      </c>
      <c r="C1061" s="1" t="s">
        <v>3692</v>
      </c>
      <c r="D1061" s="1" t="s">
        <v>3756</v>
      </c>
      <c r="E1061" s="1" t="s">
        <v>356</v>
      </c>
      <c r="F1061" s="1" t="str">
        <f>VLOOKUP(Table11[[#This Row],[نام کارشناس دفتر فنی]],Table1[],3,0)</f>
        <v>کارشناس بازرسی وبرنامه ریزی تعمیرات مکانیک (1)</v>
      </c>
      <c r="G1061" s="1" t="s">
        <v>427</v>
      </c>
      <c r="H1061" s="1" t="str">
        <f>VLOOKUP(Table11[[#This Row],[نام شخص کارشناس نظارت]],Table1[],3,0)</f>
        <v>کارشناس تاسیسات نظارت (1)</v>
      </c>
      <c r="I1061" s="1">
        <f>COUNTIF(Table2[کد سیستم],Table11[[#This Row],[کد سیستم]])</f>
        <v>1</v>
      </c>
    </row>
    <row r="1062" spans="1:9" x14ac:dyDescent="0.25">
      <c r="A1062" s="1">
        <v>1061</v>
      </c>
      <c r="B1062" s="1" t="s">
        <v>3694</v>
      </c>
      <c r="C1062" s="1" t="s">
        <v>3694</v>
      </c>
      <c r="D1062" s="1" t="s">
        <v>3756</v>
      </c>
      <c r="E1062" s="1" t="s">
        <v>356</v>
      </c>
      <c r="F1062" s="1" t="str">
        <f>VLOOKUP(Table11[[#This Row],[نام کارشناس دفتر فنی]],Table1[],3,0)</f>
        <v>کارشناس بازرسی وبرنامه ریزی تعمیرات مکانیک (1)</v>
      </c>
      <c r="G1062" s="1" t="s">
        <v>427</v>
      </c>
      <c r="H1062" s="1" t="str">
        <f>VLOOKUP(Table11[[#This Row],[نام شخص کارشناس نظارت]],Table1[],3,0)</f>
        <v>کارشناس تاسیسات نظارت (1)</v>
      </c>
      <c r="I1062" s="1">
        <f>COUNTIF(Table2[کد سیستم],Table11[[#This Row],[کد سیستم]])</f>
        <v>1</v>
      </c>
    </row>
    <row r="1063" spans="1:9" x14ac:dyDescent="0.25">
      <c r="A1063" s="1">
        <v>1062</v>
      </c>
      <c r="B1063" s="1" t="s">
        <v>3696</v>
      </c>
      <c r="C1063" s="1" t="s">
        <v>3696</v>
      </c>
      <c r="D1063" s="1" t="s">
        <v>3756</v>
      </c>
      <c r="E1063" s="1" t="s">
        <v>356</v>
      </c>
      <c r="F1063" s="1" t="str">
        <f>VLOOKUP(Table11[[#This Row],[نام کارشناس دفتر فنی]],Table1[],3,0)</f>
        <v>کارشناس بازرسی وبرنامه ریزی تعمیرات مکانیک (1)</v>
      </c>
      <c r="G1063" s="1" t="s">
        <v>427</v>
      </c>
      <c r="H1063" s="1" t="str">
        <f>VLOOKUP(Table11[[#This Row],[نام شخص کارشناس نظارت]],Table1[],3,0)</f>
        <v>کارشناس تاسیسات نظارت (1)</v>
      </c>
      <c r="I1063" s="1">
        <f>COUNTIF(Table2[کد سیستم],Table11[[#This Row],[کد سیستم]])</f>
        <v>1</v>
      </c>
    </row>
    <row r="1064" spans="1:9" x14ac:dyDescent="0.25">
      <c r="A1064" s="1">
        <v>1063</v>
      </c>
      <c r="B1064" s="1" t="s">
        <v>3698</v>
      </c>
      <c r="C1064" s="1" t="s">
        <v>3698</v>
      </c>
      <c r="D1064" s="1" t="s">
        <v>3756</v>
      </c>
      <c r="E1064" s="1" t="s">
        <v>356</v>
      </c>
      <c r="F1064" s="1" t="str">
        <f>VLOOKUP(Table11[[#This Row],[نام کارشناس دفتر فنی]],Table1[],3,0)</f>
        <v>کارشناس بازرسی وبرنامه ریزی تعمیرات مکانیک (1)</v>
      </c>
      <c r="G1064" s="1" t="s">
        <v>427</v>
      </c>
      <c r="H1064" s="1" t="str">
        <f>VLOOKUP(Table11[[#This Row],[نام شخص کارشناس نظارت]],Table1[],3,0)</f>
        <v>کارشناس تاسیسات نظارت (1)</v>
      </c>
      <c r="I1064" s="1">
        <f>COUNTIF(Table2[کد سیستم],Table11[[#This Row],[کد سیستم]])</f>
        <v>1</v>
      </c>
    </row>
    <row r="1065" spans="1:9" x14ac:dyDescent="0.25">
      <c r="A1065" s="1">
        <v>1064</v>
      </c>
      <c r="B1065" s="1" t="s">
        <v>3700</v>
      </c>
      <c r="C1065" s="1" t="s">
        <v>3700</v>
      </c>
      <c r="D1065" s="1" t="s">
        <v>3756</v>
      </c>
      <c r="E1065" s="1" t="s">
        <v>356</v>
      </c>
      <c r="F1065" s="1" t="str">
        <f>VLOOKUP(Table11[[#This Row],[نام کارشناس دفتر فنی]],Table1[],3,0)</f>
        <v>کارشناس بازرسی وبرنامه ریزی تعمیرات مکانیک (1)</v>
      </c>
      <c r="G1065" s="1" t="s">
        <v>427</v>
      </c>
      <c r="H1065" s="1" t="str">
        <f>VLOOKUP(Table11[[#This Row],[نام شخص کارشناس نظارت]],Table1[],3,0)</f>
        <v>کارشناس تاسیسات نظارت (1)</v>
      </c>
      <c r="I1065" s="1">
        <f>COUNTIF(Table2[کد سیستم],Table11[[#This Row],[کد سیستم]])</f>
        <v>1</v>
      </c>
    </row>
    <row r="1066" spans="1:9" x14ac:dyDescent="0.25">
      <c r="A1066" s="1">
        <v>1065</v>
      </c>
      <c r="B1066" s="1" t="s">
        <v>3702</v>
      </c>
      <c r="C1066" s="1" t="s">
        <v>3702</v>
      </c>
      <c r="D1066" s="1" t="s">
        <v>3756</v>
      </c>
      <c r="E1066" s="1" t="s">
        <v>356</v>
      </c>
      <c r="F1066" s="1" t="str">
        <f>VLOOKUP(Table11[[#This Row],[نام کارشناس دفتر فنی]],Table1[],3,0)</f>
        <v>کارشناس بازرسی وبرنامه ریزی تعمیرات مکانیک (1)</v>
      </c>
      <c r="G1066" s="1" t="s">
        <v>427</v>
      </c>
      <c r="H1066" s="1" t="str">
        <f>VLOOKUP(Table11[[#This Row],[نام شخص کارشناس نظارت]],Table1[],3,0)</f>
        <v>کارشناس تاسیسات نظارت (1)</v>
      </c>
      <c r="I1066" s="1">
        <f>COUNTIF(Table2[کد سیستم],Table11[[#This Row],[کد سیستم]])</f>
        <v>1</v>
      </c>
    </row>
    <row r="1067" spans="1:9" x14ac:dyDescent="0.25">
      <c r="A1067" s="1">
        <v>1066</v>
      </c>
      <c r="B1067" s="1" t="s">
        <v>3704</v>
      </c>
      <c r="C1067" s="1" t="s">
        <v>3704</v>
      </c>
      <c r="D1067" s="1" t="s">
        <v>3756</v>
      </c>
      <c r="E1067" s="1" t="s">
        <v>356</v>
      </c>
      <c r="F1067" s="1" t="str">
        <f>VLOOKUP(Table11[[#This Row],[نام کارشناس دفتر فنی]],Table1[],3,0)</f>
        <v>کارشناس بازرسی وبرنامه ریزی تعمیرات مکانیک (1)</v>
      </c>
      <c r="G1067" s="1" t="s">
        <v>427</v>
      </c>
      <c r="H1067" s="1" t="str">
        <f>VLOOKUP(Table11[[#This Row],[نام شخص کارشناس نظارت]],Table1[],3,0)</f>
        <v>کارشناس تاسیسات نظارت (1)</v>
      </c>
      <c r="I1067" s="1">
        <f>COUNTIF(Table2[کد سیستم],Table11[[#This Row],[کد سیستم]])</f>
        <v>1</v>
      </c>
    </row>
    <row r="1068" spans="1:9" x14ac:dyDescent="0.25">
      <c r="A1068" s="1">
        <v>1067</v>
      </c>
      <c r="B1068" s="1" t="s">
        <v>3706</v>
      </c>
      <c r="C1068" s="1" t="s">
        <v>3706</v>
      </c>
      <c r="D1068" s="1" t="s">
        <v>3756</v>
      </c>
      <c r="E1068" s="1" t="s">
        <v>356</v>
      </c>
      <c r="F1068" s="1" t="str">
        <f>VLOOKUP(Table11[[#This Row],[نام کارشناس دفتر فنی]],Table1[],3,0)</f>
        <v>کارشناس بازرسی وبرنامه ریزی تعمیرات مکانیک (1)</v>
      </c>
      <c r="G1068" s="1" t="s">
        <v>427</v>
      </c>
      <c r="H1068" s="1" t="str">
        <f>VLOOKUP(Table11[[#This Row],[نام شخص کارشناس نظارت]],Table1[],3,0)</f>
        <v>کارشناس تاسیسات نظارت (1)</v>
      </c>
      <c r="I1068" s="1">
        <f>COUNTIF(Table2[کد سیستم],Table11[[#This Row],[کد سیستم]])</f>
        <v>1</v>
      </c>
    </row>
    <row r="1069" spans="1:9" x14ac:dyDescent="0.25">
      <c r="A1069" s="1">
        <v>1068</v>
      </c>
      <c r="B1069" s="1" t="s">
        <v>3708</v>
      </c>
      <c r="C1069" s="1" t="s">
        <v>3708</v>
      </c>
      <c r="D1069" s="1" t="s">
        <v>3756</v>
      </c>
      <c r="E1069" s="1" t="s">
        <v>356</v>
      </c>
      <c r="F1069" s="1" t="str">
        <f>VLOOKUP(Table11[[#This Row],[نام کارشناس دفتر فنی]],Table1[],3,0)</f>
        <v>کارشناس بازرسی وبرنامه ریزی تعمیرات مکانیک (1)</v>
      </c>
      <c r="G1069" s="1" t="s">
        <v>427</v>
      </c>
      <c r="H1069" s="1" t="str">
        <f>VLOOKUP(Table11[[#This Row],[نام شخص کارشناس نظارت]],Table1[],3,0)</f>
        <v>کارشناس تاسیسات نظارت (1)</v>
      </c>
      <c r="I1069" s="1">
        <f>COUNTIF(Table2[کد سیستم],Table11[[#This Row],[کد سیستم]])</f>
        <v>1</v>
      </c>
    </row>
    <row r="1070" spans="1:9" x14ac:dyDescent="0.25">
      <c r="A1070" s="1">
        <v>1069</v>
      </c>
      <c r="B1070" s="1" t="s">
        <v>3710</v>
      </c>
      <c r="C1070" s="1" t="s">
        <v>3710</v>
      </c>
      <c r="D1070" s="1" t="s">
        <v>3756</v>
      </c>
      <c r="E1070" s="1" t="s">
        <v>356</v>
      </c>
      <c r="F1070" s="1" t="str">
        <f>VLOOKUP(Table11[[#This Row],[نام کارشناس دفتر فنی]],Table1[],3,0)</f>
        <v>کارشناس بازرسی وبرنامه ریزی تعمیرات مکانیک (1)</v>
      </c>
      <c r="G1070" s="1" t="s">
        <v>427</v>
      </c>
      <c r="H1070" s="1" t="str">
        <f>VLOOKUP(Table11[[#This Row],[نام شخص کارشناس نظارت]],Table1[],3,0)</f>
        <v>کارشناس تاسیسات نظارت (1)</v>
      </c>
      <c r="I1070" s="1">
        <f>COUNTIF(Table2[کد سیستم],Table11[[#This Row],[کد سیستم]])</f>
        <v>1</v>
      </c>
    </row>
    <row r="1071" spans="1:9" x14ac:dyDescent="0.25">
      <c r="A1071" s="1">
        <v>1070</v>
      </c>
      <c r="B1071" s="1" t="s">
        <v>3712</v>
      </c>
      <c r="C1071" s="1" t="s">
        <v>3712</v>
      </c>
      <c r="D1071" s="1" t="s">
        <v>3756</v>
      </c>
      <c r="E1071" s="1" t="s">
        <v>356</v>
      </c>
      <c r="F1071" s="1" t="str">
        <f>VLOOKUP(Table11[[#This Row],[نام کارشناس دفتر فنی]],Table1[],3,0)</f>
        <v>کارشناس بازرسی وبرنامه ریزی تعمیرات مکانیک (1)</v>
      </c>
      <c r="G1071" s="1" t="s">
        <v>427</v>
      </c>
      <c r="H1071" s="1" t="str">
        <f>VLOOKUP(Table11[[#This Row],[نام شخص کارشناس نظارت]],Table1[],3,0)</f>
        <v>کارشناس تاسیسات نظارت (1)</v>
      </c>
      <c r="I1071" s="1">
        <f>COUNTIF(Table2[کد سیستم],Table11[[#This Row],[کد سیستم]])</f>
        <v>1</v>
      </c>
    </row>
    <row r="1072" spans="1:9" x14ac:dyDescent="0.25">
      <c r="A1072" s="1">
        <v>1071</v>
      </c>
      <c r="B1072" s="1" t="s">
        <v>3714</v>
      </c>
      <c r="C1072" s="1" t="s">
        <v>3714</v>
      </c>
      <c r="D1072" s="1" t="s">
        <v>3756</v>
      </c>
      <c r="E1072" s="1" t="s">
        <v>356</v>
      </c>
      <c r="F1072" s="1" t="str">
        <f>VLOOKUP(Table11[[#This Row],[نام کارشناس دفتر فنی]],Table1[],3,0)</f>
        <v>کارشناس بازرسی وبرنامه ریزی تعمیرات مکانیک (1)</v>
      </c>
      <c r="G1072" s="1" t="s">
        <v>427</v>
      </c>
      <c r="H1072" s="1" t="str">
        <f>VLOOKUP(Table11[[#This Row],[نام شخص کارشناس نظارت]],Table1[],3,0)</f>
        <v>کارشناس تاسیسات نظارت (1)</v>
      </c>
      <c r="I1072" s="1">
        <f>COUNTIF(Table2[کد سیستم],Table11[[#This Row],[کد سیستم]])</f>
        <v>1</v>
      </c>
    </row>
    <row r="1073" spans="1:9" x14ac:dyDescent="0.25">
      <c r="A1073" s="1">
        <v>1072</v>
      </c>
      <c r="B1073" s="1" t="s">
        <v>3716</v>
      </c>
      <c r="C1073" s="1" t="s">
        <v>3716</v>
      </c>
      <c r="D1073" s="1" t="s">
        <v>3756</v>
      </c>
      <c r="E1073" s="1" t="s">
        <v>356</v>
      </c>
      <c r="F1073" s="1" t="str">
        <f>VLOOKUP(Table11[[#This Row],[نام کارشناس دفتر فنی]],Table1[],3,0)</f>
        <v>کارشناس بازرسی وبرنامه ریزی تعمیرات مکانیک (1)</v>
      </c>
      <c r="G1073" s="1" t="s">
        <v>427</v>
      </c>
      <c r="H1073" s="1" t="str">
        <f>VLOOKUP(Table11[[#This Row],[نام شخص کارشناس نظارت]],Table1[],3,0)</f>
        <v>کارشناس تاسیسات نظارت (1)</v>
      </c>
      <c r="I1073" s="1">
        <f>COUNTIF(Table2[کد سیستم],Table11[[#This Row],[کد سیستم]])</f>
        <v>1</v>
      </c>
    </row>
    <row r="1074" spans="1:9" x14ac:dyDescent="0.25">
      <c r="A1074" s="1">
        <v>1073</v>
      </c>
      <c r="B1074" s="1" t="s">
        <v>3718</v>
      </c>
      <c r="C1074" s="1" t="s">
        <v>3718</v>
      </c>
      <c r="D1074" s="1" t="s">
        <v>3756</v>
      </c>
      <c r="E1074" s="1" t="s">
        <v>356</v>
      </c>
      <c r="F1074" s="1" t="str">
        <f>VLOOKUP(Table11[[#This Row],[نام کارشناس دفتر فنی]],Table1[],3,0)</f>
        <v>کارشناس بازرسی وبرنامه ریزی تعمیرات مکانیک (1)</v>
      </c>
      <c r="G1074" s="1" t="s">
        <v>427</v>
      </c>
      <c r="H1074" s="1" t="str">
        <f>VLOOKUP(Table11[[#This Row],[نام شخص کارشناس نظارت]],Table1[],3,0)</f>
        <v>کارشناس تاسیسات نظارت (1)</v>
      </c>
      <c r="I1074" s="1">
        <f>COUNTIF(Table2[کد سیستم],Table11[[#This Row],[کد سیستم]])</f>
        <v>1</v>
      </c>
    </row>
    <row r="1075" spans="1:9" x14ac:dyDescent="0.25">
      <c r="A1075" s="1">
        <v>1074</v>
      </c>
      <c r="B1075" s="1" t="s">
        <v>3720</v>
      </c>
      <c r="C1075" s="1" t="s">
        <v>3720</v>
      </c>
      <c r="D1075" s="1" t="s">
        <v>3756</v>
      </c>
      <c r="E1075" s="1" t="s">
        <v>356</v>
      </c>
      <c r="F1075" s="1" t="str">
        <f>VLOOKUP(Table11[[#This Row],[نام کارشناس دفتر فنی]],Table1[],3,0)</f>
        <v>کارشناس بازرسی وبرنامه ریزی تعمیرات مکانیک (1)</v>
      </c>
      <c r="G1075" s="1" t="s">
        <v>427</v>
      </c>
      <c r="H1075" s="1" t="str">
        <f>VLOOKUP(Table11[[#This Row],[نام شخص کارشناس نظارت]],Table1[],3,0)</f>
        <v>کارشناس تاسیسات نظارت (1)</v>
      </c>
      <c r="I1075" s="1">
        <f>COUNTIF(Table2[کد سیستم],Table11[[#This Row],[کد سیستم]])</f>
        <v>1</v>
      </c>
    </row>
    <row r="1076" spans="1:9" x14ac:dyDescent="0.25">
      <c r="A1076" s="1">
        <v>1075</v>
      </c>
      <c r="B1076" s="1" t="s">
        <v>3722</v>
      </c>
      <c r="C1076" s="1" t="s">
        <v>3722</v>
      </c>
      <c r="D1076" s="1" t="s">
        <v>3756</v>
      </c>
      <c r="E1076" s="1" t="s">
        <v>356</v>
      </c>
      <c r="F1076" s="1" t="str">
        <f>VLOOKUP(Table11[[#This Row],[نام کارشناس دفتر فنی]],Table1[],3,0)</f>
        <v>کارشناس بازرسی وبرنامه ریزی تعمیرات مکانیک (1)</v>
      </c>
      <c r="G1076" s="1" t="s">
        <v>427</v>
      </c>
      <c r="H1076" s="1" t="str">
        <f>VLOOKUP(Table11[[#This Row],[نام شخص کارشناس نظارت]],Table1[],3,0)</f>
        <v>کارشناس تاسیسات نظارت (1)</v>
      </c>
      <c r="I1076" s="1">
        <f>COUNTIF(Table2[کد سیستم],Table11[[#This Row],[کد سیستم]])</f>
        <v>1</v>
      </c>
    </row>
    <row r="1077" spans="1:9" x14ac:dyDescent="0.25">
      <c r="A1077" s="1">
        <v>1076</v>
      </c>
      <c r="B1077" s="1" t="s">
        <v>3724</v>
      </c>
      <c r="C1077" s="1" t="s">
        <v>3724</v>
      </c>
      <c r="D1077" s="1" t="s">
        <v>3756</v>
      </c>
      <c r="E1077" s="1" t="s">
        <v>356</v>
      </c>
      <c r="F1077" s="1" t="str">
        <f>VLOOKUP(Table11[[#This Row],[نام کارشناس دفتر فنی]],Table1[],3,0)</f>
        <v>کارشناس بازرسی وبرنامه ریزی تعمیرات مکانیک (1)</v>
      </c>
      <c r="G1077" s="1" t="s">
        <v>427</v>
      </c>
      <c r="H1077" s="1" t="str">
        <f>VLOOKUP(Table11[[#This Row],[نام شخص کارشناس نظارت]],Table1[],3,0)</f>
        <v>کارشناس تاسیسات نظارت (1)</v>
      </c>
      <c r="I1077" s="1">
        <f>COUNTIF(Table2[کد سیستم],Table11[[#This Row],[کد سیستم]])</f>
        <v>1</v>
      </c>
    </row>
    <row r="1078" spans="1:9" x14ac:dyDescent="0.25">
      <c r="A1078" s="1">
        <v>1077</v>
      </c>
      <c r="B1078" s="1" t="s">
        <v>3726</v>
      </c>
      <c r="C1078" s="1" t="s">
        <v>3726</v>
      </c>
      <c r="D1078" s="1" t="s">
        <v>3756</v>
      </c>
      <c r="E1078" s="1" t="s">
        <v>356</v>
      </c>
      <c r="F1078" s="1" t="str">
        <f>VLOOKUP(Table11[[#This Row],[نام کارشناس دفتر فنی]],Table1[],3,0)</f>
        <v>کارشناس بازرسی وبرنامه ریزی تعمیرات مکانیک (1)</v>
      </c>
      <c r="G1078" s="1" t="s">
        <v>427</v>
      </c>
      <c r="H1078" s="1" t="str">
        <f>VLOOKUP(Table11[[#This Row],[نام شخص کارشناس نظارت]],Table1[],3,0)</f>
        <v>کارشناس تاسیسات نظارت (1)</v>
      </c>
      <c r="I1078" s="1">
        <f>COUNTIF(Table2[کد سیستم],Table11[[#This Row],[کد سیستم]])</f>
        <v>1</v>
      </c>
    </row>
    <row r="1079" spans="1:9" x14ac:dyDescent="0.25">
      <c r="A1079" s="1">
        <v>1078</v>
      </c>
      <c r="B1079" s="1" t="s">
        <v>3728</v>
      </c>
      <c r="C1079" s="1" t="s">
        <v>3728</v>
      </c>
      <c r="D1079" s="1" t="s">
        <v>3756</v>
      </c>
      <c r="E1079" s="1" t="s">
        <v>356</v>
      </c>
      <c r="F1079" s="1" t="str">
        <f>VLOOKUP(Table11[[#This Row],[نام کارشناس دفتر فنی]],Table1[],3,0)</f>
        <v>کارشناس بازرسی وبرنامه ریزی تعمیرات مکانیک (1)</v>
      </c>
      <c r="G1079" s="1" t="s">
        <v>427</v>
      </c>
      <c r="H1079" s="1" t="str">
        <f>VLOOKUP(Table11[[#This Row],[نام شخص کارشناس نظارت]],Table1[],3,0)</f>
        <v>کارشناس تاسیسات نظارت (1)</v>
      </c>
      <c r="I1079" s="1">
        <f>COUNTIF(Table2[کد سیستم],Table11[[#This Row],[کد سیستم]])</f>
        <v>1</v>
      </c>
    </row>
    <row r="1080" spans="1:9" x14ac:dyDescent="0.25">
      <c r="A1080" s="1">
        <v>1079</v>
      </c>
      <c r="B1080" s="1" t="s">
        <v>3730</v>
      </c>
      <c r="C1080" s="1" t="s">
        <v>3730</v>
      </c>
      <c r="D1080" s="1" t="s">
        <v>3756</v>
      </c>
      <c r="E1080" s="1" t="s">
        <v>356</v>
      </c>
      <c r="F1080" s="1" t="str">
        <f>VLOOKUP(Table11[[#This Row],[نام کارشناس دفتر فنی]],Table1[],3,0)</f>
        <v>کارشناس بازرسی وبرنامه ریزی تعمیرات مکانیک (1)</v>
      </c>
      <c r="G1080" s="1" t="s">
        <v>427</v>
      </c>
      <c r="H1080" s="1" t="str">
        <f>VLOOKUP(Table11[[#This Row],[نام شخص کارشناس نظارت]],Table1[],3,0)</f>
        <v>کارشناس تاسیسات نظارت (1)</v>
      </c>
      <c r="I1080" s="1">
        <f>COUNTIF(Table2[کد سیستم],Table11[[#This Row],[کد سیستم]])</f>
        <v>1</v>
      </c>
    </row>
    <row r="1081" spans="1:9" x14ac:dyDescent="0.25">
      <c r="A1081" s="1">
        <v>1080</v>
      </c>
      <c r="B1081" s="1" t="s">
        <v>3732</v>
      </c>
      <c r="C1081" s="1" t="s">
        <v>3732</v>
      </c>
      <c r="D1081" s="1" t="s">
        <v>3756</v>
      </c>
      <c r="E1081" s="1" t="s">
        <v>356</v>
      </c>
      <c r="F1081" s="1" t="str">
        <f>VLOOKUP(Table11[[#This Row],[نام کارشناس دفتر فنی]],Table1[],3,0)</f>
        <v>کارشناس بازرسی وبرنامه ریزی تعمیرات مکانیک (1)</v>
      </c>
      <c r="G1081" s="1" t="s">
        <v>427</v>
      </c>
      <c r="H1081" s="1" t="str">
        <f>VLOOKUP(Table11[[#This Row],[نام شخص کارشناس نظارت]],Table1[],3,0)</f>
        <v>کارشناس تاسیسات نظارت (1)</v>
      </c>
      <c r="I1081" s="1">
        <f>COUNTIF(Table2[کد سیستم],Table11[[#This Row],[کد سیستم]])</f>
        <v>1</v>
      </c>
    </row>
    <row r="1082" spans="1:9" x14ac:dyDescent="0.25">
      <c r="A1082" s="1">
        <v>1081</v>
      </c>
      <c r="B1082" s="1" t="s">
        <v>3734</v>
      </c>
      <c r="C1082" s="1" t="s">
        <v>3735</v>
      </c>
      <c r="D1082" s="1" t="s">
        <v>3756</v>
      </c>
      <c r="E1082" s="1" t="s">
        <v>356</v>
      </c>
      <c r="F1082" s="1" t="str">
        <f>VLOOKUP(Table11[[#This Row],[نام کارشناس دفتر فنی]],Table1[],3,0)</f>
        <v>کارشناس بازرسی وبرنامه ریزی تعمیرات مکانیک (1)</v>
      </c>
      <c r="G1082" s="1" t="s">
        <v>427</v>
      </c>
      <c r="H1082" s="1" t="str">
        <f>VLOOKUP(Table11[[#This Row],[نام شخص کارشناس نظارت]],Table1[],3,0)</f>
        <v>کارشناس تاسیسات نظارت (1)</v>
      </c>
      <c r="I1082" s="1">
        <f>COUNTIF(Table2[کد سیستم],Table11[[#This Row],[کد سیستم]])</f>
        <v>1</v>
      </c>
    </row>
    <row r="1083" spans="1:9" x14ac:dyDescent="0.25">
      <c r="A1083" s="1">
        <v>1082</v>
      </c>
      <c r="B1083" s="1" t="s">
        <v>3737</v>
      </c>
      <c r="C1083" s="1" t="s">
        <v>3738</v>
      </c>
      <c r="D1083" s="1" t="s">
        <v>3756</v>
      </c>
      <c r="E1083" s="1" t="s">
        <v>356</v>
      </c>
      <c r="F1083" s="1" t="str">
        <f>VLOOKUP(Table11[[#This Row],[نام کارشناس دفتر فنی]],Table1[],3,0)</f>
        <v>کارشناس بازرسی وبرنامه ریزی تعمیرات مکانیک (1)</v>
      </c>
      <c r="G1083" s="1" t="s">
        <v>427</v>
      </c>
      <c r="H1083" s="1" t="str">
        <f>VLOOKUP(Table11[[#This Row],[نام شخص کارشناس نظارت]],Table1[],3,0)</f>
        <v>کارشناس تاسیسات نظارت (1)</v>
      </c>
      <c r="I1083" s="1">
        <f>COUNTIF(Table2[کد سیستم],Table11[[#This Row],[کد سیستم]])</f>
        <v>1</v>
      </c>
    </row>
    <row r="1084" spans="1:9" x14ac:dyDescent="0.25">
      <c r="A1084" s="1">
        <v>1083</v>
      </c>
      <c r="B1084" s="1" t="s">
        <v>3740</v>
      </c>
      <c r="C1084" s="1" t="s">
        <v>3740</v>
      </c>
      <c r="D1084" s="1" t="s">
        <v>3756</v>
      </c>
      <c r="E1084" s="1" t="s">
        <v>356</v>
      </c>
      <c r="F1084" s="1" t="str">
        <f>VLOOKUP(Table11[[#This Row],[نام کارشناس دفتر فنی]],Table1[],3,0)</f>
        <v>کارشناس بازرسی وبرنامه ریزی تعمیرات مکانیک (1)</v>
      </c>
      <c r="G1084" s="1" t="s">
        <v>427</v>
      </c>
      <c r="H1084" s="1" t="str">
        <f>VLOOKUP(Table11[[#This Row],[نام شخص کارشناس نظارت]],Table1[],3,0)</f>
        <v>کارشناس تاسیسات نظارت (1)</v>
      </c>
      <c r="I1084" s="1">
        <f>COUNTIF(Table2[کد سیستم],Table11[[#This Row],[کد سیستم]])</f>
        <v>1</v>
      </c>
    </row>
    <row r="1085" spans="1:9" x14ac:dyDescent="0.25">
      <c r="A1085" s="1">
        <v>1084</v>
      </c>
      <c r="B1085" s="1" t="s">
        <v>3742</v>
      </c>
      <c r="C1085" s="1" t="s">
        <v>3742</v>
      </c>
      <c r="D1085" s="1" t="s">
        <v>3756</v>
      </c>
      <c r="E1085" s="1" t="s">
        <v>356</v>
      </c>
      <c r="F1085" s="1" t="str">
        <f>VLOOKUP(Table11[[#This Row],[نام کارشناس دفتر فنی]],Table1[],3,0)</f>
        <v>کارشناس بازرسی وبرنامه ریزی تعمیرات مکانیک (1)</v>
      </c>
      <c r="G1085" s="1" t="s">
        <v>427</v>
      </c>
      <c r="H1085" s="1" t="str">
        <f>VLOOKUP(Table11[[#This Row],[نام شخص کارشناس نظارت]],Table1[],3,0)</f>
        <v>کارشناس تاسیسات نظارت (1)</v>
      </c>
      <c r="I1085" s="1">
        <f>COUNTIF(Table2[کد سیستم],Table11[[#This Row],[کد سیستم]])</f>
        <v>1</v>
      </c>
    </row>
    <row r="1086" spans="1:9" x14ac:dyDescent="0.25">
      <c r="A1086" s="1">
        <v>1085</v>
      </c>
      <c r="B1086" s="4" t="s">
        <v>3864</v>
      </c>
      <c r="C1086" s="4" t="s">
        <v>3864</v>
      </c>
      <c r="D1086" s="1" t="s">
        <v>3756</v>
      </c>
      <c r="E1086" s="1" t="s">
        <v>356</v>
      </c>
      <c r="F1086" s="1" t="str">
        <f>VLOOKUP(Table11[[#This Row],[نام کارشناس دفتر فنی]],Table1[],3,0)</f>
        <v>کارشناس بازرسی وبرنامه ریزی تعمیرات مکانیک (1)</v>
      </c>
      <c r="G1086" s="1" t="s">
        <v>427</v>
      </c>
      <c r="H1086" s="1" t="str">
        <f>VLOOKUP(Table11[[#This Row],[نام شخص کارشناس نظارت]],Table1[],3,0)</f>
        <v>کارشناس تاسیسات نظارت (1)</v>
      </c>
      <c r="I1086" s="1">
        <f>COUNTIF(Table2[کد سیستم],Table11[[#This Row],[کد سیستم]])</f>
        <v>1</v>
      </c>
    </row>
    <row r="1087" spans="1:9" x14ac:dyDescent="0.25">
      <c r="A1087" s="1">
        <v>1086</v>
      </c>
      <c r="B1087" s="4" t="s">
        <v>3866</v>
      </c>
      <c r="C1087" s="4" t="s">
        <v>3866</v>
      </c>
      <c r="D1087" s="1" t="s">
        <v>3756</v>
      </c>
      <c r="E1087" s="1" t="s">
        <v>356</v>
      </c>
      <c r="F1087" s="1" t="str">
        <f>VLOOKUP(Table11[[#This Row],[نام کارشناس دفتر فنی]],Table1[],3,0)</f>
        <v>کارشناس بازرسی وبرنامه ریزی تعمیرات مکانیک (1)</v>
      </c>
      <c r="G1087" s="1" t="s">
        <v>427</v>
      </c>
      <c r="H1087" s="1" t="str">
        <f>VLOOKUP(Table11[[#This Row],[نام شخص کارشناس نظارت]],Table1[],3,0)</f>
        <v>کارشناس تاسیسات نظارت (1)</v>
      </c>
      <c r="I1087" s="1">
        <f>COUNTIF(Table2[کد سیستم],Table11[[#This Row],[کد سیستم]])</f>
        <v>1</v>
      </c>
    </row>
    <row r="1088" spans="1:9" x14ac:dyDescent="0.25">
      <c r="A1088" s="1">
        <v>1087</v>
      </c>
      <c r="B1088" s="4" t="s">
        <v>3868</v>
      </c>
      <c r="C1088" s="4" t="s">
        <v>3868</v>
      </c>
      <c r="D1088" s="1" t="s">
        <v>3756</v>
      </c>
      <c r="E1088" s="1" t="s">
        <v>356</v>
      </c>
      <c r="F1088" s="1" t="str">
        <f>VLOOKUP(Table11[[#This Row],[نام کارشناس دفتر فنی]],Table1[],3,0)</f>
        <v>کارشناس بازرسی وبرنامه ریزی تعمیرات مکانیک (1)</v>
      </c>
      <c r="G1088" s="1" t="s">
        <v>427</v>
      </c>
      <c r="H1088" s="1" t="str">
        <f>VLOOKUP(Table11[[#This Row],[نام شخص کارشناس نظارت]],Table1[],3,0)</f>
        <v>کارشناس تاسیسات نظارت (1)</v>
      </c>
      <c r="I1088" s="1">
        <f>COUNTIF(Table2[کد سیستم],Table11[[#This Row],[کد سیستم]])</f>
        <v>1</v>
      </c>
    </row>
    <row r="1089" spans="1:9" x14ac:dyDescent="0.25">
      <c r="A1089" s="1">
        <v>1088</v>
      </c>
      <c r="B1089" s="4" t="s">
        <v>3877</v>
      </c>
      <c r="C1089" s="4" t="s">
        <v>3877</v>
      </c>
      <c r="D1089" s="1" t="s">
        <v>3756</v>
      </c>
      <c r="E1089" s="1" t="s">
        <v>356</v>
      </c>
      <c r="F1089" s="1" t="str">
        <f>VLOOKUP(Table11[[#This Row],[نام کارشناس دفتر فنی]],Table1[],3,0)</f>
        <v>کارشناس بازرسی وبرنامه ریزی تعمیرات مکانیک (1)</v>
      </c>
      <c r="G1089" s="1" t="s">
        <v>427</v>
      </c>
      <c r="H1089" s="1" t="str">
        <f>VLOOKUP(Table11[[#This Row],[نام شخص کارشناس نظارت]],Table1[],3,0)</f>
        <v>کارشناس تاسیسات نظارت (1)</v>
      </c>
      <c r="I1089" s="1">
        <f>COUNTIF(Table2[کد سیستم],Table11[[#This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89"/>
  <sheetViews>
    <sheetView workbookViewId="0">
      <selection activeCell="G666" sqref="G666:G1089"/>
    </sheetView>
  </sheetViews>
  <sheetFormatPr defaultRowHeight="15" x14ac:dyDescent="0.25"/>
  <cols>
    <col min="2" max="2" width="28.125" customWidth="1"/>
    <col min="3" max="3" width="21.875" bestFit="1" customWidth="1"/>
    <col min="5" max="5" width="22.375" customWidth="1"/>
    <col min="6" max="6" width="39.25" bestFit="1" customWidth="1"/>
    <col min="7" max="7" width="22.375" customWidth="1"/>
    <col min="8" max="8" width="27.125" bestFit="1" customWidth="1"/>
    <col min="9" max="9" width="30.375" bestFit="1" customWidth="1"/>
  </cols>
  <sheetData>
    <row r="1" spans="1:9" x14ac:dyDescent="0.25">
      <c r="A1" s="1" t="s">
        <v>3763</v>
      </c>
      <c r="B1" s="1" t="s">
        <v>1543</v>
      </c>
      <c r="C1" s="1" t="s">
        <v>1544</v>
      </c>
      <c r="D1" s="1" t="s">
        <v>3764</v>
      </c>
      <c r="E1" s="1" t="s">
        <v>3765</v>
      </c>
      <c r="F1" s="1" t="s">
        <v>3981</v>
      </c>
      <c r="G1" s="1" t="s">
        <v>3766</v>
      </c>
      <c r="H1" s="1" t="s">
        <v>3982</v>
      </c>
      <c r="I1" s="5" t="s">
        <v>3878</v>
      </c>
    </row>
    <row r="2" spans="1:9" hidden="1" x14ac:dyDescent="0.25">
      <c r="A2" s="1">
        <v>1</v>
      </c>
      <c r="B2" s="1" t="s">
        <v>1546</v>
      </c>
      <c r="C2" s="1" t="s">
        <v>1546</v>
      </c>
      <c r="D2" s="1" t="s">
        <v>3749</v>
      </c>
      <c r="E2" s="1" t="s">
        <v>586</v>
      </c>
      <c r="F2" s="1" t="str">
        <f>VLOOKUP(Table4[[#This Row],[نام کارشناس دفتر فنی]],Table1[],3,0)</f>
        <v>کارشناس بازرسی وبرنامه ریزی تعمیرات برق وابزاردقیق(2)</v>
      </c>
      <c r="G2" s="1" t="s">
        <v>704</v>
      </c>
      <c r="H2" s="1" t="str">
        <f>VLOOKUP(Table4[[#This Row],[نام شخص کارشناس نظارت]],Table1[],3,0)</f>
        <v>کارشناس برق و ابزار دقیق نظارت (1)</v>
      </c>
      <c r="I2" s="1">
        <f>COUNTIF(Table2[کد سیستم],Table4[[#This Row],[کد سیستم]])</f>
        <v>1</v>
      </c>
    </row>
    <row r="3" spans="1:9" hidden="1" x14ac:dyDescent="0.25">
      <c r="A3" s="1">
        <v>2</v>
      </c>
      <c r="B3" s="1" t="s">
        <v>1548</v>
      </c>
      <c r="C3" s="1" t="s">
        <v>1548</v>
      </c>
      <c r="D3" s="1" t="s">
        <v>3749</v>
      </c>
      <c r="E3" s="1" t="s">
        <v>586</v>
      </c>
      <c r="F3" s="1" t="str">
        <f>VLOOKUP(Table4[[#This Row],[نام کارشناس دفتر فنی]],Table1[],3,0)</f>
        <v>کارشناس بازرسی وبرنامه ریزی تعمیرات برق وابزاردقیق(2)</v>
      </c>
      <c r="G3" s="1" t="s">
        <v>704</v>
      </c>
      <c r="H3" s="1" t="str">
        <f>VLOOKUP(Table4[[#This Row],[نام شخص کارشناس نظارت]],Table1[],3,0)</f>
        <v>کارشناس برق و ابزار دقیق نظارت (1)</v>
      </c>
      <c r="I3" s="1">
        <f>COUNTIF(Table2[کد سیستم],Table4[[#This Row],[کد سیستم]])</f>
        <v>1</v>
      </c>
    </row>
    <row r="4" spans="1:9" hidden="1" x14ac:dyDescent="0.25">
      <c r="A4" s="1">
        <v>3</v>
      </c>
      <c r="B4" s="1" t="s">
        <v>1550</v>
      </c>
      <c r="C4" s="1" t="s">
        <v>1550</v>
      </c>
      <c r="D4" s="1" t="s">
        <v>3749</v>
      </c>
      <c r="E4" s="1" t="s">
        <v>586</v>
      </c>
      <c r="F4" s="1" t="str">
        <f>VLOOKUP(Table4[[#This Row],[نام کارشناس دفتر فنی]],Table1[],3,0)</f>
        <v>کارشناس بازرسی وبرنامه ریزی تعمیرات برق وابزاردقیق(2)</v>
      </c>
      <c r="G4" s="1" t="s">
        <v>704</v>
      </c>
      <c r="H4" s="1" t="str">
        <f>VLOOKUP(Table4[[#This Row],[نام شخص کارشناس نظارت]],Table1[],3,0)</f>
        <v>کارشناس برق و ابزار دقیق نظارت (1)</v>
      </c>
      <c r="I4" s="1">
        <f>COUNTIF(Table2[کد سیستم],Table4[[#This Row],[کد سیستم]])</f>
        <v>1</v>
      </c>
    </row>
    <row r="5" spans="1:9" hidden="1" x14ac:dyDescent="0.25">
      <c r="A5" s="1">
        <v>4</v>
      </c>
      <c r="B5" s="1" t="s">
        <v>1552</v>
      </c>
      <c r="C5" s="1" t="s">
        <v>1552</v>
      </c>
      <c r="D5" s="1" t="s">
        <v>3749</v>
      </c>
      <c r="E5" s="1" t="s">
        <v>586</v>
      </c>
      <c r="F5" s="1" t="str">
        <f>VLOOKUP(Table4[[#This Row],[نام کارشناس دفتر فنی]],Table1[],3,0)</f>
        <v>کارشناس بازرسی وبرنامه ریزی تعمیرات برق وابزاردقیق(2)</v>
      </c>
      <c r="G5" s="1" t="s">
        <v>704</v>
      </c>
      <c r="H5" s="1" t="str">
        <f>VLOOKUP(Table4[[#This Row],[نام شخص کارشناس نظارت]],Table1[],3,0)</f>
        <v>کارشناس برق و ابزار دقیق نظارت (1)</v>
      </c>
      <c r="I5" s="1">
        <f>COUNTIF(Table2[کد سیستم],Table4[[#This Row],[کد سیستم]])</f>
        <v>1</v>
      </c>
    </row>
    <row r="6" spans="1:9" hidden="1" x14ac:dyDescent="0.25">
      <c r="A6" s="1">
        <v>5</v>
      </c>
      <c r="B6" s="1" t="s">
        <v>1554</v>
      </c>
      <c r="C6" s="1" t="s">
        <v>1554</v>
      </c>
      <c r="D6" s="1" t="s">
        <v>3749</v>
      </c>
      <c r="E6" s="1" t="s">
        <v>586</v>
      </c>
      <c r="F6" s="1" t="str">
        <f>VLOOKUP(Table4[[#This Row],[نام کارشناس دفتر فنی]],Table1[],3,0)</f>
        <v>کارشناس بازرسی وبرنامه ریزی تعمیرات برق وابزاردقیق(2)</v>
      </c>
      <c r="G6" s="1" t="s">
        <v>704</v>
      </c>
      <c r="H6" s="1" t="str">
        <f>VLOOKUP(Table4[[#This Row],[نام شخص کارشناس نظارت]],Table1[],3,0)</f>
        <v>کارشناس برق و ابزار دقیق نظارت (1)</v>
      </c>
      <c r="I6" s="1">
        <f>COUNTIF(Table2[کد سیستم],Table4[[#This Row],[کد سیستم]])</f>
        <v>1</v>
      </c>
    </row>
    <row r="7" spans="1:9" hidden="1" x14ac:dyDescent="0.25">
      <c r="A7" s="1">
        <v>6</v>
      </c>
      <c r="B7" s="1" t="s">
        <v>1556</v>
      </c>
      <c r="C7" s="1" t="s">
        <v>1556</v>
      </c>
      <c r="D7" s="1" t="s">
        <v>3749</v>
      </c>
      <c r="E7" s="1" t="s">
        <v>586</v>
      </c>
      <c r="F7" s="1" t="str">
        <f>VLOOKUP(Table4[[#This Row],[نام کارشناس دفتر فنی]],Table1[],3,0)</f>
        <v>کارشناس بازرسی وبرنامه ریزی تعمیرات برق وابزاردقیق(2)</v>
      </c>
      <c r="G7" s="1" t="s">
        <v>704</v>
      </c>
      <c r="H7" s="1" t="str">
        <f>VLOOKUP(Table4[[#This Row],[نام شخص کارشناس نظارت]],Table1[],3,0)</f>
        <v>کارشناس برق و ابزار دقیق نظارت (1)</v>
      </c>
      <c r="I7" s="1">
        <f>COUNTIF(Table2[کد سیستم],Table4[[#This Row],[کد سیستم]])</f>
        <v>1</v>
      </c>
    </row>
    <row r="8" spans="1:9" hidden="1" x14ac:dyDescent="0.25">
      <c r="A8" s="1">
        <v>7</v>
      </c>
      <c r="B8" s="1" t="s">
        <v>1558</v>
      </c>
      <c r="C8" s="1" t="s">
        <v>1558</v>
      </c>
      <c r="D8" s="1" t="s">
        <v>3749</v>
      </c>
      <c r="E8" s="1" t="s">
        <v>586</v>
      </c>
      <c r="F8" s="1" t="str">
        <f>VLOOKUP(Table4[[#This Row],[نام کارشناس دفتر فنی]],Table1[],3,0)</f>
        <v>کارشناس بازرسی وبرنامه ریزی تعمیرات برق وابزاردقیق(2)</v>
      </c>
      <c r="G8" s="1" t="s">
        <v>704</v>
      </c>
      <c r="H8" s="1" t="str">
        <f>VLOOKUP(Table4[[#This Row],[نام شخص کارشناس نظارت]],Table1[],3,0)</f>
        <v>کارشناس برق و ابزار دقیق نظارت (1)</v>
      </c>
      <c r="I8" s="1">
        <f>COUNTIF(Table2[کد سیستم],Table4[[#This Row],[کد سیستم]])</f>
        <v>1</v>
      </c>
    </row>
    <row r="9" spans="1:9" hidden="1" x14ac:dyDescent="0.25">
      <c r="A9" s="1">
        <v>8</v>
      </c>
      <c r="B9" s="1" t="s">
        <v>1560</v>
      </c>
      <c r="C9" s="1" t="s">
        <v>1560</v>
      </c>
      <c r="D9" s="1" t="s">
        <v>3749</v>
      </c>
      <c r="E9" s="1" t="s">
        <v>586</v>
      </c>
      <c r="F9" s="1" t="str">
        <f>VLOOKUP(Table4[[#This Row],[نام کارشناس دفتر فنی]],Table1[],3,0)</f>
        <v>کارشناس بازرسی وبرنامه ریزی تعمیرات برق وابزاردقیق(2)</v>
      </c>
      <c r="G9" s="1" t="s">
        <v>704</v>
      </c>
      <c r="H9" s="1" t="str">
        <f>VLOOKUP(Table4[[#This Row],[نام شخص کارشناس نظارت]],Table1[],3,0)</f>
        <v>کارشناس برق و ابزار دقیق نظارت (1)</v>
      </c>
      <c r="I9" s="1">
        <f>COUNTIF(Table2[کد سیستم],Table4[[#This Row],[کد سیستم]])</f>
        <v>1</v>
      </c>
    </row>
    <row r="10" spans="1:9" hidden="1" x14ac:dyDescent="0.25">
      <c r="A10" s="1">
        <v>9</v>
      </c>
      <c r="B10" s="1" t="s">
        <v>1562</v>
      </c>
      <c r="C10" s="1" t="s">
        <v>1562</v>
      </c>
      <c r="D10" s="1" t="s">
        <v>3749</v>
      </c>
      <c r="E10" s="1" t="s">
        <v>586</v>
      </c>
      <c r="F10" s="1" t="str">
        <f>VLOOKUP(Table4[[#This Row],[نام کارشناس دفتر فنی]],Table1[],3,0)</f>
        <v>کارشناس بازرسی وبرنامه ریزی تعمیرات برق وابزاردقیق(2)</v>
      </c>
      <c r="G10" s="1" t="s">
        <v>704</v>
      </c>
      <c r="H10" s="1" t="str">
        <f>VLOOKUP(Table4[[#This Row],[نام شخص کارشناس نظارت]],Table1[],3,0)</f>
        <v>کارشناس برق و ابزار دقیق نظارت (1)</v>
      </c>
      <c r="I10" s="1">
        <f>COUNTIF(Table2[کد سیستم],Table4[[#This Row],[کد سیستم]])</f>
        <v>1</v>
      </c>
    </row>
    <row r="11" spans="1:9" hidden="1" x14ac:dyDescent="0.25">
      <c r="A11" s="1">
        <v>10</v>
      </c>
      <c r="B11" s="1" t="s">
        <v>1564</v>
      </c>
      <c r="C11" s="1" t="s">
        <v>1564</v>
      </c>
      <c r="D11" s="1" t="s">
        <v>3749</v>
      </c>
      <c r="E11" s="1" t="s">
        <v>586</v>
      </c>
      <c r="F11" s="1" t="str">
        <f>VLOOKUP(Table4[[#This Row],[نام کارشناس دفتر فنی]],Table1[],3,0)</f>
        <v>کارشناس بازرسی وبرنامه ریزی تعمیرات برق وابزاردقیق(2)</v>
      </c>
      <c r="G11" s="1" t="s">
        <v>704</v>
      </c>
      <c r="H11" s="1" t="str">
        <f>VLOOKUP(Table4[[#This Row],[نام شخص کارشناس نظارت]],Table1[],3,0)</f>
        <v>کارشناس برق و ابزار دقیق نظارت (1)</v>
      </c>
      <c r="I11" s="1">
        <f>COUNTIF(Table2[کد سیستم],Table4[[#This Row],[کد سیستم]])</f>
        <v>1</v>
      </c>
    </row>
    <row r="12" spans="1:9" hidden="1" x14ac:dyDescent="0.25">
      <c r="A12" s="1">
        <v>11</v>
      </c>
      <c r="B12" s="1" t="s">
        <v>1566</v>
      </c>
      <c r="C12" s="1" t="s">
        <v>1566</v>
      </c>
      <c r="D12" s="1" t="s">
        <v>3749</v>
      </c>
      <c r="E12" s="1" t="s">
        <v>586</v>
      </c>
      <c r="F12" s="1" t="str">
        <f>VLOOKUP(Table4[[#This Row],[نام کارشناس دفتر فنی]],Table1[],3,0)</f>
        <v>کارشناس بازرسی وبرنامه ریزی تعمیرات برق وابزاردقیق(2)</v>
      </c>
      <c r="G12" s="1" t="s">
        <v>704</v>
      </c>
      <c r="H12" s="1" t="str">
        <f>VLOOKUP(Table4[[#This Row],[نام شخص کارشناس نظارت]],Table1[],3,0)</f>
        <v>کارشناس برق و ابزار دقیق نظارت (1)</v>
      </c>
      <c r="I12" s="1">
        <f>COUNTIF(Table2[کد سیستم],Table4[[#This Row],[کد سیستم]])</f>
        <v>1</v>
      </c>
    </row>
    <row r="13" spans="1:9" hidden="1" x14ac:dyDescent="0.25">
      <c r="A13" s="1">
        <v>12</v>
      </c>
      <c r="B13" s="1" t="s">
        <v>1568</v>
      </c>
      <c r="C13" s="1" t="s">
        <v>1568</v>
      </c>
      <c r="D13" s="1" t="s">
        <v>3749</v>
      </c>
      <c r="E13" s="1" t="s">
        <v>586</v>
      </c>
      <c r="F13" s="1" t="str">
        <f>VLOOKUP(Table4[[#This Row],[نام کارشناس دفتر فنی]],Table1[],3,0)</f>
        <v>کارشناس بازرسی وبرنامه ریزی تعمیرات برق وابزاردقیق(2)</v>
      </c>
      <c r="G13" s="1" t="s">
        <v>704</v>
      </c>
      <c r="H13" s="1" t="str">
        <f>VLOOKUP(Table4[[#This Row],[نام شخص کارشناس نظارت]],Table1[],3,0)</f>
        <v>کارشناس برق و ابزار دقیق نظارت (1)</v>
      </c>
      <c r="I13" s="1">
        <f>COUNTIF(Table2[کد سیستم],Table4[[#This Row],[کد سیستم]])</f>
        <v>1</v>
      </c>
    </row>
    <row r="14" spans="1:9" hidden="1" x14ac:dyDescent="0.25">
      <c r="A14" s="1">
        <v>13</v>
      </c>
      <c r="B14" s="1" t="s">
        <v>1570</v>
      </c>
      <c r="C14" s="1" t="s">
        <v>1570</v>
      </c>
      <c r="D14" s="1" t="s">
        <v>3749</v>
      </c>
      <c r="E14" s="1" t="s">
        <v>586</v>
      </c>
      <c r="F14" s="1" t="str">
        <f>VLOOKUP(Table4[[#This Row],[نام کارشناس دفتر فنی]],Table1[],3,0)</f>
        <v>کارشناس بازرسی وبرنامه ریزی تعمیرات برق وابزاردقیق(2)</v>
      </c>
      <c r="G14" s="1" t="s">
        <v>704</v>
      </c>
      <c r="H14" s="1" t="str">
        <f>VLOOKUP(Table4[[#This Row],[نام شخص کارشناس نظارت]],Table1[],3,0)</f>
        <v>کارشناس برق و ابزار دقیق نظارت (1)</v>
      </c>
      <c r="I14" s="1">
        <f>COUNTIF(Table2[کد سیستم],Table4[[#This Row],[کد سیستم]])</f>
        <v>1</v>
      </c>
    </row>
    <row r="15" spans="1:9" hidden="1" x14ac:dyDescent="0.25">
      <c r="A15" s="1">
        <v>14</v>
      </c>
      <c r="B15" s="1" t="s">
        <v>1572</v>
      </c>
      <c r="C15" s="1" t="s">
        <v>1572</v>
      </c>
      <c r="D15" s="1" t="s">
        <v>3749</v>
      </c>
      <c r="E15" s="1" t="s">
        <v>586</v>
      </c>
      <c r="F15" s="1" t="str">
        <f>VLOOKUP(Table4[[#This Row],[نام کارشناس دفتر فنی]],Table1[],3,0)</f>
        <v>کارشناس بازرسی وبرنامه ریزی تعمیرات برق وابزاردقیق(2)</v>
      </c>
      <c r="G15" s="1" t="s">
        <v>704</v>
      </c>
      <c r="H15" s="1" t="str">
        <f>VLOOKUP(Table4[[#This Row],[نام شخص کارشناس نظارت]],Table1[],3,0)</f>
        <v>کارشناس برق و ابزار دقیق نظارت (1)</v>
      </c>
      <c r="I15" s="1">
        <f>COUNTIF(Table2[کد سیستم],Table4[[#This Row],[کد سیستم]])</f>
        <v>1</v>
      </c>
    </row>
    <row r="16" spans="1:9" hidden="1" x14ac:dyDescent="0.25">
      <c r="A16" s="1">
        <v>15</v>
      </c>
      <c r="B16" s="1" t="s">
        <v>1574</v>
      </c>
      <c r="C16" s="1" t="s">
        <v>1574</v>
      </c>
      <c r="D16" s="1" t="s">
        <v>3749</v>
      </c>
      <c r="E16" s="1" t="s">
        <v>586</v>
      </c>
      <c r="F16" s="1" t="str">
        <f>VLOOKUP(Table4[[#This Row],[نام کارشناس دفتر فنی]],Table1[],3,0)</f>
        <v>کارشناس بازرسی وبرنامه ریزی تعمیرات برق وابزاردقیق(2)</v>
      </c>
      <c r="G16" s="1" t="s">
        <v>704</v>
      </c>
      <c r="H16" s="1" t="str">
        <f>VLOOKUP(Table4[[#This Row],[نام شخص کارشناس نظارت]],Table1[],3,0)</f>
        <v>کارشناس برق و ابزار دقیق نظارت (1)</v>
      </c>
      <c r="I16" s="1">
        <f>COUNTIF(Table2[کد سیستم],Table4[[#This Row],[کد سیستم]])</f>
        <v>1</v>
      </c>
    </row>
    <row r="17" spans="1:9" hidden="1" x14ac:dyDescent="0.25">
      <c r="A17" s="1">
        <v>16</v>
      </c>
      <c r="B17" s="1" t="s">
        <v>1576</v>
      </c>
      <c r="C17" s="1" t="s">
        <v>1576</v>
      </c>
      <c r="D17" s="1" t="s">
        <v>3749</v>
      </c>
      <c r="E17" s="1" t="s">
        <v>586</v>
      </c>
      <c r="F17" s="1" t="str">
        <f>VLOOKUP(Table4[[#This Row],[نام کارشناس دفتر فنی]],Table1[],3,0)</f>
        <v>کارشناس بازرسی وبرنامه ریزی تعمیرات برق وابزاردقیق(2)</v>
      </c>
      <c r="G17" s="1" t="s">
        <v>704</v>
      </c>
      <c r="H17" s="1" t="str">
        <f>VLOOKUP(Table4[[#This Row],[نام شخص کارشناس نظارت]],Table1[],3,0)</f>
        <v>کارشناس برق و ابزار دقیق نظارت (1)</v>
      </c>
      <c r="I17" s="1">
        <f>COUNTIF(Table2[کد سیستم],Table4[[#This Row],[کد سیستم]])</f>
        <v>1</v>
      </c>
    </row>
    <row r="18" spans="1:9" hidden="1" x14ac:dyDescent="0.25">
      <c r="A18" s="1">
        <v>17</v>
      </c>
      <c r="B18" s="1" t="s">
        <v>1578</v>
      </c>
      <c r="C18" s="1" t="s">
        <v>1578</v>
      </c>
      <c r="D18" s="1" t="s">
        <v>3749</v>
      </c>
      <c r="E18" s="1" t="s">
        <v>586</v>
      </c>
      <c r="F18" s="1" t="str">
        <f>VLOOKUP(Table4[[#This Row],[نام کارشناس دفتر فنی]],Table1[],3,0)</f>
        <v>کارشناس بازرسی وبرنامه ریزی تعمیرات برق وابزاردقیق(2)</v>
      </c>
      <c r="G18" s="1" t="s">
        <v>704</v>
      </c>
      <c r="H18" s="1" t="str">
        <f>VLOOKUP(Table4[[#This Row],[نام شخص کارشناس نظارت]],Table1[],3,0)</f>
        <v>کارشناس برق و ابزار دقیق نظارت (1)</v>
      </c>
      <c r="I18" s="1">
        <f>COUNTIF(Table2[کد سیستم],Table4[[#This Row],[کد سیستم]])</f>
        <v>1</v>
      </c>
    </row>
    <row r="19" spans="1:9" hidden="1" x14ac:dyDescent="0.25">
      <c r="A19" s="1">
        <v>18</v>
      </c>
      <c r="B19" s="1" t="s">
        <v>1580</v>
      </c>
      <c r="C19" s="1" t="s">
        <v>1580</v>
      </c>
      <c r="D19" s="1" t="s">
        <v>3749</v>
      </c>
      <c r="E19" s="1" t="s">
        <v>586</v>
      </c>
      <c r="F19" s="1" t="str">
        <f>VLOOKUP(Table4[[#This Row],[نام کارشناس دفتر فنی]],Table1[],3,0)</f>
        <v>کارشناس بازرسی وبرنامه ریزی تعمیرات برق وابزاردقیق(2)</v>
      </c>
      <c r="G19" s="1" t="s">
        <v>704</v>
      </c>
      <c r="H19" s="1" t="str">
        <f>VLOOKUP(Table4[[#This Row],[نام شخص کارشناس نظارت]],Table1[],3,0)</f>
        <v>کارشناس برق و ابزار دقیق نظارت (1)</v>
      </c>
      <c r="I19" s="1">
        <f>COUNTIF(Table2[کد سیستم],Table4[[#This Row],[کد سیستم]])</f>
        <v>1</v>
      </c>
    </row>
    <row r="20" spans="1:9" hidden="1" x14ac:dyDescent="0.25">
      <c r="A20" s="1">
        <v>19</v>
      </c>
      <c r="B20" s="1" t="s">
        <v>1582</v>
      </c>
      <c r="C20" s="1" t="s">
        <v>1582</v>
      </c>
      <c r="D20" s="1" t="s">
        <v>3749</v>
      </c>
      <c r="E20" s="1" t="s">
        <v>586</v>
      </c>
      <c r="F20" s="1" t="str">
        <f>VLOOKUP(Table4[[#This Row],[نام کارشناس دفتر فنی]],Table1[],3,0)</f>
        <v>کارشناس بازرسی وبرنامه ریزی تعمیرات برق وابزاردقیق(2)</v>
      </c>
      <c r="G20" s="1" t="s">
        <v>704</v>
      </c>
      <c r="H20" s="1" t="str">
        <f>VLOOKUP(Table4[[#This Row],[نام شخص کارشناس نظارت]],Table1[],3,0)</f>
        <v>کارشناس برق و ابزار دقیق نظارت (1)</v>
      </c>
      <c r="I20" s="1">
        <f>COUNTIF(Table2[کد سیستم],Table4[[#This Row],[کد سیستم]])</f>
        <v>1</v>
      </c>
    </row>
    <row r="21" spans="1:9" hidden="1" x14ac:dyDescent="0.25">
      <c r="A21" s="1">
        <v>20</v>
      </c>
      <c r="B21" s="1" t="s">
        <v>1584</v>
      </c>
      <c r="C21" s="1" t="s">
        <v>1584</v>
      </c>
      <c r="D21" s="1" t="s">
        <v>3749</v>
      </c>
      <c r="E21" s="1" t="s">
        <v>586</v>
      </c>
      <c r="F21" s="1" t="str">
        <f>VLOOKUP(Table4[[#This Row],[نام کارشناس دفتر فنی]],Table1[],3,0)</f>
        <v>کارشناس بازرسی وبرنامه ریزی تعمیرات برق وابزاردقیق(2)</v>
      </c>
      <c r="G21" s="1" t="s">
        <v>704</v>
      </c>
      <c r="H21" s="1" t="str">
        <f>VLOOKUP(Table4[[#This Row],[نام شخص کارشناس نظارت]],Table1[],3,0)</f>
        <v>کارشناس برق و ابزار دقیق نظارت (1)</v>
      </c>
      <c r="I21" s="1">
        <f>COUNTIF(Table2[کد سیستم],Table4[[#This Row],[کد سیستم]])</f>
        <v>1</v>
      </c>
    </row>
    <row r="22" spans="1:9" hidden="1" x14ac:dyDescent="0.25">
      <c r="A22" s="1">
        <v>21</v>
      </c>
      <c r="B22" s="1" t="s">
        <v>1586</v>
      </c>
      <c r="C22" s="1" t="s">
        <v>1586</v>
      </c>
      <c r="D22" s="1" t="s">
        <v>3749</v>
      </c>
      <c r="E22" s="1" t="s">
        <v>586</v>
      </c>
      <c r="F22" s="1" t="str">
        <f>VLOOKUP(Table4[[#This Row],[نام کارشناس دفتر فنی]],Table1[],3,0)</f>
        <v>کارشناس بازرسی وبرنامه ریزی تعمیرات برق وابزاردقیق(2)</v>
      </c>
      <c r="G22" s="1" t="s">
        <v>704</v>
      </c>
      <c r="H22" s="1" t="str">
        <f>VLOOKUP(Table4[[#This Row],[نام شخص کارشناس نظارت]],Table1[],3,0)</f>
        <v>کارشناس برق و ابزار دقیق نظارت (1)</v>
      </c>
      <c r="I22" s="1">
        <f>COUNTIF(Table2[کد سیستم],Table4[[#This Row],[کد سیستم]])</f>
        <v>1</v>
      </c>
    </row>
    <row r="23" spans="1:9" hidden="1" x14ac:dyDescent="0.25">
      <c r="A23" s="1">
        <v>22</v>
      </c>
      <c r="B23" s="1" t="s">
        <v>1588</v>
      </c>
      <c r="C23" s="1" t="s">
        <v>1588</v>
      </c>
      <c r="D23" s="1" t="s">
        <v>3749</v>
      </c>
      <c r="E23" s="1" t="s">
        <v>586</v>
      </c>
      <c r="F23" s="1" t="str">
        <f>VLOOKUP(Table4[[#This Row],[نام کارشناس دفتر فنی]],Table1[],3,0)</f>
        <v>کارشناس بازرسی وبرنامه ریزی تعمیرات برق وابزاردقیق(2)</v>
      </c>
      <c r="G23" s="1" t="s">
        <v>704</v>
      </c>
      <c r="H23" s="1" t="str">
        <f>VLOOKUP(Table4[[#This Row],[نام شخص کارشناس نظارت]],Table1[],3,0)</f>
        <v>کارشناس برق و ابزار دقیق نظارت (1)</v>
      </c>
      <c r="I23" s="1">
        <f>COUNTIF(Table2[کد سیستم],Table4[[#This Row],[کد سیستم]])</f>
        <v>1</v>
      </c>
    </row>
    <row r="24" spans="1:9" hidden="1" x14ac:dyDescent="0.25">
      <c r="A24" s="1">
        <v>23</v>
      </c>
      <c r="B24" s="1" t="s">
        <v>1590</v>
      </c>
      <c r="C24" s="1" t="s">
        <v>1590</v>
      </c>
      <c r="D24" s="1" t="s">
        <v>3749</v>
      </c>
      <c r="E24" s="1" t="s">
        <v>586</v>
      </c>
      <c r="F24" s="1" t="str">
        <f>VLOOKUP(Table4[[#This Row],[نام کارشناس دفتر فنی]],Table1[],3,0)</f>
        <v>کارشناس بازرسی وبرنامه ریزی تعمیرات برق وابزاردقیق(2)</v>
      </c>
      <c r="G24" s="1" t="s">
        <v>704</v>
      </c>
      <c r="H24" s="1" t="str">
        <f>VLOOKUP(Table4[[#This Row],[نام شخص کارشناس نظارت]],Table1[],3,0)</f>
        <v>کارشناس برق و ابزار دقیق نظارت (1)</v>
      </c>
      <c r="I24" s="1">
        <f>COUNTIF(Table2[کد سیستم],Table4[[#This Row],[کد سیستم]])</f>
        <v>1</v>
      </c>
    </row>
    <row r="25" spans="1:9" hidden="1" x14ac:dyDescent="0.25">
      <c r="A25" s="1">
        <v>24</v>
      </c>
      <c r="B25" s="1" t="s">
        <v>1592</v>
      </c>
      <c r="C25" s="1" t="s">
        <v>1592</v>
      </c>
      <c r="D25" s="1" t="s">
        <v>3749</v>
      </c>
      <c r="E25" s="1" t="s">
        <v>586</v>
      </c>
      <c r="F25" s="1" t="str">
        <f>VLOOKUP(Table4[[#This Row],[نام کارشناس دفتر فنی]],Table1[],3,0)</f>
        <v>کارشناس بازرسی وبرنامه ریزی تعمیرات برق وابزاردقیق(2)</v>
      </c>
      <c r="G25" s="1" t="s">
        <v>704</v>
      </c>
      <c r="H25" s="1" t="str">
        <f>VLOOKUP(Table4[[#This Row],[نام شخص کارشناس نظارت]],Table1[],3,0)</f>
        <v>کارشناس برق و ابزار دقیق نظارت (1)</v>
      </c>
      <c r="I25" s="1">
        <f>COUNTIF(Table2[کد سیستم],Table4[[#This Row],[کد سیستم]])</f>
        <v>1</v>
      </c>
    </row>
    <row r="26" spans="1:9" hidden="1" x14ac:dyDescent="0.25">
      <c r="A26" s="1">
        <v>25</v>
      </c>
      <c r="B26" s="1" t="s">
        <v>1594</v>
      </c>
      <c r="C26" s="1" t="s">
        <v>1594</v>
      </c>
      <c r="D26" s="1" t="s">
        <v>3749</v>
      </c>
      <c r="E26" s="1" t="s">
        <v>586</v>
      </c>
      <c r="F26" s="1" t="str">
        <f>VLOOKUP(Table4[[#This Row],[نام کارشناس دفتر فنی]],Table1[],3,0)</f>
        <v>کارشناس بازرسی وبرنامه ریزی تعمیرات برق وابزاردقیق(2)</v>
      </c>
      <c r="G26" s="1" t="s">
        <v>704</v>
      </c>
      <c r="H26" s="1" t="str">
        <f>VLOOKUP(Table4[[#This Row],[نام شخص کارشناس نظارت]],Table1[],3,0)</f>
        <v>کارشناس برق و ابزار دقیق نظارت (1)</v>
      </c>
      <c r="I26" s="1">
        <f>COUNTIF(Table2[کد سیستم],Table4[[#This Row],[کد سیستم]])</f>
        <v>1</v>
      </c>
    </row>
    <row r="27" spans="1:9" hidden="1" x14ac:dyDescent="0.25">
      <c r="A27" s="1">
        <v>26</v>
      </c>
      <c r="B27" s="1" t="s">
        <v>1596</v>
      </c>
      <c r="C27" s="1" t="s">
        <v>1596</v>
      </c>
      <c r="D27" s="1" t="s">
        <v>3749</v>
      </c>
      <c r="E27" s="1" t="s">
        <v>586</v>
      </c>
      <c r="F27" s="1" t="str">
        <f>VLOOKUP(Table4[[#This Row],[نام کارشناس دفتر فنی]],Table1[],3,0)</f>
        <v>کارشناس بازرسی وبرنامه ریزی تعمیرات برق وابزاردقیق(2)</v>
      </c>
      <c r="G27" s="1" t="s">
        <v>704</v>
      </c>
      <c r="H27" s="1" t="str">
        <f>VLOOKUP(Table4[[#This Row],[نام شخص کارشناس نظارت]],Table1[],3,0)</f>
        <v>کارشناس برق و ابزار دقیق نظارت (1)</v>
      </c>
      <c r="I27" s="1">
        <f>COUNTIF(Table2[کد سیستم],Table4[[#This Row],[کد سیستم]])</f>
        <v>1</v>
      </c>
    </row>
    <row r="28" spans="1:9" hidden="1" x14ac:dyDescent="0.25">
      <c r="A28" s="1">
        <v>27</v>
      </c>
      <c r="B28" s="1" t="s">
        <v>1598</v>
      </c>
      <c r="C28" s="1" t="s">
        <v>1598</v>
      </c>
      <c r="D28" s="1" t="s">
        <v>3749</v>
      </c>
      <c r="E28" s="1" t="s">
        <v>586</v>
      </c>
      <c r="F28" s="1" t="str">
        <f>VLOOKUP(Table4[[#This Row],[نام کارشناس دفتر فنی]],Table1[],3,0)</f>
        <v>کارشناس بازرسی وبرنامه ریزی تعمیرات برق وابزاردقیق(2)</v>
      </c>
      <c r="G28" s="1" t="s">
        <v>704</v>
      </c>
      <c r="H28" s="1" t="str">
        <f>VLOOKUP(Table4[[#This Row],[نام شخص کارشناس نظارت]],Table1[],3,0)</f>
        <v>کارشناس برق و ابزار دقیق نظارت (1)</v>
      </c>
      <c r="I28" s="1">
        <f>COUNTIF(Table2[کد سیستم],Table4[[#This Row],[کد سیستم]])</f>
        <v>1</v>
      </c>
    </row>
    <row r="29" spans="1:9" hidden="1" x14ac:dyDescent="0.25">
      <c r="A29" s="1">
        <v>28</v>
      </c>
      <c r="B29" s="1" t="s">
        <v>1600</v>
      </c>
      <c r="C29" s="1" t="s">
        <v>1600</v>
      </c>
      <c r="D29" s="1" t="s">
        <v>3749</v>
      </c>
      <c r="E29" s="1" t="s">
        <v>586</v>
      </c>
      <c r="F29" s="1" t="str">
        <f>VLOOKUP(Table4[[#This Row],[نام کارشناس دفتر فنی]],Table1[],3,0)</f>
        <v>کارشناس بازرسی وبرنامه ریزی تعمیرات برق وابزاردقیق(2)</v>
      </c>
      <c r="G29" s="1" t="s">
        <v>704</v>
      </c>
      <c r="H29" s="1" t="str">
        <f>VLOOKUP(Table4[[#This Row],[نام شخص کارشناس نظارت]],Table1[],3,0)</f>
        <v>کارشناس برق و ابزار دقیق نظارت (1)</v>
      </c>
      <c r="I29" s="1">
        <f>COUNTIF(Table2[کد سیستم],Table4[[#This Row],[کد سیستم]])</f>
        <v>1</v>
      </c>
    </row>
    <row r="30" spans="1:9" hidden="1" x14ac:dyDescent="0.25">
      <c r="A30" s="1">
        <v>29</v>
      </c>
      <c r="B30" s="1" t="s">
        <v>1602</v>
      </c>
      <c r="C30" s="1" t="s">
        <v>1602</v>
      </c>
      <c r="D30" s="1" t="s">
        <v>3749</v>
      </c>
      <c r="E30" s="1" t="s">
        <v>586</v>
      </c>
      <c r="F30" s="1" t="str">
        <f>VLOOKUP(Table4[[#This Row],[نام کارشناس دفتر فنی]],Table1[],3,0)</f>
        <v>کارشناس بازرسی وبرنامه ریزی تعمیرات برق وابزاردقیق(2)</v>
      </c>
      <c r="G30" s="1" t="s">
        <v>704</v>
      </c>
      <c r="H30" s="1" t="str">
        <f>VLOOKUP(Table4[[#This Row],[نام شخص کارشناس نظارت]],Table1[],3,0)</f>
        <v>کارشناس برق و ابزار دقیق نظارت (1)</v>
      </c>
      <c r="I30" s="1">
        <f>COUNTIF(Table2[کد سیستم],Table4[[#This Row],[کد سیستم]])</f>
        <v>1</v>
      </c>
    </row>
    <row r="31" spans="1:9" hidden="1" x14ac:dyDescent="0.25">
      <c r="A31" s="1">
        <v>30</v>
      </c>
      <c r="B31" s="1" t="s">
        <v>1604</v>
      </c>
      <c r="C31" s="1" t="s">
        <v>1604</v>
      </c>
      <c r="D31" s="1" t="s">
        <v>3749</v>
      </c>
      <c r="E31" s="1" t="s">
        <v>586</v>
      </c>
      <c r="F31" s="1" t="str">
        <f>VLOOKUP(Table4[[#This Row],[نام کارشناس دفتر فنی]],Table1[],3,0)</f>
        <v>کارشناس بازرسی وبرنامه ریزی تعمیرات برق وابزاردقیق(2)</v>
      </c>
      <c r="G31" s="1" t="s">
        <v>704</v>
      </c>
      <c r="H31" s="1" t="str">
        <f>VLOOKUP(Table4[[#This Row],[نام شخص کارشناس نظارت]],Table1[],3,0)</f>
        <v>کارشناس برق و ابزار دقیق نظارت (1)</v>
      </c>
      <c r="I31" s="1">
        <f>COUNTIF(Table2[کد سیستم],Table4[[#This Row],[کد سیستم]])</f>
        <v>1</v>
      </c>
    </row>
    <row r="32" spans="1:9" hidden="1" x14ac:dyDescent="0.25">
      <c r="A32" s="1">
        <v>31</v>
      </c>
      <c r="B32" s="1" t="s">
        <v>1606</v>
      </c>
      <c r="C32" s="1" t="s">
        <v>1606</v>
      </c>
      <c r="D32" s="1" t="s">
        <v>3749</v>
      </c>
      <c r="E32" s="1" t="s">
        <v>586</v>
      </c>
      <c r="F32" s="1" t="str">
        <f>VLOOKUP(Table4[[#This Row],[نام کارشناس دفتر فنی]],Table1[],3,0)</f>
        <v>کارشناس بازرسی وبرنامه ریزی تعمیرات برق وابزاردقیق(2)</v>
      </c>
      <c r="G32" s="1" t="s">
        <v>704</v>
      </c>
      <c r="H32" s="1" t="str">
        <f>VLOOKUP(Table4[[#This Row],[نام شخص کارشناس نظارت]],Table1[],3,0)</f>
        <v>کارشناس برق و ابزار دقیق نظارت (1)</v>
      </c>
      <c r="I32" s="1">
        <f>COUNTIF(Table2[کد سیستم],Table4[[#This Row],[کد سیستم]])</f>
        <v>1</v>
      </c>
    </row>
    <row r="33" spans="1:9" hidden="1" x14ac:dyDescent="0.25">
      <c r="A33" s="1">
        <v>32</v>
      </c>
      <c r="B33" s="1" t="s">
        <v>1608</v>
      </c>
      <c r="C33" s="1" t="s">
        <v>1608</v>
      </c>
      <c r="D33" s="1" t="s">
        <v>3749</v>
      </c>
      <c r="E33" s="1" t="s">
        <v>586</v>
      </c>
      <c r="F33" s="1" t="str">
        <f>VLOOKUP(Table4[[#This Row],[نام کارشناس دفتر فنی]],Table1[],3,0)</f>
        <v>کارشناس بازرسی وبرنامه ریزی تعمیرات برق وابزاردقیق(2)</v>
      </c>
      <c r="G33" s="1" t="s">
        <v>704</v>
      </c>
      <c r="H33" s="1" t="str">
        <f>VLOOKUP(Table4[[#This Row],[نام شخص کارشناس نظارت]],Table1[],3,0)</f>
        <v>کارشناس برق و ابزار دقیق نظارت (1)</v>
      </c>
      <c r="I33" s="1">
        <f>COUNTIF(Table2[کد سیستم],Table4[[#This Row],[کد سیستم]])</f>
        <v>1</v>
      </c>
    </row>
    <row r="34" spans="1:9" hidden="1" x14ac:dyDescent="0.25">
      <c r="A34" s="1">
        <v>33</v>
      </c>
      <c r="B34" s="1" t="s">
        <v>1610</v>
      </c>
      <c r="C34" s="1" t="s">
        <v>1610</v>
      </c>
      <c r="D34" s="1" t="s">
        <v>3749</v>
      </c>
      <c r="E34" s="1" t="s">
        <v>586</v>
      </c>
      <c r="F34" s="1" t="str">
        <f>VLOOKUP(Table4[[#This Row],[نام کارشناس دفتر فنی]],Table1[],3,0)</f>
        <v>کارشناس بازرسی وبرنامه ریزی تعمیرات برق وابزاردقیق(2)</v>
      </c>
      <c r="G34" s="1" t="s">
        <v>704</v>
      </c>
      <c r="H34" s="1" t="str">
        <f>VLOOKUP(Table4[[#This Row],[نام شخص کارشناس نظارت]],Table1[],3,0)</f>
        <v>کارشناس برق و ابزار دقیق نظارت (1)</v>
      </c>
      <c r="I34" s="1">
        <f>COUNTIF(Table2[کد سیستم],Table4[[#This Row],[کد سیستم]])</f>
        <v>1</v>
      </c>
    </row>
    <row r="35" spans="1:9" hidden="1" x14ac:dyDescent="0.25">
      <c r="A35" s="1">
        <v>34</v>
      </c>
      <c r="B35" s="1" t="s">
        <v>1612</v>
      </c>
      <c r="C35" s="1" t="s">
        <v>1612</v>
      </c>
      <c r="D35" s="1" t="s">
        <v>3749</v>
      </c>
      <c r="E35" s="1" t="s">
        <v>586</v>
      </c>
      <c r="F35" s="1" t="str">
        <f>VLOOKUP(Table4[[#This Row],[نام کارشناس دفتر فنی]],Table1[],3,0)</f>
        <v>کارشناس بازرسی وبرنامه ریزی تعمیرات برق وابزاردقیق(2)</v>
      </c>
      <c r="G35" s="1" t="s">
        <v>704</v>
      </c>
      <c r="H35" s="1" t="str">
        <f>VLOOKUP(Table4[[#This Row],[نام شخص کارشناس نظارت]],Table1[],3,0)</f>
        <v>کارشناس برق و ابزار دقیق نظارت (1)</v>
      </c>
      <c r="I35" s="1">
        <f>COUNTIF(Table2[کد سیستم],Table4[[#This Row],[کد سیستم]])</f>
        <v>1</v>
      </c>
    </row>
    <row r="36" spans="1:9" hidden="1" x14ac:dyDescent="0.25">
      <c r="A36" s="1">
        <v>35</v>
      </c>
      <c r="B36" s="1" t="s">
        <v>1614</v>
      </c>
      <c r="C36" s="1" t="s">
        <v>1614</v>
      </c>
      <c r="D36" s="1" t="s">
        <v>3749</v>
      </c>
      <c r="E36" s="1" t="s">
        <v>586</v>
      </c>
      <c r="F36" s="1" t="str">
        <f>VLOOKUP(Table4[[#This Row],[نام کارشناس دفتر فنی]],Table1[],3,0)</f>
        <v>کارشناس بازرسی وبرنامه ریزی تعمیرات برق وابزاردقیق(2)</v>
      </c>
      <c r="G36" s="1" t="s">
        <v>704</v>
      </c>
      <c r="H36" s="1" t="str">
        <f>VLOOKUP(Table4[[#This Row],[نام شخص کارشناس نظارت]],Table1[],3,0)</f>
        <v>کارشناس برق و ابزار دقیق نظارت (1)</v>
      </c>
      <c r="I36" s="1">
        <f>COUNTIF(Table2[کد سیستم],Table4[[#This Row],[کد سیستم]])</f>
        <v>1</v>
      </c>
    </row>
    <row r="37" spans="1:9" hidden="1" x14ac:dyDescent="0.25">
      <c r="A37" s="1">
        <v>36</v>
      </c>
      <c r="B37" s="1" t="s">
        <v>1616</v>
      </c>
      <c r="C37" s="1" t="s">
        <v>1616</v>
      </c>
      <c r="D37" s="1" t="s">
        <v>3749</v>
      </c>
      <c r="E37" s="1" t="s">
        <v>586</v>
      </c>
      <c r="F37" s="1" t="str">
        <f>VLOOKUP(Table4[[#This Row],[نام کارشناس دفتر فنی]],Table1[],3,0)</f>
        <v>کارشناس بازرسی وبرنامه ریزی تعمیرات برق وابزاردقیق(2)</v>
      </c>
      <c r="G37" s="1" t="s">
        <v>704</v>
      </c>
      <c r="H37" s="1" t="str">
        <f>VLOOKUP(Table4[[#This Row],[نام شخص کارشناس نظارت]],Table1[],3,0)</f>
        <v>کارشناس برق و ابزار دقیق نظارت (1)</v>
      </c>
      <c r="I37" s="1">
        <f>COUNTIF(Table2[کد سیستم],Table4[[#This Row],[کد سیستم]])</f>
        <v>1</v>
      </c>
    </row>
    <row r="38" spans="1:9" hidden="1" x14ac:dyDescent="0.25">
      <c r="A38" s="1">
        <v>37</v>
      </c>
      <c r="B38" s="1" t="s">
        <v>1618</v>
      </c>
      <c r="C38" s="1" t="s">
        <v>1618</v>
      </c>
      <c r="D38" s="1" t="s">
        <v>3749</v>
      </c>
      <c r="E38" s="1" t="s">
        <v>586</v>
      </c>
      <c r="F38" s="1" t="str">
        <f>VLOOKUP(Table4[[#This Row],[نام کارشناس دفتر فنی]],Table1[],3,0)</f>
        <v>کارشناس بازرسی وبرنامه ریزی تعمیرات برق وابزاردقیق(2)</v>
      </c>
      <c r="G38" s="1" t="s">
        <v>704</v>
      </c>
      <c r="H38" s="1" t="str">
        <f>VLOOKUP(Table4[[#This Row],[نام شخص کارشناس نظارت]],Table1[],3,0)</f>
        <v>کارشناس برق و ابزار دقیق نظارت (1)</v>
      </c>
      <c r="I38" s="1">
        <f>COUNTIF(Table2[کد سیستم],Table4[[#This Row],[کد سیستم]])</f>
        <v>1</v>
      </c>
    </row>
    <row r="39" spans="1:9" hidden="1" x14ac:dyDescent="0.25">
      <c r="A39" s="1">
        <v>38</v>
      </c>
      <c r="B39" s="1" t="s">
        <v>1620</v>
      </c>
      <c r="C39" s="1" t="s">
        <v>1620</v>
      </c>
      <c r="D39" s="1" t="s">
        <v>3749</v>
      </c>
      <c r="E39" s="1" t="s">
        <v>586</v>
      </c>
      <c r="F39" s="1" t="str">
        <f>VLOOKUP(Table4[[#This Row],[نام کارشناس دفتر فنی]],Table1[],3,0)</f>
        <v>کارشناس بازرسی وبرنامه ریزی تعمیرات برق وابزاردقیق(2)</v>
      </c>
      <c r="G39" s="1" t="s">
        <v>704</v>
      </c>
      <c r="H39" s="1" t="str">
        <f>VLOOKUP(Table4[[#This Row],[نام شخص کارشناس نظارت]],Table1[],3,0)</f>
        <v>کارشناس برق و ابزار دقیق نظارت (1)</v>
      </c>
      <c r="I39" s="1">
        <f>COUNTIF(Table2[کد سیستم],Table4[[#This Row],[کد سیستم]])</f>
        <v>1</v>
      </c>
    </row>
    <row r="40" spans="1:9" hidden="1" x14ac:dyDescent="0.25">
      <c r="A40" s="1">
        <v>39</v>
      </c>
      <c r="B40" s="1" t="s">
        <v>1622</v>
      </c>
      <c r="C40" s="1" t="s">
        <v>1622</v>
      </c>
      <c r="D40" s="1" t="s">
        <v>3749</v>
      </c>
      <c r="E40" s="1" t="s">
        <v>586</v>
      </c>
      <c r="F40" s="1" t="str">
        <f>VLOOKUP(Table4[[#This Row],[نام کارشناس دفتر فنی]],Table1[],3,0)</f>
        <v>کارشناس بازرسی وبرنامه ریزی تعمیرات برق وابزاردقیق(2)</v>
      </c>
      <c r="G40" s="1" t="s">
        <v>704</v>
      </c>
      <c r="H40" s="1" t="str">
        <f>VLOOKUP(Table4[[#This Row],[نام شخص کارشناس نظارت]],Table1[],3,0)</f>
        <v>کارشناس برق و ابزار دقیق نظارت (1)</v>
      </c>
      <c r="I40" s="1">
        <f>COUNTIF(Table2[کد سیستم],Table4[[#This Row],[کد سیستم]])</f>
        <v>1</v>
      </c>
    </row>
    <row r="41" spans="1:9" hidden="1" x14ac:dyDescent="0.25">
      <c r="A41" s="1">
        <v>40</v>
      </c>
      <c r="B41" s="1" t="s">
        <v>1624</v>
      </c>
      <c r="C41" s="1" t="s">
        <v>1624</v>
      </c>
      <c r="D41" s="1" t="s">
        <v>3749</v>
      </c>
      <c r="E41" s="1" t="s">
        <v>586</v>
      </c>
      <c r="F41" s="1" t="str">
        <f>VLOOKUP(Table4[[#This Row],[نام کارشناس دفتر فنی]],Table1[],3,0)</f>
        <v>کارشناس بازرسی وبرنامه ریزی تعمیرات برق وابزاردقیق(2)</v>
      </c>
      <c r="G41" s="1" t="s">
        <v>704</v>
      </c>
      <c r="H41" s="1" t="str">
        <f>VLOOKUP(Table4[[#This Row],[نام شخص کارشناس نظارت]],Table1[],3,0)</f>
        <v>کارشناس برق و ابزار دقیق نظارت (1)</v>
      </c>
      <c r="I41" s="1">
        <f>COUNTIF(Table2[کد سیستم],Table4[[#This Row],[کد سیستم]])</f>
        <v>1</v>
      </c>
    </row>
    <row r="42" spans="1:9" hidden="1" x14ac:dyDescent="0.25">
      <c r="A42" s="1">
        <v>41</v>
      </c>
      <c r="B42" s="1" t="s">
        <v>1626</v>
      </c>
      <c r="C42" s="1" t="s">
        <v>1626</v>
      </c>
      <c r="D42" s="1" t="s">
        <v>3749</v>
      </c>
      <c r="E42" s="1" t="s">
        <v>586</v>
      </c>
      <c r="F42" s="1" t="str">
        <f>VLOOKUP(Table4[[#This Row],[نام کارشناس دفتر فنی]],Table1[],3,0)</f>
        <v>کارشناس بازرسی وبرنامه ریزی تعمیرات برق وابزاردقیق(2)</v>
      </c>
      <c r="G42" s="1" t="s">
        <v>704</v>
      </c>
      <c r="H42" s="1" t="str">
        <f>VLOOKUP(Table4[[#This Row],[نام شخص کارشناس نظارت]],Table1[],3,0)</f>
        <v>کارشناس برق و ابزار دقیق نظارت (1)</v>
      </c>
      <c r="I42" s="1">
        <f>COUNTIF(Table2[کد سیستم],Table4[[#This Row],[کد سیستم]])</f>
        <v>1</v>
      </c>
    </row>
    <row r="43" spans="1:9" hidden="1" x14ac:dyDescent="0.25">
      <c r="A43" s="1">
        <v>42</v>
      </c>
      <c r="B43" s="1" t="s">
        <v>1628</v>
      </c>
      <c r="C43" s="1" t="s">
        <v>1628</v>
      </c>
      <c r="D43" s="1" t="s">
        <v>3749</v>
      </c>
      <c r="E43" s="1" t="s">
        <v>586</v>
      </c>
      <c r="F43" s="1" t="str">
        <f>VLOOKUP(Table4[[#This Row],[نام کارشناس دفتر فنی]],Table1[],3,0)</f>
        <v>کارشناس بازرسی وبرنامه ریزی تعمیرات برق وابزاردقیق(2)</v>
      </c>
      <c r="G43" s="1" t="s">
        <v>704</v>
      </c>
      <c r="H43" s="1" t="str">
        <f>VLOOKUP(Table4[[#This Row],[نام شخص کارشناس نظارت]],Table1[],3,0)</f>
        <v>کارشناس برق و ابزار دقیق نظارت (1)</v>
      </c>
      <c r="I43" s="1">
        <f>COUNTIF(Table2[کد سیستم],Table4[[#This Row],[کد سیستم]])</f>
        <v>1</v>
      </c>
    </row>
    <row r="44" spans="1:9" hidden="1" x14ac:dyDescent="0.25">
      <c r="A44" s="1">
        <v>43</v>
      </c>
      <c r="B44" s="1" t="s">
        <v>1630</v>
      </c>
      <c r="C44" s="1" t="s">
        <v>1630</v>
      </c>
      <c r="D44" s="1" t="s">
        <v>3749</v>
      </c>
      <c r="E44" s="1" t="s">
        <v>586</v>
      </c>
      <c r="F44" s="1" t="str">
        <f>VLOOKUP(Table4[[#This Row],[نام کارشناس دفتر فنی]],Table1[],3,0)</f>
        <v>کارشناس بازرسی وبرنامه ریزی تعمیرات برق وابزاردقیق(2)</v>
      </c>
      <c r="G44" s="1" t="s">
        <v>704</v>
      </c>
      <c r="H44" s="1" t="str">
        <f>VLOOKUP(Table4[[#This Row],[نام شخص کارشناس نظارت]],Table1[],3,0)</f>
        <v>کارشناس برق و ابزار دقیق نظارت (1)</v>
      </c>
      <c r="I44" s="1">
        <f>COUNTIF(Table2[کد سیستم],Table4[[#This Row],[کد سیستم]])</f>
        <v>1</v>
      </c>
    </row>
    <row r="45" spans="1:9" hidden="1" x14ac:dyDescent="0.25">
      <c r="A45" s="1">
        <v>44</v>
      </c>
      <c r="B45" s="1" t="s">
        <v>1632</v>
      </c>
      <c r="C45" s="1" t="s">
        <v>1632</v>
      </c>
      <c r="D45" s="1" t="s">
        <v>3749</v>
      </c>
      <c r="E45" s="1" t="s">
        <v>586</v>
      </c>
      <c r="F45" s="1" t="str">
        <f>VLOOKUP(Table4[[#This Row],[نام کارشناس دفتر فنی]],Table1[],3,0)</f>
        <v>کارشناس بازرسی وبرنامه ریزی تعمیرات برق وابزاردقیق(2)</v>
      </c>
      <c r="G45" s="1" t="s">
        <v>704</v>
      </c>
      <c r="H45" s="1" t="str">
        <f>VLOOKUP(Table4[[#This Row],[نام شخص کارشناس نظارت]],Table1[],3,0)</f>
        <v>کارشناس برق و ابزار دقیق نظارت (1)</v>
      </c>
      <c r="I45" s="1">
        <f>COUNTIF(Table2[کد سیستم],Table4[[#This Row],[کد سیستم]])</f>
        <v>1</v>
      </c>
    </row>
    <row r="46" spans="1:9" hidden="1" x14ac:dyDescent="0.25">
      <c r="A46" s="1">
        <v>45</v>
      </c>
      <c r="B46" s="1" t="s">
        <v>1634</v>
      </c>
      <c r="C46" s="1" t="s">
        <v>1634</v>
      </c>
      <c r="D46" s="1" t="s">
        <v>3749</v>
      </c>
      <c r="E46" s="1" t="s">
        <v>586</v>
      </c>
      <c r="F46" s="1" t="str">
        <f>VLOOKUP(Table4[[#This Row],[نام کارشناس دفتر فنی]],Table1[],3,0)</f>
        <v>کارشناس بازرسی وبرنامه ریزی تعمیرات برق وابزاردقیق(2)</v>
      </c>
      <c r="G46" s="1" t="s">
        <v>704</v>
      </c>
      <c r="H46" s="1" t="str">
        <f>VLOOKUP(Table4[[#This Row],[نام شخص کارشناس نظارت]],Table1[],3,0)</f>
        <v>کارشناس برق و ابزار دقیق نظارت (1)</v>
      </c>
      <c r="I46" s="1">
        <f>COUNTIF(Table2[کد سیستم],Table4[[#This Row],[کد سیستم]])</f>
        <v>1</v>
      </c>
    </row>
    <row r="47" spans="1:9" hidden="1" x14ac:dyDescent="0.25">
      <c r="A47" s="1">
        <v>46</v>
      </c>
      <c r="B47" s="1" t="s">
        <v>1636</v>
      </c>
      <c r="C47" s="1" t="s">
        <v>1636</v>
      </c>
      <c r="D47" s="1" t="s">
        <v>3749</v>
      </c>
      <c r="E47" s="1" t="s">
        <v>586</v>
      </c>
      <c r="F47" s="1" t="str">
        <f>VLOOKUP(Table4[[#This Row],[نام کارشناس دفتر فنی]],Table1[],3,0)</f>
        <v>کارشناس بازرسی وبرنامه ریزی تعمیرات برق وابزاردقیق(2)</v>
      </c>
      <c r="G47" s="1" t="s">
        <v>704</v>
      </c>
      <c r="H47" s="1" t="str">
        <f>VLOOKUP(Table4[[#This Row],[نام شخص کارشناس نظارت]],Table1[],3,0)</f>
        <v>کارشناس برق و ابزار دقیق نظارت (1)</v>
      </c>
      <c r="I47" s="1">
        <f>COUNTIF(Table2[کد سیستم],Table4[[#This Row],[کد سیستم]])</f>
        <v>1</v>
      </c>
    </row>
    <row r="48" spans="1:9" hidden="1" x14ac:dyDescent="0.25">
      <c r="A48" s="1">
        <v>47</v>
      </c>
      <c r="B48" s="1" t="s">
        <v>1638</v>
      </c>
      <c r="C48" s="1" t="s">
        <v>1638</v>
      </c>
      <c r="D48" s="1" t="s">
        <v>3749</v>
      </c>
      <c r="E48" s="1" t="s">
        <v>586</v>
      </c>
      <c r="F48" s="1" t="str">
        <f>VLOOKUP(Table4[[#This Row],[نام کارشناس دفتر فنی]],Table1[],3,0)</f>
        <v>کارشناس بازرسی وبرنامه ریزی تعمیرات برق وابزاردقیق(2)</v>
      </c>
      <c r="G48" s="1" t="s">
        <v>704</v>
      </c>
      <c r="H48" s="1" t="str">
        <f>VLOOKUP(Table4[[#This Row],[نام شخص کارشناس نظارت]],Table1[],3,0)</f>
        <v>کارشناس برق و ابزار دقیق نظارت (1)</v>
      </c>
      <c r="I48" s="1">
        <f>COUNTIF(Table2[کد سیستم],Table4[[#This Row],[کد سیستم]])</f>
        <v>1</v>
      </c>
    </row>
    <row r="49" spans="1:9" hidden="1" x14ac:dyDescent="0.25">
      <c r="A49" s="1">
        <v>48</v>
      </c>
      <c r="B49" s="1" t="s">
        <v>1640</v>
      </c>
      <c r="C49" s="1" t="s">
        <v>1640</v>
      </c>
      <c r="D49" s="1" t="s">
        <v>3749</v>
      </c>
      <c r="E49" s="1" t="s">
        <v>586</v>
      </c>
      <c r="F49" s="1" t="str">
        <f>VLOOKUP(Table4[[#This Row],[نام کارشناس دفتر فنی]],Table1[],3,0)</f>
        <v>کارشناس بازرسی وبرنامه ریزی تعمیرات برق وابزاردقیق(2)</v>
      </c>
      <c r="G49" s="1" t="s">
        <v>704</v>
      </c>
      <c r="H49" s="1" t="str">
        <f>VLOOKUP(Table4[[#This Row],[نام شخص کارشناس نظارت]],Table1[],3,0)</f>
        <v>کارشناس برق و ابزار دقیق نظارت (1)</v>
      </c>
      <c r="I49" s="1">
        <f>COUNTIF(Table2[کد سیستم],Table4[[#This Row],[کد سیستم]])</f>
        <v>1</v>
      </c>
    </row>
    <row r="50" spans="1:9" hidden="1" x14ac:dyDescent="0.25">
      <c r="A50" s="1">
        <v>49</v>
      </c>
      <c r="B50" s="1" t="s">
        <v>1642</v>
      </c>
      <c r="C50" s="1" t="s">
        <v>1642</v>
      </c>
      <c r="D50" s="1" t="s">
        <v>3749</v>
      </c>
      <c r="E50" s="1" t="s">
        <v>586</v>
      </c>
      <c r="F50" s="1" t="str">
        <f>VLOOKUP(Table4[[#This Row],[نام کارشناس دفتر فنی]],Table1[],3,0)</f>
        <v>کارشناس بازرسی وبرنامه ریزی تعمیرات برق وابزاردقیق(2)</v>
      </c>
      <c r="G50" s="1" t="s">
        <v>704</v>
      </c>
      <c r="H50" s="1" t="str">
        <f>VLOOKUP(Table4[[#This Row],[نام شخص کارشناس نظارت]],Table1[],3,0)</f>
        <v>کارشناس برق و ابزار دقیق نظارت (1)</v>
      </c>
      <c r="I50" s="1">
        <f>COUNTIF(Table2[کد سیستم],Table4[[#This Row],[کد سیستم]])</f>
        <v>1</v>
      </c>
    </row>
    <row r="51" spans="1:9" hidden="1" x14ac:dyDescent="0.25">
      <c r="A51" s="1">
        <v>50</v>
      </c>
      <c r="B51" s="1" t="s">
        <v>1644</v>
      </c>
      <c r="C51" s="1" t="s">
        <v>1644</v>
      </c>
      <c r="D51" s="1" t="s">
        <v>3749</v>
      </c>
      <c r="E51" s="1" t="s">
        <v>586</v>
      </c>
      <c r="F51" s="1" t="str">
        <f>VLOOKUP(Table4[[#This Row],[نام کارشناس دفتر فنی]],Table1[],3,0)</f>
        <v>کارشناس بازرسی وبرنامه ریزی تعمیرات برق وابزاردقیق(2)</v>
      </c>
      <c r="G51" s="1" t="s">
        <v>704</v>
      </c>
      <c r="H51" s="1" t="str">
        <f>VLOOKUP(Table4[[#This Row],[نام شخص کارشناس نظارت]],Table1[],3,0)</f>
        <v>کارشناس برق و ابزار دقیق نظارت (1)</v>
      </c>
      <c r="I51" s="1">
        <f>COUNTIF(Table2[کد سیستم],Table4[[#This Row],[کد سیستم]])</f>
        <v>1</v>
      </c>
    </row>
    <row r="52" spans="1:9" hidden="1" x14ac:dyDescent="0.25">
      <c r="A52" s="1">
        <v>51</v>
      </c>
      <c r="B52" s="1" t="s">
        <v>1646</v>
      </c>
      <c r="C52" s="1" t="s">
        <v>1646</v>
      </c>
      <c r="D52" s="1" t="s">
        <v>3749</v>
      </c>
      <c r="E52" s="1" t="s">
        <v>586</v>
      </c>
      <c r="F52" s="1" t="str">
        <f>VLOOKUP(Table4[[#This Row],[نام کارشناس دفتر فنی]],Table1[],3,0)</f>
        <v>کارشناس بازرسی وبرنامه ریزی تعمیرات برق وابزاردقیق(2)</v>
      </c>
      <c r="G52" s="1" t="s">
        <v>704</v>
      </c>
      <c r="H52" s="1" t="str">
        <f>VLOOKUP(Table4[[#This Row],[نام شخص کارشناس نظارت]],Table1[],3,0)</f>
        <v>کارشناس برق و ابزار دقیق نظارت (1)</v>
      </c>
      <c r="I52" s="1">
        <f>COUNTIF(Table2[کد سیستم],Table4[[#This Row],[کد سیستم]])</f>
        <v>1</v>
      </c>
    </row>
    <row r="53" spans="1:9" hidden="1" x14ac:dyDescent="0.25">
      <c r="A53" s="1">
        <v>52</v>
      </c>
      <c r="B53" s="1" t="s">
        <v>1648</v>
      </c>
      <c r="C53" s="1" t="s">
        <v>1648</v>
      </c>
      <c r="D53" s="1" t="s">
        <v>3749</v>
      </c>
      <c r="E53" s="1" t="s">
        <v>586</v>
      </c>
      <c r="F53" s="1" t="str">
        <f>VLOOKUP(Table4[[#This Row],[نام کارشناس دفتر فنی]],Table1[],3,0)</f>
        <v>کارشناس بازرسی وبرنامه ریزی تعمیرات برق وابزاردقیق(2)</v>
      </c>
      <c r="G53" s="1" t="s">
        <v>704</v>
      </c>
      <c r="H53" s="1" t="str">
        <f>VLOOKUP(Table4[[#This Row],[نام شخص کارشناس نظارت]],Table1[],3,0)</f>
        <v>کارشناس برق و ابزار دقیق نظارت (1)</v>
      </c>
      <c r="I53" s="1">
        <f>COUNTIF(Table2[کد سیستم],Table4[[#This Row],[کد سیستم]])</f>
        <v>1</v>
      </c>
    </row>
    <row r="54" spans="1:9" hidden="1" x14ac:dyDescent="0.25">
      <c r="A54" s="1">
        <v>53</v>
      </c>
      <c r="B54" s="1" t="s">
        <v>1650</v>
      </c>
      <c r="C54" s="1" t="s">
        <v>1650</v>
      </c>
      <c r="D54" s="1" t="s">
        <v>3749</v>
      </c>
      <c r="E54" s="1" t="s">
        <v>586</v>
      </c>
      <c r="F54" s="1" t="str">
        <f>VLOOKUP(Table4[[#This Row],[نام کارشناس دفتر فنی]],Table1[],3,0)</f>
        <v>کارشناس بازرسی وبرنامه ریزی تعمیرات برق وابزاردقیق(2)</v>
      </c>
      <c r="G54" s="1" t="s">
        <v>704</v>
      </c>
      <c r="H54" s="1" t="str">
        <f>VLOOKUP(Table4[[#This Row],[نام شخص کارشناس نظارت]],Table1[],3,0)</f>
        <v>کارشناس برق و ابزار دقیق نظارت (1)</v>
      </c>
      <c r="I54" s="1">
        <f>COUNTIF(Table2[کد سیستم],Table4[[#This Row],[کد سیستم]])</f>
        <v>1</v>
      </c>
    </row>
    <row r="55" spans="1:9" hidden="1" x14ac:dyDescent="0.25">
      <c r="A55" s="1">
        <v>54</v>
      </c>
      <c r="B55" s="1" t="s">
        <v>1652</v>
      </c>
      <c r="C55" s="1" t="s">
        <v>1652</v>
      </c>
      <c r="D55" s="1" t="s">
        <v>3749</v>
      </c>
      <c r="E55" s="1" t="s">
        <v>586</v>
      </c>
      <c r="F55" s="1" t="str">
        <f>VLOOKUP(Table4[[#This Row],[نام کارشناس دفتر فنی]],Table1[],3,0)</f>
        <v>کارشناس بازرسی وبرنامه ریزی تعمیرات برق وابزاردقیق(2)</v>
      </c>
      <c r="G55" s="1" t="s">
        <v>704</v>
      </c>
      <c r="H55" s="1" t="str">
        <f>VLOOKUP(Table4[[#This Row],[نام شخص کارشناس نظارت]],Table1[],3,0)</f>
        <v>کارشناس برق و ابزار دقیق نظارت (1)</v>
      </c>
      <c r="I55" s="1">
        <f>COUNTIF(Table2[کد سیستم],Table4[[#This Row],[کد سیستم]])</f>
        <v>1</v>
      </c>
    </row>
    <row r="56" spans="1:9" hidden="1" x14ac:dyDescent="0.25">
      <c r="A56" s="1">
        <v>55</v>
      </c>
      <c r="B56" s="1" t="s">
        <v>1654</v>
      </c>
      <c r="C56" s="1" t="s">
        <v>1654</v>
      </c>
      <c r="D56" s="1" t="s">
        <v>3749</v>
      </c>
      <c r="E56" s="1" t="s">
        <v>586</v>
      </c>
      <c r="F56" s="1" t="str">
        <f>VLOOKUP(Table4[[#This Row],[نام کارشناس دفتر فنی]],Table1[],3,0)</f>
        <v>کارشناس بازرسی وبرنامه ریزی تعمیرات برق وابزاردقیق(2)</v>
      </c>
      <c r="G56" s="1" t="s">
        <v>704</v>
      </c>
      <c r="H56" s="1" t="str">
        <f>VLOOKUP(Table4[[#This Row],[نام شخص کارشناس نظارت]],Table1[],3,0)</f>
        <v>کارشناس برق و ابزار دقیق نظارت (1)</v>
      </c>
      <c r="I56" s="1">
        <f>COUNTIF(Table2[کد سیستم],Table4[[#This Row],[کد سیستم]])</f>
        <v>1</v>
      </c>
    </row>
    <row r="57" spans="1:9" hidden="1" x14ac:dyDescent="0.25">
      <c r="A57" s="1">
        <v>56</v>
      </c>
      <c r="B57" s="1" t="s">
        <v>1656</v>
      </c>
      <c r="C57" s="1" t="s">
        <v>1656</v>
      </c>
      <c r="D57" s="1" t="s">
        <v>3749</v>
      </c>
      <c r="E57" s="1" t="s">
        <v>586</v>
      </c>
      <c r="F57" s="1" t="str">
        <f>VLOOKUP(Table4[[#This Row],[نام کارشناس دفتر فنی]],Table1[],3,0)</f>
        <v>کارشناس بازرسی وبرنامه ریزی تعمیرات برق وابزاردقیق(2)</v>
      </c>
      <c r="G57" s="1" t="s">
        <v>704</v>
      </c>
      <c r="H57" s="1" t="str">
        <f>VLOOKUP(Table4[[#This Row],[نام شخص کارشناس نظارت]],Table1[],3,0)</f>
        <v>کارشناس برق و ابزار دقیق نظارت (1)</v>
      </c>
      <c r="I57" s="1">
        <f>COUNTIF(Table2[کد سیستم],Table4[[#This Row],[کد سیستم]])</f>
        <v>1</v>
      </c>
    </row>
    <row r="58" spans="1:9" hidden="1" x14ac:dyDescent="0.25">
      <c r="A58" s="1">
        <v>57</v>
      </c>
      <c r="B58" s="1" t="s">
        <v>1658</v>
      </c>
      <c r="C58" s="1" t="s">
        <v>1658</v>
      </c>
      <c r="D58" s="1" t="s">
        <v>3749</v>
      </c>
      <c r="E58" s="1" t="s">
        <v>586</v>
      </c>
      <c r="F58" s="1" t="str">
        <f>VLOOKUP(Table4[[#This Row],[نام کارشناس دفتر فنی]],Table1[],3,0)</f>
        <v>کارشناس بازرسی وبرنامه ریزی تعمیرات برق وابزاردقیق(2)</v>
      </c>
      <c r="G58" s="1" t="s">
        <v>704</v>
      </c>
      <c r="H58" s="1" t="str">
        <f>VLOOKUP(Table4[[#This Row],[نام شخص کارشناس نظارت]],Table1[],3,0)</f>
        <v>کارشناس برق و ابزار دقیق نظارت (1)</v>
      </c>
      <c r="I58" s="1">
        <f>COUNTIF(Table2[کد سیستم],Table4[[#This Row],[کد سیستم]])</f>
        <v>1</v>
      </c>
    </row>
    <row r="59" spans="1:9" hidden="1" x14ac:dyDescent="0.25">
      <c r="A59" s="1">
        <v>58</v>
      </c>
      <c r="B59" s="1" t="s">
        <v>1660</v>
      </c>
      <c r="C59" s="1" t="s">
        <v>1660</v>
      </c>
      <c r="D59" s="1" t="s">
        <v>3749</v>
      </c>
      <c r="E59" s="1" t="s">
        <v>586</v>
      </c>
      <c r="F59" s="1" t="str">
        <f>VLOOKUP(Table4[[#This Row],[نام کارشناس دفتر فنی]],Table1[],3,0)</f>
        <v>کارشناس بازرسی وبرنامه ریزی تعمیرات برق وابزاردقیق(2)</v>
      </c>
      <c r="G59" s="1" t="s">
        <v>704</v>
      </c>
      <c r="H59" s="1" t="str">
        <f>VLOOKUP(Table4[[#This Row],[نام شخص کارشناس نظارت]],Table1[],3,0)</f>
        <v>کارشناس برق و ابزار دقیق نظارت (1)</v>
      </c>
      <c r="I59" s="1">
        <f>COUNTIF(Table2[کد سیستم],Table4[[#This Row],[کد سیستم]])</f>
        <v>1</v>
      </c>
    </row>
    <row r="60" spans="1:9" hidden="1" x14ac:dyDescent="0.25">
      <c r="A60" s="1">
        <v>59</v>
      </c>
      <c r="B60" s="1" t="s">
        <v>1662</v>
      </c>
      <c r="C60" s="1" t="s">
        <v>1662</v>
      </c>
      <c r="D60" s="1" t="s">
        <v>3749</v>
      </c>
      <c r="E60" s="1" t="s">
        <v>586</v>
      </c>
      <c r="F60" s="1" t="str">
        <f>VLOOKUP(Table4[[#This Row],[نام کارشناس دفتر فنی]],Table1[],3,0)</f>
        <v>کارشناس بازرسی وبرنامه ریزی تعمیرات برق وابزاردقیق(2)</v>
      </c>
      <c r="G60" s="1" t="s">
        <v>704</v>
      </c>
      <c r="H60" s="1" t="str">
        <f>VLOOKUP(Table4[[#This Row],[نام شخص کارشناس نظارت]],Table1[],3,0)</f>
        <v>کارشناس برق و ابزار دقیق نظارت (1)</v>
      </c>
      <c r="I60" s="1">
        <f>COUNTIF(Table2[کد سیستم],Table4[[#This Row],[کد سیستم]])</f>
        <v>1</v>
      </c>
    </row>
    <row r="61" spans="1:9" hidden="1" x14ac:dyDescent="0.25">
      <c r="A61" s="1">
        <v>60</v>
      </c>
      <c r="B61" s="1" t="s">
        <v>1664</v>
      </c>
      <c r="C61" s="1" t="s">
        <v>1664</v>
      </c>
      <c r="D61" s="1" t="s">
        <v>3749</v>
      </c>
      <c r="E61" s="1" t="s">
        <v>586</v>
      </c>
      <c r="F61" s="1" t="str">
        <f>VLOOKUP(Table4[[#This Row],[نام کارشناس دفتر فنی]],Table1[],3,0)</f>
        <v>کارشناس بازرسی وبرنامه ریزی تعمیرات برق وابزاردقیق(2)</v>
      </c>
      <c r="G61" s="1" t="s">
        <v>704</v>
      </c>
      <c r="H61" s="1" t="str">
        <f>VLOOKUP(Table4[[#This Row],[نام شخص کارشناس نظارت]],Table1[],3,0)</f>
        <v>کارشناس برق و ابزار دقیق نظارت (1)</v>
      </c>
      <c r="I61" s="1">
        <f>COUNTIF(Table2[کد سیستم],Table4[[#This Row],[کد سیستم]])</f>
        <v>1</v>
      </c>
    </row>
    <row r="62" spans="1:9" hidden="1" x14ac:dyDescent="0.25">
      <c r="A62" s="1">
        <v>61</v>
      </c>
      <c r="B62" s="1" t="s">
        <v>1666</v>
      </c>
      <c r="C62" s="1" t="s">
        <v>1666</v>
      </c>
      <c r="D62" s="1" t="s">
        <v>3749</v>
      </c>
      <c r="E62" s="1" t="s">
        <v>586</v>
      </c>
      <c r="F62" s="1" t="str">
        <f>VLOOKUP(Table4[[#This Row],[نام کارشناس دفتر فنی]],Table1[],3,0)</f>
        <v>کارشناس بازرسی وبرنامه ریزی تعمیرات برق وابزاردقیق(2)</v>
      </c>
      <c r="G62" s="1" t="s">
        <v>704</v>
      </c>
      <c r="H62" s="1" t="str">
        <f>VLOOKUP(Table4[[#This Row],[نام شخص کارشناس نظارت]],Table1[],3,0)</f>
        <v>کارشناس برق و ابزار دقیق نظارت (1)</v>
      </c>
      <c r="I62" s="1">
        <f>COUNTIF(Table2[کد سیستم],Table4[[#This Row],[کد سیستم]])</f>
        <v>1</v>
      </c>
    </row>
    <row r="63" spans="1:9" hidden="1" x14ac:dyDescent="0.25">
      <c r="A63" s="1">
        <v>62</v>
      </c>
      <c r="B63" s="1" t="s">
        <v>1668</v>
      </c>
      <c r="C63" s="1" t="s">
        <v>1668</v>
      </c>
      <c r="D63" s="1" t="s">
        <v>3749</v>
      </c>
      <c r="E63" s="1" t="s">
        <v>586</v>
      </c>
      <c r="F63" s="1" t="str">
        <f>VLOOKUP(Table4[[#This Row],[نام کارشناس دفتر فنی]],Table1[],3,0)</f>
        <v>کارشناس بازرسی وبرنامه ریزی تعمیرات برق وابزاردقیق(2)</v>
      </c>
      <c r="G63" s="1" t="s">
        <v>704</v>
      </c>
      <c r="H63" s="1" t="str">
        <f>VLOOKUP(Table4[[#This Row],[نام شخص کارشناس نظارت]],Table1[],3,0)</f>
        <v>کارشناس برق و ابزار دقیق نظارت (1)</v>
      </c>
      <c r="I63" s="1">
        <f>COUNTIF(Table2[کد سیستم],Table4[[#This Row],[کد سیستم]])</f>
        <v>1</v>
      </c>
    </row>
    <row r="64" spans="1:9" hidden="1" x14ac:dyDescent="0.25">
      <c r="A64" s="1">
        <v>63</v>
      </c>
      <c r="B64" s="1" t="s">
        <v>1670</v>
      </c>
      <c r="C64" s="1" t="s">
        <v>1670</v>
      </c>
      <c r="D64" s="1" t="s">
        <v>3749</v>
      </c>
      <c r="E64" s="1" t="s">
        <v>586</v>
      </c>
      <c r="F64" s="1" t="str">
        <f>VLOOKUP(Table4[[#This Row],[نام کارشناس دفتر فنی]],Table1[],3,0)</f>
        <v>کارشناس بازرسی وبرنامه ریزی تعمیرات برق وابزاردقیق(2)</v>
      </c>
      <c r="G64" s="1" t="s">
        <v>704</v>
      </c>
      <c r="H64" s="1" t="str">
        <f>VLOOKUP(Table4[[#This Row],[نام شخص کارشناس نظارت]],Table1[],3,0)</f>
        <v>کارشناس برق و ابزار دقیق نظارت (1)</v>
      </c>
      <c r="I64" s="1">
        <f>COUNTIF(Table2[کد سیستم],Table4[[#This Row],[کد سیستم]])</f>
        <v>1</v>
      </c>
    </row>
    <row r="65" spans="1:9" hidden="1" x14ac:dyDescent="0.25">
      <c r="A65" s="1">
        <v>64</v>
      </c>
      <c r="B65" s="1" t="s">
        <v>1672</v>
      </c>
      <c r="C65" s="1" t="s">
        <v>1672</v>
      </c>
      <c r="D65" s="1" t="s">
        <v>3749</v>
      </c>
      <c r="E65" s="1" t="s">
        <v>586</v>
      </c>
      <c r="F65" s="1" t="str">
        <f>VLOOKUP(Table4[[#This Row],[نام کارشناس دفتر فنی]],Table1[],3,0)</f>
        <v>کارشناس بازرسی وبرنامه ریزی تعمیرات برق وابزاردقیق(2)</v>
      </c>
      <c r="G65" s="1" t="s">
        <v>704</v>
      </c>
      <c r="H65" s="1" t="str">
        <f>VLOOKUP(Table4[[#This Row],[نام شخص کارشناس نظارت]],Table1[],3,0)</f>
        <v>کارشناس برق و ابزار دقیق نظارت (1)</v>
      </c>
      <c r="I65" s="1">
        <f>COUNTIF(Table2[کد سیستم],Table4[[#This Row],[کد سیستم]])</f>
        <v>1</v>
      </c>
    </row>
    <row r="66" spans="1:9" hidden="1" x14ac:dyDescent="0.25">
      <c r="A66" s="1">
        <v>65</v>
      </c>
      <c r="B66" s="1" t="s">
        <v>1674</v>
      </c>
      <c r="C66" s="1" t="s">
        <v>1674</v>
      </c>
      <c r="D66" s="1" t="s">
        <v>3749</v>
      </c>
      <c r="E66" s="1" t="s">
        <v>586</v>
      </c>
      <c r="F66" s="1" t="str">
        <f>VLOOKUP(Table4[[#This Row],[نام کارشناس دفتر فنی]],Table1[],3,0)</f>
        <v>کارشناس بازرسی وبرنامه ریزی تعمیرات برق وابزاردقیق(2)</v>
      </c>
      <c r="G66" s="1" t="s">
        <v>704</v>
      </c>
      <c r="H66" s="1" t="str">
        <f>VLOOKUP(Table4[[#This Row],[نام شخص کارشناس نظارت]],Table1[],3,0)</f>
        <v>کارشناس برق و ابزار دقیق نظارت (1)</v>
      </c>
      <c r="I66" s="1">
        <f>COUNTIF(Table2[کد سیستم],Table4[[#This Row],[کد سیستم]])</f>
        <v>1</v>
      </c>
    </row>
    <row r="67" spans="1:9" hidden="1" x14ac:dyDescent="0.25">
      <c r="A67" s="1">
        <v>66</v>
      </c>
      <c r="B67" s="1" t="s">
        <v>1676</v>
      </c>
      <c r="C67" s="1" t="s">
        <v>1676</v>
      </c>
      <c r="D67" s="1" t="s">
        <v>3749</v>
      </c>
      <c r="E67" s="1" t="s">
        <v>575</v>
      </c>
      <c r="F67" s="1" t="str">
        <f>VLOOKUP(Table4[[#This Row],[نام کارشناس دفتر فنی]],Table1[],3,0)</f>
        <v>کارشناس کالیبراسیون و برنامه ریزی تعمیرات برق وابزاردقیق</v>
      </c>
      <c r="G67" s="1" t="s">
        <v>704</v>
      </c>
      <c r="H67" s="1" t="str">
        <f>VLOOKUP(Table4[[#This Row],[نام شخص کارشناس نظارت]],Table1[],3,0)</f>
        <v>کارشناس برق و ابزار دقیق نظارت (1)</v>
      </c>
      <c r="I67" s="1">
        <f>COUNTIF(Table2[کد سیستم],Table4[[#This Row],[کد سیستم]])</f>
        <v>1</v>
      </c>
    </row>
    <row r="68" spans="1:9" hidden="1" x14ac:dyDescent="0.25">
      <c r="A68" s="1">
        <v>67</v>
      </c>
      <c r="B68" s="1" t="s">
        <v>1678</v>
      </c>
      <c r="C68" s="1" t="s">
        <v>1678</v>
      </c>
      <c r="D68" s="1" t="s">
        <v>3749</v>
      </c>
      <c r="E68" s="1" t="s">
        <v>575</v>
      </c>
      <c r="F68" s="1" t="str">
        <f>VLOOKUP(Table4[[#This Row],[نام کارشناس دفتر فنی]],Table1[],3,0)</f>
        <v>کارشناس کالیبراسیون و برنامه ریزی تعمیرات برق وابزاردقیق</v>
      </c>
      <c r="G68" s="1" t="s">
        <v>704</v>
      </c>
      <c r="H68" s="1" t="str">
        <f>VLOOKUP(Table4[[#This Row],[نام شخص کارشناس نظارت]],Table1[],3,0)</f>
        <v>کارشناس برق و ابزار دقیق نظارت (1)</v>
      </c>
      <c r="I68" s="1">
        <f>COUNTIF(Table2[کد سیستم],Table4[[#This Row],[کد سیستم]])</f>
        <v>1</v>
      </c>
    </row>
    <row r="69" spans="1:9" hidden="1" x14ac:dyDescent="0.25">
      <c r="A69" s="1">
        <v>68</v>
      </c>
      <c r="B69" s="1" t="s">
        <v>1680</v>
      </c>
      <c r="C69" s="1" t="s">
        <v>1680</v>
      </c>
      <c r="D69" s="1" t="s">
        <v>3749</v>
      </c>
      <c r="E69" s="1" t="s">
        <v>575</v>
      </c>
      <c r="F69" s="1" t="str">
        <f>VLOOKUP(Table4[[#This Row],[نام کارشناس دفتر فنی]],Table1[],3,0)</f>
        <v>کارشناس کالیبراسیون و برنامه ریزی تعمیرات برق وابزاردقیق</v>
      </c>
      <c r="G69" s="1" t="s">
        <v>704</v>
      </c>
      <c r="H69" s="1" t="str">
        <f>VLOOKUP(Table4[[#This Row],[نام شخص کارشناس نظارت]],Table1[],3,0)</f>
        <v>کارشناس برق و ابزار دقیق نظارت (1)</v>
      </c>
      <c r="I69" s="1">
        <f>COUNTIF(Table2[کد سیستم],Table4[[#This Row],[کد سیستم]])</f>
        <v>1</v>
      </c>
    </row>
    <row r="70" spans="1:9" hidden="1" x14ac:dyDescent="0.25">
      <c r="A70" s="1">
        <v>69</v>
      </c>
      <c r="B70" s="1" t="s">
        <v>1682</v>
      </c>
      <c r="C70" s="1" t="s">
        <v>1682</v>
      </c>
      <c r="D70" s="1" t="s">
        <v>3749</v>
      </c>
      <c r="E70" s="1" t="s">
        <v>575</v>
      </c>
      <c r="F70" s="1" t="str">
        <f>VLOOKUP(Table4[[#This Row],[نام کارشناس دفتر فنی]],Table1[],3,0)</f>
        <v>کارشناس کالیبراسیون و برنامه ریزی تعمیرات برق وابزاردقیق</v>
      </c>
      <c r="G70" s="1" t="s">
        <v>704</v>
      </c>
      <c r="H70" s="1" t="str">
        <f>VLOOKUP(Table4[[#This Row],[نام شخص کارشناس نظارت]],Table1[],3,0)</f>
        <v>کارشناس برق و ابزار دقیق نظارت (1)</v>
      </c>
      <c r="I70" s="1">
        <f>COUNTIF(Table2[کد سیستم],Table4[[#This Row],[کد سیستم]])</f>
        <v>1</v>
      </c>
    </row>
    <row r="71" spans="1:9" hidden="1" x14ac:dyDescent="0.25">
      <c r="A71" s="1">
        <v>70</v>
      </c>
      <c r="B71" s="1" t="s">
        <v>1684</v>
      </c>
      <c r="C71" s="1" t="s">
        <v>1684</v>
      </c>
      <c r="D71" s="1" t="s">
        <v>3749</v>
      </c>
      <c r="E71" s="1" t="s">
        <v>575</v>
      </c>
      <c r="F71" s="1" t="str">
        <f>VLOOKUP(Table4[[#This Row],[نام کارشناس دفتر فنی]],Table1[],3,0)</f>
        <v>کارشناس کالیبراسیون و برنامه ریزی تعمیرات برق وابزاردقیق</v>
      </c>
      <c r="G71" s="1" t="s">
        <v>704</v>
      </c>
      <c r="H71" s="1" t="str">
        <f>VLOOKUP(Table4[[#This Row],[نام شخص کارشناس نظارت]],Table1[],3,0)</f>
        <v>کارشناس برق و ابزار دقیق نظارت (1)</v>
      </c>
      <c r="I71" s="1">
        <f>COUNTIF(Table2[کد سیستم],Table4[[#This Row],[کد سیستم]])</f>
        <v>1</v>
      </c>
    </row>
    <row r="72" spans="1:9" hidden="1" x14ac:dyDescent="0.25">
      <c r="A72" s="1">
        <v>71</v>
      </c>
      <c r="B72" s="1" t="s">
        <v>1686</v>
      </c>
      <c r="C72" s="1" t="s">
        <v>1686</v>
      </c>
      <c r="D72" s="1" t="s">
        <v>3749</v>
      </c>
      <c r="E72" s="1" t="s">
        <v>575</v>
      </c>
      <c r="F72" s="1" t="str">
        <f>VLOOKUP(Table4[[#This Row],[نام کارشناس دفتر فنی]],Table1[],3,0)</f>
        <v>کارشناس کالیبراسیون و برنامه ریزی تعمیرات برق وابزاردقیق</v>
      </c>
      <c r="G72" s="1" t="s">
        <v>704</v>
      </c>
      <c r="H72" s="1" t="str">
        <f>VLOOKUP(Table4[[#This Row],[نام شخص کارشناس نظارت]],Table1[],3,0)</f>
        <v>کارشناس برق و ابزار دقیق نظارت (1)</v>
      </c>
      <c r="I72" s="1">
        <f>COUNTIF(Table2[کد سیستم],Table4[[#This Row],[کد سیستم]])</f>
        <v>1</v>
      </c>
    </row>
    <row r="73" spans="1:9" hidden="1" x14ac:dyDescent="0.25">
      <c r="A73" s="1">
        <v>72</v>
      </c>
      <c r="B73" s="1" t="s">
        <v>1688</v>
      </c>
      <c r="C73" s="1" t="s">
        <v>1688</v>
      </c>
      <c r="D73" s="1" t="s">
        <v>3749</v>
      </c>
      <c r="E73" s="1" t="s">
        <v>575</v>
      </c>
      <c r="F73" s="1" t="str">
        <f>VLOOKUP(Table4[[#This Row],[نام کارشناس دفتر فنی]],Table1[],3,0)</f>
        <v>کارشناس کالیبراسیون و برنامه ریزی تعمیرات برق وابزاردقیق</v>
      </c>
      <c r="G73" s="1" t="s">
        <v>704</v>
      </c>
      <c r="H73" s="1" t="str">
        <f>VLOOKUP(Table4[[#This Row],[نام شخص کارشناس نظارت]],Table1[],3,0)</f>
        <v>کارشناس برق و ابزار دقیق نظارت (1)</v>
      </c>
      <c r="I73" s="1">
        <f>COUNTIF(Table2[کد سیستم],Table4[[#This Row],[کد سیستم]])</f>
        <v>1</v>
      </c>
    </row>
    <row r="74" spans="1:9" hidden="1" x14ac:dyDescent="0.25">
      <c r="A74" s="1">
        <v>73</v>
      </c>
      <c r="B74" s="1" t="s">
        <v>1690</v>
      </c>
      <c r="C74" s="1" t="s">
        <v>1690</v>
      </c>
      <c r="D74" s="1" t="s">
        <v>3749</v>
      </c>
      <c r="E74" s="1" t="s">
        <v>575</v>
      </c>
      <c r="F74" s="1" t="str">
        <f>VLOOKUP(Table4[[#This Row],[نام کارشناس دفتر فنی]],Table1[],3,0)</f>
        <v>کارشناس کالیبراسیون و برنامه ریزی تعمیرات برق وابزاردقیق</v>
      </c>
      <c r="G74" s="1" t="s">
        <v>704</v>
      </c>
      <c r="H74" s="1" t="str">
        <f>VLOOKUP(Table4[[#This Row],[نام شخص کارشناس نظارت]],Table1[],3,0)</f>
        <v>کارشناس برق و ابزار دقیق نظارت (1)</v>
      </c>
      <c r="I74" s="1">
        <f>COUNTIF(Table2[کد سیستم],Table4[[#This Row],[کد سیستم]])</f>
        <v>1</v>
      </c>
    </row>
    <row r="75" spans="1:9" hidden="1" x14ac:dyDescent="0.25">
      <c r="A75" s="1">
        <v>74</v>
      </c>
      <c r="B75" s="1" t="s">
        <v>1692</v>
      </c>
      <c r="C75" s="1" t="s">
        <v>1692</v>
      </c>
      <c r="D75" s="1" t="s">
        <v>3749</v>
      </c>
      <c r="E75" s="1" t="s">
        <v>575</v>
      </c>
      <c r="F75" s="1" t="str">
        <f>VLOOKUP(Table4[[#This Row],[نام کارشناس دفتر فنی]],Table1[],3,0)</f>
        <v>کارشناس کالیبراسیون و برنامه ریزی تعمیرات برق وابزاردقیق</v>
      </c>
      <c r="G75" s="1" t="s">
        <v>704</v>
      </c>
      <c r="H75" s="1" t="str">
        <f>VLOOKUP(Table4[[#This Row],[نام شخص کارشناس نظارت]],Table1[],3,0)</f>
        <v>کارشناس برق و ابزار دقیق نظارت (1)</v>
      </c>
      <c r="I75" s="1">
        <f>COUNTIF(Table2[کد سیستم],Table4[[#This Row],[کد سیستم]])</f>
        <v>1</v>
      </c>
    </row>
    <row r="76" spans="1:9" hidden="1" x14ac:dyDescent="0.25">
      <c r="A76" s="1">
        <v>75</v>
      </c>
      <c r="B76" s="1" t="s">
        <v>1694</v>
      </c>
      <c r="C76" s="1" t="s">
        <v>1694</v>
      </c>
      <c r="D76" s="1" t="s">
        <v>3749</v>
      </c>
      <c r="E76" s="1" t="s">
        <v>575</v>
      </c>
      <c r="F76" s="1" t="str">
        <f>VLOOKUP(Table4[[#This Row],[نام کارشناس دفتر فنی]],Table1[],3,0)</f>
        <v>کارشناس کالیبراسیون و برنامه ریزی تعمیرات برق وابزاردقیق</v>
      </c>
      <c r="G76" s="1" t="s">
        <v>704</v>
      </c>
      <c r="H76" s="1" t="str">
        <f>VLOOKUP(Table4[[#This Row],[نام شخص کارشناس نظارت]],Table1[],3,0)</f>
        <v>کارشناس برق و ابزار دقیق نظارت (1)</v>
      </c>
      <c r="I76" s="1">
        <f>COUNTIF(Table2[کد سیستم],Table4[[#This Row],[کد سیستم]])</f>
        <v>1</v>
      </c>
    </row>
    <row r="77" spans="1:9" hidden="1" x14ac:dyDescent="0.25">
      <c r="A77" s="1">
        <v>76</v>
      </c>
      <c r="B77" s="1" t="s">
        <v>1696</v>
      </c>
      <c r="C77" s="1" t="s">
        <v>1696</v>
      </c>
      <c r="D77" s="1" t="s">
        <v>3749</v>
      </c>
      <c r="E77" s="1" t="s">
        <v>575</v>
      </c>
      <c r="F77" s="1" t="str">
        <f>VLOOKUP(Table4[[#This Row],[نام کارشناس دفتر فنی]],Table1[],3,0)</f>
        <v>کارشناس کالیبراسیون و برنامه ریزی تعمیرات برق وابزاردقیق</v>
      </c>
      <c r="G77" s="1" t="s">
        <v>704</v>
      </c>
      <c r="H77" s="1" t="str">
        <f>VLOOKUP(Table4[[#This Row],[نام شخص کارشناس نظارت]],Table1[],3,0)</f>
        <v>کارشناس برق و ابزار دقیق نظارت (1)</v>
      </c>
      <c r="I77" s="1">
        <f>COUNTIF(Table2[کد سیستم],Table4[[#This Row],[کد سیستم]])</f>
        <v>1</v>
      </c>
    </row>
    <row r="78" spans="1:9" hidden="1" x14ac:dyDescent="0.25">
      <c r="A78" s="1">
        <v>77</v>
      </c>
      <c r="B78" s="1" t="s">
        <v>1698</v>
      </c>
      <c r="C78" s="1" t="s">
        <v>1698</v>
      </c>
      <c r="D78" s="1" t="s">
        <v>3749</v>
      </c>
      <c r="E78" s="1" t="s">
        <v>575</v>
      </c>
      <c r="F78" s="1" t="str">
        <f>VLOOKUP(Table4[[#This Row],[نام کارشناس دفتر فنی]],Table1[],3,0)</f>
        <v>کارشناس کالیبراسیون و برنامه ریزی تعمیرات برق وابزاردقیق</v>
      </c>
      <c r="G78" s="1" t="s">
        <v>704</v>
      </c>
      <c r="H78" s="1" t="str">
        <f>VLOOKUP(Table4[[#This Row],[نام شخص کارشناس نظارت]],Table1[],3,0)</f>
        <v>کارشناس برق و ابزار دقیق نظارت (1)</v>
      </c>
      <c r="I78" s="1">
        <f>COUNTIF(Table2[کد سیستم],Table4[[#This Row],[کد سیستم]])</f>
        <v>1</v>
      </c>
    </row>
    <row r="79" spans="1:9" hidden="1" x14ac:dyDescent="0.25">
      <c r="A79" s="1">
        <v>78</v>
      </c>
      <c r="B79" s="1" t="s">
        <v>1700</v>
      </c>
      <c r="C79" s="1" t="s">
        <v>1700</v>
      </c>
      <c r="D79" s="1" t="s">
        <v>3749</v>
      </c>
      <c r="E79" s="1" t="s">
        <v>575</v>
      </c>
      <c r="F79" s="1" t="str">
        <f>VLOOKUP(Table4[[#This Row],[نام کارشناس دفتر فنی]],Table1[],3,0)</f>
        <v>کارشناس کالیبراسیون و برنامه ریزی تعمیرات برق وابزاردقیق</v>
      </c>
      <c r="G79" s="1" t="s">
        <v>704</v>
      </c>
      <c r="H79" s="1" t="str">
        <f>VLOOKUP(Table4[[#This Row],[نام شخص کارشناس نظارت]],Table1[],3,0)</f>
        <v>کارشناس برق و ابزار دقیق نظارت (1)</v>
      </c>
      <c r="I79" s="1">
        <f>COUNTIF(Table2[کد سیستم],Table4[[#This Row],[کد سیستم]])</f>
        <v>1</v>
      </c>
    </row>
    <row r="80" spans="1:9" hidden="1" x14ac:dyDescent="0.25">
      <c r="A80" s="1">
        <v>79</v>
      </c>
      <c r="B80" s="1" t="s">
        <v>1702</v>
      </c>
      <c r="C80" s="1" t="s">
        <v>1702</v>
      </c>
      <c r="D80" s="1" t="s">
        <v>3749</v>
      </c>
      <c r="E80" s="1" t="s">
        <v>575</v>
      </c>
      <c r="F80" s="1" t="str">
        <f>VLOOKUP(Table4[[#This Row],[نام کارشناس دفتر فنی]],Table1[],3,0)</f>
        <v>کارشناس کالیبراسیون و برنامه ریزی تعمیرات برق وابزاردقیق</v>
      </c>
      <c r="G80" s="1" t="s">
        <v>704</v>
      </c>
      <c r="H80" s="1" t="str">
        <f>VLOOKUP(Table4[[#This Row],[نام شخص کارشناس نظارت]],Table1[],3,0)</f>
        <v>کارشناس برق و ابزار دقیق نظارت (1)</v>
      </c>
      <c r="I80" s="1">
        <f>COUNTIF(Table2[کد سیستم],Table4[[#This Row],[کد سیستم]])</f>
        <v>1</v>
      </c>
    </row>
    <row r="81" spans="1:9" hidden="1" x14ac:dyDescent="0.25">
      <c r="A81" s="1">
        <v>80</v>
      </c>
      <c r="B81" s="1" t="s">
        <v>1704</v>
      </c>
      <c r="C81" s="1" t="s">
        <v>1704</v>
      </c>
      <c r="D81" s="1" t="s">
        <v>3749</v>
      </c>
      <c r="E81" s="1" t="s">
        <v>575</v>
      </c>
      <c r="F81" s="1" t="str">
        <f>VLOOKUP(Table4[[#This Row],[نام کارشناس دفتر فنی]],Table1[],3,0)</f>
        <v>کارشناس کالیبراسیون و برنامه ریزی تعمیرات برق وابزاردقیق</v>
      </c>
      <c r="G81" s="1" t="s">
        <v>704</v>
      </c>
      <c r="H81" s="1" t="str">
        <f>VLOOKUP(Table4[[#This Row],[نام شخص کارشناس نظارت]],Table1[],3,0)</f>
        <v>کارشناس برق و ابزار دقیق نظارت (1)</v>
      </c>
      <c r="I81" s="1">
        <f>COUNTIF(Table2[کد سیستم],Table4[[#This Row],[کد سیستم]])</f>
        <v>1</v>
      </c>
    </row>
    <row r="82" spans="1:9" hidden="1" x14ac:dyDescent="0.25">
      <c r="A82" s="1">
        <v>81</v>
      </c>
      <c r="B82" s="1" t="s">
        <v>1706</v>
      </c>
      <c r="C82" s="1" t="s">
        <v>1706</v>
      </c>
      <c r="D82" s="1" t="s">
        <v>3749</v>
      </c>
      <c r="E82" s="1" t="s">
        <v>575</v>
      </c>
      <c r="F82" s="1" t="str">
        <f>VLOOKUP(Table4[[#This Row],[نام کارشناس دفتر فنی]],Table1[],3,0)</f>
        <v>کارشناس کالیبراسیون و برنامه ریزی تعمیرات برق وابزاردقیق</v>
      </c>
      <c r="G82" s="1" t="s">
        <v>704</v>
      </c>
      <c r="H82" s="1" t="str">
        <f>VLOOKUP(Table4[[#This Row],[نام شخص کارشناس نظارت]],Table1[],3,0)</f>
        <v>کارشناس برق و ابزار دقیق نظارت (1)</v>
      </c>
      <c r="I82" s="1">
        <f>COUNTIF(Table2[کد سیستم],Table4[[#This Row],[کد سیستم]])</f>
        <v>1</v>
      </c>
    </row>
    <row r="83" spans="1:9" hidden="1" x14ac:dyDescent="0.25">
      <c r="A83" s="1">
        <v>82</v>
      </c>
      <c r="B83" s="1" t="s">
        <v>1708</v>
      </c>
      <c r="C83" s="1" t="s">
        <v>1708</v>
      </c>
      <c r="D83" s="1" t="s">
        <v>3749</v>
      </c>
      <c r="E83" s="1" t="s">
        <v>575</v>
      </c>
      <c r="F83" s="1" t="str">
        <f>VLOOKUP(Table4[[#This Row],[نام کارشناس دفتر فنی]],Table1[],3,0)</f>
        <v>کارشناس کالیبراسیون و برنامه ریزی تعمیرات برق وابزاردقیق</v>
      </c>
      <c r="G83" s="1" t="s">
        <v>704</v>
      </c>
      <c r="H83" s="1" t="str">
        <f>VLOOKUP(Table4[[#This Row],[نام شخص کارشناس نظارت]],Table1[],3,0)</f>
        <v>کارشناس برق و ابزار دقیق نظارت (1)</v>
      </c>
      <c r="I83" s="1">
        <f>COUNTIF(Table2[کد سیستم],Table4[[#This Row],[کد سیستم]])</f>
        <v>1</v>
      </c>
    </row>
    <row r="84" spans="1:9" hidden="1" x14ac:dyDescent="0.25">
      <c r="A84" s="1">
        <v>83</v>
      </c>
      <c r="B84" s="1" t="s">
        <v>1710</v>
      </c>
      <c r="C84" s="1" t="s">
        <v>1710</v>
      </c>
      <c r="D84" s="1" t="s">
        <v>3749</v>
      </c>
      <c r="E84" s="1" t="s">
        <v>575</v>
      </c>
      <c r="F84" s="1" t="str">
        <f>VLOOKUP(Table4[[#This Row],[نام کارشناس دفتر فنی]],Table1[],3,0)</f>
        <v>کارشناس کالیبراسیون و برنامه ریزی تعمیرات برق وابزاردقیق</v>
      </c>
      <c r="G84" s="1" t="s">
        <v>704</v>
      </c>
      <c r="H84" s="1" t="str">
        <f>VLOOKUP(Table4[[#This Row],[نام شخص کارشناس نظارت]],Table1[],3,0)</f>
        <v>کارشناس برق و ابزار دقیق نظارت (1)</v>
      </c>
      <c r="I84" s="1">
        <f>COUNTIF(Table2[کد سیستم],Table4[[#This Row],[کد سیستم]])</f>
        <v>1</v>
      </c>
    </row>
    <row r="85" spans="1:9" hidden="1" x14ac:dyDescent="0.25">
      <c r="A85" s="1">
        <v>84</v>
      </c>
      <c r="B85" s="1" t="s">
        <v>1712</v>
      </c>
      <c r="C85" s="1" t="s">
        <v>1712</v>
      </c>
      <c r="D85" s="1" t="s">
        <v>3749</v>
      </c>
      <c r="E85" s="1" t="s">
        <v>575</v>
      </c>
      <c r="F85" s="1" t="str">
        <f>VLOOKUP(Table4[[#This Row],[نام کارشناس دفتر فنی]],Table1[],3,0)</f>
        <v>کارشناس کالیبراسیون و برنامه ریزی تعمیرات برق وابزاردقیق</v>
      </c>
      <c r="G85" s="1" t="s">
        <v>704</v>
      </c>
      <c r="H85" s="1" t="str">
        <f>VLOOKUP(Table4[[#This Row],[نام شخص کارشناس نظارت]],Table1[],3,0)</f>
        <v>کارشناس برق و ابزار دقیق نظارت (1)</v>
      </c>
      <c r="I85" s="1">
        <f>COUNTIF(Table2[کد سیستم],Table4[[#This Row],[کد سیستم]])</f>
        <v>1</v>
      </c>
    </row>
    <row r="86" spans="1:9" hidden="1" x14ac:dyDescent="0.25">
      <c r="A86" s="1">
        <v>85</v>
      </c>
      <c r="B86" s="1" t="s">
        <v>1714</v>
      </c>
      <c r="C86" s="1" t="s">
        <v>1714</v>
      </c>
      <c r="D86" s="1" t="s">
        <v>3749</v>
      </c>
      <c r="E86" s="1" t="s">
        <v>575</v>
      </c>
      <c r="F86" s="1" t="str">
        <f>VLOOKUP(Table4[[#This Row],[نام کارشناس دفتر فنی]],Table1[],3,0)</f>
        <v>کارشناس کالیبراسیون و برنامه ریزی تعمیرات برق وابزاردقیق</v>
      </c>
      <c r="G86" s="1" t="s">
        <v>704</v>
      </c>
      <c r="H86" s="1" t="str">
        <f>VLOOKUP(Table4[[#This Row],[نام شخص کارشناس نظارت]],Table1[],3,0)</f>
        <v>کارشناس برق و ابزار دقیق نظارت (1)</v>
      </c>
      <c r="I86" s="1">
        <f>COUNTIF(Table2[کد سیستم],Table4[[#This Row],[کد سیستم]])</f>
        <v>1</v>
      </c>
    </row>
    <row r="87" spans="1:9" hidden="1" x14ac:dyDescent="0.25">
      <c r="A87" s="1">
        <v>86</v>
      </c>
      <c r="B87" s="1" t="s">
        <v>1716</v>
      </c>
      <c r="C87" s="1" t="s">
        <v>1716</v>
      </c>
      <c r="D87" s="1" t="s">
        <v>3749</v>
      </c>
      <c r="E87" s="1" t="s">
        <v>575</v>
      </c>
      <c r="F87" s="1" t="str">
        <f>VLOOKUP(Table4[[#This Row],[نام کارشناس دفتر فنی]],Table1[],3,0)</f>
        <v>کارشناس کالیبراسیون و برنامه ریزی تعمیرات برق وابزاردقیق</v>
      </c>
      <c r="G87" s="1" t="s">
        <v>704</v>
      </c>
      <c r="H87" s="1" t="str">
        <f>VLOOKUP(Table4[[#This Row],[نام شخص کارشناس نظارت]],Table1[],3,0)</f>
        <v>کارشناس برق و ابزار دقیق نظارت (1)</v>
      </c>
      <c r="I87" s="1">
        <f>COUNTIF(Table2[کد سیستم],Table4[[#This Row],[کد سیستم]])</f>
        <v>1</v>
      </c>
    </row>
    <row r="88" spans="1:9" hidden="1" x14ac:dyDescent="0.25">
      <c r="A88" s="1">
        <v>87</v>
      </c>
      <c r="B88" s="1" t="s">
        <v>1718</v>
      </c>
      <c r="C88" s="1" t="s">
        <v>1718</v>
      </c>
      <c r="D88" s="1" t="s">
        <v>3749</v>
      </c>
      <c r="E88" s="1" t="s">
        <v>575</v>
      </c>
      <c r="F88" s="1" t="str">
        <f>VLOOKUP(Table4[[#This Row],[نام کارشناس دفتر فنی]],Table1[],3,0)</f>
        <v>کارشناس کالیبراسیون و برنامه ریزی تعمیرات برق وابزاردقیق</v>
      </c>
      <c r="G88" s="1" t="s">
        <v>704</v>
      </c>
      <c r="H88" s="1" t="str">
        <f>VLOOKUP(Table4[[#This Row],[نام شخص کارشناس نظارت]],Table1[],3,0)</f>
        <v>کارشناس برق و ابزار دقیق نظارت (1)</v>
      </c>
      <c r="I88" s="1">
        <f>COUNTIF(Table2[کد سیستم],Table4[[#This Row],[کد سیستم]])</f>
        <v>1</v>
      </c>
    </row>
    <row r="89" spans="1:9" hidden="1" x14ac:dyDescent="0.25">
      <c r="A89" s="1">
        <v>88</v>
      </c>
      <c r="B89" s="1" t="s">
        <v>1720</v>
      </c>
      <c r="C89" s="1" t="s">
        <v>1720</v>
      </c>
      <c r="D89" s="1" t="s">
        <v>3749</v>
      </c>
      <c r="E89" s="1" t="s">
        <v>575</v>
      </c>
      <c r="F89" s="1" t="str">
        <f>VLOOKUP(Table4[[#This Row],[نام کارشناس دفتر فنی]],Table1[],3,0)</f>
        <v>کارشناس کالیبراسیون و برنامه ریزی تعمیرات برق وابزاردقیق</v>
      </c>
      <c r="G89" s="1" t="s">
        <v>704</v>
      </c>
      <c r="H89" s="1" t="str">
        <f>VLOOKUP(Table4[[#This Row],[نام شخص کارشناس نظارت]],Table1[],3,0)</f>
        <v>کارشناس برق و ابزار دقیق نظارت (1)</v>
      </c>
      <c r="I89" s="1">
        <f>COUNTIF(Table2[کد سیستم],Table4[[#This Row],[کد سیستم]])</f>
        <v>1</v>
      </c>
    </row>
    <row r="90" spans="1:9" hidden="1" x14ac:dyDescent="0.25">
      <c r="A90" s="1">
        <v>89</v>
      </c>
      <c r="B90" s="1" t="s">
        <v>1722</v>
      </c>
      <c r="C90" s="1" t="s">
        <v>1722</v>
      </c>
      <c r="D90" s="1" t="s">
        <v>3749</v>
      </c>
      <c r="E90" s="1" t="s">
        <v>575</v>
      </c>
      <c r="F90" s="1" t="str">
        <f>VLOOKUP(Table4[[#This Row],[نام کارشناس دفتر فنی]],Table1[],3,0)</f>
        <v>کارشناس کالیبراسیون و برنامه ریزی تعمیرات برق وابزاردقیق</v>
      </c>
      <c r="G90" s="1" t="s">
        <v>704</v>
      </c>
      <c r="H90" s="1" t="str">
        <f>VLOOKUP(Table4[[#This Row],[نام شخص کارشناس نظارت]],Table1[],3,0)</f>
        <v>کارشناس برق و ابزار دقیق نظارت (1)</v>
      </c>
      <c r="I90" s="1">
        <f>COUNTIF(Table2[کد سیستم],Table4[[#This Row],[کد سیستم]])</f>
        <v>1</v>
      </c>
    </row>
    <row r="91" spans="1:9" hidden="1" x14ac:dyDescent="0.25">
      <c r="A91" s="1">
        <v>90</v>
      </c>
      <c r="B91" s="1" t="s">
        <v>1724</v>
      </c>
      <c r="C91" s="1" t="s">
        <v>1724</v>
      </c>
      <c r="D91" s="1" t="s">
        <v>3749</v>
      </c>
      <c r="E91" s="1" t="s">
        <v>575</v>
      </c>
      <c r="F91" s="1" t="str">
        <f>VLOOKUP(Table4[[#This Row],[نام کارشناس دفتر فنی]],Table1[],3,0)</f>
        <v>کارشناس کالیبراسیون و برنامه ریزی تعمیرات برق وابزاردقیق</v>
      </c>
      <c r="G91" s="1" t="s">
        <v>704</v>
      </c>
      <c r="H91" s="1" t="str">
        <f>VLOOKUP(Table4[[#This Row],[نام شخص کارشناس نظارت]],Table1[],3,0)</f>
        <v>کارشناس برق و ابزار دقیق نظارت (1)</v>
      </c>
      <c r="I91" s="1">
        <f>COUNTIF(Table2[کد سیستم],Table4[[#This Row],[کد سیستم]])</f>
        <v>1</v>
      </c>
    </row>
    <row r="92" spans="1:9" hidden="1" x14ac:dyDescent="0.25">
      <c r="A92" s="1">
        <v>91</v>
      </c>
      <c r="B92" s="1" t="s">
        <v>1726</v>
      </c>
      <c r="C92" s="1" t="s">
        <v>1726</v>
      </c>
      <c r="D92" s="1" t="s">
        <v>3749</v>
      </c>
      <c r="E92" s="1" t="s">
        <v>575</v>
      </c>
      <c r="F92" s="1" t="str">
        <f>VLOOKUP(Table4[[#This Row],[نام کارشناس دفتر فنی]],Table1[],3,0)</f>
        <v>کارشناس کالیبراسیون و برنامه ریزی تعمیرات برق وابزاردقیق</v>
      </c>
      <c r="G92" s="1" t="s">
        <v>704</v>
      </c>
      <c r="H92" s="1" t="str">
        <f>VLOOKUP(Table4[[#This Row],[نام شخص کارشناس نظارت]],Table1[],3,0)</f>
        <v>کارشناس برق و ابزار دقیق نظارت (1)</v>
      </c>
      <c r="I92" s="1">
        <f>COUNTIF(Table2[کد سیستم],Table4[[#This Row],[کد سیستم]])</f>
        <v>1</v>
      </c>
    </row>
    <row r="93" spans="1:9" hidden="1" x14ac:dyDescent="0.25">
      <c r="A93" s="1">
        <v>92</v>
      </c>
      <c r="B93" s="1" t="s">
        <v>1728</v>
      </c>
      <c r="C93" s="1" t="s">
        <v>1728</v>
      </c>
      <c r="D93" s="1" t="s">
        <v>3749</v>
      </c>
      <c r="E93" s="1" t="s">
        <v>575</v>
      </c>
      <c r="F93" s="1" t="str">
        <f>VLOOKUP(Table4[[#This Row],[نام کارشناس دفتر فنی]],Table1[],3,0)</f>
        <v>کارشناس کالیبراسیون و برنامه ریزی تعمیرات برق وابزاردقیق</v>
      </c>
      <c r="G93" s="1" t="s">
        <v>704</v>
      </c>
      <c r="H93" s="1" t="str">
        <f>VLOOKUP(Table4[[#This Row],[نام شخص کارشناس نظارت]],Table1[],3,0)</f>
        <v>کارشناس برق و ابزار دقیق نظارت (1)</v>
      </c>
      <c r="I93" s="1">
        <f>COUNTIF(Table2[کد سیستم],Table4[[#This Row],[کد سیستم]])</f>
        <v>1</v>
      </c>
    </row>
    <row r="94" spans="1:9" hidden="1" x14ac:dyDescent="0.25">
      <c r="A94" s="1">
        <v>93</v>
      </c>
      <c r="B94" s="1" t="s">
        <v>1730</v>
      </c>
      <c r="C94" s="1" t="s">
        <v>1730</v>
      </c>
      <c r="D94" s="1" t="s">
        <v>3749</v>
      </c>
      <c r="E94" s="1" t="s">
        <v>575</v>
      </c>
      <c r="F94" s="1" t="str">
        <f>VLOOKUP(Table4[[#This Row],[نام کارشناس دفتر فنی]],Table1[],3,0)</f>
        <v>کارشناس کالیبراسیون و برنامه ریزی تعمیرات برق وابزاردقیق</v>
      </c>
      <c r="G94" s="1" t="s">
        <v>704</v>
      </c>
      <c r="H94" s="1" t="str">
        <f>VLOOKUP(Table4[[#This Row],[نام شخص کارشناس نظارت]],Table1[],3,0)</f>
        <v>کارشناس برق و ابزار دقیق نظارت (1)</v>
      </c>
      <c r="I94" s="1">
        <f>COUNTIF(Table2[کد سیستم],Table4[[#This Row],[کد سیستم]])</f>
        <v>1</v>
      </c>
    </row>
    <row r="95" spans="1:9" hidden="1" x14ac:dyDescent="0.25">
      <c r="A95" s="1">
        <v>94</v>
      </c>
      <c r="B95" s="1" t="s">
        <v>1732</v>
      </c>
      <c r="C95" s="1" t="s">
        <v>1732</v>
      </c>
      <c r="D95" s="1" t="s">
        <v>3749</v>
      </c>
      <c r="E95" s="1" t="s">
        <v>575</v>
      </c>
      <c r="F95" s="1" t="str">
        <f>VLOOKUP(Table4[[#This Row],[نام کارشناس دفتر فنی]],Table1[],3,0)</f>
        <v>کارشناس کالیبراسیون و برنامه ریزی تعمیرات برق وابزاردقیق</v>
      </c>
      <c r="G95" s="1" t="s">
        <v>704</v>
      </c>
      <c r="H95" s="1" t="str">
        <f>VLOOKUP(Table4[[#This Row],[نام شخص کارشناس نظارت]],Table1[],3,0)</f>
        <v>کارشناس برق و ابزار دقیق نظارت (1)</v>
      </c>
      <c r="I95" s="1">
        <f>COUNTIF(Table2[کد سیستم],Table4[[#This Row],[کد سیستم]])</f>
        <v>1</v>
      </c>
    </row>
    <row r="96" spans="1:9" hidden="1" x14ac:dyDescent="0.25">
      <c r="A96" s="1">
        <v>95</v>
      </c>
      <c r="B96" s="1" t="s">
        <v>1734</v>
      </c>
      <c r="C96" s="1" t="s">
        <v>1734</v>
      </c>
      <c r="D96" s="1" t="s">
        <v>3749</v>
      </c>
      <c r="E96" s="1" t="s">
        <v>575</v>
      </c>
      <c r="F96" s="1" t="str">
        <f>VLOOKUP(Table4[[#This Row],[نام کارشناس دفتر فنی]],Table1[],3,0)</f>
        <v>کارشناس کالیبراسیون و برنامه ریزی تعمیرات برق وابزاردقیق</v>
      </c>
      <c r="G96" s="1" t="s">
        <v>704</v>
      </c>
      <c r="H96" s="1" t="str">
        <f>VLOOKUP(Table4[[#This Row],[نام شخص کارشناس نظارت]],Table1[],3,0)</f>
        <v>کارشناس برق و ابزار دقیق نظارت (1)</v>
      </c>
      <c r="I96" s="1">
        <f>COUNTIF(Table2[کد سیستم],Table4[[#This Row],[کد سیستم]])</f>
        <v>1</v>
      </c>
    </row>
    <row r="97" spans="1:9" hidden="1" x14ac:dyDescent="0.25">
      <c r="A97" s="1">
        <v>96</v>
      </c>
      <c r="B97" s="1" t="s">
        <v>1736</v>
      </c>
      <c r="C97" s="1" t="s">
        <v>1736</v>
      </c>
      <c r="D97" s="1" t="s">
        <v>3749</v>
      </c>
      <c r="E97" s="1" t="s">
        <v>575</v>
      </c>
      <c r="F97" s="1" t="str">
        <f>VLOOKUP(Table4[[#This Row],[نام کارشناس دفتر فنی]],Table1[],3,0)</f>
        <v>کارشناس کالیبراسیون و برنامه ریزی تعمیرات برق وابزاردقیق</v>
      </c>
      <c r="G97" s="1" t="s">
        <v>704</v>
      </c>
      <c r="H97" s="1" t="str">
        <f>VLOOKUP(Table4[[#This Row],[نام شخص کارشناس نظارت]],Table1[],3,0)</f>
        <v>کارشناس برق و ابزار دقیق نظارت (1)</v>
      </c>
      <c r="I97" s="1">
        <f>COUNTIF(Table2[کد سیستم],Table4[[#This Row],[کد سیستم]])</f>
        <v>1</v>
      </c>
    </row>
    <row r="98" spans="1:9" hidden="1" x14ac:dyDescent="0.25">
      <c r="A98" s="1">
        <v>97</v>
      </c>
      <c r="B98" s="1" t="s">
        <v>1738</v>
      </c>
      <c r="C98" s="1" t="s">
        <v>1738</v>
      </c>
      <c r="D98" s="1" t="s">
        <v>3749</v>
      </c>
      <c r="E98" s="1" t="s">
        <v>418</v>
      </c>
      <c r="F98" s="1" t="str">
        <f>VLOOKUP(Table4[[#This Row],[نام کارشناس دفتر فنی]],Table1[],3,0)</f>
        <v>کارشناس بازرسی وبرنامه ریزی تعمیرات برق وابزاردقیق(1)</v>
      </c>
      <c r="G98" s="1" t="s">
        <v>704</v>
      </c>
      <c r="H98" s="1" t="str">
        <f>VLOOKUP(Table4[[#This Row],[نام شخص کارشناس نظارت]],Table1[],3,0)</f>
        <v>کارشناس برق و ابزار دقیق نظارت (1)</v>
      </c>
      <c r="I98" s="1">
        <f>COUNTIF(Table2[کد سیستم],Table4[[#This Row],[کد سیستم]])</f>
        <v>1</v>
      </c>
    </row>
    <row r="99" spans="1:9" hidden="1" x14ac:dyDescent="0.25">
      <c r="A99" s="1">
        <v>98</v>
      </c>
      <c r="B99" s="1" t="s">
        <v>1740</v>
      </c>
      <c r="C99" s="1" t="s">
        <v>1740</v>
      </c>
      <c r="D99" s="1" t="s">
        <v>3749</v>
      </c>
      <c r="E99" s="1" t="s">
        <v>418</v>
      </c>
      <c r="F99" s="1" t="str">
        <f>VLOOKUP(Table4[[#This Row],[نام کارشناس دفتر فنی]],Table1[],3,0)</f>
        <v>کارشناس بازرسی وبرنامه ریزی تعمیرات برق وابزاردقیق(1)</v>
      </c>
      <c r="G99" s="1" t="s">
        <v>704</v>
      </c>
      <c r="H99" s="1" t="str">
        <f>VLOOKUP(Table4[[#This Row],[نام شخص کارشناس نظارت]],Table1[],3,0)</f>
        <v>کارشناس برق و ابزار دقیق نظارت (1)</v>
      </c>
      <c r="I99" s="1">
        <f>COUNTIF(Table2[کد سیستم],Table4[[#This Row],[کد سیستم]])</f>
        <v>1</v>
      </c>
    </row>
    <row r="100" spans="1:9" hidden="1" x14ac:dyDescent="0.25">
      <c r="A100" s="1">
        <v>99</v>
      </c>
      <c r="B100" s="1" t="s">
        <v>1742</v>
      </c>
      <c r="C100" s="1" t="s">
        <v>1742</v>
      </c>
      <c r="D100" s="1" t="s">
        <v>3749</v>
      </c>
      <c r="E100" s="1" t="s">
        <v>418</v>
      </c>
      <c r="F100" s="1" t="str">
        <f>VLOOKUP(Table4[[#This Row],[نام کارشناس دفتر فنی]],Table1[],3,0)</f>
        <v>کارشناس بازرسی وبرنامه ریزی تعمیرات برق وابزاردقیق(1)</v>
      </c>
      <c r="G100" s="1" t="s">
        <v>704</v>
      </c>
      <c r="H100" s="1" t="str">
        <f>VLOOKUP(Table4[[#This Row],[نام شخص کارشناس نظارت]],Table1[],3,0)</f>
        <v>کارشناس برق و ابزار دقیق نظارت (1)</v>
      </c>
      <c r="I100" s="1">
        <f>COUNTIF(Table2[کد سیستم],Table4[[#This Row],[کد سیستم]])</f>
        <v>1</v>
      </c>
    </row>
    <row r="101" spans="1:9" hidden="1" x14ac:dyDescent="0.25">
      <c r="A101" s="1">
        <v>100</v>
      </c>
      <c r="B101" s="1" t="s">
        <v>1744</v>
      </c>
      <c r="C101" s="1" t="s">
        <v>1744</v>
      </c>
      <c r="D101" s="1" t="s">
        <v>3749</v>
      </c>
      <c r="E101" s="1" t="s">
        <v>418</v>
      </c>
      <c r="F101" s="1" t="str">
        <f>VLOOKUP(Table4[[#This Row],[نام کارشناس دفتر فنی]],Table1[],3,0)</f>
        <v>کارشناس بازرسی وبرنامه ریزی تعمیرات برق وابزاردقیق(1)</v>
      </c>
      <c r="G101" s="1" t="s">
        <v>704</v>
      </c>
      <c r="H101" s="1" t="str">
        <f>VLOOKUP(Table4[[#This Row],[نام شخص کارشناس نظارت]],Table1[],3,0)</f>
        <v>کارشناس برق و ابزار دقیق نظارت (1)</v>
      </c>
      <c r="I101" s="1">
        <f>COUNTIF(Table2[کد سیستم],Table4[[#This Row],[کد سیستم]])</f>
        <v>1</v>
      </c>
    </row>
    <row r="102" spans="1:9" hidden="1" x14ac:dyDescent="0.25">
      <c r="A102" s="1">
        <v>101</v>
      </c>
      <c r="B102" s="1" t="s">
        <v>1746</v>
      </c>
      <c r="C102" s="1" t="s">
        <v>1746</v>
      </c>
      <c r="D102" s="1" t="s">
        <v>3749</v>
      </c>
      <c r="E102" s="1" t="s">
        <v>418</v>
      </c>
      <c r="F102" s="1" t="str">
        <f>VLOOKUP(Table4[[#This Row],[نام کارشناس دفتر فنی]],Table1[],3,0)</f>
        <v>کارشناس بازرسی وبرنامه ریزی تعمیرات برق وابزاردقیق(1)</v>
      </c>
      <c r="G102" s="1" t="s">
        <v>704</v>
      </c>
      <c r="H102" s="1" t="str">
        <f>VLOOKUP(Table4[[#This Row],[نام شخص کارشناس نظارت]],Table1[],3,0)</f>
        <v>کارشناس برق و ابزار دقیق نظارت (1)</v>
      </c>
      <c r="I102" s="1">
        <f>COUNTIF(Table2[کد سیستم],Table4[[#This Row],[کد سیستم]])</f>
        <v>1</v>
      </c>
    </row>
    <row r="103" spans="1:9" hidden="1" x14ac:dyDescent="0.25">
      <c r="A103" s="1">
        <v>102</v>
      </c>
      <c r="B103" s="1" t="s">
        <v>1748</v>
      </c>
      <c r="C103" s="1" t="s">
        <v>1748</v>
      </c>
      <c r="D103" s="1" t="s">
        <v>3749</v>
      </c>
      <c r="E103" s="1" t="s">
        <v>418</v>
      </c>
      <c r="F103" s="1" t="str">
        <f>VLOOKUP(Table4[[#This Row],[نام کارشناس دفتر فنی]],Table1[],3,0)</f>
        <v>کارشناس بازرسی وبرنامه ریزی تعمیرات برق وابزاردقیق(1)</v>
      </c>
      <c r="G103" s="1" t="s">
        <v>704</v>
      </c>
      <c r="H103" s="1" t="str">
        <f>VLOOKUP(Table4[[#This Row],[نام شخص کارشناس نظارت]],Table1[],3,0)</f>
        <v>کارشناس برق و ابزار دقیق نظارت (1)</v>
      </c>
      <c r="I103" s="1">
        <f>COUNTIF(Table2[کد سیستم],Table4[[#This Row],[کد سیستم]])</f>
        <v>1</v>
      </c>
    </row>
    <row r="104" spans="1:9" hidden="1" x14ac:dyDescent="0.25">
      <c r="A104" s="1">
        <v>103</v>
      </c>
      <c r="B104" s="1" t="s">
        <v>1750</v>
      </c>
      <c r="C104" s="1" t="s">
        <v>1750</v>
      </c>
      <c r="D104" s="1" t="s">
        <v>3749</v>
      </c>
      <c r="E104" s="1" t="s">
        <v>418</v>
      </c>
      <c r="F104" s="1" t="str">
        <f>VLOOKUP(Table4[[#This Row],[نام کارشناس دفتر فنی]],Table1[],3,0)</f>
        <v>کارشناس بازرسی وبرنامه ریزی تعمیرات برق وابزاردقیق(1)</v>
      </c>
      <c r="G104" s="1" t="s">
        <v>704</v>
      </c>
      <c r="H104" s="1" t="str">
        <f>VLOOKUP(Table4[[#This Row],[نام شخص کارشناس نظارت]],Table1[],3,0)</f>
        <v>کارشناس برق و ابزار دقیق نظارت (1)</v>
      </c>
      <c r="I104" s="1">
        <f>COUNTIF(Table2[کد سیستم],Table4[[#This Row],[کد سیستم]])</f>
        <v>1</v>
      </c>
    </row>
    <row r="105" spans="1:9" hidden="1" x14ac:dyDescent="0.25">
      <c r="A105" s="1">
        <v>104</v>
      </c>
      <c r="B105" s="1" t="s">
        <v>1752</v>
      </c>
      <c r="C105" s="1" t="s">
        <v>1752</v>
      </c>
      <c r="D105" s="1" t="s">
        <v>3749</v>
      </c>
      <c r="E105" s="1" t="s">
        <v>418</v>
      </c>
      <c r="F105" s="1" t="str">
        <f>VLOOKUP(Table4[[#This Row],[نام کارشناس دفتر فنی]],Table1[],3,0)</f>
        <v>کارشناس بازرسی وبرنامه ریزی تعمیرات برق وابزاردقیق(1)</v>
      </c>
      <c r="G105" s="1" t="s">
        <v>704</v>
      </c>
      <c r="H105" s="1" t="str">
        <f>VLOOKUP(Table4[[#This Row],[نام شخص کارشناس نظارت]],Table1[],3,0)</f>
        <v>کارشناس برق و ابزار دقیق نظارت (1)</v>
      </c>
      <c r="I105" s="1">
        <f>COUNTIF(Table2[کد سیستم],Table4[[#This Row],[کد سیستم]])</f>
        <v>1</v>
      </c>
    </row>
    <row r="106" spans="1:9" hidden="1" x14ac:dyDescent="0.25">
      <c r="A106" s="1">
        <v>105</v>
      </c>
      <c r="B106" s="1" t="s">
        <v>1754</v>
      </c>
      <c r="C106" s="1" t="s">
        <v>1754</v>
      </c>
      <c r="D106" s="1" t="s">
        <v>3749</v>
      </c>
      <c r="E106" s="1" t="s">
        <v>418</v>
      </c>
      <c r="F106" s="1" t="str">
        <f>VLOOKUP(Table4[[#This Row],[نام کارشناس دفتر فنی]],Table1[],3,0)</f>
        <v>کارشناس بازرسی وبرنامه ریزی تعمیرات برق وابزاردقیق(1)</v>
      </c>
      <c r="G106" s="1" t="s">
        <v>704</v>
      </c>
      <c r="H106" s="1" t="str">
        <f>VLOOKUP(Table4[[#This Row],[نام شخص کارشناس نظارت]],Table1[],3,0)</f>
        <v>کارشناس برق و ابزار دقیق نظارت (1)</v>
      </c>
      <c r="I106" s="1">
        <f>COUNTIF(Table2[کد سیستم],Table4[[#This Row],[کد سیستم]])</f>
        <v>1</v>
      </c>
    </row>
    <row r="107" spans="1:9" hidden="1" x14ac:dyDescent="0.25">
      <c r="A107" s="1">
        <v>106</v>
      </c>
      <c r="B107" s="1" t="s">
        <v>1756</v>
      </c>
      <c r="C107" s="1" t="s">
        <v>1756</v>
      </c>
      <c r="D107" s="1" t="s">
        <v>3749</v>
      </c>
      <c r="E107" s="1" t="s">
        <v>418</v>
      </c>
      <c r="F107" s="1" t="str">
        <f>VLOOKUP(Table4[[#This Row],[نام کارشناس دفتر فنی]],Table1[],3,0)</f>
        <v>کارشناس بازرسی وبرنامه ریزی تعمیرات برق وابزاردقیق(1)</v>
      </c>
      <c r="G107" s="1" t="s">
        <v>704</v>
      </c>
      <c r="H107" s="1" t="str">
        <f>VLOOKUP(Table4[[#This Row],[نام شخص کارشناس نظارت]],Table1[],3,0)</f>
        <v>کارشناس برق و ابزار دقیق نظارت (1)</v>
      </c>
      <c r="I107" s="1">
        <f>COUNTIF(Table2[کد سیستم],Table4[[#This Row],[کد سیستم]])</f>
        <v>1</v>
      </c>
    </row>
    <row r="108" spans="1:9" hidden="1" x14ac:dyDescent="0.25">
      <c r="A108" s="1">
        <v>107</v>
      </c>
      <c r="B108" s="1" t="s">
        <v>1758</v>
      </c>
      <c r="C108" s="1" t="s">
        <v>1758</v>
      </c>
      <c r="D108" s="1" t="s">
        <v>3749</v>
      </c>
      <c r="E108" s="1" t="s">
        <v>418</v>
      </c>
      <c r="F108" s="1" t="str">
        <f>VLOOKUP(Table4[[#This Row],[نام کارشناس دفتر فنی]],Table1[],3,0)</f>
        <v>کارشناس بازرسی وبرنامه ریزی تعمیرات برق وابزاردقیق(1)</v>
      </c>
      <c r="G108" s="1" t="s">
        <v>704</v>
      </c>
      <c r="H108" s="1" t="str">
        <f>VLOOKUP(Table4[[#This Row],[نام شخص کارشناس نظارت]],Table1[],3,0)</f>
        <v>کارشناس برق و ابزار دقیق نظارت (1)</v>
      </c>
      <c r="I108" s="1">
        <f>COUNTIF(Table2[کد سیستم],Table4[[#This Row],[کد سیستم]])</f>
        <v>1</v>
      </c>
    </row>
    <row r="109" spans="1:9" hidden="1" x14ac:dyDescent="0.25">
      <c r="A109" s="1">
        <v>108</v>
      </c>
      <c r="B109" s="1" t="s">
        <v>1760</v>
      </c>
      <c r="C109" s="1" t="s">
        <v>1760</v>
      </c>
      <c r="D109" s="1" t="s">
        <v>3749</v>
      </c>
      <c r="E109" s="1" t="s">
        <v>418</v>
      </c>
      <c r="F109" s="1" t="str">
        <f>VLOOKUP(Table4[[#This Row],[نام کارشناس دفتر فنی]],Table1[],3,0)</f>
        <v>کارشناس بازرسی وبرنامه ریزی تعمیرات برق وابزاردقیق(1)</v>
      </c>
      <c r="G109" s="1" t="s">
        <v>704</v>
      </c>
      <c r="H109" s="1" t="str">
        <f>VLOOKUP(Table4[[#This Row],[نام شخص کارشناس نظارت]],Table1[],3,0)</f>
        <v>کارشناس برق و ابزار دقیق نظارت (1)</v>
      </c>
      <c r="I109" s="1">
        <f>COUNTIF(Table2[کد سیستم],Table4[[#This Row],[کد سیستم]])</f>
        <v>1</v>
      </c>
    </row>
    <row r="110" spans="1:9" hidden="1" x14ac:dyDescent="0.25">
      <c r="A110" s="1">
        <v>109</v>
      </c>
      <c r="B110" s="1" t="s">
        <v>1762</v>
      </c>
      <c r="C110" s="1" t="s">
        <v>1762</v>
      </c>
      <c r="D110" s="1" t="s">
        <v>3749</v>
      </c>
      <c r="E110" s="1" t="s">
        <v>418</v>
      </c>
      <c r="F110" s="1" t="str">
        <f>VLOOKUP(Table4[[#This Row],[نام کارشناس دفتر فنی]],Table1[],3,0)</f>
        <v>کارشناس بازرسی وبرنامه ریزی تعمیرات برق وابزاردقیق(1)</v>
      </c>
      <c r="G110" s="1" t="s">
        <v>704</v>
      </c>
      <c r="H110" s="1" t="str">
        <f>VLOOKUP(Table4[[#This Row],[نام شخص کارشناس نظارت]],Table1[],3,0)</f>
        <v>کارشناس برق و ابزار دقیق نظارت (1)</v>
      </c>
      <c r="I110" s="1">
        <f>COUNTIF(Table2[کد سیستم],Table4[[#This Row],[کد سیستم]])</f>
        <v>1</v>
      </c>
    </row>
    <row r="111" spans="1:9" hidden="1" x14ac:dyDescent="0.25">
      <c r="A111" s="1">
        <v>110</v>
      </c>
      <c r="B111" s="1" t="s">
        <v>1764</v>
      </c>
      <c r="C111" s="1" t="s">
        <v>1764</v>
      </c>
      <c r="D111" s="1" t="s">
        <v>3749</v>
      </c>
      <c r="E111" s="1" t="s">
        <v>418</v>
      </c>
      <c r="F111" s="1" t="str">
        <f>VLOOKUP(Table4[[#This Row],[نام کارشناس دفتر فنی]],Table1[],3,0)</f>
        <v>کارشناس بازرسی وبرنامه ریزی تعمیرات برق وابزاردقیق(1)</v>
      </c>
      <c r="G111" s="1" t="s">
        <v>704</v>
      </c>
      <c r="H111" s="1" t="str">
        <f>VLOOKUP(Table4[[#This Row],[نام شخص کارشناس نظارت]],Table1[],3,0)</f>
        <v>کارشناس برق و ابزار دقیق نظارت (1)</v>
      </c>
      <c r="I111" s="1">
        <f>COUNTIF(Table2[کد سیستم],Table4[[#This Row],[کد سیستم]])</f>
        <v>1</v>
      </c>
    </row>
    <row r="112" spans="1:9" hidden="1" x14ac:dyDescent="0.25">
      <c r="A112" s="1">
        <v>111</v>
      </c>
      <c r="B112" s="1" t="s">
        <v>1766</v>
      </c>
      <c r="C112" s="1" t="s">
        <v>1766</v>
      </c>
      <c r="D112" s="1" t="s">
        <v>3749</v>
      </c>
      <c r="E112" s="1" t="s">
        <v>418</v>
      </c>
      <c r="F112" s="1" t="str">
        <f>VLOOKUP(Table4[[#This Row],[نام کارشناس دفتر فنی]],Table1[],3,0)</f>
        <v>کارشناس بازرسی وبرنامه ریزی تعمیرات برق وابزاردقیق(1)</v>
      </c>
      <c r="G112" s="1" t="s">
        <v>704</v>
      </c>
      <c r="H112" s="1" t="str">
        <f>VLOOKUP(Table4[[#This Row],[نام شخص کارشناس نظارت]],Table1[],3,0)</f>
        <v>کارشناس برق و ابزار دقیق نظارت (1)</v>
      </c>
      <c r="I112" s="1">
        <f>COUNTIF(Table2[کد سیستم],Table4[[#This Row],[کد سیستم]])</f>
        <v>1</v>
      </c>
    </row>
    <row r="113" spans="1:9" hidden="1" x14ac:dyDescent="0.25">
      <c r="A113" s="1">
        <v>112</v>
      </c>
      <c r="B113" s="1" t="s">
        <v>1768</v>
      </c>
      <c r="C113" s="1" t="s">
        <v>1768</v>
      </c>
      <c r="D113" s="1" t="s">
        <v>3749</v>
      </c>
      <c r="E113" s="1" t="s">
        <v>418</v>
      </c>
      <c r="F113" s="1" t="str">
        <f>VLOOKUP(Table4[[#This Row],[نام کارشناس دفتر فنی]],Table1[],3,0)</f>
        <v>کارشناس بازرسی وبرنامه ریزی تعمیرات برق وابزاردقیق(1)</v>
      </c>
      <c r="G113" s="1" t="s">
        <v>704</v>
      </c>
      <c r="H113" s="1" t="str">
        <f>VLOOKUP(Table4[[#This Row],[نام شخص کارشناس نظارت]],Table1[],3,0)</f>
        <v>کارشناس برق و ابزار دقیق نظارت (1)</v>
      </c>
      <c r="I113" s="1">
        <f>COUNTIF(Table2[کد سیستم],Table4[[#This Row],[کد سیستم]])</f>
        <v>1</v>
      </c>
    </row>
    <row r="114" spans="1:9" hidden="1" x14ac:dyDescent="0.25">
      <c r="A114" s="1">
        <v>113</v>
      </c>
      <c r="B114" s="1" t="s">
        <v>1770</v>
      </c>
      <c r="C114" s="1" t="s">
        <v>1770</v>
      </c>
      <c r="D114" s="1" t="s">
        <v>3749</v>
      </c>
      <c r="E114" s="1" t="s">
        <v>418</v>
      </c>
      <c r="F114" s="1" t="str">
        <f>VLOOKUP(Table4[[#This Row],[نام کارشناس دفتر فنی]],Table1[],3,0)</f>
        <v>کارشناس بازرسی وبرنامه ریزی تعمیرات برق وابزاردقیق(1)</v>
      </c>
      <c r="G114" s="1" t="s">
        <v>704</v>
      </c>
      <c r="H114" s="1" t="str">
        <f>VLOOKUP(Table4[[#This Row],[نام شخص کارشناس نظارت]],Table1[],3,0)</f>
        <v>کارشناس برق و ابزار دقیق نظارت (1)</v>
      </c>
      <c r="I114" s="1">
        <f>COUNTIF(Table2[کد سیستم],Table4[[#This Row],[کد سیستم]])</f>
        <v>1</v>
      </c>
    </row>
    <row r="115" spans="1:9" hidden="1" x14ac:dyDescent="0.25">
      <c r="A115" s="1">
        <v>114</v>
      </c>
      <c r="B115" s="1" t="s">
        <v>1772</v>
      </c>
      <c r="C115" s="1" t="s">
        <v>1772</v>
      </c>
      <c r="D115" s="1" t="s">
        <v>3749</v>
      </c>
      <c r="E115" s="1" t="s">
        <v>418</v>
      </c>
      <c r="F115" s="1" t="str">
        <f>VLOOKUP(Table4[[#This Row],[نام کارشناس دفتر فنی]],Table1[],3,0)</f>
        <v>کارشناس بازرسی وبرنامه ریزی تعمیرات برق وابزاردقیق(1)</v>
      </c>
      <c r="G115" s="1" t="s">
        <v>704</v>
      </c>
      <c r="H115" s="1" t="str">
        <f>VLOOKUP(Table4[[#This Row],[نام شخص کارشناس نظارت]],Table1[],3,0)</f>
        <v>کارشناس برق و ابزار دقیق نظارت (1)</v>
      </c>
      <c r="I115" s="1">
        <f>COUNTIF(Table2[کد سیستم],Table4[[#This Row],[کد سیستم]])</f>
        <v>1</v>
      </c>
    </row>
    <row r="116" spans="1:9" hidden="1" x14ac:dyDescent="0.25">
      <c r="A116" s="1">
        <v>115</v>
      </c>
      <c r="B116" s="1" t="s">
        <v>1774</v>
      </c>
      <c r="C116" s="1" t="s">
        <v>1774</v>
      </c>
      <c r="D116" s="1" t="s">
        <v>3749</v>
      </c>
      <c r="E116" s="1" t="s">
        <v>418</v>
      </c>
      <c r="F116" s="1" t="str">
        <f>VLOOKUP(Table4[[#This Row],[نام کارشناس دفتر فنی]],Table1[],3,0)</f>
        <v>کارشناس بازرسی وبرنامه ریزی تعمیرات برق وابزاردقیق(1)</v>
      </c>
      <c r="G116" s="1" t="s">
        <v>704</v>
      </c>
      <c r="H116" s="1" t="str">
        <f>VLOOKUP(Table4[[#This Row],[نام شخص کارشناس نظارت]],Table1[],3,0)</f>
        <v>کارشناس برق و ابزار دقیق نظارت (1)</v>
      </c>
      <c r="I116" s="1">
        <f>COUNTIF(Table2[کد سیستم],Table4[[#This Row],[کد سیستم]])</f>
        <v>1</v>
      </c>
    </row>
    <row r="117" spans="1:9" hidden="1" x14ac:dyDescent="0.25">
      <c r="A117" s="1">
        <v>116</v>
      </c>
      <c r="B117" s="1" t="s">
        <v>1776</v>
      </c>
      <c r="C117" s="1" t="s">
        <v>1776</v>
      </c>
      <c r="D117" s="1" t="s">
        <v>3749</v>
      </c>
      <c r="E117" s="1" t="s">
        <v>418</v>
      </c>
      <c r="F117" s="1" t="str">
        <f>VLOOKUP(Table4[[#This Row],[نام کارشناس دفتر فنی]],Table1[],3,0)</f>
        <v>کارشناس بازرسی وبرنامه ریزی تعمیرات برق وابزاردقیق(1)</v>
      </c>
      <c r="G117" s="1" t="s">
        <v>704</v>
      </c>
      <c r="H117" s="1" t="str">
        <f>VLOOKUP(Table4[[#This Row],[نام شخص کارشناس نظارت]],Table1[],3,0)</f>
        <v>کارشناس برق و ابزار دقیق نظارت (1)</v>
      </c>
      <c r="I117" s="1">
        <f>COUNTIF(Table2[کد سیستم],Table4[[#This Row],[کد سیستم]])</f>
        <v>1</v>
      </c>
    </row>
    <row r="118" spans="1:9" hidden="1" x14ac:dyDescent="0.25">
      <c r="A118" s="1">
        <v>117</v>
      </c>
      <c r="B118" s="1" t="s">
        <v>1778</v>
      </c>
      <c r="C118" s="1" t="s">
        <v>1778</v>
      </c>
      <c r="D118" s="1" t="s">
        <v>3749</v>
      </c>
      <c r="E118" s="1" t="s">
        <v>418</v>
      </c>
      <c r="F118" s="1" t="str">
        <f>VLOOKUP(Table4[[#This Row],[نام کارشناس دفتر فنی]],Table1[],3,0)</f>
        <v>کارشناس بازرسی وبرنامه ریزی تعمیرات برق وابزاردقیق(1)</v>
      </c>
      <c r="G118" s="1" t="s">
        <v>704</v>
      </c>
      <c r="H118" s="1" t="str">
        <f>VLOOKUP(Table4[[#This Row],[نام شخص کارشناس نظارت]],Table1[],3,0)</f>
        <v>کارشناس برق و ابزار دقیق نظارت (1)</v>
      </c>
      <c r="I118" s="1">
        <f>COUNTIF(Table2[کد سیستم],Table4[[#This Row],[کد سیستم]])</f>
        <v>1</v>
      </c>
    </row>
    <row r="119" spans="1:9" hidden="1" x14ac:dyDescent="0.25">
      <c r="A119" s="1">
        <v>118</v>
      </c>
      <c r="B119" s="1" t="s">
        <v>1780</v>
      </c>
      <c r="C119" s="1" t="s">
        <v>1780</v>
      </c>
      <c r="D119" s="1" t="s">
        <v>3749</v>
      </c>
      <c r="E119" s="1" t="s">
        <v>418</v>
      </c>
      <c r="F119" s="1" t="str">
        <f>VLOOKUP(Table4[[#This Row],[نام کارشناس دفتر فنی]],Table1[],3,0)</f>
        <v>کارشناس بازرسی وبرنامه ریزی تعمیرات برق وابزاردقیق(1)</v>
      </c>
      <c r="G119" s="1" t="s">
        <v>704</v>
      </c>
      <c r="H119" s="1" t="str">
        <f>VLOOKUP(Table4[[#This Row],[نام شخص کارشناس نظارت]],Table1[],3,0)</f>
        <v>کارشناس برق و ابزار دقیق نظارت (1)</v>
      </c>
      <c r="I119" s="1">
        <f>COUNTIF(Table2[کد سیستم],Table4[[#This Row],[کد سیستم]])</f>
        <v>1</v>
      </c>
    </row>
    <row r="120" spans="1:9" hidden="1" x14ac:dyDescent="0.25">
      <c r="A120" s="1">
        <v>119</v>
      </c>
      <c r="B120" s="1" t="s">
        <v>1782</v>
      </c>
      <c r="C120" s="1" t="s">
        <v>1782</v>
      </c>
      <c r="D120" s="1" t="s">
        <v>3749</v>
      </c>
      <c r="E120" s="1" t="s">
        <v>418</v>
      </c>
      <c r="F120" s="1" t="str">
        <f>VLOOKUP(Table4[[#This Row],[نام کارشناس دفتر فنی]],Table1[],3,0)</f>
        <v>کارشناس بازرسی وبرنامه ریزی تعمیرات برق وابزاردقیق(1)</v>
      </c>
      <c r="G120" s="1" t="s">
        <v>704</v>
      </c>
      <c r="H120" s="1" t="str">
        <f>VLOOKUP(Table4[[#This Row],[نام شخص کارشناس نظارت]],Table1[],3,0)</f>
        <v>کارشناس برق و ابزار دقیق نظارت (1)</v>
      </c>
      <c r="I120" s="1">
        <f>COUNTIF(Table2[کد سیستم],Table4[[#This Row],[کد سیستم]])</f>
        <v>1</v>
      </c>
    </row>
    <row r="121" spans="1:9" hidden="1" x14ac:dyDescent="0.25">
      <c r="A121" s="1">
        <v>120</v>
      </c>
      <c r="B121" s="1" t="s">
        <v>1784</v>
      </c>
      <c r="C121" s="1" t="s">
        <v>1784</v>
      </c>
      <c r="D121" s="1" t="s">
        <v>3749</v>
      </c>
      <c r="E121" s="1" t="s">
        <v>418</v>
      </c>
      <c r="F121" s="1" t="str">
        <f>VLOOKUP(Table4[[#This Row],[نام کارشناس دفتر فنی]],Table1[],3,0)</f>
        <v>کارشناس بازرسی وبرنامه ریزی تعمیرات برق وابزاردقیق(1)</v>
      </c>
      <c r="G121" s="1" t="s">
        <v>704</v>
      </c>
      <c r="H121" s="1" t="str">
        <f>VLOOKUP(Table4[[#This Row],[نام شخص کارشناس نظارت]],Table1[],3,0)</f>
        <v>کارشناس برق و ابزار دقیق نظارت (1)</v>
      </c>
      <c r="I121" s="1">
        <f>COUNTIF(Table2[کد سیستم],Table4[[#This Row],[کد سیستم]])</f>
        <v>1</v>
      </c>
    </row>
    <row r="122" spans="1:9" hidden="1" x14ac:dyDescent="0.25">
      <c r="A122" s="1">
        <v>121</v>
      </c>
      <c r="B122" s="1" t="s">
        <v>1786</v>
      </c>
      <c r="C122" s="1" t="s">
        <v>1786</v>
      </c>
      <c r="D122" s="1" t="s">
        <v>3749</v>
      </c>
      <c r="E122" s="1" t="s">
        <v>418</v>
      </c>
      <c r="F122" s="1" t="str">
        <f>VLOOKUP(Table4[[#This Row],[نام کارشناس دفتر فنی]],Table1[],3,0)</f>
        <v>کارشناس بازرسی وبرنامه ریزی تعمیرات برق وابزاردقیق(1)</v>
      </c>
      <c r="G122" s="1" t="s">
        <v>704</v>
      </c>
      <c r="H122" s="1" t="str">
        <f>VLOOKUP(Table4[[#This Row],[نام شخص کارشناس نظارت]],Table1[],3,0)</f>
        <v>کارشناس برق و ابزار دقیق نظارت (1)</v>
      </c>
      <c r="I122" s="1">
        <f>COUNTIF(Table2[کد سیستم],Table4[[#This Row],[کد سیستم]])</f>
        <v>1</v>
      </c>
    </row>
    <row r="123" spans="1:9" hidden="1" x14ac:dyDescent="0.25">
      <c r="A123" s="1">
        <v>122</v>
      </c>
      <c r="B123" s="1" t="s">
        <v>1788</v>
      </c>
      <c r="C123" s="1" t="s">
        <v>1788</v>
      </c>
      <c r="D123" s="1" t="s">
        <v>3749</v>
      </c>
      <c r="E123" s="1" t="s">
        <v>418</v>
      </c>
      <c r="F123" s="1" t="str">
        <f>VLOOKUP(Table4[[#This Row],[نام کارشناس دفتر فنی]],Table1[],3,0)</f>
        <v>کارشناس بازرسی وبرنامه ریزی تعمیرات برق وابزاردقیق(1)</v>
      </c>
      <c r="G123" s="1" t="s">
        <v>704</v>
      </c>
      <c r="H123" s="1" t="str">
        <f>VLOOKUP(Table4[[#This Row],[نام شخص کارشناس نظارت]],Table1[],3,0)</f>
        <v>کارشناس برق و ابزار دقیق نظارت (1)</v>
      </c>
      <c r="I123" s="1">
        <f>COUNTIF(Table2[کد سیستم],Table4[[#This Row],[کد سیستم]])</f>
        <v>1</v>
      </c>
    </row>
    <row r="124" spans="1:9" hidden="1" x14ac:dyDescent="0.25">
      <c r="A124" s="1">
        <v>123</v>
      </c>
      <c r="B124" s="1" t="s">
        <v>1790</v>
      </c>
      <c r="C124" s="1" t="s">
        <v>1790</v>
      </c>
      <c r="D124" s="1" t="s">
        <v>3749</v>
      </c>
      <c r="E124" s="1" t="s">
        <v>418</v>
      </c>
      <c r="F124" s="1" t="str">
        <f>VLOOKUP(Table4[[#This Row],[نام کارشناس دفتر فنی]],Table1[],3,0)</f>
        <v>کارشناس بازرسی وبرنامه ریزی تعمیرات برق وابزاردقیق(1)</v>
      </c>
      <c r="G124" s="1" t="s">
        <v>704</v>
      </c>
      <c r="H124" s="1" t="str">
        <f>VLOOKUP(Table4[[#This Row],[نام شخص کارشناس نظارت]],Table1[],3,0)</f>
        <v>کارشناس برق و ابزار دقیق نظارت (1)</v>
      </c>
      <c r="I124" s="1">
        <f>COUNTIF(Table2[کد سیستم],Table4[[#This Row],[کد سیستم]])</f>
        <v>1</v>
      </c>
    </row>
    <row r="125" spans="1:9" hidden="1" x14ac:dyDescent="0.25">
      <c r="A125" s="1">
        <v>124</v>
      </c>
      <c r="B125" s="1" t="s">
        <v>1792</v>
      </c>
      <c r="C125" s="1" t="s">
        <v>1792</v>
      </c>
      <c r="D125" s="1" t="s">
        <v>3749</v>
      </c>
      <c r="E125" s="1" t="s">
        <v>418</v>
      </c>
      <c r="F125" s="1" t="str">
        <f>VLOOKUP(Table4[[#This Row],[نام کارشناس دفتر فنی]],Table1[],3,0)</f>
        <v>کارشناس بازرسی وبرنامه ریزی تعمیرات برق وابزاردقیق(1)</v>
      </c>
      <c r="G125" s="1" t="s">
        <v>704</v>
      </c>
      <c r="H125" s="1" t="str">
        <f>VLOOKUP(Table4[[#This Row],[نام شخص کارشناس نظارت]],Table1[],3,0)</f>
        <v>کارشناس برق و ابزار دقیق نظارت (1)</v>
      </c>
      <c r="I125" s="1">
        <f>COUNTIF(Table2[کد سیستم],Table4[[#This Row],[کد سیستم]])</f>
        <v>1</v>
      </c>
    </row>
    <row r="126" spans="1:9" hidden="1" x14ac:dyDescent="0.25">
      <c r="A126" s="1">
        <v>125</v>
      </c>
      <c r="B126" s="1" t="s">
        <v>1794</v>
      </c>
      <c r="C126" s="1" t="s">
        <v>1794</v>
      </c>
      <c r="D126" s="1" t="s">
        <v>3749</v>
      </c>
      <c r="E126" s="1" t="s">
        <v>418</v>
      </c>
      <c r="F126" s="1" t="str">
        <f>VLOOKUP(Table4[[#This Row],[نام کارشناس دفتر فنی]],Table1[],3,0)</f>
        <v>کارشناس بازرسی وبرنامه ریزی تعمیرات برق وابزاردقیق(1)</v>
      </c>
      <c r="G126" s="1" t="s">
        <v>704</v>
      </c>
      <c r="H126" s="1" t="str">
        <f>VLOOKUP(Table4[[#This Row],[نام شخص کارشناس نظارت]],Table1[],3,0)</f>
        <v>کارشناس برق و ابزار دقیق نظارت (1)</v>
      </c>
      <c r="I126" s="1">
        <f>COUNTIF(Table2[کد سیستم],Table4[[#This Row],[کد سیستم]])</f>
        <v>1</v>
      </c>
    </row>
    <row r="127" spans="1:9" hidden="1" x14ac:dyDescent="0.25">
      <c r="A127" s="1">
        <v>126</v>
      </c>
      <c r="B127" s="1" t="s">
        <v>1796</v>
      </c>
      <c r="C127" s="1" t="s">
        <v>1796</v>
      </c>
      <c r="D127" s="1" t="s">
        <v>3749</v>
      </c>
      <c r="E127" s="1" t="s">
        <v>418</v>
      </c>
      <c r="F127" s="1" t="str">
        <f>VLOOKUP(Table4[[#This Row],[نام کارشناس دفتر فنی]],Table1[],3,0)</f>
        <v>کارشناس بازرسی وبرنامه ریزی تعمیرات برق وابزاردقیق(1)</v>
      </c>
      <c r="G127" s="1" t="s">
        <v>704</v>
      </c>
      <c r="H127" s="1" t="str">
        <f>VLOOKUP(Table4[[#This Row],[نام شخص کارشناس نظارت]],Table1[],3,0)</f>
        <v>کارشناس برق و ابزار دقیق نظارت (1)</v>
      </c>
      <c r="I127" s="1">
        <f>COUNTIF(Table2[کد سیستم],Table4[[#This Row],[کد سیستم]])</f>
        <v>1</v>
      </c>
    </row>
    <row r="128" spans="1:9" hidden="1" x14ac:dyDescent="0.25">
      <c r="A128" s="1">
        <v>127</v>
      </c>
      <c r="B128" s="1" t="s">
        <v>1798</v>
      </c>
      <c r="C128" s="1" t="s">
        <v>1798</v>
      </c>
      <c r="D128" s="1" t="s">
        <v>3749</v>
      </c>
      <c r="E128" s="1" t="s">
        <v>418</v>
      </c>
      <c r="F128" s="1" t="str">
        <f>VLOOKUP(Table4[[#This Row],[نام کارشناس دفتر فنی]],Table1[],3,0)</f>
        <v>کارشناس بازرسی وبرنامه ریزی تعمیرات برق وابزاردقیق(1)</v>
      </c>
      <c r="G128" s="1" t="s">
        <v>704</v>
      </c>
      <c r="H128" s="1" t="str">
        <f>VLOOKUP(Table4[[#This Row],[نام شخص کارشناس نظارت]],Table1[],3,0)</f>
        <v>کارشناس برق و ابزار دقیق نظارت (1)</v>
      </c>
      <c r="I128" s="1">
        <f>COUNTIF(Table2[کد سیستم],Table4[[#This Row],[کد سیستم]])</f>
        <v>1</v>
      </c>
    </row>
    <row r="129" spans="1:9" hidden="1" x14ac:dyDescent="0.25">
      <c r="A129" s="1">
        <v>128</v>
      </c>
      <c r="B129" s="1" t="s">
        <v>1800</v>
      </c>
      <c r="C129" s="1" t="s">
        <v>1800</v>
      </c>
      <c r="D129" s="1" t="s">
        <v>3749</v>
      </c>
      <c r="E129" s="1" t="s">
        <v>418</v>
      </c>
      <c r="F129" s="1" t="str">
        <f>VLOOKUP(Table4[[#This Row],[نام کارشناس دفتر فنی]],Table1[],3,0)</f>
        <v>کارشناس بازرسی وبرنامه ریزی تعمیرات برق وابزاردقیق(1)</v>
      </c>
      <c r="G129" s="1" t="s">
        <v>704</v>
      </c>
      <c r="H129" s="1" t="str">
        <f>VLOOKUP(Table4[[#This Row],[نام شخص کارشناس نظارت]],Table1[],3,0)</f>
        <v>کارشناس برق و ابزار دقیق نظارت (1)</v>
      </c>
      <c r="I129" s="1">
        <f>COUNTIF(Table2[کد سیستم],Table4[[#This Row],[کد سیستم]])</f>
        <v>1</v>
      </c>
    </row>
    <row r="130" spans="1:9" hidden="1" x14ac:dyDescent="0.25">
      <c r="A130" s="1">
        <v>129</v>
      </c>
      <c r="B130" s="1" t="s">
        <v>1802</v>
      </c>
      <c r="C130" s="1" t="s">
        <v>1802</v>
      </c>
      <c r="D130" s="1" t="s">
        <v>3749</v>
      </c>
      <c r="E130" s="1" t="s">
        <v>418</v>
      </c>
      <c r="F130" s="1" t="str">
        <f>VLOOKUP(Table4[[#This Row],[نام کارشناس دفتر فنی]],Table1[],3,0)</f>
        <v>کارشناس بازرسی وبرنامه ریزی تعمیرات برق وابزاردقیق(1)</v>
      </c>
      <c r="G130" s="1" t="s">
        <v>704</v>
      </c>
      <c r="H130" s="1" t="str">
        <f>VLOOKUP(Table4[[#This Row],[نام شخص کارشناس نظارت]],Table1[],3,0)</f>
        <v>کارشناس برق و ابزار دقیق نظارت (1)</v>
      </c>
      <c r="I130" s="1">
        <f>COUNTIF(Table2[کد سیستم],Table4[[#This Row],[کد سیستم]])</f>
        <v>1</v>
      </c>
    </row>
    <row r="131" spans="1:9" hidden="1" x14ac:dyDescent="0.25">
      <c r="A131" s="1">
        <v>130</v>
      </c>
      <c r="B131" s="1" t="s">
        <v>1804</v>
      </c>
      <c r="C131" s="1" t="s">
        <v>1804</v>
      </c>
      <c r="D131" s="1" t="s">
        <v>3749</v>
      </c>
      <c r="E131" s="1" t="s">
        <v>418</v>
      </c>
      <c r="F131" s="1" t="str">
        <f>VLOOKUP(Table4[[#This Row],[نام کارشناس دفتر فنی]],Table1[],3,0)</f>
        <v>کارشناس بازرسی وبرنامه ریزی تعمیرات برق وابزاردقیق(1)</v>
      </c>
      <c r="G131" s="1" t="s">
        <v>704</v>
      </c>
      <c r="H131" s="1" t="str">
        <f>VLOOKUP(Table4[[#This Row],[نام شخص کارشناس نظارت]],Table1[],3,0)</f>
        <v>کارشناس برق و ابزار دقیق نظارت (1)</v>
      </c>
      <c r="I131" s="1">
        <f>COUNTIF(Table2[کد سیستم],Table4[[#This Row],[کد سیستم]])</f>
        <v>1</v>
      </c>
    </row>
    <row r="132" spans="1:9" hidden="1" x14ac:dyDescent="0.25">
      <c r="A132" s="1">
        <v>131</v>
      </c>
      <c r="B132" s="1" t="s">
        <v>1806</v>
      </c>
      <c r="C132" s="1" t="s">
        <v>1806</v>
      </c>
      <c r="D132" s="1" t="s">
        <v>3749</v>
      </c>
      <c r="E132" s="1" t="s">
        <v>418</v>
      </c>
      <c r="F132" s="1" t="str">
        <f>VLOOKUP(Table4[[#This Row],[نام کارشناس دفتر فنی]],Table1[],3,0)</f>
        <v>کارشناس بازرسی وبرنامه ریزی تعمیرات برق وابزاردقیق(1)</v>
      </c>
      <c r="G132" s="1" t="s">
        <v>704</v>
      </c>
      <c r="H132" s="1" t="str">
        <f>VLOOKUP(Table4[[#This Row],[نام شخص کارشناس نظارت]],Table1[],3,0)</f>
        <v>کارشناس برق و ابزار دقیق نظارت (1)</v>
      </c>
      <c r="I132" s="1">
        <f>COUNTIF(Table2[کد سیستم],Table4[[#This Row],[کد سیستم]])</f>
        <v>1</v>
      </c>
    </row>
    <row r="133" spans="1:9" hidden="1" x14ac:dyDescent="0.25">
      <c r="A133" s="1">
        <v>132</v>
      </c>
      <c r="B133" s="1" t="s">
        <v>1808</v>
      </c>
      <c r="C133" s="1" t="s">
        <v>1808</v>
      </c>
      <c r="D133" s="1" t="s">
        <v>3749</v>
      </c>
      <c r="E133" s="1" t="s">
        <v>418</v>
      </c>
      <c r="F133" s="1" t="str">
        <f>VLOOKUP(Table4[[#This Row],[نام کارشناس دفتر فنی]],Table1[],3,0)</f>
        <v>کارشناس بازرسی وبرنامه ریزی تعمیرات برق وابزاردقیق(1)</v>
      </c>
      <c r="G133" s="1" t="s">
        <v>704</v>
      </c>
      <c r="H133" s="1" t="str">
        <f>VLOOKUP(Table4[[#This Row],[نام شخص کارشناس نظارت]],Table1[],3,0)</f>
        <v>کارشناس برق و ابزار دقیق نظارت (1)</v>
      </c>
      <c r="I133" s="1">
        <f>COUNTIF(Table2[کد سیستم],Table4[[#This Row],[کد سیستم]])</f>
        <v>1</v>
      </c>
    </row>
    <row r="134" spans="1:9" hidden="1" x14ac:dyDescent="0.25">
      <c r="A134" s="1">
        <v>133</v>
      </c>
      <c r="B134" s="1" t="s">
        <v>1810</v>
      </c>
      <c r="C134" s="1" t="s">
        <v>1810</v>
      </c>
      <c r="D134" s="1" t="s">
        <v>3749</v>
      </c>
      <c r="E134" s="1" t="s">
        <v>418</v>
      </c>
      <c r="F134" s="1" t="str">
        <f>VLOOKUP(Table4[[#This Row],[نام کارشناس دفتر فنی]],Table1[],3,0)</f>
        <v>کارشناس بازرسی وبرنامه ریزی تعمیرات برق وابزاردقیق(1)</v>
      </c>
      <c r="G134" s="1" t="s">
        <v>704</v>
      </c>
      <c r="H134" s="1" t="str">
        <f>VLOOKUP(Table4[[#This Row],[نام شخص کارشناس نظارت]],Table1[],3,0)</f>
        <v>کارشناس برق و ابزار دقیق نظارت (1)</v>
      </c>
      <c r="I134" s="1">
        <f>COUNTIF(Table2[کد سیستم],Table4[[#This Row],[کد سیستم]])</f>
        <v>1</v>
      </c>
    </row>
    <row r="135" spans="1:9" hidden="1" x14ac:dyDescent="0.25">
      <c r="A135" s="1">
        <v>134</v>
      </c>
      <c r="B135" s="1" t="s">
        <v>1812</v>
      </c>
      <c r="C135" s="1" t="s">
        <v>1812</v>
      </c>
      <c r="D135" s="1" t="s">
        <v>3749</v>
      </c>
      <c r="E135" s="1" t="s">
        <v>418</v>
      </c>
      <c r="F135" s="1" t="str">
        <f>VLOOKUP(Table4[[#This Row],[نام کارشناس دفتر فنی]],Table1[],3,0)</f>
        <v>کارشناس بازرسی وبرنامه ریزی تعمیرات برق وابزاردقیق(1)</v>
      </c>
      <c r="G135" s="1" t="s">
        <v>704</v>
      </c>
      <c r="H135" s="1" t="str">
        <f>VLOOKUP(Table4[[#This Row],[نام شخص کارشناس نظارت]],Table1[],3,0)</f>
        <v>کارشناس برق و ابزار دقیق نظارت (1)</v>
      </c>
      <c r="I135" s="1">
        <f>COUNTIF(Table2[کد سیستم],Table4[[#This Row],[کد سیستم]])</f>
        <v>1</v>
      </c>
    </row>
    <row r="136" spans="1:9" hidden="1" x14ac:dyDescent="0.25">
      <c r="A136" s="1">
        <v>135</v>
      </c>
      <c r="B136" s="1" t="s">
        <v>1814</v>
      </c>
      <c r="C136" s="1" t="s">
        <v>1814</v>
      </c>
      <c r="D136" s="1" t="s">
        <v>3749</v>
      </c>
      <c r="E136" s="1" t="s">
        <v>418</v>
      </c>
      <c r="F136" s="1" t="str">
        <f>VLOOKUP(Table4[[#This Row],[نام کارشناس دفتر فنی]],Table1[],3,0)</f>
        <v>کارشناس بازرسی وبرنامه ریزی تعمیرات برق وابزاردقیق(1)</v>
      </c>
      <c r="G136" s="1" t="s">
        <v>704</v>
      </c>
      <c r="H136" s="1" t="str">
        <f>VLOOKUP(Table4[[#This Row],[نام شخص کارشناس نظارت]],Table1[],3,0)</f>
        <v>کارشناس برق و ابزار دقیق نظارت (1)</v>
      </c>
      <c r="I136" s="1">
        <f>COUNTIF(Table2[کد سیستم],Table4[[#This Row],[کد سیستم]])</f>
        <v>1</v>
      </c>
    </row>
    <row r="137" spans="1:9" hidden="1" x14ac:dyDescent="0.25">
      <c r="A137" s="1">
        <v>136</v>
      </c>
      <c r="B137" s="1" t="s">
        <v>1816</v>
      </c>
      <c r="C137" s="1" t="s">
        <v>1816</v>
      </c>
      <c r="D137" s="1" t="s">
        <v>3749</v>
      </c>
      <c r="E137" s="1" t="s">
        <v>418</v>
      </c>
      <c r="F137" s="1" t="str">
        <f>VLOOKUP(Table4[[#This Row],[نام کارشناس دفتر فنی]],Table1[],3,0)</f>
        <v>کارشناس بازرسی وبرنامه ریزی تعمیرات برق وابزاردقیق(1)</v>
      </c>
      <c r="G137" s="1" t="s">
        <v>704</v>
      </c>
      <c r="H137" s="1" t="str">
        <f>VLOOKUP(Table4[[#This Row],[نام شخص کارشناس نظارت]],Table1[],3,0)</f>
        <v>کارشناس برق و ابزار دقیق نظارت (1)</v>
      </c>
      <c r="I137" s="1">
        <f>COUNTIF(Table2[کد سیستم],Table4[[#This Row],[کد سیستم]])</f>
        <v>1</v>
      </c>
    </row>
    <row r="138" spans="1:9" hidden="1" x14ac:dyDescent="0.25">
      <c r="A138" s="1">
        <v>137</v>
      </c>
      <c r="B138" s="1" t="s">
        <v>1818</v>
      </c>
      <c r="C138" s="1" t="s">
        <v>1818</v>
      </c>
      <c r="D138" s="1" t="s">
        <v>3749</v>
      </c>
      <c r="E138" s="1" t="s">
        <v>418</v>
      </c>
      <c r="F138" s="1" t="str">
        <f>VLOOKUP(Table4[[#This Row],[نام کارشناس دفتر فنی]],Table1[],3,0)</f>
        <v>کارشناس بازرسی وبرنامه ریزی تعمیرات برق وابزاردقیق(1)</v>
      </c>
      <c r="G138" s="1" t="s">
        <v>704</v>
      </c>
      <c r="H138" s="1" t="str">
        <f>VLOOKUP(Table4[[#This Row],[نام شخص کارشناس نظارت]],Table1[],3,0)</f>
        <v>کارشناس برق و ابزار دقیق نظارت (1)</v>
      </c>
      <c r="I138" s="1">
        <f>COUNTIF(Table2[کد سیستم],Table4[[#This Row],[کد سیستم]])</f>
        <v>1</v>
      </c>
    </row>
    <row r="139" spans="1:9" hidden="1" x14ac:dyDescent="0.25">
      <c r="A139" s="1">
        <v>138</v>
      </c>
      <c r="B139" s="1" t="s">
        <v>1820</v>
      </c>
      <c r="C139" s="1" t="s">
        <v>1820</v>
      </c>
      <c r="D139" s="1" t="s">
        <v>3749</v>
      </c>
      <c r="E139" s="1" t="s">
        <v>418</v>
      </c>
      <c r="F139" s="1" t="str">
        <f>VLOOKUP(Table4[[#This Row],[نام کارشناس دفتر فنی]],Table1[],3,0)</f>
        <v>کارشناس بازرسی وبرنامه ریزی تعمیرات برق وابزاردقیق(1)</v>
      </c>
      <c r="G139" s="1" t="s">
        <v>704</v>
      </c>
      <c r="H139" s="1" t="str">
        <f>VLOOKUP(Table4[[#This Row],[نام شخص کارشناس نظارت]],Table1[],3,0)</f>
        <v>کارشناس برق و ابزار دقیق نظارت (1)</v>
      </c>
      <c r="I139" s="1">
        <f>COUNTIF(Table2[کد سیستم],Table4[[#This Row],[کد سیستم]])</f>
        <v>1</v>
      </c>
    </row>
    <row r="140" spans="1:9" hidden="1" x14ac:dyDescent="0.25">
      <c r="A140" s="1">
        <v>139</v>
      </c>
      <c r="B140" s="1" t="s">
        <v>1822</v>
      </c>
      <c r="C140" s="1" t="s">
        <v>1822</v>
      </c>
      <c r="D140" s="1" t="s">
        <v>3749</v>
      </c>
      <c r="E140" s="1" t="s">
        <v>418</v>
      </c>
      <c r="F140" s="1" t="str">
        <f>VLOOKUP(Table4[[#This Row],[نام کارشناس دفتر فنی]],Table1[],3,0)</f>
        <v>کارشناس بازرسی وبرنامه ریزی تعمیرات برق وابزاردقیق(1)</v>
      </c>
      <c r="G140" s="1" t="s">
        <v>704</v>
      </c>
      <c r="H140" s="1" t="str">
        <f>VLOOKUP(Table4[[#This Row],[نام شخص کارشناس نظارت]],Table1[],3,0)</f>
        <v>کارشناس برق و ابزار دقیق نظارت (1)</v>
      </c>
      <c r="I140" s="1">
        <f>COUNTIF(Table2[کد سیستم],Table4[[#This Row],[کد سیستم]])</f>
        <v>1</v>
      </c>
    </row>
    <row r="141" spans="1:9" hidden="1" x14ac:dyDescent="0.25">
      <c r="A141" s="1">
        <v>140</v>
      </c>
      <c r="B141" s="1" t="s">
        <v>1824</v>
      </c>
      <c r="C141" s="1" t="s">
        <v>1824</v>
      </c>
      <c r="D141" s="1" t="s">
        <v>3749</v>
      </c>
      <c r="E141" s="1" t="s">
        <v>418</v>
      </c>
      <c r="F141" s="1" t="str">
        <f>VLOOKUP(Table4[[#This Row],[نام کارشناس دفتر فنی]],Table1[],3,0)</f>
        <v>کارشناس بازرسی وبرنامه ریزی تعمیرات برق وابزاردقیق(1)</v>
      </c>
      <c r="G141" s="1" t="s">
        <v>704</v>
      </c>
      <c r="H141" s="1" t="str">
        <f>VLOOKUP(Table4[[#This Row],[نام شخص کارشناس نظارت]],Table1[],3,0)</f>
        <v>کارشناس برق و ابزار دقیق نظارت (1)</v>
      </c>
      <c r="I141" s="1">
        <f>COUNTIF(Table2[کد سیستم],Table4[[#This Row],[کد سیستم]])</f>
        <v>1</v>
      </c>
    </row>
    <row r="142" spans="1:9" hidden="1" x14ac:dyDescent="0.25">
      <c r="A142" s="1">
        <v>141</v>
      </c>
      <c r="B142" s="1" t="s">
        <v>1826</v>
      </c>
      <c r="C142" s="1" t="s">
        <v>1826</v>
      </c>
      <c r="D142" s="1" t="s">
        <v>3749</v>
      </c>
      <c r="E142" s="1" t="s">
        <v>418</v>
      </c>
      <c r="F142" s="1" t="str">
        <f>VLOOKUP(Table4[[#This Row],[نام کارشناس دفتر فنی]],Table1[],3,0)</f>
        <v>کارشناس بازرسی وبرنامه ریزی تعمیرات برق وابزاردقیق(1)</v>
      </c>
      <c r="G142" s="1" t="s">
        <v>704</v>
      </c>
      <c r="H142" s="1" t="str">
        <f>VLOOKUP(Table4[[#This Row],[نام شخص کارشناس نظارت]],Table1[],3,0)</f>
        <v>کارشناس برق و ابزار دقیق نظارت (1)</v>
      </c>
      <c r="I142" s="1">
        <f>COUNTIF(Table2[کد سیستم],Table4[[#This Row],[کد سیستم]])</f>
        <v>1</v>
      </c>
    </row>
    <row r="143" spans="1:9" hidden="1" x14ac:dyDescent="0.25">
      <c r="A143" s="1">
        <v>142</v>
      </c>
      <c r="B143" s="1" t="s">
        <v>1828</v>
      </c>
      <c r="C143" s="1" t="s">
        <v>1828</v>
      </c>
      <c r="D143" s="1" t="s">
        <v>3749</v>
      </c>
      <c r="E143" s="1" t="s">
        <v>418</v>
      </c>
      <c r="F143" s="1" t="str">
        <f>VLOOKUP(Table4[[#This Row],[نام کارشناس دفتر فنی]],Table1[],3,0)</f>
        <v>کارشناس بازرسی وبرنامه ریزی تعمیرات برق وابزاردقیق(1)</v>
      </c>
      <c r="G143" s="1" t="s">
        <v>704</v>
      </c>
      <c r="H143" s="1" t="str">
        <f>VLOOKUP(Table4[[#This Row],[نام شخص کارشناس نظارت]],Table1[],3,0)</f>
        <v>کارشناس برق و ابزار دقیق نظارت (1)</v>
      </c>
      <c r="I143" s="1">
        <f>COUNTIF(Table2[کد سیستم],Table4[[#This Row],[کد سیستم]])</f>
        <v>1</v>
      </c>
    </row>
    <row r="144" spans="1:9" hidden="1" x14ac:dyDescent="0.25">
      <c r="A144" s="1">
        <v>143</v>
      </c>
      <c r="B144" s="1" t="s">
        <v>1830</v>
      </c>
      <c r="C144" s="1" t="s">
        <v>1830</v>
      </c>
      <c r="D144" s="1" t="s">
        <v>3749</v>
      </c>
      <c r="E144" s="1" t="s">
        <v>418</v>
      </c>
      <c r="F144" s="1" t="str">
        <f>VLOOKUP(Table4[[#This Row],[نام کارشناس دفتر فنی]],Table1[],3,0)</f>
        <v>کارشناس بازرسی وبرنامه ریزی تعمیرات برق وابزاردقیق(1)</v>
      </c>
      <c r="G144" s="1" t="s">
        <v>704</v>
      </c>
      <c r="H144" s="1" t="str">
        <f>VLOOKUP(Table4[[#This Row],[نام شخص کارشناس نظارت]],Table1[],3,0)</f>
        <v>کارشناس برق و ابزار دقیق نظارت (1)</v>
      </c>
      <c r="I144" s="1">
        <f>COUNTIF(Table2[کد سیستم],Table4[[#This Row],[کد سیستم]])</f>
        <v>1</v>
      </c>
    </row>
    <row r="145" spans="1:9" hidden="1" x14ac:dyDescent="0.25">
      <c r="A145" s="1">
        <v>144</v>
      </c>
      <c r="B145" s="1" t="s">
        <v>1832</v>
      </c>
      <c r="C145" s="1" t="s">
        <v>1832</v>
      </c>
      <c r="D145" s="1" t="s">
        <v>3749</v>
      </c>
      <c r="E145" s="1" t="s">
        <v>418</v>
      </c>
      <c r="F145" s="1" t="str">
        <f>VLOOKUP(Table4[[#This Row],[نام کارشناس دفتر فنی]],Table1[],3,0)</f>
        <v>کارشناس بازرسی وبرنامه ریزی تعمیرات برق وابزاردقیق(1)</v>
      </c>
      <c r="G145" s="1" t="s">
        <v>704</v>
      </c>
      <c r="H145" s="1" t="str">
        <f>VLOOKUP(Table4[[#This Row],[نام شخص کارشناس نظارت]],Table1[],3,0)</f>
        <v>کارشناس برق و ابزار دقیق نظارت (1)</v>
      </c>
      <c r="I145" s="1">
        <f>COUNTIF(Table2[کد سیستم],Table4[[#This Row],[کد سیستم]])</f>
        <v>1</v>
      </c>
    </row>
    <row r="146" spans="1:9" hidden="1" x14ac:dyDescent="0.25">
      <c r="A146" s="1">
        <v>145</v>
      </c>
      <c r="B146" s="1" t="s">
        <v>1834</v>
      </c>
      <c r="C146" s="1" t="s">
        <v>1834</v>
      </c>
      <c r="D146" s="1" t="s">
        <v>3749</v>
      </c>
      <c r="E146" s="1" t="s">
        <v>418</v>
      </c>
      <c r="F146" s="1" t="str">
        <f>VLOOKUP(Table4[[#This Row],[نام کارشناس دفتر فنی]],Table1[],3,0)</f>
        <v>کارشناس بازرسی وبرنامه ریزی تعمیرات برق وابزاردقیق(1)</v>
      </c>
      <c r="G146" s="1" t="s">
        <v>704</v>
      </c>
      <c r="H146" s="1" t="str">
        <f>VLOOKUP(Table4[[#This Row],[نام شخص کارشناس نظارت]],Table1[],3,0)</f>
        <v>کارشناس برق و ابزار دقیق نظارت (1)</v>
      </c>
      <c r="I146" s="1">
        <f>COUNTIF(Table2[کد سیستم],Table4[[#This Row],[کد سیستم]])</f>
        <v>1</v>
      </c>
    </row>
    <row r="147" spans="1:9" hidden="1" x14ac:dyDescent="0.25">
      <c r="A147" s="1">
        <v>146</v>
      </c>
      <c r="B147" s="1" t="s">
        <v>1836</v>
      </c>
      <c r="C147" s="1" t="s">
        <v>1836</v>
      </c>
      <c r="D147" s="1" t="s">
        <v>3749</v>
      </c>
      <c r="E147" s="1" t="s">
        <v>418</v>
      </c>
      <c r="F147" s="1" t="str">
        <f>VLOOKUP(Table4[[#This Row],[نام کارشناس دفتر فنی]],Table1[],3,0)</f>
        <v>کارشناس بازرسی وبرنامه ریزی تعمیرات برق وابزاردقیق(1)</v>
      </c>
      <c r="G147" s="1" t="s">
        <v>704</v>
      </c>
      <c r="H147" s="1" t="str">
        <f>VLOOKUP(Table4[[#This Row],[نام شخص کارشناس نظارت]],Table1[],3,0)</f>
        <v>کارشناس برق و ابزار دقیق نظارت (1)</v>
      </c>
      <c r="I147" s="1">
        <f>COUNTIF(Table2[کد سیستم],Table4[[#This Row],[کد سیستم]])</f>
        <v>1</v>
      </c>
    </row>
    <row r="148" spans="1:9" hidden="1" x14ac:dyDescent="0.25">
      <c r="A148" s="1">
        <v>147</v>
      </c>
      <c r="B148" s="1" t="s">
        <v>1838</v>
      </c>
      <c r="C148" s="1" t="s">
        <v>1838</v>
      </c>
      <c r="D148" s="1" t="s">
        <v>3749</v>
      </c>
      <c r="E148" s="1" t="s">
        <v>418</v>
      </c>
      <c r="F148" s="1" t="str">
        <f>VLOOKUP(Table4[[#This Row],[نام کارشناس دفتر فنی]],Table1[],3,0)</f>
        <v>کارشناس بازرسی وبرنامه ریزی تعمیرات برق وابزاردقیق(1)</v>
      </c>
      <c r="G148" s="1" t="s">
        <v>704</v>
      </c>
      <c r="H148" s="1" t="str">
        <f>VLOOKUP(Table4[[#This Row],[نام شخص کارشناس نظارت]],Table1[],3,0)</f>
        <v>کارشناس برق و ابزار دقیق نظارت (1)</v>
      </c>
      <c r="I148" s="1">
        <f>COUNTIF(Table2[کد سیستم],Table4[[#This Row],[کد سیستم]])</f>
        <v>1</v>
      </c>
    </row>
    <row r="149" spans="1:9" hidden="1" x14ac:dyDescent="0.25">
      <c r="A149" s="1">
        <v>148</v>
      </c>
      <c r="B149" s="1" t="s">
        <v>1840</v>
      </c>
      <c r="C149" s="1" t="s">
        <v>1840</v>
      </c>
      <c r="D149" s="1" t="s">
        <v>3749</v>
      </c>
      <c r="E149" s="1" t="s">
        <v>418</v>
      </c>
      <c r="F149" s="1" t="str">
        <f>VLOOKUP(Table4[[#This Row],[نام کارشناس دفتر فنی]],Table1[],3,0)</f>
        <v>کارشناس بازرسی وبرنامه ریزی تعمیرات برق وابزاردقیق(1)</v>
      </c>
      <c r="G149" s="1" t="s">
        <v>704</v>
      </c>
      <c r="H149" s="1" t="str">
        <f>VLOOKUP(Table4[[#This Row],[نام شخص کارشناس نظارت]],Table1[],3,0)</f>
        <v>کارشناس برق و ابزار دقیق نظارت (1)</v>
      </c>
      <c r="I149" s="1">
        <f>COUNTIF(Table2[کد سیستم],Table4[[#This Row],[کد سیستم]])</f>
        <v>1</v>
      </c>
    </row>
    <row r="150" spans="1:9" hidden="1" x14ac:dyDescent="0.25">
      <c r="A150" s="1">
        <v>149</v>
      </c>
      <c r="B150" s="1" t="s">
        <v>1842</v>
      </c>
      <c r="C150" s="1" t="s">
        <v>1842</v>
      </c>
      <c r="D150" s="1" t="s">
        <v>3749</v>
      </c>
      <c r="E150" s="1" t="s">
        <v>418</v>
      </c>
      <c r="F150" s="1" t="str">
        <f>VLOOKUP(Table4[[#This Row],[نام کارشناس دفتر فنی]],Table1[],3,0)</f>
        <v>کارشناس بازرسی وبرنامه ریزی تعمیرات برق وابزاردقیق(1)</v>
      </c>
      <c r="G150" s="1" t="s">
        <v>704</v>
      </c>
      <c r="H150" s="1" t="str">
        <f>VLOOKUP(Table4[[#This Row],[نام شخص کارشناس نظارت]],Table1[],3,0)</f>
        <v>کارشناس برق و ابزار دقیق نظارت (1)</v>
      </c>
      <c r="I150" s="1">
        <f>COUNTIF(Table2[کد سیستم],Table4[[#This Row],[کد سیستم]])</f>
        <v>1</v>
      </c>
    </row>
    <row r="151" spans="1:9" hidden="1" x14ac:dyDescent="0.25">
      <c r="A151" s="1">
        <v>150</v>
      </c>
      <c r="B151" s="1" t="s">
        <v>1844</v>
      </c>
      <c r="C151" s="1" t="s">
        <v>1844</v>
      </c>
      <c r="D151" s="1" t="s">
        <v>3749</v>
      </c>
      <c r="E151" s="1" t="s">
        <v>418</v>
      </c>
      <c r="F151" s="1" t="str">
        <f>VLOOKUP(Table4[[#This Row],[نام کارشناس دفتر فنی]],Table1[],3,0)</f>
        <v>کارشناس بازرسی وبرنامه ریزی تعمیرات برق وابزاردقیق(1)</v>
      </c>
      <c r="G151" s="1" t="s">
        <v>704</v>
      </c>
      <c r="H151" s="1" t="str">
        <f>VLOOKUP(Table4[[#This Row],[نام شخص کارشناس نظارت]],Table1[],3,0)</f>
        <v>کارشناس برق و ابزار دقیق نظارت (1)</v>
      </c>
      <c r="I151" s="1">
        <f>COUNTIF(Table2[کد سیستم],Table4[[#This Row],[کد سیستم]])</f>
        <v>1</v>
      </c>
    </row>
    <row r="152" spans="1:9" hidden="1" x14ac:dyDescent="0.25">
      <c r="A152" s="1">
        <v>151</v>
      </c>
      <c r="B152" s="1" t="s">
        <v>1846</v>
      </c>
      <c r="C152" s="1" t="s">
        <v>1846</v>
      </c>
      <c r="D152" s="1" t="s">
        <v>3749</v>
      </c>
      <c r="E152" s="1" t="s">
        <v>418</v>
      </c>
      <c r="F152" s="1" t="str">
        <f>VLOOKUP(Table4[[#This Row],[نام کارشناس دفتر فنی]],Table1[],3,0)</f>
        <v>کارشناس بازرسی وبرنامه ریزی تعمیرات برق وابزاردقیق(1)</v>
      </c>
      <c r="G152" s="1" t="s">
        <v>704</v>
      </c>
      <c r="H152" s="1" t="str">
        <f>VLOOKUP(Table4[[#This Row],[نام شخص کارشناس نظارت]],Table1[],3,0)</f>
        <v>کارشناس برق و ابزار دقیق نظارت (1)</v>
      </c>
      <c r="I152" s="1">
        <f>COUNTIF(Table2[کد سیستم],Table4[[#This Row],[کد سیستم]])</f>
        <v>1</v>
      </c>
    </row>
    <row r="153" spans="1:9" hidden="1" x14ac:dyDescent="0.25">
      <c r="A153" s="1">
        <v>152</v>
      </c>
      <c r="B153" s="1" t="s">
        <v>1848</v>
      </c>
      <c r="C153" s="1" t="s">
        <v>1848</v>
      </c>
      <c r="D153" s="1" t="s">
        <v>3749</v>
      </c>
      <c r="E153" s="1" t="s">
        <v>418</v>
      </c>
      <c r="F153" s="1" t="str">
        <f>VLOOKUP(Table4[[#This Row],[نام کارشناس دفتر فنی]],Table1[],3,0)</f>
        <v>کارشناس بازرسی وبرنامه ریزی تعمیرات برق وابزاردقیق(1)</v>
      </c>
      <c r="G153" s="1" t="s">
        <v>704</v>
      </c>
      <c r="H153" s="1" t="str">
        <f>VLOOKUP(Table4[[#This Row],[نام شخص کارشناس نظارت]],Table1[],3,0)</f>
        <v>کارشناس برق و ابزار دقیق نظارت (1)</v>
      </c>
      <c r="I153" s="1">
        <f>COUNTIF(Table2[کد سیستم],Table4[[#This Row],[کد سیستم]])</f>
        <v>1</v>
      </c>
    </row>
    <row r="154" spans="1:9" hidden="1" x14ac:dyDescent="0.25">
      <c r="A154" s="1">
        <v>153</v>
      </c>
      <c r="B154" s="1" t="s">
        <v>1850</v>
      </c>
      <c r="C154" s="1" t="s">
        <v>1850</v>
      </c>
      <c r="D154" s="1" t="s">
        <v>3749</v>
      </c>
      <c r="E154" s="1" t="s">
        <v>418</v>
      </c>
      <c r="F154" s="1" t="str">
        <f>VLOOKUP(Table4[[#This Row],[نام کارشناس دفتر فنی]],Table1[],3,0)</f>
        <v>کارشناس بازرسی وبرنامه ریزی تعمیرات برق وابزاردقیق(1)</v>
      </c>
      <c r="G154" s="1" t="s">
        <v>704</v>
      </c>
      <c r="H154" s="1" t="str">
        <f>VLOOKUP(Table4[[#This Row],[نام شخص کارشناس نظارت]],Table1[],3,0)</f>
        <v>کارشناس برق و ابزار دقیق نظارت (1)</v>
      </c>
      <c r="I154" s="1">
        <f>COUNTIF(Table2[کد سیستم],Table4[[#This Row],[کد سیستم]])</f>
        <v>1</v>
      </c>
    </row>
    <row r="155" spans="1:9" hidden="1" x14ac:dyDescent="0.25">
      <c r="A155" s="1">
        <v>154</v>
      </c>
      <c r="B155" s="1" t="s">
        <v>1852</v>
      </c>
      <c r="C155" s="1" t="s">
        <v>1852</v>
      </c>
      <c r="D155" s="1" t="s">
        <v>3749</v>
      </c>
      <c r="E155" s="1" t="s">
        <v>418</v>
      </c>
      <c r="F155" s="1" t="str">
        <f>VLOOKUP(Table4[[#This Row],[نام کارشناس دفتر فنی]],Table1[],3,0)</f>
        <v>کارشناس بازرسی وبرنامه ریزی تعمیرات برق وابزاردقیق(1)</v>
      </c>
      <c r="G155" s="1" t="s">
        <v>704</v>
      </c>
      <c r="H155" s="1" t="str">
        <f>VLOOKUP(Table4[[#This Row],[نام شخص کارشناس نظارت]],Table1[],3,0)</f>
        <v>کارشناس برق و ابزار دقیق نظارت (1)</v>
      </c>
      <c r="I155" s="1">
        <f>COUNTIF(Table2[کد سیستم],Table4[[#This Row],[کد سیستم]])</f>
        <v>1</v>
      </c>
    </row>
    <row r="156" spans="1:9" hidden="1" x14ac:dyDescent="0.25">
      <c r="A156" s="1">
        <v>155</v>
      </c>
      <c r="B156" s="1" t="s">
        <v>1854</v>
      </c>
      <c r="C156" s="1" t="s">
        <v>1854</v>
      </c>
      <c r="D156" s="1" t="s">
        <v>3749</v>
      </c>
      <c r="E156" s="1" t="s">
        <v>418</v>
      </c>
      <c r="F156" s="1" t="str">
        <f>VLOOKUP(Table4[[#This Row],[نام کارشناس دفتر فنی]],Table1[],3,0)</f>
        <v>کارشناس بازرسی وبرنامه ریزی تعمیرات برق وابزاردقیق(1)</v>
      </c>
      <c r="G156" s="1" t="s">
        <v>704</v>
      </c>
      <c r="H156" s="1" t="str">
        <f>VLOOKUP(Table4[[#This Row],[نام شخص کارشناس نظارت]],Table1[],3,0)</f>
        <v>کارشناس برق و ابزار دقیق نظارت (1)</v>
      </c>
      <c r="I156" s="1">
        <f>COUNTIF(Table2[کد سیستم],Table4[[#This Row],[کد سیستم]])</f>
        <v>1</v>
      </c>
    </row>
    <row r="157" spans="1:9" hidden="1" x14ac:dyDescent="0.25">
      <c r="A157" s="1">
        <v>156</v>
      </c>
      <c r="B157" s="1" t="s">
        <v>1856</v>
      </c>
      <c r="C157" s="1" t="s">
        <v>1856</v>
      </c>
      <c r="D157" s="1" t="s">
        <v>3749</v>
      </c>
      <c r="E157" s="1" t="s">
        <v>418</v>
      </c>
      <c r="F157" s="1" t="str">
        <f>VLOOKUP(Table4[[#This Row],[نام کارشناس دفتر فنی]],Table1[],3,0)</f>
        <v>کارشناس بازرسی وبرنامه ریزی تعمیرات برق وابزاردقیق(1)</v>
      </c>
      <c r="G157" s="1" t="s">
        <v>704</v>
      </c>
      <c r="H157" s="1" t="str">
        <f>VLOOKUP(Table4[[#This Row],[نام شخص کارشناس نظارت]],Table1[],3,0)</f>
        <v>کارشناس برق و ابزار دقیق نظارت (1)</v>
      </c>
      <c r="I157" s="1">
        <f>COUNTIF(Table2[کد سیستم],Table4[[#This Row],[کد سیستم]])</f>
        <v>1</v>
      </c>
    </row>
    <row r="158" spans="1:9" hidden="1" x14ac:dyDescent="0.25">
      <c r="A158" s="1">
        <v>157</v>
      </c>
      <c r="B158" s="1" t="s">
        <v>1858</v>
      </c>
      <c r="C158" s="1" t="s">
        <v>1858</v>
      </c>
      <c r="D158" s="1" t="s">
        <v>3749</v>
      </c>
      <c r="E158" s="1" t="s">
        <v>418</v>
      </c>
      <c r="F158" s="1" t="str">
        <f>VLOOKUP(Table4[[#This Row],[نام کارشناس دفتر فنی]],Table1[],3,0)</f>
        <v>کارشناس بازرسی وبرنامه ریزی تعمیرات برق وابزاردقیق(1)</v>
      </c>
      <c r="G158" s="1" t="s">
        <v>704</v>
      </c>
      <c r="H158" s="1" t="str">
        <f>VLOOKUP(Table4[[#This Row],[نام شخص کارشناس نظارت]],Table1[],3,0)</f>
        <v>کارشناس برق و ابزار دقیق نظارت (1)</v>
      </c>
      <c r="I158" s="1">
        <f>COUNTIF(Table2[کد سیستم],Table4[[#This Row],[کد سیستم]])</f>
        <v>1</v>
      </c>
    </row>
    <row r="159" spans="1:9" hidden="1" x14ac:dyDescent="0.25">
      <c r="A159" s="1">
        <v>158</v>
      </c>
      <c r="B159" s="1" t="s">
        <v>1860</v>
      </c>
      <c r="C159" s="1" t="s">
        <v>1860</v>
      </c>
      <c r="D159" s="1" t="s">
        <v>3749</v>
      </c>
      <c r="E159" s="1" t="s">
        <v>418</v>
      </c>
      <c r="F159" s="1" t="str">
        <f>VLOOKUP(Table4[[#This Row],[نام کارشناس دفتر فنی]],Table1[],3,0)</f>
        <v>کارشناس بازرسی وبرنامه ریزی تعمیرات برق وابزاردقیق(1)</v>
      </c>
      <c r="G159" s="1" t="s">
        <v>704</v>
      </c>
      <c r="H159" s="1" t="str">
        <f>VLOOKUP(Table4[[#This Row],[نام شخص کارشناس نظارت]],Table1[],3,0)</f>
        <v>کارشناس برق و ابزار دقیق نظارت (1)</v>
      </c>
      <c r="I159" s="1">
        <f>COUNTIF(Table2[کد سیستم],Table4[[#This Row],[کد سیستم]])</f>
        <v>1</v>
      </c>
    </row>
    <row r="160" spans="1:9" hidden="1" x14ac:dyDescent="0.25">
      <c r="A160" s="1">
        <v>159</v>
      </c>
      <c r="B160" s="1" t="s">
        <v>1862</v>
      </c>
      <c r="C160" s="1" t="s">
        <v>1862</v>
      </c>
      <c r="D160" s="1" t="s">
        <v>3749</v>
      </c>
      <c r="E160" s="1" t="s">
        <v>418</v>
      </c>
      <c r="F160" s="1" t="str">
        <f>VLOOKUP(Table4[[#This Row],[نام کارشناس دفتر فنی]],Table1[],3,0)</f>
        <v>کارشناس بازرسی وبرنامه ریزی تعمیرات برق وابزاردقیق(1)</v>
      </c>
      <c r="G160" s="1" t="s">
        <v>704</v>
      </c>
      <c r="H160" s="1" t="str">
        <f>VLOOKUP(Table4[[#This Row],[نام شخص کارشناس نظارت]],Table1[],3,0)</f>
        <v>کارشناس برق و ابزار دقیق نظارت (1)</v>
      </c>
      <c r="I160" s="1">
        <f>COUNTIF(Table2[کد سیستم],Table4[[#This Row],[کد سیستم]])</f>
        <v>1</v>
      </c>
    </row>
    <row r="161" spans="1:9" hidden="1" x14ac:dyDescent="0.25">
      <c r="A161" s="1">
        <v>160</v>
      </c>
      <c r="B161" s="1" t="s">
        <v>1864</v>
      </c>
      <c r="C161" s="1" t="s">
        <v>1864</v>
      </c>
      <c r="D161" s="1" t="s">
        <v>3749</v>
      </c>
      <c r="E161" s="1" t="s">
        <v>418</v>
      </c>
      <c r="F161" s="1" t="str">
        <f>VLOOKUP(Table4[[#This Row],[نام کارشناس دفتر فنی]],Table1[],3,0)</f>
        <v>کارشناس بازرسی وبرنامه ریزی تعمیرات برق وابزاردقیق(1)</v>
      </c>
      <c r="G161" s="1" t="s">
        <v>704</v>
      </c>
      <c r="H161" s="1" t="str">
        <f>VLOOKUP(Table4[[#This Row],[نام شخص کارشناس نظارت]],Table1[],3,0)</f>
        <v>کارشناس برق و ابزار دقیق نظارت (1)</v>
      </c>
      <c r="I161" s="1">
        <f>COUNTIF(Table2[کد سیستم],Table4[[#This Row],[کد سیستم]])</f>
        <v>1</v>
      </c>
    </row>
    <row r="162" spans="1:9" hidden="1" x14ac:dyDescent="0.25">
      <c r="A162" s="1">
        <v>161</v>
      </c>
      <c r="B162" s="1" t="s">
        <v>1866</v>
      </c>
      <c r="C162" s="1" t="s">
        <v>1866</v>
      </c>
      <c r="D162" s="1" t="s">
        <v>3749</v>
      </c>
      <c r="E162" s="1" t="s">
        <v>418</v>
      </c>
      <c r="F162" s="1" t="str">
        <f>VLOOKUP(Table4[[#This Row],[نام کارشناس دفتر فنی]],Table1[],3,0)</f>
        <v>کارشناس بازرسی وبرنامه ریزی تعمیرات برق وابزاردقیق(1)</v>
      </c>
      <c r="G162" s="1" t="s">
        <v>704</v>
      </c>
      <c r="H162" s="1" t="str">
        <f>VLOOKUP(Table4[[#This Row],[نام شخص کارشناس نظارت]],Table1[],3,0)</f>
        <v>کارشناس برق و ابزار دقیق نظارت (1)</v>
      </c>
      <c r="I162" s="1">
        <f>COUNTIF(Table2[کد سیستم],Table4[[#This Row],[کد سیستم]])</f>
        <v>1</v>
      </c>
    </row>
    <row r="163" spans="1:9" hidden="1" x14ac:dyDescent="0.25">
      <c r="A163" s="1">
        <v>162</v>
      </c>
      <c r="B163" s="1" t="s">
        <v>1868</v>
      </c>
      <c r="C163" s="1" t="s">
        <v>1868</v>
      </c>
      <c r="D163" s="1" t="s">
        <v>3749</v>
      </c>
      <c r="E163" s="1" t="s">
        <v>418</v>
      </c>
      <c r="F163" s="1" t="str">
        <f>VLOOKUP(Table4[[#This Row],[نام کارشناس دفتر فنی]],Table1[],3,0)</f>
        <v>کارشناس بازرسی وبرنامه ریزی تعمیرات برق وابزاردقیق(1)</v>
      </c>
      <c r="G163" s="1" t="s">
        <v>704</v>
      </c>
      <c r="H163" s="1" t="str">
        <f>VLOOKUP(Table4[[#This Row],[نام شخص کارشناس نظارت]],Table1[],3,0)</f>
        <v>کارشناس برق و ابزار دقیق نظارت (1)</v>
      </c>
      <c r="I163" s="1">
        <f>COUNTIF(Table2[کد سیستم],Table4[[#This Row],[کد سیستم]])</f>
        <v>1</v>
      </c>
    </row>
    <row r="164" spans="1:9" hidden="1" x14ac:dyDescent="0.25">
      <c r="A164" s="1">
        <v>163</v>
      </c>
      <c r="B164" s="1" t="s">
        <v>1870</v>
      </c>
      <c r="C164" s="1" t="s">
        <v>1870</v>
      </c>
      <c r="D164" s="1" t="s">
        <v>3749</v>
      </c>
      <c r="E164" s="1" t="s">
        <v>418</v>
      </c>
      <c r="F164" s="1" t="str">
        <f>VLOOKUP(Table4[[#This Row],[نام کارشناس دفتر فنی]],Table1[],3,0)</f>
        <v>کارشناس بازرسی وبرنامه ریزی تعمیرات برق وابزاردقیق(1)</v>
      </c>
      <c r="G164" s="1" t="s">
        <v>704</v>
      </c>
      <c r="H164" s="1" t="str">
        <f>VLOOKUP(Table4[[#This Row],[نام شخص کارشناس نظارت]],Table1[],3,0)</f>
        <v>کارشناس برق و ابزار دقیق نظارت (1)</v>
      </c>
      <c r="I164" s="1">
        <f>COUNTIF(Table2[کد سیستم],Table4[[#This Row],[کد سیستم]])</f>
        <v>1</v>
      </c>
    </row>
    <row r="165" spans="1:9" hidden="1" x14ac:dyDescent="0.25">
      <c r="A165" s="1">
        <v>164</v>
      </c>
      <c r="B165" s="1" t="s">
        <v>1872</v>
      </c>
      <c r="C165" s="1" t="s">
        <v>1872</v>
      </c>
      <c r="D165" s="1" t="s">
        <v>3749</v>
      </c>
      <c r="E165" s="1" t="s">
        <v>418</v>
      </c>
      <c r="F165" s="1" t="str">
        <f>VLOOKUP(Table4[[#This Row],[نام کارشناس دفتر فنی]],Table1[],3,0)</f>
        <v>کارشناس بازرسی وبرنامه ریزی تعمیرات برق وابزاردقیق(1)</v>
      </c>
      <c r="G165" s="1" t="s">
        <v>704</v>
      </c>
      <c r="H165" s="1" t="str">
        <f>VLOOKUP(Table4[[#This Row],[نام شخص کارشناس نظارت]],Table1[],3,0)</f>
        <v>کارشناس برق و ابزار دقیق نظارت (1)</v>
      </c>
      <c r="I165" s="1">
        <f>COUNTIF(Table2[کد سیستم],Table4[[#This Row],[کد سیستم]])</f>
        <v>1</v>
      </c>
    </row>
    <row r="166" spans="1:9" hidden="1" x14ac:dyDescent="0.25">
      <c r="A166" s="1">
        <v>165</v>
      </c>
      <c r="B166" s="1" t="s">
        <v>1874</v>
      </c>
      <c r="C166" s="1" t="s">
        <v>1874</v>
      </c>
      <c r="D166" s="1" t="s">
        <v>3749</v>
      </c>
      <c r="E166" s="1" t="s">
        <v>418</v>
      </c>
      <c r="F166" s="1" t="str">
        <f>VLOOKUP(Table4[[#This Row],[نام کارشناس دفتر فنی]],Table1[],3,0)</f>
        <v>کارشناس بازرسی وبرنامه ریزی تعمیرات برق وابزاردقیق(1)</v>
      </c>
      <c r="G166" s="1" t="s">
        <v>704</v>
      </c>
      <c r="H166" s="1" t="str">
        <f>VLOOKUP(Table4[[#This Row],[نام شخص کارشناس نظارت]],Table1[],3,0)</f>
        <v>کارشناس برق و ابزار دقیق نظارت (1)</v>
      </c>
      <c r="I166" s="1">
        <f>COUNTIF(Table2[کد سیستم],Table4[[#This Row],[کد سیستم]])</f>
        <v>1</v>
      </c>
    </row>
    <row r="167" spans="1:9" hidden="1" x14ac:dyDescent="0.25">
      <c r="A167" s="1">
        <v>166</v>
      </c>
      <c r="B167" s="1" t="s">
        <v>1876</v>
      </c>
      <c r="C167" s="1" t="s">
        <v>1876</v>
      </c>
      <c r="D167" s="1" t="s">
        <v>3749</v>
      </c>
      <c r="E167" s="1" t="s">
        <v>418</v>
      </c>
      <c r="F167" s="1" t="str">
        <f>VLOOKUP(Table4[[#This Row],[نام کارشناس دفتر فنی]],Table1[],3,0)</f>
        <v>کارشناس بازرسی وبرنامه ریزی تعمیرات برق وابزاردقیق(1)</v>
      </c>
      <c r="G167" s="1" t="s">
        <v>704</v>
      </c>
      <c r="H167" s="1" t="str">
        <f>VLOOKUP(Table4[[#This Row],[نام شخص کارشناس نظارت]],Table1[],3,0)</f>
        <v>کارشناس برق و ابزار دقیق نظارت (1)</v>
      </c>
      <c r="I167" s="1">
        <f>COUNTIF(Table2[کد سیستم],Table4[[#This Row],[کد سیستم]])</f>
        <v>1</v>
      </c>
    </row>
    <row r="168" spans="1:9" hidden="1" x14ac:dyDescent="0.25">
      <c r="A168" s="1">
        <v>167</v>
      </c>
      <c r="B168" s="1" t="s">
        <v>1878</v>
      </c>
      <c r="C168" s="1" t="s">
        <v>1878</v>
      </c>
      <c r="D168" s="1" t="s">
        <v>3749</v>
      </c>
      <c r="E168" s="1" t="s">
        <v>418</v>
      </c>
      <c r="F168" s="1" t="str">
        <f>VLOOKUP(Table4[[#This Row],[نام کارشناس دفتر فنی]],Table1[],3,0)</f>
        <v>کارشناس بازرسی وبرنامه ریزی تعمیرات برق وابزاردقیق(1)</v>
      </c>
      <c r="G168" s="1" t="s">
        <v>704</v>
      </c>
      <c r="H168" s="1" t="str">
        <f>VLOOKUP(Table4[[#This Row],[نام شخص کارشناس نظارت]],Table1[],3,0)</f>
        <v>کارشناس برق و ابزار دقیق نظارت (1)</v>
      </c>
      <c r="I168" s="1">
        <f>COUNTIF(Table2[کد سیستم],Table4[[#This Row],[کد سیستم]])</f>
        <v>1</v>
      </c>
    </row>
    <row r="169" spans="1:9" hidden="1" x14ac:dyDescent="0.25">
      <c r="A169" s="1">
        <v>168</v>
      </c>
      <c r="B169" s="1" t="s">
        <v>1880</v>
      </c>
      <c r="C169" s="1" t="s">
        <v>1880</v>
      </c>
      <c r="D169" s="1" t="s">
        <v>3749</v>
      </c>
      <c r="E169" s="1" t="s">
        <v>418</v>
      </c>
      <c r="F169" s="1" t="str">
        <f>VLOOKUP(Table4[[#This Row],[نام کارشناس دفتر فنی]],Table1[],3,0)</f>
        <v>کارشناس بازرسی وبرنامه ریزی تعمیرات برق وابزاردقیق(1)</v>
      </c>
      <c r="G169" s="1" t="s">
        <v>704</v>
      </c>
      <c r="H169" s="1" t="str">
        <f>VLOOKUP(Table4[[#This Row],[نام شخص کارشناس نظارت]],Table1[],3,0)</f>
        <v>کارشناس برق و ابزار دقیق نظارت (1)</v>
      </c>
      <c r="I169" s="1">
        <f>COUNTIF(Table2[کد سیستم],Table4[[#This Row],[کد سیستم]])</f>
        <v>1</v>
      </c>
    </row>
    <row r="170" spans="1:9" hidden="1" x14ac:dyDescent="0.25">
      <c r="A170" s="1">
        <v>169</v>
      </c>
      <c r="B170" s="1" t="s">
        <v>1882</v>
      </c>
      <c r="C170" s="1" t="s">
        <v>1882</v>
      </c>
      <c r="D170" s="1" t="s">
        <v>3749</v>
      </c>
      <c r="E170" s="1" t="s">
        <v>418</v>
      </c>
      <c r="F170" s="1" t="str">
        <f>VLOOKUP(Table4[[#This Row],[نام کارشناس دفتر فنی]],Table1[],3,0)</f>
        <v>کارشناس بازرسی وبرنامه ریزی تعمیرات برق وابزاردقیق(1)</v>
      </c>
      <c r="G170" s="1" t="s">
        <v>704</v>
      </c>
      <c r="H170" s="1" t="str">
        <f>VLOOKUP(Table4[[#This Row],[نام شخص کارشناس نظارت]],Table1[],3,0)</f>
        <v>کارشناس برق و ابزار دقیق نظارت (1)</v>
      </c>
      <c r="I170" s="1">
        <f>COUNTIF(Table2[کد سیستم],Table4[[#This Row],[کد سیستم]])</f>
        <v>1</v>
      </c>
    </row>
    <row r="171" spans="1:9" hidden="1" x14ac:dyDescent="0.25">
      <c r="A171" s="1">
        <v>170</v>
      </c>
      <c r="B171" s="1" t="s">
        <v>1884</v>
      </c>
      <c r="C171" s="1" t="s">
        <v>1884</v>
      </c>
      <c r="D171" s="1" t="s">
        <v>3749</v>
      </c>
      <c r="E171" s="1" t="s">
        <v>418</v>
      </c>
      <c r="F171" s="1" t="str">
        <f>VLOOKUP(Table4[[#This Row],[نام کارشناس دفتر فنی]],Table1[],3,0)</f>
        <v>کارشناس بازرسی وبرنامه ریزی تعمیرات برق وابزاردقیق(1)</v>
      </c>
      <c r="G171" s="1" t="s">
        <v>704</v>
      </c>
      <c r="H171" s="1" t="str">
        <f>VLOOKUP(Table4[[#This Row],[نام شخص کارشناس نظارت]],Table1[],3,0)</f>
        <v>کارشناس برق و ابزار دقیق نظارت (1)</v>
      </c>
      <c r="I171" s="1">
        <f>COUNTIF(Table2[کد سیستم],Table4[[#This Row],[کد سیستم]])</f>
        <v>1</v>
      </c>
    </row>
    <row r="172" spans="1:9" hidden="1" x14ac:dyDescent="0.25">
      <c r="A172" s="1">
        <v>171</v>
      </c>
      <c r="B172" s="1" t="s">
        <v>1886</v>
      </c>
      <c r="C172" s="1" t="s">
        <v>1886</v>
      </c>
      <c r="D172" s="1" t="s">
        <v>3749</v>
      </c>
      <c r="E172" s="1" t="s">
        <v>418</v>
      </c>
      <c r="F172" s="1" t="str">
        <f>VLOOKUP(Table4[[#This Row],[نام کارشناس دفتر فنی]],Table1[],3,0)</f>
        <v>کارشناس بازرسی وبرنامه ریزی تعمیرات برق وابزاردقیق(1)</v>
      </c>
      <c r="G172" s="1" t="s">
        <v>704</v>
      </c>
      <c r="H172" s="1" t="str">
        <f>VLOOKUP(Table4[[#This Row],[نام شخص کارشناس نظارت]],Table1[],3,0)</f>
        <v>کارشناس برق و ابزار دقیق نظارت (1)</v>
      </c>
      <c r="I172" s="1">
        <f>COUNTIF(Table2[کد سیستم],Table4[[#This Row],[کد سیستم]])</f>
        <v>1</v>
      </c>
    </row>
    <row r="173" spans="1:9" hidden="1" x14ac:dyDescent="0.25">
      <c r="A173" s="1">
        <v>172</v>
      </c>
      <c r="B173" s="1" t="s">
        <v>1888</v>
      </c>
      <c r="C173" s="1" t="s">
        <v>1888</v>
      </c>
      <c r="D173" s="1" t="s">
        <v>3749</v>
      </c>
      <c r="E173" s="1" t="s">
        <v>418</v>
      </c>
      <c r="F173" s="1" t="str">
        <f>VLOOKUP(Table4[[#This Row],[نام کارشناس دفتر فنی]],Table1[],3,0)</f>
        <v>کارشناس بازرسی وبرنامه ریزی تعمیرات برق وابزاردقیق(1)</v>
      </c>
      <c r="G173" s="1" t="s">
        <v>704</v>
      </c>
      <c r="H173" s="1" t="str">
        <f>VLOOKUP(Table4[[#This Row],[نام شخص کارشناس نظارت]],Table1[],3,0)</f>
        <v>کارشناس برق و ابزار دقیق نظارت (1)</v>
      </c>
      <c r="I173" s="1">
        <f>COUNTIF(Table2[کد سیستم],Table4[[#This Row],[کد سیستم]])</f>
        <v>1</v>
      </c>
    </row>
    <row r="174" spans="1:9" hidden="1" x14ac:dyDescent="0.25">
      <c r="A174" s="1">
        <v>173</v>
      </c>
      <c r="B174" s="1" t="s">
        <v>1890</v>
      </c>
      <c r="C174" s="1" t="s">
        <v>1890</v>
      </c>
      <c r="D174" s="1" t="s">
        <v>3749</v>
      </c>
      <c r="E174" s="1" t="s">
        <v>418</v>
      </c>
      <c r="F174" s="1" t="str">
        <f>VLOOKUP(Table4[[#This Row],[نام کارشناس دفتر فنی]],Table1[],3,0)</f>
        <v>کارشناس بازرسی وبرنامه ریزی تعمیرات برق وابزاردقیق(1)</v>
      </c>
      <c r="G174" s="1" t="s">
        <v>704</v>
      </c>
      <c r="H174" s="1" t="str">
        <f>VLOOKUP(Table4[[#This Row],[نام شخص کارشناس نظارت]],Table1[],3,0)</f>
        <v>کارشناس برق و ابزار دقیق نظارت (1)</v>
      </c>
      <c r="I174" s="1">
        <f>COUNTIF(Table2[کد سیستم],Table4[[#This Row],[کد سیستم]])</f>
        <v>1</v>
      </c>
    </row>
    <row r="175" spans="1:9" hidden="1" x14ac:dyDescent="0.25">
      <c r="A175" s="1">
        <v>174</v>
      </c>
      <c r="B175" s="1" t="s">
        <v>1892</v>
      </c>
      <c r="C175" s="1" t="s">
        <v>1892</v>
      </c>
      <c r="D175" s="1" t="s">
        <v>3749</v>
      </c>
      <c r="E175" s="1" t="s">
        <v>418</v>
      </c>
      <c r="F175" s="1" t="str">
        <f>VLOOKUP(Table4[[#This Row],[نام کارشناس دفتر فنی]],Table1[],3,0)</f>
        <v>کارشناس بازرسی وبرنامه ریزی تعمیرات برق وابزاردقیق(1)</v>
      </c>
      <c r="G175" s="1" t="s">
        <v>704</v>
      </c>
      <c r="H175" s="1" t="str">
        <f>VLOOKUP(Table4[[#This Row],[نام شخص کارشناس نظارت]],Table1[],3,0)</f>
        <v>کارشناس برق و ابزار دقیق نظارت (1)</v>
      </c>
      <c r="I175" s="1">
        <f>COUNTIF(Table2[کد سیستم],Table4[[#This Row],[کد سیستم]])</f>
        <v>1</v>
      </c>
    </row>
    <row r="176" spans="1:9" hidden="1" x14ac:dyDescent="0.25">
      <c r="A176" s="1">
        <v>175</v>
      </c>
      <c r="B176" s="1" t="s">
        <v>1894</v>
      </c>
      <c r="C176" s="1" t="s">
        <v>1894</v>
      </c>
      <c r="D176" s="1" t="s">
        <v>3749</v>
      </c>
      <c r="E176" s="1" t="s">
        <v>418</v>
      </c>
      <c r="F176" s="1" t="str">
        <f>VLOOKUP(Table4[[#This Row],[نام کارشناس دفتر فنی]],Table1[],3,0)</f>
        <v>کارشناس بازرسی وبرنامه ریزی تعمیرات برق وابزاردقیق(1)</v>
      </c>
      <c r="G176" s="1" t="s">
        <v>704</v>
      </c>
      <c r="H176" s="1" t="str">
        <f>VLOOKUP(Table4[[#This Row],[نام شخص کارشناس نظارت]],Table1[],3,0)</f>
        <v>کارشناس برق و ابزار دقیق نظارت (1)</v>
      </c>
      <c r="I176" s="1">
        <f>COUNTIF(Table2[کد سیستم],Table4[[#This Row],[کد سیستم]])</f>
        <v>1</v>
      </c>
    </row>
    <row r="177" spans="1:9" hidden="1" x14ac:dyDescent="0.25">
      <c r="A177" s="1">
        <v>176</v>
      </c>
      <c r="B177" s="1" t="s">
        <v>1896</v>
      </c>
      <c r="C177" s="1" t="s">
        <v>1896</v>
      </c>
      <c r="D177" s="1" t="s">
        <v>3749</v>
      </c>
      <c r="E177" s="1" t="s">
        <v>418</v>
      </c>
      <c r="F177" s="1" t="str">
        <f>VLOOKUP(Table4[[#This Row],[نام کارشناس دفتر فنی]],Table1[],3,0)</f>
        <v>کارشناس بازرسی وبرنامه ریزی تعمیرات برق وابزاردقیق(1)</v>
      </c>
      <c r="G177" s="1" t="s">
        <v>704</v>
      </c>
      <c r="H177" s="1" t="str">
        <f>VLOOKUP(Table4[[#This Row],[نام شخص کارشناس نظارت]],Table1[],3,0)</f>
        <v>کارشناس برق و ابزار دقیق نظارت (1)</v>
      </c>
      <c r="I177" s="1">
        <f>COUNTIF(Table2[کد سیستم],Table4[[#This Row],[کد سیستم]])</f>
        <v>1</v>
      </c>
    </row>
    <row r="178" spans="1:9" hidden="1" x14ac:dyDescent="0.25">
      <c r="A178" s="1">
        <v>177</v>
      </c>
      <c r="B178" s="1" t="s">
        <v>1898</v>
      </c>
      <c r="C178" s="1" t="s">
        <v>1898</v>
      </c>
      <c r="D178" s="1" t="s">
        <v>3749</v>
      </c>
      <c r="E178" s="1" t="s">
        <v>418</v>
      </c>
      <c r="F178" s="1" t="str">
        <f>VLOOKUP(Table4[[#This Row],[نام کارشناس دفتر فنی]],Table1[],3,0)</f>
        <v>کارشناس بازرسی وبرنامه ریزی تعمیرات برق وابزاردقیق(1)</v>
      </c>
      <c r="G178" s="1" t="s">
        <v>704</v>
      </c>
      <c r="H178" s="1" t="str">
        <f>VLOOKUP(Table4[[#This Row],[نام شخص کارشناس نظارت]],Table1[],3,0)</f>
        <v>کارشناس برق و ابزار دقیق نظارت (1)</v>
      </c>
      <c r="I178" s="1">
        <f>COUNTIF(Table2[کد سیستم],Table4[[#This Row],[کد سیستم]])</f>
        <v>1</v>
      </c>
    </row>
    <row r="179" spans="1:9" hidden="1" x14ac:dyDescent="0.25">
      <c r="A179" s="1">
        <v>178</v>
      </c>
      <c r="B179" s="1" t="s">
        <v>1900</v>
      </c>
      <c r="C179" s="1" t="s">
        <v>1900</v>
      </c>
      <c r="D179" s="1" t="s">
        <v>3749</v>
      </c>
      <c r="E179" s="1" t="s">
        <v>418</v>
      </c>
      <c r="F179" s="1" t="str">
        <f>VLOOKUP(Table4[[#This Row],[نام کارشناس دفتر فنی]],Table1[],3,0)</f>
        <v>کارشناس بازرسی وبرنامه ریزی تعمیرات برق وابزاردقیق(1)</v>
      </c>
      <c r="G179" s="1" t="s">
        <v>704</v>
      </c>
      <c r="H179" s="1" t="str">
        <f>VLOOKUP(Table4[[#This Row],[نام شخص کارشناس نظارت]],Table1[],3,0)</f>
        <v>کارشناس برق و ابزار دقیق نظارت (1)</v>
      </c>
      <c r="I179" s="1">
        <f>COUNTIF(Table2[کد سیستم],Table4[[#This Row],[کد سیستم]])</f>
        <v>1</v>
      </c>
    </row>
    <row r="180" spans="1:9" hidden="1" x14ac:dyDescent="0.25">
      <c r="A180" s="1">
        <v>179</v>
      </c>
      <c r="B180" s="1" t="s">
        <v>1902</v>
      </c>
      <c r="C180" s="1" t="s">
        <v>1902</v>
      </c>
      <c r="D180" s="1" t="s">
        <v>3749</v>
      </c>
      <c r="E180" s="1" t="s">
        <v>418</v>
      </c>
      <c r="F180" s="1" t="str">
        <f>VLOOKUP(Table4[[#This Row],[نام کارشناس دفتر فنی]],Table1[],3,0)</f>
        <v>کارشناس بازرسی وبرنامه ریزی تعمیرات برق وابزاردقیق(1)</v>
      </c>
      <c r="G180" s="1" t="s">
        <v>704</v>
      </c>
      <c r="H180" s="1" t="str">
        <f>VLOOKUP(Table4[[#This Row],[نام شخص کارشناس نظارت]],Table1[],3,0)</f>
        <v>کارشناس برق و ابزار دقیق نظارت (1)</v>
      </c>
      <c r="I180" s="1">
        <f>COUNTIF(Table2[کد سیستم],Table4[[#This Row],[کد سیستم]])</f>
        <v>1</v>
      </c>
    </row>
    <row r="181" spans="1:9" hidden="1" x14ac:dyDescent="0.25">
      <c r="A181" s="1">
        <v>180</v>
      </c>
      <c r="B181" s="1" t="s">
        <v>1904</v>
      </c>
      <c r="C181" s="1" t="s">
        <v>1904</v>
      </c>
      <c r="D181" s="1" t="s">
        <v>3749</v>
      </c>
      <c r="E181" s="1" t="s">
        <v>418</v>
      </c>
      <c r="F181" s="1" t="str">
        <f>VLOOKUP(Table4[[#This Row],[نام کارشناس دفتر فنی]],Table1[],3,0)</f>
        <v>کارشناس بازرسی وبرنامه ریزی تعمیرات برق وابزاردقیق(1)</v>
      </c>
      <c r="G181" s="1" t="s">
        <v>704</v>
      </c>
      <c r="H181" s="1" t="str">
        <f>VLOOKUP(Table4[[#This Row],[نام شخص کارشناس نظارت]],Table1[],3,0)</f>
        <v>کارشناس برق و ابزار دقیق نظارت (1)</v>
      </c>
      <c r="I181" s="1">
        <f>COUNTIF(Table2[کد سیستم],Table4[[#This Row],[کد سیستم]])</f>
        <v>1</v>
      </c>
    </row>
    <row r="182" spans="1:9" hidden="1" x14ac:dyDescent="0.25">
      <c r="A182" s="1">
        <v>181</v>
      </c>
      <c r="B182" s="1" t="s">
        <v>1906</v>
      </c>
      <c r="C182" s="1" t="s">
        <v>1906</v>
      </c>
      <c r="D182" s="1" t="s">
        <v>3749</v>
      </c>
      <c r="E182" s="1" t="s">
        <v>418</v>
      </c>
      <c r="F182" s="1" t="str">
        <f>VLOOKUP(Table4[[#This Row],[نام کارشناس دفتر فنی]],Table1[],3,0)</f>
        <v>کارشناس بازرسی وبرنامه ریزی تعمیرات برق وابزاردقیق(1)</v>
      </c>
      <c r="G182" s="1" t="s">
        <v>704</v>
      </c>
      <c r="H182" s="1" t="str">
        <f>VLOOKUP(Table4[[#This Row],[نام شخص کارشناس نظارت]],Table1[],3,0)</f>
        <v>کارشناس برق و ابزار دقیق نظارت (1)</v>
      </c>
      <c r="I182" s="1">
        <f>COUNTIF(Table2[کد سیستم],Table4[[#This Row],[کد سیستم]])</f>
        <v>1</v>
      </c>
    </row>
    <row r="183" spans="1:9" hidden="1" x14ac:dyDescent="0.25">
      <c r="A183" s="1">
        <v>182</v>
      </c>
      <c r="B183" s="1" t="s">
        <v>1908</v>
      </c>
      <c r="C183" s="1" t="s">
        <v>1908</v>
      </c>
      <c r="D183" s="1" t="s">
        <v>3749</v>
      </c>
      <c r="E183" s="1" t="s">
        <v>418</v>
      </c>
      <c r="F183" s="1" t="str">
        <f>VLOOKUP(Table4[[#This Row],[نام کارشناس دفتر فنی]],Table1[],3,0)</f>
        <v>کارشناس بازرسی وبرنامه ریزی تعمیرات برق وابزاردقیق(1)</v>
      </c>
      <c r="G183" s="1" t="s">
        <v>704</v>
      </c>
      <c r="H183" s="1" t="str">
        <f>VLOOKUP(Table4[[#This Row],[نام شخص کارشناس نظارت]],Table1[],3,0)</f>
        <v>کارشناس برق و ابزار دقیق نظارت (1)</v>
      </c>
      <c r="I183" s="1">
        <f>COUNTIF(Table2[کد سیستم],Table4[[#This Row],[کد سیستم]])</f>
        <v>1</v>
      </c>
    </row>
    <row r="184" spans="1:9" hidden="1" x14ac:dyDescent="0.25">
      <c r="A184" s="1">
        <v>183</v>
      </c>
      <c r="B184" s="1" t="s">
        <v>1910</v>
      </c>
      <c r="C184" s="1" t="s">
        <v>1910</v>
      </c>
      <c r="D184" s="1" t="s">
        <v>3749</v>
      </c>
      <c r="E184" s="1" t="s">
        <v>418</v>
      </c>
      <c r="F184" s="1" t="str">
        <f>VLOOKUP(Table4[[#This Row],[نام کارشناس دفتر فنی]],Table1[],3,0)</f>
        <v>کارشناس بازرسی وبرنامه ریزی تعمیرات برق وابزاردقیق(1)</v>
      </c>
      <c r="G184" s="1" t="s">
        <v>704</v>
      </c>
      <c r="H184" s="1" t="str">
        <f>VLOOKUP(Table4[[#This Row],[نام شخص کارشناس نظارت]],Table1[],3,0)</f>
        <v>کارشناس برق و ابزار دقیق نظارت (1)</v>
      </c>
      <c r="I184" s="1">
        <f>COUNTIF(Table2[کد سیستم],Table4[[#This Row],[کد سیستم]])</f>
        <v>1</v>
      </c>
    </row>
    <row r="185" spans="1:9" hidden="1" x14ac:dyDescent="0.25">
      <c r="A185" s="1">
        <v>184</v>
      </c>
      <c r="B185" s="1" t="s">
        <v>1912</v>
      </c>
      <c r="C185" s="1" t="s">
        <v>1912</v>
      </c>
      <c r="D185" s="1" t="s">
        <v>3749</v>
      </c>
      <c r="E185" s="1" t="s">
        <v>418</v>
      </c>
      <c r="F185" s="1" t="str">
        <f>VLOOKUP(Table4[[#This Row],[نام کارشناس دفتر فنی]],Table1[],3,0)</f>
        <v>کارشناس بازرسی وبرنامه ریزی تعمیرات برق وابزاردقیق(1)</v>
      </c>
      <c r="G185" s="1" t="s">
        <v>704</v>
      </c>
      <c r="H185" s="1" t="str">
        <f>VLOOKUP(Table4[[#This Row],[نام شخص کارشناس نظارت]],Table1[],3,0)</f>
        <v>کارشناس برق و ابزار دقیق نظارت (1)</v>
      </c>
      <c r="I185" s="1">
        <f>COUNTIF(Table2[کد سیستم],Table4[[#This Row],[کد سیستم]])</f>
        <v>1</v>
      </c>
    </row>
    <row r="186" spans="1:9" hidden="1" x14ac:dyDescent="0.25">
      <c r="A186" s="1">
        <v>185</v>
      </c>
      <c r="B186" s="1" t="s">
        <v>1914</v>
      </c>
      <c r="C186" s="1" t="s">
        <v>1914</v>
      </c>
      <c r="D186" s="1" t="s">
        <v>3749</v>
      </c>
      <c r="E186" s="1" t="s">
        <v>418</v>
      </c>
      <c r="F186" s="1" t="str">
        <f>VLOOKUP(Table4[[#This Row],[نام کارشناس دفتر فنی]],Table1[],3,0)</f>
        <v>کارشناس بازرسی وبرنامه ریزی تعمیرات برق وابزاردقیق(1)</v>
      </c>
      <c r="G186" s="1" t="s">
        <v>704</v>
      </c>
      <c r="H186" s="1" t="str">
        <f>VLOOKUP(Table4[[#This Row],[نام شخص کارشناس نظارت]],Table1[],3,0)</f>
        <v>کارشناس برق و ابزار دقیق نظارت (1)</v>
      </c>
      <c r="I186" s="1">
        <f>COUNTIF(Table2[کد سیستم],Table4[[#This Row],[کد سیستم]])</f>
        <v>1</v>
      </c>
    </row>
    <row r="187" spans="1:9" hidden="1" x14ac:dyDescent="0.25">
      <c r="A187" s="1">
        <v>186</v>
      </c>
      <c r="B187" s="1" t="s">
        <v>1916</v>
      </c>
      <c r="C187" s="1" t="s">
        <v>1916</v>
      </c>
      <c r="D187" s="1" t="s">
        <v>3749</v>
      </c>
      <c r="E187" s="1" t="s">
        <v>418</v>
      </c>
      <c r="F187" s="1" t="str">
        <f>VLOOKUP(Table4[[#This Row],[نام کارشناس دفتر فنی]],Table1[],3,0)</f>
        <v>کارشناس بازرسی وبرنامه ریزی تعمیرات برق وابزاردقیق(1)</v>
      </c>
      <c r="G187" s="1" t="s">
        <v>704</v>
      </c>
      <c r="H187" s="1" t="str">
        <f>VLOOKUP(Table4[[#This Row],[نام شخص کارشناس نظارت]],Table1[],3,0)</f>
        <v>کارشناس برق و ابزار دقیق نظارت (1)</v>
      </c>
      <c r="I187" s="1">
        <f>COUNTIF(Table2[کد سیستم],Table4[[#This Row],[کد سیستم]])</f>
        <v>1</v>
      </c>
    </row>
    <row r="188" spans="1:9" hidden="1" x14ac:dyDescent="0.25">
      <c r="A188" s="1">
        <v>187</v>
      </c>
      <c r="B188" s="1" t="s">
        <v>1918</v>
      </c>
      <c r="C188" s="1" t="s">
        <v>1918</v>
      </c>
      <c r="D188" s="1" t="s">
        <v>3749</v>
      </c>
      <c r="E188" s="1" t="s">
        <v>418</v>
      </c>
      <c r="F188" s="1" t="str">
        <f>VLOOKUP(Table4[[#This Row],[نام کارشناس دفتر فنی]],Table1[],3,0)</f>
        <v>کارشناس بازرسی وبرنامه ریزی تعمیرات برق وابزاردقیق(1)</v>
      </c>
      <c r="G188" s="1" t="s">
        <v>704</v>
      </c>
      <c r="H188" s="1" t="str">
        <f>VLOOKUP(Table4[[#This Row],[نام شخص کارشناس نظارت]],Table1[],3,0)</f>
        <v>کارشناس برق و ابزار دقیق نظارت (1)</v>
      </c>
      <c r="I188" s="1">
        <f>COUNTIF(Table2[کد سیستم],Table4[[#This Row],[کد سیستم]])</f>
        <v>1</v>
      </c>
    </row>
    <row r="189" spans="1:9" hidden="1" x14ac:dyDescent="0.25">
      <c r="A189" s="1">
        <v>188</v>
      </c>
      <c r="B189" s="1" t="s">
        <v>1920</v>
      </c>
      <c r="C189" s="1" t="s">
        <v>1920</v>
      </c>
      <c r="D189" s="1" t="s">
        <v>3749</v>
      </c>
      <c r="E189" s="1" t="s">
        <v>418</v>
      </c>
      <c r="F189" s="1" t="str">
        <f>VLOOKUP(Table4[[#This Row],[نام کارشناس دفتر فنی]],Table1[],3,0)</f>
        <v>کارشناس بازرسی وبرنامه ریزی تعمیرات برق وابزاردقیق(1)</v>
      </c>
      <c r="G189" s="1" t="s">
        <v>704</v>
      </c>
      <c r="H189" s="1" t="str">
        <f>VLOOKUP(Table4[[#This Row],[نام شخص کارشناس نظارت]],Table1[],3,0)</f>
        <v>کارشناس برق و ابزار دقیق نظارت (1)</v>
      </c>
      <c r="I189" s="1">
        <f>COUNTIF(Table2[کد سیستم],Table4[[#This Row],[کد سیستم]])</f>
        <v>1</v>
      </c>
    </row>
    <row r="190" spans="1:9" hidden="1" x14ac:dyDescent="0.25">
      <c r="A190" s="1">
        <v>189</v>
      </c>
      <c r="B190" s="1" t="s">
        <v>1922</v>
      </c>
      <c r="C190" s="1" t="s">
        <v>1922</v>
      </c>
      <c r="D190" s="1" t="s">
        <v>3749</v>
      </c>
      <c r="E190" s="1" t="s">
        <v>418</v>
      </c>
      <c r="F190" s="1" t="str">
        <f>VLOOKUP(Table4[[#This Row],[نام کارشناس دفتر فنی]],Table1[],3,0)</f>
        <v>کارشناس بازرسی وبرنامه ریزی تعمیرات برق وابزاردقیق(1)</v>
      </c>
      <c r="G190" s="1" t="s">
        <v>704</v>
      </c>
      <c r="H190" s="1" t="str">
        <f>VLOOKUP(Table4[[#This Row],[نام شخص کارشناس نظارت]],Table1[],3,0)</f>
        <v>کارشناس برق و ابزار دقیق نظارت (1)</v>
      </c>
      <c r="I190" s="1">
        <f>COUNTIF(Table2[کد سیستم],Table4[[#This Row],[کد سیستم]])</f>
        <v>1</v>
      </c>
    </row>
    <row r="191" spans="1:9" hidden="1" x14ac:dyDescent="0.25">
      <c r="A191" s="1">
        <v>190</v>
      </c>
      <c r="B191" s="1" t="s">
        <v>1924</v>
      </c>
      <c r="C191" s="1" t="s">
        <v>1924</v>
      </c>
      <c r="D191" s="1" t="s">
        <v>3749</v>
      </c>
      <c r="E191" s="1" t="s">
        <v>418</v>
      </c>
      <c r="F191" s="1" t="str">
        <f>VLOOKUP(Table4[[#This Row],[نام کارشناس دفتر فنی]],Table1[],3,0)</f>
        <v>کارشناس بازرسی وبرنامه ریزی تعمیرات برق وابزاردقیق(1)</v>
      </c>
      <c r="G191" s="1" t="s">
        <v>704</v>
      </c>
      <c r="H191" s="1" t="str">
        <f>VLOOKUP(Table4[[#This Row],[نام شخص کارشناس نظارت]],Table1[],3,0)</f>
        <v>کارشناس برق و ابزار دقیق نظارت (1)</v>
      </c>
      <c r="I191" s="1">
        <f>COUNTIF(Table2[کد سیستم],Table4[[#This Row],[کد سیستم]])</f>
        <v>1</v>
      </c>
    </row>
    <row r="192" spans="1:9" hidden="1" x14ac:dyDescent="0.25">
      <c r="A192" s="1">
        <v>191</v>
      </c>
      <c r="B192" s="1" t="s">
        <v>1926</v>
      </c>
      <c r="C192" s="1" t="s">
        <v>1926</v>
      </c>
      <c r="D192" s="1" t="s">
        <v>3749</v>
      </c>
      <c r="E192" s="1" t="s">
        <v>1435</v>
      </c>
      <c r="F192" s="1" t="str">
        <f>VLOOKUP(Table4[[#This Row],[نام کارشناس دفتر فنی]],Table1[],3,0)</f>
        <v>کارشناس بازرسی وبرنامه ریزی تعمیرات برق وابزاردقیق(3)</v>
      </c>
      <c r="G192" s="1" t="s">
        <v>704</v>
      </c>
      <c r="H192" s="1" t="str">
        <f>VLOOKUP(Table4[[#This Row],[نام شخص کارشناس نظارت]],Table1[],3,0)</f>
        <v>کارشناس برق و ابزار دقیق نظارت (1)</v>
      </c>
      <c r="I192" s="1">
        <f>COUNTIF(Table2[کد سیستم],Table4[[#This Row],[کد سیستم]])</f>
        <v>1</v>
      </c>
    </row>
    <row r="193" spans="1:9" hidden="1" x14ac:dyDescent="0.25">
      <c r="A193" s="1">
        <v>192</v>
      </c>
      <c r="B193" s="1" t="s">
        <v>1928</v>
      </c>
      <c r="C193" s="1" t="s">
        <v>1928</v>
      </c>
      <c r="D193" s="1" t="s">
        <v>3749</v>
      </c>
      <c r="E193" s="1" t="s">
        <v>1435</v>
      </c>
      <c r="F193" s="1" t="str">
        <f>VLOOKUP(Table4[[#This Row],[نام کارشناس دفتر فنی]],Table1[],3,0)</f>
        <v>کارشناس بازرسی وبرنامه ریزی تعمیرات برق وابزاردقیق(3)</v>
      </c>
      <c r="G193" s="1" t="s">
        <v>704</v>
      </c>
      <c r="H193" s="1" t="str">
        <f>VLOOKUP(Table4[[#This Row],[نام شخص کارشناس نظارت]],Table1[],3,0)</f>
        <v>کارشناس برق و ابزار دقیق نظارت (1)</v>
      </c>
      <c r="I193" s="1">
        <f>COUNTIF(Table2[کد سیستم],Table4[[#This Row],[کد سیستم]])</f>
        <v>1</v>
      </c>
    </row>
    <row r="194" spans="1:9" hidden="1" x14ac:dyDescent="0.25">
      <c r="A194" s="1">
        <v>193</v>
      </c>
      <c r="B194" s="1" t="s">
        <v>1930</v>
      </c>
      <c r="C194" s="1" t="s">
        <v>1930</v>
      </c>
      <c r="D194" s="1" t="s">
        <v>3749</v>
      </c>
      <c r="E194" s="1" t="s">
        <v>1435</v>
      </c>
      <c r="F194" s="1" t="str">
        <f>VLOOKUP(Table4[[#This Row],[نام کارشناس دفتر فنی]],Table1[],3,0)</f>
        <v>کارشناس بازرسی وبرنامه ریزی تعمیرات برق وابزاردقیق(3)</v>
      </c>
      <c r="G194" s="1" t="s">
        <v>704</v>
      </c>
      <c r="H194" s="1" t="str">
        <f>VLOOKUP(Table4[[#This Row],[نام شخص کارشناس نظارت]],Table1[],3,0)</f>
        <v>کارشناس برق و ابزار دقیق نظارت (1)</v>
      </c>
      <c r="I194" s="1">
        <f>COUNTIF(Table2[کد سیستم],Table4[[#This Row],[کد سیستم]])</f>
        <v>1</v>
      </c>
    </row>
    <row r="195" spans="1:9" hidden="1" x14ac:dyDescent="0.25">
      <c r="A195" s="1">
        <v>194</v>
      </c>
      <c r="B195" s="1" t="s">
        <v>1932</v>
      </c>
      <c r="C195" s="1" t="s">
        <v>1932</v>
      </c>
      <c r="D195" s="1" t="s">
        <v>3749</v>
      </c>
      <c r="E195" s="1" t="s">
        <v>1435</v>
      </c>
      <c r="F195" s="1" t="str">
        <f>VLOOKUP(Table4[[#This Row],[نام کارشناس دفتر فنی]],Table1[],3,0)</f>
        <v>کارشناس بازرسی وبرنامه ریزی تعمیرات برق وابزاردقیق(3)</v>
      </c>
      <c r="G195" s="1" t="s">
        <v>704</v>
      </c>
      <c r="H195" s="1" t="str">
        <f>VLOOKUP(Table4[[#This Row],[نام شخص کارشناس نظارت]],Table1[],3,0)</f>
        <v>کارشناس برق و ابزار دقیق نظارت (1)</v>
      </c>
      <c r="I195" s="1">
        <f>COUNTIF(Table2[کد سیستم],Table4[[#This Row],[کد سیستم]])</f>
        <v>1</v>
      </c>
    </row>
    <row r="196" spans="1:9" hidden="1" x14ac:dyDescent="0.25">
      <c r="A196" s="1">
        <v>195</v>
      </c>
      <c r="B196" s="1" t="s">
        <v>1934</v>
      </c>
      <c r="C196" s="1" t="s">
        <v>1934</v>
      </c>
      <c r="D196" s="1" t="s">
        <v>3749</v>
      </c>
      <c r="E196" s="1" t="s">
        <v>1435</v>
      </c>
      <c r="F196" s="1" t="str">
        <f>VLOOKUP(Table4[[#This Row],[نام کارشناس دفتر فنی]],Table1[],3,0)</f>
        <v>کارشناس بازرسی وبرنامه ریزی تعمیرات برق وابزاردقیق(3)</v>
      </c>
      <c r="G196" s="1" t="s">
        <v>704</v>
      </c>
      <c r="H196" s="1" t="str">
        <f>VLOOKUP(Table4[[#This Row],[نام شخص کارشناس نظارت]],Table1[],3,0)</f>
        <v>کارشناس برق و ابزار دقیق نظارت (1)</v>
      </c>
      <c r="I196" s="1">
        <f>COUNTIF(Table2[کد سیستم],Table4[[#This Row],[کد سیستم]])</f>
        <v>1</v>
      </c>
    </row>
    <row r="197" spans="1:9" hidden="1" x14ac:dyDescent="0.25">
      <c r="A197" s="1">
        <v>196</v>
      </c>
      <c r="B197" s="1" t="s">
        <v>1936</v>
      </c>
      <c r="C197" s="1" t="s">
        <v>1936</v>
      </c>
      <c r="D197" s="1" t="s">
        <v>3749</v>
      </c>
      <c r="E197" s="1" t="s">
        <v>1435</v>
      </c>
      <c r="F197" s="1" t="str">
        <f>VLOOKUP(Table4[[#This Row],[نام کارشناس دفتر فنی]],Table1[],3,0)</f>
        <v>کارشناس بازرسی وبرنامه ریزی تعمیرات برق وابزاردقیق(3)</v>
      </c>
      <c r="G197" s="1" t="s">
        <v>704</v>
      </c>
      <c r="H197" s="1" t="str">
        <f>VLOOKUP(Table4[[#This Row],[نام شخص کارشناس نظارت]],Table1[],3,0)</f>
        <v>کارشناس برق و ابزار دقیق نظارت (1)</v>
      </c>
      <c r="I197" s="1">
        <f>COUNTIF(Table2[کد سیستم],Table4[[#This Row],[کد سیستم]])</f>
        <v>1</v>
      </c>
    </row>
    <row r="198" spans="1:9" hidden="1" x14ac:dyDescent="0.25">
      <c r="A198" s="1">
        <v>197</v>
      </c>
      <c r="B198" s="1" t="s">
        <v>1938</v>
      </c>
      <c r="C198" s="1" t="s">
        <v>1938</v>
      </c>
      <c r="D198" s="1" t="s">
        <v>3749</v>
      </c>
      <c r="E198" s="1" t="s">
        <v>1435</v>
      </c>
      <c r="F198" s="1" t="str">
        <f>VLOOKUP(Table4[[#This Row],[نام کارشناس دفتر فنی]],Table1[],3,0)</f>
        <v>کارشناس بازرسی وبرنامه ریزی تعمیرات برق وابزاردقیق(3)</v>
      </c>
      <c r="G198" s="1" t="s">
        <v>704</v>
      </c>
      <c r="H198" s="1" t="str">
        <f>VLOOKUP(Table4[[#This Row],[نام شخص کارشناس نظارت]],Table1[],3,0)</f>
        <v>کارشناس برق و ابزار دقیق نظارت (1)</v>
      </c>
      <c r="I198" s="1">
        <f>COUNTIF(Table2[کد سیستم],Table4[[#This Row],[کد سیستم]])</f>
        <v>1</v>
      </c>
    </row>
    <row r="199" spans="1:9" hidden="1" x14ac:dyDescent="0.25">
      <c r="A199" s="1">
        <v>198</v>
      </c>
      <c r="B199" s="1" t="s">
        <v>1940</v>
      </c>
      <c r="C199" s="1" t="s">
        <v>1940</v>
      </c>
      <c r="D199" s="1" t="s">
        <v>3749</v>
      </c>
      <c r="E199" s="1" t="s">
        <v>1435</v>
      </c>
      <c r="F199" s="1" t="str">
        <f>VLOOKUP(Table4[[#This Row],[نام کارشناس دفتر فنی]],Table1[],3,0)</f>
        <v>کارشناس بازرسی وبرنامه ریزی تعمیرات برق وابزاردقیق(3)</v>
      </c>
      <c r="G199" s="1" t="s">
        <v>704</v>
      </c>
      <c r="H199" s="1" t="str">
        <f>VLOOKUP(Table4[[#This Row],[نام شخص کارشناس نظارت]],Table1[],3,0)</f>
        <v>کارشناس برق و ابزار دقیق نظارت (1)</v>
      </c>
      <c r="I199" s="1">
        <f>COUNTIF(Table2[کد سیستم],Table4[[#This Row],[کد سیستم]])</f>
        <v>1</v>
      </c>
    </row>
    <row r="200" spans="1:9" hidden="1" x14ac:dyDescent="0.25">
      <c r="A200" s="1">
        <v>199</v>
      </c>
      <c r="B200" s="1" t="s">
        <v>1942</v>
      </c>
      <c r="C200" s="1" t="s">
        <v>1942</v>
      </c>
      <c r="D200" s="1" t="s">
        <v>3749</v>
      </c>
      <c r="E200" s="1" t="s">
        <v>1435</v>
      </c>
      <c r="F200" s="1" t="str">
        <f>VLOOKUP(Table4[[#This Row],[نام کارشناس دفتر فنی]],Table1[],3,0)</f>
        <v>کارشناس بازرسی وبرنامه ریزی تعمیرات برق وابزاردقیق(3)</v>
      </c>
      <c r="G200" s="1" t="s">
        <v>704</v>
      </c>
      <c r="H200" s="1" t="str">
        <f>VLOOKUP(Table4[[#This Row],[نام شخص کارشناس نظارت]],Table1[],3,0)</f>
        <v>کارشناس برق و ابزار دقیق نظارت (1)</v>
      </c>
      <c r="I200" s="1">
        <f>COUNTIF(Table2[کد سیستم],Table4[[#This Row],[کد سیستم]])</f>
        <v>1</v>
      </c>
    </row>
    <row r="201" spans="1:9" hidden="1" x14ac:dyDescent="0.25">
      <c r="A201" s="1">
        <v>200</v>
      </c>
      <c r="B201" s="1" t="s">
        <v>1944</v>
      </c>
      <c r="C201" s="1" t="s">
        <v>1944</v>
      </c>
      <c r="D201" s="1" t="s">
        <v>3749</v>
      </c>
      <c r="E201" s="1" t="s">
        <v>1435</v>
      </c>
      <c r="F201" s="1" t="str">
        <f>VLOOKUP(Table4[[#This Row],[نام کارشناس دفتر فنی]],Table1[],3,0)</f>
        <v>کارشناس بازرسی وبرنامه ریزی تعمیرات برق وابزاردقیق(3)</v>
      </c>
      <c r="G201" s="1" t="s">
        <v>704</v>
      </c>
      <c r="H201" s="1" t="str">
        <f>VLOOKUP(Table4[[#This Row],[نام شخص کارشناس نظارت]],Table1[],3,0)</f>
        <v>کارشناس برق و ابزار دقیق نظارت (1)</v>
      </c>
      <c r="I201" s="1">
        <f>COUNTIF(Table2[کد سیستم],Table4[[#This Row],[کد سیستم]])</f>
        <v>1</v>
      </c>
    </row>
    <row r="202" spans="1:9" hidden="1" x14ac:dyDescent="0.25">
      <c r="A202" s="1">
        <v>201</v>
      </c>
      <c r="B202" s="1" t="s">
        <v>1946</v>
      </c>
      <c r="C202" s="1" t="s">
        <v>1946</v>
      </c>
      <c r="D202" s="1" t="s">
        <v>3749</v>
      </c>
      <c r="E202" s="1" t="s">
        <v>1435</v>
      </c>
      <c r="F202" s="1" t="str">
        <f>VLOOKUP(Table4[[#This Row],[نام کارشناس دفتر فنی]],Table1[],3,0)</f>
        <v>کارشناس بازرسی وبرنامه ریزی تعمیرات برق وابزاردقیق(3)</v>
      </c>
      <c r="G202" s="1" t="s">
        <v>704</v>
      </c>
      <c r="H202" s="1" t="str">
        <f>VLOOKUP(Table4[[#This Row],[نام شخص کارشناس نظارت]],Table1[],3,0)</f>
        <v>کارشناس برق و ابزار دقیق نظارت (1)</v>
      </c>
      <c r="I202" s="1">
        <f>COUNTIF(Table2[کد سیستم],Table4[[#This Row],[کد سیستم]])</f>
        <v>1</v>
      </c>
    </row>
    <row r="203" spans="1:9" hidden="1" x14ac:dyDescent="0.25">
      <c r="A203" s="1">
        <v>202</v>
      </c>
      <c r="B203" s="1" t="s">
        <v>1948</v>
      </c>
      <c r="C203" s="1" t="s">
        <v>1948</v>
      </c>
      <c r="D203" s="1" t="s">
        <v>3749</v>
      </c>
      <c r="E203" s="1" t="s">
        <v>1435</v>
      </c>
      <c r="F203" s="1" t="str">
        <f>VLOOKUP(Table4[[#This Row],[نام کارشناس دفتر فنی]],Table1[],3,0)</f>
        <v>کارشناس بازرسی وبرنامه ریزی تعمیرات برق وابزاردقیق(3)</v>
      </c>
      <c r="G203" s="1" t="s">
        <v>704</v>
      </c>
      <c r="H203" s="1" t="str">
        <f>VLOOKUP(Table4[[#This Row],[نام شخص کارشناس نظارت]],Table1[],3,0)</f>
        <v>کارشناس برق و ابزار دقیق نظارت (1)</v>
      </c>
      <c r="I203" s="1">
        <f>COUNTIF(Table2[کد سیستم],Table4[[#This Row],[کد سیستم]])</f>
        <v>1</v>
      </c>
    </row>
    <row r="204" spans="1:9" hidden="1" x14ac:dyDescent="0.25">
      <c r="A204" s="1">
        <v>203</v>
      </c>
      <c r="B204" s="1" t="s">
        <v>1950</v>
      </c>
      <c r="C204" s="1" t="s">
        <v>1950</v>
      </c>
      <c r="D204" s="1" t="s">
        <v>3749</v>
      </c>
      <c r="E204" s="1" t="s">
        <v>1435</v>
      </c>
      <c r="F204" s="1" t="str">
        <f>VLOOKUP(Table4[[#This Row],[نام کارشناس دفتر فنی]],Table1[],3,0)</f>
        <v>کارشناس بازرسی وبرنامه ریزی تعمیرات برق وابزاردقیق(3)</v>
      </c>
      <c r="G204" s="1" t="s">
        <v>704</v>
      </c>
      <c r="H204" s="1" t="str">
        <f>VLOOKUP(Table4[[#This Row],[نام شخص کارشناس نظارت]],Table1[],3,0)</f>
        <v>کارشناس برق و ابزار دقیق نظارت (1)</v>
      </c>
      <c r="I204" s="1">
        <f>COUNTIF(Table2[کد سیستم],Table4[[#This Row],[کد سیستم]])</f>
        <v>1</v>
      </c>
    </row>
    <row r="205" spans="1:9" hidden="1" x14ac:dyDescent="0.25">
      <c r="A205" s="1">
        <v>204</v>
      </c>
      <c r="B205" s="1" t="s">
        <v>1952</v>
      </c>
      <c r="C205" s="1" t="s">
        <v>1952</v>
      </c>
      <c r="D205" s="1" t="s">
        <v>3749</v>
      </c>
      <c r="E205" s="1" t="s">
        <v>1435</v>
      </c>
      <c r="F205" s="1" t="str">
        <f>VLOOKUP(Table4[[#This Row],[نام کارشناس دفتر فنی]],Table1[],3,0)</f>
        <v>کارشناس بازرسی وبرنامه ریزی تعمیرات برق وابزاردقیق(3)</v>
      </c>
      <c r="G205" s="1" t="s">
        <v>704</v>
      </c>
      <c r="H205" s="1" t="str">
        <f>VLOOKUP(Table4[[#This Row],[نام شخص کارشناس نظارت]],Table1[],3,0)</f>
        <v>کارشناس برق و ابزار دقیق نظارت (1)</v>
      </c>
      <c r="I205" s="1">
        <f>COUNTIF(Table2[کد سیستم],Table4[[#This Row],[کد سیستم]])</f>
        <v>1</v>
      </c>
    </row>
    <row r="206" spans="1:9" hidden="1" x14ac:dyDescent="0.25">
      <c r="A206" s="1">
        <v>205</v>
      </c>
      <c r="B206" s="1" t="s">
        <v>1954</v>
      </c>
      <c r="C206" s="1" t="s">
        <v>1954</v>
      </c>
      <c r="D206" s="1" t="s">
        <v>3749</v>
      </c>
      <c r="E206" s="1" t="s">
        <v>1435</v>
      </c>
      <c r="F206" s="1" t="str">
        <f>VLOOKUP(Table4[[#This Row],[نام کارشناس دفتر فنی]],Table1[],3,0)</f>
        <v>کارشناس بازرسی وبرنامه ریزی تعمیرات برق وابزاردقیق(3)</v>
      </c>
      <c r="G206" s="1" t="s">
        <v>704</v>
      </c>
      <c r="H206" s="1" t="str">
        <f>VLOOKUP(Table4[[#This Row],[نام شخص کارشناس نظارت]],Table1[],3,0)</f>
        <v>کارشناس برق و ابزار دقیق نظارت (1)</v>
      </c>
      <c r="I206" s="1">
        <f>COUNTIF(Table2[کد سیستم],Table4[[#This Row],[کد سیستم]])</f>
        <v>1</v>
      </c>
    </row>
    <row r="207" spans="1:9" hidden="1" x14ac:dyDescent="0.25">
      <c r="A207" s="1">
        <v>206</v>
      </c>
      <c r="B207" s="1" t="s">
        <v>1956</v>
      </c>
      <c r="C207" s="1" t="s">
        <v>1956</v>
      </c>
      <c r="D207" s="1" t="s">
        <v>3749</v>
      </c>
      <c r="E207" s="1" t="s">
        <v>1435</v>
      </c>
      <c r="F207" s="1" t="str">
        <f>VLOOKUP(Table4[[#This Row],[نام کارشناس دفتر فنی]],Table1[],3,0)</f>
        <v>کارشناس بازرسی وبرنامه ریزی تعمیرات برق وابزاردقیق(3)</v>
      </c>
      <c r="G207" s="1" t="s">
        <v>704</v>
      </c>
      <c r="H207" s="1" t="str">
        <f>VLOOKUP(Table4[[#This Row],[نام شخص کارشناس نظارت]],Table1[],3,0)</f>
        <v>کارشناس برق و ابزار دقیق نظارت (1)</v>
      </c>
      <c r="I207" s="1">
        <f>COUNTIF(Table2[کد سیستم],Table4[[#This Row],[کد سیستم]])</f>
        <v>1</v>
      </c>
    </row>
    <row r="208" spans="1:9" hidden="1" x14ac:dyDescent="0.25">
      <c r="A208" s="1">
        <v>207</v>
      </c>
      <c r="B208" s="1" t="s">
        <v>1958</v>
      </c>
      <c r="C208" s="1" t="s">
        <v>1958</v>
      </c>
      <c r="D208" s="1" t="s">
        <v>3749</v>
      </c>
      <c r="E208" s="1" t="s">
        <v>1435</v>
      </c>
      <c r="F208" s="1" t="str">
        <f>VLOOKUP(Table4[[#This Row],[نام کارشناس دفتر فنی]],Table1[],3,0)</f>
        <v>کارشناس بازرسی وبرنامه ریزی تعمیرات برق وابزاردقیق(3)</v>
      </c>
      <c r="G208" s="1" t="s">
        <v>704</v>
      </c>
      <c r="H208" s="1" t="str">
        <f>VLOOKUP(Table4[[#This Row],[نام شخص کارشناس نظارت]],Table1[],3,0)</f>
        <v>کارشناس برق و ابزار دقیق نظارت (1)</v>
      </c>
      <c r="I208" s="1">
        <f>COUNTIF(Table2[کد سیستم],Table4[[#This Row],[کد سیستم]])</f>
        <v>1</v>
      </c>
    </row>
    <row r="209" spans="1:9" hidden="1" x14ac:dyDescent="0.25">
      <c r="A209" s="1">
        <v>208</v>
      </c>
      <c r="B209" s="1" t="s">
        <v>1960</v>
      </c>
      <c r="C209" s="1" t="s">
        <v>1960</v>
      </c>
      <c r="D209" s="1" t="s">
        <v>3749</v>
      </c>
      <c r="E209" s="1" t="s">
        <v>1435</v>
      </c>
      <c r="F209" s="1" t="str">
        <f>VLOOKUP(Table4[[#This Row],[نام کارشناس دفتر فنی]],Table1[],3,0)</f>
        <v>کارشناس بازرسی وبرنامه ریزی تعمیرات برق وابزاردقیق(3)</v>
      </c>
      <c r="G209" s="1" t="s">
        <v>704</v>
      </c>
      <c r="H209" s="1" t="str">
        <f>VLOOKUP(Table4[[#This Row],[نام شخص کارشناس نظارت]],Table1[],3,0)</f>
        <v>کارشناس برق و ابزار دقیق نظارت (1)</v>
      </c>
      <c r="I209" s="1">
        <f>COUNTIF(Table2[کد سیستم],Table4[[#This Row],[کد سیستم]])</f>
        <v>1</v>
      </c>
    </row>
    <row r="210" spans="1:9" hidden="1" x14ac:dyDescent="0.25">
      <c r="A210" s="1">
        <v>209</v>
      </c>
      <c r="B210" s="1" t="s">
        <v>1962</v>
      </c>
      <c r="C210" s="1" t="s">
        <v>1962</v>
      </c>
      <c r="D210" s="1" t="s">
        <v>3749</v>
      </c>
      <c r="E210" s="1" t="s">
        <v>1435</v>
      </c>
      <c r="F210" s="1" t="str">
        <f>VLOOKUP(Table4[[#This Row],[نام کارشناس دفتر فنی]],Table1[],3,0)</f>
        <v>کارشناس بازرسی وبرنامه ریزی تعمیرات برق وابزاردقیق(3)</v>
      </c>
      <c r="G210" s="1" t="s">
        <v>704</v>
      </c>
      <c r="H210" s="1" t="str">
        <f>VLOOKUP(Table4[[#This Row],[نام شخص کارشناس نظارت]],Table1[],3,0)</f>
        <v>کارشناس برق و ابزار دقیق نظارت (1)</v>
      </c>
      <c r="I210" s="1">
        <f>COUNTIF(Table2[کد سیستم],Table4[[#This Row],[کد سیستم]])</f>
        <v>1</v>
      </c>
    </row>
    <row r="211" spans="1:9" hidden="1" x14ac:dyDescent="0.25">
      <c r="A211" s="1">
        <v>210</v>
      </c>
      <c r="B211" s="1" t="s">
        <v>1964</v>
      </c>
      <c r="C211" s="1" t="s">
        <v>1964</v>
      </c>
      <c r="D211" s="1" t="s">
        <v>3749</v>
      </c>
      <c r="E211" s="1" t="s">
        <v>1435</v>
      </c>
      <c r="F211" s="1" t="str">
        <f>VLOOKUP(Table4[[#This Row],[نام کارشناس دفتر فنی]],Table1[],3,0)</f>
        <v>کارشناس بازرسی وبرنامه ریزی تعمیرات برق وابزاردقیق(3)</v>
      </c>
      <c r="G211" s="1" t="s">
        <v>704</v>
      </c>
      <c r="H211" s="1" t="str">
        <f>VLOOKUP(Table4[[#This Row],[نام شخص کارشناس نظارت]],Table1[],3,0)</f>
        <v>کارشناس برق و ابزار دقیق نظارت (1)</v>
      </c>
      <c r="I211" s="1">
        <f>COUNTIF(Table2[کد سیستم],Table4[[#This Row],[کد سیستم]])</f>
        <v>1</v>
      </c>
    </row>
    <row r="212" spans="1:9" hidden="1" x14ac:dyDescent="0.25">
      <c r="A212" s="1">
        <v>211</v>
      </c>
      <c r="B212" s="1" t="s">
        <v>1966</v>
      </c>
      <c r="C212" s="1" t="s">
        <v>1966</v>
      </c>
      <c r="D212" s="1" t="s">
        <v>3749</v>
      </c>
      <c r="E212" s="1" t="s">
        <v>1435</v>
      </c>
      <c r="F212" s="1" t="str">
        <f>VLOOKUP(Table4[[#This Row],[نام کارشناس دفتر فنی]],Table1[],3,0)</f>
        <v>کارشناس بازرسی وبرنامه ریزی تعمیرات برق وابزاردقیق(3)</v>
      </c>
      <c r="G212" s="1" t="s">
        <v>704</v>
      </c>
      <c r="H212" s="1" t="str">
        <f>VLOOKUP(Table4[[#This Row],[نام شخص کارشناس نظارت]],Table1[],3,0)</f>
        <v>کارشناس برق و ابزار دقیق نظارت (1)</v>
      </c>
      <c r="I212" s="1">
        <f>COUNTIF(Table2[کد سیستم],Table4[[#This Row],[کد سیستم]])</f>
        <v>1</v>
      </c>
    </row>
    <row r="213" spans="1:9" hidden="1" x14ac:dyDescent="0.25">
      <c r="A213" s="1">
        <v>212</v>
      </c>
      <c r="B213" s="1" t="s">
        <v>1968</v>
      </c>
      <c r="C213" s="1" t="s">
        <v>1968</v>
      </c>
      <c r="D213" s="1" t="s">
        <v>3749</v>
      </c>
      <c r="E213" s="1" t="s">
        <v>1435</v>
      </c>
      <c r="F213" s="1" t="str">
        <f>VLOOKUP(Table4[[#This Row],[نام کارشناس دفتر فنی]],Table1[],3,0)</f>
        <v>کارشناس بازرسی وبرنامه ریزی تعمیرات برق وابزاردقیق(3)</v>
      </c>
      <c r="G213" s="1" t="s">
        <v>704</v>
      </c>
      <c r="H213" s="1" t="str">
        <f>VLOOKUP(Table4[[#This Row],[نام شخص کارشناس نظارت]],Table1[],3,0)</f>
        <v>کارشناس برق و ابزار دقیق نظارت (1)</v>
      </c>
      <c r="I213" s="1">
        <f>COUNTIF(Table2[کد سیستم],Table4[[#This Row],[کد سیستم]])</f>
        <v>1</v>
      </c>
    </row>
    <row r="214" spans="1:9" hidden="1" x14ac:dyDescent="0.25">
      <c r="A214" s="1">
        <v>213</v>
      </c>
      <c r="B214" s="1" t="s">
        <v>1970</v>
      </c>
      <c r="C214" s="1" t="s">
        <v>1970</v>
      </c>
      <c r="D214" s="1" t="s">
        <v>3749</v>
      </c>
      <c r="E214" s="1" t="s">
        <v>1435</v>
      </c>
      <c r="F214" s="1" t="str">
        <f>VLOOKUP(Table4[[#This Row],[نام کارشناس دفتر فنی]],Table1[],3,0)</f>
        <v>کارشناس بازرسی وبرنامه ریزی تعمیرات برق وابزاردقیق(3)</v>
      </c>
      <c r="G214" s="1" t="s">
        <v>704</v>
      </c>
      <c r="H214" s="1" t="str">
        <f>VLOOKUP(Table4[[#This Row],[نام شخص کارشناس نظارت]],Table1[],3,0)</f>
        <v>کارشناس برق و ابزار دقیق نظارت (1)</v>
      </c>
      <c r="I214" s="1">
        <f>COUNTIF(Table2[کد سیستم],Table4[[#This Row],[کد سیستم]])</f>
        <v>1</v>
      </c>
    </row>
    <row r="215" spans="1:9" hidden="1" x14ac:dyDescent="0.25">
      <c r="A215" s="1">
        <v>214</v>
      </c>
      <c r="B215" s="1" t="s">
        <v>1972</v>
      </c>
      <c r="C215" s="1" t="s">
        <v>1972</v>
      </c>
      <c r="D215" s="1" t="s">
        <v>3749</v>
      </c>
      <c r="E215" s="1" t="s">
        <v>1435</v>
      </c>
      <c r="F215" s="1" t="str">
        <f>VLOOKUP(Table4[[#This Row],[نام کارشناس دفتر فنی]],Table1[],3,0)</f>
        <v>کارشناس بازرسی وبرنامه ریزی تعمیرات برق وابزاردقیق(3)</v>
      </c>
      <c r="G215" s="1" t="s">
        <v>704</v>
      </c>
      <c r="H215" s="1" t="str">
        <f>VLOOKUP(Table4[[#This Row],[نام شخص کارشناس نظارت]],Table1[],3,0)</f>
        <v>کارشناس برق و ابزار دقیق نظارت (1)</v>
      </c>
      <c r="I215" s="1">
        <f>COUNTIF(Table2[کد سیستم],Table4[[#This Row],[کد سیستم]])</f>
        <v>1</v>
      </c>
    </row>
    <row r="216" spans="1:9" hidden="1" x14ac:dyDescent="0.25">
      <c r="A216" s="1">
        <v>215</v>
      </c>
      <c r="B216" s="1" t="s">
        <v>1974</v>
      </c>
      <c r="C216" s="1" t="s">
        <v>1974</v>
      </c>
      <c r="D216" s="1" t="s">
        <v>3749</v>
      </c>
      <c r="E216" s="1" t="s">
        <v>1435</v>
      </c>
      <c r="F216" s="1" t="str">
        <f>VLOOKUP(Table4[[#This Row],[نام کارشناس دفتر فنی]],Table1[],3,0)</f>
        <v>کارشناس بازرسی وبرنامه ریزی تعمیرات برق وابزاردقیق(3)</v>
      </c>
      <c r="G216" s="1" t="s">
        <v>704</v>
      </c>
      <c r="H216" s="1" t="str">
        <f>VLOOKUP(Table4[[#This Row],[نام شخص کارشناس نظارت]],Table1[],3,0)</f>
        <v>کارشناس برق و ابزار دقیق نظارت (1)</v>
      </c>
      <c r="I216" s="1">
        <f>COUNTIF(Table2[کد سیستم],Table4[[#This Row],[کد سیستم]])</f>
        <v>1</v>
      </c>
    </row>
    <row r="217" spans="1:9" hidden="1" x14ac:dyDescent="0.25">
      <c r="A217" s="1">
        <v>216</v>
      </c>
      <c r="B217" s="1" t="s">
        <v>1976</v>
      </c>
      <c r="C217" s="1" t="s">
        <v>1976</v>
      </c>
      <c r="D217" s="1" t="s">
        <v>3749</v>
      </c>
      <c r="E217" s="1" t="s">
        <v>1435</v>
      </c>
      <c r="F217" s="1" t="str">
        <f>VLOOKUP(Table4[[#This Row],[نام کارشناس دفتر فنی]],Table1[],3,0)</f>
        <v>کارشناس بازرسی وبرنامه ریزی تعمیرات برق وابزاردقیق(3)</v>
      </c>
      <c r="G217" s="1" t="s">
        <v>704</v>
      </c>
      <c r="H217" s="1" t="str">
        <f>VLOOKUP(Table4[[#This Row],[نام شخص کارشناس نظارت]],Table1[],3,0)</f>
        <v>کارشناس برق و ابزار دقیق نظارت (1)</v>
      </c>
      <c r="I217" s="1">
        <f>COUNTIF(Table2[کد سیستم],Table4[[#This Row],[کد سیستم]])</f>
        <v>1</v>
      </c>
    </row>
    <row r="218" spans="1:9" hidden="1" x14ac:dyDescent="0.25">
      <c r="A218" s="1">
        <v>217</v>
      </c>
      <c r="B218" s="1" t="s">
        <v>1978</v>
      </c>
      <c r="C218" s="1" t="s">
        <v>1978</v>
      </c>
      <c r="D218" s="1" t="s">
        <v>3749</v>
      </c>
      <c r="E218" s="1" t="s">
        <v>1435</v>
      </c>
      <c r="F218" s="1" t="str">
        <f>VLOOKUP(Table4[[#This Row],[نام کارشناس دفتر فنی]],Table1[],3,0)</f>
        <v>کارشناس بازرسی وبرنامه ریزی تعمیرات برق وابزاردقیق(3)</v>
      </c>
      <c r="G218" s="1" t="s">
        <v>704</v>
      </c>
      <c r="H218" s="1" t="str">
        <f>VLOOKUP(Table4[[#This Row],[نام شخص کارشناس نظارت]],Table1[],3,0)</f>
        <v>کارشناس برق و ابزار دقیق نظارت (1)</v>
      </c>
      <c r="I218" s="1">
        <f>COUNTIF(Table2[کد سیستم],Table4[[#This Row],[کد سیستم]])</f>
        <v>1</v>
      </c>
    </row>
    <row r="219" spans="1:9" hidden="1" x14ac:dyDescent="0.25">
      <c r="A219" s="1">
        <v>218</v>
      </c>
      <c r="B219" s="1" t="s">
        <v>1980</v>
      </c>
      <c r="C219" s="1" t="s">
        <v>1980</v>
      </c>
      <c r="D219" s="1" t="s">
        <v>3749</v>
      </c>
      <c r="E219" s="1" t="s">
        <v>1435</v>
      </c>
      <c r="F219" s="1" t="str">
        <f>VLOOKUP(Table4[[#This Row],[نام کارشناس دفتر فنی]],Table1[],3,0)</f>
        <v>کارشناس بازرسی وبرنامه ریزی تعمیرات برق وابزاردقیق(3)</v>
      </c>
      <c r="G219" s="1" t="s">
        <v>704</v>
      </c>
      <c r="H219" s="1" t="str">
        <f>VLOOKUP(Table4[[#This Row],[نام شخص کارشناس نظارت]],Table1[],3,0)</f>
        <v>کارشناس برق و ابزار دقیق نظارت (1)</v>
      </c>
      <c r="I219" s="1">
        <f>COUNTIF(Table2[کد سیستم],Table4[[#This Row],[کد سیستم]])</f>
        <v>1</v>
      </c>
    </row>
    <row r="220" spans="1:9" hidden="1" x14ac:dyDescent="0.25">
      <c r="A220" s="1">
        <v>219</v>
      </c>
      <c r="B220" s="1" t="s">
        <v>1982</v>
      </c>
      <c r="C220" s="1" t="s">
        <v>1982</v>
      </c>
      <c r="D220" s="1" t="s">
        <v>3749</v>
      </c>
      <c r="E220" s="1" t="s">
        <v>1435</v>
      </c>
      <c r="F220" s="1" t="str">
        <f>VLOOKUP(Table4[[#This Row],[نام کارشناس دفتر فنی]],Table1[],3,0)</f>
        <v>کارشناس بازرسی وبرنامه ریزی تعمیرات برق وابزاردقیق(3)</v>
      </c>
      <c r="G220" s="1" t="s">
        <v>704</v>
      </c>
      <c r="H220" s="1" t="str">
        <f>VLOOKUP(Table4[[#This Row],[نام شخص کارشناس نظارت]],Table1[],3,0)</f>
        <v>کارشناس برق و ابزار دقیق نظارت (1)</v>
      </c>
      <c r="I220" s="1">
        <f>COUNTIF(Table2[کد سیستم],Table4[[#This Row],[کد سیستم]])</f>
        <v>1</v>
      </c>
    </row>
    <row r="221" spans="1:9" hidden="1" x14ac:dyDescent="0.25">
      <c r="A221" s="1">
        <v>220</v>
      </c>
      <c r="B221" s="1" t="s">
        <v>1984</v>
      </c>
      <c r="C221" s="1" t="s">
        <v>1984</v>
      </c>
      <c r="D221" s="1" t="s">
        <v>3749</v>
      </c>
      <c r="E221" s="1" t="s">
        <v>1435</v>
      </c>
      <c r="F221" s="1" t="str">
        <f>VLOOKUP(Table4[[#This Row],[نام کارشناس دفتر فنی]],Table1[],3,0)</f>
        <v>کارشناس بازرسی وبرنامه ریزی تعمیرات برق وابزاردقیق(3)</v>
      </c>
      <c r="G221" s="1" t="s">
        <v>704</v>
      </c>
      <c r="H221" s="1" t="str">
        <f>VLOOKUP(Table4[[#This Row],[نام شخص کارشناس نظارت]],Table1[],3,0)</f>
        <v>کارشناس برق و ابزار دقیق نظارت (1)</v>
      </c>
      <c r="I221" s="1">
        <f>COUNTIF(Table2[کد سیستم],Table4[[#This Row],[کد سیستم]])</f>
        <v>1</v>
      </c>
    </row>
    <row r="222" spans="1:9" hidden="1" x14ac:dyDescent="0.25">
      <c r="A222" s="1">
        <v>221</v>
      </c>
      <c r="B222" s="1" t="s">
        <v>1986</v>
      </c>
      <c r="C222" s="1" t="s">
        <v>1986</v>
      </c>
      <c r="D222" s="1" t="s">
        <v>3749</v>
      </c>
      <c r="E222" s="1" t="s">
        <v>1435</v>
      </c>
      <c r="F222" s="1" t="str">
        <f>VLOOKUP(Table4[[#This Row],[نام کارشناس دفتر فنی]],Table1[],3,0)</f>
        <v>کارشناس بازرسی وبرنامه ریزی تعمیرات برق وابزاردقیق(3)</v>
      </c>
      <c r="G222" s="1" t="s">
        <v>704</v>
      </c>
      <c r="H222" s="1" t="str">
        <f>VLOOKUP(Table4[[#This Row],[نام شخص کارشناس نظارت]],Table1[],3,0)</f>
        <v>کارشناس برق و ابزار دقیق نظارت (1)</v>
      </c>
      <c r="I222" s="1">
        <f>COUNTIF(Table2[کد سیستم],Table4[[#This Row],[کد سیستم]])</f>
        <v>1</v>
      </c>
    </row>
    <row r="223" spans="1:9" hidden="1" x14ac:dyDescent="0.25">
      <c r="A223" s="1">
        <v>222</v>
      </c>
      <c r="B223" s="1" t="s">
        <v>1988</v>
      </c>
      <c r="C223" s="1" t="s">
        <v>1988</v>
      </c>
      <c r="D223" s="1" t="s">
        <v>3749</v>
      </c>
      <c r="E223" s="1" t="s">
        <v>1435</v>
      </c>
      <c r="F223" s="1" t="str">
        <f>VLOOKUP(Table4[[#This Row],[نام کارشناس دفتر فنی]],Table1[],3,0)</f>
        <v>کارشناس بازرسی وبرنامه ریزی تعمیرات برق وابزاردقیق(3)</v>
      </c>
      <c r="G223" s="1" t="s">
        <v>704</v>
      </c>
      <c r="H223" s="1" t="str">
        <f>VLOOKUP(Table4[[#This Row],[نام شخص کارشناس نظارت]],Table1[],3,0)</f>
        <v>کارشناس برق و ابزار دقیق نظارت (1)</v>
      </c>
      <c r="I223" s="1">
        <f>COUNTIF(Table2[کد سیستم],Table4[[#This Row],[کد سیستم]])</f>
        <v>1</v>
      </c>
    </row>
    <row r="224" spans="1:9" hidden="1" x14ac:dyDescent="0.25">
      <c r="A224" s="1">
        <v>223</v>
      </c>
      <c r="B224" s="1" t="s">
        <v>1990</v>
      </c>
      <c r="C224" s="1" t="s">
        <v>1990</v>
      </c>
      <c r="D224" s="1" t="s">
        <v>3749</v>
      </c>
      <c r="E224" s="1" t="s">
        <v>1435</v>
      </c>
      <c r="F224" s="1" t="str">
        <f>VLOOKUP(Table4[[#This Row],[نام کارشناس دفتر فنی]],Table1[],3,0)</f>
        <v>کارشناس بازرسی وبرنامه ریزی تعمیرات برق وابزاردقیق(3)</v>
      </c>
      <c r="G224" s="1" t="s">
        <v>704</v>
      </c>
      <c r="H224" s="1" t="str">
        <f>VLOOKUP(Table4[[#This Row],[نام شخص کارشناس نظارت]],Table1[],3,0)</f>
        <v>کارشناس برق و ابزار دقیق نظارت (1)</v>
      </c>
      <c r="I224" s="1">
        <f>COUNTIF(Table2[کد سیستم],Table4[[#This Row],[کد سیستم]])</f>
        <v>1</v>
      </c>
    </row>
    <row r="225" spans="1:9" hidden="1" x14ac:dyDescent="0.25">
      <c r="A225" s="1">
        <v>224</v>
      </c>
      <c r="B225" s="1" t="s">
        <v>1992</v>
      </c>
      <c r="C225" s="1" t="s">
        <v>1992</v>
      </c>
      <c r="D225" s="1" t="s">
        <v>3749</v>
      </c>
      <c r="E225" s="1" t="s">
        <v>1435</v>
      </c>
      <c r="F225" s="1" t="str">
        <f>VLOOKUP(Table4[[#This Row],[نام کارشناس دفتر فنی]],Table1[],3,0)</f>
        <v>کارشناس بازرسی وبرنامه ریزی تعمیرات برق وابزاردقیق(3)</v>
      </c>
      <c r="G225" s="1" t="s">
        <v>704</v>
      </c>
      <c r="H225" s="1" t="str">
        <f>VLOOKUP(Table4[[#This Row],[نام شخص کارشناس نظارت]],Table1[],3,0)</f>
        <v>کارشناس برق و ابزار دقیق نظارت (1)</v>
      </c>
      <c r="I225" s="1">
        <f>COUNTIF(Table2[کد سیستم],Table4[[#This Row],[کد سیستم]])</f>
        <v>1</v>
      </c>
    </row>
    <row r="226" spans="1:9" hidden="1" x14ac:dyDescent="0.25">
      <c r="A226" s="1">
        <v>225</v>
      </c>
      <c r="B226" s="1" t="s">
        <v>1994</v>
      </c>
      <c r="C226" s="1" t="s">
        <v>1994</v>
      </c>
      <c r="D226" s="1" t="s">
        <v>3749</v>
      </c>
      <c r="E226" s="1" t="s">
        <v>1435</v>
      </c>
      <c r="F226" s="1" t="str">
        <f>VLOOKUP(Table4[[#This Row],[نام کارشناس دفتر فنی]],Table1[],3,0)</f>
        <v>کارشناس بازرسی وبرنامه ریزی تعمیرات برق وابزاردقیق(3)</v>
      </c>
      <c r="G226" s="1" t="s">
        <v>704</v>
      </c>
      <c r="H226" s="1" t="str">
        <f>VLOOKUP(Table4[[#This Row],[نام شخص کارشناس نظارت]],Table1[],3,0)</f>
        <v>کارشناس برق و ابزار دقیق نظارت (1)</v>
      </c>
      <c r="I226" s="1">
        <f>COUNTIF(Table2[کد سیستم],Table4[[#This Row],[کد سیستم]])</f>
        <v>1</v>
      </c>
    </row>
    <row r="227" spans="1:9" hidden="1" x14ac:dyDescent="0.25">
      <c r="A227" s="1">
        <v>226</v>
      </c>
      <c r="B227" s="1" t="s">
        <v>1996</v>
      </c>
      <c r="C227" s="1" t="s">
        <v>1996</v>
      </c>
      <c r="D227" s="1" t="s">
        <v>3749</v>
      </c>
      <c r="E227" s="1" t="s">
        <v>1435</v>
      </c>
      <c r="F227" s="1" t="str">
        <f>VLOOKUP(Table4[[#This Row],[نام کارشناس دفتر فنی]],Table1[],3,0)</f>
        <v>کارشناس بازرسی وبرنامه ریزی تعمیرات برق وابزاردقیق(3)</v>
      </c>
      <c r="G227" s="1" t="s">
        <v>704</v>
      </c>
      <c r="H227" s="1" t="str">
        <f>VLOOKUP(Table4[[#This Row],[نام شخص کارشناس نظارت]],Table1[],3,0)</f>
        <v>کارشناس برق و ابزار دقیق نظارت (1)</v>
      </c>
      <c r="I227" s="1">
        <f>COUNTIF(Table2[کد سیستم],Table4[[#This Row],[کد سیستم]])</f>
        <v>1</v>
      </c>
    </row>
    <row r="228" spans="1:9" hidden="1" x14ac:dyDescent="0.25">
      <c r="A228" s="1">
        <v>227</v>
      </c>
      <c r="B228" s="1" t="s">
        <v>1998</v>
      </c>
      <c r="C228" s="1" t="s">
        <v>1998</v>
      </c>
      <c r="D228" s="1" t="s">
        <v>3749</v>
      </c>
      <c r="E228" s="1" t="s">
        <v>1435</v>
      </c>
      <c r="F228" s="1" t="str">
        <f>VLOOKUP(Table4[[#This Row],[نام کارشناس دفتر فنی]],Table1[],3,0)</f>
        <v>کارشناس بازرسی وبرنامه ریزی تعمیرات برق وابزاردقیق(3)</v>
      </c>
      <c r="G228" s="1" t="s">
        <v>704</v>
      </c>
      <c r="H228" s="1" t="str">
        <f>VLOOKUP(Table4[[#This Row],[نام شخص کارشناس نظارت]],Table1[],3,0)</f>
        <v>کارشناس برق و ابزار دقیق نظارت (1)</v>
      </c>
      <c r="I228" s="1">
        <f>COUNTIF(Table2[کد سیستم],Table4[[#This Row],[کد سیستم]])</f>
        <v>1</v>
      </c>
    </row>
    <row r="229" spans="1:9" hidden="1" x14ac:dyDescent="0.25">
      <c r="A229" s="1">
        <v>228</v>
      </c>
      <c r="B229" s="1" t="s">
        <v>2000</v>
      </c>
      <c r="C229" s="1" t="s">
        <v>2000</v>
      </c>
      <c r="D229" s="1" t="s">
        <v>3749</v>
      </c>
      <c r="E229" s="1" t="s">
        <v>1435</v>
      </c>
      <c r="F229" s="1" t="str">
        <f>VLOOKUP(Table4[[#This Row],[نام کارشناس دفتر فنی]],Table1[],3,0)</f>
        <v>کارشناس بازرسی وبرنامه ریزی تعمیرات برق وابزاردقیق(3)</v>
      </c>
      <c r="G229" s="1" t="s">
        <v>704</v>
      </c>
      <c r="H229" s="1" t="str">
        <f>VLOOKUP(Table4[[#This Row],[نام شخص کارشناس نظارت]],Table1[],3,0)</f>
        <v>کارشناس برق و ابزار دقیق نظارت (1)</v>
      </c>
      <c r="I229" s="1">
        <f>COUNTIF(Table2[کد سیستم],Table4[[#This Row],[کد سیستم]])</f>
        <v>1</v>
      </c>
    </row>
    <row r="230" spans="1:9" hidden="1" x14ac:dyDescent="0.25">
      <c r="A230" s="1">
        <v>229</v>
      </c>
      <c r="B230" s="1" t="s">
        <v>2002</v>
      </c>
      <c r="C230" s="1" t="s">
        <v>2002</v>
      </c>
      <c r="D230" s="1" t="s">
        <v>3749</v>
      </c>
      <c r="E230" s="1" t="s">
        <v>1435</v>
      </c>
      <c r="F230" s="1" t="str">
        <f>VLOOKUP(Table4[[#This Row],[نام کارشناس دفتر فنی]],Table1[],3,0)</f>
        <v>کارشناس بازرسی وبرنامه ریزی تعمیرات برق وابزاردقیق(3)</v>
      </c>
      <c r="G230" s="1" t="s">
        <v>704</v>
      </c>
      <c r="H230" s="1" t="str">
        <f>VLOOKUP(Table4[[#This Row],[نام شخص کارشناس نظارت]],Table1[],3,0)</f>
        <v>کارشناس برق و ابزار دقیق نظارت (1)</v>
      </c>
      <c r="I230" s="1">
        <f>COUNTIF(Table2[کد سیستم],Table4[[#This Row],[کد سیستم]])</f>
        <v>1</v>
      </c>
    </row>
    <row r="231" spans="1:9" hidden="1" x14ac:dyDescent="0.25">
      <c r="A231" s="1">
        <v>230</v>
      </c>
      <c r="B231" s="1" t="s">
        <v>2004</v>
      </c>
      <c r="C231" s="1" t="s">
        <v>2004</v>
      </c>
      <c r="D231" s="1" t="s">
        <v>3749</v>
      </c>
      <c r="E231" s="1" t="s">
        <v>1435</v>
      </c>
      <c r="F231" s="1" t="str">
        <f>VLOOKUP(Table4[[#This Row],[نام کارشناس دفتر فنی]],Table1[],3,0)</f>
        <v>کارشناس بازرسی وبرنامه ریزی تعمیرات برق وابزاردقیق(3)</v>
      </c>
      <c r="G231" s="1" t="s">
        <v>704</v>
      </c>
      <c r="H231" s="1" t="str">
        <f>VLOOKUP(Table4[[#This Row],[نام شخص کارشناس نظارت]],Table1[],3,0)</f>
        <v>کارشناس برق و ابزار دقیق نظارت (1)</v>
      </c>
      <c r="I231" s="1">
        <f>COUNTIF(Table2[کد سیستم],Table4[[#This Row],[کد سیستم]])</f>
        <v>1</v>
      </c>
    </row>
    <row r="232" spans="1:9" hidden="1" x14ac:dyDescent="0.25">
      <c r="A232" s="1">
        <v>231</v>
      </c>
      <c r="B232" s="1" t="s">
        <v>2006</v>
      </c>
      <c r="C232" s="1" t="s">
        <v>2006</v>
      </c>
      <c r="D232" s="1" t="s">
        <v>3749</v>
      </c>
      <c r="E232" s="1" t="s">
        <v>1435</v>
      </c>
      <c r="F232" s="1" t="str">
        <f>VLOOKUP(Table4[[#This Row],[نام کارشناس دفتر فنی]],Table1[],3,0)</f>
        <v>کارشناس بازرسی وبرنامه ریزی تعمیرات برق وابزاردقیق(3)</v>
      </c>
      <c r="G232" s="1" t="s">
        <v>704</v>
      </c>
      <c r="H232" s="1" t="str">
        <f>VLOOKUP(Table4[[#This Row],[نام شخص کارشناس نظارت]],Table1[],3,0)</f>
        <v>کارشناس برق و ابزار دقیق نظارت (1)</v>
      </c>
      <c r="I232" s="1">
        <f>COUNTIF(Table2[کد سیستم],Table4[[#This Row],[کد سیستم]])</f>
        <v>1</v>
      </c>
    </row>
    <row r="233" spans="1:9" hidden="1" x14ac:dyDescent="0.25">
      <c r="A233" s="1">
        <v>232</v>
      </c>
      <c r="B233" s="1" t="s">
        <v>2008</v>
      </c>
      <c r="C233" s="1" t="s">
        <v>2008</v>
      </c>
      <c r="D233" s="1" t="s">
        <v>3749</v>
      </c>
      <c r="E233" s="1" t="s">
        <v>1435</v>
      </c>
      <c r="F233" s="1" t="str">
        <f>VLOOKUP(Table4[[#This Row],[نام کارشناس دفتر فنی]],Table1[],3,0)</f>
        <v>کارشناس بازرسی وبرنامه ریزی تعمیرات برق وابزاردقیق(3)</v>
      </c>
      <c r="G233" s="1" t="s">
        <v>704</v>
      </c>
      <c r="H233" s="1" t="str">
        <f>VLOOKUP(Table4[[#This Row],[نام شخص کارشناس نظارت]],Table1[],3,0)</f>
        <v>کارشناس برق و ابزار دقیق نظارت (1)</v>
      </c>
      <c r="I233" s="1">
        <f>COUNTIF(Table2[کد سیستم],Table4[[#This Row],[کد سیستم]])</f>
        <v>1</v>
      </c>
    </row>
    <row r="234" spans="1:9" hidden="1" x14ac:dyDescent="0.25">
      <c r="A234" s="1">
        <v>233</v>
      </c>
      <c r="B234" s="1" t="s">
        <v>2010</v>
      </c>
      <c r="C234" s="1" t="s">
        <v>2010</v>
      </c>
      <c r="D234" s="1" t="s">
        <v>3749</v>
      </c>
      <c r="E234" s="1" t="s">
        <v>1435</v>
      </c>
      <c r="F234" s="1" t="str">
        <f>VLOOKUP(Table4[[#This Row],[نام کارشناس دفتر فنی]],Table1[],3,0)</f>
        <v>کارشناس بازرسی وبرنامه ریزی تعمیرات برق وابزاردقیق(3)</v>
      </c>
      <c r="G234" s="1" t="s">
        <v>704</v>
      </c>
      <c r="H234" s="1" t="str">
        <f>VLOOKUP(Table4[[#This Row],[نام شخص کارشناس نظارت]],Table1[],3,0)</f>
        <v>کارشناس برق و ابزار دقیق نظارت (1)</v>
      </c>
      <c r="I234" s="1">
        <f>COUNTIF(Table2[کد سیستم],Table4[[#This Row],[کد سیستم]])</f>
        <v>1</v>
      </c>
    </row>
    <row r="235" spans="1:9" hidden="1" x14ac:dyDescent="0.25">
      <c r="A235" s="1">
        <v>234</v>
      </c>
      <c r="B235" s="1" t="s">
        <v>2012</v>
      </c>
      <c r="C235" s="1" t="s">
        <v>2012</v>
      </c>
      <c r="D235" s="1" t="s">
        <v>3749</v>
      </c>
      <c r="E235" s="1" t="s">
        <v>1435</v>
      </c>
      <c r="F235" s="1" t="str">
        <f>VLOOKUP(Table4[[#This Row],[نام کارشناس دفتر فنی]],Table1[],3,0)</f>
        <v>کارشناس بازرسی وبرنامه ریزی تعمیرات برق وابزاردقیق(3)</v>
      </c>
      <c r="G235" s="1" t="s">
        <v>704</v>
      </c>
      <c r="H235" s="1" t="str">
        <f>VLOOKUP(Table4[[#This Row],[نام شخص کارشناس نظارت]],Table1[],3,0)</f>
        <v>کارشناس برق و ابزار دقیق نظارت (1)</v>
      </c>
      <c r="I235" s="1">
        <f>COUNTIF(Table2[کد سیستم],Table4[[#This Row],[کد سیستم]])</f>
        <v>1</v>
      </c>
    </row>
    <row r="236" spans="1:9" hidden="1" x14ac:dyDescent="0.25">
      <c r="A236" s="1">
        <v>235</v>
      </c>
      <c r="B236" s="1" t="s">
        <v>2014</v>
      </c>
      <c r="C236" s="1" t="s">
        <v>2014</v>
      </c>
      <c r="D236" s="1" t="s">
        <v>3749</v>
      </c>
      <c r="E236" s="1" t="s">
        <v>1435</v>
      </c>
      <c r="F236" s="1" t="str">
        <f>VLOOKUP(Table4[[#This Row],[نام کارشناس دفتر فنی]],Table1[],3,0)</f>
        <v>کارشناس بازرسی وبرنامه ریزی تعمیرات برق وابزاردقیق(3)</v>
      </c>
      <c r="G236" s="1" t="s">
        <v>704</v>
      </c>
      <c r="H236" s="1" t="str">
        <f>VLOOKUP(Table4[[#This Row],[نام شخص کارشناس نظارت]],Table1[],3,0)</f>
        <v>کارشناس برق و ابزار دقیق نظارت (1)</v>
      </c>
      <c r="I236" s="1">
        <f>COUNTIF(Table2[کد سیستم],Table4[[#This Row],[کد سیستم]])</f>
        <v>1</v>
      </c>
    </row>
    <row r="237" spans="1:9" hidden="1" x14ac:dyDescent="0.25">
      <c r="A237" s="1">
        <v>236</v>
      </c>
      <c r="B237" s="1" t="s">
        <v>2016</v>
      </c>
      <c r="C237" s="1" t="s">
        <v>2016</v>
      </c>
      <c r="D237" s="1" t="s">
        <v>3749</v>
      </c>
      <c r="E237" s="1" t="s">
        <v>1435</v>
      </c>
      <c r="F237" s="1" t="str">
        <f>VLOOKUP(Table4[[#This Row],[نام کارشناس دفتر فنی]],Table1[],3,0)</f>
        <v>کارشناس بازرسی وبرنامه ریزی تعمیرات برق وابزاردقیق(3)</v>
      </c>
      <c r="G237" s="1" t="s">
        <v>704</v>
      </c>
      <c r="H237" s="1" t="str">
        <f>VLOOKUP(Table4[[#This Row],[نام شخص کارشناس نظارت]],Table1[],3,0)</f>
        <v>کارشناس برق و ابزار دقیق نظارت (1)</v>
      </c>
      <c r="I237" s="1">
        <f>COUNTIF(Table2[کد سیستم],Table4[[#This Row],[کد سیستم]])</f>
        <v>1</v>
      </c>
    </row>
    <row r="238" spans="1:9" hidden="1" x14ac:dyDescent="0.25">
      <c r="A238" s="1">
        <v>237</v>
      </c>
      <c r="B238" s="1" t="s">
        <v>2018</v>
      </c>
      <c r="C238" s="1" t="s">
        <v>2018</v>
      </c>
      <c r="D238" s="1" t="s">
        <v>3749</v>
      </c>
      <c r="E238" s="1" t="s">
        <v>1435</v>
      </c>
      <c r="F238" s="1" t="str">
        <f>VLOOKUP(Table4[[#This Row],[نام کارشناس دفتر فنی]],Table1[],3,0)</f>
        <v>کارشناس بازرسی وبرنامه ریزی تعمیرات برق وابزاردقیق(3)</v>
      </c>
      <c r="G238" s="1" t="s">
        <v>704</v>
      </c>
      <c r="H238" s="1" t="str">
        <f>VLOOKUP(Table4[[#This Row],[نام شخص کارشناس نظارت]],Table1[],3,0)</f>
        <v>کارشناس برق و ابزار دقیق نظارت (1)</v>
      </c>
      <c r="I238" s="1">
        <f>COUNTIF(Table2[کد سیستم],Table4[[#This Row],[کد سیستم]])</f>
        <v>1</v>
      </c>
    </row>
    <row r="239" spans="1:9" hidden="1" x14ac:dyDescent="0.25">
      <c r="A239" s="1">
        <v>238</v>
      </c>
      <c r="B239" s="1" t="s">
        <v>2020</v>
      </c>
      <c r="C239" s="1" t="s">
        <v>2020</v>
      </c>
      <c r="D239" s="1" t="s">
        <v>3749</v>
      </c>
      <c r="E239" s="1" t="s">
        <v>1435</v>
      </c>
      <c r="F239" s="1" t="str">
        <f>VLOOKUP(Table4[[#This Row],[نام کارشناس دفتر فنی]],Table1[],3,0)</f>
        <v>کارشناس بازرسی وبرنامه ریزی تعمیرات برق وابزاردقیق(3)</v>
      </c>
      <c r="G239" s="1" t="s">
        <v>704</v>
      </c>
      <c r="H239" s="1" t="str">
        <f>VLOOKUP(Table4[[#This Row],[نام شخص کارشناس نظارت]],Table1[],3,0)</f>
        <v>کارشناس برق و ابزار دقیق نظارت (1)</v>
      </c>
      <c r="I239" s="1">
        <f>COUNTIF(Table2[کد سیستم],Table4[[#This Row],[کد سیستم]])</f>
        <v>1</v>
      </c>
    </row>
    <row r="240" spans="1:9" hidden="1" x14ac:dyDescent="0.25">
      <c r="A240" s="1">
        <v>239</v>
      </c>
      <c r="B240" s="1" t="s">
        <v>2022</v>
      </c>
      <c r="C240" s="1" t="s">
        <v>2022</v>
      </c>
      <c r="D240" s="1" t="s">
        <v>3749</v>
      </c>
      <c r="E240" s="1" t="s">
        <v>1435</v>
      </c>
      <c r="F240" s="1" t="str">
        <f>VLOOKUP(Table4[[#This Row],[نام کارشناس دفتر فنی]],Table1[],3,0)</f>
        <v>کارشناس بازرسی وبرنامه ریزی تعمیرات برق وابزاردقیق(3)</v>
      </c>
      <c r="G240" s="1" t="s">
        <v>704</v>
      </c>
      <c r="H240" s="1" t="str">
        <f>VLOOKUP(Table4[[#This Row],[نام شخص کارشناس نظارت]],Table1[],3,0)</f>
        <v>کارشناس برق و ابزار دقیق نظارت (1)</v>
      </c>
      <c r="I240" s="1">
        <f>COUNTIF(Table2[کد سیستم],Table4[[#This Row],[کد سیستم]])</f>
        <v>1</v>
      </c>
    </row>
    <row r="241" spans="1:9" hidden="1" x14ac:dyDescent="0.25">
      <c r="A241" s="1">
        <v>240</v>
      </c>
      <c r="B241" s="1" t="s">
        <v>2024</v>
      </c>
      <c r="C241" s="1" t="s">
        <v>2024</v>
      </c>
      <c r="D241" s="1" t="s">
        <v>3749</v>
      </c>
      <c r="E241" s="1" t="s">
        <v>1435</v>
      </c>
      <c r="F241" s="1" t="str">
        <f>VLOOKUP(Table4[[#This Row],[نام کارشناس دفتر فنی]],Table1[],3,0)</f>
        <v>کارشناس بازرسی وبرنامه ریزی تعمیرات برق وابزاردقیق(3)</v>
      </c>
      <c r="G241" s="1" t="s">
        <v>704</v>
      </c>
      <c r="H241" s="1" t="str">
        <f>VLOOKUP(Table4[[#This Row],[نام شخص کارشناس نظارت]],Table1[],3,0)</f>
        <v>کارشناس برق و ابزار دقیق نظارت (1)</v>
      </c>
      <c r="I241" s="1">
        <f>COUNTIF(Table2[کد سیستم],Table4[[#This Row],[کد سیستم]])</f>
        <v>1</v>
      </c>
    </row>
    <row r="242" spans="1:9" hidden="1" x14ac:dyDescent="0.25">
      <c r="A242" s="1">
        <v>241</v>
      </c>
      <c r="B242" s="1" t="s">
        <v>2026</v>
      </c>
      <c r="C242" s="1" t="s">
        <v>2026</v>
      </c>
      <c r="D242" s="1" t="s">
        <v>3749</v>
      </c>
      <c r="E242" s="1" t="s">
        <v>1435</v>
      </c>
      <c r="F242" s="1" t="str">
        <f>VLOOKUP(Table4[[#This Row],[نام کارشناس دفتر فنی]],Table1[],3,0)</f>
        <v>کارشناس بازرسی وبرنامه ریزی تعمیرات برق وابزاردقیق(3)</v>
      </c>
      <c r="G242" s="1" t="s">
        <v>704</v>
      </c>
      <c r="H242" s="1" t="str">
        <f>VLOOKUP(Table4[[#This Row],[نام شخص کارشناس نظارت]],Table1[],3,0)</f>
        <v>کارشناس برق و ابزار دقیق نظارت (1)</v>
      </c>
      <c r="I242" s="1">
        <f>COUNTIF(Table2[کد سیستم],Table4[[#This Row],[کد سیستم]])</f>
        <v>1</v>
      </c>
    </row>
    <row r="243" spans="1:9" hidden="1" x14ac:dyDescent="0.25">
      <c r="A243" s="1">
        <v>242</v>
      </c>
      <c r="B243" s="1" t="s">
        <v>2028</v>
      </c>
      <c r="C243" s="1" t="s">
        <v>2028</v>
      </c>
      <c r="D243" s="1" t="s">
        <v>3749</v>
      </c>
      <c r="E243" s="1" t="s">
        <v>1435</v>
      </c>
      <c r="F243" s="1" t="str">
        <f>VLOOKUP(Table4[[#This Row],[نام کارشناس دفتر فنی]],Table1[],3,0)</f>
        <v>کارشناس بازرسی وبرنامه ریزی تعمیرات برق وابزاردقیق(3)</v>
      </c>
      <c r="G243" s="1" t="s">
        <v>704</v>
      </c>
      <c r="H243" s="1" t="str">
        <f>VLOOKUP(Table4[[#This Row],[نام شخص کارشناس نظارت]],Table1[],3,0)</f>
        <v>کارشناس برق و ابزار دقیق نظارت (1)</v>
      </c>
      <c r="I243" s="1">
        <f>COUNTIF(Table2[کد سیستم],Table4[[#This Row],[کد سیستم]])</f>
        <v>1</v>
      </c>
    </row>
    <row r="244" spans="1:9" hidden="1" x14ac:dyDescent="0.25">
      <c r="A244" s="1">
        <v>243</v>
      </c>
      <c r="B244" s="1" t="s">
        <v>2030</v>
      </c>
      <c r="C244" s="1" t="s">
        <v>2030</v>
      </c>
      <c r="D244" s="1" t="s">
        <v>3749</v>
      </c>
      <c r="E244" s="1" t="s">
        <v>1435</v>
      </c>
      <c r="F244" s="1" t="str">
        <f>VLOOKUP(Table4[[#This Row],[نام کارشناس دفتر فنی]],Table1[],3,0)</f>
        <v>کارشناس بازرسی وبرنامه ریزی تعمیرات برق وابزاردقیق(3)</v>
      </c>
      <c r="G244" s="1" t="s">
        <v>704</v>
      </c>
      <c r="H244" s="1" t="str">
        <f>VLOOKUP(Table4[[#This Row],[نام شخص کارشناس نظارت]],Table1[],3,0)</f>
        <v>کارشناس برق و ابزار دقیق نظارت (1)</v>
      </c>
      <c r="I244" s="1">
        <f>COUNTIF(Table2[کد سیستم],Table4[[#This Row],[کد سیستم]])</f>
        <v>1</v>
      </c>
    </row>
    <row r="245" spans="1:9" hidden="1" x14ac:dyDescent="0.25">
      <c r="A245" s="1">
        <v>244</v>
      </c>
      <c r="B245" s="1" t="s">
        <v>2032</v>
      </c>
      <c r="C245" s="1" t="s">
        <v>2032</v>
      </c>
      <c r="D245" s="1" t="s">
        <v>3749</v>
      </c>
      <c r="E245" s="1" t="s">
        <v>1435</v>
      </c>
      <c r="F245" s="1" t="str">
        <f>VLOOKUP(Table4[[#This Row],[نام کارشناس دفتر فنی]],Table1[],3,0)</f>
        <v>کارشناس بازرسی وبرنامه ریزی تعمیرات برق وابزاردقیق(3)</v>
      </c>
      <c r="G245" s="1" t="s">
        <v>704</v>
      </c>
      <c r="H245" s="1" t="str">
        <f>VLOOKUP(Table4[[#This Row],[نام شخص کارشناس نظارت]],Table1[],3,0)</f>
        <v>کارشناس برق و ابزار دقیق نظارت (1)</v>
      </c>
      <c r="I245" s="1">
        <f>COUNTIF(Table2[کد سیستم],Table4[[#This Row],[کد سیستم]])</f>
        <v>1</v>
      </c>
    </row>
    <row r="246" spans="1:9" hidden="1" x14ac:dyDescent="0.25">
      <c r="A246" s="1">
        <v>245</v>
      </c>
      <c r="B246" s="1" t="s">
        <v>2034</v>
      </c>
      <c r="C246" s="1" t="s">
        <v>2034</v>
      </c>
      <c r="D246" s="1" t="s">
        <v>3749</v>
      </c>
      <c r="E246" s="1" t="s">
        <v>1435</v>
      </c>
      <c r="F246" s="1" t="str">
        <f>VLOOKUP(Table4[[#This Row],[نام کارشناس دفتر فنی]],Table1[],3,0)</f>
        <v>کارشناس بازرسی وبرنامه ریزی تعمیرات برق وابزاردقیق(3)</v>
      </c>
      <c r="G246" s="1" t="s">
        <v>704</v>
      </c>
      <c r="H246" s="1" t="str">
        <f>VLOOKUP(Table4[[#This Row],[نام شخص کارشناس نظارت]],Table1[],3,0)</f>
        <v>کارشناس برق و ابزار دقیق نظارت (1)</v>
      </c>
      <c r="I246" s="1">
        <f>COUNTIF(Table2[کد سیستم],Table4[[#This Row],[کد سیستم]])</f>
        <v>1</v>
      </c>
    </row>
    <row r="247" spans="1:9" hidden="1" x14ac:dyDescent="0.25">
      <c r="A247" s="1">
        <v>246</v>
      </c>
      <c r="B247" s="1" t="s">
        <v>2036</v>
      </c>
      <c r="C247" s="1" t="s">
        <v>2036</v>
      </c>
      <c r="D247" s="1" t="s">
        <v>3749</v>
      </c>
      <c r="E247" s="1" t="s">
        <v>1435</v>
      </c>
      <c r="F247" s="1" t="str">
        <f>VLOOKUP(Table4[[#This Row],[نام کارشناس دفتر فنی]],Table1[],3,0)</f>
        <v>کارشناس بازرسی وبرنامه ریزی تعمیرات برق وابزاردقیق(3)</v>
      </c>
      <c r="G247" s="1" t="s">
        <v>704</v>
      </c>
      <c r="H247" s="1" t="str">
        <f>VLOOKUP(Table4[[#This Row],[نام شخص کارشناس نظارت]],Table1[],3,0)</f>
        <v>کارشناس برق و ابزار دقیق نظارت (1)</v>
      </c>
      <c r="I247" s="1">
        <f>COUNTIF(Table2[کد سیستم],Table4[[#This Row],[کد سیستم]])</f>
        <v>1</v>
      </c>
    </row>
    <row r="248" spans="1:9" hidden="1" x14ac:dyDescent="0.25">
      <c r="A248" s="1">
        <v>247</v>
      </c>
      <c r="B248" s="1" t="s">
        <v>2038</v>
      </c>
      <c r="C248" s="1" t="s">
        <v>2038</v>
      </c>
      <c r="D248" s="1" t="s">
        <v>3749</v>
      </c>
      <c r="E248" s="1" t="s">
        <v>1435</v>
      </c>
      <c r="F248" s="1" t="str">
        <f>VLOOKUP(Table4[[#This Row],[نام کارشناس دفتر فنی]],Table1[],3,0)</f>
        <v>کارشناس بازرسی وبرنامه ریزی تعمیرات برق وابزاردقیق(3)</v>
      </c>
      <c r="G248" s="1" t="s">
        <v>704</v>
      </c>
      <c r="H248" s="1" t="str">
        <f>VLOOKUP(Table4[[#This Row],[نام شخص کارشناس نظارت]],Table1[],3,0)</f>
        <v>کارشناس برق و ابزار دقیق نظارت (1)</v>
      </c>
      <c r="I248" s="1">
        <f>COUNTIF(Table2[کد سیستم],Table4[[#This Row],[کد سیستم]])</f>
        <v>1</v>
      </c>
    </row>
    <row r="249" spans="1:9" hidden="1" x14ac:dyDescent="0.25">
      <c r="A249" s="1">
        <v>248</v>
      </c>
      <c r="B249" s="1" t="s">
        <v>2040</v>
      </c>
      <c r="C249" s="1" t="s">
        <v>2040</v>
      </c>
      <c r="D249" s="1" t="s">
        <v>3749</v>
      </c>
      <c r="E249" s="1" t="s">
        <v>1435</v>
      </c>
      <c r="F249" s="1" t="str">
        <f>VLOOKUP(Table4[[#This Row],[نام کارشناس دفتر فنی]],Table1[],3,0)</f>
        <v>کارشناس بازرسی وبرنامه ریزی تعمیرات برق وابزاردقیق(3)</v>
      </c>
      <c r="G249" s="1" t="s">
        <v>704</v>
      </c>
      <c r="H249" s="1" t="str">
        <f>VLOOKUP(Table4[[#This Row],[نام شخص کارشناس نظارت]],Table1[],3,0)</f>
        <v>کارشناس برق و ابزار دقیق نظارت (1)</v>
      </c>
      <c r="I249" s="1">
        <f>COUNTIF(Table2[کد سیستم],Table4[[#This Row],[کد سیستم]])</f>
        <v>1</v>
      </c>
    </row>
    <row r="250" spans="1:9" hidden="1" x14ac:dyDescent="0.25">
      <c r="A250" s="1">
        <v>249</v>
      </c>
      <c r="B250" s="1" t="s">
        <v>2042</v>
      </c>
      <c r="C250" s="1" t="s">
        <v>2042</v>
      </c>
      <c r="D250" s="1" t="s">
        <v>3749</v>
      </c>
      <c r="E250" s="1" t="s">
        <v>1435</v>
      </c>
      <c r="F250" s="1" t="str">
        <f>VLOOKUP(Table4[[#This Row],[نام کارشناس دفتر فنی]],Table1[],3,0)</f>
        <v>کارشناس بازرسی وبرنامه ریزی تعمیرات برق وابزاردقیق(3)</v>
      </c>
      <c r="G250" s="1" t="s">
        <v>704</v>
      </c>
      <c r="H250" s="1" t="str">
        <f>VLOOKUP(Table4[[#This Row],[نام شخص کارشناس نظارت]],Table1[],3,0)</f>
        <v>کارشناس برق و ابزار دقیق نظارت (1)</v>
      </c>
      <c r="I250" s="1">
        <f>COUNTIF(Table2[کد سیستم],Table4[[#This Row],[کد سیستم]])</f>
        <v>1</v>
      </c>
    </row>
    <row r="251" spans="1:9" hidden="1" x14ac:dyDescent="0.25">
      <c r="A251" s="1">
        <v>250</v>
      </c>
      <c r="B251" s="1" t="s">
        <v>2044</v>
      </c>
      <c r="C251" s="1" t="s">
        <v>2044</v>
      </c>
      <c r="D251" s="1" t="s">
        <v>3749</v>
      </c>
      <c r="E251" s="1" t="s">
        <v>1435</v>
      </c>
      <c r="F251" s="1" t="str">
        <f>VLOOKUP(Table4[[#This Row],[نام کارشناس دفتر فنی]],Table1[],3,0)</f>
        <v>کارشناس بازرسی وبرنامه ریزی تعمیرات برق وابزاردقیق(3)</v>
      </c>
      <c r="G251" s="1" t="s">
        <v>704</v>
      </c>
      <c r="H251" s="1" t="str">
        <f>VLOOKUP(Table4[[#This Row],[نام شخص کارشناس نظارت]],Table1[],3,0)</f>
        <v>کارشناس برق و ابزار دقیق نظارت (1)</v>
      </c>
      <c r="I251" s="1">
        <f>COUNTIF(Table2[کد سیستم],Table4[[#This Row],[کد سیستم]])</f>
        <v>1</v>
      </c>
    </row>
    <row r="252" spans="1:9" hidden="1" x14ac:dyDescent="0.25">
      <c r="A252" s="1">
        <v>251</v>
      </c>
      <c r="B252" s="1" t="s">
        <v>2046</v>
      </c>
      <c r="C252" s="1" t="s">
        <v>2046</v>
      </c>
      <c r="D252" s="1" t="s">
        <v>3749</v>
      </c>
      <c r="E252" s="1" t="s">
        <v>1435</v>
      </c>
      <c r="F252" s="1" t="str">
        <f>VLOOKUP(Table4[[#This Row],[نام کارشناس دفتر فنی]],Table1[],3,0)</f>
        <v>کارشناس بازرسی وبرنامه ریزی تعمیرات برق وابزاردقیق(3)</v>
      </c>
      <c r="G252" s="1" t="s">
        <v>704</v>
      </c>
      <c r="H252" s="1" t="str">
        <f>VLOOKUP(Table4[[#This Row],[نام شخص کارشناس نظارت]],Table1[],3,0)</f>
        <v>کارشناس برق و ابزار دقیق نظارت (1)</v>
      </c>
      <c r="I252" s="1">
        <f>COUNTIF(Table2[کد سیستم],Table4[[#This Row],[کد سیستم]])</f>
        <v>1</v>
      </c>
    </row>
    <row r="253" spans="1:9" hidden="1" x14ac:dyDescent="0.25">
      <c r="A253" s="1">
        <v>252</v>
      </c>
      <c r="B253" s="1" t="s">
        <v>2048</v>
      </c>
      <c r="C253" s="1" t="s">
        <v>2048</v>
      </c>
      <c r="D253" s="1" t="s">
        <v>3749</v>
      </c>
      <c r="E253" s="1" t="s">
        <v>1435</v>
      </c>
      <c r="F253" s="1" t="str">
        <f>VLOOKUP(Table4[[#This Row],[نام کارشناس دفتر فنی]],Table1[],3,0)</f>
        <v>کارشناس بازرسی وبرنامه ریزی تعمیرات برق وابزاردقیق(3)</v>
      </c>
      <c r="G253" s="1" t="s">
        <v>704</v>
      </c>
      <c r="H253" s="1" t="str">
        <f>VLOOKUP(Table4[[#This Row],[نام شخص کارشناس نظارت]],Table1[],3,0)</f>
        <v>کارشناس برق و ابزار دقیق نظارت (1)</v>
      </c>
      <c r="I253" s="1">
        <f>COUNTIF(Table2[کد سیستم],Table4[[#This Row],[کد سیستم]])</f>
        <v>1</v>
      </c>
    </row>
    <row r="254" spans="1:9" hidden="1" x14ac:dyDescent="0.25">
      <c r="A254" s="1">
        <v>253</v>
      </c>
      <c r="B254" s="1" t="s">
        <v>2050</v>
      </c>
      <c r="C254" s="1" t="s">
        <v>2050</v>
      </c>
      <c r="D254" s="1" t="s">
        <v>3749</v>
      </c>
      <c r="E254" s="1" t="s">
        <v>1435</v>
      </c>
      <c r="F254" s="1" t="str">
        <f>VLOOKUP(Table4[[#This Row],[نام کارشناس دفتر فنی]],Table1[],3,0)</f>
        <v>کارشناس بازرسی وبرنامه ریزی تعمیرات برق وابزاردقیق(3)</v>
      </c>
      <c r="G254" s="1" t="s">
        <v>704</v>
      </c>
      <c r="H254" s="1" t="str">
        <f>VLOOKUP(Table4[[#This Row],[نام شخص کارشناس نظارت]],Table1[],3,0)</f>
        <v>کارشناس برق و ابزار دقیق نظارت (1)</v>
      </c>
      <c r="I254" s="1">
        <f>COUNTIF(Table2[کد سیستم],Table4[[#This Row],[کد سیستم]])</f>
        <v>1</v>
      </c>
    </row>
    <row r="255" spans="1:9" hidden="1" x14ac:dyDescent="0.25">
      <c r="A255" s="1">
        <v>254</v>
      </c>
      <c r="B255" s="1" t="s">
        <v>2052</v>
      </c>
      <c r="C255" s="1" t="s">
        <v>2052</v>
      </c>
      <c r="D255" s="1" t="s">
        <v>3749</v>
      </c>
      <c r="E255" s="1" t="s">
        <v>1435</v>
      </c>
      <c r="F255" s="1" t="str">
        <f>VLOOKUP(Table4[[#This Row],[نام کارشناس دفتر فنی]],Table1[],3,0)</f>
        <v>کارشناس بازرسی وبرنامه ریزی تعمیرات برق وابزاردقیق(3)</v>
      </c>
      <c r="G255" s="1" t="s">
        <v>704</v>
      </c>
      <c r="H255" s="1" t="str">
        <f>VLOOKUP(Table4[[#This Row],[نام شخص کارشناس نظارت]],Table1[],3,0)</f>
        <v>کارشناس برق و ابزار دقیق نظارت (1)</v>
      </c>
      <c r="I255" s="1">
        <f>COUNTIF(Table2[کد سیستم],Table4[[#This Row],[کد سیستم]])</f>
        <v>1</v>
      </c>
    </row>
    <row r="256" spans="1:9" hidden="1" x14ac:dyDescent="0.25">
      <c r="A256" s="1">
        <v>255</v>
      </c>
      <c r="B256" s="1" t="s">
        <v>2054</v>
      </c>
      <c r="C256" s="1" t="s">
        <v>2054</v>
      </c>
      <c r="D256" s="1" t="s">
        <v>3749</v>
      </c>
      <c r="E256" s="1" t="s">
        <v>1435</v>
      </c>
      <c r="F256" s="1" t="str">
        <f>VLOOKUP(Table4[[#This Row],[نام کارشناس دفتر فنی]],Table1[],3,0)</f>
        <v>کارشناس بازرسی وبرنامه ریزی تعمیرات برق وابزاردقیق(3)</v>
      </c>
      <c r="G256" s="1" t="s">
        <v>704</v>
      </c>
      <c r="H256" s="1" t="str">
        <f>VLOOKUP(Table4[[#This Row],[نام شخص کارشناس نظارت]],Table1[],3,0)</f>
        <v>کارشناس برق و ابزار دقیق نظارت (1)</v>
      </c>
      <c r="I256" s="1">
        <f>COUNTIF(Table2[کد سیستم],Table4[[#This Row],[کد سیستم]])</f>
        <v>1</v>
      </c>
    </row>
    <row r="257" spans="1:9" hidden="1" x14ac:dyDescent="0.25">
      <c r="A257" s="1">
        <v>256</v>
      </c>
      <c r="B257" s="1" t="s">
        <v>2056</v>
      </c>
      <c r="C257" s="1" t="s">
        <v>2056</v>
      </c>
      <c r="D257" s="1" t="s">
        <v>3749</v>
      </c>
      <c r="E257" s="1" t="s">
        <v>1435</v>
      </c>
      <c r="F257" s="1" t="str">
        <f>VLOOKUP(Table4[[#This Row],[نام کارشناس دفتر فنی]],Table1[],3,0)</f>
        <v>کارشناس بازرسی وبرنامه ریزی تعمیرات برق وابزاردقیق(3)</v>
      </c>
      <c r="G257" s="1" t="s">
        <v>704</v>
      </c>
      <c r="H257" s="1" t="str">
        <f>VLOOKUP(Table4[[#This Row],[نام شخص کارشناس نظارت]],Table1[],3,0)</f>
        <v>کارشناس برق و ابزار دقیق نظارت (1)</v>
      </c>
      <c r="I257" s="1">
        <f>COUNTIF(Table2[کد سیستم],Table4[[#This Row],[کد سیستم]])</f>
        <v>1</v>
      </c>
    </row>
    <row r="258" spans="1:9" hidden="1" x14ac:dyDescent="0.25">
      <c r="A258" s="1">
        <v>257</v>
      </c>
      <c r="B258" s="1" t="s">
        <v>2058</v>
      </c>
      <c r="C258" s="1" t="s">
        <v>2058</v>
      </c>
      <c r="D258" s="1" t="s">
        <v>3749</v>
      </c>
      <c r="E258" s="1" t="s">
        <v>1435</v>
      </c>
      <c r="F258" s="1" t="str">
        <f>VLOOKUP(Table4[[#This Row],[نام کارشناس دفتر فنی]],Table1[],3,0)</f>
        <v>کارشناس بازرسی وبرنامه ریزی تعمیرات برق وابزاردقیق(3)</v>
      </c>
      <c r="G258" s="1" t="s">
        <v>704</v>
      </c>
      <c r="H258" s="1" t="str">
        <f>VLOOKUP(Table4[[#This Row],[نام شخص کارشناس نظارت]],Table1[],3,0)</f>
        <v>کارشناس برق و ابزار دقیق نظارت (1)</v>
      </c>
      <c r="I258" s="1">
        <f>COUNTIF(Table2[کد سیستم],Table4[[#This Row],[کد سیستم]])</f>
        <v>1</v>
      </c>
    </row>
    <row r="259" spans="1:9" hidden="1" x14ac:dyDescent="0.25">
      <c r="A259" s="1">
        <v>258</v>
      </c>
      <c r="B259" s="1" t="s">
        <v>2060</v>
      </c>
      <c r="C259" s="1" t="s">
        <v>2060</v>
      </c>
      <c r="D259" s="1" t="s">
        <v>3749</v>
      </c>
      <c r="E259" s="1" t="s">
        <v>1435</v>
      </c>
      <c r="F259" s="1" t="str">
        <f>VLOOKUP(Table4[[#This Row],[نام کارشناس دفتر فنی]],Table1[],3,0)</f>
        <v>کارشناس بازرسی وبرنامه ریزی تعمیرات برق وابزاردقیق(3)</v>
      </c>
      <c r="G259" s="1" t="s">
        <v>704</v>
      </c>
      <c r="H259" s="1" t="str">
        <f>VLOOKUP(Table4[[#This Row],[نام شخص کارشناس نظارت]],Table1[],3,0)</f>
        <v>کارشناس برق و ابزار دقیق نظارت (1)</v>
      </c>
      <c r="I259" s="1">
        <f>COUNTIF(Table2[کد سیستم],Table4[[#This Row],[کد سیستم]])</f>
        <v>1</v>
      </c>
    </row>
    <row r="260" spans="1:9" hidden="1" x14ac:dyDescent="0.25">
      <c r="A260" s="1">
        <v>259</v>
      </c>
      <c r="B260" s="1" t="s">
        <v>2062</v>
      </c>
      <c r="C260" s="1" t="s">
        <v>2062</v>
      </c>
      <c r="D260" s="1" t="s">
        <v>3749</v>
      </c>
      <c r="E260" s="1" t="s">
        <v>1435</v>
      </c>
      <c r="F260" s="1" t="str">
        <f>VLOOKUP(Table4[[#This Row],[نام کارشناس دفتر فنی]],Table1[],3,0)</f>
        <v>کارشناس بازرسی وبرنامه ریزی تعمیرات برق وابزاردقیق(3)</v>
      </c>
      <c r="G260" s="1" t="s">
        <v>704</v>
      </c>
      <c r="H260" s="1" t="str">
        <f>VLOOKUP(Table4[[#This Row],[نام شخص کارشناس نظارت]],Table1[],3,0)</f>
        <v>کارشناس برق و ابزار دقیق نظارت (1)</v>
      </c>
      <c r="I260" s="1">
        <f>COUNTIF(Table2[کد سیستم],Table4[[#This Row],[کد سیستم]])</f>
        <v>1</v>
      </c>
    </row>
    <row r="261" spans="1:9" hidden="1" x14ac:dyDescent="0.25">
      <c r="A261" s="1">
        <v>260</v>
      </c>
      <c r="B261" s="1" t="s">
        <v>2064</v>
      </c>
      <c r="C261" s="1" t="s">
        <v>2064</v>
      </c>
      <c r="D261" s="1" t="s">
        <v>3749</v>
      </c>
      <c r="E261" s="1" t="s">
        <v>1435</v>
      </c>
      <c r="F261" s="1" t="str">
        <f>VLOOKUP(Table4[[#This Row],[نام کارشناس دفتر فنی]],Table1[],3,0)</f>
        <v>کارشناس بازرسی وبرنامه ریزی تعمیرات برق وابزاردقیق(3)</v>
      </c>
      <c r="G261" s="1" t="s">
        <v>704</v>
      </c>
      <c r="H261" s="1" t="str">
        <f>VLOOKUP(Table4[[#This Row],[نام شخص کارشناس نظارت]],Table1[],3,0)</f>
        <v>کارشناس برق و ابزار دقیق نظارت (1)</v>
      </c>
      <c r="I261" s="1">
        <f>COUNTIF(Table2[کد سیستم],Table4[[#This Row],[کد سیستم]])</f>
        <v>1</v>
      </c>
    </row>
    <row r="262" spans="1:9" hidden="1" x14ac:dyDescent="0.25">
      <c r="A262" s="1">
        <v>261</v>
      </c>
      <c r="B262" s="1" t="s">
        <v>2066</v>
      </c>
      <c r="C262" s="1" t="s">
        <v>2066</v>
      </c>
      <c r="D262" s="1" t="s">
        <v>3749</v>
      </c>
      <c r="E262" s="1" t="s">
        <v>1435</v>
      </c>
      <c r="F262" s="1" t="str">
        <f>VLOOKUP(Table4[[#This Row],[نام کارشناس دفتر فنی]],Table1[],3,0)</f>
        <v>کارشناس بازرسی وبرنامه ریزی تعمیرات برق وابزاردقیق(3)</v>
      </c>
      <c r="G262" s="1" t="s">
        <v>704</v>
      </c>
      <c r="H262" s="1" t="str">
        <f>VLOOKUP(Table4[[#This Row],[نام شخص کارشناس نظارت]],Table1[],3,0)</f>
        <v>کارشناس برق و ابزار دقیق نظارت (1)</v>
      </c>
      <c r="I262" s="1">
        <f>COUNTIF(Table2[کد سیستم],Table4[[#This Row],[کد سیستم]])</f>
        <v>1</v>
      </c>
    </row>
    <row r="263" spans="1:9" hidden="1" x14ac:dyDescent="0.25">
      <c r="A263" s="1">
        <v>262</v>
      </c>
      <c r="B263" s="1" t="s">
        <v>2068</v>
      </c>
      <c r="C263" s="1" t="s">
        <v>2068</v>
      </c>
      <c r="D263" s="1" t="s">
        <v>3749</v>
      </c>
      <c r="E263" s="1" t="s">
        <v>1435</v>
      </c>
      <c r="F263" s="1" t="str">
        <f>VLOOKUP(Table4[[#This Row],[نام کارشناس دفتر فنی]],Table1[],3,0)</f>
        <v>کارشناس بازرسی وبرنامه ریزی تعمیرات برق وابزاردقیق(3)</v>
      </c>
      <c r="G263" s="1" t="s">
        <v>704</v>
      </c>
      <c r="H263" s="1" t="str">
        <f>VLOOKUP(Table4[[#This Row],[نام شخص کارشناس نظارت]],Table1[],3,0)</f>
        <v>کارشناس برق و ابزار دقیق نظارت (1)</v>
      </c>
      <c r="I263" s="1">
        <f>COUNTIF(Table2[کد سیستم],Table4[[#This Row],[کد سیستم]])</f>
        <v>1</v>
      </c>
    </row>
    <row r="264" spans="1:9" hidden="1" x14ac:dyDescent="0.25">
      <c r="A264" s="1">
        <v>263</v>
      </c>
      <c r="B264" s="1" t="s">
        <v>2070</v>
      </c>
      <c r="C264" s="1" t="s">
        <v>2070</v>
      </c>
      <c r="D264" s="1" t="s">
        <v>3749</v>
      </c>
      <c r="E264" s="1" t="s">
        <v>1435</v>
      </c>
      <c r="F264" s="1" t="str">
        <f>VLOOKUP(Table4[[#This Row],[نام کارشناس دفتر فنی]],Table1[],3,0)</f>
        <v>کارشناس بازرسی وبرنامه ریزی تعمیرات برق وابزاردقیق(3)</v>
      </c>
      <c r="G264" s="1" t="s">
        <v>704</v>
      </c>
      <c r="H264" s="1" t="str">
        <f>VLOOKUP(Table4[[#This Row],[نام شخص کارشناس نظارت]],Table1[],3,0)</f>
        <v>کارشناس برق و ابزار دقیق نظارت (1)</v>
      </c>
      <c r="I264" s="1">
        <f>COUNTIF(Table2[کد سیستم],Table4[[#This Row],[کد سیستم]])</f>
        <v>1</v>
      </c>
    </row>
    <row r="265" spans="1:9" hidden="1" x14ac:dyDescent="0.25">
      <c r="A265" s="1">
        <v>264</v>
      </c>
      <c r="B265" s="1" t="s">
        <v>2072</v>
      </c>
      <c r="C265" s="1" t="s">
        <v>2072</v>
      </c>
      <c r="D265" s="1" t="s">
        <v>3749</v>
      </c>
      <c r="E265" s="1" t="s">
        <v>1435</v>
      </c>
      <c r="F265" s="1" t="str">
        <f>VLOOKUP(Table4[[#This Row],[نام کارشناس دفتر فنی]],Table1[],3,0)</f>
        <v>کارشناس بازرسی وبرنامه ریزی تعمیرات برق وابزاردقیق(3)</v>
      </c>
      <c r="G265" s="1" t="s">
        <v>704</v>
      </c>
      <c r="H265" s="1" t="str">
        <f>VLOOKUP(Table4[[#This Row],[نام شخص کارشناس نظارت]],Table1[],3,0)</f>
        <v>کارشناس برق و ابزار دقیق نظارت (1)</v>
      </c>
      <c r="I265" s="1">
        <f>COUNTIF(Table2[کد سیستم],Table4[[#This Row],[کد سیستم]])</f>
        <v>1</v>
      </c>
    </row>
    <row r="266" spans="1:9" hidden="1" x14ac:dyDescent="0.25">
      <c r="A266" s="1">
        <v>265</v>
      </c>
      <c r="B266" s="1" t="s">
        <v>2074</v>
      </c>
      <c r="C266" s="1" t="s">
        <v>2074</v>
      </c>
      <c r="D266" s="1" t="s">
        <v>3749</v>
      </c>
      <c r="E266" s="1" t="s">
        <v>1435</v>
      </c>
      <c r="F266" s="1" t="str">
        <f>VLOOKUP(Table4[[#This Row],[نام کارشناس دفتر فنی]],Table1[],3,0)</f>
        <v>کارشناس بازرسی وبرنامه ریزی تعمیرات برق وابزاردقیق(3)</v>
      </c>
      <c r="G266" s="1" t="s">
        <v>704</v>
      </c>
      <c r="H266" s="1" t="str">
        <f>VLOOKUP(Table4[[#This Row],[نام شخص کارشناس نظارت]],Table1[],3,0)</f>
        <v>کارشناس برق و ابزار دقیق نظارت (1)</v>
      </c>
      <c r="I266" s="1">
        <f>COUNTIF(Table2[کد سیستم],Table4[[#This Row],[کد سیستم]])</f>
        <v>1</v>
      </c>
    </row>
    <row r="267" spans="1:9" hidden="1" x14ac:dyDescent="0.25">
      <c r="A267" s="1">
        <v>266</v>
      </c>
      <c r="B267" s="1" t="s">
        <v>2076</v>
      </c>
      <c r="C267" s="1" t="s">
        <v>2076</v>
      </c>
      <c r="D267" s="1" t="s">
        <v>3749</v>
      </c>
      <c r="E267" s="1" t="s">
        <v>1435</v>
      </c>
      <c r="F267" s="1" t="str">
        <f>VLOOKUP(Table4[[#This Row],[نام کارشناس دفتر فنی]],Table1[],3,0)</f>
        <v>کارشناس بازرسی وبرنامه ریزی تعمیرات برق وابزاردقیق(3)</v>
      </c>
      <c r="G267" s="1" t="s">
        <v>704</v>
      </c>
      <c r="H267" s="1" t="str">
        <f>VLOOKUP(Table4[[#This Row],[نام شخص کارشناس نظارت]],Table1[],3,0)</f>
        <v>کارشناس برق و ابزار دقیق نظارت (1)</v>
      </c>
      <c r="I267" s="1">
        <f>COUNTIF(Table2[کد سیستم],Table4[[#This Row],[کد سیستم]])</f>
        <v>1</v>
      </c>
    </row>
    <row r="268" spans="1:9" hidden="1" x14ac:dyDescent="0.25">
      <c r="A268" s="1">
        <v>267</v>
      </c>
      <c r="B268" s="1" t="s">
        <v>2078</v>
      </c>
      <c r="C268" s="1" t="s">
        <v>2078</v>
      </c>
      <c r="D268" s="1" t="s">
        <v>3749</v>
      </c>
      <c r="E268" s="1" t="s">
        <v>1435</v>
      </c>
      <c r="F268" s="1" t="str">
        <f>VLOOKUP(Table4[[#This Row],[نام کارشناس دفتر فنی]],Table1[],3,0)</f>
        <v>کارشناس بازرسی وبرنامه ریزی تعمیرات برق وابزاردقیق(3)</v>
      </c>
      <c r="G268" s="1" t="s">
        <v>704</v>
      </c>
      <c r="H268" s="1" t="str">
        <f>VLOOKUP(Table4[[#This Row],[نام شخص کارشناس نظارت]],Table1[],3,0)</f>
        <v>کارشناس برق و ابزار دقیق نظارت (1)</v>
      </c>
      <c r="I268" s="1">
        <f>COUNTIF(Table2[کد سیستم],Table4[[#This Row],[کد سیستم]])</f>
        <v>1</v>
      </c>
    </row>
    <row r="269" spans="1:9" hidden="1" x14ac:dyDescent="0.25">
      <c r="A269" s="1">
        <v>268</v>
      </c>
      <c r="B269" s="1" t="s">
        <v>2080</v>
      </c>
      <c r="C269" s="1" t="s">
        <v>2080</v>
      </c>
      <c r="D269" s="1" t="s">
        <v>3749</v>
      </c>
      <c r="E269" s="1" t="s">
        <v>1435</v>
      </c>
      <c r="F269" s="1" t="str">
        <f>VLOOKUP(Table4[[#This Row],[نام کارشناس دفتر فنی]],Table1[],3,0)</f>
        <v>کارشناس بازرسی وبرنامه ریزی تعمیرات برق وابزاردقیق(3)</v>
      </c>
      <c r="G269" s="1" t="s">
        <v>704</v>
      </c>
      <c r="H269" s="1" t="str">
        <f>VLOOKUP(Table4[[#This Row],[نام شخص کارشناس نظارت]],Table1[],3,0)</f>
        <v>کارشناس برق و ابزار دقیق نظارت (1)</v>
      </c>
      <c r="I269" s="1">
        <f>COUNTIF(Table2[کد سیستم],Table4[[#This Row],[کد سیستم]])</f>
        <v>1</v>
      </c>
    </row>
    <row r="270" spans="1:9" hidden="1" x14ac:dyDescent="0.25">
      <c r="A270" s="1">
        <v>269</v>
      </c>
      <c r="B270" s="1" t="s">
        <v>2082</v>
      </c>
      <c r="C270" s="1" t="s">
        <v>2082</v>
      </c>
      <c r="D270" s="1" t="s">
        <v>3749</v>
      </c>
      <c r="E270" s="1" t="s">
        <v>418</v>
      </c>
      <c r="F270" s="1" t="str">
        <f>VLOOKUP(Table4[[#This Row],[نام کارشناس دفتر فنی]],Table1[],3,0)</f>
        <v>کارشناس بازرسی وبرنامه ریزی تعمیرات برق وابزاردقیق(1)</v>
      </c>
      <c r="G270" s="1" t="s">
        <v>704</v>
      </c>
      <c r="H270" s="1" t="str">
        <f>VLOOKUP(Table4[[#This Row],[نام شخص کارشناس نظارت]],Table1[],3,0)</f>
        <v>کارشناس برق و ابزار دقیق نظارت (1)</v>
      </c>
      <c r="I270" s="1">
        <f>COUNTIF(Table2[کد سیستم],Table4[[#This Row],[کد سیستم]])</f>
        <v>1</v>
      </c>
    </row>
    <row r="271" spans="1:9" hidden="1" x14ac:dyDescent="0.25">
      <c r="A271" s="1">
        <v>270</v>
      </c>
      <c r="B271" s="1" t="s">
        <v>2084</v>
      </c>
      <c r="C271" s="1" t="s">
        <v>2084</v>
      </c>
      <c r="D271" s="1" t="s">
        <v>3749</v>
      </c>
      <c r="E271" s="1" t="s">
        <v>418</v>
      </c>
      <c r="F271" s="1" t="str">
        <f>VLOOKUP(Table4[[#This Row],[نام کارشناس دفتر فنی]],Table1[],3,0)</f>
        <v>کارشناس بازرسی وبرنامه ریزی تعمیرات برق وابزاردقیق(1)</v>
      </c>
      <c r="G271" s="1" t="s">
        <v>704</v>
      </c>
      <c r="H271" s="1" t="str">
        <f>VLOOKUP(Table4[[#This Row],[نام شخص کارشناس نظارت]],Table1[],3,0)</f>
        <v>کارشناس برق و ابزار دقیق نظارت (1)</v>
      </c>
      <c r="I271" s="1">
        <f>COUNTIF(Table2[کد سیستم],Table4[[#This Row],[کد سیستم]])</f>
        <v>1</v>
      </c>
    </row>
    <row r="272" spans="1:9" hidden="1" x14ac:dyDescent="0.25">
      <c r="A272" s="1">
        <v>271</v>
      </c>
      <c r="B272" s="1" t="s">
        <v>2086</v>
      </c>
      <c r="C272" s="1" t="s">
        <v>2086</v>
      </c>
      <c r="D272" s="1" t="s">
        <v>3749</v>
      </c>
      <c r="E272" s="1" t="s">
        <v>418</v>
      </c>
      <c r="F272" s="1" t="str">
        <f>VLOOKUP(Table4[[#This Row],[نام کارشناس دفتر فنی]],Table1[],3,0)</f>
        <v>کارشناس بازرسی وبرنامه ریزی تعمیرات برق وابزاردقیق(1)</v>
      </c>
      <c r="G272" s="1" t="s">
        <v>704</v>
      </c>
      <c r="H272" s="1" t="str">
        <f>VLOOKUP(Table4[[#This Row],[نام شخص کارشناس نظارت]],Table1[],3,0)</f>
        <v>کارشناس برق و ابزار دقیق نظارت (1)</v>
      </c>
      <c r="I272" s="1">
        <f>COUNTIF(Table2[کد سیستم],Table4[[#This Row],[کد سیستم]])</f>
        <v>1</v>
      </c>
    </row>
    <row r="273" spans="1:9" hidden="1" x14ac:dyDescent="0.25">
      <c r="A273" s="1">
        <v>272</v>
      </c>
      <c r="B273" s="1" t="s">
        <v>2088</v>
      </c>
      <c r="C273" s="1" t="s">
        <v>2088</v>
      </c>
      <c r="D273" s="1" t="s">
        <v>3749</v>
      </c>
      <c r="E273" s="1" t="s">
        <v>418</v>
      </c>
      <c r="F273" s="1" t="str">
        <f>VLOOKUP(Table4[[#This Row],[نام کارشناس دفتر فنی]],Table1[],3,0)</f>
        <v>کارشناس بازرسی وبرنامه ریزی تعمیرات برق وابزاردقیق(1)</v>
      </c>
      <c r="G273" s="1" t="s">
        <v>704</v>
      </c>
      <c r="H273" s="1" t="str">
        <f>VLOOKUP(Table4[[#This Row],[نام شخص کارشناس نظارت]],Table1[],3,0)</f>
        <v>کارشناس برق و ابزار دقیق نظارت (1)</v>
      </c>
      <c r="I273" s="1">
        <f>COUNTIF(Table2[کد سیستم],Table4[[#This Row],[کد سیستم]])</f>
        <v>1</v>
      </c>
    </row>
    <row r="274" spans="1:9" hidden="1" x14ac:dyDescent="0.25">
      <c r="A274" s="1">
        <v>273</v>
      </c>
      <c r="B274" s="1" t="s">
        <v>2090</v>
      </c>
      <c r="C274" s="1" t="s">
        <v>2090</v>
      </c>
      <c r="D274" s="1" t="s">
        <v>3749</v>
      </c>
      <c r="E274" s="1" t="s">
        <v>418</v>
      </c>
      <c r="F274" s="1" t="str">
        <f>VLOOKUP(Table4[[#This Row],[نام کارشناس دفتر فنی]],Table1[],3,0)</f>
        <v>کارشناس بازرسی وبرنامه ریزی تعمیرات برق وابزاردقیق(1)</v>
      </c>
      <c r="G274" s="1" t="s">
        <v>704</v>
      </c>
      <c r="H274" s="1" t="str">
        <f>VLOOKUP(Table4[[#This Row],[نام شخص کارشناس نظارت]],Table1[],3,0)</f>
        <v>کارشناس برق و ابزار دقیق نظارت (1)</v>
      </c>
      <c r="I274" s="1">
        <f>COUNTIF(Table2[کد سیستم],Table4[[#This Row],[کد سیستم]])</f>
        <v>1</v>
      </c>
    </row>
    <row r="275" spans="1:9" hidden="1" x14ac:dyDescent="0.25">
      <c r="A275" s="1">
        <v>274</v>
      </c>
      <c r="B275" s="1" t="s">
        <v>2092</v>
      </c>
      <c r="C275" s="1" t="s">
        <v>2092</v>
      </c>
      <c r="D275" s="1" t="s">
        <v>3749</v>
      </c>
      <c r="E275" s="1" t="s">
        <v>418</v>
      </c>
      <c r="F275" s="1" t="str">
        <f>VLOOKUP(Table4[[#This Row],[نام کارشناس دفتر فنی]],Table1[],3,0)</f>
        <v>کارشناس بازرسی وبرنامه ریزی تعمیرات برق وابزاردقیق(1)</v>
      </c>
      <c r="G275" s="1" t="s">
        <v>704</v>
      </c>
      <c r="H275" s="1" t="str">
        <f>VLOOKUP(Table4[[#This Row],[نام شخص کارشناس نظارت]],Table1[],3,0)</f>
        <v>کارشناس برق و ابزار دقیق نظارت (1)</v>
      </c>
      <c r="I275" s="1">
        <f>COUNTIF(Table2[کد سیستم],Table4[[#This Row],[کد سیستم]])</f>
        <v>1</v>
      </c>
    </row>
    <row r="276" spans="1:9" hidden="1" x14ac:dyDescent="0.25">
      <c r="A276" s="1">
        <v>275</v>
      </c>
      <c r="B276" s="1" t="s">
        <v>2094</v>
      </c>
      <c r="C276" s="1" t="s">
        <v>2094</v>
      </c>
      <c r="D276" s="1" t="s">
        <v>3749</v>
      </c>
      <c r="E276" s="1" t="s">
        <v>418</v>
      </c>
      <c r="F276" s="1" t="str">
        <f>VLOOKUP(Table4[[#This Row],[نام کارشناس دفتر فنی]],Table1[],3,0)</f>
        <v>کارشناس بازرسی وبرنامه ریزی تعمیرات برق وابزاردقیق(1)</v>
      </c>
      <c r="G276" s="1" t="s">
        <v>704</v>
      </c>
      <c r="H276" s="1" t="str">
        <f>VLOOKUP(Table4[[#This Row],[نام شخص کارشناس نظارت]],Table1[],3,0)</f>
        <v>کارشناس برق و ابزار دقیق نظارت (1)</v>
      </c>
      <c r="I276" s="1">
        <f>COUNTIF(Table2[کد سیستم],Table4[[#This Row],[کد سیستم]])</f>
        <v>1</v>
      </c>
    </row>
    <row r="277" spans="1:9" hidden="1" x14ac:dyDescent="0.25">
      <c r="A277" s="1">
        <v>276</v>
      </c>
      <c r="B277" s="1" t="s">
        <v>2096</v>
      </c>
      <c r="C277" s="1" t="s">
        <v>2096</v>
      </c>
      <c r="D277" s="1" t="s">
        <v>3749</v>
      </c>
      <c r="E277" s="1" t="s">
        <v>418</v>
      </c>
      <c r="F277" s="1" t="str">
        <f>VLOOKUP(Table4[[#This Row],[نام کارشناس دفتر فنی]],Table1[],3,0)</f>
        <v>کارشناس بازرسی وبرنامه ریزی تعمیرات برق وابزاردقیق(1)</v>
      </c>
      <c r="G277" s="1" t="s">
        <v>704</v>
      </c>
      <c r="H277" s="1" t="str">
        <f>VLOOKUP(Table4[[#This Row],[نام شخص کارشناس نظارت]],Table1[],3,0)</f>
        <v>کارشناس برق و ابزار دقیق نظارت (1)</v>
      </c>
      <c r="I277" s="1">
        <f>COUNTIF(Table2[کد سیستم],Table4[[#This Row],[کد سیستم]])</f>
        <v>1</v>
      </c>
    </row>
    <row r="278" spans="1:9" hidden="1" x14ac:dyDescent="0.25">
      <c r="A278" s="1">
        <v>277</v>
      </c>
      <c r="B278" s="1" t="s">
        <v>2098</v>
      </c>
      <c r="C278" s="1" t="s">
        <v>2098</v>
      </c>
      <c r="D278" s="1" t="s">
        <v>3749</v>
      </c>
      <c r="E278" s="1" t="s">
        <v>418</v>
      </c>
      <c r="F278" s="1" t="str">
        <f>VLOOKUP(Table4[[#This Row],[نام کارشناس دفتر فنی]],Table1[],3,0)</f>
        <v>کارشناس بازرسی وبرنامه ریزی تعمیرات برق وابزاردقیق(1)</v>
      </c>
      <c r="G278" s="1" t="s">
        <v>704</v>
      </c>
      <c r="H278" s="1" t="str">
        <f>VLOOKUP(Table4[[#This Row],[نام شخص کارشناس نظارت]],Table1[],3,0)</f>
        <v>کارشناس برق و ابزار دقیق نظارت (1)</v>
      </c>
      <c r="I278" s="1">
        <f>COUNTIF(Table2[کد سیستم],Table4[[#This Row],[کد سیستم]])</f>
        <v>1</v>
      </c>
    </row>
    <row r="279" spans="1:9" hidden="1" x14ac:dyDescent="0.25">
      <c r="A279" s="1">
        <v>278</v>
      </c>
      <c r="B279" s="1" t="s">
        <v>2100</v>
      </c>
      <c r="C279" s="1" t="s">
        <v>2100</v>
      </c>
      <c r="D279" s="1" t="s">
        <v>3749</v>
      </c>
      <c r="E279" s="1" t="s">
        <v>418</v>
      </c>
      <c r="F279" s="1" t="str">
        <f>VLOOKUP(Table4[[#This Row],[نام کارشناس دفتر فنی]],Table1[],3,0)</f>
        <v>کارشناس بازرسی وبرنامه ریزی تعمیرات برق وابزاردقیق(1)</v>
      </c>
      <c r="G279" s="1" t="s">
        <v>704</v>
      </c>
      <c r="H279" s="1" t="str">
        <f>VLOOKUP(Table4[[#This Row],[نام شخص کارشناس نظارت]],Table1[],3,0)</f>
        <v>کارشناس برق و ابزار دقیق نظارت (1)</v>
      </c>
      <c r="I279" s="1">
        <f>COUNTIF(Table2[کد سیستم],Table4[[#This Row],[کد سیستم]])</f>
        <v>1</v>
      </c>
    </row>
    <row r="280" spans="1:9" hidden="1" x14ac:dyDescent="0.25">
      <c r="A280" s="1">
        <v>279</v>
      </c>
      <c r="B280" s="1" t="s">
        <v>2102</v>
      </c>
      <c r="C280" s="1" t="s">
        <v>2102</v>
      </c>
      <c r="D280" s="1" t="s">
        <v>3749</v>
      </c>
      <c r="E280" s="1" t="s">
        <v>418</v>
      </c>
      <c r="F280" s="1" t="str">
        <f>VLOOKUP(Table4[[#This Row],[نام کارشناس دفتر فنی]],Table1[],3,0)</f>
        <v>کارشناس بازرسی وبرنامه ریزی تعمیرات برق وابزاردقیق(1)</v>
      </c>
      <c r="G280" s="1" t="s">
        <v>704</v>
      </c>
      <c r="H280" s="1" t="str">
        <f>VLOOKUP(Table4[[#This Row],[نام شخص کارشناس نظارت]],Table1[],3,0)</f>
        <v>کارشناس برق و ابزار دقیق نظارت (1)</v>
      </c>
      <c r="I280" s="1">
        <f>COUNTIF(Table2[کد سیستم],Table4[[#This Row],[کد سیستم]])</f>
        <v>1</v>
      </c>
    </row>
    <row r="281" spans="1:9" hidden="1" x14ac:dyDescent="0.25">
      <c r="A281" s="1">
        <v>280</v>
      </c>
      <c r="B281" s="1" t="s">
        <v>2104</v>
      </c>
      <c r="C281" s="1" t="s">
        <v>2104</v>
      </c>
      <c r="D281" s="1" t="s">
        <v>3749</v>
      </c>
      <c r="E281" s="1" t="s">
        <v>418</v>
      </c>
      <c r="F281" s="1" t="str">
        <f>VLOOKUP(Table4[[#This Row],[نام کارشناس دفتر فنی]],Table1[],3,0)</f>
        <v>کارشناس بازرسی وبرنامه ریزی تعمیرات برق وابزاردقیق(1)</v>
      </c>
      <c r="G281" s="1" t="s">
        <v>704</v>
      </c>
      <c r="H281" s="1" t="str">
        <f>VLOOKUP(Table4[[#This Row],[نام شخص کارشناس نظارت]],Table1[],3,0)</f>
        <v>کارشناس برق و ابزار دقیق نظارت (1)</v>
      </c>
      <c r="I281" s="1">
        <f>COUNTIF(Table2[کد سیستم],Table4[[#This Row],[کد سیستم]])</f>
        <v>1</v>
      </c>
    </row>
    <row r="282" spans="1:9" hidden="1" x14ac:dyDescent="0.25">
      <c r="A282" s="1">
        <v>281</v>
      </c>
      <c r="B282" s="1" t="s">
        <v>2106</v>
      </c>
      <c r="C282" s="1" t="s">
        <v>2106</v>
      </c>
      <c r="D282" s="1" t="s">
        <v>3749</v>
      </c>
      <c r="E282" s="1" t="s">
        <v>418</v>
      </c>
      <c r="F282" s="1" t="str">
        <f>VLOOKUP(Table4[[#This Row],[نام کارشناس دفتر فنی]],Table1[],3,0)</f>
        <v>کارشناس بازرسی وبرنامه ریزی تعمیرات برق وابزاردقیق(1)</v>
      </c>
      <c r="G282" s="1" t="s">
        <v>704</v>
      </c>
      <c r="H282" s="1" t="str">
        <f>VLOOKUP(Table4[[#This Row],[نام شخص کارشناس نظارت]],Table1[],3,0)</f>
        <v>کارشناس برق و ابزار دقیق نظارت (1)</v>
      </c>
      <c r="I282" s="1">
        <f>COUNTIF(Table2[کد سیستم],Table4[[#This Row],[کد سیستم]])</f>
        <v>1</v>
      </c>
    </row>
    <row r="283" spans="1:9" hidden="1" x14ac:dyDescent="0.25">
      <c r="A283" s="1">
        <v>282</v>
      </c>
      <c r="B283" s="1" t="s">
        <v>2108</v>
      </c>
      <c r="C283" s="1" t="s">
        <v>2108</v>
      </c>
      <c r="D283" s="1" t="s">
        <v>3749</v>
      </c>
      <c r="E283" s="1" t="s">
        <v>418</v>
      </c>
      <c r="F283" s="1" t="str">
        <f>VLOOKUP(Table4[[#This Row],[نام کارشناس دفتر فنی]],Table1[],3,0)</f>
        <v>کارشناس بازرسی وبرنامه ریزی تعمیرات برق وابزاردقیق(1)</v>
      </c>
      <c r="G283" s="1" t="s">
        <v>704</v>
      </c>
      <c r="H283" s="1" t="str">
        <f>VLOOKUP(Table4[[#This Row],[نام شخص کارشناس نظارت]],Table1[],3,0)</f>
        <v>کارشناس برق و ابزار دقیق نظارت (1)</v>
      </c>
      <c r="I283" s="1">
        <f>COUNTIF(Table2[کد سیستم],Table4[[#This Row],[کد سیستم]])</f>
        <v>1</v>
      </c>
    </row>
    <row r="284" spans="1:9" hidden="1" x14ac:dyDescent="0.25">
      <c r="A284" s="1">
        <v>283</v>
      </c>
      <c r="B284" s="1" t="s">
        <v>2110</v>
      </c>
      <c r="C284" s="1" t="s">
        <v>2110</v>
      </c>
      <c r="D284" s="1" t="s">
        <v>3749</v>
      </c>
      <c r="E284" s="1" t="s">
        <v>418</v>
      </c>
      <c r="F284" s="1" t="str">
        <f>VLOOKUP(Table4[[#This Row],[نام کارشناس دفتر فنی]],Table1[],3,0)</f>
        <v>کارشناس بازرسی وبرنامه ریزی تعمیرات برق وابزاردقیق(1)</v>
      </c>
      <c r="G284" s="1" t="s">
        <v>704</v>
      </c>
      <c r="H284" s="1" t="str">
        <f>VLOOKUP(Table4[[#This Row],[نام شخص کارشناس نظارت]],Table1[],3,0)</f>
        <v>کارشناس برق و ابزار دقیق نظارت (1)</v>
      </c>
      <c r="I284" s="1">
        <f>COUNTIF(Table2[کد سیستم],Table4[[#This Row],[کد سیستم]])</f>
        <v>1</v>
      </c>
    </row>
    <row r="285" spans="1:9" hidden="1" x14ac:dyDescent="0.25">
      <c r="A285" s="1">
        <v>284</v>
      </c>
      <c r="B285" s="1" t="s">
        <v>2112</v>
      </c>
      <c r="C285" s="1" t="s">
        <v>2112</v>
      </c>
      <c r="D285" s="1" t="s">
        <v>3749</v>
      </c>
      <c r="E285" s="1" t="s">
        <v>418</v>
      </c>
      <c r="F285" s="1" t="str">
        <f>VLOOKUP(Table4[[#This Row],[نام کارشناس دفتر فنی]],Table1[],3,0)</f>
        <v>کارشناس بازرسی وبرنامه ریزی تعمیرات برق وابزاردقیق(1)</v>
      </c>
      <c r="G285" s="1" t="s">
        <v>704</v>
      </c>
      <c r="H285" s="1" t="str">
        <f>VLOOKUP(Table4[[#This Row],[نام شخص کارشناس نظارت]],Table1[],3,0)</f>
        <v>کارشناس برق و ابزار دقیق نظارت (1)</v>
      </c>
      <c r="I285" s="1">
        <f>COUNTIF(Table2[کد سیستم],Table4[[#This Row],[کد سیستم]])</f>
        <v>1</v>
      </c>
    </row>
    <row r="286" spans="1:9" hidden="1" x14ac:dyDescent="0.25">
      <c r="A286" s="1">
        <v>285</v>
      </c>
      <c r="B286" s="1" t="s">
        <v>2114</v>
      </c>
      <c r="C286" s="1" t="s">
        <v>2114</v>
      </c>
      <c r="D286" s="1" t="s">
        <v>3749</v>
      </c>
      <c r="E286" s="1" t="s">
        <v>418</v>
      </c>
      <c r="F286" s="1" t="str">
        <f>VLOOKUP(Table4[[#This Row],[نام کارشناس دفتر فنی]],Table1[],3,0)</f>
        <v>کارشناس بازرسی وبرنامه ریزی تعمیرات برق وابزاردقیق(1)</v>
      </c>
      <c r="G286" s="1" t="s">
        <v>704</v>
      </c>
      <c r="H286" s="1" t="str">
        <f>VLOOKUP(Table4[[#This Row],[نام شخص کارشناس نظارت]],Table1[],3,0)</f>
        <v>کارشناس برق و ابزار دقیق نظارت (1)</v>
      </c>
      <c r="I286" s="1">
        <f>COUNTIF(Table2[کد سیستم],Table4[[#This Row],[کد سیستم]])</f>
        <v>1</v>
      </c>
    </row>
    <row r="287" spans="1:9" hidden="1" x14ac:dyDescent="0.25">
      <c r="A287" s="1">
        <v>286</v>
      </c>
      <c r="B287" s="1" t="s">
        <v>2116</v>
      </c>
      <c r="C287" s="1" t="s">
        <v>2116</v>
      </c>
      <c r="D287" s="1" t="s">
        <v>3749</v>
      </c>
      <c r="E287" s="1" t="s">
        <v>418</v>
      </c>
      <c r="F287" s="1" t="str">
        <f>VLOOKUP(Table4[[#This Row],[نام کارشناس دفتر فنی]],Table1[],3,0)</f>
        <v>کارشناس بازرسی وبرنامه ریزی تعمیرات برق وابزاردقیق(1)</v>
      </c>
      <c r="G287" s="1" t="s">
        <v>704</v>
      </c>
      <c r="H287" s="1" t="str">
        <f>VLOOKUP(Table4[[#This Row],[نام شخص کارشناس نظارت]],Table1[],3,0)</f>
        <v>کارشناس برق و ابزار دقیق نظارت (1)</v>
      </c>
      <c r="I287" s="1">
        <f>COUNTIF(Table2[کد سیستم],Table4[[#This Row],[کد سیستم]])</f>
        <v>1</v>
      </c>
    </row>
    <row r="288" spans="1:9" hidden="1" x14ac:dyDescent="0.25">
      <c r="A288" s="1">
        <v>287</v>
      </c>
      <c r="B288" s="1" t="s">
        <v>2118</v>
      </c>
      <c r="C288" s="1" t="s">
        <v>2118</v>
      </c>
      <c r="D288" s="1" t="s">
        <v>3749</v>
      </c>
      <c r="E288" s="1" t="s">
        <v>418</v>
      </c>
      <c r="F288" s="1" t="str">
        <f>VLOOKUP(Table4[[#This Row],[نام کارشناس دفتر فنی]],Table1[],3,0)</f>
        <v>کارشناس بازرسی وبرنامه ریزی تعمیرات برق وابزاردقیق(1)</v>
      </c>
      <c r="G288" s="1" t="s">
        <v>704</v>
      </c>
      <c r="H288" s="1" t="str">
        <f>VLOOKUP(Table4[[#This Row],[نام شخص کارشناس نظارت]],Table1[],3,0)</f>
        <v>کارشناس برق و ابزار دقیق نظارت (1)</v>
      </c>
      <c r="I288" s="1">
        <f>COUNTIF(Table2[کد سیستم],Table4[[#This Row],[کد سیستم]])</f>
        <v>1</v>
      </c>
    </row>
    <row r="289" spans="1:9" hidden="1" x14ac:dyDescent="0.25">
      <c r="A289" s="1">
        <v>288</v>
      </c>
      <c r="B289" s="1" t="s">
        <v>2120</v>
      </c>
      <c r="C289" s="1" t="s">
        <v>2120</v>
      </c>
      <c r="D289" s="1" t="s">
        <v>3749</v>
      </c>
      <c r="E289" s="1" t="s">
        <v>418</v>
      </c>
      <c r="F289" s="1" t="str">
        <f>VLOOKUP(Table4[[#This Row],[نام کارشناس دفتر فنی]],Table1[],3,0)</f>
        <v>کارشناس بازرسی وبرنامه ریزی تعمیرات برق وابزاردقیق(1)</v>
      </c>
      <c r="G289" s="1" t="s">
        <v>704</v>
      </c>
      <c r="H289" s="1" t="str">
        <f>VLOOKUP(Table4[[#This Row],[نام شخص کارشناس نظارت]],Table1[],3,0)</f>
        <v>کارشناس برق و ابزار دقیق نظارت (1)</v>
      </c>
      <c r="I289" s="1">
        <f>COUNTIF(Table2[کد سیستم],Table4[[#This Row],[کد سیستم]])</f>
        <v>1</v>
      </c>
    </row>
    <row r="290" spans="1:9" hidden="1" x14ac:dyDescent="0.25">
      <c r="A290" s="1">
        <v>289</v>
      </c>
      <c r="B290" s="1" t="s">
        <v>2122</v>
      </c>
      <c r="C290" s="1" t="s">
        <v>2122</v>
      </c>
      <c r="D290" s="1" t="s">
        <v>3749</v>
      </c>
      <c r="E290" s="1" t="s">
        <v>418</v>
      </c>
      <c r="F290" s="1" t="str">
        <f>VLOOKUP(Table4[[#This Row],[نام کارشناس دفتر فنی]],Table1[],3,0)</f>
        <v>کارشناس بازرسی وبرنامه ریزی تعمیرات برق وابزاردقیق(1)</v>
      </c>
      <c r="G290" s="1" t="s">
        <v>704</v>
      </c>
      <c r="H290" s="1" t="str">
        <f>VLOOKUP(Table4[[#This Row],[نام شخص کارشناس نظارت]],Table1[],3,0)</f>
        <v>کارشناس برق و ابزار دقیق نظارت (1)</v>
      </c>
      <c r="I290" s="1">
        <f>COUNTIF(Table2[کد سیستم],Table4[[#This Row],[کد سیستم]])</f>
        <v>1</v>
      </c>
    </row>
    <row r="291" spans="1:9" hidden="1" x14ac:dyDescent="0.25">
      <c r="A291" s="1">
        <v>290</v>
      </c>
      <c r="B291" s="1" t="s">
        <v>2124</v>
      </c>
      <c r="C291" s="1" t="s">
        <v>2124</v>
      </c>
      <c r="D291" s="1" t="s">
        <v>3749</v>
      </c>
      <c r="E291" s="1" t="s">
        <v>418</v>
      </c>
      <c r="F291" s="1" t="str">
        <f>VLOOKUP(Table4[[#This Row],[نام کارشناس دفتر فنی]],Table1[],3,0)</f>
        <v>کارشناس بازرسی وبرنامه ریزی تعمیرات برق وابزاردقیق(1)</v>
      </c>
      <c r="G291" s="1" t="s">
        <v>704</v>
      </c>
      <c r="H291" s="1" t="str">
        <f>VLOOKUP(Table4[[#This Row],[نام شخص کارشناس نظارت]],Table1[],3,0)</f>
        <v>کارشناس برق و ابزار دقیق نظارت (1)</v>
      </c>
      <c r="I291" s="1">
        <f>COUNTIF(Table2[کد سیستم],Table4[[#This Row],[کد سیستم]])</f>
        <v>1</v>
      </c>
    </row>
    <row r="292" spans="1:9" hidden="1" x14ac:dyDescent="0.25">
      <c r="A292" s="1">
        <v>291</v>
      </c>
      <c r="B292" s="1" t="s">
        <v>2126</v>
      </c>
      <c r="C292" s="1" t="s">
        <v>2126</v>
      </c>
      <c r="D292" s="1" t="s">
        <v>3749</v>
      </c>
      <c r="E292" s="1" t="s">
        <v>418</v>
      </c>
      <c r="F292" s="1" t="str">
        <f>VLOOKUP(Table4[[#This Row],[نام کارشناس دفتر فنی]],Table1[],3,0)</f>
        <v>کارشناس بازرسی وبرنامه ریزی تعمیرات برق وابزاردقیق(1)</v>
      </c>
      <c r="G292" s="1" t="s">
        <v>704</v>
      </c>
      <c r="H292" s="1" t="str">
        <f>VLOOKUP(Table4[[#This Row],[نام شخص کارشناس نظارت]],Table1[],3,0)</f>
        <v>کارشناس برق و ابزار دقیق نظارت (1)</v>
      </c>
      <c r="I292" s="1">
        <f>COUNTIF(Table2[کد سیستم],Table4[[#This Row],[کد سیستم]])</f>
        <v>1</v>
      </c>
    </row>
    <row r="293" spans="1:9" hidden="1" x14ac:dyDescent="0.25">
      <c r="A293" s="1">
        <v>292</v>
      </c>
      <c r="B293" s="1" t="s">
        <v>2128</v>
      </c>
      <c r="C293" s="1" t="s">
        <v>2128</v>
      </c>
      <c r="D293" s="1" t="s">
        <v>3749</v>
      </c>
      <c r="E293" s="1" t="s">
        <v>418</v>
      </c>
      <c r="F293" s="1" t="str">
        <f>VLOOKUP(Table4[[#This Row],[نام کارشناس دفتر فنی]],Table1[],3,0)</f>
        <v>کارشناس بازرسی وبرنامه ریزی تعمیرات برق وابزاردقیق(1)</v>
      </c>
      <c r="G293" s="1" t="s">
        <v>704</v>
      </c>
      <c r="H293" s="1" t="str">
        <f>VLOOKUP(Table4[[#This Row],[نام شخص کارشناس نظارت]],Table1[],3,0)</f>
        <v>کارشناس برق و ابزار دقیق نظارت (1)</v>
      </c>
      <c r="I293" s="1">
        <f>COUNTIF(Table2[کد سیستم],Table4[[#This Row],[کد سیستم]])</f>
        <v>1</v>
      </c>
    </row>
    <row r="294" spans="1:9" hidden="1" x14ac:dyDescent="0.25">
      <c r="A294" s="1">
        <v>293</v>
      </c>
      <c r="B294" s="1" t="s">
        <v>2130</v>
      </c>
      <c r="C294" s="1" t="s">
        <v>2130</v>
      </c>
      <c r="D294" s="1" t="s">
        <v>3749</v>
      </c>
      <c r="E294" s="1" t="s">
        <v>418</v>
      </c>
      <c r="F294" s="1" t="str">
        <f>VLOOKUP(Table4[[#This Row],[نام کارشناس دفتر فنی]],Table1[],3,0)</f>
        <v>کارشناس بازرسی وبرنامه ریزی تعمیرات برق وابزاردقیق(1)</v>
      </c>
      <c r="G294" s="1" t="s">
        <v>704</v>
      </c>
      <c r="H294" s="1" t="str">
        <f>VLOOKUP(Table4[[#This Row],[نام شخص کارشناس نظارت]],Table1[],3,0)</f>
        <v>کارشناس برق و ابزار دقیق نظارت (1)</v>
      </c>
      <c r="I294" s="1">
        <f>COUNTIF(Table2[کد سیستم],Table4[[#This Row],[کد سیستم]])</f>
        <v>1</v>
      </c>
    </row>
    <row r="295" spans="1:9" hidden="1" x14ac:dyDescent="0.25">
      <c r="A295" s="1">
        <v>294</v>
      </c>
      <c r="B295" s="1" t="s">
        <v>2132</v>
      </c>
      <c r="C295" s="1" t="s">
        <v>2132</v>
      </c>
      <c r="D295" s="1" t="s">
        <v>3749</v>
      </c>
      <c r="E295" s="1" t="s">
        <v>418</v>
      </c>
      <c r="F295" s="1" t="str">
        <f>VLOOKUP(Table4[[#This Row],[نام کارشناس دفتر فنی]],Table1[],3,0)</f>
        <v>کارشناس بازرسی وبرنامه ریزی تعمیرات برق وابزاردقیق(1)</v>
      </c>
      <c r="G295" s="1" t="s">
        <v>704</v>
      </c>
      <c r="H295" s="1" t="str">
        <f>VLOOKUP(Table4[[#This Row],[نام شخص کارشناس نظارت]],Table1[],3,0)</f>
        <v>کارشناس برق و ابزار دقیق نظارت (1)</v>
      </c>
      <c r="I295" s="1">
        <f>COUNTIF(Table2[کد سیستم],Table4[[#This Row],[کد سیستم]])</f>
        <v>1</v>
      </c>
    </row>
    <row r="296" spans="1:9" hidden="1" x14ac:dyDescent="0.25">
      <c r="A296" s="1">
        <v>295</v>
      </c>
      <c r="B296" s="1" t="s">
        <v>2134</v>
      </c>
      <c r="C296" s="1" t="s">
        <v>2134</v>
      </c>
      <c r="D296" s="1" t="s">
        <v>3749</v>
      </c>
      <c r="E296" s="1" t="s">
        <v>418</v>
      </c>
      <c r="F296" s="1" t="str">
        <f>VLOOKUP(Table4[[#This Row],[نام کارشناس دفتر فنی]],Table1[],3,0)</f>
        <v>کارشناس بازرسی وبرنامه ریزی تعمیرات برق وابزاردقیق(1)</v>
      </c>
      <c r="G296" s="1" t="s">
        <v>704</v>
      </c>
      <c r="H296" s="1" t="str">
        <f>VLOOKUP(Table4[[#This Row],[نام شخص کارشناس نظارت]],Table1[],3,0)</f>
        <v>کارشناس برق و ابزار دقیق نظارت (1)</v>
      </c>
      <c r="I296" s="1">
        <f>COUNTIF(Table2[کد سیستم],Table4[[#This Row],[کد سیستم]])</f>
        <v>1</v>
      </c>
    </row>
    <row r="297" spans="1:9" hidden="1" x14ac:dyDescent="0.25">
      <c r="A297" s="1">
        <v>296</v>
      </c>
      <c r="B297" s="1" t="s">
        <v>2136</v>
      </c>
      <c r="C297" s="1" t="s">
        <v>2136</v>
      </c>
      <c r="D297" s="1" t="s">
        <v>3749</v>
      </c>
      <c r="E297" s="1" t="s">
        <v>418</v>
      </c>
      <c r="F297" s="1" t="str">
        <f>VLOOKUP(Table4[[#This Row],[نام کارشناس دفتر فنی]],Table1[],3,0)</f>
        <v>کارشناس بازرسی وبرنامه ریزی تعمیرات برق وابزاردقیق(1)</v>
      </c>
      <c r="G297" s="1" t="s">
        <v>704</v>
      </c>
      <c r="H297" s="1" t="str">
        <f>VLOOKUP(Table4[[#This Row],[نام شخص کارشناس نظارت]],Table1[],3,0)</f>
        <v>کارشناس برق و ابزار دقیق نظارت (1)</v>
      </c>
      <c r="I297" s="1">
        <f>COUNTIF(Table2[کد سیستم],Table4[[#This Row],[کد سیستم]])</f>
        <v>1</v>
      </c>
    </row>
    <row r="298" spans="1:9" hidden="1" x14ac:dyDescent="0.25">
      <c r="A298" s="1">
        <v>297</v>
      </c>
      <c r="B298" s="1" t="s">
        <v>2138</v>
      </c>
      <c r="C298" s="1" t="s">
        <v>2138</v>
      </c>
      <c r="D298" s="1" t="s">
        <v>3749</v>
      </c>
      <c r="E298" s="1" t="s">
        <v>418</v>
      </c>
      <c r="F298" s="1" t="str">
        <f>VLOOKUP(Table4[[#This Row],[نام کارشناس دفتر فنی]],Table1[],3,0)</f>
        <v>کارشناس بازرسی وبرنامه ریزی تعمیرات برق وابزاردقیق(1)</v>
      </c>
      <c r="G298" s="1" t="s">
        <v>704</v>
      </c>
      <c r="H298" s="1" t="str">
        <f>VLOOKUP(Table4[[#This Row],[نام شخص کارشناس نظارت]],Table1[],3,0)</f>
        <v>کارشناس برق و ابزار دقیق نظارت (1)</v>
      </c>
      <c r="I298" s="1">
        <f>COUNTIF(Table2[کد سیستم],Table4[[#This Row],[کد سیستم]])</f>
        <v>1</v>
      </c>
    </row>
    <row r="299" spans="1:9" hidden="1" x14ac:dyDescent="0.25">
      <c r="A299" s="1">
        <v>298</v>
      </c>
      <c r="B299" s="1" t="s">
        <v>2140</v>
      </c>
      <c r="C299" s="1" t="s">
        <v>2140</v>
      </c>
      <c r="D299" s="1" t="s">
        <v>3749</v>
      </c>
      <c r="E299" s="1" t="s">
        <v>418</v>
      </c>
      <c r="F299" s="1" t="str">
        <f>VLOOKUP(Table4[[#This Row],[نام کارشناس دفتر فنی]],Table1[],3,0)</f>
        <v>کارشناس بازرسی وبرنامه ریزی تعمیرات برق وابزاردقیق(1)</v>
      </c>
      <c r="G299" s="1" t="s">
        <v>704</v>
      </c>
      <c r="H299" s="1" t="str">
        <f>VLOOKUP(Table4[[#This Row],[نام شخص کارشناس نظارت]],Table1[],3,0)</f>
        <v>کارشناس برق و ابزار دقیق نظارت (1)</v>
      </c>
      <c r="I299" s="1">
        <f>COUNTIF(Table2[کد سیستم],Table4[[#This Row],[کد سیستم]])</f>
        <v>1</v>
      </c>
    </row>
    <row r="300" spans="1:9" hidden="1" x14ac:dyDescent="0.25">
      <c r="A300" s="1">
        <v>299</v>
      </c>
      <c r="B300" s="1" t="s">
        <v>2142</v>
      </c>
      <c r="C300" s="1" t="s">
        <v>2142</v>
      </c>
      <c r="D300" s="1" t="s">
        <v>3749</v>
      </c>
      <c r="E300" s="1" t="s">
        <v>418</v>
      </c>
      <c r="F300" s="1" t="str">
        <f>VLOOKUP(Table4[[#This Row],[نام کارشناس دفتر فنی]],Table1[],3,0)</f>
        <v>کارشناس بازرسی وبرنامه ریزی تعمیرات برق وابزاردقیق(1)</v>
      </c>
      <c r="G300" s="1" t="s">
        <v>704</v>
      </c>
      <c r="H300" s="1" t="str">
        <f>VLOOKUP(Table4[[#This Row],[نام شخص کارشناس نظارت]],Table1[],3,0)</f>
        <v>کارشناس برق و ابزار دقیق نظارت (1)</v>
      </c>
      <c r="I300" s="1">
        <f>COUNTIF(Table2[کد سیستم],Table4[[#This Row],[کد سیستم]])</f>
        <v>1</v>
      </c>
    </row>
    <row r="301" spans="1:9" hidden="1" x14ac:dyDescent="0.25">
      <c r="A301" s="1">
        <v>300</v>
      </c>
      <c r="B301" s="1" t="s">
        <v>2144</v>
      </c>
      <c r="C301" s="1" t="s">
        <v>2144</v>
      </c>
      <c r="D301" s="1" t="s">
        <v>3749</v>
      </c>
      <c r="E301" s="1" t="s">
        <v>418</v>
      </c>
      <c r="F301" s="1" t="str">
        <f>VLOOKUP(Table4[[#This Row],[نام کارشناس دفتر فنی]],Table1[],3,0)</f>
        <v>کارشناس بازرسی وبرنامه ریزی تعمیرات برق وابزاردقیق(1)</v>
      </c>
      <c r="G301" s="1" t="s">
        <v>704</v>
      </c>
      <c r="H301" s="1" t="str">
        <f>VLOOKUP(Table4[[#This Row],[نام شخص کارشناس نظارت]],Table1[],3,0)</f>
        <v>کارشناس برق و ابزار دقیق نظارت (1)</v>
      </c>
      <c r="I301" s="1">
        <f>COUNTIF(Table2[کد سیستم],Table4[[#This Row],[کد سیستم]])</f>
        <v>1</v>
      </c>
    </row>
    <row r="302" spans="1:9" hidden="1" x14ac:dyDescent="0.25">
      <c r="A302" s="1">
        <v>301</v>
      </c>
      <c r="B302" s="1" t="s">
        <v>2146</v>
      </c>
      <c r="C302" s="1" t="s">
        <v>2146</v>
      </c>
      <c r="D302" s="1" t="s">
        <v>3749</v>
      </c>
      <c r="E302" s="1" t="s">
        <v>418</v>
      </c>
      <c r="F302" s="1" t="str">
        <f>VLOOKUP(Table4[[#This Row],[نام کارشناس دفتر فنی]],Table1[],3,0)</f>
        <v>کارشناس بازرسی وبرنامه ریزی تعمیرات برق وابزاردقیق(1)</v>
      </c>
      <c r="G302" s="1" t="s">
        <v>704</v>
      </c>
      <c r="H302" s="1" t="str">
        <f>VLOOKUP(Table4[[#This Row],[نام شخص کارشناس نظارت]],Table1[],3,0)</f>
        <v>کارشناس برق و ابزار دقیق نظارت (1)</v>
      </c>
      <c r="I302" s="1">
        <f>COUNTIF(Table2[کد سیستم],Table4[[#This Row],[کد سیستم]])</f>
        <v>1</v>
      </c>
    </row>
    <row r="303" spans="1:9" hidden="1" x14ac:dyDescent="0.25">
      <c r="A303" s="1">
        <v>302</v>
      </c>
      <c r="B303" s="1" t="s">
        <v>2148</v>
      </c>
      <c r="C303" s="1" t="s">
        <v>2148</v>
      </c>
      <c r="D303" s="1" t="s">
        <v>3749</v>
      </c>
      <c r="E303" s="1" t="s">
        <v>418</v>
      </c>
      <c r="F303" s="1" t="str">
        <f>VLOOKUP(Table4[[#This Row],[نام کارشناس دفتر فنی]],Table1[],3,0)</f>
        <v>کارشناس بازرسی وبرنامه ریزی تعمیرات برق وابزاردقیق(1)</v>
      </c>
      <c r="G303" s="1" t="s">
        <v>704</v>
      </c>
      <c r="H303" s="1" t="str">
        <f>VLOOKUP(Table4[[#This Row],[نام شخص کارشناس نظارت]],Table1[],3,0)</f>
        <v>کارشناس برق و ابزار دقیق نظارت (1)</v>
      </c>
      <c r="I303" s="1">
        <f>COUNTIF(Table2[کد سیستم],Table4[[#This Row],[کد سیستم]])</f>
        <v>1</v>
      </c>
    </row>
    <row r="304" spans="1:9" hidden="1" x14ac:dyDescent="0.25">
      <c r="A304" s="1">
        <v>303</v>
      </c>
      <c r="B304" s="1" t="s">
        <v>2150</v>
      </c>
      <c r="C304" s="1" t="s">
        <v>2150</v>
      </c>
      <c r="D304" s="1" t="s">
        <v>3749</v>
      </c>
      <c r="E304" s="1" t="s">
        <v>418</v>
      </c>
      <c r="F304" s="1" t="str">
        <f>VLOOKUP(Table4[[#This Row],[نام کارشناس دفتر فنی]],Table1[],3,0)</f>
        <v>کارشناس بازرسی وبرنامه ریزی تعمیرات برق وابزاردقیق(1)</v>
      </c>
      <c r="G304" s="1" t="s">
        <v>704</v>
      </c>
      <c r="H304" s="1" t="str">
        <f>VLOOKUP(Table4[[#This Row],[نام شخص کارشناس نظارت]],Table1[],3,0)</f>
        <v>کارشناس برق و ابزار دقیق نظارت (1)</v>
      </c>
      <c r="I304" s="1">
        <f>COUNTIF(Table2[کد سیستم],Table4[[#This Row],[کد سیستم]])</f>
        <v>1</v>
      </c>
    </row>
    <row r="305" spans="1:9" hidden="1" x14ac:dyDescent="0.25">
      <c r="A305" s="1">
        <v>304</v>
      </c>
      <c r="B305" s="1" t="s">
        <v>2152</v>
      </c>
      <c r="C305" s="1" t="s">
        <v>2152</v>
      </c>
      <c r="D305" s="1" t="s">
        <v>3749</v>
      </c>
      <c r="E305" s="1" t="s">
        <v>418</v>
      </c>
      <c r="F305" s="1" t="str">
        <f>VLOOKUP(Table4[[#This Row],[نام کارشناس دفتر فنی]],Table1[],3,0)</f>
        <v>کارشناس بازرسی وبرنامه ریزی تعمیرات برق وابزاردقیق(1)</v>
      </c>
      <c r="G305" s="1" t="s">
        <v>704</v>
      </c>
      <c r="H305" s="1" t="str">
        <f>VLOOKUP(Table4[[#This Row],[نام شخص کارشناس نظارت]],Table1[],3,0)</f>
        <v>کارشناس برق و ابزار دقیق نظارت (1)</v>
      </c>
      <c r="I305" s="1">
        <f>COUNTIF(Table2[کد سیستم],Table4[[#This Row],[کد سیستم]])</f>
        <v>1</v>
      </c>
    </row>
    <row r="306" spans="1:9" hidden="1" x14ac:dyDescent="0.25">
      <c r="A306" s="1">
        <v>305</v>
      </c>
      <c r="B306" s="1" t="s">
        <v>2154</v>
      </c>
      <c r="C306" s="1" t="s">
        <v>2154</v>
      </c>
      <c r="D306" s="1" t="s">
        <v>3749</v>
      </c>
      <c r="E306" s="1" t="s">
        <v>418</v>
      </c>
      <c r="F306" s="1" t="str">
        <f>VLOOKUP(Table4[[#This Row],[نام کارشناس دفتر فنی]],Table1[],3,0)</f>
        <v>کارشناس بازرسی وبرنامه ریزی تعمیرات برق وابزاردقیق(1)</v>
      </c>
      <c r="G306" s="1" t="s">
        <v>704</v>
      </c>
      <c r="H306" s="1" t="str">
        <f>VLOOKUP(Table4[[#This Row],[نام شخص کارشناس نظارت]],Table1[],3,0)</f>
        <v>کارشناس برق و ابزار دقیق نظارت (1)</v>
      </c>
      <c r="I306" s="1">
        <f>COUNTIF(Table2[کد سیستم],Table4[[#This Row],[کد سیستم]])</f>
        <v>1</v>
      </c>
    </row>
    <row r="307" spans="1:9" hidden="1" x14ac:dyDescent="0.25">
      <c r="A307" s="1">
        <v>306</v>
      </c>
      <c r="B307" s="1" t="s">
        <v>2156</v>
      </c>
      <c r="C307" s="1" t="s">
        <v>2156</v>
      </c>
      <c r="D307" s="1" t="s">
        <v>3749</v>
      </c>
      <c r="E307" s="1" t="s">
        <v>418</v>
      </c>
      <c r="F307" s="1" t="str">
        <f>VLOOKUP(Table4[[#This Row],[نام کارشناس دفتر فنی]],Table1[],3,0)</f>
        <v>کارشناس بازرسی وبرنامه ریزی تعمیرات برق وابزاردقیق(1)</v>
      </c>
      <c r="G307" s="1" t="s">
        <v>704</v>
      </c>
      <c r="H307" s="1" t="str">
        <f>VLOOKUP(Table4[[#This Row],[نام شخص کارشناس نظارت]],Table1[],3,0)</f>
        <v>کارشناس برق و ابزار دقیق نظارت (1)</v>
      </c>
      <c r="I307" s="1">
        <f>COUNTIF(Table2[کد سیستم],Table4[[#This Row],[کد سیستم]])</f>
        <v>1</v>
      </c>
    </row>
    <row r="308" spans="1:9" hidden="1" x14ac:dyDescent="0.25">
      <c r="A308" s="1">
        <v>307</v>
      </c>
      <c r="B308" s="1" t="s">
        <v>2158</v>
      </c>
      <c r="C308" s="1" t="s">
        <v>2158</v>
      </c>
      <c r="D308" s="1" t="s">
        <v>3749</v>
      </c>
      <c r="E308" s="1" t="s">
        <v>418</v>
      </c>
      <c r="F308" s="1" t="str">
        <f>VLOOKUP(Table4[[#This Row],[نام کارشناس دفتر فنی]],Table1[],3,0)</f>
        <v>کارشناس بازرسی وبرنامه ریزی تعمیرات برق وابزاردقیق(1)</v>
      </c>
      <c r="G308" s="1" t="s">
        <v>704</v>
      </c>
      <c r="H308" s="1" t="str">
        <f>VLOOKUP(Table4[[#This Row],[نام شخص کارشناس نظارت]],Table1[],3,0)</f>
        <v>کارشناس برق و ابزار دقیق نظارت (1)</v>
      </c>
      <c r="I308" s="1">
        <f>COUNTIF(Table2[کد سیستم],Table4[[#This Row],[کد سیستم]])</f>
        <v>1</v>
      </c>
    </row>
    <row r="309" spans="1:9" hidden="1" x14ac:dyDescent="0.25">
      <c r="A309" s="1">
        <v>308</v>
      </c>
      <c r="B309" s="1" t="s">
        <v>2160</v>
      </c>
      <c r="C309" s="1" t="s">
        <v>2160</v>
      </c>
      <c r="D309" s="1" t="s">
        <v>3749</v>
      </c>
      <c r="E309" s="1" t="s">
        <v>418</v>
      </c>
      <c r="F309" s="1" t="str">
        <f>VLOOKUP(Table4[[#This Row],[نام کارشناس دفتر فنی]],Table1[],3,0)</f>
        <v>کارشناس بازرسی وبرنامه ریزی تعمیرات برق وابزاردقیق(1)</v>
      </c>
      <c r="G309" s="1" t="s">
        <v>704</v>
      </c>
      <c r="H309" s="1" t="str">
        <f>VLOOKUP(Table4[[#This Row],[نام شخص کارشناس نظارت]],Table1[],3,0)</f>
        <v>کارشناس برق و ابزار دقیق نظارت (1)</v>
      </c>
      <c r="I309" s="1">
        <f>COUNTIF(Table2[کد سیستم],Table4[[#This Row],[کد سیستم]])</f>
        <v>1</v>
      </c>
    </row>
    <row r="310" spans="1:9" hidden="1" x14ac:dyDescent="0.25">
      <c r="A310" s="1">
        <v>309</v>
      </c>
      <c r="B310" s="1" t="s">
        <v>2162</v>
      </c>
      <c r="C310" s="1" t="s">
        <v>2162</v>
      </c>
      <c r="D310" s="1" t="s">
        <v>3749</v>
      </c>
      <c r="E310" s="1" t="s">
        <v>418</v>
      </c>
      <c r="F310" s="1" t="str">
        <f>VLOOKUP(Table4[[#This Row],[نام کارشناس دفتر فنی]],Table1[],3,0)</f>
        <v>کارشناس بازرسی وبرنامه ریزی تعمیرات برق وابزاردقیق(1)</v>
      </c>
      <c r="G310" s="1" t="s">
        <v>704</v>
      </c>
      <c r="H310" s="1" t="str">
        <f>VLOOKUP(Table4[[#This Row],[نام شخص کارشناس نظارت]],Table1[],3,0)</f>
        <v>کارشناس برق و ابزار دقیق نظارت (1)</v>
      </c>
      <c r="I310" s="1">
        <f>COUNTIF(Table2[کد سیستم],Table4[[#This Row],[کد سیستم]])</f>
        <v>1</v>
      </c>
    </row>
    <row r="311" spans="1:9" hidden="1" x14ac:dyDescent="0.25">
      <c r="A311" s="1">
        <v>310</v>
      </c>
      <c r="B311" s="1" t="s">
        <v>2164</v>
      </c>
      <c r="C311" s="1" t="s">
        <v>2164</v>
      </c>
      <c r="D311" s="1" t="s">
        <v>3749</v>
      </c>
      <c r="E311" s="1" t="s">
        <v>418</v>
      </c>
      <c r="F311" s="1" t="str">
        <f>VLOOKUP(Table4[[#This Row],[نام کارشناس دفتر فنی]],Table1[],3,0)</f>
        <v>کارشناس بازرسی وبرنامه ریزی تعمیرات برق وابزاردقیق(1)</v>
      </c>
      <c r="G311" s="1" t="s">
        <v>704</v>
      </c>
      <c r="H311" s="1" t="str">
        <f>VLOOKUP(Table4[[#This Row],[نام شخص کارشناس نظارت]],Table1[],3,0)</f>
        <v>کارشناس برق و ابزار دقیق نظارت (1)</v>
      </c>
      <c r="I311" s="1">
        <f>COUNTIF(Table2[کد سیستم],Table4[[#This Row],[کد سیستم]])</f>
        <v>1</v>
      </c>
    </row>
    <row r="312" spans="1:9" hidden="1" x14ac:dyDescent="0.25">
      <c r="A312" s="1">
        <v>311</v>
      </c>
      <c r="B312" s="1" t="s">
        <v>2166</v>
      </c>
      <c r="C312" s="1" t="s">
        <v>2166</v>
      </c>
      <c r="D312" s="1" t="s">
        <v>3749</v>
      </c>
      <c r="E312" s="1" t="s">
        <v>418</v>
      </c>
      <c r="F312" s="1" t="str">
        <f>VLOOKUP(Table4[[#This Row],[نام کارشناس دفتر فنی]],Table1[],3,0)</f>
        <v>کارشناس بازرسی وبرنامه ریزی تعمیرات برق وابزاردقیق(1)</v>
      </c>
      <c r="G312" s="1" t="s">
        <v>704</v>
      </c>
      <c r="H312" s="1" t="str">
        <f>VLOOKUP(Table4[[#This Row],[نام شخص کارشناس نظارت]],Table1[],3,0)</f>
        <v>کارشناس برق و ابزار دقیق نظارت (1)</v>
      </c>
      <c r="I312" s="1">
        <f>COUNTIF(Table2[کد سیستم],Table4[[#This Row],[کد سیستم]])</f>
        <v>1</v>
      </c>
    </row>
    <row r="313" spans="1:9" hidden="1" x14ac:dyDescent="0.25">
      <c r="A313" s="1">
        <v>312</v>
      </c>
      <c r="B313" s="1" t="s">
        <v>2168</v>
      </c>
      <c r="C313" s="1" t="s">
        <v>2168</v>
      </c>
      <c r="D313" s="1" t="s">
        <v>3749</v>
      </c>
      <c r="E313" s="1" t="s">
        <v>418</v>
      </c>
      <c r="F313" s="1" t="str">
        <f>VLOOKUP(Table4[[#This Row],[نام کارشناس دفتر فنی]],Table1[],3,0)</f>
        <v>کارشناس بازرسی وبرنامه ریزی تعمیرات برق وابزاردقیق(1)</v>
      </c>
      <c r="G313" s="1" t="s">
        <v>704</v>
      </c>
      <c r="H313" s="1" t="str">
        <f>VLOOKUP(Table4[[#This Row],[نام شخص کارشناس نظارت]],Table1[],3,0)</f>
        <v>کارشناس برق و ابزار دقیق نظارت (1)</v>
      </c>
      <c r="I313" s="1">
        <f>COUNTIF(Table2[کد سیستم],Table4[[#This Row],[کد سیستم]])</f>
        <v>1</v>
      </c>
    </row>
    <row r="314" spans="1:9" hidden="1" x14ac:dyDescent="0.25">
      <c r="A314" s="1">
        <v>313</v>
      </c>
      <c r="B314" s="1" t="s">
        <v>2170</v>
      </c>
      <c r="C314" s="1" t="s">
        <v>2170</v>
      </c>
      <c r="D314" s="1" t="s">
        <v>3749</v>
      </c>
      <c r="E314" s="1" t="s">
        <v>418</v>
      </c>
      <c r="F314" s="1" t="str">
        <f>VLOOKUP(Table4[[#This Row],[نام کارشناس دفتر فنی]],Table1[],3,0)</f>
        <v>کارشناس بازرسی وبرنامه ریزی تعمیرات برق وابزاردقیق(1)</v>
      </c>
      <c r="G314" s="1" t="s">
        <v>704</v>
      </c>
      <c r="H314" s="1" t="str">
        <f>VLOOKUP(Table4[[#This Row],[نام شخص کارشناس نظارت]],Table1[],3,0)</f>
        <v>کارشناس برق و ابزار دقیق نظارت (1)</v>
      </c>
      <c r="I314" s="1">
        <f>COUNTIF(Table2[کد سیستم],Table4[[#This Row],[کد سیستم]])</f>
        <v>1</v>
      </c>
    </row>
    <row r="315" spans="1:9" hidden="1" x14ac:dyDescent="0.25">
      <c r="A315" s="1">
        <v>314</v>
      </c>
      <c r="B315" s="1" t="s">
        <v>2172</v>
      </c>
      <c r="C315" s="1" t="s">
        <v>2172</v>
      </c>
      <c r="D315" s="1" t="s">
        <v>3749</v>
      </c>
      <c r="E315" s="1" t="s">
        <v>418</v>
      </c>
      <c r="F315" s="1" t="str">
        <f>VLOOKUP(Table4[[#This Row],[نام کارشناس دفتر فنی]],Table1[],3,0)</f>
        <v>کارشناس بازرسی وبرنامه ریزی تعمیرات برق وابزاردقیق(1)</v>
      </c>
      <c r="G315" s="1" t="s">
        <v>704</v>
      </c>
      <c r="H315" s="1" t="str">
        <f>VLOOKUP(Table4[[#This Row],[نام شخص کارشناس نظارت]],Table1[],3,0)</f>
        <v>کارشناس برق و ابزار دقیق نظارت (1)</v>
      </c>
      <c r="I315" s="1">
        <f>COUNTIF(Table2[کد سیستم],Table4[[#This Row],[کد سیستم]])</f>
        <v>1</v>
      </c>
    </row>
    <row r="316" spans="1:9" hidden="1" x14ac:dyDescent="0.25">
      <c r="A316" s="1">
        <v>315</v>
      </c>
      <c r="B316" s="1" t="s">
        <v>2174</v>
      </c>
      <c r="C316" s="1" t="s">
        <v>2174</v>
      </c>
      <c r="D316" s="1" t="s">
        <v>3749</v>
      </c>
      <c r="E316" s="1" t="s">
        <v>418</v>
      </c>
      <c r="F316" s="1" t="str">
        <f>VLOOKUP(Table4[[#This Row],[نام کارشناس دفتر فنی]],Table1[],3,0)</f>
        <v>کارشناس بازرسی وبرنامه ریزی تعمیرات برق وابزاردقیق(1)</v>
      </c>
      <c r="G316" s="1" t="s">
        <v>704</v>
      </c>
      <c r="H316" s="1" t="str">
        <f>VLOOKUP(Table4[[#This Row],[نام شخص کارشناس نظارت]],Table1[],3,0)</f>
        <v>کارشناس برق و ابزار دقیق نظارت (1)</v>
      </c>
      <c r="I316" s="1">
        <f>COUNTIF(Table2[کد سیستم],Table4[[#This Row],[کد سیستم]])</f>
        <v>1</v>
      </c>
    </row>
    <row r="317" spans="1:9" hidden="1" x14ac:dyDescent="0.25">
      <c r="A317" s="1">
        <v>316</v>
      </c>
      <c r="B317" s="1" t="s">
        <v>2176</v>
      </c>
      <c r="C317" s="1" t="s">
        <v>2176</v>
      </c>
      <c r="D317" s="1" t="s">
        <v>3749</v>
      </c>
      <c r="E317" s="1" t="s">
        <v>418</v>
      </c>
      <c r="F317" s="1" t="str">
        <f>VLOOKUP(Table4[[#This Row],[نام کارشناس دفتر فنی]],Table1[],3,0)</f>
        <v>کارشناس بازرسی وبرنامه ریزی تعمیرات برق وابزاردقیق(1)</v>
      </c>
      <c r="G317" s="1" t="s">
        <v>704</v>
      </c>
      <c r="H317" s="1" t="str">
        <f>VLOOKUP(Table4[[#This Row],[نام شخص کارشناس نظارت]],Table1[],3,0)</f>
        <v>کارشناس برق و ابزار دقیق نظارت (1)</v>
      </c>
      <c r="I317" s="1">
        <f>COUNTIF(Table2[کد سیستم],Table4[[#This Row],[کد سیستم]])</f>
        <v>1</v>
      </c>
    </row>
    <row r="318" spans="1:9" hidden="1" x14ac:dyDescent="0.25">
      <c r="A318" s="1">
        <v>317</v>
      </c>
      <c r="B318" s="1" t="s">
        <v>2178</v>
      </c>
      <c r="C318" s="1" t="s">
        <v>2178</v>
      </c>
      <c r="D318" s="1" t="s">
        <v>3749</v>
      </c>
      <c r="E318" s="1" t="s">
        <v>418</v>
      </c>
      <c r="F318" s="1" t="str">
        <f>VLOOKUP(Table4[[#This Row],[نام کارشناس دفتر فنی]],Table1[],3,0)</f>
        <v>کارشناس بازرسی وبرنامه ریزی تعمیرات برق وابزاردقیق(1)</v>
      </c>
      <c r="G318" s="1" t="s">
        <v>704</v>
      </c>
      <c r="H318" s="1" t="str">
        <f>VLOOKUP(Table4[[#This Row],[نام شخص کارشناس نظارت]],Table1[],3,0)</f>
        <v>کارشناس برق و ابزار دقیق نظارت (1)</v>
      </c>
      <c r="I318" s="1">
        <f>COUNTIF(Table2[کد سیستم],Table4[[#This Row],[کد سیستم]])</f>
        <v>1</v>
      </c>
    </row>
    <row r="319" spans="1:9" hidden="1" x14ac:dyDescent="0.25">
      <c r="A319" s="1">
        <v>318</v>
      </c>
      <c r="B319" s="1" t="s">
        <v>2180</v>
      </c>
      <c r="C319" s="1" t="s">
        <v>2180</v>
      </c>
      <c r="D319" s="1" t="s">
        <v>3749</v>
      </c>
      <c r="E319" s="1" t="s">
        <v>418</v>
      </c>
      <c r="F319" s="1" t="str">
        <f>VLOOKUP(Table4[[#This Row],[نام کارشناس دفتر فنی]],Table1[],3,0)</f>
        <v>کارشناس بازرسی وبرنامه ریزی تعمیرات برق وابزاردقیق(1)</v>
      </c>
      <c r="G319" s="1" t="s">
        <v>704</v>
      </c>
      <c r="H319" s="1" t="str">
        <f>VLOOKUP(Table4[[#This Row],[نام شخص کارشناس نظارت]],Table1[],3,0)</f>
        <v>کارشناس برق و ابزار دقیق نظارت (1)</v>
      </c>
      <c r="I319" s="1">
        <f>COUNTIF(Table2[کد سیستم],Table4[[#This Row],[کد سیستم]])</f>
        <v>1</v>
      </c>
    </row>
    <row r="320" spans="1:9" hidden="1" x14ac:dyDescent="0.25">
      <c r="A320" s="1">
        <v>319</v>
      </c>
      <c r="B320" s="1" t="s">
        <v>2182</v>
      </c>
      <c r="C320" s="1" t="s">
        <v>2182</v>
      </c>
      <c r="D320" s="1" t="s">
        <v>3749</v>
      </c>
      <c r="E320" s="1" t="s">
        <v>418</v>
      </c>
      <c r="F320" s="1" t="str">
        <f>VLOOKUP(Table4[[#This Row],[نام کارشناس دفتر فنی]],Table1[],3,0)</f>
        <v>کارشناس بازرسی وبرنامه ریزی تعمیرات برق وابزاردقیق(1)</v>
      </c>
      <c r="G320" s="1" t="s">
        <v>704</v>
      </c>
      <c r="H320" s="1" t="str">
        <f>VLOOKUP(Table4[[#This Row],[نام شخص کارشناس نظارت]],Table1[],3,0)</f>
        <v>کارشناس برق و ابزار دقیق نظارت (1)</v>
      </c>
      <c r="I320" s="1">
        <f>COUNTIF(Table2[کد سیستم],Table4[[#This Row],[کد سیستم]])</f>
        <v>1</v>
      </c>
    </row>
    <row r="321" spans="1:9" hidden="1" x14ac:dyDescent="0.25">
      <c r="A321" s="1">
        <v>320</v>
      </c>
      <c r="B321" s="1" t="s">
        <v>2184</v>
      </c>
      <c r="C321" s="1" t="s">
        <v>2184</v>
      </c>
      <c r="D321" s="1" t="s">
        <v>3749</v>
      </c>
      <c r="E321" s="1" t="s">
        <v>418</v>
      </c>
      <c r="F321" s="1" t="str">
        <f>VLOOKUP(Table4[[#This Row],[نام کارشناس دفتر فنی]],Table1[],3,0)</f>
        <v>کارشناس بازرسی وبرنامه ریزی تعمیرات برق وابزاردقیق(1)</v>
      </c>
      <c r="G321" s="1" t="s">
        <v>704</v>
      </c>
      <c r="H321" s="1" t="str">
        <f>VLOOKUP(Table4[[#This Row],[نام شخص کارشناس نظارت]],Table1[],3,0)</f>
        <v>کارشناس برق و ابزار دقیق نظارت (1)</v>
      </c>
      <c r="I321" s="1">
        <f>COUNTIF(Table2[کد سیستم],Table4[[#This Row],[کد سیستم]])</f>
        <v>1</v>
      </c>
    </row>
    <row r="322" spans="1:9" hidden="1" x14ac:dyDescent="0.25">
      <c r="A322" s="1">
        <v>321</v>
      </c>
      <c r="B322" s="1" t="s">
        <v>2186</v>
      </c>
      <c r="C322" s="1" t="s">
        <v>2186</v>
      </c>
      <c r="D322" s="1" t="s">
        <v>3749</v>
      </c>
      <c r="E322" s="1" t="s">
        <v>418</v>
      </c>
      <c r="F322" s="1" t="str">
        <f>VLOOKUP(Table4[[#This Row],[نام کارشناس دفتر فنی]],Table1[],3,0)</f>
        <v>کارشناس بازرسی وبرنامه ریزی تعمیرات برق وابزاردقیق(1)</v>
      </c>
      <c r="G322" s="1" t="s">
        <v>704</v>
      </c>
      <c r="H322" s="1" t="str">
        <f>VLOOKUP(Table4[[#This Row],[نام شخص کارشناس نظارت]],Table1[],3,0)</f>
        <v>کارشناس برق و ابزار دقیق نظارت (1)</v>
      </c>
      <c r="I322" s="1">
        <f>COUNTIF(Table2[کد سیستم],Table4[[#This Row],[کد سیستم]])</f>
        <v>1</v>
      </c>
    </row>
    <row r="323" spans="1:9" hidden="1" x14ac:dyDescent="0.25">
      <c r="A323" s="1">
        <v>322</v>
      </c>
      <c r="B323" s="1" t="s">
        <v>2188</v>
      </c>
      <c r="C323" s="1" t="s">
        <v>2188</v>
      </c>
      <c r="D323" s="1" t="s">
        <v>3749</v>
      </c>
      <c r="E323" s="1" t="s">
        <v>418</v>
      </c>
      <c r="F323" s="1" t="str">
        <f>VLOOKUP(Table4[[#This Row],[نام کارشناس دفتر فنی]],Table1[],3,0)</f>
        <v>کارشناس بازرسی وبرنامه ریزی تعمیرات برق وابزاردقیق(1)</v>
      </c>
      <c r="G323" s="1" t="s">
        <v>704</v>
      </c>
      <c r="H323" s="1" t="str">
        <f>VLOOKUP(Table4[[#This Row],[نام شخص کارشناس نظارت]],Table1[],3,0)</f>
        <v>کارشناس برق و ابزار دقیق نظارت (1)</v>
      </c>
      <c r="I323" s="1">
        <f>COUNTIF(Table2[کد سیستم],Table4[[#This Row],[کد سیستم]])</f>
        <v>1</v>
      </c>
    </row>
    <row r="324" spans="1:9" hidden="1" x14ac:dyDescent="0.25">
      <c r="A324" s="1">
        <v>323</v>
      </c>
      <c r="B324" s="1" t="s">
        <v>2190</v>
      </c>
      <c r="C324" s="1" t="s">
        <v>2190</v>
      </c>
      <c r="D324" s="1" t="s">
        <v>3749</v>
      </c>
      <c r="E324" s="1" t="s">
        <v>418</v>
      </c>
      <c r="F324" s="1" t="str">
        <f>VLOOKUP(Table4[[#This Row],[نام کارشناس دفتر فنی]],Table1[],3,0)</f>
        <v>کارشناس بازرسی وبرنامه ریزی تعمیرات برق وابزاردقیق(1)</v>
      </c>
      <c r="G324" s="1" t="s">
        <v>704</v>
      </c>
      <c r="H324" s="1" t="str">
        <f>VLOOKUP(Table4[[#This Row],[نام شخص کارشناس نظارت]],Table1[],3,0)</f>
        <v>کارشناس برق و ابزار دقیق نظارت (1)</v>
      </c>
      <c r="I324" s="1">
        <f>COUNTIF(Table2[کد سیستم],Table4[[#This Row],[کد سیستم]])</f>
        <v>1</v>
      </c>
    </row>
    <row r="325" spans="1:9" hidden="1" x14ac:dyDescent="0.25">
      <c r="A325" s="1">
        <v>324</v>
      </c>
      <c r="B325" s="1" t="s">
        <v>2192</v>
      </c>
      <c r="C325" s="1" t="s">
        <v>2192</v>
      </c>
      <c r="D325" s="1" t="s">
        <v>3749</v>
      </c>
      <c r="E325" s="1" t="s">
        <v>418</v>
      </c>
      <c r="F325" s="1" t="str">
        <f>VLOOKUP(Table4[[#This Row],[نام کارشناس دفتر فنی]],Table1[],3,0)</f>
        <v>کارشناس بازرسی وبرنامه ریزی تعمیرات برق وابزاردقیق(1)</v>
      </c>
      <c r="G325" s="1" t="s">
        <v>704</v>
      </c>
      <c r="H325" s="1" t="str">
        <f>VLOOKUP(Table4[[#This Row],[نام شخص کارشناس نظارت]],Table1[],3,0)</f>
        <v>کارشناس برق و ابزار دقیق نظارت (1)</v>
      </c>
      <c r="I325" s="1">
        <f>COUNTIF(Table2[کد سیستم],Table4[[#This Row],[کد سیستم]])</f>
        <v>1</v>
      </c>
    </row>
    <row r="326" spans="1:9" hidden="1" x14ac:dyDescent="0.25">
      <c r="A326" s="1">
        <v>325</v>
      </c>
      <c r="B326" s="1" t="s">
        <v>2194</v>
      </c>
      <c r="C326" s="1" t="s">
        <v>2194</v>
      </c>
      <c r="D326" s="1" t="s">
        <v>3749</v>
      </c>
      <c r="E326" s="1" t="s">
        <v>418</v>
      </c>
      <c r="F326" s="1" t="str">
        <f>VLOOKUP(Table4[[#This Row],[نام کارشناس دفتر فنی]],Table1[],3,0)</f>
        <v>کارشناس بازرسی وبرنامه ریزی تعمیرات برق وابزاردقیق(1)</v>
      </c>
      <c r="G326" s="1" t="s">
        <v>704</v>
      </c>
      <c r="H326" s="1" t="str">
        <f>VLOOKUP(Table4[[#This Row],[نام شخص کارشناس نظارت]],Table1[],3,0)</f>
        <v>کارشناس برق و ابزار دقیق نظارت (1)</v>
      </c>
      <c r="I326" s="1">
        <f>COUNTIF(Table2[کد سیستم],Table4[[#This Row],[کد سیستم]])</f>
        <v>1</v>
      </c>
    </row>
    <row r="327" spans="1:9" hidden="1" x14ac:dyDescent="0.25">
      <c r="A327" s="1">
        <v>326</v>
      </c>
      <c r="B327" s="1" t="s">
        <v>2196</v>
      </c>
      <c r="C327" s="1" t="s">
        <v>2196</v>
      </c>
      <c r="D327" s="1" t="s">
        <v>3749</v>
      </c>
      <c r="E327" s="1" t="s">
        <v>418</v>
      </c>
      <c r="F327" s="1" t="str">
        <f>VLOOKUP(Table4[[#This Row],[نام کارشناس دفتر فنی]],Table1[],3,0)</f>
        <v>کارشناس بازرسی وبرنامه ریزی تعمیرات برق وابزاردقیق(1)</v>
      </c>
      <c r="G327" s="1" t="s">
        <v>704</v>
      </c>
      <c r="H327" s="1" t="str">
        <f>VLOOKUP(Table4[[#This Row],[نام شخص کارشناس نظارت]],Table1[],3,0)</f>
        <v>کارشناس برق و ابزار دقیق نظارت (1)</v>
      </c>
      <c r="I327" s="1">
        <f>COUNTIF(Table2[کد سیستم],Table4[[#This Row],[کد سیستم]])</f>
        <v>1</v>
      </c>
    </row>
    <row r="328" spans="1:9" hidden="1" x14ac:dyDescent="0.25">
      <c r="A328" s="1">
        <v>327</v>
      </c>
      <c r="B328" s="1" t="s">
        <v>2198</v>
      </c>
      <c r="C328" s="1" t="s">
        <v>2198</v>
      </c>
      <c r="D328" s="1" t="s">
        <v>3749</v>
      </c>
      <c r="E328" s="1" t="s">
        <v>418</v>
      </c>
      <c r="F328" s="1" t="str">
        <f>VLOOKUP(Table4[[#This Row],[نام کارشناس دفتر فنی]],Table1[],3,0)</f>
        <v>کارشناس بازرسی وبرنامه ریزی تعمیرات برق وابزاردقیق(1)</v>
      </c>
      <c r="G328" s="1" t="s">
        <v>704</v>
      </c>
      <c r="H328" s="1" t="str">
        <f>VLOOKUP(Table4[[#This Row],[نام شخص کارشناس نظارت]],Table1[],3,0)</f>
        <v>کارشناس برق و ابزار دقیق نظارت (1)</v>
      </c>
      <c r="I328" s="1">
        <f>COUNTIF(Table2[کد سیستم],Table4[[#This Row],[کد سیستم]])</f>
        <v>1</v>
      </c>
    </row>
    <row r="329" spans="1:9" hidden="1" x14ac:dyDescent="0.25">
      <c r="A329" s="1">
        <v>328</v>
      </c>
      <c r="B329" s="1" t="s">
        <v>2200</v>
      </c>
      <c r="C329" s="1" t="s">
        <v>2200</v>
      </c>
      <c r="D329" s="1" t="s">
        <v>3749</v>
      </c>
      <c r="E329" s="1" t="s">
        <v>418</v>
      </c>
      <c r="F329" s="1" t="str">
        <f>VLOOKUP(Table4[[#This Row],[نام کارشناس دفتر فنی]],Table1[],3,0)</f>
        <v>کارشناس بازرسی وبرنامه ریزی تعمیرات برق وابزاردقیق(1)</v>
      </c>
      <c r="G329" s="1" t="s">
        <v>704</v>
      </c>
      <c r="H329" s="1" t="str">
        <f>VLOOKUP(Table4[[#This Row],[نام شخص کارشناس نظارت]],Table1[],3,0)</f>
        <v>کارشناس برق و ابزار دقیق نظارت (1)</v>
      </c>
      <c r="I329" s="1">
        <f>COUNTIF(Table2[کد سیستم],Table4[[#This Row],[کد سیستم]])</f>
        <v>1</v>
      </c>
    </row>
    <row r="330" spans="1:9" hidden="1" x14ac:dyDescent="0.25">
      <c r="A330" s="1">
        <v>329</v>
      </c>
      <c r="B330" s="1" t="s">
        <v>2202</v>
      </c>
      <c r="C330" s="1" t="s">
        <v>2202</v>
      </c>
      <c r="D330" s="1" t="s">
        <v>3749</v>
      </c>
      <c r="E330" s="1" t="s">
        <v>418</v>
      </c>
      <c r="F330" s="1" t="str">
        <f>VLOOKUP(Table4[[#This Row],[نام کارشناس دفتر فنی]],Table1[],3,0)</f>
        <v>کارشناس بازرسی وبرنامه ریزی تعمیرات برق وابزاردقیق(1)</v>
      </c>
      <c r="G330" s="1" t="s">
        <v>704</v>
      </c>
      <c r="H330" s="1" t="str">
        <f>VLOOKUP(Table4[[#This Row],[نام شخص کارشناس نظارت]],Table1[],3,0)</f>
        <v>کارشناس برق و ابزار دقیق نظارت (1)</v>
      </c>
      <c r="I330" s="1">
        <f>COUNTIF(Table2[کد سیستم],Table4[[#This Row],[کد سیستم]])</f>
        <v>1</v>
      </c>
    </row>
    <row r="331" spans="1:9" hidden="1" x14ac:dyDescent="0.25">
      <c r="A331" s="1">
        <v>330</v>
      </c>
      <c r="B331" s="1" t="s">
        <v>2204</v>
      </c>
      <c r="C331" s="1" t="s">
        <v>2204</v>
      </c>
      <c r="D331" s="1" t="s">
        <v>3749</v>
      </c>
      <c r="E331" s="1" t="s">
        <v>418</v>
      </c>
      <c r="F331" s="1" t="str">
        <f>VLOOKUP(Table4[[#This Row],[نام کارشناس دفتر فنی]],Table1[],3,0)</f>
        <v>کارشناس بازرسی وبرنامه ریزی تعمیرات برق وابزاردقیق(1)</v>
      </c>
      <c r="G331" s="1" t="s">
        <v>704</v>
      </c>
      <c r="H331" s="1" t="str">
        <f>VLOOKUP(Table4[[#This Row],[نام شخص کارشناس نظارت]],Table1[],3,0)</f>
        <v>کارشناس برق و ابزار دقیق نظارت (1)</v>
      </c>
      <c r="I331" s="1">
        <f>COUNTIF(Table2[کد سیستم],Table4[[#This Row],[کد سیستم]])</f>
        <v>1</v>
      </c>
    </row>
    <row r="332" spans="1:9" hidden="1" x14ac:dyDescent="0.25">
      <c r="A332" s="1">
        <v>331</v>
      </c>
      <c r="B332" s="1" t="s">
        <v>2206</v>
      </c>
      <c r="C332" s="1" t="s">
        <v>2206</v>
      </c>
      <c r="D332" s="1" t="s">
        <v>3749</v>
      </c>
      <c r="E332" s="1" t="s">
        <v>418</v>
      </c>
      <c r="F332" s="1" t="str">
        <f>VLOOKUP(Table4[[#This Row],[نام کارشناس دفتر فنی]],Table1[],3,0)</f>
        <v>کارشناس بازرسی وبرنامه ریزی تعمیرات برق وابزاردقیق(1)</v>
      </c>
      <c r="G332" s="1" t="s">
        <v>704</v>
      </c>
      <c r="H332" s="1" t="str">
        <f>VLOOKUP(Table4[[#This Row],[نام شخص کارشناس نظارت]],Table1[],3,0)</f>
        <v>کارشناس برق و ابزار دقیق نظارت (1)</v>
      </c>
      <c r="I332" s="1">
        <f>COUNTIF(Table2[کد سیستم],Table4[[#This Row],[کد سیستم]])</f>
        <v>1</v>
      </c>
    </row>
    <row r="333" spans="1:9" hidden="1" x14ac:dyDescent="0.25">
      <c r="A333" s="1">
        <v>332</v>
      </c>
      <c r="B333" s="1" t="s">
        <v>2208</v>
      </c>
      <c r="C333" s="1" t="s">
        <v>2208</v>
      </c>
      <c r="D333" s="1" t="s">
        <v>3749</v>
      </c>
      <c r="E333" s="1" t="s">
        <v>418</v>
      </c>
      <c r="F333" s="1" t="str">
        <f>VLOOKUP(Table4[[#This Row],[نام کارشناس دفتر فنی]],Table1[],3,0)</f>
        <v>کارشناس بازرسی وبرنامه ریزی تعمیرات برق وابزاردقیق(1)</v>
      </c>
      <c r="G333" s="1" t="s">
        <v>704</v>
      </c>
      <c r="H333" s="1" t="str">
        <f>VLOOKUP(Table4[[#This Row],[نام شخص کارشناس نظارت]],Table1[],3,0)</f>
        <v>کارشناس برق و ابزار دقیق نظارت (1)</v>
      </c>
      <c r="I333" s="1">
        <f>COUNTIF(Table2[کد سیستم],Table4[[#This Row],[کد سیستم]])</f>
        <v>1</v>
      </c>
    </row>
    <row r="334" spans="1:9" hidden="1" x14ac:dyDescent="0.25">
      <c r="A334" s="1">
        <v>333</v>
      </c>
      <c r="B334" s="1" t="s">
        <v>2210</v>
      </c>
      <c r="C334" s="1" t="s">
        <v>2210</v>
      </c>
      <c r="D334" s="1" t="s">
        <v>3749</v>
      </c>
      <c r="E334" s="1" t="s">
        <v>418</v>
      </c>
      <c r="F334" s="1" t="str">
        <f>VLOOKUP(Table4[[#This Row],[نام کارشناس دفتر فنی]],Table1[],3,0)</f>
        <v>کارشناس بازرسی وبرنامه ریزی تعمیرات برق وابزاردقیق(1)</v>
      </c>
      <c r="G334" s="1" t="s">
        <v>704</v>
      </c>
      <c r="H334" s="1" t="str">
        <f>VLOOKUP(Table4[[#This Row],[نام شخص کارشناس نظارت]],Table1[],3,0)</f>
        <v>کارشناس برق و ابزار دقیق نظارت (1)</v>
      </c>
      <c r="I334" s="1">
        <f>COUNTIF(Table2[کد سیستم],Table4[[#This Row],[کد سیستم]])</f>
        <v>1</v>
      </c>
    </row>
    <row r="335" spans="1:9" hidden="1" x14ac:dyDescent="0.25">
      <c r="A335" s="1">
        <v>334</v>
      </c>
      <c r="B335" s="1" t="s">
        <v>2212</v>
      </c>
      <c r="C335" s="1" t="s">
        <v>2212</v>
      </c>
      <c r="D335" s="1" t="s">
        <v>3749</v>
      </c>
      <c r="E335" s="1" t="s">
        <v>418</v>
      </c>
      <c r="F335" s="1" t="str">
        <f>VLOOKUP(Table4[[#This Row],[نام کارشناس دفتر فنی]],Table1[],3,0)</f>
        <v>کارشناس بازرسی وبرنامه ریزی تعمیرات برق وابزاردقیق(1)</v>
      </c>
      <c r="G335" s="1" t="s">
        <v>704</v>
      </c>
      <c r="H335" s="1" t="str">
        <f>VLOOKUP(Table4[[#This Row],[نام شخص کارشناس نظارت]],Table1[],3,0)</f>
        <v>کارشناس برق و ابزار دقیق نظارت (1)</v>
      </c>
      <c r="I335" s="1">
        <f>COUNTIF(Table2[کد سیستم],Table4[[#This Row],[کد سیستم]])</f>
        <v>1</v>
      </c>
    </row>
    <row r="336" spans="1:9" hidden="1" x14ac:dyDescent="0.25">
      <c r="A336" s="1">
        <v>335</v>
      </c>
      <c r="B336" s="1" t="s">
        <v>2214</v>
      </c>
      <c r="C336" s="1" t="s">
        <v>2214</v>
      </c>
      <c r="D336" s="1" t="s">
        <v>3749</v>
      </c>
      <c r="E336" s="1" t="s">
        <v>418</v>
      </c>
      <c r="F336" s="1" t="str">
        <f>VLOOKUP(Table4[[#This Row],[نام کارشناس دفتر فنی]],Table1[],3,0)</f>
        <v>کارشناس بازرسی وبرنامه ریزی تعمیرات برق وابزاردقیق(1)</v>
      </c>
      <c r="G336" s="1" t="s">
        <v>704</v>
      </c>
      <c r="H336" s="1" t="str">
        <f>VLOOKUP(Table4[[#This Row],[نام شخص کارشناس نظارت]],Table1[],3,0)</f>
        <v>کارشناس برق و ابزار دقیق نظارت (1)</v>
      </c>
      <c r="I336" s="1">
        <f>COUNTIF(Table2[کد سیستم],Table4[[#This Row],[کد سیستم]])</f>
        <v>1</v>
      </c>
    </row>
    <row r="337" spans="1:9" hidden="1" x14ac:dyDescent="0.25">
      <c r="A337" s="1">
        <v>336</v>
      </c>
      <c r="B337" s="1" t="s">
        <v>2216</v>
      </c>
      <c r="C337" s="1" t="s">
        <v>2216</v>
      </c>
      <c r="D337" s="1" t="s">
        <v>3749</v>
      </c>
      <c r="E337" s="1" t="s">
        <v>418</v>
      </c>
      <c r="F337" s="1" t="str">
        <f>VLOOKUP(Table4[[#This Row],[نام کارشناس دفتر فنی]],Table1[],3,0)</f>
        <v>کارشناس بازرسی وبرنامه ریزی تعمیرات برق وابزاردقیق(1)</v>
      </c>
      <c r="G337" s="1" t="s">
        <v>704</v>
      </c>
      <c r="H337" s="1" t="str">
        <f>VLOOKUP(Table4[[#This Row],[نام شخص کارشناس نظارت]],Table1[],3,0)</f>
        <v>کارشناس برق و ابزار دقیق نظارت (1)</v>
      </c>
      <c r="I337" s="1">
        <f>COUNTIF(Table2[کد سیستم],Table4[[#This Row],[کد سیستم]])</f>
        <v>1</v>
      </c>
    </row>
    <row r="338" spans="1:9" hidden="1" x14ac:dyDescent="0.25">
      <c r="A338" s="1">
        <v>337</v>
      </c>
      <c r="B338" s="1" t="s">
        <v>2218</v>
      </c>
      <c r="C338" s="1" t="s">
        <v>2218</v>
      </c>
      <c r="D338" s="1" t="s">
        <v>3749</v>
      </c>
      <c r="E338" s="1" t="s">
        <v>418</v>
      </c>
      <c r="F338" s="1" t="str">
        <f>VLOOKUP(Table4[[#This Row],[نام کارشناس دفتر فنی]],Table1[],3,0)</f>
        <v>کارشناس بازرسی وبرنامه ریزی تعمیرات برق وابزاردقیق(1)</v>
      </c>
      <c r="G338" s="1" t="s">
        <v>704</v>
      </c>
      <c r="H338" s="1" t="str">
        <f>VLOOKUP(Table4[[#This Row],[نام شخص کارشناس نظارت]],Table1[],3,0)</f>
        <v>کارشناس برق و ابزار دقیق نظارت (1)</v>
      </c>
      <c r="I338" s="1">
        <f>COUNTIF(Table2[کد سیستم],Table4[[#This Row],[کد سیستم]])</f>
        <v>1</v>
      </c>
    </row>
    <row r="339" spans="1:9" hidden="1" x14ac:dyDescent="0.25">
      <c r="A339" s="1">
        <v>338</v>
      </c>
      <c r="B339" s="1" t="s">
        <v>2220</v>
      </c>
      <c r="C339" s="1" t="s">
        <v>2220</v>
      </c>
      <c r="D339" s="1" t="s">
        <v>3749</v>
      </c>
      <c r="E339" s="1" t="s">
        <v>418</v>
      </c>
      <c r="F339" s="1" t="str">
        <f>VLOOKUP(Table4[[#This Row],[نام کارشناس دفتر فنی]],Table1[],3,0)</f>
        <v>کارشناس بازرسی وبرنامه ریزی تعمیرات برق وابزاردقیق(1)</v>
      </c>
      <c r="G339" s="1" t="s">
        <v>704</v>
      </c>
      <c r="H339" s="1" t="str">
        <f>VLOOKUP(Table4[[#This Row],[نام شخص کارشناس نظارت]],Table1[],3,0)</f>
        <v>کارشناس برق و ابزار دقیق نظارت (1)</v>
      </c>
      <c r="I339" s="1">
        <f>COUNTIF(Table2[کد سیستم],Table4[[#This Row],[کد سیستم]])</f>
        <v>1</v>
      </c>
    </row>
    <row r="340" spans="1:9" hidden="1" x14ac:dyDescent="0.25">
      <c r="A340" s="1">
        <v>339</v>
      </c>
      <c r="B340" s="1" t="s">
        <v>2222</v>
      </c>
      <c r="C340" s="1" t="s">
        <v>2222</v>
      </c>
      <c r="D340" s="1" t="s">
        <v>3749</v>
      </c>
      <c r="E340" s="1" t="s">
        <v>418</v>
      </c>
      <c r="F340" s="1" t="str">
        <f>VLOOKUP(Table4[[#This Row],[نام کارشناس دفتر فنی]],Table1[],3,0)</f>
        <v>کارشناس بازرسی وبرنامه ریزی تعمیرات برق وابزاردقیق(1)</v>
      </c>
      <c r="G340" s="1" t="s">
        <v>704</v>
      </c>
      <c r="H340" s="1" t="str">
        <f>VLOOKUP(Table4[[#This Row],[نام شخص کارشناس نظارت]],Table1[],3,0)</f>
        <v>کارشناس برق و ابزار دقیق نظارت (1)</v>
      </c>
      <c r="I340" s="1">
        <f>COUNTIF(Table2[کد سیستم],Table4[[#This Row],[کد سیستم]])</f>
        <v>1</v>
      </c>
    </row>
    <row r="341" spans="1:9" hidden="1" x14ac:dyDescent="0.25">
      <c r="A341" s="1">
        <v>340</v>
      </c>
      <c r="B341" s="1" t="s">
        <v>2224</v>
      </c>
      <c r="C341" s="1" t="s">
        <v>2224</v>
      </c>
      <c r="D341" s="1" t="s">
        <v>3749</v>
      </c>
      <c r="E341" s="1" t="s">
        <v>418</v>
      </c>
      <c r="F341" s="1" t="str">
        <f>VLOOKUP(Table4[[#This Row],[نام کارشناس دفتر فنی]],Table1[],3,0)</f>
        <v>کارشناس بازرسی وبرنامه ریزی تعمیرات برق وابزاردقیق(1)</v>
      </c>
      <c r="G341" s="1" t="s">
        <v>704</v>
      </c>
      <c r="H341" s="1" t="str">
        <f>VLOOKUP(Table4[[#This Row],[نام شخص کارشناس نظارت]],Table1[],3,0)</f>
        <v>کارشناس برق و ابزار دقیق نظارت (1)</v>
      </c>
      <c r="I341" s="1">
        <f>COUNTIF(Table2[کد سیستم],Table4[[#This Row],[کد سیستم]])</f>
        <v>1</v>
      </c>
    </row>
    <row r="342" spans="1:9" hidden="1" x14ac:dyDescent="0.25">
      <c r="A342" s="1">
        <v>341</v>
      </c>
      <c r="B342" s="1" t="s">
        <v>2226</v>
      </c>
      <c r="C342" s="1" t="s">
        <v>2226</v>
      </c>
      <c r="D342" s="1" t="s">
        <v>3749</v>
      </c>
      <c r="E342" s="1" t="s">
        <v>418</v>
      </c>
      <c r="F342" s="1" t="str">
        <f>VLOOKUP(Table4[[#This Row],[نام کارشناس دفتر فنی]],Table1[],3,0)</f>
        <v>کارشناس بازرسی وبرنامه ریزی تعمیرات برق وابزاردقیق(1)</v>
      </c>
      <c r="G342" s="1" t="s">
        <v>704</v>
      </c>
      <c r="H342" s="1" t="str">
        <f>VLOOKUP(Table4[[#This Row],[نام شخص کارشناس نظارت]],Table1[],3,0)</f>
        <v>کارشناس برق و ابزار دقیق نظارت (1)</v>
      </c>
      <c r="I342" s="1">
        <f>COUNTIF(Table2[کد سیستم],Table4[[#This Row],[کد سیستم]])</f>
        <v>1</v>
      </c>
    </row>
    <row r="343" spans="1:9" hidden="1" x14ac:dyDescent="0.25">
      <c r="A343" s="1">
        <v>342</v>
      </c>
      <c r="B343" s="1" t="s">
        <v>2228</v>
      </c>
      <c r="C343" s="1" t="s">
        <v>2228</v>
      </c>
      <c r="D343" s="1" t="s">
        <v>3749</v>
      </c>
      <c r="E343" s="1" t="s">
        <v>418</v>
      </c>
      <c r="F343" s="1" t="str">
        <f>VLOOKUP(Table4[[#This Row],[نام کارشناس دفتر فنی]],Table1[],3,0)</f>
        <v>کارشناس بازرسی وبرنامه ریزی تعمیرات برق وابزاردقیق(1)</v>
      </c>
      <c r="G343" s="1" t="s">
        <v>704</v>
      </c>
      <c r="H343" s="1" t="str">
        <f>VLOOKUP(Table4[[#This Row],[نام شخص کارشناس نظارت]],Table1[],3,0)</f>
        <v>کارشناس برق و ابزار دقیق نظارت (1)</v>
      </c>
      <c r="I343" s="1">
        <f>COUNTIF(Table2[کد سیستم],Table4[[#This Row],[کد سیستم]])</f>
        <v>1</v>
      </c>
    </row>
    <row r="344" spans="1:9" hidden="1" x14ac:dyDescent="0.25">
      <c r="A344" s="1">
        <v>343</v>
      </c>
      <c r="B344" s="1" t="s">
        <v>2230</v>
      </c>
      <c r="C344" s="1" t="s">
        <v>2230</v>
      </c>
      <c r="D344" s="1" t="s">
        <v>3749</v>
      </c>
      <c r="E344" s="1" t="s">
        <v>418</v>
      </c>
      <c r="F344" s="1" t="str">
        <f>VLOOKUP(Table4[[#This Row],[نام کارشناس دفتر فنی]],Table1[],3,0)</f>
        <v>کارشناس بازرسی وبرنامه ریزی تعمیرات برق وابزاردقیق(1)</v>
      </c>
      <c r="G344" s="1" t="s">
        <v>704</v>
      </c>
      <c r="H344" s="1" t="str">
        <f>VLOOKUP(Table4[[#This Row],[نام شخص کارشناس نظارت]],Table1[],3,0)</f>
        <v>کارشناس برق و ابزار دقیق نظارت (1)</v>
      </c>
      <c r="I344" s="1">
        <f>COUNTIF(Table2[کد سیستم],Table4[[#This Row],[کد سیستم]])</f>
        <v>1</v>
      </c>
    </row>
    <row r="345" spans="1:9" hidden="1" x14ac:dyDescent="0.25">
      <c r="A345" s="1">
        <v>344</v>
      </c>
      <c r="B345" s="1" t="s">
        <v>2232</v>
      </c>
      <c r="C345" s="1" t="s">
        <v>2232</v>
      </c>
      <c r="D345" s="1" t="s">
        <v>3749</v>
      </c>
      <c r="E345" s="1" t="s">
        <v>418</v>
      </c>
      <c r="F345" s="1" t="str">
        <f>VLOOKUP(Table4[[#This Row],[نام کارشناس دفتر فنی]],Table1[],3,0)</f>
        <v>کارشناس بازرسی وبرنامه ریزی تعمیرات برق وابزاردقیق(1)</v>
      </c>
      <c r="G345" s="1" t="s">
        <v>704</v>
      </c>
      <c r="H345" s="1" t="str">
        <f>VLOOKUP(Table4[[#This Row],[نام شخص کارشناس نظارت]],Table1[],3,0)</f>
        <v>کارشناس برق و ابزار دقیق نظارت (1)</v>
      </c>
      <c r="I345" s="1">
        <f>COUNTIF(Table2[کد سیستم],Table4[[#This Row],[کد سیستم]])</f>
        <v>1</v>
      </c>
    </row>
    <row r="346" spans="1:9" hidden="1" x14ac:dyDescent="0.25">
      <c r="A346" s="1">
        <v>345</v>
      </c>
      <c r="B346" s="1" t="s">
        <v>2234</v>
      </c>
      <c r="C346" s="1" t="s">
        <v>2234</v>
      </c>
      <c r="D346" s="1" t="s">
        <v>3749</v>
      </c>
      <c r="E346" s="1" t="s">
        <v>418</v>
      </c>
      <c r="F346" s="1" t="str">
        <f>VLOOKUP(Table4[[#This Row],[نام کارشناس دفتر فنی]],Table1[],3,0)</f>
        <v>کارشناس بازرسی وبرنامه ریزی تعمیرات برق وابزاردقیق(1)</v>
      </c>
      <c r="G346" s="1" t="s">
        <v>704</v>
      </c>
      <c r="H346" s="1" t="str">
        <f>VLOOKUP(Table4[[#This Row],[نام شخص کارشناس نظارت]],Table1[],3,0)</f>
        <v>کارشناس برق و ابزار دقیق نظارت (1)</v>
      </c>
      <c r="I346" s="1">
        <f>COUNTIF(Table2[کد سیستم],Table4[[#This Row],[کد سیستم]])</f>
        <v>1</v>
      </c>
    </row>
    <row r="347" spans="1:9" hidden="1" x14ac:dyDescent="0.25">
      <c r="A347" s="1">
        <v>346</v>
      </c>
      <c r="B347" s="1" t="s">
        <v>2236</v>
      </c>
      <c r="C347" s="1" t="s">
        <v>2236</v>
      </c>
      <c r="D347" s="1" t="s">
        <v>3749</v>
      </c>
      <c r="E347" s="1" t="s">
        <v>418</v>
      </c>
      <c r="F347" s="1" t="str">
        <f>VLOOKUP(Table4[[#This Row],[نام کارشناس دفتر فنی]],Table1[],3,0)</f>
        <v>کارشناس بازرسی وبرنامه ریزی تعمیرات برق وابزاردقیق(1)</v>
      </c>
      <c r="G347" s="1" t="s">
        <v>704</v>
      </c>
      <c r="H347" s="1" t="str">
        <f>VLOOKUP(Table4[[#This Row],[نام شخص کارشناس نظارت]],Table1[],3,0)</f>
        <v>کارشناس برق و ابزار دقیق نظارت (1)</v>
      </c>
      <c r="I347" s="1">
        <f>COUNTIF(Table2[کد سیستم],Table4[[#This Row],[کد سیستم]])</f>
        <v>1</v>
      </c>
    </row>
    <row r="348" spans="1:9" hidden="1" x14ac:dyDescent="0.25">
      <c r="A348" s="1">
        <v>347</v>
      </c>
      <c r="B348" s="1" t="s">
        <v>2238</v>
      </c>
      <c r="C348" s="1" t="s">
        <v>2238</v>
      </c>
      <c r="D348" s="1" t="s">
        <v>3749</v>
      </c>
      <c r="E348" s="1" t="s">
        <v>418</v>
      </c>
      <c r="F348" s="1" t="str">
        <f>VLOOKUP(Table4[[#This Row],[نام کارشناس دفتر فنی]],Table1[],3,0)</f>
        <v>کارشناس بازرسی وبرنامه ریزی تعمیرات برق وابزاردقیق(1)</v>
      </c>
      <c r="G348" s="1" t="s">
        <v>704</v>
      </c>
      <c r="H348" s="1" t="str">
        <f>VLOOKUP(Table4[[#This Row],[نام شخص کارشناس نظارت]],Table1[],3,0)</f>
        <v>کارشناس برق و ابزار دقیق نظارت (1)</v>
      </c>
      <c r="I348" s="1">
        <f>COUNTIF(Table2[کد سیستم],Table4[[#This Row],[کد سیستم]])</f>
        <v>1</v>
      </c>
    </row>
    <row r="349" spans="1:9" hidden="1" x14ac:dyDescent="0.25">
      <c r="A349" s="1">
        <v>348</v>
      </c>
      <c r="B349" s="1" t="s">
        <v>2240</v>
      </c>
      <c r="C349" s="1" t="s">
        <v>2240</v>
      </c>
      <c r="D349" s="1" t="s">
        <v>3749</v>
      </c>
      <c r="E349" s="1" t="s">
        <v>418</v>
      </c>
      <c r="F349" s="1" t="str">
        <f>VLOOKUP(Table4[[#This Row],[نام کارشناس دفتر فنی]],Table1[],3,0)</f>
        <v>کارشناس بازرسی وبرنامه ریزی تعمیرات برق وابزاردقیق(1)</v>
      </c>
      <c r="G349" s="1" t="s">
        <v>704</v>
      </c>
      <c r="H349" s="1" t="str">
        <f>VLOOKUP(Table4[[#This Row],[نام شخص کارشناس نظارت]],Table1[],3,0)</f>
        <v>کارشناس برق و ابزار دقیق نظارت (1)</v>
      </c>
      <c r="I349" s="1">
        <f>COUNTIF(Table2[کد سیستم],Table4[[#This Row],[کد سیستم]])</f>
        <v>1</v>
      </c>
    </row>
    <row r="350" spans="1:9" hidden="1" x14ac:dyDescent="0.25">
      <c r="A350" s="1">
        <v>349</v>
      </c>
      <c r="B350" s="1" t="s">
        <v>2242</v>
      </c>
      <c r="C350" s="1" t="s">
        <v>2242</v>
      </c>
      <c r="D350" s="1" t="s">
        <v>3749</v>
      </c>
      <c r="E350" s="1" t="s">
        <v>418</v>
      </c>
      <c r="F350" s="1" t="str">
        <f>VLOOKUP(Table4[[#This Row],[نام کارشناس دفتر فنی]],Table1[],3,0)</f>
        <v>کارشناس بازرسی وبرنامه ریزی تعمیرات برق وابزاردقیق(1)</v>
      </c>
      <c r="G350" s="1" t="s">
        <v>704</v>
      </c>
      <c r="H350" s="1" t="str">
        <f>VLOOKUP(Table4[[#This Row],[نام شخص کارشناس نظارت]],Table1[],3,0)</f>
        <v>کارشناس برق و ابزار دقیق نظارت (1)</v>
      </c>
      <c r="I350" s="1">
        <f>COUNTIF(Table2[کد سیستم],Table4[[#This Row],[کد سیستم]])</f>
        <v>1</v>
      </c>
    </row>
    <row r="351" spans="1:9" hidden="1" x14ac:dyDescent="0.25">
      <c r="A351" s="1">
        <v>350</v>
      </c>
      <c r="B351" s="1" t="s">
        <v>2244</v>
      </c>
      <c r="C351" s="1" t="s">
        <v>2244</v>
      </c>
      <c r="D351" s="1" t="s">
        <v>3749</v>
      </c>
      <c r="E351" s="1" t="s">
        <v>418</v>
      </c>
      <c r="F351" s="1" t="str">
        <f>VLOOKUP(Table4[[#This Row],[نام کارشناس دفتر فنی]],Table1[],3,0)</f>
        <v>کارشناس بازرسی وبرنامه ریزی تعمیرات برق وابزاردقیق(1)</v>
      </c>
      <c r="G351" s="1" t="s">
        <v>704</v>
      </c>
      <c r="H351" s="1" t="str">
        <f>VLOOKUP(Table4[[#This Row],[نام شخص کارشناس نظارت]],Table1[],3,0)</f>
        <v>کارشناس برق و ابزار دقیق نظارت (1)</v>
      </c>
      <c r="I351" s="1">
        <f>COUNTIF(Table2[کد سیستم],Table4[[#This Row],[کد سیستم]])</f>
        <v>1</v>
      </c>
    </row>
    <row r="352" spans="1:9" hidden="1" x14ac:dyDescent="0.25">
      <c r="A352" s="1">
        <v>351</v>
      </c>
      <c r="B352" s="1" t="s">
        <v>2246</v>
      </c>
      <c r="C352" s="1" t="s">
        <v>2246</v>
      </c>
      <c r="D352" s="1" t="s">
        <v>3749</v>
      </c>
      <c r="E352" s="1" t="s">
        <v>418</v>
      </c>
      <c r="F352" s="1" t="str">
        <f>VLOOKUP(Table4[[#This Row],[نام کارشناس دفتر فنی]],Table1[],3,0)</f>
        <v>کارشناس بازرسی وبرنامه ریزی تعمیرات برق وابزاردقیق(1)</v>
      </c>
      <c r="G352" s="1" t="s">
        <v>704</v>
      </c>
      <c r="H352" s="1" t="str">
        <f>VLOOKUP(Table4[[#This Row],[نام شخص کارشناس نظارت]],Table1[],3,0)</f>
        <v>کارشناس برق و ابزار دقیق نظارت (1)</v>
      </c>
      <c r="I352" s="1">
        <f>COUNTIF(Table2[کد سیستم],Table4[[#This Row],[کد سیستم]])</f>
        <v>1</v>
      </c>
    </row>
    <row r="353" spans="1:9" hidden="1" x14ac:dyDescent="0.25">
      <c r="A353" s="1">
        <v>352</v>
      </c>
      <c r="B353" s="1" t="s">
        <v>2248</v>
      </c>
      <c r="C353" s="1" t="s">
        <v>2248</v>
      </c>
      <c r="D353" s="1" t="s">
        <v>3749</v>
      </c>
      <c r="E353" s="1" t="s">
        <v>418</v>
      </c>
      <c r="F353" s="1" t="str">
        <f>VLOOKUP(Table4[[#This Row],[نام کارشناس دفتر فنی]],Table1[],3,0)</f>
        <v>کارشناس بازرسی وبرنامه ریزی تعمیرات برق وابزاردقیق(1)</v>
      </c>
      <c r="G353" s="1" t="s">
        <v>704</v>
      </c>
      <c r="H353" s="1" t="str">
        <f>VLOOKUP(Table4[[#This Row],[نام شخص کارشناس نظارت]],Table1[],3,0)</f>
        <v>کارشناس برق و ابزار دقیق نظارت (1)</v>
      </c>
      <c r="I353" s="1">
        <f>COUNTIF(Table2[کد سیستم],Table4[[#This Row],[کد سیستم]])</f>
        <v>1</v>
      </c>
    </row>
    <row r="354" spans="1:9" hidden="1" x14ac:dyDescent="0.25">
      <c r="A354" s="1">
        <v>353</v>
      </c>
      <c r="B354" s="1" t="s">
        <v>2250</v>
      </c>
      <c r="C354" s="1" t="s">
        <v>2250</v>
      </c>
      <c r="D354" s="1" t="s">
        <v>3749</v>
      </c>
      <c r="E354" s="1" t="s">
        <v>418</v>
      </c>
      <c r="F354" s="1" t="str">
        <f>VLOOKUP(Table4[[#This Row],[نام کارشناس دفتر فنی]],Table1[],3,0)</f>
        <v>کارشناس بازرسی وبرنامه ریزی تعمیرات برق وابزاردقیق(1)</v>
      </c>
      <c r="G354" s="1" t="s">
        <v>704</v>
      </c>
      <c r="H354" s="1" t="str">
        <f>VLOOKUP(Table4[[#This Row],[نام شخص کارشناس نظارت]],Table1[],3,0)</f>
        <v>کارشناس برق و ابزار دقیق نظارت (1)</v>
      </c>
      <c r="I354" s="1">
        <f>COUNTIF(Table2[کد سیستم],Table4[[#This Row],[کد سیستم]])</f>
        <v>1</v>
      </c>
    </row>
    <row r="355" spans="1:9" hidden="1" x14ac:dyDescent="0.25">
      <c r="A355" s="1">
        <v>354</v>
      </c>
      <c r="B355" s="1" t="s">
        <v>2252</v>
      </c>
      <c r="C355" s="1" t="s">
        <v>2252</v>
      </c>
      <c r="D355" s="1" t="s">
        <v>3749</v>
      </c>
      <c r="E355" s="1" t="s">
        <v>418</v>
      </c>
      <c r="F355" s="1" t="str">
        <f>VLOOKUP(Table4[[#This Row],[نام کارشناس دفتر فنی]],Table1[],3,0)</f>
        <v>کارشناس بازرسی وبرنامه ریزی تعمیرات برق وابزاردقیق(1)</v>
      </c>
      <c r="G355" s="1" t="s">
        <v>704</v>
      </c>
      <c r="H355" s="1" t="str">
        <f>VLOOKUP(Table4[[#This Row],[نام شخص کارشناس نظارت]],Table1[],3,0)</f>
        <v>کارشناس برق و ابزار دقیق نظارت (1)</v>
      </c>
      <c r="I355" s="1">
        <f>COUNTIF(Table2[کد سیستم],Table4[[#This Row],[کد سیستم]])</f>
        <v>1</v>
      </c>
    </row>
    <row r="356" spans="1:9" hidden="1" x14ac:dyDescent="0.25">
      <c r="A356" s="1">
        <v>355</v>
      </c>
      <c r="B356" s="1" t="s">
        <v>2254</v>
      </c>
      <c r="C356" s="1" t="s">
        <v>2254</v>
      </c>
      <c r="D356" s="1" t="s">
        <v>3749</v>
      </c>
      <c r="E356" s="1" t="s">
        <v>418</v>
      </c>
      <c r="F356" s="1" t="str">
        <f>VLOOKUP(Table4[[#This Row],[نام کارشناس دفتر فنی]],Table1[],3,0)</f>
        <v>کارشناس بازرسی وبرنامه ریزی تعمیرات برق وابزاردقیق(1)</v>
      </c>
      <c r="G356" s="1" t="s">
        <v>704</v>
      </c>
      <c r="H356" s="1" t="str">
        <f>VLOOKUP(Table4[[#This Row],[نام شخص کارشناس نظارت]],Table1[],3,0)</f>
        <v>کارشناس برق و ابزار دقیق نظارت (1)</v>
      </c>
      <c r="I356" s="1">
        <f>COUNTIF(Table2[کد سیستم],Table4[[#This Row],[کد سیستم]])</f>
        <v>1</v>
      </c>
    </row>
    <row r="357" spans="1:9" hidden="1" x14ac:dyDescent="0.25">
      <c r="A357" s="1">
        <v>356</v>
      </c>
      <c r="B357" s="1" t="s">
        <v>2256</v>
      </c>
      <c r="C357" s="1" t="s">
        <v>2256</v>
      </c>
      <c r="D357" s="1" t="s">
        <v>3749</v>
      </c>
      <c r="E357" s="1" t="s">
        <v>418</v>
      </c>
      <c r="F357" s="1" t="str">
        <f>VLOOKUP(Table4[[#This Row],[نام کارشناس دفتر فنی]],Table1[],3,0)</f>
        <v>کارشناس بازرسی وبرنامه ریزی تعمیرات برق وابزاردقیق(1)</v>
      </c>
      <c r="G357" s="1" t="s">
        <v>704</v>
      </c>
      <c r="H357" s="1" t="str">
        <f>VLOOKUP(Table4[[#This Row],[نام شخص کارشناس نظارت]],Table1[],3,0)</f>
        <v>کارشناس برق و ابزار دقیق نظارت (1)</v>
      </c>
      <c r="I357" s="1">
        <f>COUNTIF(Table2[کد سیستم],Table4[[#This Row],[کد سیستم]])</f>
        <v>1</v>
      </c>
    </row>
    <row r="358" spans="1:9" hidden="1" x14ac:dyDescent="0.25">
      <c r="A358" s="1">
        <v>357</v>
      </c>
      <c r="B358" s="1" t="s">
        <v>2258</v>
      </c>
      <c r="C358" s="1" t="s">
        <v>2258</v>
      </c>
      <c r="D358" s="1" t="s">
        <v>3749</v>
      </c>
      <c r="E358" s="1" t="s">
        <v>418</v>
      </c>
      <c r="F358" s="1" t="str">
        <f>VLOOKUP(Table4[[#This Row],[نام کارشناس دفتر فنی]],Table1[],3,0)</f>
        <v>کارشناس بازرسی وبرنامه ریزی تعمیرات برق وابزاردقیق(1)</v>
      </c>
      <c r="G358" s="1" t="s">
        <v>704</v>
      </c>
      <c r="H358" s="1" t="str">
        <f>VLOOKUP(Table4[[#This Row],[نام شخص کارشناس نظارت]],Table1[],3,0)</f>
        <v>کارشناس برق و ابزار دقیق نظارت (1)</v>
      </c>
      <c r="I358" s="1">
        <f>COUNTIF(Table2[کد سیستم],Table4[[#This Row],[کد سیستم]])</f>
        <v>1</v>
      </c>
    </row>
    <row r="359" spans="1:9" hidden="1" x14ac:dyDescent="0.25">
      <c r="A359" s="1">
        <v>358</v>
      </c>
      <c r="B359" s="1" t="s">
        <v>2260</v>
      </c>
      <c r="C359" s="1" t="s">
        <v>2260</v>
      </c>
      <c r="D359" s="1" t="s">
        <v>3749</v>
      </c>
      <c r="E359" s="1" t="s">
        <v>418</v>
      </c>
      <c r="F359" s="1" t="str">
        <f>VLOOKUP(Table4[[#This Row],[نام کارشناس دفتر فنی]],Table1[],3,0)</f>
        <v>کارشناس بازرسی وبرنامه ریزی تعمیرات برق وابزاردقیق(1)</v>
      </c>
      <c r="G359" s="1" t="s">
        <v>704</v>
      </c>
      <c r="H359" s="1" t="str">
        <f>VLOOKUP(Table4[[#This Row],[نام شخص کارشناس نظارت]],Table1[],3,0)</f>
        <v>کارشناس برق و ابزار دقیق نظارت (1)</v>
      </c>
      <c r="I359" s="1">
        <f>COUNTIF(Table2[کد سیستم],Table4[[#This Row],[کد سیستم]])</f>
        <v>1</v>
      </c>
    </row>
    <row r="360" spans="1:9" hidden="1" x14ac:dyDescent="0.25">
      <c r="A360" s="1">
        <v>359</v>
      </c>
      <c r="B360" s="1" t="s">
        <v>2262</v>
      </c>
      <c r="C360" s="1" t="s">
        <v>2262</v>
      </c>
      <c r="D360" s="1" t="s">
        <v>3749</v>
      </c>
      <c r="E360" s="1" t="s">
        <v>418</v>
      </c>
      <c r="F360" s="1" t="str">
        <f>VLOOKUP(Table4[[#This Row],[نام کارشناس دفتر فنی]],Table1[],3,0)</f>
        <v>کارشناس بازرسی وبرنامه ریزی تعمیرات برق وابزاردقیق(1)</v>
      </c>
      <c r="G360" s="1" t="s">
        <v>704</v>
      </c>
      <c r="H360" s="1" t="str">
        <f>VLOOKUP(Table4[[#This Row],[نام شخص کارشناس نظارت]],Table1[],3,0)</f>
        <v>کارشناس برق و ابزار دقیق نظارت (1)</v>
      </c>
      <c r="I360" s="1">
        <f>COUNTIF(Table2[کد سیستم],Table4[[#This Row],[کد سیستم]])</f>
        <v>1</v>
      </c>
    </row>
    <row r="361" spans="1:9" hidden="1" x14ac:dyDescent="0.25">
      <c r="A361" s="1">
        <v>360</v>
      </c>
      <c r="B361" s="1" t="s">
        <v>2264</v>
      </c>
      <c r="C361" s="1" t="s">
        <v>2264</v>
      </c>
      <c r="D361" s="1" t="s">
        <v>3749</v>
      </c>
      <c r="E361" s="1" t="s">
        <v>418</v>
      </c>
      <c r="F361" s="1" t="str">
        <f>VLOOKUP(Table4[[#This Row],[نام کارشناس دفتر فنی]],Table1[],3,0)</f>
        <v>کارشناس بازرسی وبرنامه ریزی تعمیرات برق وابزاردقیق(1)</v>
      </c>
      <c r="G361" s="1" t="s">
        <v>704</v>
      </c>
      <c r="H361" s="1" t="str">
        <f>VLOOKUP(Table4[[#This Row],[نام شخص کارشناس نظارت]],Table1[],3,0)</f>
        <v>کارشناس برق و ابزار دقیق نظارت (1)</v>
      </c>
      <c r="I361" s="1">
        <f>COUNTIF(Table2[کد سیستم],Table4[[#This Row],[کد سیستم]])</f>
        <v>1</v>
      </c>
    </row>
    <row r="362" spans="1:9" hidden="1" x14ac:dyDescent="0.25">
      <c r="A362" s="1">
        <v>361</v>
      </c>
      <c r="B362" s="1" t="s">
        <v>2266</v>
      </c>
      <c r="C362" s="1" t="s">
        <v>2266</v>
      </c>
      <c r="D362" s="1" t="s">
        <v>3749</v>
      </c>
      <c r="E362" s="1" t="s">
        <v>418</v>
      </c>
      <c r="F362" s="1" t="str">
        <f>VLOOKUP(Table4[[#This Row],[نام کارشناس دفتر فنی]],Table1[],3,0)</f>
        <v>کارشناس بازرسی وبرنامه ریزی تعمیرات برق وابزاردقیق(1)</v>
      </c>
      <c r="G362" s="1" t="s">
        <v>704</v>
      </c>
      <c r="H362" s="1" t="str">
        <f>VLOOKUP(Table4[[#This Row],[نام شخص کارشناس نظارت]],Table1[],3,0)</f>
        <v>کارشناس برق و ابزار دقیق نظارت (1)</v>
      </c>
      <c r="I362" s="1">
        <f>COUNTIF(Table2[کد سیستم],Table4[[#This Row],[کد سیستم]])</f>
        <v>1</v>
      </c>
    </row>
    <row r="363" spans="1:9" hidden="1" x14ac:dyDescent="0.25">
      <c r="A363" s="1">
        <v>362</v>
      </c>
      <c r="B363" s="1" t="s">
        <v>2268</v>
      </c>
      <c r="C363" s="1" t="s">
        <v>2268</v>
      </c>
      <c r="D363" s="1" t="s">
        <v>3749</v>
      </c>
      <c r="E363" s="1" t="s">
        <v>418</v>
      </c>
      <c r="F363" s="1" t="str">
        <f>VLOOKUP(Table4[[#This Row],[نام کارشناس دفتر فنی]],Table1[],3,0)</f>
        <v>کارشناس بازرسی وبرنامه ریزی تعمیرات برق وابزاردقیق(1)</v>
      </c>
      <c r="G363" s="1" t="s">
        <v>704</v>
      </c>
      <c r="H363" s="1" t="str">
        <f>VLOOKUP(Table4[[#This Row],[نام شخص کارشناس نظارت]],Table1[],3,0)</f>
        <v>کارشناس برق و ابزار دقیق نظارت (1)</v>
      </c>
      <c r="I363" s="1">
        <f>COUNTIF(Table2[کد سیستم],Table4[[#This Row],[کد سیستم]])</f>
        <v>1</v>
      </c>
    </row>
    <row r="364" spans="1:9" hidden="1" x14ac:dyDescent="0.25">
      <c r="A364" s="1">
        <v>363</v>
      </c>
      <c r="B364" s="1" t="s">
        <v>2270</v>
      </c>
      <c r="C364" s="1" t="s">
        <v>2270</v>
      </c>
      <c r="D364" s="1" t="s">
        <v>3749</v>
      </c>
      <c r="E364" s="1" t="s">
        <v>418</v>
      </c>
      <c r="F364" s="1" t="str">
        <f>VLOOKUP(Table4[[#This Row],[نام کارشناس دفتر فنی]],Table1[],3,0)</f>
        <v>کارشناس بازرسی وبرنامه ریزی تعمیرات برق وابزاردقیق(1)</v>
      </c>
      <c r="G364" s="1" t="s">
        <v>704</v>
      </c>
      <c r="H364" s="1" t="str">
        <f>VLOOKUP(Table4[[#This Row],[نام شخص کارشناس نظارت]],Table1[],3,0)</f>
        <v>کارشناس برق و ابزار دقیق نظارت (1)</v>
      </c>
      <c r="I364" s="1">
        <f>COUNTIF(Table2[کد سیستم],Table4[[#This Row],[کد سیستم]])</f>
        <v>1</v>
      </c>
    </row>
    <row r="365" spans="1:9" hidden="1" x14ac:dyDescent="0.25">
      <c r="A365" s="1">
        <v>364</v>
      </c>
      <c r="B365" s="1" t="s">
        <v>2272</v>
      </c>
      <c r="C365" s="1" t="s">
        <v>2272</v>
      </c>
      <c r="D365" s="1" t="s">
        <v>3749</v>
      </c>
      <c r="E365" s="1" t="s">
        <v>418</v>
      </c>
      <c r="F365" s="1" t="str">
        <f>VLOOKUP(Table4[[#This Row],[نام کارشناس دفتر فنی]],Table1[],3,0)</f>
        <v>کارشناس بازرسی وبرنامه ریزی تعمیرات برق وابزاردقیق(1)</v>
      </c>
      <c r="G365" s="1" t="s">
        <v>704</v>
      </c>
      <c r="H365" s="1" t="str">
        <f>VLOOKUP(Table4[[#This Row],[نام شخص کارشناس نظارت]],Table1[],3,0)</f>
        <v>کارشناس برق و ابزار دقیق نظارت (1)</v>
      </c>
      <c r="I365" s="1">
        <f>COUNTIF(Table2[کد سیستم],Table4[[#This Row],[کد سیستم]])</f>
        <v>1</v>
      </c>
    </row>
    <row r="366" spans="1:9" hidden="1" x14ac:dyDescent="0.25">
      <c r="A366" s="1">
        <v>365</v>
      </c>
      <c r="B366" s="1" t="s">
        <v>2274</v>
      </c>
      <c r="C366" s="1" t="s">
        <v>2274</v>
      </c>
      <c r="D366" s="1" t="s">
        <v>3749</v>
      </c>
      <c r="E366" s="1" t="s">
        <v>418</v>
      </c>
      <c r="F366" s="1" t="str">
        <f>VLOOKUP(Table4[[#This Row],[نام کارشناس دفتر فنی]],Table1[],3,0)</f>
        <v>کارشناس بازرسی وبرنامه ریزی تعمیرات برق وابزاردقیق(1)</v>
      </c>
      <c r="G366" s="1" t="s">
        <v>704</v>
      </c>
      <c r="H366" s="1" t="str">
        <f>VLOOKUP(Table4[[#This Row],[نام شخص کارشناس نظارت]],Table1[],3,0)</f>
        <v>کارشناس برق و ابزار دقیق نظارت (1)</v>
      </c>
      <c r="I366" s="1">
        <f>COUNTIF(Table2[کد سیستم],Table4[[#This Row],[کد سیستم]])</f>
        <v>1</v>
      </c>
    </row>
    <row r="367" spans="1:9" hidden="1" x14ac:dyDescent="0.25">
      <c r="A367" s="1">
        <v>366</v>
      </c>
      <c r="B367" s="1" t="s">
        <v>2276</v>
      </c>
      <c r="C367" s="1" t="s">
        <v>2276</v>
      </c>
      <c r="D367" s="1" t="s">
        <v>3749</v>
      </c>
      <c r="E367" s="1" t="s">
        <v>418</v>
      </c>
      <c r="F367" s="1" t="str">
        <f>VLOOKUP(Table4[[#This Row],[نام کارشناس دفتر فنی]],Table1[],3,0)</f>
        <v>کارشناس بازرسی وبرنامه ریزی تعمیرات برق وابزاردقیق(1)</v>
      </c>
      <c r="G367" s="1" t="s">
        <v>704</v>
      </c>
      <c r="H367" s="1" t="str">
        <f>VLOOKUP(Table4[[#This Row],[نام شخص کارشناس نظارت]],Table1[],3,0)</f>
        <v>کارشناس برق و ابزار دقیق نظارت (1)</v>
      </c>
      <c r="I367" s="1">
        <f>COUNTIF(Table2[کد سیستم],Table4[[#This Row],[کد سیستم]])</f>
        <v>1</v>
      </c>
    </row>
    <row r="368" spans="1:9" hidden="1" x14ac:dyDescent="0.25">
      <c r="A368" s="1">
        <v>367</v>
      </c>
      <c r="B368" s="1" t="s">
        <v>2278</v>
      </c>
      <c r="C368" s="1" t="s">
        <v>2278</v>
      </c>
      <c r="D368" s="1" t="s">
        <v>3749</v>
      </c>
      <c r="E368" s="1" t="s">
        <v>418</v>
      </c>
      <c r="F368" s="1" t="str">
        <f>VLOOKUP(Table4[[#This Row],[نام کارشناس دفتر فنی]],Table1[],3,0)</f>
        <v>کارشناس بازرسی وبرنامه ریزی تعمیرات برق وابزاردقیق(1)</v>
      </c>
      <c r="G368" s="1" t="s">
        <v>704</v>
      </c>
      <c r="H368" s="1" t="str">
        <f>VLOOKUP(Table4[[#This Row],[نام شخص کارشناس نظارت]],Table1[],3,0)</f>
        <v>کارشناس برق و ابزار دقیق نظارت (1)</v>
      </c>
      <c r="I368" s="1">
        <f>COUNTIF(Table2[کد سیستم],Table4[[#This Row],[کد سیستم]])</f>
        <v>1</v>
      </c>
    </row>
    <row r="369" spans="1:9" hidden="1" x14ac:dyDescent="0.25">
      <c r="A369" s="1">
        <v>368</v>
      </c>
      <c r="B369" s="1" t="s">
        <v>2280</v>
      </c>
      <c r="C369" s="1" t="s">
        <v>2280</v>
      </c>
      <c r="D369" s="1" t="s">
        <v>3749</v>
      </c>
      <c r="E369" s="1" t="s">
        <v>418</v>
      </c>
      <c r="F369" s="1" t="str">
        <f>VLOOKUP(Table4[[#This Row],[نام کارشناس دفتر فنی]],Table1[],3,0)</f>
        <v>کارشناس بازرسی وبرنامه ریزی تعمیرات برق وابزاردقیق(1)</v>
      </c>
      <c r="G369" s="1" t="s">
        <v>704</v>
      </c>
      <c r="H369" s="1" t="str">
        <f>VLOOKUP(Table4[[#This Row],[نام شخص کارشناس نظارت]],Table1[],3,0)</f>
        <v>کارشناس برق و ابزار دقیق نظارت (1)</v>
      </c>
      <c r="I369" s="1">
        <f>COUNTIF(Table2[کد سیستم],Table4[[#This Row],[کد سیستم]])</f>
        <v>1</v>
      </c>
    </row>
    <row r="370" spans="1:9" hidden="1" x14ac:dyDescent="0.25">
      <c r="A370" s="1">
        <v>369</v>
      </c>
      <c r="B370" s="1" t="s">
        <v>2282</v>
      </c>
      <c r="C370" s="1" t="s">
        <v>2282</v>
      </c>
      <c r="D370" s="1" t="s">
        <v>3749</v>
      </c>
      <c r="E370" s="1" t="s">
        <v>418</v>
      </c>
      <c r="F370" s="1" t="str">
        <f>VLOOKUP(Table4[[#This Row],[نام کارشناس دفتر فنی]],Table1[],3,0)</f>
        <v>کارشناس بازرسی وبرنامه ریزی تعمیرات برق وابزاردقیق(1)</v>
      </c>
      <c r="G370" s="1" t="s">
        <v>704</v>
      </c>
      <c r="H370" s="1" t="str">
        <f>VLOOKUP(Table4[[#This Row],[نام شخص کارشناس نظارت]],Table1[],3,0)</f>
        <v>کارشناس برق و ابزار دقیق نظارت (1)</v>
      </c>
      <c r="I370" s="1">
        <f>COUNTIF(Table2[کد سیستم],Table4[[#This Row],[کد سیستم]])</f>
        <v>1</v>
      </c>
    </row>
    <row r="371" spans="1:9" hidden="1" x14ac:dyDescent="0.25">
      <c r="A371" s="1">
        <v>370</v>
      </c>
      <c r="B371" s="1" t="s">
        <v>2284</v>
      </c>
      <c r="C371" s="1" t="s">
        <v>2284</v>
      </c>
      <c r="D371" s="1" t="s">
        <v>3749</v>
      </c>
      <c r="E371" s="1" t="s">
        <v>418</v>
      </c>
      <c r="F371" s="1" t="str">
        <f>VLOOKUP(Table4[[#This Row],[نام کارشناس دفتر فنی]],Table1[],3,0)</f>
        <v>کارشناس بازرسی وبرنامه ریزی تعمیرات برق وابزاردقیق(1)</v>
      </c>
      <c r="G371" s="1" t="s">
        <v>704</v>
      </c>
      <c r="H371" s="1" t="str">
        <f>VLOOKUP(Table4[[#This Row],[نام شخص کارشناس نظارت]],Table1[],3,0)</f>
        <v>کارشناس برق و ابزار دقیق نظارت (1)</v>
      </c>
      <c r="I371" s="1">
        <f>COUNTIF(Table2[کد سیستم],Table4[[#This Row],[کد سیستم]])</f>
        <v>1</v>
      </c>
    </row>
    <row r="372" spans="1:9" hidden="1" x14ac:dyDescent="0.25">
      <c r="A372" s="1">
        <v>371</v>
      </c>
      <c r="B372" s="1" t="s">
        <v>2286</v>
      </c>
      <c r="C372" s="1" t="s">
        <v>2286</v>
      </c>
      <c r="D372" s="1" t="s">
        <v>3749</v>
      </c>
      <c r="E372" s="1" t="s">
        <v>418</v>
      </c>
      <c r="F372" s="1" t="str">
        <f>VLOOKUP(Table4[[#This Row],[نام کارشناس دفتر فنی]],Table1[],3,0)</f>
        <v>کارشناس بازرسی وبرنامه ریزی تعمیرات برق وابزاردقیق(1)</v>
      </c>
      <c r="G372" s="1" t="s">
        <v>704</v>
      </c>
      <c r="H372" s="1" t="str">
        <f>VLOOKUP(Table4[[#This Row],[نام شخص کارشناس نظارت]],Table1[],3,0)</f>
        <v>کارشناس برق و ابزار دقیق نظارت (1)</v>
      </c>
      <c r="I372" s="1">
        <f>COUNTIF(Table2[کد سیستم],Table4[[#This Row],[کد سیستم]])</f>
        <v>1</v>
      </c>
    </row>
    <row r="373" spans="1:9" hidden="1" x14ac:dyDescent="0.25">
      <c r="A373" s="1">
        <v>372</v>
      </c>
      <c r="B373" s="1" t="s">
        <v>2288</v>
      </c>
      <c r="C373" s="1" t="s">
        <v>2288</v>
      </c>
      <c r="D373" s="1" t="s">
        <v>3749</v>
      </c>
      <c r="E373" s="1" t="s">
        <v>418</v>
      </c>
      <c r="F373" s="1" t="str">
        <f>VLOOKUP(Table4[[#This Row],[نام کارشناس دفتر فنی]],Table1[],3,0)</f>
        <v>کارشناس بازرسی وبرنامه ریزی تعمیرات برق وابزاردقیق(1)</v>
      </c>
      <c r="G373" s="1" t="s">
        <v>704</v>
      </c>
      <c r="H373" s="1" t="str">
        <f>VLOOKUP(Table4[[#This Row],[نام شخص کارشناس نظارت]],Table1[],3,0)</f>
        <v>کارشناس برق و ابزار دقیق نظارت (1)</v>
      </c>
      <c r="I373" s="1">
        <f>COUNTIF(Table2[کد سیستم],Table4[[#This Row],[کد سیستم]])</f>
        <v>1</v>
      </c>
    </row>
    <row r="374" spans="1:9" hidden="1" x14ac:dyDescent="0.25">
      <c r="A374" s="1">
        <v>373</v>
      </c>
      <c r="B374" s="1" t="s">
        <v>2290</v>
      </c>
      <c r="C374" s="1" t="s">
        <v>2290</v>
      </c>
      <c r="D374" s="1" t="s">
        <v>3749</v>
      </c>
      <c r="E374" s="1" t="s">
        <v>418</v>
      </c>
      <c r="F374" s="1" t="str">
        <f>VLOOKUP(Table4[[#This Row],[نام کارشناس دفتر فنی]],Table1[],3,0)</f>
        <v>کارشناس بازرسی وبرنامه ریزی تعمیرات برق وابزاردقیق(1)</v>
      </c>
      <c r="G374" s="1" t="s">
        <v>704</v>
      </c>
      <c r="H374" s="1" t="str">
        <f>VLOOKUP(Table4[[#This Row],[نام شخص کارشناس نظارت]],Table1[],3,0)</f>
        <v>کارشناس برق و ابزار دقیق نظارت (1)</v>
      </c>
      <c r="I374" s="1">
        <f>COUNTIF(Table2[کد سیستم],Table4[[#This Row],[کد سیستم]])</f>
        <v>1</v>
      </c>
    </row>
    <row r="375" spans="1:9" hidden="1" x14ac:dyDescent="0.25">
      <c r="A375" s="1">
        <v>374</v>
      </c>
      <c r="B375" s="1" t="s">
        <v>2292</v>
      </c>
      <c r="C375" s="1" t="s">
        <v>2292</v>
      </c>
      <c r="D375" s="1" t="s">
        <v>3749</v>
      </c>
      <c r="E375" s="1" t="s">
        <v>418</v>
      </c>
      <c r="F375" s="1" t="str">
        <f>VLOOKUP(Table4[[#This Row],[نام کارشناس دفتر فنی]],Table1[],3,0)</f>
        <v>کارشناس بازرسی وبرنامه ریزی تعمیرات برق وابزاردقیق(1)</v>
      </c>
      <c r="G375" s="1" t="s">
        <v>704</v>
      </c>
      <c r="H375" s="1" t="str">
        <f>VLOOKUP(Table4[[#This Row],[نام شخص کارشناس نظارت]],Table1[],3,0)</f>
        <v>کارشناس برق و ابزار دقیق نظارت (1)</v>
      </c>
      <c r="I375" s="1">
        <f>COUNTIF(Table2[کد سیستم],Table4[[#This Row],[کد سیستم]])</f>
        <v>1</v>
      </c>
    </row>
    <row r="376" spans="1:9" hidden="1" x14ac:dyDescent="0.25">
      <c r="A376" s="1">
        <v>375</v>
      </c>
      <c r="B376" s="1" t="s">
        <v>2294</v>
      </c>
      <c r="C376" s="1" t="s">
        <v>2294</v>
      </c>
      <c r="D376" s="1" t="s">
        <v>3749</v>
      </c>
      <c r="E376" s="1" t="s">
        <v>418</v>
      </c>
      <c r="F376" s="1" t="str">
        <f>VLOOKUP(Table4[[#This Row],[نام کارشناس دفتر فنی]],Table1[],3,0)</f>
        <v>کارشناس بازرسی وبرنامه ریزی تعمیرات برق وابزاردقیق(1)</v>
      </c>
      <c r="G376" s="1" t="s">
        <v>704</v>
      </c>
      <c r="H376" s="1" t="str">
        <f>VLOOKUP(Table4[[#This Row],[نام شخص کارشناس نظارت]],Table1[],3,0)</f>
        <v>کارشناس برق و ابزار دقیق نظارت (1)</v>
      </c>
      <c r="I376" s="1">
        <f>COUNTIF(Table2[کد سیستم],Table4[[#This Row],[کد سیستم]])</f>
        <v>1</v>
      </c>
    </row>
    <row r="377" spans="1:9" hidden="1" x14ac:dyDescent="0.25">
      <c r="A377" s="1">
        <v>376</v>
      </c>
      <c r="B377" s="1" t="s">
        <v>2296</v>
      </c>
      <c r="C377" s="1" t="s">
        <v>2296</v>
      </c>
      <c r="D377" s="1" t="s">
        <v>3749</v>
      </c>
      <c r="E377" s="1" t="s">
        <v>418</v>
      </c>
      <c r="F377" s="1" t="str">
        <f>VLOOKUP(Table4[[#This Row],[نام کارشناس دفتر فنی]],Table1[],3,0)</f>
        <v>کارشناس بازرسی وبرنامه ریزی تعمیرات برق وابزاردقیق(1)</v>
      </c>
      <c r="G377" s="1" t="s">
        <v>704</v>
      </c>
      <c r="H377" s="1" t="str">
        <f>VLOOKUP(Table4[[#This Row],[نام شخص کارشناس نظارت]],Table1[],3,0)</f>
        <v>کارشناس برق و ابزار دقیق نظارت (1)</v>
      </c>
      <c r="I377" s="1">
        <f>COUNTIF(Table2[کد سیستم],Table4[[#This Row],[کد سیستم]])</f>
        <v>1</v>
      </c>
    </row>
    <row r="378" spans="1:9" hidden="1" x14ac:dyDescent="0.25">
      <c r="A378" s="1">
        <v>377</v>
      </c>
      <c r="B378" s="1" t="s">
        <v>2298</v>
      </c>
      <c r="C378" s="1" t="s">
        <v>2298</v>
      </c>
      <c r="D378" s="1" t="s">
        <v>3749</v>
      </c>
      <c r="E378" s="1" t="s">
        <v>418</v>
      </c>
      <c r="F378" s="1" t="str">
        <f>VLOOKUP(Table4[[#This Row],[نام کارشناس دفتر فنی]],Table1[],3,0)</f>
        <v>کارشناس بازرسی وبرنامه ریزی تعمیرات برق وابزاردقیق(1)</v>
      </c>
      <c r="G378" s="1" t="s">
        <v>704</v>
      </c>
      <c r="H378" s="1" t="str">
        <f>VLOOKUP(Table4[[#This Row],[نام شخص کارشناس نظارت]],Table1[],3,0)</f>
        <v>کارشناس برق و ابزار دقیق نظارت (1)</v>
      </c>
      <c r="I378" s="1">
        <f>COUNTIF(Table2[کد سیستم],Table4[[#This Row],[کد سیستم]])</f>
        <v>1</v>
      </c>
    </row>
    <row r="379" spans="1:9" hidden="1" x14ac:dyDescent="0.25">
      <c r="A379" s="1">
        <v>378</v>
      </c>
      <c r="B379" s="1" t="s">
        <v>2300</v>
      </c>
      <c r="C379" s="1" t="s">
        <v>2300</v>
      </c>
      <c r="D379" s="1" t="s">
        <v>3749</v>
      </c>
      <c r="E379" s="1" t="s">
        <v>418</v>
      </c>
      <c r="F379" s="1" t="str">
        <f>VLOOKUP(Table4[[#This Row],[نام کارشناس دفتر فنی]],Table1[],3,0)</f>
        <v>کارشناس بازرسی وبرنامه ریزی تعمیرات برق وابزاردقیق(1)</v>
      </c>
      <c r="G379" s="1" t="s">
        <v>704</v>
      </c>
      <c r="H379" s="1" t="str">
        <f>VLOOKUP(Table4[[#This Row],[نام شخص کارشناس نظارت]],Table1[],3,0)</f>
        <v>کارشناس برق و ابزار دقیق نظارت (1)</v>
      </c>
      <c r="I379" s="1">
        <f>COUNTIF(Table2[کد سیستم],Table4[[#This Row],[کد سیستم]])</f>
        <v>1</v>
      </c>
    </row>
    <row r="380" spans="1:9" hidden="1" x14ac:dyDescent="0.25">
      <c r="A380" s="1">
        <v>379</v>
      </c>
      <c r="B380" s="1" t="s">
        <v>2302</v>
      </c>
      <c r="C380" s="1" t="s">
        <v>2302</v>
      </c>
      <c r="D380" s="1" t="s">
        <v>3749</v>
      </c>
      <c r="E380" s="1" t="s">
        <v>418</v>
      </c>
      <c r="F380" s="1" t="str">
        <f>VLOOKUP(Table4[[#This Row],[نام کارشناس دفتر فنی]],Table1[],3,0)</f>
        <v>کارشناس بازرسی وبرنامه ریزی تعمیرات برق وابزاردقیق(1)</v>
      </c>
      <c r="G380" s="1" t="s">
        <v>704</v>
      </c>
      <c r="H380" s="1" t="str">
        <f>VLOOKUP(Table4[[#This Row],[نام شخص کارشناس نظارت]],Table1[],3,0)</f>
        <v>کارشناس برق و ابزار دقیق نظارت (1)</v>
      </c>
      <c r="I380" s="1">
        <f>COUNTIF(Table2[کد سیستم],Table4[[#This Row],[کد سیستم]])</f>
        <v>1</v>
      </c>
    </row>
    <row r="381" spans="1:9" hidden="1" x14ac:dyDescent="0.25">
      <c r="A381" s="1">
        <v>380</v>
      </c>
      <c r="B381" s="1" t="s">
        <v>2304</v>
      </c>
      <c r="C381" s="1" t="s">
        <v>2304</v>
      </c>
      <c r="D381" s="1" t="s">
        <v>3749</v>
      </c>
      <c r="E381" s="1" t="s">
        <v>418</v>
      </c>
      <c r="F381" s="1" t="str">
        <f>VLOOKUP(Table4[[#This Row],[نام کارشناس دفتر فنی]],Table1[],3,0)</f>
        <v>کارشناس بازرسی وبرنامه ریزی تعمیرات برق وابزاردقیق(1)</v>
      </c>
      <c r="G381" s="1" t="s">
        <v>704</v>
      </c>
      <c r="H381" s="1" t="str">
        <f>VLOOKUP(Table4[[#This Row],[نام شخص کارشناس نظارت]],Table1[],3,0)</f>
        <v>کارشناس برق و ابزار دقیق نظارت (1)</v>
      </c>
      <c r="I381" s="1">
        <f>COUNTIF(Table2[کد سیستم],Table4[[#This Row],[کد سیستم]])</f>
        <v>1</v>
      </c>
    </row>
    <row r="382" spans="1:9" hidden="1" x14ac:dyDescent="0.25">
      <c r="A382" s="1">
        <v>381</v>
      </c>
      <c r="B382" s="1" t="s">
        <v>2306</v>
      </c>
      <c r="C382" s="1" t="s">
        <v>2306</v>
      </c>
      <c r="D382" s="1" t="s">
        <v>3749</v>
      </c>
      <c r="E382" s="1" t="s">
        <v>418</v>
      </c>
      <c r="F382" s="1" t="str">
        <f>VLOOKUP(Table4[[#This Row],[نام کارشناس دفتر فنی]],Table1[],3,0)</f>
        <v>کارشناس بازرسی وبرنامه ریزی تعمیرات برق وابزاردقیق(1)</v>
      </c>
      <c r="G382" s="1" t="s">
        <v>704</v>
      </c>
      <c r="H382" s="1" t="str">
        <f>VLOOKUP(Table4[[#This Row],[نام شخص کارشناس نظارت]],Table1[],3,0)</f>
        <v>کارشناس برق و ابزار دقیق نظارت (1)</v>
      </c>
      <c r="I382" s="1">
        <f>COUNTIF(Table2[کد سیستم],Table4[[#This Row],[کد سیستم]])</f>
        <v>1</v>
      </c>
    </row>
    <row r="383" spans="1:9" hidden="1" x14ac:dyDescent="0.25">
      <c r="A383" s="1">
        <v>382</v>
      </c>
      <c r="B383" s="1" t="s">
        <v>2308</v>
      </c>
      <c r="C383" s="1" t="s">
        <v>2308</v>
      </c>
      <c r="D383" s="1" t="s">
        <v>3749</v>
      </c>
      <c r="E383" s="1" t="s">
        <v>418</v>
      </c>
      <c r="F383" s="1" t="str">
        <f>VLOOKUP(Table4[[#This Row],[نام کارشناس دفتر فنی]],Table1[],3,0)</f>
        <v>کارشناس بازرسی وبرنامه ریزی تعمیرات برق وابزاردقیق(1)</v>
      </c>
      <c r="G383" s="1" t="s">
        <v>704</v>
      </c>
      <c r="H383" s="1" t="str">
        <f>VLOOKUP(Table4[[#This Row],[نام شخص کارشناس نظارت]],Table1[],3,0)</f>
        <v>کارشناس برق و ابزار دقیق نظارت (1)</v>
      </c>
      <c r="I383" s="1">
        <f>COUNTIF(Table2[کد سیستم],Table4[[#This Row],[کد سیستم]])</f>
        <v>1</v>
      </c>
    </row>
    <row r="384" spans="1:9" hidden="1" x14ac:dyDescent="0.25">
      <c r="A384" s="1">
        <v>383</v>
      </c>
      <c r="B384" s="1" t="s">
        <v>2310</v>
      </c>
      <c r="C384" s="1" t="s">
        <v>2310</v>
      </c>
      <c r="D384" s="1" t="s">
        <v>3749</v>
      </c>
      <c r="E384" s="1" t="s">
        <v>418</v>
      </c>
      <c r="F384" s="1" t="str">
        <f>VLOOKUP(Table4[[#This Row],[نام کارشناس دفتر فنی]],Table1[],3,0)</f>
        <v>کارشناس بازرسی وبرنامه ریزی تعمیرات برق وابزاردقیق(1)</v>
      </c>
      <c r="G384" s="1" t="s">
        <v>704</v>
      </c>
      <c r="H384" s="1" t="str">
        <f>VLOOKUP(Table4[[#This Row],[نام شخص کارشناس نظارت]],Table1[],3,0)</f>
        <v>کارشناس برق و ابزار دقیق نظارت (1)</v>
      </c>
      <c r="I384" s="1">
        <f>COUNTIF(Table2[کد سیستم],Table4[[#This Row],[کد سیستم]])</f>
        <v>1</v>
      </c>
    </row>
    <row r="385" spans="1:9" hidden="1" x14ac:dyDescent="0.25">
      <c r="A385" s="1">
        <v>384</v>
      </c>
      <c r="B385" s="1" t="s">
        <v>2312</v>
      </c>
      <c r="C385" s="1" t="s">
        <v>2312</v>
      </c>
      <c r="D385" s="1" t="s">
        <v>3749</v>
      </c>
      <c r="E385" s="1" t="s">
        <v>586</v>
      </c>
      <c r="F385" s="1" t="str">
        <f>VLOOKUP(Table4[[#This Row],[نام کارشناس دفتر فنی]],Table1[],3,0)</f>
        <v>کارشناس بازرسی وبرنامه ریزی تعمیرات برق وابزاردقیق(2)</v>
      </c>
      <c r="G385" s="1" t="s">
        <v>704</v>
      </c>
      <c r="H385" s="1" t="str">
        <f>VLOOKUP(Table4[[#This Row],[نام شخص کارشناس نظارت]],Table1[],3,0)</f>
        <v>کارشناس برق و ابزار دقیق نظارت (1)</v>
      </c>
      <c r="I385" s="1">
        <f>COUNTIF(Table2[کد سیستم],Table4[[#This Row],[کد سیستم]])</f>
        <v>1</v>
      </c>
    </row>
    <row r="386" spans="1:9" hidden="1" x14ac:dyDescent="0.25">
      <c r="A386" s="1">
        <v>385</v>
      </c>
      <c r="B386" s="1" t="s">
        <v>2314</v>
      </c>
      <c r="C386" s="1" t="s">
        <v>2314</v>
      </c>
      <c r="D386" s="1" t="s">
        <v>3749</v>
      </c>
      <c r="E386" s="1" t="s">
        <v>586</v>
      </c>
      <c r="F386" s="1" t="str">
        <f>VLOOKUP(Table4[[#This Row],[نام کارشناس دفتر فنی]],Table1[],3,0)</f>
        <v>کارشناس بازرسی وبرنامه ریزی تعمیرات برق وابزاردقیق(2)</v>
      </c>
      <c r="G386" s="1" t="s">
        <v>704</v>
      </c>
      <c r="H386" s="1" t="str">
        <f>VLOOKUP(Table4[[#This Row],[نام شخص کارشناس نظارت]],Table1[],3,0)</f>
        <v>کارشناس برق و ابزار دقیق نظارت (1)</v>
      </c>
      <c r="I386" s="1">
        <f>COUNTIF(Table2[کد سیستم],Table4[[#This Row],[کد سیستم]])</f>
        <v>1</v>
      </c>
    </row>
    <row r="387" spans="1:9" hidden="1" x14ac:dyDescent="0.25">
      <c r="A387" s="1">
        <v>386</v>
      </c>
      <c r="B387" s="1" t="s">
        <v>2316</v>
      </c>
      <c r="C387" s="1" t="s">
        <v>2316</v>
      </c>
      <c r="D387" s="1" t="s">
        <v>3749</v>
      </c>
      <c r="E387" s="1" t="s">
        <v>586</v>
      </c>
      <c r="F387" s="1" t="str">
        <f>VLOOKUP(Table4[[#This Row],[نام کارشناس دفتر فنی]],Table1[],3,0)</f>
        <v>کارشناس بازرسی وبرنامه ریزی تعمیرات برق وابزاردقیق(2)</v>
      </c>
      <c r="G387" s="1" t="s">
        <v>704</v>
      </c>
      <c r="H387" s="1" t="str">
        <f>VLOOKUP(Table4[[#This Row],[نام شخص کارشناس نظارت]],Table1[],3,0)</f>
        <v>کارشناس برق و ابزار دقیق نظارت (1)</v>
      </c>
      <c r="I387" s="1">
        <f>COUNTIF(Table2[کد سیستم],Table4[[#This Row],[کد سیستم]])</f>
        <v>1</v>
      </c>
    </row>
    <row r="388" spans="1:9" hidden="1" x14ac:dyDescent="0.25">
      <c r="A388" s="1">
        <v>387</v>
      </c>
      <c r="B388" s="1" t="s">
        <v>2318</v>
      </c>
      <c r="C388" s="1" t="s">
        <v>2318</v>
      </c>
      <c r="D388" s="1" t="s">
        <v>3749</v>
      </c>
      <c r="E388" s="1" t="s">
        <v>586</v>
      </c>
      <c r="F388" s="1" t="str">
        <f>VLOOKUP(Table4[[#This Row],[نام کارشناس دفتر فنی]],Table1[],3,0)</f>
        <v>کارشناس بازرسی وبرنامه ریزی تعمیرات برق وابزاردقیق(2)</v>
      </c>
      <c r="G388" s="1" t="s">
        <v>704</v>
      </c>
      <c r="H388" s="1" t="str">
        <f>VLOOKUP(Table4[[#This Row],[نام شخص کارشناس نظارت]],Table1[],3,0)</f>
        <v>کارشناس برق و ابزار دقیق نظارت (1)</v>
      </c>
      <c r="I388" s="1">
        <f>COUNTIF(Table2[کد سیستم],Table4[[#This Row],[کد سیستم]])</f>
        <v>1</v>
      </c>
    </row>
    <row r="389" spans="1:9" hidden="1" x14ac:dyDescent="0.25">
      <c r="A389" s="1">
        <v>388</v>
      </c>
      <c r="B389" s="1" t="s">
        <v>2320</v>
      </c>
      <c r="C389" s="1" t="s">
        <v>2320</v>
      </c>
      <c r="D389" s="1" t="s">
        <v>3749</v>
      </c>
      <c r="E389" s="1" t="s">
        <v>586</v>
      </c>
      <c r="F389" s="1" t="str">
        <f>VLOOKUP(Table4[[#This Row],[نام کارشناس دفتر فنی]],Table1[],3,0)</f>
        <v>کارشناس بازرسی وبرنامه ریزی تعمیرات برق وابزاردقیق(2)</v>
      </c>
      <c r="G389" s="1" t="s">
        <v>704</v>
      </c>
      <c r="H389" s="1" t="str">
        <f>VLOOKUP(Table4[[#This Row],[نام شخص کارشناس نظارت]],Table1[],3,0)</f>
        <v>کارشناس برق و ابزار دقیق نظارت (1)</v>
      </c>
      <c r="I389" s="1">
        <f>COUNTIF(Table2[کد سیستم],Table4[[#This Row],[کد سیستم]])</f>
        <v>1</v>
      </c>
    </row>
    <row r="390" spans="1:9" hidden="1" x14ac:dyDescent="0.25">
      <c r="A390" s="1">
        <v>389</v>
      </c>
      <c r="B390" s="1" t="s">
        <v>2322</v>
      </c>
      <c r="C390" s="1" t="s">
        <v>2322</v>
      </c>
      <c r="D390" s="1" t="s">
        <v>3749</v>
      </c>
      <c r="E390" s="1" t="s">
        <v>586</v>
      </c>
      <c r="F390" s="1" t="str">
        <f>VLOOKUP(Table4[[#This Row],[نام کارشناس دفتر فنی]],Table1[],3,0)</f>
        <v>کارشناس بازرسی وبرنامه ریزی تعمیرات برق وابزاردقیق(2)</v>
      </c>
      <c r="G390" s="1" t="s">
        <v>704</v>
      </c>
      <c r="H390" s="1" t="str">
        <f>VLOOKUP(Table4[[#This Row],[نام شخص کارشناس نظارت]],Table1[],3,0)</f>
        <v>کارشناس برق و ابزار دقیق نظارت (1)</v>
      </c>
      <c r="I390" s="1">
        <f>COUNTIF(Table2[کد سیستم],Table4[[#This Row],[کد سیستم]])</f>
        <v>1</v>
      </c>
    </row>
    <row r="391" spans="1:9" hidden="1" x14ac:dyDescent="0.25">
      <c r="A391" s="1">
        <v>390</v>
      </c>
      <c r="B391" s="1" t="s">
        <v>2324</v>
      </c>
      <c r="C391" s="1" t="s">
        <v>2324</v>
      </c>
      <c r="D391" s="1" t="s">
        <v>3749</v>
      </c>
      <c r="E391" s="1" t="s">
        <v>586</v>
      </c>
      <c r="F391" s="1" t="str">
        <f>VLOOKUP(Table4[[#This Row],[نام کارشناس دفتر فنی]],Table1[],3,0)</f>
        <v>کارشناس بازرسی وبرنامه ریزی تعمیرات برق وابزاردقیق(2)</v>
      </c>
      <c r="G391" s="1" t="s">
        <v>704</v>
      </c>
      <c r="H391" s="1" t="str">
        <f>VLOOKUP(Table4[[#This Row],[نام شخص کارشناس نظارت]],Table1[],3,0)</f>
        <v>کارشناس برق و ابزار دقیق نظارت (1)</v>
      </c>
      <c r="I391" s="1">
        <f>COUNTIF(Table2[کد سیستم],Table4[[#This Row],[کد سیستم]])</f>
        <v>1</v>
      </c>
    </row>
    <row r="392" spans="1:9" hidden="1" x14ac:dyDescent="0.25">
      <c r="A392" s="1">
        <v>391</v>
      </c>
      <c r="B392" s="1" t="s">
        <v>2326</v>
      </c>
      <c r="C392" s="1" t="s">
        <v>2326</v>
      </c>
      <c r="D392" s="1" t="s">
        <v>3749</v>
      </c>
      <c r="E392" s="1" t="s">
        <v>586</v>
      </c>
      <c r="F392" s="1" t="str">
        <f>VLOOKUP(Table4[[#This Row],[نام کارشناس دفتر فنی]],Table1[],3,0)</f>
        <v>کارشناس بازرسی وبرنامه ریزی تعمیرات برق وابزاردقیق(2)</v>
      </c>
      <c r="G392" s="1" t="s">
        <v>704</v>
      </c>
      <c r="H392" s="1" t="str">
        <f>VLOOKUP(Table4[[#This Row],[نام شخص کارشناس نظارت]],Table1[],3,0)</f>
        <v>کارشناس برق و ابزار دقیق نظارت (1)</v>
      </c>
      <c r="I392" s="1">
        <f>COUNTIF(Table2[کد سیستم],Table4[[#This Row],[کد سیستم]])</f>
        <v>1</v>
      </c>
    </row>
    <row r="393" spans="1:9" hidden="1" x14ac:dyDescent="0.25">
      <c r="A393" s="1">
        <v>392</v>
      </c>
      <c r="B393" s="1" t="s">
        <v>2328</v>
      </c>
      <c r="C393" s="1" t="s">
        <v>2328</v>
      </c>
      <c r="D393" s="1" t="s">
        <v>3749</v>
      </c>
      <c r="E393" s="1" t="s">
        <v>586</v>
      </c>
      <c r="F393" s="1" t="str">
        <f>VLOOKUP(Table4[[#This Row],[نام کارشناس دفتر فنی]],Table1[],3,0)</f>
        <v>کارشناس بازرسی وبرنامه ریزی تعمیرات برق وابزاردقیق(2)</v>
      </c>
      <c r="G393" s="1" t="s">
        <v>704</v>
      </c>
      <c r="H393" s="1" t="str">
        <f>VLOOKUP(Table4[[#This Row],[نام شخص کارشناس نظارت]],Table1[],3,0)</f>
        <v>کارشناس برق و ابزار دقیق نظارت (1)</v>
      </c>
      <c r="I393" s="1">
        <f>COUNTIF(Table2[کد سیستم],Table4[[#This Row],[کد سیستم]])</f>
        <v>1</v>
      </c>
    </row>
    <row r="394" spans="1:9" hidden="1" x14ac:dyDescent="0.25">
      <c r="A394" s="1">
        <v>393</v>
      </c>
      <c r="B394" s="1" t="s">
        <v>2330</v>
      </c>
      <c r="C394" s="1" t="s">
        <v>2330</v>
      </c>
      <c r="D394" s="1" t="s">
        <v>3749</v>
      </c>
      <c r="E394" s="1" t="s">
        <v>586</v>
      </c>
      <c r="F394" s="1" t="str">
        <f>VLOOKUP(Table4[[#This Row],[نام کارشناس دفتر فنی]],Table1[],3,0)</f>
        <v>کارشناس بازرسی وبرنامه ریزی تعمیرات برق وابزاردقیق(2)</v>
      </c>
      <c r="G394" s="1" t="s">
        <v>704</v>
      </c>
      <c r="H394" s="1" t="str">
        <f>VLOOKUP(Table4[[#This Row],[نام شخص کارشناس نظارت]],Table1[],3,0)</f>
        <v>کارشناس برق و ابزار دقیق نظارت (1)</v>
      </c>
      <c r="I394" s="1">
        <f>COUNTIF(Table2[کد سیستم],Table4[[#This Row],[کد سیستم]])</f>
        <v>1</v>
      </c>
    </row>
    <row r="395" spans="1:9" hidden="1" x14ac:dyDescent="0.25">
      <c r="A395" s="1">
        <v>394</v>
      </c>
      <c r="B395" s="1" t="s">
        <v>2332</v>
      </c>
      <c r="C395" s="1" t="s">
        <v>2332</v>
      </c>
      <c r="D395" s="1" t="s">
        <v>3749</v>
      </c>
      <c r="E395" s="1" t="s">
        <v>586</v>
      </c>
      <c r="F395" s="1" t="str">
        <f>VLOOKUP(Table4[[#This Row],[نام کارشناس دفتر فنی]],Table1[],3,0)</f>
        <v>کارشناس بازرسی وبرنامه ریزی تعمیرات برق وابزاردقیق(2)</v>
      </c>
      <c r="G395" s="1" t="s">
        <v>704</v>
      </c>
      <c r="H395" s="1" t="str">
        <f>VLOOKUP(Table4[[#This Row],[نام شخص کارشناس نظارت]],Table1[],3,0)</f>
        <v>کارشناس برق و ابزار دقیق نظارت (1)</v>
      </c>
      <c r="I395" s="1">
        <f>COUNTIF(Table2[کد سیستم],Table4[[#This Row],[کد سیستم]])</f>
        <v>1</v>
      </c>
    </row>
    <row r="396" spans="1:9" hidden="1" x14ac:dyDescent="0.25">
      <c r="A396" s="1">
        <v>395</v>
      </c>
      <c r="B396" s="1" t="s">
        <v>2334</v>
      </c>
      <c r="C396" s="1" t="s">
        <v>2334</v>
      </c>
      <c r="D396" s="1" t="s">
        <v>3749</v>
      </c>
      <c r="E396" s="1" t="s">
        <v>586</v>
      </c>
      <c r="F396" s="1" t="str">
        <f>VLOOKUP(Table4[[#This Row],[نام کارشناس دفتر فنی]],Table1[],3,0)</f>
        <v>کارشناس بازرسی وبرنامه ریزی تعمیرات برق وابزاردقیق(2)</v>
      </c>
      <c r="G396" s="1" t="s">
        <v>704</v>
      </c>
      <c r="H396" s="1" t="str">
        <f>VLOOKUP(Table4[[#This Row],[نام شخص کارشناس نظارت]],Table1[],3,0)</f>
        <v>کارشناس برق و ابزار دقیق نظارت (1)</v>
      </c>
      <c r="I396" s="1">
        <f>COUNTIF(Table2[کد سیستم],Table4[[#This Row],[کد سیستم]])</f>
        <v>1</v>
      </c>
    </row>
    <row r="397" spans="1:9" hidden="1" x14ac:dyDescent="0.25">
      <c r="A397" s="1">
        <v>396</v>
      </c>
      <c r="B397" s="1" t="s">
        <v>2336</v>
      </c>
      <c r="C397" s="1" t="s">
        <v>2336</v>
      </c>
      <c r="D397" s="1" t="s">
        <v>3749</v>
      </c>
      <c r="E397" s="1" t="s">
        <v>586</v>
      </c>
      <c r="F397" s="1" t="str">
        <f>VLOOKUP(Table4[[#This Row],[نام کارشناس دفتر فنی]],Table1[],3,0)</f>
        <v>کارشناس بازرسی وبرنامه ریزی تعمیرات برق وابزاردقیق(2)</v>
      </c>
      <c r="G397" s="1" t="s">
        <v>704</v>
      </c>
      <c r="H397" s="1" t="str">
        <f>VLOOKUP(Table4[[#This Row],[نام شخص کارشناس نظارت]],Table1[],3,0)</f>
        <v>کارشناس برق و ابزار دقیق نظارت (1)</v>
      </c>
      <c r="I397" s="1">
        <f>COUNTIF(Table2[کد سیستم],Table4[[#This Row],[کد سیستم]])</f>
        <v>1</v>
      </c>
    </row>
    <row r="398" spans="1:9" hidden="1" x14ac:dyDescent="0.25">
      <c r="A398" s="1">
        <v>397</v>
      </c>
      <c r="B398" s="1" t="s">
        <v>2338</v>
      </c>
      <c r="C398" s="1" t="s">
        <v>2338</v>
      </c>
      <c r="D398" s="1" t="s">
        <v>3749</v>
      </c>
      <c r="E398" s="1" t="s">
        <v>586</v>
      </c>
      <c r="F398" s="1" t="str">
        <f>VLOOKUP(Table4[[#This Row],[نام کارشناس دفتر فنی]],Table1[],3,0)</f>
        <v>کارشناس بازرسی وبرنامه ریزی تعمیرات برق وابزاردقیق(2)</v>
      </c>
      <c r="G398" s="1" t="s">
        <v>704</v>
      </c>
      <c r="H398" s="1" t="str">
        <f>VLOOKUP(Table4[[#This Row],[نام شخص کارشناس نظارت]],Table1[],3,0)</f>
        <v>کارشناس برق و ابزار دقیق نظارت (1)</v>
      </c>
      <c r="I398" s="1">
        <f>COUNTIF(Table2[کد سیستم],Table4[[#This Row],[کد سیستم]])</f>
        <v>1</v>
      </c>
    </row>
    <row r="399" spans="1:9" hidden="1" x14ac:dyDescent="0.25">
      <c r="A399" s="1">
        <v>398</v>
      </c>
      <c r="B399" s="1" t="s">
        <v>2340</v>
      </c>
      <c r="C399" s="1" t="s">
        <v>2340</v>
      </c>
      <c r="D399" s="1" t="s">
        <v>3749</v>
      </c>
      <c r="E399" s="1" t="s">
        <v>586</v>
      </c>
      <c r="F399" s="1" t="str">
        <f>VLOOKUP(Table4[[#This Row],[نام کارشناس دفتر فنی]],Table1[],3,0)</f>
        <v>کارشناس بازرسی وبرنامه ریزی تعمیرات برق وابزاردقیق(2)</v>
      </c>
      <c r="G399" s="1" t="s">
        <v>704</v>
      </c>
      <c r="H399" s="1" t="str">
        <f>VLOOKUP(Table4[[#This Row],[نام شخص کارشناس نظارت]],Table1[],3,0)</f>
        <v>کارشناس برق و ابزار دقیق نظارت (1)</v>
      </c>
      <c r="I399" s="1">
        <f>COUNTIF(Table2[کد سیستم],Table4[[#This Row],[کد سیستم]])</f>
        <v>1</v>
      </c>
    </row>
    <row r="400" spans="1:9" hidden="1" x14ac:dyDescent="0.25">
      <c r="A400" s="1">
        <v>399</v>
      </c>
      <c r="B400" s="1" t="s">
        <v>2342</v>
      </c>
      <c r="C400" s="1" t="s">
        <v>2342</v>
      </c>
      <c r="D400" s="1" t="s">
        <v>3749</v>
      </c>
      <c r="E400" s="1" t="s">
        <v>586</v>
      </c>
      <c r="F400" s="1" t="str">
        <f>VLOOKUP(Table4[[#This Row],[نام کارشناس دفتر فنی]],Table1[],3,0)</f>
        <v>کارشناس بازرسی وبرنامه ریزی تعمیرات برق وابزاردقیق(2)</v>
      </c>
      <c r="G400" s="1" t="s">
        <v>704</v>
      </c>
      <c r="H400" s="1" t="str">
        <f>VLOOKUP(Table4[[#This Row],[نام شخص کارشناس نظارت]],Table1[],3,0)</f>
        <v>کارشناس برق و ابزار دقیق نظارت (1)</v>
      </c>
      <c r="I400" s="1">
        <f>COUNTIF(Table2[کد سیستم],Table4[[#This Row],[کد سیستم]])</f>
        <v>1</v>
      </c>
    </row>
    <row r="401" spans="1:9" hidden="1" x14ac:dyDescent="0.25">
      <c r="A401" s="1">
        <v>400</v>
      </c>
      <c r="B401" s="1" t="s">
        <v>2344</v>
      </c>
      <c r="C401" s="1" t="s">
        <v>2344</v>
      </c>
      <c r="D401" s="1" t="s">
        <v>3749</v>
      </c>
      <c r="E401" s="1" t="s">
        <v>586</v>
      </c>
      <c r="F401" s="1" t="str">
        <f>VLOOKUP(Table4[[#This Row],[نام کارشناس دفتر فنی]],Table1[],3,0)</f>
        <v>کارشناس بازرسی وبرنامه ریزی تعمیرات برق وابزاردقیق(2)</v>
      </c>
      <c r="G401" s="1" t="s">
        <v>704</v>
      </c>
      <c r="H401" s="1" t="str">
        <f>VLOOKUP(Table4[[#This Row],[نام شخص کارشناس نظارت]],Table1[],3,0)</f>
        <v>کارشناس برق و ابزار دقیق نظارت (1)</v>
      </c>
      <c r="I401" s="1">
        <f>COUNTIF(Table2[کد سیستم],Table4[[#This Row],[کد سیستم]])</f>
        <v>1</v>
      </c>
    </row>
    <row r="402" spans="1:9" hidden="1" x14ac:dyDescent="0.25">
      <c r="A402" s="1">
        <v>401</v>
      </c>
      <c r="B402" s="1" t="s">
        <v>2346</v>
      </c>
      <c r="C402" s="1" t="s">
        <v>2346</v>
      </c>
      <c r="D402" s="1" t="s">
        <v>3749</v>
      </c>
      <c r="E402" s="1" t="s">
        <v>586</v>
      </c>
      <c r="F402" s="1" t="str">
        <f>VLOOKUP(Table4[[#This Row],[نام کارشناس دفتر فنی]],Table1[],3,0)</f>
        <v>کارشناس بازرسی وبرنامه ریزی تعمیرات برق وابزاردقیق(2)</v>
      </c>
      <c r="G402" s="1" t="s">
        <v>704</v>
      </c>
      <c r="H402" s="1" t="str">
        <f>VLOOKUP(Table4[[#This Row],[نام شخص کارشناس نظارت]],Table1[],3,0)</f>
        <v>کارشناس برق و ابزار دقیق نظارت (1)</v>
      </c>
      <c r="I402" s="1">
        <f>COUNTIF(Table2[کد سیستم],Table4[[#This Row],[کد سیستم]])</f>
        <v>1</v>
      </c>
    </row>
    <row r="403" spans="1:9" hidden="1" x14ac:dyDescent="0.25">
      <c r="A403" s="1">
        <v>402</v>
      </c>
      <c r="B403" s="1" t="s">
        <v>2348</v>
      </c>
      <c r="C403" s="1" t="s">
        <v>2348</v>
      </c>
      <c r="D403" s="1" t="s">
        <v>3749</v>
      </c>
      <c r="E403" s="1" t="s">
        <v>586</v>
      </c>
      <c r="F403" s="1" t="str">
        <f>VLOOKUP(Table4[[#This Row],[نام کارشناس دفتر فنی]],Table1[],3,0)</f>
        <v>کارشناس بازرسی وبرنامه ریزی تعمیرات برق وابزاردقیق(2)</v>
      </c>
      <c r="G403" s="1" t="s">
        <v>704</v>
      </c>
      <c r="H403" s="1" t="str">
        <f>VLOOKUP(Table4[[#This Row],[نام شخص کارشناس نظارت]],Table1[],3,0)</f>
        <v>کارشناس برق و ابزار دقیق نظارت (1)</v>
      </c>
      <c r="I403" s="1">
        <f>COUNTIF(Table2[کد سیستم],Table4[[#This Row],[کد سیستم]])</f>
        <v>1</v>
      </c>
    </row>
    <row r="404" spans="1:9" hidden="1" x14ac:dyDescent="0.25">
      <c r="A404" s="1">
        <v>403</v>
      </c>
      <c r="B404" s="1" t="s">
        <v>2350</v>
      </c>
      <c r="C404" s="1" t="s">
        <v>2350</v>
      </c>
      <c r="D404" s="1" t="s">
        <v>3749</v>
      </c>
      <c r="E404" s="1" t="s">
        <v>586</v>
      </c>
      <c r="F404" s="1" t="str">
        <f>VLOOKUP(Table4[[#This Row],[نام کارشناس دفتر فنی]],Table1[],3,0)</f>
        <v>کارشناس بازرسی وبرنامه ریزی تعمیرات برق وابزاردقیق(2)</v>
      </c>
      <c r="G404" s="1" t="s">
        <v>704</v>
      </c>
      <c r="H404" s="1" t="str">
        <f>VLOOKUP(Table4[[#This Row],[نام شخص کارشناس نظارت]],Table1[],3,0)</f>
        <v>کارشناس برق و ابزار دقیق نظارت (1)</v>
      </c>
      <c r="I404" s="1">
        <f>COUNTIF(Table2[کد سیستم],Table4[[#This Row],[کد سیستم]])</f>
        <v>1</v>
      </c>
    </row>
    <row r="405" spans="1:9" hidden="1" x14ac:dyDescent="0.25">
      <c r="A405" s="1">
        <v>404</v>
      </c>
      <c r="B405" s="1" t="s">
        <v>2352</v>
      </c>
      <c r="C405" s="1" t="s">
        <v>2352</v>
      </c>
      <c r="D405" s="1" t="s">
        <v>3749</v>
      </c>
      <c r="E405" s="1" t="s">
        <v>586</v>
      </c>
      <c r="F405" s="1" t="str">
        <f>VLOOKUP(Table4[[#This Row],[نام کارشناس دفتر فنی]],Table1[],3,0)</f>
        <v>کارشناس بازرسی وبرنامه ریزی تعمیرات برق وابزاردقیق(2)</v>
      </c>
      <c r="G405" s="1" t="s">
        <v>704</v>
      </c>
      <c r="H405" s="1" t="str">
        <f>VLOOKUP(Table4[[#This Row],[نام شخص کارشناس نظارت]],Table1[],3,0)</f>
        <v>کارشناس برق و ابزار دقیق نظارت (1)</v>
      </c>
      <c r="I405" s="1">
        <f>COUNTIF(Table2[کد سیستم],Table4[[#This Row],[کد سیستم]])</f>
        <v>1</v>
      </c>
    </row>
    <row r="406" spans="1:9" hidden="1" x14ac:dyDescent="0.25">
      <c r="A406" s="1">
        <v>405</v>
      </c>
      <c r="B406" s="1" t="s">
        <v>2354</v>
      </c>
      <c r="C406" s="1" t="s">
        <v>2354</v>
      </c>
      <c r="D406" s="1" t="s">
        <v>3749</v>
      </c>
      <c r="E406" s="1" t="s">
        <v>586</v>
      </c>
      <c r="F406" s="1" t="str">
        <f>VLOOKUP(Table4[[#This Row],[نام کارشناس دفتر فنی]],Table1[],3,0)</f>
        <v>کارشناس بازرسی وبرنامه ریزی تعمیرات برق وابزاردقیق(2)</v>
      </c>
      <c r="G406" s="1" t="s">
        <v>704</v>
      </c>
      <c r="H406" s="1" t="str">
        <f>VLOOKUP(Table4[[#This Row],[نام شخص کارشناس نظارت]],Table1[],3,0)</f>
        <v>کارشناس برق و ابزار دقیق نظارت (1)</v>
      </c>
      <c r="I406" s="1">
        <f>COUNTIF(Table2[کد سیستم],Table4[[#This Row],[کد سیستم]])</f>
        <v>1</v>
      </c>
    </row>
    <row r="407" spans="1:9" hidden="1" x14ac:dyDescent="0.25">
      <c r="A407" s="1">
        <v>406</v>
      </c>
      <c r="B407" s="1" t="s">
        <v>2356</v>
      </c>
      <c r="C407" s="1" t="s">
        <v>2356</v>
      </c>
      <c r="D407" s="1" t="s">
        <v>3749</v>
      </c>
      <c r="E407" s="1" t="s">
        <v>586</v>
      </c>
      <c r="F407" s="1" t="str">
        <f>VLOOKUP(Table4[[#This Row],[نام کارشناس دفتر فنی]],Table1[],3,0)</f>
        <v>کارشناس بازرسی وبرنامه ریزی تعمیرات برق وابزاردقیق(2)</v>
      </c>
      <c r="G407" s="1" t="s">
        <v>704</v>
      </c>
      <c r="H407" s="1" t="str">
        <f>VLOOKUP(Table4[[#This Row],[نام شخص کارشناس نظارت]],Table1[],3,0)</f>
        <v>کارشناس برق و ابزار دقیق نظارت (1)</v>
      </c>
      <c r="I407" s="1">
        <f>COUNTIF(Table2[کد سیستم],Table4[[#This Row],[کد سیستم]])</f>
        <v>1</v>
      </c>
    </row>
    <row r="408" spans="1:9" hidden="1" x14ac:dyDescent="0.25">
      <c r="A408" s="1">
        <v>407</v>
      </c>
      <c r="B408" s="1" t="s">
        <v>2358</v>
      </c>
      <c r="C408" s="1" t="s">
        <v>2358</v>
      </c>
      <c r="D408" s="1" t="s">
        <v>3749</v>
      </c>
      <c r="E408" s="1" t="s">
        <v>586</v>
      </c>
      <c r="F408" s="1" t="str">
        <f>VLOOKUP(Table4[[#This Row],[نام کارشناس دفتر فنی]],Table1[],3,0)</f>
        <v>کارشناس بازرسی وبرنامه ریزی تعمیرات برق وابزاردقیق(2)</v>
      </c>
      <c r="G408" s="1" t="s">
        <v>704</v>
      </c>
      <c r="H408" s="1" t="str">
        <f>VLOOKUP(Table4[[#This Row],[نام شخص کارشناس نظارت]],Table1[],3,0)</f>
        <v>کارشناس برق و ابزار دقیق نظارت (1)</v>
      </c>
      <c r="I408" s="1">
        <f>COUNTIF(Table2[کد سیستم],Table4[[#This Row],[کد سیستم]])</f>
        <v>1</v>
      </c>
    </row>
    <row r="409" spans="1:9" hidden="1" x14ac:dyDescent="0.25">
      <c r="A409" s="1">
        <v>408</v>
      </c>
      <c r="B409" s="1" t="s">
        <v>2360</v>
      </c>
      <c r="C409" s="1" t="s">
        <v>2360</v>
      </c>
      <c r="D409" s="1" t="s">
        <v>3749</v>
      </c>
      <c r="E409" s="1" t="s">
        <v>586</v>
      </c>
      <c r="F409" s="1" t="str">
        <f>VLOOKUP(Table4[[#This Row],[نام کارشناس دفتر فنی]],Table1[],3,0)</f>
        <v>کارشناس بازرسی وبرنامه ریزی تعمیرات برق وابزاردقیق(2)</v>
      </c>
      <c r="G409" s="1" t="s">
        <v>704</v>
      </c>
      <c r="H409" s="1" t="str">
        <f>VLOOKUP(Table4[[#This Row],[نام شخص کارشناس نظارت]],Table1[],3,0)</f>
        <v>کارشناس برق و ابزار دقیق نظارت (1)</v>
      </c>
      <c r="I409" s="1">
        <f>COUNTIF(Table2[کد سیستم],Table4[[#This Row],[کد سیستم]])</f>
        <v>1</v>
      </c>
    </row>
    <row r="410" spans="1:9" hidden="1" x14ac:dyDescent="0.25">
      <c r="A410" s="1">
        <v>409</v>
      </c>
      <c r="B410" s="1" t="s">
        <v>2362</v>
      </c>
      <c r="C410" s="1" t="s">
        <v>2362</v>
      </c>
      <c r="D410" s="1" t="s">
        <v>3749</v>
      </c>
      <c r="E410" s="1" t="s">
        <v>586</v>
      </c>
      <c r="F410" s="1" t="str">
        <f>VLOOKUP(Table4[[#This Row],[نام کارشناس دفتر فنی]],Table1[],3,0)</f>
        <v>کارشناس بازرسی وبرنامه ریزی تعمیرات برق وابزاردقیق(2)</v>
      </c>
      <c r="G410" s="1" t="s">
        <v>704</v>
      </c>
      <c r="H410" s="1" t="str">
        <f>VLOOKUP(Table4[[#This Row],[نام شخص کارشناس نظارت]],Table1[],3,0)</f>
        <v>کارشناس برق و ابزار دقیق نظارت (1)</v>
      </c>
      <c r="I410" s="1">
        <f>COUNTIF(Table2[کد سیستم],Table4[[#This Row],[کد سیستم]])</f>
        <v>1</v>
      </c>
    </row>
    <row r="411" spans="1:9" hidden="1" x14ac:dyDescent="0.25">
      <c r="A411" s="1">
        <v>410</v>
      </c>
      <c r="B411" s="1" t="s">
        <v>2364</v>
      </c>
      <c r="C411" s="1" t="s">
        <v>2364</v>
      </c>
      <c r="D411" s="1" t="s">
        <v>3749</v>
      </c>
      <c r="E411" s="1" t="s">
        <v>586</v>
      </c>
      <c r="F411" s="1" t="str">
        <f>VLOOKUP(Table4[[#This Row],[نام کارشناس دفتر فنی]],Table1[],3,0)</f>
        <v>کارشناس بازرسی وبرنامه ریزی تعمیرات برق وابزاردقیق(2)</v>
      </c>
      <c r="G411" s="1" t="s">
        <v>704</v>
      </c>
      <c r="H411" s="1" t="str">
        <f>VLOOKUP(Table4[[#This Row],[نام شخص کارشناس نظارت]],Table1[],3,0)</f>
        <v>کارشناس برق و ابزار دقیق نظارت (1)</v>
      </c>
      <c r="I411" s="1">
        <f>COUNTIF(Table2[کد سیستم],Table4[[#This Row],[کد سیستم]])</f>
        <v>1</v>
      </c>
    </row>
    <row r="412" spans="1:9" hidden="1" x14ac:dyDescent="0.25">
      <c r="A412" s="1">
        <v>411</v>
      </c>
      <c r="B412" s="1" t="s">
        <v>2366</v>
      </c>
      <c r="C412" s="1" t="s">
        <v>2366</v>
      </c>
      <c r="D412" s="1" t="s">
        <v>3749</v>
      </c>
      <c r="E412" s="1" t="s">
        <v>586</v>
      </c>
      <c r="F412" s="1" t="str">
        <f>VLOOKUP(Table4[[#This Row],[نام کارشناس دفتر فنی]],Table1[],3,0)</f>
        <v>کارشناس بازرسی وبرنامه ریزی تعمیرات برق وابزاردقیق(2)</v>
      </c>
      <c r="G412" s="1" t="s">
        <v>704</v>
      </c>
      <c r="H412" s="1" t="str">
        <f>VLOOKUP(Table4[[#This Row],[نام شخص کارشناس نظارت]],Table1[],3,0)</f>
        <v>کارشناس برق و ابزار دقیق نظارت (1)</v>
      </c>
      <c r="I412" s="1">
        <f>COUNTIF(Table2[کد سیستم],Table4[[#This Row],[کد سیستم]])</f>
        <v>1</v>
      </c>
    </row>
    <row r="413" spans="1:9" hidden="1" x14ac:dyDescent="0.25">
      <c r="A413" s="1">
        <v>412</v>
      </c>
      <c r="B413" s="1" t="s">
        <v>2368</v>
      </c>
      <c r="C413" s="1" t="s">
        <v>2368</v>
      </c>
      <c r="D413" s="1" t="s">
        <v>3749</v>
      </c>
      <c r="E413" s="1" t="s">
        <v>586</v>
      </c>
      <c r="F413" s="1" t="str">
        <f>VLOOKUP(Table4[[#This Row],[نام کارشناس دفتر فنی]],Table1[],3,0)</f>
        <v>کارشناس بازرسی وبرنامه ریزی تعمیرات برق وابزاردقیق(2)</v>
      </c>
      <c r="G413" s="1" t="s">
        <v>704</v>
      </c>
      <c r="H413" s="1" t="str">
        <f>VLOOKUP(Table4[[#This Row],[نام شخص کارشناس نظارت]],Table1[],3,0)</f>
        <v>کارشناس برق و ابزار دقیق نظارت (1)</v>
      </c>
      <c r="I413" s="1">
        <f>COUNTIF(Table2[کد سیستم],Table4[[#This Row],[کد سیستم]])</f>
        <v>1</v>
      </c>
    </row>
    <row r="414" spans="1:9" hidden="1" x14ac:dyDescent="0.25">
      <c r="A414" s="1">
        <v>413</v>
      </c>
      <c r="B414" s="1" t="s">
        <v>2370</v>
      </c>
      <c r="C414" s="1" t="s">
        <v>2370</v>
      </c>
      <c r="D414" s="1" t="s">
        <v>3749</v>
      </c>
      <c r="E414" s="1" t="s">
        <v>586</v>
      </c>
      <c r="F414" s="1" t="str">
        <f>VLOOKUP(Table4[[#This Row],[نام کارشناس دفتر فنی]],Table1[],3,0)</f>
        <v>کارشناس بازرسی وبرنامه ریزی تعمیرات برق وابزاردقیق(2)</v>
      </c>
      <c r="G414" s="1" t="s">
        <v>704</v>
      </c>
      <c r="H414" s="1" t="str">
        <f>VLOOKUP(Table4[[#This Row],[نام شخص کارشناس نظارت]],Table1[],3,0)</f>
        <v>کارشناس برق و ابزار دقیق نظارت (1)</v>
      </c>
      <c r="I414" s="1">
        <f>COUNTIF(Table2[کد سیستم],Table4[[#This Row],[کد سیستم]])</f>
        <v>1</v>
      </c>
    </row>
    <row r="415" spans="1:9" hidden="1" x14ac:dyDescent="0.25">
      <c r="A415" s="1">
        <v>414</v>
      </c>
      <c r="B415" s="1" t="s">
        <v>2372</v>
      </c>
      <c r="C415" s="1" t="s">
        <v>2372</v>
      </c>
      <c r="D415" s="1" t="s">
        <v>3749</v>
      </c>
      <c r="E415" s="1" t="s">
        <v>586</v>
      </c>
      <c r="F415" s="1" t="str">
        <f>VLOOKUP(Table4[[#This Row],[نام کارشناس دفتر فنی]],Table1[],3,0)</f>
        <v>کارشناس بازرسی وبرنامه ریزی تعمیرات برق وابزاردقیق(2)</v>
      </c>
      <c r="G415" s="1" t="s">
        <v>704</v>
      </c>
      <c r="H415" s="1" t="str">
        <f>VLOOKUP(Table4[[#This Row],[نام شخص کارشناس نظارت]],Table1[],3,0)</f>
        <v>کارشناس برق و ابزار دقیق نظارت (1)</v>
      </c>
      <c r="I415" s="1">
        <f>COUNTIF(Table2[کد سیستم],Table4[[#This Row],[کد سیستم]])</f>
        <v>1</v>
      </c>
    </row>
    <row r="416" spans="1:9" hidden="1" x14ac:dyDescent="0.25">
      <c r="A416" s="1">
        <v>415</v>
      </c>
      <c r="B416" s="1" t="s">
        <v>2374</v>
      </c>
      <c r="C416" s="1" t="s">
        <v>2374</v>
      </c>
      <c r="D416" s="1" t="s">
        <v>3749</v>
      </c>
      <c r="E416" s="1" t="s">
        <v>586</v>
      </c>
      <c r="F416" s="1" t="str">
        <f>VLOOKUP(Table4[[#This Row],[نام کارشناس دفتر فنی]],Table1[],3,0)</f>
        <v>کارشناس بازرسی وبرنامه ریزی تعمیرات برق وابزاردقیق(2)</v>
      </c>
      <c r="G416" s="1" t="s">
        <v>704</v>
      </c>
      <c r="H416" s="1" t="str">
        <f>VLOOKUP(Table4[[#This Row],[نام شخص کارشناس نظارت]],Table1[],3,0)</f>
        <v>کارشناس برق و ابزار دقیق نظارت (1)</v>
      </c>
      <c r="I416" s="1">
        <f>COUNTIF(Table2[کد سیستم],Table4[[#This Row],[کد سیستم]])</f>
        <v>1</v>
      </c>
    </row>
    <row r="417" spans="1:9" hidden="1" x14ac:dyDescent="0.25">
      <c r="A417" s="1">
        <v>416</v>
      </c>
      <c r="B417" s="1" t="s">
        <v>2376</v>
      </c>
      <c r="C417" s="1" t="s">
        <v>2376</v>
      </c>
      <c r="D417" s="1" t="s">
        <v>3749</v>
      </c>
      <c r="E417" s="1" t="s">
        <v>586</v>
      </c>
      <c r="F417" s="1" t="str">
        <f>VLOOKUP(Table4[[#This Row],[نام کارشناس دفتر فنی]],Table1[],3,0)</f>
        <v>کارشناس بازرسی وبرنامه ریزی تعمیرات برق وابزاردقیق(2)</v>
      </c>
      <c r="G417" s="1" t="s">
        <v>704</v>
      </c>
      <c r="H417" s="1" t="str">
        <f>VLOOKUP(Table4[[#This Row],[نام شخص کارشناس نظارت]],Table1[],3,0)</f>
        <v>کارشناس برق و ابزار دقیق نظارت (1)</v>
      </c>
      <c r="I417" s="1">
        <f>COUNTIF(Table2[کد سیستم],Table4[[#This Row],[کد سیستم]])</f>
        <v>1</v>
      </c>
    </row>
    <row r="418" spans="1:9" hidden="1" x14ac:dyDescent="0.25">
      <c r="A418" s="1">
        <v>417</v>
      </c>
      <c r="B418" s="1" t="s">
        <v>2378</v>
      </c>
      <c r="C418" s="1" t="s">
        <v>2378</v>
      </c>
      <c r="D418" s="1" t="s">
        <v>3749</v>
      </c>
      <c r="E418" s="1" t="s">
        <v>586</v>
      </c>
      <c r="F418" s="1" t="str">
        <f>VLOOKUP(Table4[[#This Row],[نام کارشناس دفتر فنی]],Table1[],3,0)</f>
        <v>کارشناس بازرسی وبرنامه ریزی تعمیرات برق وابزاردقیق(2)</v>
      </c>
      <c r="G418" s="1" t="s">
        <v>704</v>
      </c>
      <c r="H418" s="1" t="str">
        <f>VLOOKUP(Table4[[#This Row],[نام شخص کارشناس نظارت]],Table1[],3,0)</f>
        <v>کارشناس برق و ابزار دقیق نظارت (1)</v>
      </c>
      <c r="I418" s="1">
        <f>COUNTIF(Table2[کد سیستم],Table4[[#This Row],[کد سیستم]])</f>
        <v>1</v>
      </c>
    </row>
    <row r="419" spans="1:9" hidden="1" x14ac:dyDescent="0.25">
      <c r="A419" s="1">
        <v>418</v>
      </c>
      <c r="B419" s="1" t="s">
        <v>2380</v>
      </c>
      <c r="C419" s="1" t="s">
        <v>2380</v>
      </c>
      <c r="D419" s="1" t="s">
        <v>3749</v>
      </c>
      <c r="E419" s="1" t="s">
        <v>586</v>
      </c>
      <c r="F419" s="1" t="str">
        <f>VLOOKUP(Table4[[#This Row],[نام کارشناس دفتر فنی]],Table1[],3,0)</f>
        <v>کارشناس بازرسی وبرنامه ریزی تعمیرات برق وابزاردقیق(2)</v>
      </c>
      <c r="G419" s="1" t="s">
        <v>704</v>
      </c>
      <c r="H419" s="1" t="str">
        <f>VLOOKUP(Table4[[#This Row],[نام شخص کارشناس نظارت]],Table1[],3,0)</f>
        <v>کارشناس برق و ابزار دقیق نظارت (1)</v>
      </c>
      <c r="I419" s="1">
        <f>COUNTIF(Table2[کد سیستم],Table4[[#This Row],[کد سیستم]])</f>
        <v>1</v>
      </c>
    </row>
    <row r="420" spans="1:9" hidden="1" x14ac:dyDescent="0.25">
      <c r="A420" s="1">
        <v>419</v>
      </c>
      <c r="B420" s="1" t="s">
        <v>2382</v>
      </c>
      <c r="C420" s="1" t="s">
        <v>2382</v>
      </c>
      <c r="D420" s="1" t="s">
        <v>3749</v>
      </c>
      <c r="E420" s="1" t="s">
        <v>586</v>
      </c>
      <c r="F420" s="1" t="str">
        <f>VLOOKUP(Table4[[#This Row],[نام کارشناس دفتر فنی]],Table1[],3,0)</f>
        <v>کارشناس بازرسی وبرنامه ریزی تعمیرات برق وابزاردقیق(2)</v>
      </c>
      <c r="G420" s="1" t="s">
        <v>704</v>
      </c>
      <c r="H420" s="1" t="str">
        <f>VLOOKUP(Table4[[#This Row],[نام شخص کارشناس نظارت]],Table1[],3,0)</f>
        <v>کارشناس برق و ابزار دقیق نظارت (1)</v>
      </c>
      <c r="I420" s="1">
        <f>COUNTIF(Table2[کد سیستم],Table4[[#This Row],[کد سیستم]])</f>
        <v>1</v>
      </c>
    </row>
    <row r="421" spans="1:9" hidden="1" x14ac:dyDescent="0.25">
      <c r="A421" s="1">
        <v>420</v>
      </c>
      <c r="B421" s="1" t="s">
        <v>2384</v>
      </c>
      <c r="C421" s="1" t="s">
        <v>2384</v>
      </c>
      <c r="D421" s="1" t="s">
        <v>3749</v>
      </c>
      <c r="E421" s="1" t="s">
        <v>586</v>
      </c>
      <c r="F421" s="1" t="str">
        <f>VLOOKUP(Table4[[#This Row],[نام کارشناس دفتر فنی]],Table1[],3,0)</f>
        <v>کارشناس بازرسی وبرنامه ریزی تعمیرات برق وابزاردقیق(2)</v>
      </c>
      <c r="G421" s="1" t="s">
        <v>704</v>
      </c>
      <c r="H421" s="1" t="str">
        <f>VLOOKUP(Table4[[#This Row],[نام شخص کارشناس نظارت]],Table1[],3,0)</f>
        <v>کارشناس برق و ابزار دقیق نظارت (1)</v>
      </c>
      <c r="I421" s="1">
        <f>COUNTIF(Table2[کد سیستم],Table4[[#This Row],[کد سیستم]])</f>
        <v>1</v>
      </c>
    </row>
    <row r="422" spans="1:9" hidden="1" x14ac:dyDescent="0.25">
      <c r="A422" s="1">
        <v>421</v>
      </c>
      <c r="B422" s="1" t="s">
        <v>2386</v>
      </c>
      <c r="C422" s="1" t="s">
        <v>2386</v>
      </c>
      <c r="D422" s="1" t="s">
        <v>3749</v>
      </c>
      <c r="E422" s="1" t="s">
        <v>586</v>
      </c>
      <c r="F422" s="1" t="str">
        <f>VLOOKUP(Table4[[#This Row],[نام کارشناس دفتر فنی]],Table1[],3,0)</f>
        <v>کارشناس بازرسی وبرنامه ریزی تعمیرات برق وابزاردقیق(2)</v>
      </c>
      <c r="G422" s="1" t="s">
        <v>704</v>
      </c>
      <c r="H422" s="1" t="str">
        <f>VLOOKUP(Table4[[#This Row],[نام شخص کارشناس نظارت]],Table1[],3,0)</f>
        <v>کارشناس برق و ابزار دقیق نظارت (1)</v>
      </c>
      <c r="I422" s="1">
        <f>COUNTIF(Table2[کد سیستم],Table4[[#This Row],[کد سیستم]])</f>
        <v>1</v>
      </c>
    </row>
    <row r="423" spans="1:9" hidden="1" x14ac:dyDescent="0.25">
      <c r="A423" s="1">
        <v>422</v>
      </c>
      <c r="B423" s="1" t="s">
        <v>2388</v>
      </c>
      <c r="C423" s="1" t="s">
        <v>2388</v>
      </c>
      <c r="D423" s="1" t="s">
        <v>3749</v>
      </c>
      <c r="E423" s="1" t="s">
        <v>586</v>
      </c>
      <c r="F423" s="1" t="str">
        <f>VLOOKUP(Table4[[#This Row],[نام کارشناس دفتر فنی]],Table1[],3,0)</f>
        <v>کارشناس بازرسی وبرنامه ریزی تعمیرات برق وابزاردقیق(2)</v>
      </c>
      <c r="G423" s="1" t="s">
        <v>704</v>
      </c>
      <c r="H423" s="1" t="str">
        <f>VLOOKUP(Table4[[#This Row],[نام شخص کارشناس نظارت]],Table1[],3,0)</f>
        <v>کارشناس برق و ابزار دقیق نظارت (1)</v>
      </c>
      <c r="I423" s="1">
        <f>COUNTIF(Table2[کد سیستم],Table4[[#This Row],[کد سیستم]])</f>
        <v>1</v>
      </c>
    </row>
    <row r="424" spans="1:9" hidden="1" x14ac:dyDescent="0.25">
      <c r="A424" s="1">
        <v>423</v>
      </c>
      <c r="B424" s="1" t="s">
        <v>2390</v>
      </c>
      <c r="C424" s="1" t="s">
        <v>2390</v>
      </c>
      <c r="D424" s="1" t="s">
        <v>3749</v>
      </c>
      <c r="E424" s="1" t="s">
        <v>586</v>
      </c>
      <c r="F424" s="1" t="str">
        <f>VLOOKUP(Table4[[#This Row],[نام کارشناس دفتر فنی]],Table1[],3,0)</f>
        <v>کارشناس بازرسی وبرنامه ریزی تعمیرات برق وابزاردقیق(2)</v>
      </c>
      <c r="G424" s="1" t="s">
        <v>704</v>
      </c>
      <c r="H424" s="1" t="str">
        <f>VLOOKUP(Table4[[#This Row],[نام شخص کارشناس نظارت]],Table1[],3,0)</f>
        <v>کارشناس برق و ابزار دقیق نظارت (1)</v>
      </c>
      <c r="I424" s="1">
        <f>COUNTIF(Table2[کد سیستم],Table4[[#This Row],[کد سیستم]])</f>
        <v>1</v>
      </c>
    </row>
    <row r="425" spans="1:9" hidden="1" x14ac:dyDescent="0.25">
      <c r="A425" s="1">
        <v>424</v>
      </c>
      <c r="B425" s="1" t="s">
        <v>2392</v>
      </c>
      <c r="C425" s="1" t="s">
        <v>2392</v>
      </c>
      <c r="D425" s="1" t="s">
        <v>3749</v>
      </c>
      <c r="E425" s="1" t="s">
        <v>586</v>
      </c>
      <c r="F425" s="1" t="str">
        <f>VLOOKUP(Table4[[#This Row],[نام کارشناس دفتر فنی]],Table1[],3,0)</f>
        <v>کارشناس بازرسی وبرنامه ریزی تعمیرات برق وابزاردقیق(2)</v>
      </c>
      <c r="G425" s="1" t="s">
        <v>704</v>
      </c>
      <c r="H425" s="1" t="str">
        <f>VLOOKUP(Table4[[#This Row],[نام شخص کارشناس نظارت]],Table1[],3,0)</f>
        <v>کارشناس برق و ابزار دقیق نظارت (1)</v>
      </c>
      <c r="I425" s="1">
        <f>COUNTIF(Table2[کد سیستم],Table4[[#This Row],[کد سیستم]])</f>
        <v>1</v>
      </c>
    </row>
    <row r="426" spans="1:9" hidden="1" x14ac:dyDescent="0.25">
      <c r="A426" s="1">
        <v>425</v>
      </c>
      <c r="B426" s="1" t="s">
        <v>2394</v>
      </c>
      <c r="C426" s="1" t="s">
        <v>2394</v>
      </c>
      <c r="D426" s="1" t="s">
        <v>3749</v>
      </c>
      <c r="E426" s="1" t="s">
        <v>586</v>
      </c>
      <c r="F426" s="1" t="str">
        <f>VLOOKUP(Table4[[#This Row],[نام کارشناس دفتر فنی]],Table1[],3,0)</f>
        <v>کارشناس بازرسی وبرنامه ریزی تعمیرات برق وابزاردقیق(2)</v>
      </c>
      <c r="G426" s="1" t="s">
        <v>704</v>
      </c>
      <c r="H426" s="1" t="str">
        <f>VLOOKUP(Table4[[#This Row],[نام شخص کارشناس نظارت]],Table1[],3,0)</f>
        <v>کارشناس برق و ابزار دقیق نظارت (1)</v>
      </c>
      <c r="I426" s="1">
        <f>COUNTIF(Table2[کد سیستم],Table4[[#This Row],[کد سیستم]])</f>
        <v>1</v>
      </c>
    </row>
    <row r="427" spans="1:9" hidden="1" x14ac:dyDescent="0.25">
      <c r="A427" s="1">
        <v>426</v>
      </c>
      <c r="B427" s="1" t="s">
        <v>2396</v>
      </c>
      <c r="C427" s="1" t="s">
        <v>2396</v>
      </c>
      <c r="D427" s="1" t="s">
        <v>3749</v>
      </c>
      <c r="E427" s="1" t="s">
        <v>586</v>
      </c>
      <c r="F427" s="1" t="str">
        <f>VLOOKUP(Table4[[#This Row],[نام کارشناس دفتر فنی]],Table1[],3,0)</f>
        <v>کارشناس بازرسی وبرنامه ریزی تعمیرات برق وابزاردقیق(2)</v>
      </c>
      <c r="G427" s="1" t="s">
        <v>704</v>
      </c>
      <c r="H427" s="1" t="str">
        <f>VLOOKUP(Table4[[#This Row],[نام شخص کارشناس نظارت]],Table1[],3,0)</f>
        <v>کارشناس برق و ابزار دقیق نظارت (1)</v>
      </c>
      <c r="I427" s="1">
        <f>COUNTIF(Table2[کد سیستم],Table4[[#This Row],[کد سیستم]])</f>
        <v>1</v>
      </c>
    </row>
    <row r="428" spans="1:9" hidden="1" x14ac:dyDescent="0.25">
      <c r="A428" s="1">
        <v>427</v>
      </c>
      <c r="B428" s="1" t="s">
        <v>2398</v>
      </c>
      <c r="C428" s="1" t="s">
        <v>2398</v>
      </c>
      <c r="D428" s="1" t="s">
        <v>3749</v>
      </c>
      <c r="E428" s="1" t="s">
        <v>586</v>
      </c>
      <c r="F428" s="1" t="str">
        <f>VLOOKUP(Table4[[#This Row],[نام کارشناس دفتر فنی]],Table1[],3,0)</f>
        <v>کارشناس بازرسی وبرنامه ریزی تعمیرات برق وابزاردقیق(2)</v>
      </c>
      <c r="G428" s="1" t="s">
        <v>704</v>
      </c>
      <c r="H428" s="1" t="str">
        <f>VLOOKUP(Table4[[#This Row],[نام شخص کارشناس نظارت]],Table1[],3,0)</f>
        <v>کارشناس برق و ابزار دقیق نظارت (1)</v>
      </c>
      <c r="I428" s="1">
        <f>COUNTIF(Table2[کد سیستم],Table4[[#This Row],[کد سیستم]])</f>
        <v>1</v>
      </c>
    </row>
    <row r="429" spans="1:9" hidden="1" x14ac:dyDescent="0.25">
      <c r="A429" s="1">
        <v>428</v>
      </c>
      <c r="B429" s="1" t="s">
        <v>2400</v>
      </c>
      <c r="C429" s="1" t="s">
        <v>2400</v>
      </c>
      <c r="D429" s="1" t="s">
        <v>3749</v>
      </c>
      <c r="E429" s="1" t="s">
        <v>586</v>
      </c>
      <c r="F429" s="1" t="str">
        <f>VLOOKUP(Table4[[#This Row],[نام کارشناس دفتر فنی]],Table1[],3,0)</f>
        <v>کارشناس بازرسی وبرنامه ریزی تعمیرات برق وابزاردقیق(2)</v>
      </c>
      <c r="G429" s="1" t="s">
        <v>704</v>
      </c>
      <c r="H429" s="1" t="str">
        <f>VLOOKUP(Table4[[#This Row],[نام شخص کارشناس نظارت]],Table1[],3,0)</f>
        <v>کارشناس برق و ابزار دقیق نظارت (1)</v>
      </c>
      <c r="I429" s="1">
        <f>COUNTIF(Table2[کد سیستم],Table4[[#This Row],[کد سیستم]])</f>
        <v>1</v>
      </c>
    </row>
    <row r="430" spans="1:9" hidden="1" x14ac:dyDescent="0.25">
      <c r="A430" s="1">
        <v>429</v>
      </c>
      <c r="B430" s="1" t="s">
        <v>2402</v>
      </c>
      <c r="C430" s="1" t="s">
        <v>2402</v>
      </c>
      <c r="D430" s="1" t="s">
        <v>3749</v>
      </c>
      <c r="E430" s="1" t="s">
        <v>586</v>
      </c>
      <c r="F430" s="1" t="str">
        <f>VLOOKUP(Table4[[#This Row],[نام کارشناس دفتر فنی]],Table1[],3,0)</f>
        <v>کارشناس بازرسی وبرنامه ریزی تعمیرات برق وابزاردقیق(2)</v>
      </c>
      <c r="G430" s="1" t="s">
        <v>704</v>
      </c>
      <c r="H430" s="1" t="str">
        <f>VLOOKUP(Table4[[#This Row],[نام شخص کارشناس نظارت]],Table1[],3,0)</f>
        <v>کارشناس برق و ابزار دقیق نظارت (1)</v>
      </c>
      <c r="I430" s="1">
        <f>COUNTIF(Table2[کد سیستم],Table4[[#This Row],[کد سیستم]])</f>
        <v>1</v>
      </c>
    </row>
    <row r="431" spans="1:9" hidden="1" x14ac:dyDescent="0.25">
      <c r="A431" s="1">
        <v>430</v>
      </c>
      <c r="B431" s="1" t="s">
        <v>2404</v>
      </c>
      <c r="C431" s="1" t="s">
        <v>2404</v>
      </c>
      <c r="D431" s="1" t="s">
        <v>3749</v>
      </c>
      <c r="E431" s="1" t="s">
        <v>586</v>
      </c>
      <c r="F431" s="1" t="str">
        <f>VLOOKUP(Table4[[#This Row],[نام کارشناس دفتر فنی]],Table1[],3,0)</f>
        <v>کارشناس بازرسی وبرنامه ریزی تعمیرات برق وابزاردقیق(2)</v>
      </c>
      <c r="G431" s="1" t="s">
        <v>704</v>
      </c>
      <c r="H431" s="1" t="str">
        <f>VLOOKUP(Table4[[#This Row],[نام شخص کارشناس نظارت]],Table1[],3,0)</f>
        <v>کارشناس برق و ابزار دقیق نظارت (1)</v>
      </c>
      <c r="I431" s="1">
        <f>COUNTIF(Table2[کد سیستم],Table4[[#This Row],[کد سیستم]])</f>
        <v>1</v>
      </c>
    </row>
    <row r="432" spans="1:9" hidden="1" x14ac:dyDescent="0.25">
      <c r="A432" s="1">
        <v>431</v>
      </c>
      <c r="B432" s="1" t="s">
        <v>2406</v>
      </c>
      <c r="C432" s="1" t="s">
        <v>2406</v>
      </c>
      <c r="D432" s="1" t="s">
        <v>3749</v>
      </c>
      <c r="E432" s="1" t="s">
        <v>586</v>
      </c>
      <c r="F432" s="1" t="str">
        <f>VLOOKUP(Table4[[#This Row],[نام کارشناس دفتر فنی]],Table1[],3,0)</f>
        <v>کارشناس بازرسی وبرنامه ریزی تعمیرات برق وابزاردقیق(2)</v>
      </c>
      <c r="G432" s="1" t="s">
        <v>704</v>
      </c>
      <c r="H432" s="1" t="str">
        <f>VLOOKUP(Table4[[#This Row],[نام شخص کارشناس نظارت]],Table1[],3,0)</f>
        <v>کارشناس برق و ابزار دقیق نظارت (1)</v>
      </c>
      <c r="I432" s="1">
        <f>COUNTIF(Table2[کد سیستم],Table4[[#This Row],[کد سیستم]])</f>
        <v>1</v>
      </c>
    </row>
    <row r="433" spans="1:9" hidden="1" x14ac:dyDescent="0.25">
      <c r="A433" s="1">
        <v>432</v>
      </c>
      <c r="B433" s="1" t="s">
        <v>2408</v>
      </c>
      <c r="C433" s="1" t="s">
        <v>2408</v>
      </c>
      <c r="D433" s="1" t="s">
        <v>3749</v>
      </c>
      <c r="E433" s="1" t="s">
        <v>586</v>
      </c>
      <c r="F433" s="1" t="str">
        <f>VLOOKUP(Table4[[#This Row],[نام کارشناس دفتر فنی]],Table1[],3,0)</f>
        <v>کارشناس بازرسی وبرنامه ریزی تعمیرات برق وابزاردقیق(2)</v>
      </c>
      <c r="G433" s="1" t="s">
        <v>704</v>
      </c>
      <c r="H433" s="1" t="str">
        <f>VLOOKUP(Table4[[#This Row],[نام شخص کارشناس نظارت]],Table1[],3,0)</f>
        <v>کارشناس برق و ابزار دقیق نظارت (1)</v>
      </c>
      <c r="I433" s="1">
        <f>COUNTIF(Table2[کد سیستم],Table4[[#This Row],[کد سیستم]])</f>
        <v>1</v>
      </c>
    </row>
    <row r="434" spans="1:9" hidden="1" x14ac:dyDescent="0.25">
      <c r="A434" s="1">
        <v>433</v>
      </c>
      <c r="B434" s="1" t="s">
        <v>2410</v>
      </c>
      <c r="C434" s="1" t="s">
        <v>2410</v>
      </c>
      <c r="D434" s="1" t="s">
        <v>3749</v>
      </c>
      <c r="E434" s="1" t="s">
        <v>586</v>
      </c>
      <c r="F434" s="1" t="str">
        <f>VLOOKUP(Table4[[#This Row],[نام کارشناس دفتر فنی]],Table1[],3,0)</f>
        <v>کارشناس بازرسی وبرنامه ریزی تعمیرات برق وابزاردقیق(2)</v>
      </c>
      <c r="G434" s="1" t="s">
        <v>704</v>
      </c>
      <c r="H434" s="1" t="str">
        <f>VLOOKUP(Table4[[#This Row],[نام شخص کارشناس نظارت]],Table1[],3,0)</f>
        <v>کارشناس برق و ابزار دقیق نظارت (1)</v>
      </c>
      <c r="I434" s="1">
        <f>COUNTIF(Table2[کد سیستم],Table4[[#This Row],[کد سیستم]])</f>
        <v>1</v>
      </c>
    </row>
    <row r="435" spans="1:9" hidden="1" x14ac:dyDescent="0.25">
      <c r="A435" s="1">
        <v>434</v>
      </c>
      <c r="B435" s="1" t="s">
        <v>2412</v>
      </c>
      <c r="C435" s="1" t="s">
        <v>2412</v>
      </c>
      <c r="D435" s="1" t="s">
        <v>3749</v>
      </c>
      <c r="E435" s="1" t="s">
        <v>586</v>
      </c>
      <c r="F435" s="1" t="str">
        <f>VLOOKUP(Table4[[#This Row],[نام کارشناس دفتر فنی]],Table1[],3,0)</f>
        <v>کارشناس بازرسی وبرنامه ریزی تعمیرات برق وابزاردقیق(2)</v>
      </c>
      <c r="G435" s="1" t="s">
        <v>704</v>
      </c>
      <c r="H435" s="1" t="str">
        <f>VLOOKUP(Table4[[#This Row],[نام شخص کارشناس نظارت]],Table1[],3,0)</f>
        <v>کارشناس برق و ابزار دقیق نظارت (1)</v>
      </c>
      <c r="I435" s="1">
        <f>COUNTIF(Table2[کد سیستم],Table4[[#This Row],[کد سیستم]])</f>
        <v>1</v>
      </c>
    </row>
    <row r="436" spans="1:9" hidden="1" x14ac:dyDescent="0.25">
      <c r="A436" s="1">
        <v>435</v>
      </c>
      <c r="B436" s="1" t="s">
        <v>2414</v>
      </c>
      <c r="C436" s="1" t="s">
        <v>2414</v>
      </c>
      <c r="D436" s="1" t="s">
        <v>3749</v>
      </c>
      <c r="E436" s="1" t="s">
        <v>586</v>
      </c>
      <c r="F436" s="1" t="str">
        <f>VLOOKUP(Table4[[#This Row],[نام کارشناس دفتر فنی]],Table1[],3,0)</f>
        <v>کارشناس بازرسی وبرنامه ریزی تعمیرات برق وابزاردقیق(2)</v>
      </c>
      <c r="G436" s="1" t="s">
        <v>704</v>
      </c>
      <c r="H436" s="1" t="str">
        <f>VLOOKUP(Table4[[#This Row],[نام شخص کارشناس نظارت]],Table1[],3,0)</f>
        <v>کارشناس برق و ابزار دقیق نظارت (1)</v>
      </c>
      <c r="I436" s="1">
        <f>COUNTIF(Table2[کد سیستم],Table4[[#This Row],[کد سیستم]])</f>
        <v>1</v>
      </c>
    </row>
    <row r="437" spans="1:9" hidden="1" x14ac:dyDescent="0.25">
      <c r="A437" s="1">
        <v>436</v>
      </c>
      <c r="B437" s="1" t="s">
        <v>2416</v>
      </c>
      <c r="C437" s="1" t="s">
        <v>2416</v>
      </c>
      <c r="D437" s="1" t="s">
        <v>3749</v>
      </c>
      <c r="E437" s="1" t="s">
        <v>586</v>
      </c>
      <c r="F437" s="1" t="str">
        <f>VLOOKUP(Table4[[#This Row],[نام کارشناس دفتر فنی]],Table1[],3,0)</f>
        <v>کارشناس بازرسی وبرنامه ریزی تعمیرات برق وابزاردقیق(2)</v>
      </c>
      <c r="G437" s="1" t="s">
        <v>704</v>
      </c>
      <c r="H437" s="1" t="str">
        <f>VLOOKUP(Table4[[#This Row],[نام شخص کارشناس نظارت]],Table1[],3,0)</f>
        <v>کارشناس برق و ابزار دقیق نظارت (1)</v>
      </c>
      <c r="I437" s="1">
        <f>COUNTIF(Table2[کد سیستم],Table4[[#This Row],[کد سیستم]])</f>
        <v>1</v>
      </c>
    </row>
    <row r="438" spans="1:9" hidden="1" x14ac:dyDescent="0.25">
      <c r="A438" s="1">
        <v>437</v>
      </c>
      <c r="B438" s="1" t="s">
        <v>2418</v>
      </c>
      <c r="C438" s="1" t="s">
        <v>2418</v>
      </c>
      <c r="D438" s="1" t="s">
        <v>3749</v>
      </c>
      <c r="E438" s="1" t="s">
        <v>586</v>
      </c>
      <c r="F438" s="1" t="str">
        <f>VLOOKUP(Table4[[#This Row],[نام کارشناس دفتر فنی]],Table1[],3,0)</f>
        <v>کارشناس بازرسی وبرنامه ریزی تعمیرات برق وابزاردقیق(2)</v>
      </c>
      <c r="G438" s="1" t="s">
        <v>704</v>
      </c>
      <c r="H438" s="1" t="str">
        <f>VLOOKUP(Table4[[#This Row],[نام شخص کارشناس نظارت]],Table1[],3,0)</f>
        <v>کارشناس برق و ابزار دقیق نظارت (1)</v>
      </c>
      <c r="I438" s="1">
        <f>COUNTIF(Table2[کد سیستم],Table4[[#This Row],[کد سیستم]])</f>
        <v>1</v>
      </c>
    </row>
    <row r="439" spans="1:9" hidden="1" x14ac:dyDescent="0.25">
      <c r="A439" s="1">
        <v>438</v>
      </c>
      <c r="B439" s="1" t="s">
        <v>2420</v>
      </c>
      <c r="C439" s="1" t="s">
        <v>2420</v>
      </c>
      <c r="D439" s="1" t="s">
        <v>3749</v>
      </c>
      <c r="E439" s="1" t="s">
        <v>586</v>
      </c>
      <c r="F439" s="1" t="str">
        <f>VLOOKUP(Table4[[#This Row],[نام کارشناس دفتر فنی]],Table1[],3,0)</f>
        <v>کارشناس بازرسی وبرنامه ریزی تعمیرات برق وابزاردقیق(2)</v>
      </c>
      <c r="G439" s="1" t="s">
        <v>704</v>
      </c>
      <c r="H439" s="1" t="str">
        <f>VLOOKUP(Table4[[#This Row],[نام شخص کارشناس نظارت]],Table1[],3,0)</f>
        <v>کارشناس برق و ابزار دقیق نظارت (1)</v>
      </c>
      <c r="I439" s="1">
        <f>COUNTIF(Table2[کد سیستم],Table4[[#This Row],[کد سیستم]])</f>
        <v>1</v>
      </c>
    </row>
    <row r="440" spans="1:9" hidden="1" x14ac:dyDescent="0.25">
      <c r="A440" s="1">
        <v>439</v>
      </c>
      <c r="B440" s="1" t="s">
        <v>2422</v>
      </c>
      <c r="C440" s="1" t="s">
        <v>2422</v>
      </c>
      <c r="D440" s="1" t="s">
        <v>3749</v>
      </c>
      <c r="E440" s="1" t="s">
        <v>586</v>
      </c>
      <c r="F440" s="1" t="str">
        <f>VLOOKUP(Table4[[#This Row],[نام کارشناس دفتر فنی]],Table1[],3,0)</f>
        <v>کارشناس بازرسی وبرنامه ریزی تعمیرات برق وابزاردقیق(2)</v>
      </c>
      <c r="G440" s="1" t="s">
        <v>704</v>
      </c>
      <c r="H440" s="1" t="str">
        <f>VLOOKUP(Table4[[#This Row],[نام شخص کارشناس نظارت]],Table1[],3,0)</f>
        <v>کارشناس برق و ابزار دقیق نظارت (1)</v>
      </c>
      <c r="I440" s="1">
        <f>COUNTIF(Table2[کد سیستم],Table4[[#This Row],[کد سیستم]])</f>
        <v>1</v>
      </c>
    </row>
    <row r="441" spans="1:9" hidden="1" x14ac:dyDescent="0.25">
      <c r="A441" s="1">
        <v>440</v>
      </c>
      <c r="B441" s="1" t="s">
        <v>2424</v>
      </c>
      <c r="C441" s="1" t="s">
        <v>2424</v>
      </c>
      <c r="D441" s="1" t="s">
        <v>3749</v>
      </c>
      <c r="E441" s="1" t="s">
        <v>586</v>
      </c>
      <c r="F441" s="1" t="str">
        <f>VLOOKUP(Table4[[#This Row],[نام کارشناس دفتر فنی]],Table1[],3,0)</f>
        <v>کارشناس بازرسی وبرنامه ریزی تعمیرات برق وابزاردقیق(2)</v>
      </c>
      <c r="G441" s="1" t="s">
        <v>704</v>
      </c>
      <c r="H441" s="1" t="str">
        <f>VLOOKUP(Table4[[#This Row],[نام شخص کارشناس نظارت]],Table1[],3,0)</f>
        <v>کارشناس برق و ابزار دقیق نظارت (1)</v>
      </c>
      <c r="I441" s="1">
        <f>COUNTIF(Table2[کد سیستم],Table4[[#This Row],[کد سیستم]])</f>
        <v>1</v>
      </c>
    </row>
    <row r="442" spans="1:9" hidden="1" x14ac:dyDescent="0.25">
      <c r="A442" s="1">
        <v>441</v>
      </c>
      <c r="B442" s="1" t="s">
        <v>2426</v>
      </c>
      <c r="C442" s="1" t="s">
        <v>2426</v>
      </c>
      <c r="D442" s="1" t="s">
        <v>3749</v>
      </c>
      <c r="E442" s="1" t="s">
        <v>586</v>
      </c>
      <c r="F442" s="1" t="str">
        <f>VLOOKUP(Table4[[#This Row],[نام کارشناس دفتر فنی]],Table1[],3,0)</f>
        <v>کارشناس بازرسی وبرنامه ریزی تعمیرات برق وابزاردقیق(2)</v>
      </c>
      <c r="G442" s="1" t="s">
        <v>704</v>
      </c>
      <c r="H442" s="1" t="str">
        <f>VLOOKUP(Table4[[#This Row],[نام شخص کارشناس نظارت]],Table1[],3,0)</f>
        <v>کارشناس برق و ابزار دقیق نظارت (1)</v>
      </c>
      <c r="I442" s="1">
        <f>COUNTIF(Table2[کد سیستم],Table4[[#This Row],[کد سیستم]])</f>
        <v>1</v>
      </c>
    </row>
    <row r="443" spans="1:9" hidden="1" x14ac:dyDescent="0.25">
      <c r="A443" s="1">
        <v>442</v>
      </c>
      <c r="B443" s="1" t="s">
        <v>2428</v>
      </c>
      <c r="C443" s="1" t="s">
        <v>2428</v>
      </c>
      <c r="D443" s="1" t="s">
        <v>3749</v>
      </c>
      <c r="E443" s="1" t="s">
        <v>586</v>
      </c>
      <c r="F443" s="1" t="str">
        <f>VLOOKUP(Table4[[#This Row],[نام کارشناس دفتر فنی]],Table1[],3,0)</f>
        <v>کارشناس بازرسی وبرنامه ریزی تعمیرات برق وابزاردقیق(2)</v>
      </c>
      <c r="G443" s="1" t="s">
        <v>704</v>
      </c>
      <c r="H443" s="1" t="str">
        <f>VLOOKUP(Table4[[#This Row],[نام شخص کارشناس نظارت]],Table1[],3,0)</f>
        <v>کارشناس برق و ابزار دقیق نظارت (1)</v>
      </c>
      <c r="I443" s="1">
        <f>COUNTIF(Table2[کد سیستم],Table4[[#This Row],[کد سیستم]])</f>
        <v>1</v>
      </c>
    </row>
    <row r="444" spans="1:9" hidden="1" x14ac:dyDescent="0.25">
      <c r="A444" s="1">
        <v>443</v>
      </c>
      <c r="B444" s="1" t="s">
        <v>2430</v>
      </c>
      <c r="C444" s="1" t="s">
        <v>2430</v>
      </c>
      <c r="D444" s="1" t="s">
        <v>3749</v>
      </c>
      <c r="E444" s="1" t="s">
        <v>586</v>
      </c>
      <c r="F444" s="1" t="str">
        <f>VLOOKUP(Table4[[#This Row],[نام کارشناس دفتر فنی]],Table1[],3,0)</f>
        <v>کارشناس بازرسی وبرنامه ریزی تعمیرات برق وابزاردقیق(2)</v>
      </c>
      <c r="G444" s="1" t="s">
        <v>704</v>
      </c>
      <c r="H444" s="1" t="str">
        <f>VLOOKUP(Table4[[#This Row],[نام شخص کارشناس نظارت]],Table1[],3,0)</f>
        <v>کارشناس برق و ابزار دقیق نظارت (1)</v>
      </c>
      <c r="I444" s="1">
        <f>COUNTIF(Table2[کد سیستم],Table4[[#This Row],[کد سیستم]])</f>
        <v>1</v>
      </c>
    </row>
    <row r="445" spans="1:9" hidden="1" x14ac:dyDescent="0.25">
      <c r="A445" s="1">
        <v>444</v>
      </c>
      <c r="B445" s="1" t="s">
        <v>2432</v>
      </c>
      <c r="C445" s="1" t="s">
        <v>2432</v>
      </c>
      <c r="D445" s="1" t="s">
        <v>3749</v>
      </c>
      <c r="E445" s="1" t="s">
        <v>586</v>
      </c>
      <c r="F445" s="1" t="str">
        <f>VLOOKUP(Table4[[#This Row],[نام کارشناس دفتر فنی]],Table1[],3,0)</f>
        <v>کارشناس بازرسی وبرنامه ریزی تعمیرات برق وابزاردقیق(2)</v>
      </c>
      <c r="G445" s="1" t="s">
        <v>704</v>
      </c>
      <c r="H445" s="1" t="str">
        <f>VLOOKUP(Table4[[#This Row],[نام شخص کارشناس نظارت]],Table1[],3,0)</f>
        <v>کارشناس برق و ابزار دقیق نظارت (1)</v>
      </c>
      <c r="I445" s="1">
        <f>COUNTIF(Table2[کد سیستم],Table4[[#This Row],[کد سیستم]])</f>
        <v>1</v>
      </c>
    </row>
    <row r="446" spans="1:9" hidden="1" x14ac:dyDescent="0.25">
      <c r="A446" s="1">
        <v>445</v>
      </c>
      <c r="B446" s="1" t="s">
        <v>2434</v>
      </c>
      <c r="C446" s="1" t="s">
        <v>2434</v>
      </c>
      <c r="D446" s="1" t="s">
        <v>3749</v>
      </c>
      <c r="E446" s="1" t="s">
        <v>586</v>
      </c>
      <c r="F446" s="1" t="str">
        <f>VLOOKUP(Table4[[#This Row],[نام کارشناس دفتر فنی]],Table1[],3,0)</f>
        <v>کارشناس بازرسی وبرنامه ریزی تعمیرات برق وابزاردقیق(2)</v>
      </c>
      <c r="G446" s="1" t="s">
        <v>704</v>
      </c>
      <c r="H446" s="1" t="str">
        <f>VLOOKUP(Table4[[#This Row],[نام شخص کارشناس نظارت]],Table1[],3,0)</f>
        <v>کارشناس برق و ابزار دقیق نظارت (1)</v>
      </c>
      <c r="I446" s="1">
        <f>COUNTIF(Table2[کد سیستم],Table4[[#This Row],[کد سیستم]])</f>
        <v>1</v>
      </c>
    </row>
    <row r="447" spans="1:9" hidden="1" x14ac:dyDescent="0.25">
      <c r="A447" s="1">
        <v>446</v>
      </c>
      <c r="B447" s="1" t="s">
        <v>2436</v>
      </c>
      <c r="C447" s="1" t="s">
        <v>2436</v>
      </c>
      <c r="D447" s="1" t="s">
        <v>3749</v>
      </c>
      <c r="E447" s="1" t="s">
        <v>586</v>
      </c>
      <c r="F447" s="1" t="str">
        <f>VLOOKUP(Table4[[#This Row],[نام کارشناس دفتر فنی]],Table1[],3,0)</f>
        <v>کارشناس بازرسی وبرنامه ریزی تعمیرات برق وابزاردقیق(2)</v>
      </c>
      <c r="G447" s="1" t="s">
        <v>704</v>
      </c>
      <c r="H447" s="1" t="str">
        <f>VLOOKUP(Table4[[#This Row],[نام شخص کارشناس نظارت]],Table1[],3,0)</f>
        <v>کارشناس برق و ابزار دقیق نظارت (1)</v>
      </c>
      <c r="I447" s="1">
        <f>COUNTIF(Table2[کد سیستم],Table4[[#This Row],[کد سیستم]])</f>
        <v>1</v>
      </c>
    </row>
    <row r="448" spans="1:9" hidden="1" x14ac:dyDescent="0.25">
      <c r="A448" s="1">
        <v>447</v>
      </c>
      <c r="B448" s="1" t="s">
        <v>2438</v>
      </c>
      <c r="C448" s="1" t="s">
        <v>2438</v>
      </c>
      <c r="D448" s="1" t="s">
        <v>3749</v>
      </c>
      <c r="E448" s="1" t="s">
        <v>586</v>
      </c>
      <c r="F448" s="1" t="str">
        <f>VLOOKUP(Table4[[#This Row],[نام کارشناس دفتر فنی]],Table1[],3,0)</f>
        <v>کارشناس بازرسی وبرنامه ریزی تعمیرات برق وابزاردقیق(2)</v>
      </c>
      <c r="G448" s="1" t="s">
        <v>704</v>
      </c>
      <c r="H448" s="1" t="str">
        <f>VLOOKUP(Table4[[#This Row],[نام شخص کارشناس نظارت]],Table1[],3,0)</f>
        <v>کارشناس برق و ابزار دقیق نظارت (1)</v>
      </c>
      <c r="I448" s="1">
        <f>COUNTIF(Table2[کد سیستم],Table4[[#This Row],[کد سیستم]])</f>
        <v>1</v>
      </c>
    </row>
    <row r="449" spans="1:9" hidden="1" x14ac:dyDescent="0.25">
      <c r="A449" s="1">
        <v>448</v>
      </c>
      <c r="B449" s="1" t="s">
        <v>2440</v>
      </c>
      <c r="C449" s="1" t="s">
        <v>2440</v>
      </c>
      <c r="D449" s="1" t="s">
        <v>3749</v>
      </c>
      <c r="E449" s="1" t="s">
        <v>586</v>
      </c>
      <c r="F449" s="1" t="str">
        <f>VLOOKUP(Table4[[#This Row],[نام کارشناس دفتر فنی]],Table1[],3,0)</f>
        <v>کارشناس بازرسی وبرنامه ریزی تعمیرات برق وابزاردقیق(2)</v>
      </c>
      <c r="G449" s="1" t="s">
        <v>704</v>
      </c>
      <c r="H449" s="1" t="str">
        <f>VLOOKUP(Table4[[#This Row],[نام شخص کارشناس نظارت]],Table1[],3,0)</f>
        <v>کارشناس برق و ابزار دقیق نظارت (1)</v>
      </c>
      <c r="I449" s="1">
        <f>COUNTIF(Table2[کد سیستم],Table4[[#This Row],[کد سیستم]])</f>
        <v>1</v>
      </c>
    </row>
    <row r="450" spans="1:9" hidden="1" x14ac:dyDescent="0.25">
      <c r="A450" s="1">
        <v>449</v>
      </c>
      <c r="B450" s="1" t="s">
        <v>2442</v>
      </c>
      <c r="C450" s="1" t="s">
        <v>2442</v>
      </c>
      <c r="D450" s="1" t="s">
        <v>3749</v>
      </c>
      <c r="E450" s="1" t="s">
        <v>586</v>
      </c>
      <c r="F450" s="1" t="str">
        <f>VLOOKUP(Table4[[#This Row],[نام کارشناس دفتر فنی]],Table1[],3,0)</f>
        <v>کارشناس بازرسی وبرنامه ریزی تعمیرات برق وابزاردقیق(2)</v>
      </c>
      <c r="G450" s="1" t="s">
        <v>704</v>
      </c>
      <c r="H450" s="1" t="str">
        <f>VLOOKUP(Table4[[#This Row],[نام شخص کارشناس نظارت]],Table1[],3,0)</f>
        <v>کارشناس برق و ابزار دقیق نظارت (1)</v>
      </c>
      <c r="I450" s="1">
        <f>COUNTIF(Table2[کد سیستم],Table4[[#This Row],[کد سیستم]])</f>
        <v>1</v>
      </c>
    </row>
    <row r="451" spans="1:9" hidden="1" x14ac:dyDescent="0.25">
      <c r="A451" s="1">
        <v>450</v>
      </c>
      <c r="B451" s="1" t="s">
        <v>2444</v>
      </c>
      <c r="C451" s="1" t="s">
        <v>2444</v>
      </c>
      <c r="D451" s="1" t="s">
        <v>3749</v>
      </c>
      <c r="E451" s="1" t="s">
        <v>586</v>
      </c>
      <c r="F451" s="1" t="str">
        <f>VLOOKUP(Table4[[#This Row],[نام کارشناس دفتر فنی]],Table1[],3,0)</f>
        <v>کارشناس بازرسی وبرنامه ریزی تعمیرات برق وابزاردقیق(2)</v>
      </c>
      <c r="G451" s="1" t="s">
        <v>704</v>
      </c>
      <c r="H451" s="1" t="str">
        <f>VLOOKUP(Table4[[#This Row],[نام شخص کارشناس نظارت]],Table1[],3,0)</f>
        <v>کارشناس برق و ابزار دقیق نظارت (1)</v>
      </c>
      <c r="I451" s="1">
        <f>COUNTIF(Table2[کد سیستم],Table4[[#This Row],[کد سیستم]])</f>
        <v>1</v>
      </c>
    </row>
    <row r="452" spans="1:9" hidden="1" x14ac:dyDescent="0.25">
      <c r="A452" s="1">
        <v>451</v>
      </c>
      <c r="B452" s="1" t="s">
        <v>2446</v>
      </c>
      <c r="C452" s="1" t="s">
        <v>2446</v>
      </c>
      <c r="D452" s="1" t="s">
        <v>3749</v>
      </c>
      <c r="E452" s="1" t="s">
        <v>586</v>
      </c>
      <c r="F452" s="1" t="str">
        <f>VLOOKUP(Table4[[#This Row],[نام کارشناس دفتر فنی]],Table1[],3,0)</f>
        <v>کارشناس بازرسی وبرنامه ریزی تعمیرات برق وابزاردقیق(2)</v>
      </c>
      <c r="G452" s="1" t="s">
        <v>704</v>
      </c>
      <c r="H452" s="1" t="str">
        <f>VLOOKUP(Table4[[#This Row],[نام شخص کارشناس نظارت]],Table1[],3,0)</f>
        <v>کارشناس برق و ابزار دقیق نظارت (1)</v>
      </c>
      <c r="I452" s="1">
        <f>COUNTIF(Table2[کد سیستم],Table4[[#This Row],[کد سیستم]])</f>
        <v>1</v>
      </c>
    </row>
    <row r="453" spans="1:9" hidden="1" x14ac:dyDescent="0.25">
      <c r="A453" s="1">
        <v>452</v>
      </c>
      <c r="B453" s="1" t="s">
        <v>2448</v>
      </c>
      <c r="C453" s="1" t="s">
        <v>2448</v>
      </c>
      <c r="D453" s="1" t="s">
        <v>3749</v>
      </c>
      <c r="E453" s="1" t="s">
        <v>586</v>
      </c>
      <c r="F453" s="1" t="str">
        <f>VLOOKUP(Table4[[#This Row],[نام کارشناس دفتر فنی]],Table1[],3,0)</f>
        <v>کارشناس بازرسی وبرنامه ریزی تعمیرات برق وابزاردقیق(2)</v>
      </c>
      <c r="G453" s="1" t="s">
        <v>704</v>
      </c>
      <c r="H453" s="1" t="str">
        <f>VLOOKUP(Table4[[#This Row],[نام شخص کارشناس نظارت]],Table1[],3,0)</f>
        <v>کارشناس برق و ابزار دقیق نظارت (1)</v>
      </c>
      <c r="I453" s="1">
        <f>COUNTIF(Table2[کد سیستم],Table4[[#This Row],[کد سیستم]])</f>
        <v>1</v>
      </c>
    </row>
    <row r="454" spans="1:9" hidden="1" x14ac:dyDescent="0.25">
      <c r="A454" s="1">
        <v>453</v>
      </c>
      <c r="B454" s="1" t="s">
        <v>2450</v>
      </c>
      <c r="C454" s="1" t="s">
        <v>2450</v>
      </c>
      <c r="D454" s="1" t="s">
        <v>3749</v>
      </c>
      <c r="E454" s="1" t="s">
        <v>586</v>
      </c>
      <c r="F454" s="1" t="str">
        <f>VLOOKUP(Table4[[#This Row],[نام کارشناس دفتر فنی]],Table1[],3,0)</f>
        <v>کارشناس بازرسی وبرنامه ریزی تعمیرات برق وابزاردقیق(2)</v>
      </c>
      <c r="G454" s="1" t="s">
        <v>704</v>
      </c>
      <c r="H454" s="1" t="str">
        <f>VLOOKUP(Table4[[#This Row],[نام شخص کارشناس نظارت]],Table1[],3,0)</f>
        <v>کارشناس برق و ابزار دقیق نظارت (1)</v>
      </c>
      <c r="I454" s="1">
        <f>COUNTIF(Table2[کد سیستم],Table4[[#This Row],[کد سیستم]])</f>
        <v>1</v>
      </c>
    </row>
    <row r="455" spans="1:9" hidden="1" x14ac:dyDescent="0.25">
      <c r="A455" s="1">
        <v>454</v>
      </c>
      <c r="B455" s="1" t="s">
        <v>2452</v>
      </c>
      <c r="C455" s="1" t="s">
        <v>2452</v>
      </c>
      <c r="D455" s="1" t="s">
        <v>3749</v>
      </c>
      <c r="E455" s="1" t="s">
        <v>586</v>
      </c>
      <c r="F455" s="1" t="str">
        <f>VLOOKUP(Table4[[#This Row],[نام کارشناس دفتر فنی]],Table1[],3,0)</f>
        <v>کارشناس بازرسی وبرنامه ریزی تعمیرات برق وابزاردقیق(2)</v>
      </c>
      <c r="G455" s="1" t="s">
        <v>704</v>
      </c>
      <c r="H455" s="1" t="str">
        <f>VLOOKUP(Table4[[#This Row],[نام شخص کارشناس نظارت]],Table1[],3,0)</f>
        <v>کارشناس برق و ابزار دقیق نظارت (1)</v>
      </c>
      <c r="I455" s="1">
        <f>COUNTIF(Table2[کد سیستم],Table4[[#This Row],[کد سیستم]])</f>
        <v>1</v>
      </c>
    </row>
    <row r="456" spans="1:9" hidden="1" x14ac:dyDescent="0.25">
      <c r="A456" s="1">
        <v>455</v>
      </c>
      <c r="B456" s="1" t="s">
        <v>2454</v>
      </c>
      <c r="C456" s="1" t="s">
        <v>2454</v>
      </c>
      <c r="D456" s="1" t="s">
        <v>3749</v>
      </c>
      <c r="E456" s="1" t="s">
        <v>586</v>
      </c>
      <c r="F456" s="1" t="str">
        <f>VLOOKUP(Table4[[#This Row],[نام کارشناس دفتر فنی]],Table1[],3,0)</f>
        <v>کارشناس بازرسی وبرنامه ریزی تعمیرات برق وابزاردقیق(2)</v>
      </c>
      <c r="G456" s="1" t="s">
        <v>704</v>
      </c>
      <c r="H456" s="1" t="str">
        <f>VLOOKUP(Table4[[#This Row],[نام شخص کارشناس نظارت]],Table1[],3,0)</f>
        <v>کارشناس برق و ابزار دقیق نظارت (1)</v>
      </c>
      <c r="I456" s="1">
        <f>COUNTIF(Table2[کد سیستم],Table4[[#This Row],[کد سیستم]])</f>
        <v>1</v>
      </c>
    </row>
    <row r="457" spans="1:9" hidden="1" x14ac:dyDescent="0.25">
      <c r="A457" s="1">
        <v>456</v>
      </c>
      <c r="B457" s="1" t="s">
        <v>2456</v>
      </c>
      <c r="C457" s="1" t="s">
        <v>2456</v>
      </c>
      <c r="D457" s="1" t="s">
        <v>3749</v>
      </c>
      <c r="E457" s="1" t="s">
        <v>586</v>
      </c>
      <c r="F457" s="1" t="str">
        <f>VLOOKUP(Table4[[#This Row],[نام کارشناس دفتر فنی]],Table1[],3,0)</f>
        <v>کارشناس بازرسی وبرنامه ریزی تعمیرات برق وابزاردقیق(2)</v>
      </c>
      <c r="G457" s="1" t="s">
        <v>704</v>
      </c>
      <c r="H457" s="1" t="str">
        <f>VLOOKUP(Table4[[#This Row],[نام شخص کارشناس نظارت]],Table1[],3,0)</f>
        <v>کارشناس برق و ابزار دقیق نظارت (1)</v>
      </c>
      <c r="I457" s="1">
        <f>COUNTIF(Table2[کد سیستم],Table4[[#This Row],[کد سیستم]])</f>
        <v>1</v>
      </c>
    </row>
    <row r="458" spans="1:9" hidden="1" x14ac:dyDescent="0.25">
      <c r="A458" s="1">
        <v>457</v>
      </c>
      <c r="B458" s="1" t="s">
        <v>2458</v>
      </c>
      <c r="C458" s="1" t="s">
        <v>2458</v>
      </c>
      <c r="D458" s="1" t="s">
        <v>3749</v>
      </c>
      <c r="E458" s="1" t="s">
        <v>586</v>
      </c>
      <c r="F458" s="1" t="str">
        <f>VLOOKUP(Table4[[#This Row],[نام کارشناس دفتر فنی]],Table1[],3,0)</f>
        <v>کارشناس بازرسی وبرنامه ریزی تعمیرات برق وابزاردقیق(2)</v>
      </c>
      <c r="G458" s="1" t="s">
        <v>704</v>
      </c>
      <c r="H458" s="1" t="str">
        <f>VLOOKUP(Table4[[#This Row],[نام شخص کارشناس نظارت]],Table1[],3,0)</f>
        <v>کارشناس برق و ابزار دقیق نظارت (1)</v>
      </c>
      <c r="I458" s="1">
        <f>COUNTIF(Table2[کد سیستم],Table4[[#This Row],[کد سیستم]])</f>
        <v>1</v>
      </c>
    </row>
    <row r="459" spans="1:9" hidden="1" x14ac:dyDescent="0.25">
      <c r="A459" s="1">
        <v>458</v>
      </c>
      <c r="B459" s="1" t="s">
        <v>2460</v>
      </c>
      <c r="C459" s="1" t="s">
        <v>2460</v>
      </c>
      <c r="D459" s="1" t="s">
        <v>3749</v>
      </c>
      <c r="E459" s="1" t="s">
        <v>586</v>
      </c>
      <c r="F459" s="1" t="str">
        <f>VLOOKUP(Table4[[#This Row],[نام کارشناس دفتر فنی]],Table1[],3,0)</f>
        <v>کارشناس بازرسی وبرنامه ریزی تعمیرات برق وابزاردقیق(2)</v>
      </c>
      <c r="G459" s="1" t="s">
        <v>704</v>
      </c>
      <c r="H459" s="1" t="str">
        <f>VLOOKUP(Table4[[#This Row],[نام شخص کارشناس نظارت]],Table1[],3,0)</f>
        <v>کارشناس برق و ابزار دقیق نظارت (1)</v>
      </c>
      <c r="I459" s="1">
        <f>COUNTIF(Table2[کد سیستم],Table4[[#This Row],[کد سیستم]])</f>
        <v>1</v>
      </c>
    </row>
    <row r="460" spans="1:9" hidden="1" x14ac:dyDescent="0.25">
      <c r="A460" s="1">
        <v>459</v>
      </c>
      <c r="B460" s="1" t="s">
        <v>2462</v>
      </c>
      <c r="C460" s="1" t="s">
        <v>2462</v>
      </c>
      <c r="D460" s="1" t="s">
        <v>3749</v>
      </c>
      <c r="E460" s="1" t="s">
        <v>586</v>
      </c>
      <c r="F460" s="1" t="str">
        <f>VLOOKUP(Table4[[#This Row],[نام کارشناس دفتر فنی]],Table1[],3,0)</f>
        <v>کارشناس بازرسی وبرنامه ریزی تعمیرات برق وابزاردقیق(2)</v>
      </c>
      <c r="G460" s="1" t="s">
        <v>704</v>
      </c>
      <c r="H460" s="1" t="str">
        <f>VLOOKUP(Table4[[#This Row],[نام شخص کارشناس نظارت]],Table1[],3,0)</f>
        <v>کارشناس برق و ابزار دقیق نظارت (1)</v>
      </c>
      <c r="I460" s="1">
        <f>COUNTIF(Table2[کد سیستم],Table4[[#This Row],[کد سیستم]])</f>
        <v>1</v>
      </c>
    </row>
    <row r="461" spans="1:9" hidden="1" x14ac:dyDescent="0.25">
      <c r="A461" s="1">
        <v>460</v>
      </c>
      <c r="B461" s="1" t="s">
        <v>2464</v>
      </c>
      <c r="C461" s="1" t="s">
        <v>2464</v>
      </c>
      <c r="D461" s="1" t="s">
        <v>3749</v>
      </c>
      <c r="E461" s="1" t="s">
        <v>586</v>
      </c>
      <c r="F461" s="1" t="str">
        <f>VLOOKUP(Table4[[#This Row],[نام کارشناس دفتر فنی]],Table1[],3,0)</f>
        <v>کارشناس بازرسی وبرنامه ریزی تعمیرات برق وابزاردقیق(2)</v>
      </c>
      <c r="G461" s="1" t="s">
        <v>704</v>
      </c>
      <c r="H461" s="1" t="str">
        <f>VLOOKUP(Table4[[#This Row],[نام شخص کارشناس نظارت]],Table1[],3,0)</f>
        <v>کارشناس برق و ابزار دقیق نظارت (1)</v>
      </c>
      <c r="I461" s="1">
        <f>COUNTIF(Table2[کد سیستم],Table4[[#This Row],[کد سیستم]])</f>
        <v>1</v>
      </c>
    </row>
    <row r="462" spans="1:9" hidden="1" x14ac:dyDescent="0.25">
      <c r="A462" s="1">
        <v>461</v>
      </c>
      <c r="B462" s="1" t="s">
        <v>2466</v>
      </c>
      <c r="C462" s="1" t="s">
        <v>2466</v>
      </c>
      <c r="D462" s="1" t="s">
        <v>3749</v>
      </c>
      <c r="E462" s="1" t="s">
        <v>586</v>
      </c>
      <c r="F462" s="1" t="str">
        <f>VLOOKUP(Table4[[#This Row],[نام کارشناس دفتر فنی]],Table1[],3,0)</f>
        <v>کارشناس بازرسی وبرنامه ریزی تعمیرات برق وابزاردقیق(2)</v>
      </c>
      <c r="G462" s="1" t="s">
        <v>704</v>
      </c>
      <c r="H462" s="1" t="str">
        <f>VLOOKUP(Table4[[#This Row],[نام شخص کارشناس نظارت]],Table1[],3,0)</f>
        <v>کارشناس برق و ابزار دقیق نظارت (1)</v>
      </c>
      <c r="I462" s="1">
        <f>COUNTIF(Table2[کد سیستم],Table4[[#This Row],[کد سیستم]])</f>
        <v>1</v>
      </c>
    </row>
    <row r="463" spans="1:9" hidden="1" x14ac:dyDescent="0.25">
      <c r="A463" s="1">
        <v>462</v>
      </c>
      <c r="B463" s="1" t="s">
        <v>2468</v>
      </c>
      <c r="C463" s="1" t="s">
        <v>2468</v>
      </c>
      <c r="D463" s="1" t="s">
        <v>3749</v>
      </c>
      <c r="E463" s="1" t="s">
        <v>586</v>
      </c>
      <c r="F463" s="1" t="str">
        <f>VLOOKUP(Table4[[#This Row],[نام کارشناس دفتر فنی]],Table1[],3,0)</f>
        <v>کارشناس بازرسی وبرنامه ریزی تعمیرات برق وابزاردقیق(2)</v>
      </c>
      <c r="G463" s="1" t="s">
        <v>704</v>
      </c>
      <c r="H463" s="1" t="str">
        <f>VLOOKUP(Table4[[#This Row],[نام شخص کارشناس نظارت]],Table1[],3,0)</f>
        <v>کارشناس برق و ابزار دقیق نظارت (1)</v>
      </c>
      <c r="I463" s="1">
        <f>COUNTIF(Table2[کد سیستم],Table4[[#This Row],[کد سیستم]])</f>
        <v>1</v>
      </c>
    </row>
    <row r="464" spans="1:9" hidden="1" x14ac:dyDescent="0.25">
      <c r="A464" s="1">
        <v>463</v>
      </c>
      <c r="B464" s="1" t="s">
        <v>2470</v>
      </c>
      <c r="C464" s="1" t="s">
        <v>2470</v>
      </c>
      <c r="D464" s="1" t="s">
        <v>3749</v>
      </c>
      <c r="E464" s="1" t="s">
        <v>586</v>
      </c>
      <c r="F464" s="1" t="str">
        <f>VLOOKUP(Table4[[#This Row],[نام کارشناس دفتر فنی]],Table1[],3,0)</f>
        <v>کارشناس بازرسی وبرنامه ریزی تعمیرات برق وابزاردقیق(2)</v>
      </c>
      <c r="G464" s="1" t="s">
        <v>704</v>
      </c>
      <c r="H464" s="1" t="str">
        <f>VLOOKUP(Table4[[#This Row],[نام شخص کارشناس نظارت]],Table1[],3,0)</f>
        <v>کارشناس برق و ابزار دقیق نظارت (1)</v>
      </c>
      <c r="I464" s="1">
        <f>COUNTIF(Table2[کد سیستم],Table4[[#This Row],[کد سیستم]])</f>
        <v>1</v>
      </c>
    </row>
    <row r="465" spans="1:9" hidden="1" x14ac:dyDescent="0.25">
      <c r="A465" s="1">
        <v>464</v>
      </c>
      <c r="B465" s="1" t="s">
        <v>2472</v>
      </c>
      <c r="C465" s="1" t="s">
        <v>2472</v>
      </c>
      <c r="D465" s="1" t="s">
        <v>3749</v>
      </c>
      <c r="E465" s="1" t="s">
        <v>586</v>
      </c>
      <c r="F465" s="1" t="str">
        <f>VLOOKUP(Table4[[#This Row],[نام کارشناس دفتر فنی]],Table1[],3,0)</f>
        <v>کارشناس بازرسی وبرنامه ریزی تعمیرات برق وابزاردقیق(2)</v>
      </c>
      <c r="G465" s="1" t="s">
        <v>704</v>
      </c>
      <c r="H465" s="1" t="str">
        <f>VLOOKUP(Table4[[#This Row],[نام شخص کارشناس نظارت]],Table1[],3,0)</f>
        <v>کارشناس برق و ابزار دقیق نظارت (1)</v>
      </c>
      <c r="I465" s="1">
        <f>COUNTIF(Table2[کد سیستم],Table4[[#This Row],[کد سیستم]])</f>
        <v>1</v>
      </c>
    </row>
    <row r="466" spans="1:9" hidden="1" x14ac:dyDescent="0.25">
      <c r="A466" s="1">
        <v>465</v>
      </c>
      <c r="B466" s="1" t="s">
        <v>2474</v>
      </c>
      <c r="C466" s="1" t="s">
        <v>2474</v>
      </c>
      <c r="D466" s="1" t="s">
        <v>3749</v>
      </c>
      <c r="E466" s="1" t="s">
        <v>586</v>
      </c>
      <c r="F466" s="1" t="str">
        <f>VLOOKUP(Table4[[#This Row],[نام کارشناس دفتر فنی]],Table1[],3,0)</f>
        <v>کارشناس بازرسی وبرنامه ریزی تعمیرات برق وابزاردقیق(2)</v>
      </c>
      <c r="G466" s="1" t="s">
        <v>704</v>
      </c>
      <c r="H466" s="1" t="str">
        <f>VLOOKUP(Table4[[#This Row],[نام شخص کارشناس نظارت]],Table1[],3,0)</f>
        <v>کارشناس برق و ابزار دقیق نظارت (1)</v>
      </c>
      <c r="I466" s="1">
        <f>COUNTIF(Table2[کد سیستم],Table4[[#This Row],[کد سیستم]])</f>
        <v>1</v>
      </c>
    </row>
    <row r="467" spans="1:9" hidden="1" x14ac:dyDescent="0.25">
      <c r="A467" s="1">
        <v>466</v>
      </c>
      <c r="B467" s="1" t="s">
        <v>2476</v>
      </c>
      <c r="C467" s="1" t="s">
        <v>2476</v>
      </c>
      <c r="D467" s="1" t="s">
        <v>3749</v>
      </c>
      <c r="E467" s="1" t="s">
        <v>586</v>
      </c>
      <c r="F467" s="1" t="str">
        <f>VLOOKUP(Table4[[#This Row],[نام کارشناس دفتر فنی]],Table1[],3,0)</f>
        <v>کارشناس بازرسی وبرنامه ریزی تعمیرات برق وابزاردقیق(2)</v>
      </c>
      <c r="G467" s="1" t="s">
        <v>704</v>
      </c>
      <c r="H467" s="1" t="str">
        <f>VLOOKUP(Table4[[#This Row],[نام شخص کارشناس نظارت]],Table1[],3,0)</f>
        <v>کارشناس برق و ابزار دقیق نظارت (1)</v>
      </c>
      <c r="I467" s="1">
        <f>COUNTIF(Table2[کد سیستم],Table4[[#This Row],[کد سیستم]])</f>
        <v>1</v>
      </c>
    </row>
    <row r="468" spans="1:9" hidden="1" x14ac:dyDescent="0.25">
      <c r="A468" s="1">
        <v>467</v>
      </c>
      <c r="B468" s="1" t="s">
        <v>2478</v>
      </c>
      <c r="C468" s="1" t="s">
        <v>2478</v>
      </c>
      <c r="D468" s="1" t="s">
        <v>3749</v>
      </c>
      <c r="E468" s="1" t="s">
        <v>586</v>
      </c>
      <c r="F468" s="1" t="str">
        <f>VLOOKUP(Table4[[#This Row],[نام کارشناس دفتر فنی]],Table1[],3,0)</f>
        <v>کارشناس بازرسی وبرنامه ریزی تعمیرات برق وابزاردقیق(2)</v>
      </c>
      <c r="G468" s="1" t="s">
        <v>704</v>
      </c>
      <c r="H468" s="1" t="str">
        <f>VLOOKUP(Table4[[#This Row],[نام شخص کارشناس نظارت]],Table1[],3,0)</f>
        <v>کارشناس برق و ابزار دقیق نظارت (1)</v>
      </c>
      <c r="I468" s="1">
        <f>COUNTIF(Table2[کد سیستم],Table4[[#This Row],[کد سیستم]])</f>
        <v>1</v>
      </c>
    </row>
    <row r="469" spans="1:9" hidden="1" x14ac:dyDescent="0.25">
      <c r="A469" s="1">
        <v>468</v>
      </c>
      <c r="B469" s="1" t="s">
        <v>2480</v>
      </c>
      <c r="C469" s="1" t="s">
        <v>2480</v>
      </c>
      <c r="D469" s="1" t="s">
        <v>3749</v>
      </c>
      <c r="E469" s="1" t="s">
        <v>586</v>
      </c>
      <c r="F469" s="1" t="str">
        <f>VLOOKUP(Table4[[#This Row],[نام کارشناس دفتر فنی]],Table1[],3,0)</f>
        <v>کارشناس بازرسی وبرنامه ریزی تعمیرات برق وابزاردقیق(2)</v>
      </c>
      <c r="G469" s="1" t="s">
        <v>704</v>
      </c>
      <c r="H469" s="1" t="str">
        <f>VLOOKUP(Table4[[#This Row],[نام شخص کارشناس نظارت]],Table1[],3,0)</f>
        <v>کارشناس برق و ابزار دقیق نظارت (1)</v>
      </c>
      <c r="I469" s="1">
        <f>COUNTIF(Table2[کد سیستم],Table4[[#This Row],[کد سیستم]])</f>
        <v>1</v>
      </c>
    </row>
    <row r="470" spans="1:9" hidden="1" x14ac:dyDescent="0.25">
      <c r="A470" s="1">
        <v>469</v>
      </c>
      <c r="B470" s="1" t="s">
        <v>2482</v>
      </c>
      <c r="C470" s="1" t="s">
        <v>2482</v>
      </c>
      <c r="D470" s="1" t="s">
        <v>3749</v>
      </c>
      <c r="E470" s="1" t="s">
        <v>586</v>
      </c>
      <c r="F470" s="1" t="str">
        <f>VLOOKUP(Table4[[#This Row],[نام کارشناس دفتر فنی]],Table1[],3,0)</f>
        <v>کارشناس بازرسی وبرنامه ریزی تعمیرات برق وابزاردقیق(2)</v>
      </c>
      <c r="G470" s="1" t="s">
        <v>704</v>
      </c>
      <c r="H470" s="1" t="str">
        <f>VLOOKUP(Table4[[#This Row],[نام شخص کارشناس نظارت]],Table1[],3,0)</f>
        <v>کارشناس برق و ابزار دقیق نظارت (1)</v>
      </c>
      <c r="I470" s="1">
        <f>COUNTIF(Table2[کد سیستم],Table4[[#This Row],[کد سیستم]])</f>
        <v>1</v>
      </c>
    </row>
    <row r="471" spans="1:9" hidden="1" x14ac:dyDescent="0.25">
      <c r="A471" s="1">
        <v>470</v>
      </c>
      <c r="B471" s="1" t="s">
        <v>2484</v>
      </c>
      <c r="C471" s="1" t="s">
        <v>2484</v>
      </c>
      <c r="D471" s="1" t="s">
        <v>3749</v>
      </c>
      <c r="E471" s="1" t="s">
        <v>586</v>
      </c>
      <c r="F471" s="1" t="str">
        <f>VLOOKUP(Table4[[#This Row],[نام کارشناس دفتر فنی]],Table1[],3,0)</f>
        <v>کارشناس بازرسی وبرنامه ریزی تعمیرات برق وابزاردقیق(2)</v>
      </c>
      <c r="G471" s="1" t="s">
        <v>704</v>
      </c>
      <c r="H471" s="1" t="str">
        <f>VLOOKUP(Table4[[#This Row],[نام شخص کارشناس نظارت]],Table1[],3,0)</f>
        <v>کارشناس برق و ابزار دقیق نظارت (1)</v>
      </c>
      <c r="I471" s="1">
        <f>COUNTIF(Table2[کد سیستم],Table4[[#This Row],[کد سیستم]])</f>
        <v>1</v>
      </c>
    </row>
    <row r="472" spans="1:9" hidden="1" x14ac:dyDescent="0.25">
      <c r="A472" s="1">
        <v>471</v>
      </c>
      <c r="B472" s="1" t="s">
        <v>2486</v>
      </c>
      <c r="C472" s="1" t="s">
        <v>2486</v>
      </c>
      <c r="D472" s="1" t="s">
        <v>3749</v>
      </c>
      <c r="E472" s="1" t="s">
        <v>586</v>
      </c>
      <c r="F472" s="1" t="str">
        <f>VLOOKUP(Table4[[#This Row],[نام کارشناس دفتر فنی]],Table1[],3,0)</f>
        <v>کارشناس بازرسی وبرنامه ریزی تعمیرات برق وابزاردقیق(2)</v>
      </c>
      <c r="G472" s="1" t="s">
        <v>704</v>
      </c>
      <c r="H472" s="1" t="str">
        <f>VLOOKUP(Table4[[#This Row],[نام شخص کارشناس نظارت]],Table1[],3,0)</f>
        <v>کارشناس برق و ابزار دقیق نظارت (1)</v>
      </c>
      <c r="I472" s="1">
        <f>COUNTIF(Table2[کد سیستم],Table4[[#This Row],[کد سیستم]])</f>
        <v>1</v>
      </c>
    </row>
    <row r="473" spans="1:9" hidden="1" x14ac:dyDescent="0.25">
      <c r="A473" s="1">
        <v>472</v>
      </c>
      <c r="B473" s="1" t="s">
        <v>2488</v>
      </c>
      <c r="C473" s="1">
        <v>100</v>
      </c>
      <c r="D473" s="1" t="s">
        <v>3749</v>
      </c>
      <c r="E473" s="1" t="s">
        <v>586</v>
      </c>
      <c r="F473" s="1" t="str">
        <f>VLOOKUP(Table4[[#This Row],[نام کارشناس دفتر فنی]],Table1[],3,0)</f>
        <v>کارشناس بازرسی وبرنامه ریزی تعمیرات برق وابزاردقیق(2)</v>
      </c>
      <c r="G473" s="1" t="s">
        <v>704</v>
      </c>
      <c r="H473" s="1" t="str">
        <f>VLOOKUP(Table4[[#This Row],[نام شخص کارشناس نظارت]],Table1[],3,0)</f>
        <v>کارشناس برق و ابزار دقیق نظارت (1)</v>
      </c>
      <c r="I473" s="1">
        <f>COUNTIF(Table2[کد سیستم],Table4[[#This Row],[کد سیستم]])</f>
        <v>1</v>
      </c>
    </row>
    <row r="474" spans="1:9" hidden="1" x14ac:dyDescent="0.25">
      <c r="A474" s="1">
        <v>473</v>
      </c>
      <c r="B474" s="1" t="s">
        <v>2490</v>
      </c>
      <c r="C474" s="1">
        <v>1000</v>
      </c>
      <c r="D474" s="1" t="s">
        <v>3749</v>
      </c>
      <c r="E474" s="1" t="s">
        <v>575</v>
      </c>
      <c r="F474" s="1" t="str">
        <f>VLOOKUP(Table4[[#This Row],[نام کارشناس دفتر فنی]],Table1[],3,0)</f>
        <v>کارشناس کالیبراسیون و برنامه ریزی تعمیرات برق وابزاردقیق</v>
      </c>
      <c r="G474" s="1" t="s">
        <v>704</v>
      </c>
      <c r="H474" s="1" t="str">
        <f>VLOOKUP(Table4[[#This Row],[نام شخص کارشناس نظارت]],Table1[],3,0)</f>
        <v>کارشناس برق و ابزار دقیق نظارت (1)</v>
      </c>
      <c r="I474" s="1">
        <f>COUNTIF(Table2[کد سیستم],Table4[[#This Row],[کد سیستم]])</f>
        <v>1</v>
      </c>
    </row>
    <row r="475" spans="1:9" hidden="1" x14ac:dyDescent="0.25">
      <c r="A475" s="1">
        <v>474</v>
      </c>
      <c r="B475" s="1" t="s">
        <v>2492</v>
      </c>
      <c r="C475" s="1">
        <v>1010</v>
      </c>
      <c r="D475" s="1" t="s">
        <v>3749</v>
      </c>
      <c r="E475" s="1" t="s">
        <v>575</v>
      </c>
      <c r="F475" s="1" t="str">
        <f>VLOOKUP(Table4[[#This Row],[نام کارشناس دفتر فنی]],Table1[],3,0)</f>
        <v>کارشناس کالیبراسیون و برنامه ریزی تعمیرات برق وابزاردقیق</v>
      </c>
      <c r="G475" s="1" t="s">
        <v>704</v>
      </c>
      <c r="H475" s="1" t="str">
        <f>VLOOKUP(Table4[[#This Row],[نام شخص کارشناس نظارت]],Table1[],3,0)</f>
        <v>کارشناس برق و ابزار دقیق نظارت (1)</v>
      </c>
      <c r="I475" s="1">
        <f>COUNTIF(Table2[کد سیستم],Table4[[#This Row],[کد سیستم]])</f>
        <v>1</v>
      </c>
    </row>
    <row r="476" spans="1:9" hidden="1" x14ac:dyDescent="0.25">
      <c r="A476" s="1">
        <v>475</v>
      </c>
      <c r="B476" s="1" t="s">
        <v>2494</v>
      </c>
      <c r="C476" s="1" t="s">
        <v>2494</v>
      </c>
      <c r="D476" s="1" t="s">
        <v>3749</v>
      </c>
      <c r="E476" s="1" t="s">
        <v>575</v>
      </c>
      <c r="F476" s="1" t="str">
        <f>VLOOKUP(Table4[[#This Row],[نام کارشناس دفتر فنی]],Table1[],3,0)</f>
        <v>کارشناس کالیبراسیون و برنامه ریزی تعمیرات برق وابزاردقیق</v>
      </c>
      <c r="G476" s="1" t="s">
        <v>704</v>
      </c>
      <c r="H476" s="1" t="str">
        <f>VLOOKUP(Table4[[#This Row],[نام شخص کارشناس نظارت]],Table1[],3,0)</f>
        <v>کارشناس برق و ابزار دقیق نظارت (1)</v>
      </c>
      <c r="I476" s="1">
        <f>COUNTIF(Table2[کد سیستم],Table4[[#This Row],[کد سیستم]])</f>
        <v>1</v>
      </c>
    </row>
    <row r="477" spans="1:9" hidden="1" x14ac:dyDescent="0.25">
      <c r="A477" s="1">
        <v>476</v>
      </c>
      <c r="B477" s="1" t="s">
        <v>2496</v>
      </c>
      <c r="C477" s="1" t="s">
        <v>2496</v>
      </c>
      <c r="D477" s="1" t="s">
        <v>3749</v>
      </c>
      <c r="E477" s="1" t="s">
        <v>575</v>
      </c>
      <c r="F477" s="1" t="str">
        <f>VLOOKUP(Table4[[#This Row],[نام کارشناس دفتر فنی]],Table1[],3,0)</f>
        <v>کارشناس کالیبراسیون و برنامه ریزی تعمیرات برق وابزاردقیق</v>
      </c>
      <c r="G477" s="1" t="s">
        <v>704</v>
      </c>
      <c r="H477" s="1" t="str">
        <f>VLOOKUP(Table4[[#This Row],[نام شخص کارشناس نظارت]],Table1[],3,0)</f>
        <v>کارشناس برق و ابزار دقیق نظارت (1)</v>
      </c>
      <c r="I477" s="1">
        <f>COUNTIF(Table2[کد سیستم],Table4[[#This Row],[کد سیستم]])</f>
        <v>1</v>
      </c>
    </row>
    <row r="478" spans="1:9" hidden="1" x14ac:dyDescent="0.25">
      <c r="A478" s="1">
        <v>477</v>
      </c>
      <c r="B478" s="1" t="s">
        <v>2498</v>
      </c>
      <c r="C478" s="1" t="s">
        <v>2498</v>
      </c>
      <c r="D478" s="1" t="s">
        <v>3749</v>
      </c>
      <c r="E478" s="1" t="s">
        <v>575</v>
      </c>
      <c r="F478" s="1" t="str">
        <f>VLOOKUP(Table4[[#This Row],[نام کارشناس دفتر فنی]],Table1[],3,0)</f>
        <v>کارشناس کالیبراسیون و برنامه ریزی تعمیرات برق وابزاردقیق</v>
      </c>
      <c r="G478" s="1" t="s">
        <v>704</v>
      </c>
      <c r="H478" s="1" t="str">
        <f>VLOOKUP(Table4[[#This Row],[نام شخص کارشناس نظارت]],Table1[],3,0)</f>
        <v>کارشناس برق و ابزار دقیق نظارت (1)</v>
      </c>
      <c r="I478" s="1">
        <f>COUNTIF(Table2[کد سیستم],Table4[[#This Row],[کد سیستم]])</f>
        <v>1</v>
      </c>
    </row>
    <row r="479" spans="1:9" hidden="1" x14ac:dyDescent="0.25">
      <c r="A479" s="1">
        <v>478</v>
      </c>
      <c r="B479" s="1" t="s">
        <v>2500</v>
      </c>
      <c r="C479" s="1" t="s">
        <v>2500</v>
      </c>
      <c r="D479" s="1" t="s">
        <v>3749</v>
      </c>
      <c r="E479" s="1" t="s">
        <v>575</v>
      </c>
      <c r="F479" s="1" t="str">
        <f>VLOOKUP(Table4[[#This Row],[نام کارشناس دفتر فنی]],Table1[],3,0)</f>
        <v>کارشناس کالیبراسیون و برنامه ریزی تعمیرات برق وابزاردقیق</v>
      </c>
      <c r="G479" s="1" t="s">
        <v>704</v>
      </c>
      <c r="H479" s="1" t="str">
        <f>VLOOKUP(Table4[[#This Row],[نام شخص کارشناس نظارت]],Table1[],3,0)</f>
        <v>کارشناس برق و ابزار دقیق نظارت (1)</v>
      </c>
      <c r="I479" s="1">
        <f>COUNTIF(Table2[کد سیستم],Table4[[#This Row],[کد سیستم]])</f>
        <v>1</v>
      </c>
    </row>
    <row r="480" spans="1:9" hidden="1" x14ac:dyDescent="0.25">
      <c r="A480" s="1">
        <v>479</v>
      </c>
      <c r="B480" s="1" t="s">
        <v>2502</v>
      </c>
      <c r="C480" s="1" t="s">
        <v>2502</v>
      </c>
      <c r="D480" s="1" t="s">
        <v>3749</v>
      </c>
      <c r="E480" s="1" t="s">
        <v>575</v>
      </c>
      <c r="F480" s="1" t="str">
        <f>VLOOKUP(Table4[[#This Row],[نام کارشناس دفتر فنی]],Table1[],3,0)</f>
        <v>کارشناس کالیبراسیون و برنامه ریزی تعمیرات برق وابزاردقیق</v>
      </c>
      <c r="G480" s="1" t="s">
        <v>704</v>
      </c>
      <c r="H480" s="1" t="str">
        <f>VLOOKUP(Table4[[#This Row],[نام شخص کارشناس نظارت]],Table1[],3,0)</f>
        <v>کارشناس برق و ابزار دقیق نظارت (1)</v>
      </c>
      <c r="I480" s="1">
        <f>COUNTIF(Table2[کد سیستم],Table4[[#This Row],[کد سیستم]])</f>
        <v>1</v>
      </c>
    </row>
    <row r="481" spans="1:9" hidden="1" x14ac:dyDescent="0.25">
      <c r="A481" s="1">
        <v>480</v>
      </c>
      <c r="B481" s="1" t="s">
        <v>2504</v>
      </c>
      <c r="C481" s="1" t="s">
        <v>2504</v>
      </c>
      <c r="D481" s="1" t="s">
        <v>3749</v>
      </c>
      <c r="E481" s="1" t="s">
        <v>575</v>
      </c>
      <c r="F481" s="1" t="str">
        <f>VLOOKUP(Table4[[#This Row],[نام کارشناس دفتر فنی]],Table1[],3,0)</f>
        <v>کارشناس کالیبراسیون و برنامه ریزی تعمیرات برق وابزاردقیق</v>
      </c>
      <c r="G481" s="1" t="s">
        <v>704</v>
      </c>
      <c r="H481" s="1" t="str">
        <f>VLOOKUP(Table4[[#This Row],[نام شخص کارشناس نظارت]],Table1[],3,0)</f>
        <v>کارشناس برق و ابزار دقیق نظارت (1)</v>
      </c>
      <c r="I481" s="1">
        <f>COUNTIF(Table2[کد سیستم],Table4[[#This Row],[کد سیستم]])</f>
        <v>1</v>
      </c>
    </row>
    <row r="482" spans="1:9" hidden="1" x14ac:dyDescent="0.25">
      <c r="A482" s="1">
        <v>481</v>
      </c>
      <c r="B482" s="1" t="s">
        <v>2506</v>
      </c>
      <c r="C482" s="1" t="s">
        <v>2506</v>
      </c>
      <c r="D482" s="1" t="s">
        <v>3749</v>
      </c>
      <c r="E482" s="1" t="s">
        <v>575</v>
      </c>
      <c r="F482" s="1" t="str">
        <f>VLOOKUP(Table4[[#This Row],[نام کارشناس دفتر فنی]],Table1[],3,0)</f>
        <v>کارشناس کالیبراسیون و برنامه ریزی تعمیرات برق وابزاردقیق</v>
      </c>
      <c r="G482" s="1" t="s">
        <v>704</v>
      </c>
      <c r="H482" s="1" t="str">
        <f>VLOOKUP(Table4[[#This Row],[نام شخص کارشناس نظارت]],Table1[],3,0)</f>
        <v>کارشناس برق و ابزار دقیق نظارت (1)</v>
      </c>
      <c r="I482" s="1">
        <f>COUNTIF(Table2[کد سیستم],Table4[[#This Row],[کد سیستم]])</f>
        <v>1</v>
      </c>
    </row>
    <row r="483" spans="1:9" hidden="1" x14ac:dyDescent="0.25">
      <c r="A483" s="1">
        <v>482</v>
      </c>
      <c r="B483" s="1" t="s">
        <v>2508</v>
      </c>
      <c r="C483" s="1" t="s">
        <v>2508</v>
      </c>
      <c r="D483" s="1" t="s">
        <v>3749</v>
      </c>
      <c r="E483" s="1" t="s">
        <v>575</v>
      </c>
      <c r="F483" s="1" t="str">
        <f>VLOOKUP(Table4[[#This Row],[نام کارشناس دفتر فنی]],Table1[],3,0)</f>
        <v>کارشناس کالیبراسیون و برنامه ریزی تعمیرات برق وابزاردقیق</v>
      </c>
      <c r="G483" s="1" t="s">
        <v>704</v>
      </c>
      <c r="H483" s="1" t="str">
        <f>VLOOKUP(Table4[[#This Row],[نام شخص کارشناس نظارت]],Table1[],3,0)</f>
        <v>کارشناس برق و ابزار دقیق نظارت (1)</v>
      </c>
      <c r="I483" s="1">
        <f>COUNTIF(Table2[کد سیستم],Table4[[#This Row],[کد سیستم]])</f>
        <v>1</v>
      </c>
    </row>
    <row r="484" spans="1:9" hidden="1" x14ac:dyDescent="0.25">
      <c r="A484" s="1">
        <v>483</v>
      </c>
      <c r="B484" s="1" t="s">
        <v>2510</v>
      </c>
      <c r="C484" s="1" t="s">
        <v>2510</v>
      </c>
      <c r="D484" s="1" t="s">
        <v>3749</v>
      </c>
      <c r="E484" s="1" t="s">
        <v>575</v>
      </c>
      <c r="F484" s="1" t="str">
        <f>VLOOKUP(Table4[[#This Row],[نام کارشناس دفتر فنی]],Table1[],3,0)</f>
        <v>کارشناس کالیبراسیون و برنامه ریزی تعمیرات برق وابزاردقیق</v>
      </c>
      <c r="G484" s="1" t="s">
        <v>704</v>
      </c>
      <c r="H484" s="1" t="str">
        <f>VLOOKUP(Table4[[#This Row],[نام شخص کارشناس نظارت]],Table1[],3,0)</f>
        <v>کارشناس برق و ابزار دقیق نظارت (1)</v>
      </c>
      <c r="I484" s="1">
        <f>COUNTIF(Table2[کد سیستم],Table4[[#This Row],[کد سیستم]])</f>
        <v>1</v>
      </c>
    </row>
    <row r="485" spans="1:9" hidden="1" x14ac:dyDescent="0.25">
      <c r="A485" s="1">
        <v>484</v>
      </c>
      <c r="B485" s="1" t="s">
        <v>2512</v>
      </c>
      <c r="C485" s="1" t="s">
        <v>2512</v>
      </c>
      <c r="D485" s="1" t="s">
        <v>3749</v>
      </c>
      <c r="E485" s="1" t="s">
        <v>575</v>
      </c>
      <c r="F485" s="1" t="str">
        <f>VLOOKUP(Table4[[#This Row],[نام کارشناس دفتر فنی]],Table1[],3,0)</f>
        <v>کارشناس کالیبراسیون و برنامه ریزی تعمیرات برق وابزاردقیق</v>
      </c>
      <c r="G485" s="1" t="s">
        <v>704</v>
      </c>
      <c r="H485" s="1" t="str">
        <f>VLOOKUP(Table4[[#This Row],[نام شخص کارشناس نظارت]],Table1[],3,0)</f>
        <v>کارشناس برق و ابزار دقیق نظارت (1)</v>
      </c>
      <c r="I485" s="1">
        <f>COUNTIF(Table2[کد سیستم],Table4[[#This Row],[کد سیستم]])</f>
        <v>1</v>
      </c>
    </row>
    <row r="486" spans="1:9" hidden="1" x14ac:dyDescent="0.25">
      <c r="A486" s="1">
        <v>485</v>
      </c>
      <c r="B486" s="1" t="s">
        <v>2514</v>
      </c>
      <c r="C486" s="1" t="s">
        <v>2514</v>
      </c>
      <c r="D486" s="1" t="s">
        <v>3749</v>
      </c>
      <c r="E486" s="1" t="s">
        <v>575</v>
      </c>
      <c r="F486" s="1" t="str">
        <f>VLOOKUP(Table4[[#This Row],[نام کارشناس دفتر فنی]],Table1[],3,0)</f>
        <v>کارشناس کالیبراسیون و برنامه ریزی تعمیرات برق وابزاردقیق</v>
      </c>
      <c r="G486" s="1" t="s">
        <v>704</v>
      </c>
      <c r="H486" s="1" t="str">
        <f>VLOOKUP(Table4[[#This Row],[نام شخص کارشناس نظارت]],Table1[],3,0)</f>
        <v>کارشناس برق و ابزار دقیق نظارت (1)</v>
      </c>
      <c r="I486" s="1">
        <f>COUNTIF(Table2[کد سیستم],Table4[[#This Row],[کد سیستم]])</f>
        <v>1</v>
      </c>
    </row>
    <row r="487" spans="1:9" hidden="1" x14ac:dyDescent="0.25">
      <c r="A487" s="1">
        <v>486</v>
      </c>
      <c r="B487" s="1" t="s">
        <v>2516</v>
      </c>
      <c r="C487" s="1" t="s">
        <v>2516</v>
      </c>
      <c r="D487" s="1" t="s">
        <v>3749</v>
      </c>
      <c r="E487" s="1" t="s">
        <v>575</v>
      </c>
      <c r="F487" s="1" t="str">
        <f>VLOOKUP(Table4[[#This Row],[نام کارشناس دفتر فنی]],Table1[],3,0)</f>
        <v>کارشناس کالیبراسیون و برنامه ریزی تعمیرات برق وابزاردقیق</v>
      </c>
      <c r="G487" s="1" t="s">
        <v>704</v>
      </c>
      <c r="H487" s="1" t="str">
        <f>VLOOKUP(Table4[[#This Row],[نام شخص کارشناس نظارت]],Table1[],3,0)</f>
        <v>کارشناس برق و ابزار دقیق نظارت (1)</v>
      </c>
      <c r="I487" s="1">
        <f>COUNTIF(Table2[کد سیستم],Table4[[#This Row],[کد سیستم]])</f>
        <v>1</v>
      </c>
    </row>
    <row r="488" spans="1:9" hidden="1" x14ac:dyDescent="0.25">
      <c r="A488" s="1">
        <v>487</v>
      </c>
      <c r="B488" s="1" t="s">
        <v>2518</v>
      </c>
      <c r="C488" s="1" t="s">
        <v>2518</v>
      </c>
      <c r="D488" s="1" t="s">
        <v>3749</v>
      </c>
      <c r="E488" s="1" t="s">
        <v>575</v>
      </c>
      <c r="F488" s="1" t="str">
        <f>VLOOKUP(Table4[[#This Row],[نام کارشناس دفتر فنی]],Table1[],3,0)</f>
        <v>کارشناس کالیبراسیون و برنامه ریزی تعمیرات برق وابزاردقیق</v>
      </c>
      <c r="G488" s="1" t="s">
        <v>704</v>
      </c>
      <c r="H488" s="1" t="str">
        <f>VLOOKUP(Table4[[#This Row],[نام شخص کارشناس نظارت]],Table1[],3,0)</f>
        <v>کارشناس برق و ابزار دقیق نظارت (1)</v>
      </c>
      <c r="I488" s="1">
        <f>COUNTIF(Table2[کد سیستم],Table4[[#This Row],[کد سیستم]])</f>
        <v>1</v>
      </c>
    </row>
    <row r="489" spans="1:9" hidden="1" x14ac:dyDescent="0.25">
      <c r="A489" s="1">
        <v>488</v>
      </c>
      <c r="B489" s="1" t="s">
        <v>2520</v>
      </c>
      <c r="C489" s="1" t="s">
        <v>2520</v>
      </c>
      <c r="D489" s="1" t="s">
        <v>3749</v>
      </c>
      <c r="E489" s="1" t="s">
        <v>575</v>
      </c>
      <c r="F489" s="1" t="str">
        <f>VLOOKUP(Table4[[#This Row],[نام کارشناس دفتر فنی]],Table1[],3,0)</f>
        <v>کارشناس کالیبراسیون و برنامه ریزی تعمیرات برق وابزاردقیق</v>
      </c>
      <c r="G489" s="1" t="s">
        <v>704</v>
      </c>
      <c r="H489" s="1" t="str">
        <f>VLOOKUP(Table4[[#This Row],[نام شخص کارشناس نظارت]],Table1[],3,0)</f>
        <v>کارشناس برق و ابزار دقیق نظارت (1)</v>
      </c>
      <c r="I489" s="1">
        <f>COUNTIF(Table2[کد سیستم],Table4[[#This Row],[کد سیستم]])</f>
        <v>1</v>
      </c>
    </row>
    <row r="490" spans="1:9" hidden="1" x14ac:dyDescent="0.25">
      <c r="A490" s="1">
        <v>489</v>
      </c>
      <c r="B490" s="1" t="s">
        <v>2522</v>
      </c>
      <c r="C490" s="1" t="s">
        <v>2522</v>
      </c>
      <c r="D490" s="1" t="s">
        <v>3749</v>
      </c>
      <c r="E490" s="1" t="s">
        <v>575</v>
      </c>
      <c r="F490" s="1" t="str">
        <f>VLOOKUP(Table4[[#This Row],[نام کارشناس دفتر فنی]],Table1[],3,0)</f>
        <v>کارشناس کالیبراسیون و برنامه ریزی تعمیرات برق وابزاردقیق</v>
      </c>
      <c r="G490" s="1" t="s">
        <v>704</v>
      </c>
      <c r="H490" s="1" t="str">
        <f>VLOOKUP(Table4[[#This Row],[نام شخص کارشناس نظارت]],Table1[],3,0)</f>
        <v>کارشناس برق و ابزار دقیق نظارت (1)</v>
      </c>
      <c r="I490" s="1">
        <f>COUNTIF(Table2[کد سیستم],Table4[[#This Row],[کد سیستم]])</f>
        <v>1</v>
      </c>
    </row>
    <row r="491" spans="1:9" hidden="1" x14ac:dyDescent="0.25">
      <c r="A491" s="1">
        <v>490</v>
      </c>
      <c r="B491" s="1" t="s">
        <v>2524</v>
      </c>
      <c r="C491" s="1" t="s">
        <v>2524</v>
      </c>
      <c r="D491" s="1" t="s">
        <v>3749</v>
      </c>
      <c r="E491" s="1" t="s">
        <v>575</v>
      </c>
      <c r="F491" s="1" t="str">
        <f>VLOOKUP(Table4[[#This Row],[نام کارشناس دفتر فنی]],Table1[],3,0)</f>
        <v>کارشناس کالیبراسیون و برنامه ریزی تعمیرات برق وابزاردقیق</v>
      </c>
      <c r="G491" s="1" t="s">
        <v>704</v>
      </c>
      <c r="H491" s="1" t="str">
        <f>VLOOKUP(Table4[[#This Row],[نام شخص کارشناس نظارت]],Table1[],3,0)</f>
        <v>کارشناس برق و ابزار دقیق نظارت (1)</v>
      </c>
      <c r="I491" s="1">
        <f>COUNTIF(Table2[کد سیستم],Table4[[#This Row],[کد سیستم]])</f>
        <v>1</v>
      </c>
    </row>
    <row r="492" spans="1:9" hidden="1" x14ac:dyDescent="0.25">
      <c r="A492" s="1">
        <v>491</v>
      </c>
      <c r="B492" s="1" t="s">
        <v>2526</v>
      </c>
      <c r="C492" s="1" t="s">
        <v>2526</v>
      </c>
      <c r="D492" s="1" t="s">
        <v>3749</v>
      </c>
      <c r="E492" s="1" t="s">
        <v>575</v>
      </c>
      <c r="F492" s="1" t="str">
        <f>VLOOKUP(Table4[[#This Row],[نام کارشناس دفتر فنی]],Table1[],3,0)</f>
        <v>کارشناس کالیبراسیون و برنامه ریزی تعمیرات برق وابزاردقیق</v>
      </c>
      <c r="G492" s="1" t="s">
        <v>704</v>
      </c>
      <c r="H492" s="1" t="str">
        <f>VLOOKUP(Table4[[#This Row],[نام شخص کارشناس نظارت]],Table1[],3,0)</f>
        <v>کارشناس برق و ابزار دقیق نظارت (1)</v>
      </c>
      <c r="I492" s="1">
        <f>COUNTIF(Table2[کد سیستم],Table4[[#This Row],[کد سیستم]])</f>
        <v>1</v>
      </c>
    </row>
    <row r="493" spans="1:9" hidden="1" x14ac:dyDescent="0.25">
      <c r="A493" s="1">
        <v>492</v>
      </c>
      <c r="B493" s="1" t="s">
        <v>2528</v>
      </c>
      <c r="C493" s="1" t="s">
        <v>2528</v>
      </c>
      <c r="D493" s="1" t="s">
        <v>3749</v>
      </c>
      <c r="E493" s="1" t="s">
        <v>575</v>
      </c>
      <c r="F493" s="1" t="str">
        <f>VLOOKUP(Table4[[#This Row],[نام کارشناس دفتر فنی]],Table1[],3,0)</f>
        <v>کارشناس کالیبراسیون و برنامه ریزی تعمیرات برق وابزاردقیق</v>
      </c>
      <c r="G493" s="1" t="s">
        <v>704</v>
      </c>
      <c r="H493" s="1" t="str">
        <f>VLOOKUP(Table4[[#This Row],[نام شخص کارشناس نظارت]],Table1[],3,0)</f>
        <v>کارشناس برق و ابزار دقیق نظارت (1)</v>
      </c>
      <c r="I493" s="1">
        <f>COUNTIF(Table2[کد سیستم],Table4[[#This Row],[کد سیستم]])</f>
        <v>1</v>
      </c>
    </row>
    <row r="494" spans="1:9" hidden="1" x14ac:dyDescent="0.25">
      <c r="A494" s="1">
        <v>493</v>
      </c>
      <c r="B494" s="1" t="s">
        <v>2530</v>
      </c>
      <c r="C494" s="1" t="s">
        <v>2530</v>
      </c>
      <c r="D494" s="1" t="s">
        <v>3749</v>
      </c>
      <c r="E494" s="1" t="s">
        <v>575</v>
      </c>
      <c r="F494" s="1" t="str">
        <f>VLOOKUP(Table4[[#This Row],[نام کارشناس دفتر فنی]],Table1[],3,0)</f>
        <v>کارشناس کالیبراسیون و برنامه ریزی تعمیرات برق وابزاردقیق</v>
      </c>
      <c r="G494" s="1" t="s">
        <v>704</v>
      </c>
      <c r="H494" s="1" t="str">
        <f>VLOOKUP(Table4[[#This Row],[نام شخص کارشناس نظارت]],Table1[],3,0)</f>
        <v>کارشناس برق و ابزار دقیق نظارت (1)</v>
      </c>
      <c r="I494" s="1">
        <f>COUNTIF(Table2[کد سیستم],Table4[[#This Row],[کد سیستم]])</f>
        <v>1</v>
      </c>
    </row>
    <row r="495" spans="1:9" hidden="1" x14ac:dyDescent="0.25">
      <c r="A495" s="1">
        <v>494</v>
      </c>
      <c r="B495" s="1" t="s">
        <v>2532</v>
      </c>
      <c r="C495" s="1" t="s">
        <v>2532</v>
      </c>
      <c r="D495" s="1" t="s">
        <v>3749</v>
      </c>
      <c r="E495" s="1" t="s">
        <v>575</v>
      </c>
      <c r="F495" s="1" t="str">
        <f>VLOOKUP(Table4[[#This Row],[نام کارشناس دفتر فنی]],Table1[],3,0)</f>
        <v>کارشناس کالیبراسیون و برنامه ریزی تعمیرات برق وابزاردقیق</v>
      </c>
      <c r="G495" s="1" t="s">
        <v>704</v>
      </c>
      <c r="H495" s="1" t="str">
        <f>VLOOKUP(Table4[[#This Row],[نام شخص کارشناس نظارت]],Table1[],3,0)</f>
        <v>کارشناس برق و ابزار دقیق نظارت (1)</v>
      </c>
      <c r="I495" s="1">
        <f>COUNTIF(Table2[کد سیستم],Table4[[#This Row],[کد سیستم]])</f>
        <v>1</v>
      </c>
    </row>
    <row r="496" spans="1:9" hidden="1" x14ac:dyDescent="0.25">
      <c r="A496" s="1">
        <v>495</v>
      </c>
      <c r="B496" s="1" t="s">
        <v>2534</v>
      </c>
      <c r="C496" s="1" t="s">
        <v>2534</v>
      </c>
      <c r="D496" s="1" t="s">
        <v>3749</v>
      </c>
      <c r="E496" s="1" t="s">
        <v>575</v>
      </c>
      <c r="F496" s="1" t="str">
        <f>VLOOKUP(Table4[[#This Row],[نام کارشناس دفتر فنی]],Table1[],3,0)</f>
        <v>کارشناس کالیبراسیون و برنامه ریزی تعمیرات برق وابزاردقیق</v>
      </c>
      <c r="G496" s="1" t="s">
        <v>704</v>
      </c>
      <c r="H496" s="1" t="str">
        <f>VLOOKUP(Table4[[#This Row],[نام شخص کارشناس نظارت]],Table1[],3,0)</f>
        <v>کارشناس برق و ابزار دقیق نظارت (1)</v>
      </c>
      <c r="I496" s="1">
        <f>COUNTIF(Table2[کد سیستم],Table4[[#This Row],[کد سیستم]])</f>
        <v>1</v>
      </c>
    </row>
    <row r="497" spans="1:9" hidden="1" x14ac:dyDescent="0.25">
      <c r="A497" s="1">
        <v>496</v>
      </c>
      <c r="B497" s="1" t="s">
        <v>2536</v>
      </c>
      <c r="C497" s="1" t="s">
        <v>2536</v>
      </c>
      <c r="D497" s="1" t="s">
        <v>3749</v>
      </c>
      <c r="E497" s="1" t="s">
        <v>575</v>
      </c>
      <c r="F497" s="1" t="str">
        <f>VLOOKUP(Table4[[#This Row],[نام کارشناس دفتر فنی]],Table1[],3,0)</f>
        <v>کارشناس کالیبراسیون و برنامه ریزی تعمیرات برق وابزاردقیق</v>
      </c>
      <c r="G497" s="1" t="s">
        <v>704</v>
      </c>
      <c r="H497" s="1" t="str">
        <f>VLOOKUP(Table4[[#This Row],[نام شخص کارشناس نظارت]],Table1[],3,0)</f>
        <v>کارشناس برق و ابزار دقیق نظارت (1)</v>
      </c>
      <c r="I497" s="1">
        <f>COUNTIF(Table2[کد سیستم],Table4[[#This Row],[کد سیستم]])</f>
        <v>1</v>
      </c>
    </row>
    <row r="498" spans="1:9" hidden="1" x14ac:dyDescent="0.25">
      <c r="A498" s="1">
        <v>497</v>
      </c>
      <c r="B498" s="1" t="s">
        <v>2538</v>
      </c>
      <c r="C498" s="1" t="s">
        <v>2538</v>
      </c>
      <c r="D498" s="1" t="s">
        <v>3749</v>
      </c>
      <c r="E498" s="1" t="s">
        <v>575</v>
      </c>
      <c r="F498" s="1" t="str">
        <f>VLOOKUP(Table4[[#This Row],[نام کارشناس دفتر فنی]],Table1[],3,0)</f>
        <v>کارشناس کالیبراسیون و برنامه ریزی تعمیرات برق وابزاردقیق</v>
      </c>
      <c r="G498" s="1" t="s">
        <v>704</v>
      </c>
      <c r="H498" s="1" t="str">
        <f>VLOOKUP(Table4[[#This Row],[نام شخص کارشناس نظارت]],Table1[],3,0)</f>
        <v>کارشناس برق و ابزار دقیق نظارت (1)</v>
      </c>
      <c r="I498" s="1">
        <f>COUNTIF(Table2[کد سیستم],Table4[[#This Row],[کد سیستم]])</f>
        <v>1</v>
      </c>
    </row>
    <row r="499" spans="1:9" hidden="1" x14ac:dyDescent="0.25">
      <c r="A499" s="1">
        <v>498</v>
      </c>
      <c r="B499" s="1" t="s">
        <v>2540</v>
      </c>
      <c r="C499" s="1">
        <v>110</v>
      </c>
      <c r="D499" s="1" t="s">
        <v>3749</v>
      </c>
      <c r="E499" s="1" t="s">
        <v>586</v>
      </c>
      <c r="F499" s="1" t="str">
        <f>VLOOKUP(Table4[[#This Row],[نام کارشناس دفتر فنی]],Table1[],3,0)</f>
        <v>کارشناس بازرسی وبرنامه ریزی تعمیرات برق وابزاردقیق(2)</v>
      </c>
      <c r="G499" s="1" t="s">
        <v>704</v>
      </c>
      <c r="H499" s="1" t="str">
        <f>VLOOKUP(Table4[[#This Row],[نام شخص کارشناس نظارت]],Table1[],3,0)</f>
        <v>کارشناس برق و ابزار دقیق نظارت (1)</v>
      </c>
      <c r="I499" s="1">
        <f>COUNTIF(Table2[کد سیستم],Table4[[#This Row],[کد سیستم]])</f>
        <v>1</v>
      </c>
    </row>
    <row r="500" spans="1:9" hidden="1" x14ac:dyDescent="0.25">
      <c r="A500" s="1">
        <v>499</v>
      </c>
      <c r="B500" s="1" t="s">
        <v>2542</v>
      </c>
      <c r="C500" s="1">
        <v>1100</v>
      </c>
      <c r="D500" s="1" t="s">
        <v>3749</v>
      </c>
      <c r="E500" s="1" t="s">
        <v>575</v>
      </c>
      <c r="F500" s="1" t="str">
        <f>VLOOKUP(Table4[[#This Row],[نام کارشناس دفتر فنی]],Table1[],3,0)</f>
        <v>کارشناس کالیبراسیون و برنامه ریزی تعمیرات برق وابزاردقیق</v>
      </c>
      <c r="G500" s="1" t="s">
        <v>704</v>
      </c>
      <c r="H500" s="1" t="str">
        <f>VLOOKUP(Table4[[#This Row],[نام شخص کارشناس نظارت]],Table1[],3,0)</f>
        <v>کارشناس برق و ابزار دقیق نظارت (1)</v>
      </c>
      <c r="I500" s="1">
        <f>COUNTIF(Table2[کد سیستم],Table4[[#This Row],[کد سیستم]])</f>
        <v>1</v>
      </c>
    </row>
    <row r="501" spans="1:9" hidden="1" x14ac:dyDescent="0.25">
      <c r="A501" s="1">
        <v>500</v>
      </c>
      <c r="B501" s="1" t="s">
        <v>2544</v>
      </c>
      <c r="C501" s="1">
        <v>1110</v>
      </c>
      <c r="D501" s="1" t="s">
        <v>3749</v>
      </c>
      <c r="E501" s="1" t="s">
        <v>575</v>
      </c>
      <c r="F501" s="1" t="str">
        <f>VLOOKUP(Table4[[#This Row],[نام کارشناس دفتر فنی]],Table1[],3,0)</f>
        <v>کارشناس کالیبراسیون و برنامه ریزی تعمیرات برق وابزاردقیق</v>
      </c>
      <c r="G501" s="1" t="s">
        <v>704</v>
      </c>
      <c r="H501" s="1" t="str">
        <f>VLOOKUP(Table4[[#This Row],[نام شخص کارشناس نظارت]],Table1[],3,0)</f>
        <v>کارشناس برق و ابزار دقیق نظارت (1)</v>
      </c>
      <c r="I501" s="1">
        <f>COUNTIF(Table2[کد سیستم],Table4[[#This Row],[کد سیستم]])</f>
        <v>1</v>
      </c>
    </row>
    <row r="502" spans="1:9" hidden="1" x14ac:dyDescent="0.25">
      <c r="A502" s="1">
        <v>501</v>
      </c>
      <c r="B502" s="1" t="s">
        <v>2546</v>
      </c>
      <c r="C502" s="1" t="s">
        <v>2546</v>
      </c>
      <c r="D502" s="1" t="s">
        <v>3749</v>
      </c>
      <c r="E502" s="1" t="s">
        <v>575</v>
      </c>
      <c r="F502" s="1" t="str">
        <f>VLOOKUP(Table4[[#This Row],[نام کارشناس دفتر فنی]],Table1[],3,0)</f>
        <v>کارشناس کالیبراسیون و برنامه ریزی تعمیرات برق وابزاردقیق</v>
      </c>
      <c r="G502" s="1" t="s">
        <v>704</v>
      </c>
      <c r="H502" s="1" t="str">
        <f>VLOOKUP(Table4[[#This Row],[نام شخص کارشناس نظارت]],Table1[],3,0)</f>
        <v>کارشناس برق و ابزار دقیق نظارت (1)</v>
      </c>
      <c r="I502" s="1">
        <f>COUNTIF(Table2[کد سیستم],Table4[[#This Row],[کد سیستم]])</f>
        <v>1</v>
      </c>
    </row>
    <row r="503" spans="1:9" hidden="1" x14ac:dyDescent="0.25">
      <c r="A503" s="1">
        <v>502</v>
      </c>
      <c r="B503" s="1" t="s">
        <v>2548</v>
      </c>
      <c r="C503" s="1" t="s">
        <v>2548</v>
      </c>
      <c r="D503" s="1" t="s">
        <v>3749</v>
      </c>
      <c r="E503" s="1" t="s">
        <v>575</v>
      </c>
      <c r="F503" s="1" t="str">
        <f>VLOOKUP(Table4[[#This Row],[نام کارشناس دفتر فنی]],Table1[],3,0)</f>
        <v>کارشناس کالیبراسیون و برنامه ریزی تعمیرات برق وابزاردقیق</v>
      </c>
      <c r="G503" s="1" t="s">
        <v>704</v>
      </c>
      <c r="H503" s="1" t="str">
        <f>VLOOKUP(Table4[[#This Row],[نام شخص کارشناس نظارت]],Table1[],3,0)</f>
        <v>کارشناس برق و ابزار دقیق نظارت (1)</v>
      </c>
      <c r="I503" s="1">
        <f>COUNTIF(Table2[کد سیستم],Table4[[#This Row],[کد سیستم]])</f>
        <v>1</v>
      </c>
    </row>
    <row r="504" spans="1:9" hidden="1" x14ac:dyDescent="0.25">
      <c r="A504" s="1">
        <v>503</v>
      </c>
      <c r="B504" s="1" t="s">
        <v>2550</v>
      </c>
      <c r="C504" s="1">
        <v>120</v>
      </c>
      <c r="D504" s="1" t="s">
        <v>3749</v>
      </c>
      <c r="E504" s="1" t="s">
        <v>586</v>
      </c>
      <c r="F504" s="1" t="str">
        <f>VLOOKUP(Table4[[#This Row],[نام کارشناس دفتر فنی]],Table1[],3,0)</f>
        <v>کارشناس بازرسی وبرنامه ریزی تعمیرات برق وابزاردقیق(2)</v>
      </c>
      <c r="G504" s="1" t="s">
        <v>704</v>
      </c>
      <c r="H504" s="1" t="str">
        <f>VLOOKUP(Table4[[#This Row],[نام شخص کارشناس نظارت]],Table1[],3,0)</f>
        <v>کارشناس برق و ابزار دقیق نظارت (1)</v>
      </c>
      <c r="I504" s="1">
        <f>COUNTIF(Table2[کد سیستم],Table4[[#This Row],[کد سیستم]])</f>
        <v>1</v>
      </c>
    </row>
    <row r="505" spans="1:9" hidden="1" x14ac:dyDescent="0.25">
      <c r="A505" s="1">
        <v>504</v>
      </c>
      <c r="B505" s="1" t="s">
        <v>2552</v>
      </c>
      <c r="C505" s="1">
        <v>1200</v>
      </c>
      <c r="D505" s="1" t="s">
        <v>3749</v>
      </c>
      <c r="E505" s="1" t="s">
        <v>575</v>
      </c>
      <c r="F505" s="1" t="str">
        <f>VLOOKUP(Table4[[#This Row],[نام کارشناس دفتر فنی]],Table1[],3,0)</f>
        <v>کارشناس کالیبراسیون و برنامه ریزی تعمیرات برق وابزاردقیق</v>
      </c>
      <c r="G505" s="1" t="s">
        <v>704</v>
      </c>
      <c r="H505" s="1" t="str">
        <f>VLOOKUP(Table4[[#This Row],[نام شخص کارشناس نظارت]],Table1[],3,0)</f>
        <v>کارشناس برق و ابزار دقیق نظارت (1)</v>
      </c>
      <c r="I505" s="1">
        <f>COUNTIF(Table2[کد سیستم],Table4[[#This Row],[کد سیستم]])</f>
        <v>1</v>
      </c>
    </row>
    <row r="506" spans="1:9" hidden="1" x14ac:dyDescent="0.25">
      <c r="A506" s="1">
        <v>505</v>
      </c>
      <c r="B506" s="1" t="s">
        <v>2554</v>
      </c>
      <c r="C506" s="1">
        <v>1210</v>
      </c>
      <c r="D506" s="1" t="s">
        <v>3749</v>
      </c>
      <c r="E506" s="1" t="s">
        <v>575</v>
      </c>
      <c r="F506" s="1" t="str">
        <f>VLOOKUP(Table4[[#This Row],[نام کارشناس دفتر فنی]],Table1[],3,0)</f>
        <v>کارشناس کالیبراسیون و برنامه ریزی تعمیرات برق وابزاردقیق</v>
      </c>
      <c r="G506" s="1" t="s">
        <v>704</v>
      </c>
      <c r="H506" s="1" t="str">
        <f>VLOOKUP(Table4[[#This Row],[نام شخص کارشناس نظارت]],Table1[],3,0)</f>
        <v>کارشناس برق و ابزار دقیق نظارت (1)</v>
      </c>
      <c r="I506" s="1">
        <f>COUNTIF(Table2[کد سیستم],Table4[[#This Row],[کد سیستم]])</f>
        <v>1</v>
      </c>
    </row>
    <row r="507" spans="1:9" hidden="1" x14ac:dyDescent="0.25">
      <c r="A507" s="1">
        <v>506</v>
      </c>
      <c r="B507" s="1" t="s">
        <v>2556</v>
      </c>
      <c r="C507" s="1" t="s">
        <v>2556</v>
      </c>
      <c r="D507" s="1" t="s">
        <v>3749</v>
      </c>
      <c r="E507" s="1" t="s">
        <v>575</v>
      </c>
      <c r="F507" s="1" t="str">
        <f>VLOOKUP(Table4[[#This Row],[نام کارشناس دفتر فنی]],Table1[],3,0)</f>
        <v>کارشناس کالیبراسیون و برنامه ریزی تعمیرات برق وابزاردقیق</v>
      </c>
      <c r="G507" s="1" t="s">
        <v>704</v>
      </c>
      <c r="H507" s="1" t="str">
        <f>VLOOKUP(Table4[[#This Row],[نام شخص کارشناس نظارت]],Table1[],3,0)</f>
        <v>کارشناس برق و ابزار دقیق نظارت (1)</v>
      </c>
      <c r="I507" s="1">
        <f>COUNTIF(Table2[کد سیستم],Table4[[#This Row],[کد سیستم]])</f>
        <v>1</v>
      </c>
    </row>
    <row r="508" spans="1:9" hidden="1" x14ac:dyDescent="0.25">
      <c r="A508" s="1">
        <v>507</v>
      </c>
      <c r="B508" s="1" t="s">
        <v>2558</v>
      </c>
      <c r="C508" s="1" t="s">
        <v>2558</v>
      </c>
      <c r="D508" s="1" t="s">
        <v>3749</v>
      </c>
      <c r="E508" s="1" t="s">
        <v>575</v>
      </c>
      <c r="F508" s="1" t="str">
        <f>VLOOKUP(Table4[[#This Row],[نام کارشناس دفتر فنی]],Table1[],3,0)</f>
        <v>کارشناس کالیبراسیون و برنامه ریزی تعمیرات برق وابزاردقیق</v>
      </c>
      <c r="G508" s="1" t="s">
        <v>704</v>
      </c>
      <c r="H508" s="1" t="str">
        <f>VLOOKUP(Table4[[#This Row],[نام شخص کارشناس نظارت]],Table1[],3,0)</f>
        <v>کارشناس برق و ابزار دقیق نظارت (1)</v>
      </c>
      <c r="I508" s="1">
        <f>COUNTIF(Table2[کد سیستم],Table4[[#This Row],[کد سیستم]])</f>
        <v>1</v>
      </c>
    </row>
    <row r="509" spans="1:9" hidden="1" x14ac:dyDescent="0.25">
      <c r="A509" s="1">
        <v>508</v>
      </c>
      <c r="B509" s="1" t="s">
        <v>2560</v>
      </c>
      <c r="C509" s="1" t="s">
        <v>2560</v>
      </c>
      <c r="D509" s="1" t="s">
        <v>3749</v>
      </c>
      <c r="E509" s="1" t="s">
        <v>575</v>
      </c>
      <c r="F509" s="1" t="str">
        <f>VLOOKUP(Table4[[#This Row],[نام کارشناس دفتر فنی]],Table1[],3,0)</f>
        <v>کارشناس کالیبراسیون و برنامه ریزی تعمیرات برق وابزاردقیق</v>
      </c>
      <c r="G509" s="1" t="s">
        <v>704</v>
      </c>
      <c r="H509" s="1" t="str">
        <f>VLOOKUP(Table4[[#This Row],[نام شخص کارشناس نظارت]],Table1[],3,0)</f>
        <v>کارشناس برق و ابزار دقیق نظارت (1)</v>
      </c>
      <c r="I509" s="1">
        <f>COUNTIF(Table2[کد سیستم],Table4[[#This Row],[کد سیستم]])</f>
        <v>1</v>
      </c>
    </row>
    <row r="510" spans="1:9" hidden="1" x14ac:dyDescent="0.25">
      <c r="A510" s="1">
        <v>509</v>
      </c>
      <c r="B510" s="1" t="s">
        <v>2562</v>
      </c>
      <c r="C510" s="1" t="s">
        <v>2562</v>
      </c>
      <c r="D510" s="1" t="s">
        <v>3749</v>
      </c>
      <c r="E510" s="1" t="s">
        <v>575</v>
      </c>
      <c r="F510" s="1" t="str">
        <f>VLOOKUP(Table4[[#This Row],[نام کارشناس دفتر فنی]],Table1[],3,0)</f>
        <v>کارشناس کالیبراسیون و برنامه ریزی تعمیرات برق وابزاردقیق</v>
      </c>
      <c r="G510" s="1" t="s">
        <v>704</v>
      </c>
      <c r="H510" s="1" t="str">
        <f>VLOOKUP(Table4[[#This Row],[نام شخص کارشناس نظارت]],Table1[],3,0)</f>
        <v>کارشناس برق و ابزار دقیق نظارت (1)</v>
      </c>
      <c r="I510" s="1">
        <f>COUNTIF(Table2[کد سیستم],Table4[[#This Row],[کد سیستم]])</f>
        <v>1</v>
      </c>
    </row>
    <row r="511" spans="1:9" hidden="1" x14ac:dyDescent="0.25">
      <c r="A511" s="1">
        <v>510</v>
      </c>
      <c r="B511" s="1" t="s">
        <v>2564</v>
      </c>
      <c r="C511" s="1" t="s">
        <v>2564</v>
      </c>
      <c r="D511" s="1" t="s">
        <v>3749</v>
      </c>
      <c r="E511" s="1" t="s">
        <v>575</v>
      </c>
      <c r="F511" s="1" t="str">
        <f>VLOOKUP(Table4[[#This Row],[نام کارشناس دفتر فنی]],Table1[],3,0)</f>
        <v>کارشناس کالیبراسیون و برنامه ریزی تعمیرات برق وابزاردقیق</v>
      </c>
      <c r="G511" s="1" t="s">
        <v>704</v>
      </c>
      <c r="H511" s="1" t="str">
        <f>VLOOKUP(Table4[[#This Row],[نام شخص کارشناس نظارت]],Table1[],3,0)</f>
        <v>کارشناس برق و ابزار دقیق نظارت (1)</v>
      </c>
      <c r="I511" s="1">
        <f>COUNTIF(Table2[کد سیستم],Table4[[#This Row],[کد سیستم]])</f>
        <v>1</v>
      </c>
    </row>
    <row r="512" spans="1:9" hidden="1" x14ac:dyDescent="0.25">
      <c r="A512" s="1">
        <v>511</v>
      </c>
      <c r="B512" s="1" t="s">
        <v>2566</v>
      </c>
      <c r="C512" s="1">
        <v>130</v>
      </c>
      <c r="D512" s="1" t="s">
        <v>3749</v>
      </c>
      <c r="E512" s="1" t="s">
        <v>586</v>
      </c>
      <c r="F512" s="1" t="str">
        <f>VLOOKUP(Table4[[#This Row],[نام کارشناس دفتر فنی]],Table1[],3,0)</f>
        <v>کارشناس بازرسی وبرنامه ریزی تعمیرات برق وابزاردقیق(2)</v>
      </c>
      <c r="G512" s="1" t="s">
        <v>704</v>
      </c>
      <c r="H512" s="1" t="str">
        <f>VLOOKUP(Table4[[#This Row],[نام شخص کارشناس نظارت]],Table1[],3,0)</f>
        <v>کارشناس برق و ابزار دقیق نظارت (1)</v>
      </c>
      <c r="I512" s="1">
        <f>COUNTIF(Table2[کد سیستم],Table4[[#This Row],[کد سیستم]])</f>
        <v>1</v>
      </c>
    </row>
    <row r="513" spans="1:9" hidden="1" x14ac:dyDescent="0.25">
      <c r="A513" s="1">
        <v>512</v>
      </c>
      <c r="B513" s="1" t="s">
        <v>2568</v>
      </c>
      <c r="C513" s="1">
        <v>1300</v>
      </c>
      <c r="D513" s="1" t="s">
        <v>3749</v>
      </c>
      <c r="E513" s="1" t="s">
        <v>575</v>
      </c>
      <c r="F513" s="1" t="str">
        <f>VLOOKUP(Table4[[#This Row],[نام کارشناس دفتر فنی]],Table1[],3,0)</f>
        <v>کارشناس کالیبراسیون و برنامه ریزی تعمیرات برق وابزاردقیق</v>
      </c>
      <c r="G513" s="1" t="s">
        <v>704</v>
      </c>
      <c r="H513" s="1" t="str">
        <f>VLOOKUP(Table4[[#This Row],[نام شخص کارشناس نظارت]],Table1[],3,0)</f>
        <v>کارشناس برق و ابزار دقیق نظارت (1)</v>
      </c>
      <c r="I513" s="1">
        <f>COUNTIF(Table2[کد سیستم],Table4[[#This Row],[کد سیستم]])</f>
        <v>1</v>
      </c>
    </row>
    <row r="514" spans="1:9" hidden="1" x14ac:dyDescent="0.25">
      <c r="A514" s="1">
        <v>513</v>
      </c>
      <c r="B514" s="1" t="s">
        <v>2570</v>
      </c>
      <c r="C514" s="1">
        <v>1310</v>
      </c>
      <c r="D514" s="1" t="s">
        <v>3749</v>
      </c>
      <c r="E514" s="1" t="s">
        <v>575</v>
      </c>
      <c r="F514" s="1" t="str">
        <f>VLOOKUP(Table4[[#This Row],[نام کارشناس دفتر فنی]],Table1[],3,0)</f>
        <v>کارشناس کالیبراسیون و برنامه ریزی تعمیرات برق وابزاردقیق</v>
      </c>
      <c r="G514" s="1" t="s">
        <v>704</v>
      </c>
      <c r="H514" s="1" t="str">
        <f>VLOOKUP(Table4[[#This Row],[نام شخص کارشناس نظارت]],Table1[],3,0)</f>
        <v>کارشناس برق و ابزار دقیق نظارت (1)</v>
      </c>
      <c r="I514" s="1">
        <f>COUNTIF(Table2[کد سیستم],Table4[[#This Row],[کد سیستم]])</f>
        <v>1</v>
      </c>
    </row>
    <row r="515" spans="1:9" hidden="1" x14ac:dyDescent="0.25">
      <c r="A515" s="1">
        <v>514</v>
      </c>
      <c r="B515" s="1" t="s">
        <v>2572</v>
      </c>
      <c r="C515" s="1" t="s">
        <v>2572</v>
      </c>
      <c r="D515" s="1" t="s">
        <v>3749</v>
      </c>
      <c r="E515" s="1" t="s">
        <v>575</v>
      </c>
      <c r="F515" s="1" t="str">
        <f>VLOOKUP(Table4[[#This Row],[نام کارشناس دفتر فنی]],Table1[],3,0)</f>
        <v>کارشناس کالیبراسیون و برنامه ریزی تعمیرات برق وابزاردقیق</v>
      </c>
      <c r="G515" s="1" t="s">
        <v>704</v>
      </c>
      <c r="H515" s="1" t="str">
        <f>VLOOKUP(Table4[[#This Row],[نام شخص کارشناس نظارت]],Table1[],3,0)</f>
        <v>کارشناس برق و ابزار دقیق نظارت (1)</v>
      </c>
      <c r="I515" s="1">
        <f>COUNTIF(Table2[کد سیستم],Table4[[#This Row],[کد سیستم]])</f>
        <v>1</v>
      </c>
    </row>
    <row r="516" spans="1:9" hidden="1" x14ac:dyDescent="0.25">
      <c r="A516" s="1">
        <v>515</v>
      </c>
      <c r="B516" s="1" t="s">
        <v>2574</v>
      </c>
      <c r="C516" s="1" t="s">
        <v>2574</v>
      </c>
      <c r="D516" s="1" t="s">
        <v>3749</v>
      </c>
      <c r="E516" s="1" t="s">
        <v>575</v>
      </c>
      <c r="F516" s="1" t="str">
        <f>VLOOKUP(Table4[[#This Row],[نام کارشناس دفتر فنی]],Table1[],3,0)</f>
        <v>کارشناس کالیبراسیون و برنامه ریزی تعمیرات برق وابزاردقیق</v>
      </c>
      <c r="G516" s="1" t="s">
        <v>704</v>
      </c>
      <c r="H516" s="1" t="str">
        <f>VLOOKUP(Table4[[#This Row],[نام شخص کارشناس نظارت]],Table1[],3,0)</f>
        <v>کارشناس برق و ابزار دقیق نظارت (1)</v>
      </c>
      <c r="I516" s="1">
        <f>COUNTIF(Table2[کد سیستم],Table4[[#This Row],[کد سیستم]])</f>
        <v>1</v>
      </c>
    </row>
    <row r="517" spans="1:9" hidden="1" x14ac:dyDescent="0.25">
      <c r="A517" s="1">
        <v>516</v>
      </c>
      <c r="B517" s="1" t="s">
        <v>2576</v>
      </c>
      <c r="C517" s="1" t="s">
        <v>2576</v>
      </c>
      <c r="D517" s="1" t="s">
        <v>3749</v>
      </c>
      <c r="E517" s="1" t="s">
        <v>575</v>
      </c>
      <c r="F517" s="1" t="str">
        <f>VLOOKUP(Table4[[#This Row],[نام کارشناس دفتر فنی]],Table1[],3,0)</f>
        <v>کارشناس کالیبراسیون و برنامه ریزی تعمیرات برق وابزاردقیق</v>
      </c>
      <c r="G517" s="1" t="s">
        <v>704</v>
      </c>
      <c r="H517" s="1" t="str">
        <f>VLOOKUP(Table4[[#This Row],[نام شخص کارشناس نظارت]],Table1[],3,0)</f>
        <v>کارشناس برق و ابزار دقیق نظارت (1)</v>
      </c>
      <c r="I517" s="1">
        <f>COUNTIF(Table2[کد سیستم],Table4[[#This Row],[کد سیستم]])</f>
        <v>1</v>
      </c>
    </row>
    <row r="518" spans="1:9" hidden="1" x14ac:dyDescent="0.25">
      <c r="A518" s="1">
        <v>517</v>
      </c>
      <c r="B518" s="1" t="s">
        <v>2578</v>
      </c>
      <c r="C518" s="1" t="s">
        <v>2578</v>
      </c>
      <c r="D518" s="1" t="s">
        <v>3749</v>
      </c>
      <c r="E518" s="1" t="s">
        <v>575</v>
      </c>
      <c r="F518" s="1" t="str">
        <f>VLOOKUP(Table4[[#This Row],[نام کارشناس دفتر فنی]],Table1[],3,0)</f>
        <v>کارشناس کالیبراسیون و برنامه ریزی تعمیرات برق وابزاردقیق</v>
      </c>
      <c r="G518" s="1" t="s">
        <v>704</v>
      </c>
      <c r="H518" s="1" t="str">
        <f>VLOOKUP(Table4[[#This Row],[نام شخص کارشناس نظارت]],Table1[],3,0)</f>
        <v>کارشناس برق و ابزار دقیق نظارت (1)</v>
      </c>
      <c r="I518" s="1">
        <f>COUNTIF(Table2[کد سیستم],Table4[[#This Row],[کد سیستم]])</f>
        <v>1</v>
      </c>
    </row>
    <row r="519" spans="1:9" hidden="1" x14ac:dyDescent="0.25">
      <c r="A519" s="1">
        <v>518</v>
      </c>
      <c r="B519" s="1" t="s">
        <v>2580</v>
      </c>
      <c r="C519" s="1" t="s">
        <v>2580</v>
      </c>
      <c r="D519" s="1" t="s">
        <v>3749</v>
      </c>
      <c r="E519" s="1" t="s">
        <v>575</v>
      </c>
      <c r="F519" s="1" t="str">
        <f>VLOOKUP(Table4[[#This Row],[نام کارشناس دفتر فنی]],Table1[],3,0)</f>
        <v>کارشناس کالیبراسیون و برنامه ریزی تعمیرات برق وابزاردقیق</v>
      </c>
      <c r="G519" s="1" t="s">
        <v>704</v>
      </c>
      <c r="H519" s="1" t="str">
        <f>VLOOKUP(Table4[[#This Row],[نام شخص کارشناس نظارت]],Table1[],3,0)</f>
        <v>کارشناس برق و ابزار دقیق نظارت (1)</v>
      </c>
      <c r="I519" s="1">
        <f>COUNTIF(Table2[کد سیستم],Table4[[#This Row],[کد سیستم]])</f>
        <v>1</v>
      </c>
    </row>
    <row r="520" spans="1:9" hidden="1" x14ac:dyDescent="0.25">
      <c r="A520" s="1">
        <v>519</v>
      </c>
      <c r="B520" s="1" t="s">
        <v>2582</v>
      </c>
      <c r="C520" s="1" t="s">
        <v>2582</v>
      </c>
      <c r="D520" s="1" t="s">
        <v>3749</v>
      </c>
      <c r="E520" s="1" t="s">
        <v>575</v>
      </c>
      <c r="F520" s="1" t="str">
        <f>VLOOKUP(Table4[[#This Row],[نام کارشناس دفتر فنی]],Table1[],3,0)</f>
        <v>کارشناس کالیبراسیون و برنامه ریزی تعمیرات برق وابزاردقیق</v>
      </c>
      <c r="G520" s="1" t="s">
        <v>704</v>
      </c>
      <c r="H520" s="1" t="str">
        <f>VLOOKUP(Table4[[#This Row],[نام شخص کارشناس نظارت]],Table1[],3,0)</f>
        <v>کارشناس برق و ابزار دقیق نظارت (1)</v>
      </c>
      <c r="I520" s="1">
        <f>COUNTIF(Table2[کد سیستم],Table4[[#This Row],[کد سیستم]])</f>
        <v>1</v>
      </c>
    </row>
    <row r="521" spans="1:9" hidden="1" x14ac:dyDescent="0.25">
      <c r="A521" s="1">
        <v>520</v>
      </c>
      <c r="B521" s="1" t="s">
        <v>2584</v>
      </c>
      <c r="C521" s="1">
        <v>1320</v>
      </c>
      <c r="D521" s="1" t="s">
        <v>3749</v>
      </c>
      <c r="E521" s="1" t="s">
        <v>575</v>
      </c>
      <c r="F521" s="1" t="str">
        <f>VLOOKUP(Table4[[#This Row],[نام کارشناس دفتر فنی]],Table1[],3,0)</f>
        <v>کارشناس کالیبراسیون و برنامه ریزی تعمیرات برق وابزاردقیق</v>
      </c>
      <c r="G521" s="1" t="s">
        <v>704</v>
      </c>
      <c r="H521" s="1" t="str">
        <f>VLOOKUP(Table4[[#This Row],[نام شخص کارشناس نظارت]],Table1[],3,0)</f>
        <v>کارشناس برق و ابزار دقیق نظارت (1)</v>
      </c>
      <c r="I521" s="1">
        <f>COUNTIF(Table2[کد سیستم],Table4[[#This Row],[کد سیستم]])</f>
        <v>1</v>
      </c>
    </row>
    <row r="522" spans="1:9" hidden="1" x14ac:dyDescent="0.25">
      <c r="A522" s="1">
        <v>521</v>
      </c>
      <c r="B522" s="1" t="s">
        <v>2586</v>
      </c>
      <c r="C522" s="1" t="s">
        <v>2586</v>
      </c>
      <c r="D522" s="1" t="s">
        <v>3749</v>
      </c>
      <c r="E522" s="1" t="s">
        <v>575</v>
      </c>
      <c r="F522" s="1" t="str">
        <f>VLOOKUP(Table4[[#This Row],[نام کارشناس دفتر فنی]],Table1[],3,0)</f>
        <v>کارشناس کالیبراسیون و برنامه ریزی تعمیرات برق وابزاردقیق</v>
      </c>
      <c r="G522" s="1" t="s">
        <v>704</v>
      </c>
      <c r="H522" s="1" t="str">
        <f>VLOOKUP(Table4[[#This Row],[نام شخص کارشناس نظارت]],Table1[],3,0)</f>
        <v>کارشناس برق و ابزار دقیق نظارت (1)</v>
      </c>
      <c r="I522" s="1">
        <f>COUNTIF(Table2[کد سیستم],Table4[[#This Row],[کد سیستم]])</f>
        <v>1</v>
      </c>
    </row>
    <row r="523" spans="1:9" hidden="1" x14ac:dyDescent="0.25">
      <c r="A523" s="1">
        <v>522</v>
      </c>
      <c r="B523" s="1" t="s">
        <v>2588</v>
      </c>
      <c r="C523" s="1" t="s">
        <v>2588</v>
      </c>
      <c r="D523" s="1" t="s">
        <v>3749</v>
      </c>
      <c r="E523" s="1" t="s">
        <v>575</v>
      </c>
      <c r="F523" s="1" t="str">
        <f>VLOOKUP(Table4[[#This Row],[نام کارشناس دفتر فنی]],Table1[],3,0)</f>
        <v>کارشناس کالیبراسیون و برنامه ریزی تعمیرات برق وابزاردقیق</v>
      </c>
      <c r="G523" s="1" t="s">
        <v>704</v>
      </c>
      <c r="H523" s="1" t="str">
        <f>VLOOKUP(Table4[[#This Row],[نام شخص کارشناس نظارت]],Table1[],3,0)</f>
        <v>کارشناس برق و ابزار دقیق نظارت (1)</v>
      </c>
      <c r="I523" s="1">
        <f>COUNTIF(Table2[کد سیستم],Table4[[#This Row],[کد سیستم]])</f>
        <v>1</v>
      </c>
    </row>
    <row r="524" spans="1:9" hidden="1" x14ac:dyDescent="0.25">
      <c r="A524" s="1">
        <v>523</v>
      </c>
      <c r="B524" s="1" t="s">
        <v>2590</v>
      </c>
      <c r="C524" s="1" t="s">
        <v>2590</v>
      </c>
      <c r="D524" s="1" t="s">
        <v>3749</v>
      </c>
      <c r="E524" s="1" t="s">
        <v>575</v>
      </c>
      <c r="F524" s="1" t="str">
        <f>VLOOKUP(Table4[[#This Row],[نام کارشناس دفتر فنی]],Table1[],3,0)</f>
        <v>کارشناس کالیبراسیون و برنامه ریزی تعمیرات برق وابزاردقیق</v>
      </c>
      <c r="G524" s="1" t="s">
        <v>704</v>
      </c>
      <c r="H524" s="1" t="str">
        <f>VLOOKUP(Table4[[#This Row],[نام شخص کارشناس نظارت]],Table1[],3,0)</f>
        <v>کارشناس برق و ابزار دقیق نظارت (1)</v>
      </c>
      <c r="I524" s="1">
        <f>COUNTIF(Table2[کد سیستم],Table4[[#This Row],[کد سیستم]])</f>
        <v>1</v>
      </c>
    </row>
    <row r="525" spans="1:9" hidden="1" x14ac:dyDescent="0.25">
      <c r="A525" s="1">
        <v>524</v>
      </c>
      <c r="B525" s="1" t="s">
        <v>2592</v>
      </c>
      <c r="C525" s="1" t="s">
        <v>2592</v>
      </c>
      <c r="D525" s="1" t="s">
        <v>3749</v>
      </c>
      <c r="E525" s="1" t="s">
        <v>575</v>
      </c>
      <c r="F525" s="1" t="str">
        <f>VLOOKUP(Table4[[#This Row],[نام کارشناس دفتر فنی]],Table1[],3,0)</f>
        <v>کارشناس کالیبراسیون و برنامه ریزی تعمیرات برق وابزاردقیق</v>
      </c>
      <c r="G525" s="1" t="s">
        <v>704</v>
      </c>
      <c r="H525" s="1" t="str">
        <f>VLOOKUP(Table4[[#This Row],[نام شخص کارشناس نظارت]],Table1[],3,0)</f>
        <v>کارشناس برق و ابزار دقیق نظارت (1)</v>
      </c>
      <c r="I525" s="1">
        <f>COUNTIF(Table2[کد سیستم],Table4[[#This Row],[کد سیستم]])</f>
        <v>1</v>
      </c>
    </row>
    <row r="526" spans="1:9" hidden="1" x14ac:dyDescent="0.25">
      <c r="A526" s="1">
        <v>525</v>
      </c>
      <c r="B526" s="1" t="s">
        <v>2594</v>
      </c>
      <c r="C526" s="1" t="s">
        <v>2594</v>
      </c>
      <c r="D526" s="1" t="s">
        <v>3749</v>
      </c>
      <c r="E526" s="1" t="s">
        <v>575</v>
      </c>
      <c r="F526" s="1" t="str">
        <f>VLOOKUP(Table4[[#This Row],[نام کارشناس دفتر فنی]],Table1[],3,0)</f>
        <v>کارشناس کالیبراسیون و برنامه ریزی تعمیرات برق وابزاردقیق</v>
      </c>
      <c r="G526" s="1" t="s">
        <v>704</v>
      </c>
      <c r="H526" s="1" t="str">
        <f>VLOOKUP(Table4[[#This Row],[نام شخص کارشناس نظارت]],Table1[],3,0)</f>
        <v>کارشناس برق و ابزار دقیق نظارت (1)</v>
      </c>
      <c r="I526" s="1">
        <f>COUNTIF(Table2[کد سیستم],Table4[[#This Row],[کد سیستم]])</f>
        <v>1</v>
      </c>
    </row>
    <row r="527" spans="1:9" hidden="1" x14ac:dyDescent="0.25">
      <c r="A527" s="1">
        <v>526</v>
      </c>
      <c r="B527" s="1" t="s">
        <v>2596</v>
      </c>
      <c r="C527" s="1" t="s">
        <v>2596</v>
      </c>
      <c r="D527" s="1" t="s">
        <v>3749</v>
      </c>
      <c r="E527" s="1" t="s">
        <v>575</v>
      </c>
      <c r="F527" s="1" t="str">
        <f>VLOOKUP(Table4[[#This Row],[نام کارشناس دفتر فنی]],Table1[],3,0)</f>
        <v>کارشناس کالیبراسیون و برنامه ریزی تعمیرات برق وابزاردقیق</v>
      </c>
      <c r="G527" s="1" t="s">
        <v>704</v>
      </c>
      <c r="H527" s="1" t="str">
        <f>VLOOKUP(Table4[[#This Row],[نام شخص کارشناس نظارت]],Table1[],3,0)</f>
        <v>کارشناس برق و ابزار دقیق نظارت (1)</v>
      </c>
      <c r="I527" s="1">
        <f>COUNTIF(Table2[کد سیستم],Table4[[#This Row],[کد سیستم]])</f>
        <v>1</v>
      </c>
    </row>
    <row r="528" spans="1:9" hidden="1" x14ac:dyDescent="0.25">
      <c r="A528" s="1">
        <v>527</v>
      </c>
      <c r="B528" s="1" t="s">
        <v>2598</v>
      </c>
      <c r="C528" s="1" t="s">
        <v>2598</v>
      </c>
      <c r="D528" s="1" t="s">
        <v>3749</v>
      </c>
      <c r="E528" s="1" t="s">
        <v>575</v>
      </c>
      <c r="F528" s="1" t="str">
        <f>VLOOKUP(Table4[[#This Row],[نام کارشناس دفتر فنی]],Table1[],3,0)</f>
        <v>کارشناس کالیبراسیون و برنامه ریزی تعمیرات برق وابزاردقیق</v>
      </c>
      <c r="G528" s="1" t="s">
        <v>704</v>
      </c>
      <c r="H528" s="1" t="str">
        <f>VLOOKUP(Table4[[#This Row],[نام شخص کارشناس نظارت]],Table1[],3,0)</f>
        <v>کارشناس برق و ابزار دقیق نظارت (1)</v>
      </c>
      <c r="I528" s="1">
        <f>COUNTIF(Table2[کد سیستم],Table4[[#This Row],[کد سیستم]])</f>
        <v>1</v>
      </c>
    </row>
    <row r="529" spans="1:9" hidden="1" x14ac:dyDescent="0.25">
      <c r="A529" s="1">
        <v>528</v>
      </c>
      <c r="B529" s="1" t="s">
        <v>2600</v>
      </c>
      <c r="C529" s="1" t="s">
        <v>2600</v>
      </c>
      <c r="D529" s="1" t="s">
        <v>3749</v>
      </c>
      <c r="E529" s="1" t="s">
        <v>575</v>
      </c>
      <c r="F529" s="1" t="str">
        <f>VLOOKUP(Table4[[#This Row],[نام کارشناس دفتر فنی]],Table1[],3,0)</f>
        <v>کارشناس کالیبراسیون و برنامه ریزی تعمیرات برق وابزاردقیق</v>
      </c>
      <c r="G529" s="1" t="s">
        <v>704</v>
      </c>
      <c r="H529" s="1" t="str">
        <f>VLOOKUP(Table4[[#This Row],[نام شخص کارشناس نظارت]],Table1[],3,0)</f>
        <v>کارشناس برق و ابزار دقیق نظارت (1)</v>
      </c>
      <c r="I529" s="1">
        <f>COUNTIF(Table2[کد سیستم],Table4[[#This Row],[کد سیستم]])</f>
        <v>1</v>
      </c>
    </row>
    <row r="530" spans="1:9" hidden="1" x14ac:dyDescent="0.25">
      <c r="A530" s="1">
        <v>529</v>
      </c>
      <c r="B530" s="1" t="s">
        <v>2602</v>
      </c>
      <c r="C530" s="1" t="s">
        <v>2602</v>
      </c>
      <c r="D530" s="1" t="s">
        <v>3749</v>
      </c>
      <c r="E530" s="1" t="s">
        <v>575</v>
      </c>
      <c r="F530" s="1" t="str">
        <f>VLOOKUP(Table4[[#This Row],[نام کارشناس دفتر فنی]],Table1[],3,0)</f>
        <v>کارشناس کالیبراسیون و برنامه ریزی تعمیرات برق وابزاردقیق</v>
      </c>
      <c r="G530" s="1" t="s">
        <v>704</v>
      </c>
      <c r="H530" s="1" t="str">
        <f>VLOOKUP(Table4[[#This Row],[نام شخص کارشناس نظارت]],Table1[],3,0)</f>
        <v>کارشناس برق و ابزار دقیق نظارت (1)</v>
      </c>
      <c r="I530" s="1">
        <f>COUNTIF(Table2[کد سیستم],Table4[[#This Row],[کد سیستم]])</f>
        <v>1</v>
      </c>
    </row>
    <row r="531" spans="1:9" hidden="1" x14ac:dyDescent="0.25">
      <c r="A531" s="1">
        <v>530</v>
      </c>
      <c r="B531" s="1" t="s">
        <v>2604</v>
      </c>
      <c r="C531" s="1" t="s">
        <v>2604</v>
      </c>
      <c r="D531" s="1" t="s">
        <v>3749</v>
      </c>
      <c r="E531" s="1" t="s">
        <v>575</v>
      </c>
      <c r="F531" s="1" t="str">
        <f>VLOOKUP(Table4[[#This Row],[نام کارشناس دفتر فنی]],Table1[],3,0)</f>
        <v>کارشناس کالیبراسیون و برنامه ریزی تعمیرات برق وابزاردقیق</v>
      </c>
      <c r="G531" s="1" t="s">
        <v>704</v>
      </c>
      <c r="H531" s="1" t="str">
        <f>VLOOKUP(Table4[[#This Row],[نام شخص کارشناس نظارت]],Table1[],3,0)</f>
        <v>کارشناس برق و ابزار دقیق نظارت (1)</v>
      </c>
      <c r="I531" s="1">
        <f>COUNTIF(Table2[کد سیستم],Table4[[#This Row],[کد سیستم]])</f>
        <v>1</v>
      </c>
    </row>
    <row r="532" spans="1:9" hidden="1" x14ac:dyDescent="0.25">
      <c r="A532" s="1">
        <v>531</v>
      </c>
      <c r="B532" s="1" t="s">
        <v>2606</v>
      </c>
      <c r="C532" s="1" t="s">
        <v>2606</v>
      </c>
      <c r="D532" s="1" t="s">
        <v>3749</v>
      </c>
      <c r="E532" s="1" t="s">
        <v>575</v>
      </c>
      <c r="F532" s="1" t="str">
        <f>VLOOKUP(Table4[[#This Row],[نام کارشناس دفتر فنی]],Table1[],3,0)</f>
        <v>کارشناس کالیبراسیون و برنامه ریزی تعمیرات برق وابزاردقیق</v>
      </c>
      <c r="G532" s="1" t="s">
        <v>704</v>
      </c>
      <c r="H532" s="1" t="str">
        <f>VLOOKUP(Table4[[#This Row],[نام شخص کارشناس نظارت]],Table1[],3,0)</f>
        <v>کارشناس برق و ابزار دقیق نظارت (1)</v>
      </c>
      <c r="I532" s="1">
        <f>COUNTIF(Table2[کد سیستم],Table4[[#This Row],[کد سیستم]])</f>
        <v>1</v>
      </c>
    </row>
    <row r="533" spans="1:9" hidden="1" x14ac:dyDescent="0.25">
      <c r="A533" s="1">
        <v>532</v>
      </c>
      <c r="B533" s="1" t="s">
        <v>2608</v>
      </c>
      <c r="C533" s="1" t="s">
        <v>2608</v>
      </c>
      <c r="D533" s="1" t="s">
        <v>3749</v>
      </c>
      <c r="E533" s="1" t="s">
        <v>575</v>
      </c>
      <c r="F533" s="1" t="str">
        <f>VLOOKUP(Table4[[#This Row],[نام کارشناس دفتر فنی]],Table1[],3,0)</f>
        <v>کارشناس کالیبراسیون و برنامه ریزی تعمیرات برق وابزاردقیق</v>
      </c>
      <c r="G533" s="1" t="s">
        <v>704</v>
      </c>
      <c r="H533" s="1" t="str">
        <f>VLOOKUP(Table4[[#This Row],[نام شخص کارشناس نظارت]],Table1[],3,0)</f>
        <v>کارشناس برق و ابزار دقیق نظارت (1)</v>
      </c>
      <c r="I533" s="1">
        <f>COUNTIF(Table2[کد سیستم],Table4[[#This Row],[کد سیستم]])</f>
        <v>1</v>
      </c>
    </row>
    <row r="534" spans="1:9" hidden="1" x14ac:dyDescent="0.25">
      <c r="A534" s="1">
        <v>533</v>
      </c>
      <c r="B534" s="1" t="s">
        <v>2610</v>
      </c>
      <c r="C534" s="1" t="s">
        <v>2610</v>
      </c>
      <c r="D534" s="1" t="s">
        <v>3749</v>
      </c>
      <c r="E534" s="1" t="s">
        <v>575</v>
      </c>
      <c r="F534" s="1" t="str">
        <f>VLOOKUP(Table4[[#This Row],[نام کارشناس دفتر فنی]],Table1[],3,0)</f>
        <v>کارشناس کالیبراسیون و برنامه ریزی تعمیرات برق وابزاردقیق</v>
      </c>
      <c r="G534" s="1" t="s">
        <v>704</v>
      </c>
      <c r="H534" s="1" t="str">
        <f>VLOOKUP(Table4[[#This Row],[نام شخص کارشناس نظارت]],Table1[],3,0)</f>
        <v>کارشناس برق و ابزار دقیق نظارت (1)</v>
      </c>
      <c r="I534" s="1">
        <f>COUNTIF(Table2[کد سیستم],Table4[[#This Row],[کد سیستم]])</f>
        <v>1</v>
      </c>
    </row>
    <row r="535" spans="1:9" hidden="1" x14ac:dyDescent="0.25">
      <c r="A535" s="1">
        <v>534</v>
      </c>
      <c r="B535" s="1" t="s">
        <v>2612</v>
      </c>
      <c r="C535" s="1" t="s">
        <v>2612</v>
      </c>
      <c r="D535" s="1" t="s">
        <v>3749</v>
      </c>
      <c r="E535" s="1" t="s">
        <v>575</v>
      </c>
      <c r="F535" s="1" t="str">
        <f>VLOOKUP(Table4[[#This Row],[نام کارشناس دفتر فنی]],Table1[],3,0)</f>
        <v>کارشناس کالیبراسیون و برنامه ریزی تعمیرات برق وابزاردقیق</v>
      </c>
      <c r="G535" s="1" t="s">
        <v>704</v>
      </c>
      <c r="H535" s="1" t="str">
        <f>VLOOKUP(Table4[[#This Row],[نام شخص کارشناس نظارت]],Table1[],3,0)</f>
        <v>کارشناس برق و ابزار دقیق نظارت (1)</v>
      </c>
      <c r="I535" s="1">
        <f>COUNTIF(Table2[کد سیستم],Table4[[#This Row],[کد سیستم]])</f>
        <v>1</v>
      </c>
    </row>
    <row r="536" spans="1:9" hidden="1" x14ac:dyDescent="0.25">
      <c r="A536" s="1">
        <v>535</v>
      </c>
      <c r="B536" s="1" t="s">
        <v>2614</v>
      </c>
      <c r="C536" s="1" t="s">
        <v>2614</v>
      </c>
      <c r="D536" s="1" t="s">
        <v>3749</v>
      </c>
      <c r="E536" s="1" t="s">
        <v>575</v>
      </c>
      <c r="F536" s="1" t="str">
        <f>VLOOKUP(Table4[[#This Row],[نام کارشناس دفتر فنی]],Table1[],3,0)</f>
        <v>کارشناس کالیبراسیون و برنامه ریزی تعمیرات برق وابزاردقیق</v>
      </c>
      <c r="G536" s="1" t="s">
        <v>704</v>
      </c>
      <c r="H536" s="1" t="str">
        <f>VLOOKUP(Table4[[#This Row],[نام شخص کارشناس نظارت]],Table1[],3,0)</f>
        <v>کارشناس برق و ابزار دقیق نظارت (1)</v>
      </c>
      <c r="I536" s="1">
        <f>COUNTIF(Table2[کد سیستم],Table4[[#This Row],[کد سیستم]])</f>
        <v>1</v>
      </c>
    </row>
    <row r="537" spans="1:9" hidden="1" x14ac:dyDescent="0.25">
      <c r="A537" s="1">
        <v>536</v>
      </c>
      <c r="B537" s="1" t="s">
        <v>2616</v>
      </c>
      <c r="C537" s="1" t="s">
        <v>2616</v>
      </c>
      <c r="D537" s="1" t="s">
        <v>3749</v>
      </c>
      <c r="E537" s="1" t="s">
        <v>575</v>
      </c>
      <c r="F537" s="1" t="str">
        <f>VLOOKUP(Table4[[#This Row],[نام کارشناس دفتر فنی]],Table1[],3,0)</f>
        <v>کارشناس کالیبراسیون و برنامه ریزی تعمیرات برق وابزاردقیق</v>
      </c>
      <c r="G537" s="1" t="s">
        <v>704</v>
      </c>
      <c r="H537" s="1" t="str">
        <f>VLOOKUP(Table4[[#This Row],[نام شخص کارشناس نظارت]],Table1[],3,0)</f>
        <v>کارشناس برق و ابزار دقیق نظارت (1)</v>
      </c>
      <c r="I537" s="1">
        <f>COUNTIF(Table2[کد سیستم],Table4[[#This Row],[کد سیستم]])</f>
        <v>1</v>
      </c>
    </row>
    <row r="538" spans="1:9" hidden="1" x14ac:dyDescent="0.25">
      <c r="A538" s="1">
        <v>537</v>
      </c>
      <c r="B538" s="1" t="s">
        <v>2618</v>
      </c>
      <c r="C538" s="1" t="s">
        <v>2618</v>
      </c>
      <c r="D538" s="1" t="s">
        <v>3749</v>
      </c>
      <c r="E538" s="1" t="s">
        <v>575</v>
      </c>
      <c r="F538" s="1" t="str">
        <f>VLOOKUP(Table4[[#This Row],[نام کارشناس دفتر فنی]],Table1[],3,0)</f>
        <v>کارشناس کالیبراسیون و برنامه ریزی تعمیرات برق وابزاردقیق</v>
      </c>
      <c r="G538" s="1" t="s">
        <v>704</v>
      </c>
      <c r="H538" s="1" t="str">
        <f>VLOOKUP(Table4[[#This Row],[نام شخص کارشناس نظارت]],Table1[],3,0)</f>
        <v>کارشناس برق و ابزار دقیق نظارت (1)</v>
      </c>
      <c r="I538" s="1">
        <f>COUNTIF(Table2[کد سیستم],Table4[[#This Row],[کد سیستم]])</f>
        <v>1</v>
      </c>
    </row>
    <row r="539" spans="1:9" hidden="1" x14ac:dyDescent="0.25">
      <c r="A539" s="1">
        <v>538</v>
      </c>
      <c r="B539" s="1" t="s">
        <v>2620</v>
      </c>
      <c r="C539" s="1" t="s">
        <v>2620</v>
      </c>
      <c r="D539" s="1" t="s">
        <v>3749</v>
      </c>
      <c r="E539" s="1" t="s">
        <v>575</v>
      </c>
      <c r="F539" s="1" t="str">
        <f>VLOOKUP(Table4[[#This Row],[نام کارشناس دفتر فنی]],Table1[],3,0)</f>
        <v>کارشناس کالیبراسیون و برنامه ریزی تعمیرات برق وابزاردقیق</v>
      </c>
      <c r="G539" s="1" t="s">
        <v>704</v>
      </c>
      <c r="H539" s="1" t="str">
        <f>VLOOKUP(Table4[[#This Row],[نام شخص کارشناس نظارت]],Table1[],3,0)</f>
        <v>کارشناس برق و ابزار دقیق نظارت (1)</v>
      </c>
      <c r="I539" s="1">
        <f>COUNTIF(Table2[کد سیستم],Table4[[#This Row],[کد سیستم]])</f>
        <v>1</v>
      </c>
    </row>
    <row r="540" spans="1:9" hidden="1" x14ac:dyDescent="0.25">
      <c r="A540" s="1">
        <v>539</v>
      </c>
      <c r="B540" s="1" t="s">
        <v>2622</v>
      </c>
      <c r="C540" s="1" t="s">
        <v>2622</v>
      </c>
      <c r="D540" s="1" t="s">
        <v>3749</v>
      </c>
      <c r="E540" s="1" t="s">
        <v>575</v>
      </c>
      <c r="F540" s="1" t="str">
        <f>VLOOKUP(Table4[[#This Row],[نام کارشناس دفتر فنی]],Table1[],3,0)</f>
        <v>کارشناس کالیبراسیون و برنامه ریزی تعمیرات برق وابزاردقیق</v>
      </c>
      <c r="G540" s="1" t="s">
        <v>704</v>
      </c>
      <c r="H540" s="1" t="str">
        <f>VLOOKUP(Table4[[#This Row],[نام شخص کارشناس نظارت]],Table1[],3,0)</f>
        <v>کارشناس برق و ابزار دقیق نظارت (1)</v>
      </c>
      <c r="I540" s="1">
        <f>COUNTIF(Table2[کد سیستم],Table4[[#This Row],[کد سیستم]])</f>
        <v>1</v>
      </c>
    </row>
    <row r="541" spans="1:9" hidden="1" x14ac:dyDescent="0.25">
      <c r="A541" s="1">
        <v>540</v>
      </c>
      <c r="B541" s="1" t="s">
        <v>2624</v>
      </c>
      <c r="C541" s="1" t="s">
        <v>2624</v>
      </c>
      <c r="D541" s="1" t="s">
        <v>3749</v>
      </c>
      <c r="E541" s="1" t="s">
        <v>575</v>
      </c>
      <c r="F541" s="1" t="str">
        <f>VLOOKUP(Table4[[#This Row],[نام کارشناس دفتر فنی]],Table1[],3,0)</f>
        <v>کارشناس کالیبراسیون و برنامه ریزی تعمیرات برق وابزاردقیق</v>
      </c>
      <c r="G541" s="1" t="s">
        <v>704</v>
      </c>
      <c r="H541" s="1" t="str">
        <f>VLOOKUP(Table4[[#This Row],[نام شخص کارشناس نظارت]],Table1[],3,0)</f>
        <v>کارشناس برق و ابزار دقیق نظارت (1)</v>
      </c>
      <c r="I541" s="1">
        <f>COUNTIF(Table2[کد سیستم],Table4[[#This Row],[کد سیستم]])</f>
        <v>1</v>
      </c>
    </row>
    <row r="542" spans="1:9" hidden="1" x14ac:dyDescent="0.25">
      <c r="A542" s="1">
        <v>541</v>
      </c>
      <c r="B542" s="1" t="s">
        <v>2626</v>
      </c>
      <c r="C542" s="1" t="s">
        <v>2626</v>
      </c>
      <c r="D542" s="1" t="s">
        <v>3749</v>
      </c>
      <c r="E542" s="1" t="s">
        <v>575</v>
      </c>
      <c r="F542" s="1" t="str">
        <f>VLOOKUP(Table4[[#This Row],[نام کارشناس دفتر فنی]],Table1[],3,0)</f>
        <v>کارشناس کالیبراسیون و برنامه ریزی تعمیرات برق وابزاردقیق</v>
      </c>
      <c r="G542" s="1" t="s">
        <v>704</v>
      </c>
      <c r="H542" s="1" t="str">
        <f>VLOOKUP(Table4[[#This Row],[نام شخص کارشناس نظارت]],Table1[],3,0)</f>
        <v>کارشناس برق و ابزار دقیق نظارت (1)</v>
      </c>
      <c r="I542" s="1">
        <f>COUNTIF(Table2[کد سیستم],Table4[[#This Row],[کد سیستم]])</f>
        <v>1</v>
      </c>
    </row>
    <row r="543" spans="1:9" hidden="1" x14ac:dyDescent="0.25">
      <c r="A543" s="1">
        <v>542</v>
      </c>
      <c r="B543" s="1" t="s">
        <v>2628</v>
      </c>
      <c r="C543" s="1" t="s">
        <v>2628</v>
      </c>
      <c r="D543" s="1" t="s">
        <v>3749</v>
      </c>
      <c r="E543" s="1" t="s">
        <v>575</v>
      </c>
      <c r="F543" s="1" t="str">
        <f>VLOOKUP(Table4[[#This Row],[نام کارشناس دفتر فنی]],Table1[],3,0)</f>
        <v>کارشناس کالیبراسیون و برنامه ریزی تعمیرات برق وابزاردقیق</v>
      </c>
      <c r="G543" s="1" t="s">
        <v>704</v>
      </c>
      <c r="H543" s="1" t="str">
        <f>VLOOKUP(Table4[[#This Row],[نام شخص کارشناس نظارت]],Table1[],3,0)</f>
        <v>کارشناس برق و ابزار دقیق نظارت (1)</v>
      </c>
      <c r="I543" s="1">
        <f>COUNTIF(Table2[کد سیستم],Table4[[#This Row],[کد سیستم]])</f>
        <v>1</v>
      </c>
    </row>
    <row r="544" spans="1:9" hidden="1" x14ac:dyDescent="0.25">
      <c r="A544" s="1">
        <v>543</v>
      </c>
      <c r="B544" s="1" t="s">
        <v>2630</v>
      </c>
      <c r="C544" s="1" t="s">
        <v>2630</v>
      </c>
      <c r="D544" s="1" t="s">
        <v>3749</v>
      </c>
      <c r="E544" s="1" t="s">
        <v>575</v>
      </c>
      <c r="F544" s="1" t="str">
        <f>VLOOKUP(Table4[[#This Row],[نام کارشناس دفتر فنی]],Table1[],3,0)</f>
        <v>کارشناس کالیبراسیون و برنامه ریزی تعمیرات برق وابزاردقیق</v>
      </c>
      <c r="G544" s="1" t="s">
        <v>704</v>
      </c>
      <c r="H544" s="1" t="str">
        <f>VLOOKUP(Table4[[#This Row],[نام شخص کارشناس نظارت]],Table1[],3,0)</f>
        <v>کارشناس برق و ابزار دقیق نظارت (1)</v>
      </c>
      <c r="I544" s="1">
        <f>COUNTIF(Table2[کد سیستم],Table4[[#This Row],[کد سیستم]])</f>
        <v>1</v>
      </c>
    </row>
    <row r="545" spans="1:9" hidden="1" x14ac:dyDescent="0.25">
      <c r="A545" s="1">
        <v>544</v>
      </c>
      <c r="B545" s="1" t="s">
        <v>2632</v>
      </c>
      <c r="C545" s="1" t="s">
        <v>2632</v>
      </c>
      <c r="D545" s="1" t="s">
        <v>3749</v>
      </c>
      <c r="E545" s="1" t="s">
        <v>575</v>
      </c>
      <c r="F545" s="1" t="str">
        <f>VLOOKUP(Table4[[#This Row],[نام کارشناس دفتر فنی]],Table1[],3,0)</f>
        <v>کارشناس کالیبراسیون و برنامه ریزی تعمیرات برق وابزاردقیق</v>
      </c>
      <c r="G545" s="1" t="s">
        <v>704</v>
      </c>
      <c r="H545" s="1" t="str">
        <f>VLOOKUP(Table4[[#This Row],[نام شخص کارشناس نظارت]],Table1[],3,0)</f>
        <v>کارشناس برق و ابزار دقیق نظارت (1)</v>
      </c>
      <c r="I545" s="1">
        <f>COUNTIF(Table2[کد سیستم],Table4[[#This Row],[کد سیستم]])</f>
        <v>1</v>
      </c>
    </row>
    <row r="546" spans="1:9" hidden="1" x14ac:dyDescent="0.25">
      <c r="A546" s="1">
        <v>545</v>
      </c>
      <c r="B546" s="1" t="s">
        <v>2634</v>
      </c>
      <c r="C546" s="1">
        <v>1330</v>
      </c>
      <c r="D546" s="1" t="s">
        <v>3749</v>
      </c>
      <c r="E546" s="1" t="s">
        <v>575</v>
      </c>
      <c r="F546" s="1" t="str">
        <f>VLOOKUP(Table4[[#This Row],[نام کارشناس دفتر فنی]],Table1[],3,0)</f>
        <v>کارشناس کالیبراسیون و برنامه ریزی تعمیرات برق وابزاردقیق</v>
      </c>
      <c r="G546" s="1" t="s">
        <v>704</v>
      </c>
      <c r="H546" s="1" t="str">
        <f>VLOOKUP(Table4[[#This Row],[نام شخص کارشناس نظارت]],Table1[],3,0)</f>
        <v>کارشناس برق و ابزار دقیق نظارت (1)</v>
      </c>
      <c r="I546" s="1">
        <f>COUNTIF(Table2[کد سیستم],Table4[[#This Row],[کد سیستم]])</f>
        <v>1</v>
      </c>
    </row>
    <row r="547" spans="1:9" hidden="1" x14ac:dyDescent="0.25">
      <c r="A547" s="1">
        <v>546</v>
      </c>
      <c r="B547" s="1" t="s">
        <v>2636</v>
      </c>
      <c r="C547" s="1" t="s">
        <v>2636</v>
      </c>
      <c r="D547" s="1" t="s">
        <v>3749</v>
      </c>
      <c r="E547" s="1" t="s">
        <v>575</v>
      </c>
      <c r="F547" s="1" t="str">
        <f>VLOOKUP(Table4[[#This Row],[نام کارشناس دفتر فنی]],Table1[],3,0)</f>
        <v>کارشناس کالیبراسیون و برنامه ریزی تعمیرات برق وابزاردقیق</v>
      </c>
      <c r="G547" s="1" t="s">
        <v>704</v>
      </c>
      <c r="H547" s="1" t="str">
        <f>VLOOKUP(Table4[[#This Row],[نام شخص کارشناس نظارت]],Table1[],3,0)</f>
        <v>کارشناس برق و ابزار دقیق نظارت (1)</v>
      </c>
      <c r="I547" s="1">
        <f>COUNTIF(Table2[کد سیستم],Table4[[#This Row],[کد سیستم]])</f>
        <v>1</v>
      </c>
    </row>
    <row r="548" spans="1:9" hidden="1" x14ac:dyDescent="0.25">
      <c r="A548" s="1">
        <v>547</v>
      </c>
      <c r="B548" s="1" t="s">
        <v>2638</v>
      </c>
      <c r="C548" s="1" t="s">
        <v>2638</v>
      </c>
      <c r="D548" s="1" t="s">
        <v>3749</v>
      </c>
      <c r="E548" s="1" t="s">
        <v>575</v>
      </c>
      <c r="F548" s="1" t="str">
        <f>VLOOKUP(Table4[[#This Row],[نام کارشناس دفتر فنی]],Table1[],3,0)</f>
        <v>کارشناس کالیبراسیون و برنامه ریزی تعمیرات برق وابزاردقیق</v>
      </c>
      <c r="G548" s="1" t="s">
        <v>704</v>
      </c>
      <c r="H548" s="1" t="str">
        <f>VLOOKUP(Table4[[#This Row],[نام شخص کارشناس نظارت]],Table1[],3,0)</f>
        <v>کارشناس برق و ابزار دقیق نظارت (1)</v>
      </c>
      <c r="I548" s="1">
        <f>COUNTIF(Table2[کد سیستم],Table4[[#This Row],[کد سیستم]])</f>
        <v>1</v>
      </c>
    </row>
    <row r="549" spans="1:9" hidden="1" x14ac:dyDescent="0.25">
      <c r="A549" s="1">
        <v>548</v>
      </c>
      <c r="B549" s="1" t="s">
        <v>2640</v>
      </c>
      <c r="C549" s="1" t="s">
        <v>2640</v>
      </c>
      <c r="D549" s="1" t="s">
        <v>3749</v>
      </c>
      <c r="E549" s="1" t="s">
        <v>575</v>
      </c>
      <c r="F549" s="1" t="str">
        <f>VLOOKUP(Table4[[#This Row],[نام کارشناس دفتر فنی]],Table1[],3,0)</f>
        <v>کارشناس کالیبراسیون و برنامه ریزی تعمیرات برق وابزاردقیق</v>
      </c>
      <c r="G549" s="1" t="s">
        <v>704</v>
      </c>
      <c r="H549" s="1" t="str">
        <f>VLOOKUP(Table4[[#This Row],[نام شخص کارشناس نظارت]],Table1[],3,0)</f>
        <v>کارشناس برق و ابزار دقیق نظارت (1)</v>
      </c>
      <c r="I549" s="1">
        <f>COUNTIF(Table2[کد سیستم],Table4[[#This Row],[کد سیستم]])</f>
        <v>1</v>
      </c>
    </row>
    <row r="550" spans="1:9" hidden="1" x14ac:dyDescent="0.25">
      <c r="A550" s="1">
        <v>549</v>
      </c>
      <c r="B550" s="1" t="s">
        <v>2642</v>
      </c>
      <c r="C550" s="1" t="s">
        <v>2642</v>
      </c>
      <c r="D550" s="1" t="s">
        <v>3749</v>
      </c>
      <c r="E550" s="1" t="s">
        <v>575</v>
      </c>
      <c r="F550" s="1" t="str">
        <f>VLOOKUP(Table4[[#This Row],[نام کارشناس دفتر فنی]],Table1[],3,0)</f>
        <v>کارشناس کالیبراسیون و برنامه ریزی تعمیرات برق وابزاردقیق</v>
      </c>
      <c r="G550" s="1" t="s">
        <v>704</v>
      </c>
      <c r="H550" s="1" t="str">
        <f>VLOOKUP(Table4[[#This Row],[نام شخص کارشناس نظارت]],Table1[],3,0)</f>
        <v>کارشناس برق و ابزار دقیق نظارت (1)</v>
      </c>
      <c r="I550" s="1">
        <f>COUNTIF(Table2[کد سیستم],Table4[[#This Row],[کد سیستم]])</f>
        <v>1</v>
      </c>
    </row>
    <row r="551" spans="1:9" hidden="1" x14ac:dyDescent="0.25">
      <c r="A551" s="1">
        <v>550</v>
      </c>
      <c r="B551" s="1" t="s">
        <v>2644</v>
      </c>
      <c r="C551" s="1" t="s">
        <v>2644</v>
      </c>
      <c r="D551" s="1" t="s">
        <v>3749</v>
      </c>
      <c r="E551" s="1" t="s">
        <v>575</v>
      </c>
      <c r="F551" s="1" t="str">
        <f>VLOOKUP(Table4[[#This Row],[نام کارشناس دفتر فنی]],Table1[],3,0)</f>
        <v>کارشناس کالیبراسیون و برنامه ریزی تعمیرات برق وابزاردقیق</v>
      </c>
      <c r="G551" s="1" t="s">
        <v>704</v>
      </c>
      <c r="H551" s="1" t="str">
        <f>VLOOKUP(Table4[[#This Row],[نام شخص کارشناس نظارت]],Table1[],3,0)</f>
        <v>کارشناس برق و ابزار دقیق نظارت (1)</v>
      </c>
      <c r="I551" s="1">
        <f>COUNTIF(Table2[کد سیستم],Table4[[#This Row],[کد سیستم]])</f>
        <v>1</v>
      </c>
    </row>
    <row r="552" spans="1:9" hidden="1" x14ac:dyDescent="0.25">
      <c r="A552" s="1">
        <v>551</v>
      </c>
      <c r="B552" s="1" t="s">
        <v>2646</v>
      </c>
      <c r="C552" s="1" t="s">
        <v>2646</v>
      </c>
      <c r="D552" s="1" t="s">
        <v>3749</v>
      </c>
      <c r="E552" s="1" t="s">
        <v>575</v>
      </c>
      <c r="F552" s="1" t="str">
        <f>VLOOKUP(Table4[[#This Row],[نام کارشناس دفتر فنی]],Table1[],3,0)</f>
        <v>کارشناس کالیبراسیون و برنامه ریزی تعمیرات برق وابزاردقیق</v>
      </c>
      <c r="G552" s="1" t="s">
        <v>704</v>
      </c>
      <c r="H552" s="1" t="str">
        <f>VLOOKUP(Table4[[#This Row],[نام شخص کارشناس نظارت]],Table1[],3,0)</f>
        <v>کارشناس برق و ابزار دقیق نظارت (1)</v>
      </c>
      <c r="I552" s="1">
        <f>COUNTIF(Table2[کد سیستم],Table4[[#This Row],[کد سیستم]])</f>
        <v>1</v>
      </c>
    </row>
    <row r="553" spans="1:9" hidden="1" x14ac:dyDescent="0.25">
      <c r="A553" s="1">
        <v>552</v>
      </c>
      <c r="B553" s="1" t="s">
        <v>2648</v>
      </c>
      <c r="C553" s="1" t="s">
        <v>2648</v>
      </c>
      <c r="D553" s="1" t="s">
        <v>3749</v>
      </c>
      <c r="E553" s="1" t="s">
        <v>575</v>
      </c>
      <c r="F553" s="1" t="str">
        <f>VLOOKUP(Table4[[#This Row],[نام کارشناس دفتر فنی]],Table1[],3,0)</f>
        <v>کارشناس کالیبراسیون و برنامه ریزی تعمیرات برق وابزاردقیق</v>
      </c>
      <c r="G553" s="1" t="s">
        <v>704</v>
      </c>
      <c r="H553" s="1" t="str">
        <f>VLOOKUP(Table4[[#This Row],[نام شخص کارشناس نظارت]],Table1[],3,0)</f>
        <v>کارشناس برق و ابزار دقیق نظارت (1)</v>
      </c>
      <c r="I553" s="1">
        <f>COUNTIF(Table2[کد سیستم],Table4[[#This Row],[کد سیستم]])</f>
        <v>1</v>
      </c>
    </row>
    <row r="554" spans="1:9" hidden="1" x14ac:dyDescent="0.25">
      <c r="A554" s="1">
        <v>553</v>
      </c>
      <c r="B554" s="1" t="s">
        <v>2650</v>
      </c>
      <c r="C554" s="1">
        <v>1340</v>
      </c>
      <c r="D554" s="1" t="s">
        <v>3749</v>
      </c>
      <c r="E554" s="1" t="s">
        <v>575</v>
      </c>
      <c r="F554" s="1" t="str">
        <f>VLOOKUP(Table4[[#This Row],[نام کارشناس دفتر فنی]],Table1[],3,0)</f>
        <v>کارشناس کالیبراسیون و برنامه ریزی تعمیرات برق وابزاردقیق</v>
      </c>
      <c r="G554" s="1" t="s">
        <v>704</v>
      </c>
      <c r="H554" s="1" t="str">
        <f>VLOOKUP(Table4[[#This Row],[نام شخص کارشناس نظارت]],Table1[],3,0)</f>
        <v>کارشناس برق و ابزار دقیق نظارت (1)</v>
      </c>
      <c r="I554" s="1">
        <f>COUNTIF(Table2[کد سیستم],Table4[[#This Row],[کد سیستم]])</f>
        <v>1</v>
      </c>
    </row>
    <row r="555" spans="1:9" hidden="1" x14ac:dyDescent="0.25">
      <c r="A555" s="1">
        <v>554</v>
      </c>
      <c r="B555" s="1" t="s">
        <v>2652</v>
      </c>
      <c r="C555" s="1" t="s">
        <v>2652</v>
      </c>
      <c r="D555" s="1" t="s">
        <v>3749</v>
      </c>
      <c r="E555" s="1" t="s">
        <v>575</v>
      </c>
      <c r="F555" s="1" t="str">
        <f>VLOOKUP(Table4[[#This Row],[نام کارشناس دفتر فنی]],Table1[],3,0)</f>
        <v>کارشناس کالیبراسیون و برنامه ریزی تعمیرات برق وابزاردقیق</v>
      </c>
      <c r="G555" s="1" t="s">
        <v>704</v>
      </c>
      <c r="H555" s="1" t="str">
        <f>VLOOKUP(Table4[[#This Row],[نام شخص کارشناس نظارت]],Table1[],3,0)</f>
        <v>کارشناس برق و ابزار دقیق نظارت (1)</v>
      </c>
      <c r="I555" s="1">
        <f>COUNTIF(Table2[کد سیستم],Table4[[#This Row],[کد سیستم]])</f>
        <v>1</v>
      </c>
    </row>
    <row r="556" spans="1:9" hidden="1" x14ac:dyDescent="0.25">
      <c r="A556" s="1">
        <v>555</v>
      </c>
      <c r="B556" s="1" t="s">
        <v>2654</v>
      </c>
      <c r="C556" s="1">
        <v>1350</v>
      </c>
      <c r="D556" s="1" t="s">
        <v>3749</v>
      </c>
      <c r="E556" s="1" t="s">
        <v>575</v>
      </c>
      <c r="F556" s="1" t="str">
        <f>VLOOKUP(Table4[[#This Row],[نام کارشناس دفتر فنی]],Table1[],3,0)</f>
        <v>کارشناس کالیبراسیون و برنامه ریزی تعمیرات برق وابزاردقیق</v>
      </c>
      <c r="G556" s="1" t="s">
        <v>704</v>
      </c>
      <c r="H556" s="1" t="str">
        <f>VLOOKUP(Table4[[#This Row],[نام شخص کارشناس نظارت]],Table1[],3,0)</f>
        <v>کارشناس برق و ابزار دقیق نظارت (1)</v>
      </c>
      <c r="I556" s="1">
        <f>COUNTIF(Table2[کد سیستم],Table4[[#This Row],[کد سیستم]])</f>
        <v>1</v>
      </c>
    </row>
    <row r="557" spans="1:9" hidden="1" x14ac:dyDescent="0.25">
      <c r="A557" s="1">
        <v>556</v>
      </c>
      <c r="B557" s="1" t="s">
        <v>2656</v>
      </c>
      <c r="C557" s="1" t="s">
        <v>2656</v>
      </c>
      <c r="D557" s="1" t="s">
        <v>3749</v>
      </c>
      <c r="E557" s="1" t="s">
        <v>575</v>
      </c>
      <c r="F557" s="1" t="str">
        <f>VLOOKUP(Table4[[#This Row],[نام کارشناس دفتر فنی]],Table1[],3,0)</f>
        <v>کارشناس کالیبراسیون و برنامه ریزی تعمیرات برق وابزاردقیق</v>
      </c>
      <c r="G557" s="1" t="s">
        <v>704</v>
      </c>
      <c r="H557" s="1" t="str">
        <f>VLOOKUP(Table4[[#This Row],[نام شخص کارشناس نظارت]],Table1[],3,0)</f>
        <v>کارشناس برق و ابزار دقیق نظارت (1)</v>
      </c>
      <c r="I557" s="1">
        <f>COUNTIF(Table2[کد سیستم],Table4[[#This Row],[کد سیستم]])</f>
        <v>1</v>
      </c>
    </row>
    <row r="558" spans="1:9" hidden="1" x14ac:dyDescent="0.25">
      <c r="A558" s="1">
        <v>557</v>
      </c>
      <c r="B558" s="1" t="s">
        <v>2658</v>
      </c>
      <c r="C558" s="1" t="s">
        <v>2658</v>
      </c>
      <c r="D558" s="1" t="s">
        <v>3749</v>
      </c>
      <c r="E558" s="1" t="s">
        <v>575</v>
      </c>
      <c r="F558" s="1" t="str">
        <f>VLOOKUP(Table4[[#This Row],[نام کارشناس دفتر فنی]],Table1[],3,0)</f>
        <v>کارشناس کالیبراسیون و برنامه ریزی تعمیرات برق وابزاردقیق</v>
      </c>
      <c r="G558" s="1" t="s">
        <v>704</v>
      </c>
      <c r="H558" s="1" t="str">
        <f>VLOOKUP(Table4[[#This Row],[نام شخص کارشناس نظارت]],Table1[],3,0)</f>
        <v>کارشناس برق و ابزار دقیق نظارت (1)</v>
      </c>
      <c r="I558" s="1">
        <f>COUNTIF(Table2[کد سیستم],Table4[[#This Row],[کد سیستم]])</f>
        <v>1</v>
      </c>
    </row>
    <row r="559" spans="1:9" hidden="1" x14ac:dyDescent="0.25">
      <c r="A559" s="1">
        <v>558</v>
      </c>
      <c r="B559" s="1" t="s">
        <v>2660</v>
      </c>
      <c r="C559" s="1" t="s">
        <v>2660</v>
      </c>
      <c r="D559" s="1" t="s">
        <v>3749</v>
      </c>
      <c r="E559" s="1" t="s">
        <v>575</v>
      </c>
      <c r="F559" s="1" t="str">
        <f>VLOOKUP(Table4[[#This Row],[نام کارشناس دفتر فنی]],Table1[],3,0)</f>
        <v>کارشناس کالیبراسیون و برنامه ریزی تعمیرات برق وابزاردقیق</v>
      </c>
      <c r="G559" s="1" t="s">
        <v>704</v>
      </c>
      <c r="H559" s="1" t="str">
        <f>VLOOKUP(Table4[[#This Row],[نام شخص کارشناس نظارت]],Table1[],3,0)</f>
        <v>کارشناس برق و ابزار دقیق نظارت (1)</v>
      </c>
      <c r="I559" s="1">
        <f>COUNTIF(Table2[کد سیستم],Table4[[#This Row],[کد سیستم]])</f>
        <v>1</v>
      </c>
    </row>
    <row r="560" spans="1:9" hidden="1" x14ac:dyDescent="0.25">
      <c r="A560" s="1">
        <v>559</v>
      </c>
      <c r="B560" s="1" t="s">
        <v>2662</v>
      </c>
      <c r="C560" s="1" t="s">
        <v>2662</v>
      </c>
      <c r="D560" s="1" t="s">
        <v>3749</v>
      </c>
      <c r="E560" s="1" t="s">
        <v>575</v>
      </c>
      <c r="F560" s="1" t="str">
        <f>VLOOKUP(Table4[[#This Row],[نام کارشناس دفتر فنی]],Table1[],3,0)</f>
        <v>کارشناس کالیبراسیون و برنامه ریزی تعمیرات برق وابزاردقیق</v>
      </c>
      <c r="G560" s="1" t="s">
        <v>704</v>
      </c>
      <c r="H560" s="1" t="str">
        <f>VLOOKUP(Table4[[#This Row],[نام شخص کارشناس نظارت]],Table1[],3,0)</f>
        <v>کارشناس برق و ابزار دقیق نظارت (1)</v>
      </c>
      <c r="I560" s="1">
        <f>COUNTIF(Table2[کد سیستم],Table4[[#This Row],[کد سیستم]])</f>
        <v>1</v>
      </c>
    </row>
    <row r="561" spans="1:9" hidden="1" x14ac:dyDescent="0.25">
      <c r="A561" s="1">
        <v>560</v>
      </c>
      <c r="B561" s="1" t="s">
        <v>2664</v>
      </c>
      <c r="C561" s="1" t="s">
        <v>2664</v>
      </c>
      <c r="D561" s="1" t="s">
        <v>3749</v>
      </c>
      <c r="E561" s="1" t="s">
        <v>575</v>
      </c>
      <c r="F561" s="1" t="str">
        <f>VLOOKUP(Table4[[#This Row],[نام کارشناس دفتر فنی]],Table1[],3,0)</f>
        <v>کارشناس کالیبراسیون و برنامه ریزی تعمیرات برق وابزاردقیق</v>
      </c>
      <c r="G561" s="1" t="s">
        <v>704</v>
      </c>
      <c r="H561" s="1" t="str">
        <f>VLOOKUP(Table4[[#This Row],[نام شخص کارشناس نظارت]],Table1[],3,0)</f>
        <v>کارشناس برق و ابزار دقیق نظارت (1)</v>
      </c>
      <c r="I561" s="1">
        <f>COUNTIF(Table2[کد سیستم],Table4[[#This Row],[کد سیستم]])</f>
        <v>1</v>
      </c>
    </row>
    <row r="562" spans="1:9" hidden="1" x14ac:dyDescent="0.25">
      <c r="A562" s="1">
        <v>561</v>
      </c>
      <c r="B562" s="1" t="s">
        <v>2666</v>
      </c>
      <c r="C562" s="1" t="s">
        <v>2666</v>
      </c>
      <c r="D562" s="1" t="s">
        <v>3749</v>
      </c>
      <c r="E562" s="1" t="s">
        <v>575</v>
      </c>
      <c r="F562" s="1" t="str">
        <f>VLOOKUP(Table4[[#This Row],[نام کارشناس دفتر فنی]],Table1[],3,0)</f>
        <v>کارشناس کالیبراسیون و برنامه ریزی تعمیرات برق وابزاردقیق</v>
      </c>
      <c r="G562" s="1" t="s">
        <v>704</v>
      </c>
      <c r="H562" s="1" t="str">
        <f>VLOOKUP(Table4[[#This Row],[نام شخص کارشناس نظارت]],Table1[],3,0)</f>
        <v>کارشناس برق و ابزار دقیق نظارت (1)</v>
      </c>
      <c r="I562" s="1">
        <f>COUNTIF(Table2[کد سیستم],Table4[[#This Row],[کد سیستم]])</f>
        <v>1</v>
      </c>
    </row>
    <row r="563" spans="1:9" hidden="1" x14ac:dyDescent="0.25">
      <c r="A563" s="1">
        <v>562</v>
      </c>
      <c r="B563" s="1" t="s">
        <v>2668</v>
      </c>
      <c r="C563" s="1" t="s">
        <v>2668</v>
      </c>
      <c r="D563" s="1" t="s">
        <v>3749</v>
      </c>
      <c r="E563" s="1" t="s">
        <v>575</v>
      </c>
      <c r="F563" s="1" t="str">
        <f>VLOOKUP(Table4[[#This Row],[نام کارشناس دفتر فنی]],Table1[],3,0)</f>
        <v>کارشناس کالیبراسیون و برنامه ریزی تعمیرات برق وابزاردقیق</v>
      </c>
      <c r="G563" s="1" t="s">
        <v>704</v>
      </c>
      <c r="H563" s="1" t="str">
        <f>VLOOKUP(Table4[[#This Row],[نام شخص کارشناس نظارت]],Table1[],3,0)</f>
        <v>کارشناس برق و ابزار دقیق نظارت (1)</v>
      </c>
      <c r="I563" s="1">
        <f>COUNTIF(Table2[کد سیستم],Table4[[#This Row],[کد سیستم]])</f>
        <v>1</v>
      </c>
    </row>
    <row r="564" spans="1:9" hidden="1" x14ac:dyDescent="0.25">
      <c r="A564" s="1">
        <v>563</v>
      </c>
      <c r="B564" s="1" t="s">
        <v>2670</v>
      </c>
      <c r="C564" s="1" t="s">
        <v>2670</v>
      </c>
      <c r="D564" s="1" t="s">
        <v>3749</v>
      </c>
      <c r="E564" s="1" t="s">
        <v>575</v>
      </c>
      <c r="F564" s="1" t="str">
        <f>VLOOKUP(Table4[[#This Row],[نام کارشناس دفتر فنی]],Table1[],3,0)</f>
        <v>کارشناس کالیبراسیون و برنامه ریزی تعمیرات برق وابزاردقیق</v>
      </c>
      <c r="G564" s="1" t="s">
        <v>704</v>
      </c>
      <c r="H564" s="1" t="str">
        <f>VLOOKUP(Table4[[#This Row],[نام شخص کارشناس نظارت]],Table1[],3,0)</f>
        <v>کارشناس برق و ابزار دقیق نظارت (1)</v>
      </c>
      <c r="I564" s="1">
        <f>COUNTIF(Table2[کد سیستم],Table4[[#This Row],[کد سیستم]])</f>
        <v>1</v>
      </c>
    </row>
    <row r="565" spans="1:9" hidden="1" x14ac:dyDescent="0.25">
      <c r="A565" s="1">
        <v>564</v>
      </c>
      <c r="B565" s="1" t="s">
        <v>2672</v>
      </c>
      <c r="C565" s="1" t="s">
        <v>2672</v>
      </c>
      <c r="D565" s="1" t="s">
        <v>3749</v>
      </c>
      <c r="E565" s="1" t="s">
        <v>575</v>
      </c>
      <c r="F565" s="1" t="str">
        <f>VLOOKUP(Table4[[#This Row],[نام کارشناس دفتر فنی]],Table1[],3,0)</f>
        <v>کارشناس کالیبراسیون و برنامه ریزی تعمیرات برق وابزاردقیق</v>
      </c>
      <c r="G565" s="1" t="s">
        <v>704</v>
      </c>
      <c r="H565" s="1" t="str">
        <f>VLOOKUP(Table4[[#This Row],[نام شخص کارشناس نظارت]],Table1[],3,0)</f>
        <v>کارشناس برق و ابزار دقیق نظارت (1)</v>
      </c>
      <c r="I565" s="1">
        <f>COUNTIF(Table2[کد سیستم],Table4[[#This Row],[کد سیستم]])</f>
        <v>1</v>
      </c>
    </row>
    <row r="566" spans="1:9" hidden="1" x14ac:dyDescent="0.25">
      <c r="A566" s="1">
        <v>565</v>
      </c>
      <c r="B566" s="1" t="s">
        <v>2674</v>
      </c>
      <c r="C566" s="1">
        <v>1360</v>
      </c>
      <c r="D566" s="1" t="s">
        <v>3749</v>
      </c>
      <c r="E566" s="1" t="s">
        <v>575</v>
      </c>
      <c r="F566" s="1" t="str">
        <f>VLOOKUP(Table4[[#This Row],[نام کارشناس دفتر فنی]],Table1[],3,0)</f>
        <v>کارشناس کالیبراسیون و برنامه ریزی تعمیرات برق وابزاردقیق</v>
      </c>
      <c r="G566" s="1" t="s">
        <v>704</v>
      </c>
      <c r="H566" s="1" t="str">
        <f>VLOOKUP(Table4[[#This Row],[نام شخص کارشناس نظارت]],Table1[],3,0)</f>
        <v>کارشناس برق و ابزار دقیق نظارت (1)</v>
      </c>
      <c r="I566" s="1">
        <f>COUNTIF(Table2[کد سیستم],Table4[[#This Row],[کد سیستم]])</f>
        <v>1</v>
      </c>
    </row>
    <row r="567" spans="1:9" hidden="1" x14ac:dyDescent="0.25">
      <c r="A567" s="1">
        <v>566</v>
      </c>
      <c r="B567" s="1" t="s">
        <v>2676</v>
      </c>
      <c r="C567" s="1" t="s">
        <v>2676</v>
      </c>
      <c r="D567" s="1" t="s">
        <v>3749</v>
      </c>
      <c r="E567" s="1" t="s">
        <v>575</v>
      </c>
      <c r="F567" s="1" t="str">
        <f>VLOOKUP(Table4[[#This Row],[نام کارشناس دفتر فنی]],Table1[],3,0)</f>
        <v>کارشناس کالیبراسیون و برنامه ریزی تعمیرات برق وابزاردقیق</v>
      </c>
      <c r="G567" s="1" t="s">
        <v>704</v>
      </c>
      <c r="H567" s="1" t="str">
        <f>VLOOKUP(Table4[[#This Row],[نام شخص کارشناس نظارت]],Table1[],3,0)</f>
        <v>کارشناس برق و ابزار دقیق نظارت (1)</v>
      </c>
      <c r="I567" s="1">
        <f>COUNTIF(Table2[کد سیستم],Table4[[#This Row],[کد سیستم]])</f>
        <v>1</v>
      </c>
    </row>
    <row r="568" spans="1:9" hidden="1" x14ac:dyDescent="0.25">
      <c r="A568" s="1">
        <v>567</v>
      </c>
      <c r="B568" s="1" t="s">
        <v>2678</v>
      </c>
      <c r="C568" s="1" t="s">
        <v>2678</v>
      </c>
      <c r="D568" s="1" t="s">
        <v>3749</v>
      </c>
      <c r="E568" s="1" t="s">
        <v>575</v>
      </c>
      <c r="F568" s="1" t="str">
        <f>VLOOKUP(Table4[[#This Row],[نام کارشناس دفتر فنی]],Table1[],3,0)</f>
        <v>کارشناس کالیبراسیون و برنامه ریزی تعمیرات برق وابزاردقیق</v>
      </c>
      <c r="G568" s="1" t="s">
        <v>704</v>
      </c>
      <c r="H568" s="1" t="str">
        <f>VLOOKUP(Table4[[#This Row],[نام شخص کارشناس نظارت]],Table1[],3,0)</f>
        <v>کارشناس برق و ابزار دقیق نظارت (1)</v>
      </c>
      <c r="I568" s="1">
        <f>COUNTIF(Table2[کد سیستم],Table4[[#This Row],[کد سیستم]])</f>
        <v>1</v>
      </c>
    </row>
    <row r="569" spans="1:9" hidden="1" x14ac:dyDescent="0.25">
      <c r="A569" s="1">
        <v>568</v>
      </c>
      <c r="B569" s="1" t="s">
        <v>2680</v>
      </c>
      <c r="C569" s="1" t="s">
        <v>2680</v>
      </c>
      <c r="D569" s="1" t="s">
        <v>3749</v>
      </c>
      <c r="E569" s="1" t="s">
        <v>575</v>
      </c>
      <c r="F569" s="1" t="str">
        <f>VLOOKUP(Table4[[#This Row],[نام کارشناس دفتر فنی]],Table1[],3,0)</f>
        <v>کارشناس کالیبراسیون و برنامه ریزی تعمیرات برق وابزاردقیق</v>
      </c>
      <c r="G569" s="1" t="s">
        <v>704</v>
      </c>
      <c r="H569" s="1" t="str">
        <f>VLOOKUP(Table4[[#This Row],[نام شخص کارشناس نظارت]],Table1[],3,0)</f>
        <v>کارشناس برق و ابزار دقیق نظارت (1)</v>
      </c>
      <c r="I569" s="1">
        <f>COUNTIF(Table2[کد سیستم],Table4[[#This Row],[کد سیستم]])</f>
        <v>1</v>
      </c>
    </row>
    <row r="570" spans="1:9" hidden="1" x14ac:dyDescent="0.25">
      <c r="A570" s="1">
        <v>569</v>
      </c>
      <c r="B570" s="1" t="s">
        <v>2682</v>
      </c>
      <c r="C570" s="1" t="s">
        <v>2682</v>
      </c>
      <c r="D570" s="1" t="s">
        <v>3749</v>
      </c>
      <c r="E570" s="1" t="s">
        <v>575</v>
      </c>
      <c r="F570" s="1" t="str">
        <f>VLOOKUP(Table4[[#This Row],[نام کارشناس دفتر فنی]],Table1[],3,0)</f>
        <v>کارشناس کالیبراسیون و برنامه ریزی تعمیرات برق وابزاردقیق</v>
      </c>
      <c r="G570" s="1" t="s">
        <v>704</v>
      </c>
      <c r="H570" s="1" t="str">
        <f>VLOOKUP(Table4[[#This Row],[نام شخص کارشناس نظارت]],Table1[],3,0)</f>
        <v>کارشناس برق و ابزار دقیق نظارت (1)</v>
      </c>
      <c r="I570" s="1">
        <f>COUNTIF(Table2[کد سیستم],Table4[[#This Row],[کد سیستم]])</f>
        <v>1</v>
      </c>
    </row>
    <row r="571" spans="1:9" hidden="1" x14ac:dyDescent="0.25">
      <c r="A571" s="1">
        <v>570</v>
      </c>
      <c r="B571" s="1" t="s">
        <v>2684</v>
      </c>
      <c r="C571" s="1" t="s">
        <v>2684</v>
      </c>
      <c r="D571" s="1" t="s">
        <v>3749</v>
      </c>
      <c r="E571" s="1" t="s">
        <v>575</v>
      </c>
      <c r="F571" s="1" t="str">
        <f>VLOOKUP(Table4[[#This Row],[نام کارشناس دفتر فنی]],Table1[],3,0)</f>
        <v>کارشناس کالیبراسیون و برنامه ریزی تعمیرات برق وابزاردقیق</v>
      </c>
      <c r="G571" s="1" t="s">
        <v>704</v>
      </c>
      <c r="H571" s="1" t="str">
        <f>VLOOKUP(Table4[[#This Row],[نام شخص کارشناس نظارت]],Table1[],3,0)</f>
        <v>کارشناس برق و ابزار دقیق نظارت (1)</v>
      </c>
      <c r="I571" s="1">
        <f>COUNTIF(Table2[کد سیستم],Table4[[#This Row],[کد سیستم]])</f>
        <v>1</v>
      </c>
    </row>
    <row r="572" spans="1:9" hidden="1" x14ac:dyDescent="0.25">
      <c r="A572" s="1">
        <v>571</v>
      </c>
      <c r="B572" s="1" t="s">
        <v>2686</v>
      </c>
      <c r="C572" s="1" t="s">
        <v>2686</v>
      </c>
      <c r="D572" s="1" t="s">
        <v>3749</v>
      </c>
      <c r="E572" s="1" t="s">
        <v>575</v>
      </c>
      <c r="F572" s="1" t="str">
        <f>VLOOKUP(Table4[[#This Row],[نام کارشناس دفتر فنی]],Table1[],3,0)</f>
        <v>کارشناس کالیبراسیون و برنامه ریزی تعمیرات برق وابزاردقیق</v>
      </c>
      <c r="G572" s="1" t="s">
        <v>704</v>
      </c>
      <c r="H572" s="1" t="str">
        <f>VLOOKUP(Table4[[#This Row],[نام شخص کارشناس نظارت]],Table1[],3,0)</f>
        <v>کارشناس برق و ابزار دقیق نظارت (1)</v>
      </c>
      <c r="I572" s="1">
        <f>COUNTIF(Table2[کد سیستم],Table4[[#This Row],[کد سیستم]])</f>
        <v>1</v>
      </c>
    </row>
    <row r="573" spans="1:9" hidden="1" x14ac:dyDescent="0.25">
      <c r="A573" s="1">
        <v>572</v>
      </c>
      <c r="B573" s="1" t="s">
        <v>2688</v>
      </c>
      <c r="C573" s="1">
        <v>1370</v>
      </c>
      <c r="D573" s="1" t="s">
        <v>3749</v>
      </c>
      <c r="E573" s="1" t="s">
        <v>575</v>
      </c>
      <c r="F573" s="1" t="str">
        <f>VLOOKUP(Table4[[#This Row],[نام کارشناس دفتر فنی]],Table1[],3,0)</f>
        <v>کارشناس کالیبراسیون و برنامه ریزی تعمیرات برق وابزاردقیق</v>
      </c>
      <c r="G573" s="1" t="s">
        <v>704</v>
      </c>
      <c r="H573" s="1" t="str">
        <f>VLOOKUP(Table4[[#This Row],[نام شخص کارشناس نظارت]],Table1[],3,0)</f>
        <v>کارشناس برق و ابزار دقیق نظارت (1)</v>
      </c>
      <c r="I573" s="1">
        <f>COUNTIF(Table2[کد سیستم],Table4[[#This Row],[کد سیستم]])</f>
        <v>1</v>
      </c>
    </row>
    <row r="574" spans="1:9" hidden="1" x14ac:dyDescent="0.25">
      <c r="A574" s="1">
        <v>573</v>
      </c>
      <c r="B574" s="1" t="s">
        <v>2690</v>
      </c>
      <c r="C574" s="1" t="s">
        <v>2690</v>
      </c>
      <c r="D574" s="1" t="s">
        <v>3749</v>
      </c>
      <c r="E574" s="1" t="s">
        <v>575</v>
      </c>
      <c r="F574" s="1" t="str">
        <f>VLOOKUP(Table4[[#This Row],[نام کارشناس دفتر فنی]],Table1[],3,0)</f>
        <v>کارشناس کالیبراسیون و برنامه ریزی تعمیرات برق وابزاردقیق</v>
      </c>
      <c r="G574" s="1" t="s">
        <v>704</v>
      </c>
      <c r="H574" s="1" t="str">
        <f>VLOOKUP(Table4[[#This Row],[نام شخص کارشناس نظارت]],Table1[],3,0)</f>
        <v>کارشناس برق و ابزار دقیق نظارت (1)</v>
      </c>
      <c r="I574" s="1">
        <f>COUNTIF(Table2[کد سیستم],Table4[[#This Row],[کد سیستم]])</f>
        <v>1</v>
      </c>
    </row>
    <row r="575" spans="1:9" hidden="1" x14ac:dyDescent="0.25">
      <c r="A575" s="1">
        <v>574</v>
      </c>
      <c r="B575" s="1" t="s">
        <v>2692</v>
      </c>
      <c r="C575" s="1">
        <v>1380</v>
      </c>
      <c r="D575" s="1" t="s">
        <v>3749</v>
      </c>
      <c r="E575" s="1" t="s">
        <v>575</v>
      </c>
      <c r="F575" s="1" t="str">
        <f>VLOOKUP(Table4[[#This Row],[نام کارشناس دفتر فنی]],Table1[],3,0)</f>
        <v>کارشناس کالیبراسیون و برنامه ریزی تعمیرات برق وابزاردقیق</v>
      </c>
      <c r="G575" s="1" t="s">
        <v>704</v>
      </c>
      <c r="H575" s="1" t="str">
        <f>VLOOKUP(Table4[[#This Row],[نام شخص کارشناس نظارت]],Table1[],3,0)</f>
        <v>کارشناس برق و ابزار دقیق نظارت (1)</v>
      </c>
      <c r="I575" s="1">
        <f>COUNTIF(Table2[کد سیستم],Table4[[#This Row],[کد سیستم]])</f>
        <v>1</v>
      </c>
    </row>
    <row r="576" spans="1:9" hidden="1" x14ac:dyDescent="0.25">
      <c r="A576" s="1">
        <v>575</v>
      </c>
      <c r="B576" s="1" t="s">
        <v>2694</v>
      </c>
      <c r="C576" s="1">
        <v>1390</v>
      </c>
      <c r="D576" s="1" t="s">
        <v>3749</v>
      </c>
      <c r="E576" s="1" t="s">
        <v>575</v>
      </c>
      <c r="F576" s="1" t="str">
        <f>VLOOKUP(Table4[[#This Row],[نام کارشناس دفتر فنی]],Table1[],3,0)</f>
        <v>کارشناس کالیبراسیون و برنامه ریزی تعمیرات برق وابزاردقیق</v>
      </c>
      <c r="G576" s="1" t="s">
        <v>704</v>
      </c>
      <c r="H576" s="1" t="str">
        <f>VLOOKUP(Table4[[#This Row],[نام شخص کارشناس نظارت]],Table1[],3,0)</f>
        <v>کارشناس برق و ابزار دقیق نظارت (1)</v>
      </c>
      <c r="I576" s="1">
        <f>COUNTIF(Table2[کد سیستم],Table4[[#This Row],[کد سیستم]])</f>
        <v>1</v>
      </c>
    </row>
    <row r="577" spans="1:9" hidden="1" x14ac:dyDescent="0.25">
      <c r="A577" s="1">
        <v>576</v>
      </c>
      <c r="B577" s="1" t="s">
        <v>2696</v>
      </c>
      <c r="C577" s="1" t="s">
        <v>2696</v>
      </c>
      <c r="D577" s="1" t="s">
        <v>3749</v>
      </c>
      <c r="E577" s="1" t="s">
        <v>575</v>
      </c>
      <c r="F577" s="1" t="str">
        <f>VLOOKUP(Table4[[#This Row],[نام کارشناس دفتر فنی]],Table1[],3,0)</f>
        <v>کارشناس کالیبراسیون و برنامه ریزی تعمیرات برق وابزاردقیق</v>
      </c>
      <c r="G577" s="1" t="s">
        <v>704</v>
      </c>
      <c r="H577" s="1" t="str">
        <f>VLOOKUP(Table4[[#This Row],[نام شخص کارشناس نظارت]],Table1[],3,0)</f>
        <v>کارشناس برق و ابزار دقیق نظارت (1)</v>
      </c>
      <c r="I577" s="1">
        <f>COUNTIF(Table2[کد سیستم],Table4[[#This Row],[کد سیستم]])</f>
        <v>1</v>
      </c>
    </row>
    <row r="578" spans="1:9" hidden="1" x14ac:dyDescent="0.25">
      <c r="A578" s="1">
        <v>577</v>
      </c>
      <c r="B578" s="1" t="s">
        <v>2698</v>
      </c>
      <c r="C578" s="1" t="s">
        <v>2698</v>
      </c>
      <c r="D578" s="1" t="s">
        <v>3749</v>
      </c>
      <c r="E578" s="1" t="s">
        <v>575</v>
      </c>
      <c r="F578" s="1" t="str">
        <f>VLOOKUP(Table4[[#This Row],[نام کارشناس دفتر فنی]],Table1[],3,0)</f>
        <v>کارشناس کالیبراسیون و برنامه ریزی تعمیرات برق وابزاردقیق</v>
      </c>
      <c r="G578" s="1" t="s">
        <v>704</v>
      </c>
      <c r="H578" s="1" t="str">
        <f>VLOOKUP(Table4[[#This Row],[نام شخص کارشناس نظارت]],Table1[],3,0)</f>
        <v>کارشناس برق و ابزار دقیق نظارت (1)</v>
      </c>
      <c r="I578" s="1">
        <f>COUNTIF(Table2[کد سیستم],Table4[[#This Row],[کد سیستم]])</f>
        <v>1</v>
      </c>
    </row>
    <row r="579" spans="1:9" hidden="1" x14ac:dyDescent="0.25">
      <c r="A579" s="1">
        <v>578</v>
      </c>
      <c r="B579" s="1" t="s">
        <v>2700</v>
      </c>
      <c r="C579" s="1" t="s">
        <v>2700</v>
      </c>
      <c r="D579" s="1" t="s">
        <v>3749</v>
      </c>
      <c r="E579" s="1" t="s">
        <v>575</v>
      </c>
      <c r="F579" s="1" t="str">
        <f>VLOOKUP(Table4[[#This Row],[نام کارشناس دفتر فنی]],Table1[],3,0)</f>
        <v>کارشناس کالیبراسیون و برنامه ریزی تعمیرات برق وابزاردقیق</v>
      </c>
      <c r="G579" s="1" t="s">
        <v>704</v>
      </c>
      <c r="H579" s="1" t="str">
        <f>VLOOKUP(Table4[[#This Row],[نام شخص کارشناس نظارت]],Table1[],3,0)</f>
        <v>کارشناس برق و ابزار دقیق نظارت (1)</v>
      </c>
      <c r="I579" s="1">
        <f>COUNTIF(Table2[کد سیستم],Table4[[#This Row],[کد سیستم]])</f>
        <v>1</v>
      </c>
    </row>
    <row r="580" spans="1:9" hidden="1" x14ac:dyDescent="0.25">
      <c r="A580" s="1">
        <v>579</v>
      </c>
      <c r="B580" s="1" t="s">
        <v>2702</v>
      </c>
      <c r="C580" s="1" t="s">
        <v>2702</v>
      </c>
      <c r="D580" s="1" t="s">
        <v>3749</v>
      </c>
      <c r="E580" s="1" t="s">
        <v>575</v>
      </c>
      <c r="F580" s="1" t="str">
        <f>VLOOKUP(Table4[[#This Row],[نام کارشناس دفتر فنی]],Table1[],3,0)</f>
        <v>کارشناس کالیبراسیون و برنامه ریزی تعمیرات برق وابزاردقیق</v>
      </c>
      <c r="G580" s="1" t="s">
        <v>704</v>
      </c>
      <c r="H580" s="1" t="str">
        <f>VLOOKUP(Table4[[#This Row],[نام شخص کارشناس نظارت]],Table1[],3,0)</f>
        <v>کارشناس برق و ابزار دقیق نظارت (1)</v>
      </c>
      <c r="I580" s="1">
        <f>COUNTIF(Table2[کد سیستم],Table4[[#This Row],[کد سیستم]])</f>
        <v>1</v>
      </c>
    </row>
    <row r="581" spans="1:9" hidden="1" x14ac:dyDescent="0.25">
      <c r="A581" s="1">
        <v>580</v>
      </c>
      <c r="B581" s="1" t="s">
        <v>2704</v>
      </c>
      <c r="C581" s="1">
        <v>1400</v>
      </c>
      <c r="D581" s="1" t="s">
        <v>3749</v>
      </c>
      <c r="E581" s="1" t="s">
        <v>575</v>
      </c>
      <c r="F581" s="1" t="str">
        <f>VLOOKUP(Table4[[#This Row],[نام کارشناس دفتر فنی]],Table1[],3,0)</f>
        <v>کارشناس کالیبراسیون و برنامه ریزی تعمیرات برق وابزاردقیق</v>
      </c>
      <c r="G581" s="1" t="s">
        <v>704</v>
      </c>
      <c r="H581" s="1" t="str">
        <f>VLOOKUP(Table4[[#This Row],[نام شخص کارشناس نظارت]],Table1[],3,0)</f>
        <v>کارشناس برق و ابزار دقیق نظارت (1)</v>
      </c>
      <c r="I581" s="1">
        <f>COUNTIF(Table2[کد سیستم],Table4[[#This Row],[کد سیستم]])</f>
        <v>1</v>
      </c>
    </row>
    <row r="582" spans="1:9" hidden="1" x14ac:dyDescent="0.25">
      <c r="A582" s="1">
        <v>581</v>
      </c>
      <c r="B582" s="1" t="s">
        <v>2706</v>
      </c>
      <c r="C582" s="1" t="s">
        <v>2706</v>
      </c>
      <c r="D582" s="1" t="s">
        <v>3749</v>
      </c>
      <c r="E582" s="1" t="s">
        <v>575</v>
      </c>
      <c r="F582" s="1" t="str">
        <f>VLOOKUP(Table4[[#This Row],[نام کارشناس دفتر فنی]],Table1[],3,0)</f>
        <v>کارشناس کالیبراسیون و برنامه ریزی تعمیرات برق وابزاردقیق</v>
      </c>
      <c r="G582" s="1" t="s">
        <v>704</v>
      </c>
      <c r="H582" s="1" t="str">
        <f>VLOOKUP(Table4[[#This Row],[نام شخص کارشناس نظارت]],Table1[],3,0)</f>
        <v>کارشناس برق و ابزار دقیق نظارت (1)</v>
      </c>
      <c r="I582" s="1">
        <f>COUNTIF(Table2[کد سیستم],Table4[[#This Row],[کد سیستم]])</f>
        <v>1</v>
      </c>
    </row>
    <row r="583" spans="1:9" hidden="1" x14ac:dyDescent="0.25">
      <c r="A583" s="1">
        <v>582</v>
      </c>
      <c r="B583" s="1" t="s">
        <v>2708</v>
      </c>
      <c r="C583" s="1" t="s">
        <v>2708</v>
      </c>
      <c r="D583" s="1" t="s">
        <v>3749</v>
      </c>
      <c r="E583" s="1" t="s">
        <v>575</v>
      </c>
      <c r="F583" s="1" t="str">
        <f>VLOOKUP(Table4[[#This Row],[نام کارشناس دفتر فنی]],Table1[],3,0)</f>
        <v>کارشناس کالیبراسیون و برنامه ریزی تعمیرات برق وابزاردقیق</v>
      </c>
      <c r="G583" s="1" t="s">
        <v>704</v>
      </c>
      <c r="H583" s="1" t="str">
        <f>VLOOKUP(Table4[[#This Row],[نام شخص کارشناس نظارت]],Table1[],3,0)</f>
        <v>کارشناس برق و ابزار دقیق نظارت (1)</v>
      </c>
      <c r="I583" s="1">
        <f>COUNTIF(Table2[کد سیستم],Table4[[#This Row],[کد سیستم]])</f>
        <v>1</v>
      </c>
    </row>
    <row r="584" spans="1:9" hidden="1" x14ac:dyDescent="0.25">
      <c r="A584" s="1">
        <v>583</v>
      </c>
      <c r="B584" s="1" t="s">
        <v>2710</v>
      </c>
      <c r="C584" s="1" t="s">
        <v>2710</v>
      </c>
      <c r="D584" s="1" t="s">
        <v>3749</v>
      </c>
      <c r="E584" s="1" t="s">
        <v>575</v>
      </c>
      <c r="F584" s="1" t="str">
        <f>VLOOKUP(Table4[[#This Row],[نام کارشناس دفتر فنی]],Table1[],3,0)</f>
        <v>کارشناس کالیبراسیون و برنامه ریزی تعمیرات برق وابزاردقیق</v>
      </c>
      <c r="G584" s="1" t="s">
        <v>704</v>
      </c>
      <c r="H584" s="1" t="str">
        <f>VLOOKUP(Table4[[#This Row],[نام شخص کارشناس نظارت]],Table1[],3,0)</f>
        <v>کارشناس برق و ابزار دقیق نظارت (1)</v>
      </c>
      <c r="I584" s="1">
        <f>COUNTIF(Table2[کد سیستم],Table4[[#This Row],[کد سیستم]])</f>
        <v>1</v>
      </c>
    </row>
    <row r="585" spans="1:9" hidden="1" x14ac:dyDescent="0.25">
      <c r="A585" s="1">
        <v>584</v>
      </c>
      <c r="B585" s="1" t="s">
        <v>2712</v>
      </c>
      <c r="C585" s="1" t="s">
        <v>2712</v>
      </c>
      <c r="D585" s="1" t="s">
        <v>3749</v>
      </c>
      <c r="E585" s="1" t="s">
        <v>575</v>
      </c>
      <c r="F585" s="1" t="str">
        <f>VLOOKUP(Table4[[#This Row],[نام کارشناس دفتر فنی]],Table1[],3,0)</f>
        <v>کارشناس کالیبراسیون و برنامه ریزی تعمیرات برق وابزاردقیق</v>
      </c>
      <c r="G585" s="1" t="s">
        <v>704</v>
      </c>
      <c r="H585" s="1" t="str">
        <f>VLOOKUP(Table4[[#This Row],[نام شخص کارشناس نظارت]],Table1[],3,0)</f>
        <v>کارشناس برق و ابزار دقیق نظارت (1)</v>
      </c>
      <c r="I585" s="1">
        <f>COUNTIF(Table2[کد سیستم],Table4[[#This Row],[کد سیستم]])</f>
        <v>1</v>
      </c>
    </row>
    <row r="586" spans="1:9" hidden="1" x14ac:dyDescent="0.25">
      <c r="A586" s="1">
        <v>585</v>
      </c>
      <c r="B586" s="1" t="s">
        <v>2714</v>
      </c>
      <c r="C586" s="1" t="s">
        <v>2714</v>
      </c>
      <c r="D586" s="1" t="s">
        <v>3749</v>
      </c>
      <c r="E586" s="1" t="s">
        <v>575</v>
      </c>
      <c r="F586" s="1" t="str">
        <f>VLOOKUP(Table4[[#This Row],[نام کارشناس دفتر فنی]],Table1[],3,0)</f>
        <v>کارشناس کالیبراسیون و برنامه ریزی تعمیرات برق وابزاردقیق</v>
      </c>
      <c r="G586" s="1" t="s">
        <v>704</v>
      </c>
      <c r="H586" s="1" t="str">
        <f>VLOOKUP(Table4[[#This Row],[نام شخص کارشناس نظارت]],Table1[],3,0)</f>
        <v>کارشناس برق و ابزار دقیق نظارت (1)</v>
      </c>
      <c r="I586" s="1">
        <f>COUNTIF(Table2[کد سیستم],Table4[[#This Row],[کد سیستم]])</f>
        <v>1</v>
      </c>
    </row>
    <row r="587" spans="1:9" hidden="1" x14ac:dyDescent="0.25">
      <c r="A587" s="1">
        <v>586</v>
      </c>
      <c r="B587" s="1" t="s">
        <v>2716</v>
      </c>
      <c r="C587" s="1">
        <v>150</v>
      </c>
      <c r="D587" s="1" t="s">
        <v>3749</v>
      </c>
      <c r="E587" s="1" t="s">
        <v>586</v>
      </c>
      <c r="F587" s="1" t="str">
        <f>VLOOKUP(Table4[[#This Row],[نام کارشناس دفتر فنی]],Table1[],3,0)</f>
        <v>کارشناس بازرسی وبرنامه ریزی تعمیرات برق وابزاردقیق(2)</v>
      </c>
      <c r="G587" s="1" t="s">
        <v>704</v>
      </c>
      <c r="H587" s="1" t="str">
        <f>VLOOKUP(Table4[[#This Row],[نام شخص کارشناس نظارت]],Table1[],3,0)</f>
        <v>کارشناس برق و ابزار دقیق نظارت (1)</v>
      </c>
      <c r="I587" s="1">
        <f>COUNTIF(Table2[کد سیستم],Table4[[#This Row],[کد سیستم]])</f>
        <v>1</v>
      </c>
    </row>
    <row r="588" spans="1:9" hidden="1" x14ac:dyDescent="0.25">
      <c r="A588" s="1">
        <v>587</v>
      </c>
      <c r="B588" s="1" t="s">
        <v>2718</v>
      </c>
      <c r="C588" s="1">
        <v>1500</v>
      </c>
      <c r="D588" s="1" t="s">
        <v>3749</v>
      </c>
      <c r="E588" s="1" t="s">
        <v>575</v>
      </c>
      <c r="F588" s="1" t="str">
        <f>VLOOKUP(Table4[[#This Row],[نام کارشناس دفتر فنی]],Table1[],3,0)</f>
        <v>کارشناس کالیبراسیون و برنامه ریزی تعمیرات برق وابزاردقیق</v>
      </c>
      <c r="G588" s="1" t="s">
        <v>704</v>
      </c>
      <c r="H588" s="1" t="str">
        <f>VLOOKUP(Table4[[#This Row],[نام شخص کارشناس نظارت]],Table1[],3,0)</f>
        <v>کارشناس برق و ابزار دقیق نظارت (1)</v>
      </c>
      <c r="I588" s="1">
        <f>COUNTIF(Table2[کد سیستم],Table4[[#This Row],[کد سیستم]])</f>
        <v>1</v>
      </c>
    </row>
    <row r="589" spans="1:9" hidden="1" x14ac:dyDescent="0.25">
      <c r="A589" s="1">
        <v>588</v>
      </c>
      <c r="B589" s="1" t="s">
        <v>2720</v>
      </c>
      <c r="C589" s="1" t="s">
        <v>2720</v>
      </c>
      <c r="D589" s="1" t="s">
        <v>3749</v>
      </c>
      <c r="E589" s="1" t="s">
        <v>575</v>
      </c>
      <c r="F589" s="1" t="str">
        <f>VLOOKUP(Table4[[#This Row],[نام کارشناس دفتر فنی]],Table1[],3,0)</f>
        <v>کارشناس کالیبراسیون و برنامه ریزی تعمیرات برق وابزاردقیق</v>
      </c>
      <c r="G589" s="1" t="s">
        <v>704</v>
      </c>
      <c r="H589" s="1" t="str">
        <f>VLOOKUP(Table4[[#This Row],[نام شخص کارشناس نظارت]],Table1[],3,0)</f>
        <v>کارشناس برق و ابزار دقیق نظارت (1)</v>
      </c>
      <c r="I589" s="1">
        <f>COUNTIF(Table2[کد سیستم],Table4[[#This Row],[کد سیستم]])</f>
        <v>1</v>
      </c>
    </row>
    <row r="590" spans="1:9" hidden="1" x14ac:dyDescent="0.25">
      <c r="A590" s="1">
        <v>589</v>
      </c>
      <c r="B590" s="1" t="s">
        <v>2722</v>
      </c>
      <c r="C590" s="1">
        <v>1510</v>
      </c>
      <c r="D590" s="1" t="s">
        <v>3749</v>
      </c>
      <c r="E590" s="1" t="s">
        <v>575</v>
      </c>
      <c r="F590" s="1" t="str">
        <f>VLOOKUP(Table4[[#This Row],[نام کارشناس دفتر فنی]],Table1[],3,0)</f>
        <v>کارشناس کالیبراسیون و برنامه ریزی تعمیرات برق وابزاردقیق</v>
      </c>
      <c r="G590" s="1" t="s">
        <v>704</v>
      </c>
      <c r="H590" s="1" t="str">
        <f>VLOOKUP(Table4[[#This Row],[نام شخص کارشناس نظارت]],Table1[],3,0)</f>
        <v>کارشناس برق و ابزار دقیق نظارت (1)</v>
      </c>
      <c r="I590" s="1">
        <f>COUNTIF(Table2[کد سیستم],Table4[[#This Row],[کد سیستم]])</f>
        <v>1</v>
      </c>
    </row>
    <row r="591" spans="1:9" hidden="1" x14ac:dyDescent="0.25">
      <c r="A591" s="1">
        <v>590</v>
      </c>
      <c r="B591" s="1" t="s">
        <v>2724</v>
      </c>
      <c r="C591" s="1" t="s">
        <v>2724</v>
      </c>
      <c r="D591" s="1" t="s">
        <v>3749</v>
      </c>
      <c r="E591" s="1" t="s">
        <v>575</v>
      </c>
      <c r="F591" s="1" t="str">
        <f>VLOOKUP(Table4[[#This Row],[نام کارشناس دفتر فنی]],Table1[],3,0)</f>
        <v>کارشناس کالیبراسیون و برنامه ریزی تعمیرات برق وابزاردقیق</v>
      </c>
      <c r="G591" s="1" t="s">
        <v>704</v>
      </c>
      <c r="H591" s="1" t="str">
        <f>VLOOKUP(Table4[[#This Row],[نام شخص کارشناس نظارت]],Table1[],3,0)</f>
        <v>کارشناس برق و ابزار دقیق نظارت (1)</v>
      </c>
      <c r="I591" s="1">
        <f>COUNTIF(Table2[کد سیستم],Table4[[#This Row],[کد سیستم]])</f>
        <v>1</v>
      </c>
    </row>
    <row r="592" spans="1:9" hidden="1" x14ac:dyDescent="0.25">
      <c r="A592" s="1">
        <v>591</v>
      </c>
      <c r="B592" s="1" t="s">
        <v>2726</v>
      </c>
      <c r="C592" s="1" t="s">
        <v>2726</v>
      </c>
      <c r="D592" s="1" t="s">
        <v>3749</v>
      </c>
      <c r="E592" s="1" t="s">
        <v>575</v>
      </c>
      <c r="F592" s="1" t="str">
        <f>VLOOKUP(Table4[[#This Row],[نام کارشناس دفتر فنی]],Table1[],3,0)</f>
        <v>کارشناس کالیبراسیون و برنامه ریزی تعمیرات برق وابزاردقیق</v>
      </c>
      <c r="G592" s="1" t="s">
        <v>704</v>
      </c>
      <c r="H592" s="1" t="str">
        <f>VLOOKUP(Table4[[#This Row],[نام شخص کارشناس نظارت]],Table1[],3,0)</f>
        <v>کارشناس برق و ابزار دقیق نظارت (1)</v>
      </c>
      <c r="I592" s="1">
        <f>COUNTIF(Table2[کد سیستم],Table4[[#This Row],[کد سیستم]])</f>
        <v>1</v>
      </c>
    </row>
    <row r="593" spans="1:9" hidden="1" x14ac:dyDescent="0.25">
      <c r="A593" s="1">
        <v>592</v>
      </c>
      <c r="B593" s="1" t="s">
        <v>2728</v>
      </c>
      <c r="C593" s="1" t="s">
        <v>2728</v>
      </c>
      <c r="D593" s="1" t="s">
        <v>3749</v>
      </c>
      <c r="E593" s="1" t="s">
        <v>575</v>
      </c>
      <c r="F593" s="1" t="str">
        <f>VLOOKUP(Table4[[#This Row],[نام کارشناس دفتر فنی]],Table1[],3,0)</f>
        <v>کارشناس کالیبراسیون و برنامه ریزی تعمیرات برق وابزاردقیق</v>
      </c>
      <c r="G593" s="1" t="s">
        <v>704</v>
      </c>
      <c r="H593" s="1" t="str">
        <f>VLOOKUP(Table4[[#This Row],[نام شخص کارشناس نظارت]],Table1[],3,0)</f>
        <v>کارشناس برق و ابزار دقیق نظارت (1)</v>
      </c>
      <c r="I593" s="1">
        <f>COUNTIF(Table2[کد سیستم],Table4[[#This Row],[کد سیستم]])</f>
        <v>1</v>
      </c>
    </row>
    <row r="594" spans="1:9" hidden="1" x14ac:dyDescent="0.25">
      <c r="A594" s="1">
        <v>593</v>
      </c>
      <c r="B594" s="1" t="s">
        <v>2730</v>
      </c>
      <c r="C594" s="1" t="s">
        <v>2730</v>
      </c>
      <c r="D594" s="1" t="s">
        <v>3749</v>
      </c>
      <c r="E594" s="1" t="s">
        <v>575</v>
      </c>
      <c r="F594" s="1" t="str">
        <f>VLOOKUP(Table4[[#This Row],[نام کارشناس دفتر فنی]],Table1[],3,0)</f>
        <v>کارشناس کالیبراسیون و برنامه ریزی تعمیرات برق وابزاردقیق</v>
      </c>
      <c r="G594" s="1" t="s">
        <v>704</v>
      </c>
      <c r="H594" s="1" t="str">
        <f>VLOOKUP(Table4[[#This Row],[نام شخص کارشناس نظارت]],Table1[],3,0)</f>
        <v>کارشناس برق و ابزار دقیق نظارت (1)</v>
      </c>
      <c r="I594" s="1">
        <f>COUNTIF(Table2[کد سیستم],Table4[[#This Row],[کد سیستم]])</f>
        <v>1</v>
      </c>
    </row>
    <row r="595" spans="1:9" hidden="1" x14ac:dyDescent="0.25">
      <c r="A595" s="1">
        <v>594</v>
      </c>
      <c r="B595" s="1" t="s">
        <v>2732</v>
      </c>
      <c r="C595" s="1" t="s">
        <v>2732</v>
      </c>
      <c r="D595" s="1" t="s">
        <v>3749</v>
      </c>
      <c r="E595" s="1" t="s">
        <v>575</v>
      </c>
      <c r="F595" s="1" t="str">
        <f>VLOOKUP(Table4[[#This Row],[نام کارشناس دفتر فنی]],Table1[],3,0)</f>
        <v>کارشناس کالیبراسیون و برنامه ریزی تعمیرات برق وابزاردقیق</v>
      </c>
      <c r="G595" s="1" t="s">
        <v>704</v>
      </c>
      <c r="H595" s="1" t="str">
        <f>VLOOKUP(Table4[[#This Row],[نام شخص کارشناس نظارت]],Table1[],3,0)</f>
        <v>کارشناس برق و ابزار دقیق نظارت (1)</v>
      </c>
      <c r="I595" s="1">
        <f>COUNTIF(Table2[کد سیستم],Table4[[#This Row],[کد سیستم]])</f>
        <v>1</v>
      </c>
    </row>
    <row r="596" spans="1:9" hidden="1" x14ac:dyDescent="0.25">
      <c r="A596" s="1">
        <v>595</v>
      </c>
      <c r="B596" s="1" t="s">
        <v>2734</v>
      </c>
      <c r="C596" s="1" t="s">
        <v>2734</v>
      </c>
      <c r="D596" s="1" t="s">
        <v>3749</v>
      </c>
      <c r="E596" s="1" t="s">
        <v>575</v>
      </c>
      <c r="F596" s="1" t="str">
        <f>VLOOKUP(Table4[[#This Row],[نام کارشناس دفتر فنی]],Table1[],3,0)</f>
        <v>کارشناس کالیبراسیون و برنامه ریزی تعمیرات برق وابزاردقیق</v>
      </c>
      <c r="G596" s="1" t="s">
        <v>704</v>
      </c>
      <c r="H596" s="1" t="str">
        <f>VLOOKUP(Table4[[#This Row],[نام شخص کارشناس نظارت]],Table1[],3,0)</f>
        <v>کارشناس برق و ابزار دقیق نظارت (1)</v>
      </c>
      <c r="I596" s="1">
        <f>COUNTIF(Table2[کد سیستم],Table4[[#This Row],[کد سیستم]])</f>
        <v>1</v>
      </c>
    </row>
    <row r="597" spans="1:9" hidden="1" x14ac:dyDescent="0.25">
      <c r="A597" s="1">
        <v>596</v>
      </c>
      <c r="B597" s="1" t="s">
        <v>2736</v>
      </c>
      <c r="C597" s="1" t="s">
        <v>2736</v>
      </c>
      <c r="D597" s="1" t="s">
        <v>3749</v>
      </c>
      <c r="E597" s="1" t="s">
        <v>575</v>
      </c>
      <c r="F597" s="1" t="str">
        <f>VLOOKUP(Table4[[#This Row],[نام کارشناس دفتر فنی]],Table1[],3,0)</f>
        <v>کارشناس کالیبراسیون و برنامه ریزی تعمیرات برق وابزاردقیق</v>
      </c>
      <c r="G597" s="1" t="s">
        <v>704</v>
      </c>
      <c r="H597" s="1" t="str">
        <f>VLOOKUP(Table4[[#This Row],[نام شخص کارشناس نظارت]],Table1[],3,0)</f>
        <v>کارشناس برق و ابزار دقیق نظارت (1)</v>
      </c>
      <c r="I597" s="1">
        <f>COUNTIF(Table2[کد سیستم],Table4[[#This Row],[کد سیستم]])</f>
        <v>1</v>
      </c>
    </row>
    <row r="598" spans="1:9" hidden="1" x14ac:dyDescent="0.25">
      <c r="A598" s="1">
        <v>597</v>
      </c>
      <c r="B598" s="1" t="s">
        <v>2738</v>
      </c>
      <c r="C598" s="1" t="s">
        <v>2738</v>
      </c>
      <c r="D598" s="1" t="s">
        <v>3749</v>
      </c>
      <c r="E598" s="1" t="s">
        <v>575</v>
      </c>
      <c r="F598" s="1" t="str">
        <f>VLOOKUP(Table4[[#This Row],[نام کارشناس دفتر فنی]],Table1[],3,0)</f>
        <v>کارشناس کالیبراسیون و برنامه ریزی تعمیرات برق وابزاردقیق</v>
      </c>
      <c r="G598" s="1" t="s">
        <v>704</v>
      </c>
      <c r="H598" s="1" t="str">
        <f>VLOOKUP(Table4[[#This Row],[نام شخص کارشناس نظارت]],Table1[],3,0)</f>
        <v>کارشناس برق و ابزار دقیق نظارت (1)</v>
      </c>
      <c r="I598" s="1">
        <f>COUNTIF(Table2[کد سیستم],Table4[[#This Row],[کد سیستم]])</f>
        <v>1</v>
      </c>
    </row>
    <row r="599" spans="1:9" hidden="1" x14ac:dyDescent="0.25">
      <c r="A599" s="1">
        <v>598</v>
      </c>
      <c r="B599" s="1" t="s">
        <v>2740</v>
      </c>
      <c r="C599" s="1" t="s">
        <v>2740</v>
      </c>
      <c r="D599" s="1" t="s">
        <v>3749</v>
      </c>
      <c r="E599" s="1" t="s">
        <v>575</v>
      </c>
      <c r="F599" s="1" t="str">
        <f>VLOOKUP(Table4[[#This Row],[نام کارشناس دفتر فنی]],Table1[],3,0)</f>
        <v>کارشناس کالیبراسیون و برنامه ریزی تعمیرات برق وابزاردقیق</v>
      </c>
      <c r="G599" s="1" t="s">
        <v>704</v>
      </c>
      <c r="H599" s="1" t="str">
        <f>VLOOKUP(Table4[[#This Row],[نام شخص کارشناس نظارت]],Table1[],3,0)</f>
        <v>کارشناس برق و ابزار دقیق نظارت (1)</v>
      </c>
      <c r="I599" s="1">
        <f>COUNTIF(Table2[کد سیستم],Table4[[#This Row],[کد سیستم]])</f>
        <v>1</v>
      </c>
    </row>
    <row r="600" spans="1:9" hidden="1" x14ac:dyDescent="0.25">
      <c r="A600" s="1">
        <v>599</v>
      </c>
      <c r="B600" s="1" t="s">
        <v>2742</v>
      </c>
      <c r="C600" s="1" t="s">
        <v>2742</v>
      </c>
      <c r="D600" s="1" t="s">
        <v>3749</v>
      </c>
      <c r="E600" s="1" t="s">
        <v>575</v>
      </c>
      <c r="F600" s="1" t="str">
        <f>VLOOKUP(Table4[[#This Row],[نام کارشناس دفتر فنی]],Table1[],3,0)</f>
        <v>کارشناس کالیبراسیون و برنامه ریزی تعمیرات برق وابزاردقیق</v>
      </c>
      <c r="G600" s="1" t="s">
        <v>704</v>
      </c>
      <c r="H600" s="1" t="str">
        <f>VLOOKUP(Table4[[#This Row],[نام شخص کارشناس نظارت]],Table1[],3,0)</f>
        <v>کارشناس برق و ابزار دقیق نظارت (1)</v>
      </c>
      <c r="I600" s="1">
        <f>COUNTIF(Table2[کد سیستم],Table4[[#This Row],[کد سیستم]])</f>
        <v>1</v>
      </c>
    </row>
    <row r="601" spans="1:9" hidden="1" x14ac:dyDescent="0.25">
      <c r="A601" s="1">
        <v>600</v>
      </c>
      <c r="B601" s="1" t="s">
        <v>2744</v>
      </c>
      <c r="C601" s="1" t="s">
        <v>2744</v>
      </c>
      <c r="D601" s="1" t="s">
        <v>3749</v>
      </c>
      <c r="E601" s="1" t="s">
        <v>575</v>
      </c>
      <c r="F601" s="1" t="str">
        <f>VLOOKUP(Table4[[#This Row],[نام کارشناس دفتر فنی]],Table1[],3,0)</f>
        <v>کارشناس کالیبراسیون و برنامه ریزی تعمیرات برق وابزاردقیق</v>
      </c>
      <c r="G601" s="1" t="s">
        <v>704</v>
      </c>
      <c r="H601" s="1" t="str">
        <f>VLOOKUP(Table4[[#This Row],[نام شخص کارشناس نظارت]],Table1[],3,0)</f>
        <v>کارشناس برق و ابزار دقیق نظارت (1)</v>
      </c>
      <c r="I601" s="1">
        <f>COUNTIF(Table2[کد سیستم],Table4[[#This Row],[کد سیستم]])</f>
        <v>1</v>
      </c>
    </row>
    <row r="602" spans="1:9" hidden="1" x14ac:dyDescent="0.25">
      <c r="A602" s="1">
        <v>601</v>
      </c>
      <c r="B602" s="1" t="s">
        <v>2746</v>
      </c>
      <c r="C602" s="1" t="s">
        <v>2746</v>
      </c>
      <c r="D602" s="1" t="s">
        <v>3749</v>
      </c>
      <c r="E602" s="1" t="s">
        <v>575</v>
      </c>
      <c r="F602" s="1" t="str">
        <f>VLOOKUP(Table4[[#This Row],[نام کارشناس دفتر فنی]],Table1[],3,0)</f>
        <v>کارشناس کالیبراسیون و برنامه ریزی تعمیرات برق وابزاردقیق</v>
      </c>
      <c r="G602" s="1" t="s">
        <v>704</v>
      </c>
      <c r="H602" s="1" t="str">
        <f>VLOOKUP(Table4[[#This Row],[نام شخص کارشناس نظارت]],Table1[],3,0)</f>
        <v>کارشناس برق و ابزار دقیق نظارت (1)</v>
      </c>
      <c r="I602" s="1">
        <f>COUNTIF(Table2[کد سیستم],Table4[[#This Row],[کد سیستم]])</f>
        <v>1</v>
      </c>
    </row>
    <row r="603" spans="1:9" hidden="1" x14ac:dyDescent="0.25">
      <c r="A603" s="1">
        <v>602</v>
      </c>
      <c r="B603" s="1" t="s">
        <v>2748</v>
      </c>
      <c r="C603" s="1" t="s">
        <v>2748</v>
      </c>
      <c r="D603" s="1" t="s">
        <v>3749</v>
      </c>
      <c r="E603" s="1" t="s">
        <v>575</v>
      </c>
      <c r="F603" s="1" t="str">
        <f>VLOOKUP(Table4[[#This Row],[نام کارشناس دفتر فنی]],Table1[],3,0)</f>
        <v>کارشناس کالیبراسیون و برنامه ریزی تعمیرات برق وابزاردقیق</v>
      </c>
      <c r="G603" s="1" t="s">
        <v>704</v>
      </c>
      <c r="H603" s="1" t="str">
        <f>VLOOKUP(Table4[[#This Row],[نام شخص کارشناس نظارت]],Table1[],3,0)</f>
        <v>کارشناس برق و ابزار دقیق نظارت (1)</v>
      </c>
      <c r="I603" s="1">
        <f>COUNTIF(Table2[کد سیستم],Table4[[#This Row],[کد سیستم]])</f>
        <v>1</v>
      </c>
    </row>
    <row r="604" spans="1:9" hidden="1" x14ac:dyDescent="0.25">
      <c r="A604" s="1">
        <v>603</v>
      </c>
      <c r="B604" s="1" t="s">
        <v>2750</v>
      </c>
      <c r="C604" s="1" t="s">
        <v>2750</v>
      </c>
      <c r="D604" s="1" t="s">
        <v>3749</v>
      </c>
      <c r="E604" s="1" t="s">
        <v>575</v>
      </c>
      <c r="F604" s="1" t="str">
        <f>VLOOKUP(Table4[[#This Row],[نام کارشناس دفتر فنی]],Table1[],3,0)</f>
        <v>کارشناس کالیبراسیون و برنامه ریزی تعمیرات برق وابزاردقیق</v>
      </c>
      <c r="G604" s="1" t="s">
        <v>704</v>
      </c>
      <c r="H604" s="1" t="str">
        <f>VLOOKUP(Table4[[#This Row],[نام شخص کارشناس نظارت]],Table1[],3,0)</f>
        <v>کارشناس برق و ابزار دقیق نظارت (1)</v>
      </c>
      <c r="I604" s="1">
        <f>COUNTIF(Table2[کد سیستم],Table4[[#This Row],[کد سیستم]])</f>
        <v>1</v>
      </c>
    </row>
    <row r="605" spans="1:9" hidden="1" x14ac:dyDescent="0.25">
      <c r="A605" s="1">
        <v>604</v>
      </c>
      <c r="B605" s="1" t="s">
        <v>2752</v>
      </c>
      <c r="C605" s="1" t="s">
        <v>2752</v>
      </c>
      <c r="D605" s="1" t="s">
        <v>3749</v>
      </c>
      <c r="E605" s="1" t="s">
        <v>575</v>
      </c>
      <c r="F605" s="1" t="str">
        <f>VLOOKUP(Table4[[#This Row],[نام کارشناس دفتر فنی]],Table1[],3,0)</f>
        <v>کارشناس کالیبراسیون و برنامه ریزی تعمیرات برق وابزاردقیق</v>
      </c>
      <c r="G605" s="1" t="s">
        <v>704</v>
      </c>
      <c r="H605" s="1" t="str">
        <f>VLOOKUP(Table4[[#This Row],[نام شخص کارشناس نظارت]],Table1[],3,0)</f>
        <v>کارشناس برق و ابزار دقیق نظارت (1)</v>
      </c>
      <c r="I605" s="1">
        <f>COUNTIF(Table2[کد سیستم],Table4[[#This Row],[کد سیستم]])</f>
        <v>1</v>
      </c>
    </row>
    <row r="606" spans="1:9" hidden="1" x14ac:dyDescent="0.25">
      <c r="A606" s="1">
        <v>605</v>
      </c>
      <c r="B606" s="1" t="s">
        <v>2754</v>
      </c>
      <c r="C606" s="1" t="s">
        <v>2754</v>
      </c>
      <c r="D606" s="1" t="s">
        <v>3749</v>
      </c>
      <c r="E606" s="1" t="s">
        <v>575</v>
      </c>
      <c r="F606" s="1" t="str">
        <f>VLOOKUP(Table4[[#This Row],[نام کارشناس دفتر فنی]],Table1[],3,0)</f>
        <v>کارشناس کالیبراسیون و برنامه ریزی تعمیرات برق وابزاردقیق</v>
      </c>
      <c r="G606" s="1" t="s">
        <v>704</v>
      </c>
      <c r="H606" s="1" t="str">
        <f>VLOOKUP(Table4[[#This Row],[نام شخص کارشناس نظارت]],Table1[],3,0)</f>
        <v>کارشناس برق و ابزار دقیق نظارت (1)</v>
      </c>
      <c r="I606" s="1">
        <f>COUNTIF(Table2[کد سیستم],Table4[[#This Row],[کد سیستم]])</f>
        <v>1</v>
      </c>
    </row>
    <row r="607" spans="1:9" hidden="1" x14ac:dyDescent="0.25">
      <c r="A607" s="1">
        <v>606</v>
      </c>
      <c r="B607" s="1" t="s">
        <v>2756</v>
      </c>
      <c r="C607" s="1" t="s">
        <v>2756</v>
      </c>
      <c r="D607" s="1" t="s">
        <v>3749</v>
      </c>
      <c r="E607" s="1" t="s">
        <v>575</v>
      </c>
      <c r="F607" s="1" t="str">
        <f>VLOOKUP(Table4[[#This Row],[نام کارشناس دفتر فنی]],Table1[],3,0)</f>
        <v>کارشناس کالیبراسیون و برنامه ریزی تعمیرات برق وابزاردقیق</v>
      </c>
      <c r="G607" s="1" t="s">
        <v>704</v>
      </c>
      <c r="H607" s="1" t="str">
        <f>VLOOKUP(Table4[[#This Row],[نام شخص کارشناس نظارت]],Table1[],3,0)</f>
        <v>کارشناس برق و ابزار دقیق نظارت (1)</v>
      </c>
      <c r="I607" s="1">
        <f>COUNTIF(Table2[کد سیستم],Table4[[#This Row],[کد سیستم]])</f>
        <v>1</v>
      </c>
    </row>
    <row r="608" spans="1:9" hidden="1" x14ac:dyDescent="0.25">
      <c r="A608" s="1">
        <v>607</v>
      </c>
      <c r="B608" s="1" t="s">
        <v>2758</v>
      </c>
      <c r="C608" s="1" t="s">
        <v>2758</v>
      </c>
      <c r="D608" s="1" t="s">
        <v>3749</v>
      </c>
      <c r="E608" s="1" t="s">
        <v>575</v>
      </c>
      <c r="F608" s="1" t="str">
        <f>VLOOKUP(Table4[[#This Row],[نام کارشناس دفتر فنی]],Table1[],3,0)</f>
        <v>کارشناس کالیبراسیون و برنامه ریزی تعمیرات برق وابزاردقیق</v>
      </c>
      <c r="G608" s="1" t="s">
        <v>704</v>
      </c>
      <c r="H608" s="1" t="str">
        <f>VLOOKUP(Table4[[#This Row],[نام شخص کارشناس نظارت]],Table1[],3,0)</f>
        <v>کارشناس برق و ابزار دقیق نظارت (1)</v>
      </c>
      <c r="I608" s="1">
        <f>COUNTIF(Table2[کد سیستم],Table4[[#This Row],[کد سیستم]])</f>
        <v>1</v>
      </c>
    </row>
    <row r="609" spans="1:9" hidden="1" x14ac:dyDescent="0.25">
      <c r="A609" s="1">
        <v>608</v>
      </c>
      <c r="B609" s="1" t="s">
        <v>2760</v>
      </c>
      <c r="C609" s="1" t="s">
        <v>2760</v>
      </c>
      <c r="D609" s="1" t="s">
        <v>3749</v>
      </c>
      <c r="E609" s="1" t="s">
        <v>575</v>
      </c>
      <c r="F609" s="1" t="str">
        <f>VLOOKUP(Table4[[#This Row],[نام کارشناس دفتر فنی]],Table1[],3,0)</f>
        <v>کارشناس کالیبراسیون و برنامه ریزی تعمیرات برق وابزاردقیق</v>
      </c>
      <c r="G609" s="1" t="s">
        <v>704</v>
      </c>
      <c r="H609" s="1" t="str">
        <f>VLOOKUP(Table4[[#This Row],[نام شخص کارشناس نظارت]],Table1[],3,0)</f>
        <v>کارشناس برق و ابزار دقیق نظارت (1)</v>
      </c>
      <c r="I609" s="1">
        <f>COUNTIF(Table2[کد سیستم],Table4[[#This Row],[کد سیستم]])</f>
        <v>1</v>
      </c>
    </row>
    <row r="610" spans="1:9" hidden="1" x14ac:dyDescent="0.25">
      <c r="A610" s="1">
        <v>609</v>
      </c>
      <c r="B610" s="1" t="s">
        <v>2762</v>
      </c>
      <c r="C610" s="1" t="s">
        <v>2762</v>
      </c>
      <c r="D610" s="1" t="s">
        <v>3749</v>
      </c>
      <c r="E610" s="1" t="s">
        <v>575</v>
      </c>
      <c r="F610" s="1" t="str">
        <f>VLOOKUP(Table4[[#This Row],[نام کارشناس دفتر فنی]],Table1[],3,0)</f>
        <v>کارشناس کالیبراسیون و برنامه ریزی تعمیرات برق وابزاردقیق</v>
      </c>
      <c r="G610" s="1" t="s">
        <v>704</v>
      </c>
      <c r="H610" s="1" t="str">
        <f>VLOOKUP(Table4[[#This Row],[نام شخص کارشناس نظارت]],Table1[],3,0)</f>
        <v>کارشناس برق و ابزار دقیق نظارت (1)</v>
      </c>
      <c r="I610" s="1">
        <f>COUNTIF(Table2[کد سیستم],Table4[[#This Row],[کد سیستم]])</f>
        <v>1</v>
      </c>
    </row>
    <row r="611" spans="1:9" hidden="1" x14ac:dyDescent="0.25">
      <c r="A611" s="1">
        <v>610</v>
      </c>
      <c r="B611" s="1" t="s">
        <v>2764</v>
      </c>
      <c r="C611" s="1">
        <v>1520</v>
      </c>
      <c r="D611" s="1" t="s">
        <v>3749</v>
      </c>
      <c r="E611" s="1" t="s">
        <v>575</v>
      </c>
      <c r="F611" s="1" t="str">
        <f>VLOOKUP(Table4[[#This Row],[نام کارشناس دفتر فنی]],Table1[],3,0)</f>
        <v>کارشناس کالیبراسیون و برنامه ریزی تعمیرات برق وابزاردقیق</v>
      </c>
      <c r="G611" s="1" t="s">
        <v>704</v>
      </c>
      <c r="H611" s="1" t="str">
        <f>VLOOKUP(Table4[[#This Row],[نام شخص کارشناس نظارت]],Table1[],3,0)</f>
        <v>کارشناس برق و ابزار دقیق نظارت (1)</v>
      </c>
      <c r="I611" s="1">
        <f>COUNTIF(Table2[کد سیستم],Table4[[#This Row],[کد سیستم]])</f>
        <v>1</v>
      </c>
    </row>
    <row r="612" spans="1:9" hidden="1" x14ac:dyDescent="0.25">
      <c r="A612" s="1">
        <v>611</v>
      </c>
      <c r="B612" s="1" t="s">
        <v>2766</v>
      </c>
      <c r="C612" s="1" t="s">
        <v>2766</v>
      </c>
      <c r="D612" s="1" t="s">
        <v>3749</v>
      </c>
      <c r="E612" s="1" t="s">
        <v>575</v>
      </c>
      <c r="F612" s="1" t="str">
        <f>VLOOKUP(Table4[[#This Row],[نام کارشناس دفتر فنی]],Table1[],3,0)</f>
        <v>کارشناس کالیبراسیون و برنامه ریزی تعمیرات برق وابزاردقیق</v>
      </c>
      <c r="G612" s="1" t="s">
        <v>704</v>
      </c>
      <c r="H612" s="1" t="str">
        <f>VLOOKUP(Table4[[#This Row],[نام شخص کارشناس نظارت]],Table1[],3,0)</f>
        <v>کارشناس برق و ابزار دقیق نظارت (1)</v>
      </c>
      <c r="I612" s="1">
        <f>COUNTIF(Table2[کد سیستم],Table4[[#This Row],[کد سیستم]])</f>
        <v>1</v>
      </c>
    </row>
    <row r="613" spans="1:9" hidden="1" x14ac:dyDescent="0.25">
      <c r="A613" s="1">
        <v>612</v>
      </c>
      <c r="B613" s="1" t="s">
        <v>2768</v>
      </c>
      <c r="C613" s="1" t="s">
        <v>2768</v>
      </c>
      <c r="D613" s="1" t="s">
        <v>3749</v>
      </c>
      <c r="E613" s="1" t="s">
        <v>575</v>
      </c>
      <c r="F613" s="1" t="str">
        <f>VLOOKUP(Table4[[#This Row],[نام کارشناس دفتر فنی]],Table1[],3,0)</f>
        <v>کارشناس کالیبراسیون و برنامه ریزی تعمیرات برق وابزاردقیق</v>
      </c>
      <c r="G613" s="1" t="s">
        <v>704</v>
      </c>
      <c r="H613" s="1" t="str">
        <f>VLOOKUP(Table4[[#This Row],[نام شخص کارشناس نظارت]],Table1[],3,0)</f>
        <v>کارشناس برق و ابزار دقیق نظارت (1)</v>
      </c>
      <c r="I613" s="1">
        <f>COUNTIF(Table2[کد سیستم],Table4[[#This Row],[کد سیستم]])</f>
        <v>1</v>
      </c>
    </row>
    <row r="614" spans="1:9" hidden="1" x14ac:dyDescent="0.25">
      <c r="A614" s="1">
        <v>613</v>
      </c>
      <c r="B614" s="1" t="s">
        <v>2770</v>
      </c>
      <c r="C614" s="1" t="s">
        <v>2770</v>
      </c>
      <c r="D614" s="1" t="s">
        <v>3749</v>
      </c>
      <c r="E614" s="1" t="s">
        <v>575</v>
      </c>
      <c r="F614" s="1" t="str">
        <f>VLOOKUP(Table4[[#This Row],[نام کارشناس دفتر فنی]],Table1[],3,0)</f>
        <v>کارشناس کالیبراسیون و برنامه ریزی تعمیرات برق وابزاردقیق</v>
      </c>
      <c r="G614" s="1" t="s">
        <v>704</v>
      </c>
      <c r="H614" s="1" t="str">
        <f>VLOOKUP(Table4[[#This Row],[نام شخص کارشناس نظارت]],Table1[],3,0)</f>
        <v>کارشناس برق و ابزار دقیق نظارت (1)</v>
      </c>
      <c r="I614" s="1">
        <f>COUNTIF(Table2[کد سیستم],Table4[[#This Row],[کد سیستم]])</f>
        <v>1</v>
      </c>
    </row>
    <row r="615" spans="1:9" hidden="1" x14ac:dyDescent="0.25">
      <c r="A615" s="1">
        <v>614</v>
      </c>
      <c r="B615" s="1" t="s">
        <v>2772</v>
      </c>
      <c r="C615" s="1" t="s">
        <v>2772</v>
      </c>
      <c r="D615" s="1" t="s">
        <v>3749</v>
      </c>
      <c r="E615" s="1" t="s">
        <v>575</v>
      </c>
      <c r="F615" s="1" t="str">
        <f>VLOOKUP(Table4[[#This Row],[نام کارشناس دفتر فنی]],Table1[],3,0)</f>
        <v>کارشناس کالیبراسیون و برنامه ریزی تعمیرات برق وابزاردقیق</v>
      </c>
      <c r="G615" s="1" t="s">
        <v>704</v>
      </c>
      <c r="H615" s="1" t="str">
        <f>VLOOKUP(Table4[[#This Row],[نام شخص کارشناس نظارت]],Table1[],3,0)</f>
        <v>کارشناس برق و ابزار دقیق نظارت (1)</v>
      </c>
      <c r="I615" s="1">
        <f>COUNTIF(Table2[کد سیستم],Table4[[#This Row],[کد سیستم]])</f>
        <v>1</v>
      </c>
    </row>
    <row r="616" spans="1:9" hidden="1" x14ac:dyDescent="0.25">
      <c r="A616" s="1">
        <v>615</v>
      </c>
      <c r="B616" s="1" t="s">
        <v>2774</v>
      </c>
      <c r="C616" s="1" t="s">
        <v>2774</v>
      </c>
      <c r="D616" s="1" t="s">
        <v>3749</v>
      </c>
      <c r="E616" s="1" t="s">
        <v>575</v>
      </c>
      <c r="F616" s="1" t="str">
        <f>VLOOKUP(Table4[[#This Row],[نام کارشناس دفتر فنی]],Table1[],3,0)</f>
        <v>کارشناس کالیبراسیون و برنامه ریزی تعمیرات برق وابزاردقیق</v>
      </c>
      <c r="G616" s="1" t="s">
        <v>704</v>
      </c>
      <c r="H616" s="1" t="str">
        <f>VLOOKUP(Table4[[#This Row],[نام شخص کارشناس نظارت]],Table1[],3,0)</f>
        <v>کارشناس برق و ابزار دقیق نظارت (1)</v>
      </c>
      <c r="I616" s="1">
        <f>COUNTIF(Table2[کد سیستم],Table4[[#This Row],[کد سیستم]])</f>
        <v>1</v>
      </c>
    </row>
    <row r="617" spans="1:9" hidden="1" x14ac:dyDescent="0.25">
      <c r="A617" s="1">
        <v>616</v>
      </c>
      <c r="B617" s="1" t="s">
        <v>2776</v>
      </c>
      <c r="C617" s="1" t="s">
        <v>2776</v>
      </c>
      <c r="D617" s="1" t="s">
        <v>3749</v>
      </c>
      <c r="E617" s="1" t="s">
        <v>575</v>
      </c>
      <c r="F617" s="1" t="str">
        <f>VLOOKUP(Table4[[#This Row],[نام کارشناس دفتر فنی]],Table1[],3,0)</f>
        <v>کارشناس کالیبراسیون و برنامه ریزی تعمیرات برق وابزاردقیق</v>
      </c>
      <c r="G617" s="1" t="s">
        <v>704</v>
      </c>
      <c r="H617" s="1" t="str">
        <f>VLOOKUP(Table4[[#This Row],[نام شخص کارشناس نظارت]],Table1[],3,0)</f>
        <v>کارشناس برق و ابزار دقیق نظارت (1)</v>
      </c>
      <c r="I617" s="1">
        <f>COUNTIF(Table2[کد سیستم],Table4[[#This Row],[کد سیستم]])</f>
        <v>1</v>
      </c>
    </row>
    <row r="618" spans="1:9" hidden="1" x14ac:dyDescent="0.25">
      <c r="A618" s="1">
        <v>617</v>
      </c>
      <c r="B618" s="1" t="s">
        <v>2778</v>
      </c>
      <c r="C618" s="1" t="s">
        <v>2778</v>
      </c>
      <c r="D618" s="1" t="s">
        <v>3749</v>
      </c>
      <c r="E618" s="1" t="s">
        <v>575</v>
      </c>
      <c r="F618" s="1" t="str">
        <f>VLOOKUP(Table4[[#This Row],[نام کارشناس دفتر فنی]],Table1[],3,0)</f>
        <v>کارشناس کالیبراسیون و برنامه ریزی تعمیرات برق وابزاردقیق</v>
      </c>
      <c r="G618" s="1" t="s">
        <v>704</v>
      </c>
      <c r="H618" s="1" t="str">
        <f>VLOOKUP(Table4[[#This Row],[نام شخص کارشناس نظارت]],Table1[],3,0)</f>
        <v>کارشناس برق و ابزار دقیق نظارت (1)</v>
      </c>
      <c r="I618" s="1">
        <f>COUNTIF(Table2[کد سیستم],Table4[[#This Row],[کد سیستم]])</f>
        <v>1</v>
      </c>
    </row>
    <row r="619" spans="1:9" hidden="1" x14ac:dyDescent="0.25">
      <c r="A619" s="1">
        <v>618</v>
      </c>
      <c r="B619" s="1" t="s">
        <v>2780</v>
      </c>
      <c r="C619" s="1" t="s">
        <v>2780</v>
      </c>
      <c r="D619" s="1" t="s">
        <v>3749</v>
      </c>
      <c r="E619" s="1" t="s">
        <v>575</v>
      </c>
      <c r="F619" s="1" t="str">
        <f>VLOOKUP(Table4[[#This Row],[نام کارشناس دفتر فنی]],Table1[],3,0)</f>
        <v>کارشناس کالیبراسیون و برنامه ریزی تعمیرات برق وابزاردقیق</v>
      </c>
      <c r="G619" s="1" t="s">
        <v>704</v>
      </c>
      <c r="H619" s="1" t="str">
        <f>VLOOKUP(Table4[[#This Row],[نام شخص کارشناس نظارت]],Table1[],3,0)</f>
        <v>کارشناس برق و ابزار دقیق نظارت (1)</v>
      </c>
      <c r="I619" s="1">
        <f>COUNTIF(Table2[کد سیستم],Table4[[#This Row],[کد سیستم]])</f>
        <v>1</v>
      </c>
    </row>
    <row r="620" spans="1:9" hidden="1" x14ac:dyDescent="0.25">
      <c r="A620" s="1">
        <v>619</v>
      </c>
      <c r="B620" s="1" t="s">
        <v>2782</v>
      </c>
      <c r="C620" s="1" t="s">
        <v>2782</v>
      </c>
      <c r="D620" s="1" t="s">
        <v>3749</v>
      </c>
      <c r="E620" s="1" t="s">
        <v>575</v>
      </c>
      <c r="F620" s="1" t="str">
        <f>VLOOKUP(Table4[[#This Row],[نام کارشناس دفتر فنی]],Table1[],3,0)</f>
        <v>کارشناس کالیبراسیون و برنامه ریزی تعمیرات برق وابزاردقیق</v>
      </c>
      <c r="G620" s="1" t="s">
        <v>704</v>
      </c>
      <c r="H620" s="1" t="str">
        <f>VLOOKUP(Table4[[#This Row],[نام شخص کارشناس نظارت]],Table1[],3,0)</f>
        <v>کارشناس برق و ابزار دقیق نظارت (1)</v>
      </c>
      <c r="I620" s="1">
        <f>COUNTIF(Table2[کد سیستم],Table4[[#This Row],[کد سیستم]])</f>
        <v>1</v>
      </c>
    </row>
    <row r="621" spans="1:9" hidden="1" x14ac:dyDescent="0.25">
      <c r="A621" s="1">
        <v>620</v>
      </c>
      <c r="B621" s="1" t="s">
        <v>2784</v>
      </c>
      <c r="C621" s="1" t="s">
        <v>2784</v>
      </c>
      <c r="D621" s="1" t="s">
        <v>3749</v>
      </c>
      <c r="E621" s="1" t="s">
        <v>575</v>
      </c>
      <c r="F621" s="1" t="str">
        <f>VLOOKUP(Table4[[#This Row],[نام کارشناس دفتر فنی]],Table1[],3,0)</f>
        <v>کارشناس کالیبراسیون و برنامه ریزی تعمیرات برق وابزاردقیق</v>
      </c>
      <c r="G621" s="1" t="s">
        <v>704</v>
      </c>
      <c r="H621" s="1" t="str">
        <f>VLOOKUP(Table4[[#This Row],[نام شخص کارشناس نظارت]],Table1[],3,0)</f>
        <v>کارشناس برق و ابزار دقیق نظارت (1)</v>
      </c>
      <c r="I621" s="1">
        <f>COUNTIF(Table2[کد سیستم],Table4[[#This Row],[کد سیستم]])</f>
        <v>1</v>
      </c>
    </row>
    <row r="622" spans="1:9" hidden="1" x14ac:dyDescent="0.25">
      <c r="A622" s="1">
        <v>621</v>
      </c>
      <c r="B622" s="1" t="s">
        <v>2786</v>
      </c>
      <c r="C622" s="1" t="s">
        <v>2786</v>
      </c>
      <c r="D622" s="1" t="s">
        <v>3749</v>
      </c>
      <c r="E622" s="1" t="s">
        <v>575</v>
      </c>
      <c r="F622" s="1" t="str">
        <f>VLOOKUP(Table4[[#This Row],[نام کارشناس دفتر فنی]],Table1[],3,0)</f>
        <v>کارشناس کالیبراسیون و برنامه ریزی تعمیرات برق وابزاردقیق</v>
      </c>
      <c r="G622" s="1" t="s">
        <v>704</v>
      </c>
      <c r="H622" s="1" t="str">
        <f>VLOOKUP(Table4[[#This Row],[نام شخص کارشناس نظارت]],Table1[],3,0)</f>
        <v>کارشناس برق و ابزار دقیق نظارت (1)</v>
      </c>
      <c r="I622" s="1">
        <f>COUNTIF(Table2[کد سیستم],Table4[[#This Row],[کد سیستم]])</f>
        <v>1</v>
      </c>
    </row>
    <row r="623" spans="1:9" hidden="1" x14ac:dyDescent="0.25">
      <c r="A623" s="1">
        <v>622</v>
      </c>
      <c r="B623" s="1" t="s">
        <v>2788</v>
      </c>
      <c r="C623" s="1" t="s">
        <v>2788</v>
      </c>
      <c r="D623" s="1" t="s">
        <v>3749</v>
      </c>
      <c r="E623" s="1" t="s">
        <v>575</v>
      </c>
      <c r="F623" s="1" t="str">
        <f>VLOOKUP(Table4[[#This Row],[نام کارشناس دفتر فنی]],Table1[],3,0)</f>
        <v>کارشناس کالیبراسیون و برنامه ریزی تعمیرات برق وابزاردقیق</v>
      </c>
      <c r="G623" s="1" t="s">
        <v>704</v>
      </c>
      <c r="H623" s="1" t="str">
        <f>VLOOKUP(Table4[[#This Row],[نام شخص کارشناس نظارت]],Table1[],3,0)</f>
        <v>کارشناس برق و ابزار دقیق نظارت (1)</v>
      </c>
      <c r="I623" s="1">
        <f>COUNTIF(Table2[کد سیستم],Table4[[#This Row],[کد سیستم]])</f>
        <v>1</v>
      </c>
    </row>
    <row r="624" spans="1:9" hidden="1" x14ac:dyDescent="0.25">
      <c r="A624" s="1">
        <v>623</v>
      </c>
      <c r="B624" s="1" t="s">
        <v>2790</v>
      </c>
      <c r="C624" s="1" t="s">
        <v>2790</v>
      </c>
      <c r="D624" s="1" t="s">
        <v>3749</v>
      </c>
      <c r="E624" s="1" t="s">
        <v>575</v>
      </c>
      <c r="F624" s="1" t="str">
        <f>VLOOKUP(Table4[[#This Row],[نام کارشناس دفتر فنی]],Table1[],3,0)</f>
        <v>کارشناس کالیبراسیون و برنامه ریزی تعمیرات برق وابزاردقیق</v>
      </c>
      <c r="G624" s="1" t="s">
        <v>704</v>
      </c>
      <c r="H624" s="1" t="str">
        <f>VLOOKUP(Table4[[#This Row],[نام شخص کارشناس نظارت]],Table1[],3,0)</f>
        <v>کارشناس برق و ابزار دقیق نظارت (1)</v>
      </c>
      <c r="I624" s="1">
        <f>COUNTIF(Table2[کد سیستم],Table4[[#This Row],[کد سیستم]])</f>
        <v>1</v>
      </c>
    </row>
    <row r="625" spans="1:9" hidden="1" x14ac:dyDescent="0.25">
      <c r="A625" s="1">
        <v>624</v>
      </c>
      <c r="B625" s="1" t="s">
        <v>2792</v>
      </c>
      <c r="C625" s="1" t="s">
        <v>2792</v>
      </c>
      <c r="D625" s="1" t="s">
        <v>3749</v>
      </c>
      <c r="E625" s="1" t="s">
        <v>575</v>
      </c>
      <c r="F625" s="1" t="str">
        <f>VLOOKUP(Table4[[#This Row],[نام کارشناس دفتر فنی]],Table1[],3,0)</f>
        <v>کارشناس کالیبراسیون و برنامه ریزی تعمیرات برق وابزاردقیق</v>
      </c>
      <c r="G625" s="1" t="s">
        <v>704</v>
      </c>
      <c r="H625" s="1" t="str">
        <f>VLOOKUP(Table4[[#This Row],[نام شخص کارشناس نظارت]],Table1[],3,0)</f>
        <v>کارشناس برق و ابزار دقیق نظارت (1)</v>
      </c>
      <c r="I625" s="1">
        <f>COUNTIF(Table2[کد سیستم],Table4[[#This Row],[کد سیستم]])</f>
        <v>1</v>
      </c>
    </row>
    <row r="626" spans="1:9" hidden="1" x14ac:dyDescent="0.25">
      <c r="A626" s="1">
        <v>625</v>
      </c>
      <c r="B626" s="1" t="s">
        <v>2794</v>
      </c>
      <c r="C626" s="1" t="s">
        <v>2794</v>
      </c>
      <c r="D626" s="1" t="s">
        <v>3749</v>
      </c>
      <c r="E626" s="1" t="s">
        <v>575</v>
      </c>
      <c r="F626" s="1" t="str">
        <f>VLOOKUP(Table4[[#This Row],[نام کارشناس دفتر فنی]],Table1[],3,0)</f>
        <v>کارشناس کالیبراسیون و برنامه ریزی تعمیرات برق وابزاردقیق</v>
      </c>
      <c r="G626" s="1" t="s">
        <v>704</v>
      </c>
      <c r="H626" s="1" t="str">
        <f>VLOOKUP(Table4[[#This Row],[نام شخص کارشناس نظارت]],Table1[],3,0)</f>
        <v>کارشناس برق و ابزار دقیق نظارت (1)</v>
      </c>
      <c r="I626" s="1">
        <f>COUNTIF(Table2[کد سیستم],Table4[[#This Row],[کد سیستم]])</f>
        <v>1</v>
      </c>
    </row>
    <row r="627" spans="1:9" hidden="1" x14ac:dyDescent="0.25">
      <c r="A627" s="1">
        <v>626</v>
      </c>
      <c r="B627" s="1" t="s">
        <v>2796</v>
      </c>
      <c r="C627" s="1" t="s">
        <v>2796</v>
      </c>
      <c r="D627" s="1" t="s">
        <v>3749</v>
      </c>
      <c r="E627" s="1" t="s">
        <v>575</v>
      </c>
      <c r="F627" s="1" t="str">
        <f>VLOOKUP(Table4[[#This Row],[نام کارشناس دفتر فنی]],Table1[],3,0)</f>
        <v>کارشناس کالیبراسیون و برنامه ریزی تعمیرات برق وابزاردقیق</v>
      </c>
      <c r="G627" s="1" t="s">
        <v>704</v>
      </c>
      <c r="H627" s="1" t="str">
        <f>VLOOKUP(Table4[[#This Row],[نام شخص کارشناس نظارت]],Table1[],3,0)</f>
        <v>کارشناس برق و ابزار دقیق نظارت (1)</v>
      </c>
      <c r="I627" s="1">
        <f>COUNTIF(Table2[کد سیستم],Table4[[#This Row],[کد سیستم]])</f>
        <v>1</v>
      </c>
    </row>
    <row r="628" spans="1:9" hidden="1" x14ac:dyDescent="0.25">
      <c r="A628" s="1">
        <v>627</v>
      </c>
      <c r="B628" s="1" t="s">
        <v>2798</v>
      </c>
      <c r="C628" s="1" t="s">
        <v>2798</v>
      </c>
      <c r="D628" s="1" t="s">
        <v>3749</v>
      </c>
      <c r="E628" s="1" t="s">
        <v>575</v>
      </c>
      <c r="F628" s="1" t="str">
        <f>VLOOKUP(Table4[[#This Row],[نام کارشناس دفتر فنی]],Table1[],3,0)</f>
        <v>کارشناس کالیبراسیون و برنامه ریزی تعمیرات برق وابزاردقیق</v>
      </c>
      <c r="G628" s="1" t="s">
        <v>704</v>
      </c>
      <c r="H628" s="1" t="str">
        <f>VLOOKUP(Table4[[#This Row],[نام شخص کارشناس نظارت]],Table1[],3,0)</f>
        <v>کارشناس برق و ابزار دقیق نظارت (1)</v>
      </c>
      <c r="I628" s="1">
        <f>COUNTIF(Table2[کد سیستم],Table4[[#This Row],[کد سیستم]])</f>
        <v>1</v>
      </c>
    </row>
    <row r="629" spans="1:9" hidden="1" x14ac:dyDescent="0.25">
      <c r="A629" s="1">
        <v>628</v>
      </c>
      <c r="B629" s="1" t="s">
        <v>2800</v>
      </c>
      <c r="C629" s="1" t="s">
        <v>2800</v>
      </c>
      <c r="D629" s="1" t="s">
        <v>3749</v>
      </c>
      <c r="E629" s="1" t="s">
        <v>575</v>
      </c>
      <c r="F629" s="1" t="str">
        <f>VLOOKUP(Table4[[#This Row],[نام کارشناس دفتر فنی]],Table1[],3,0)</f>
        <v>کارشناس کالیبراسیون و برنامه ریزی تعمیرات برق وابزاردقیق</v>
      </c>
      <c r="G629" s="1" t="s">
        <v>704</v>
      </c>
      <c r="H629" s="1" t="str">
        <f>VLOOKUP(Table4[[#This Row],[نام شخص کارشناس نظارت]],Table1[],3,0)</f>
        <v>کارشناس برق و ابزار دقیق نظارت (1)</v>
      </c>
      <c r="I629" s="1">
        <f>COUNTIF(Table2[کد سیستم],Table4[[#This Row],[کد سیستم]])</f>
        <v>1</v>
      </c>
    </row>
    <row r="630" spans="1:9" hidden="1" x14ac:dyDescent="0.25">
      <c r="A630" s="1">
        <v>629</v>
      </c>
      <c r="B630" s="1" t="s">
        <v>2802</v>
      </c>
      <c r="C630" s="1" t="s">
        <v>2802</v>
      </c>
      <c r="D630" s="1" t="s">
        <v>3749</v>
      </c>
      <c r="E630" s="1" t="s">
        <v>575</v>
      </c>
      <c r="F630" s="1" t="str">
        <f>VLOOKUP(Table4[[#This Row],[نام کارشناس دفتر فنی]],Table1[],3,0)</f>
        <v>کارشناس کالیبراسیون و برنامه ریزی تعمیرات برق وابزاردقیق</v>
      </c>
      <c r="G630" s="1" t="s">
        <v>704</v>
      </c>
      <c r="H630" s="1" t="str">
        <f>VLOOKUP(Table4[[#This Row],[نام شخص کارشناس نظارت]],Table1[],3,0)</f>
        <v>کارشناس برق و ابزار دقیق نظارت (1)</v>
      </c>
      <c r="I630" s="1">
        <f>COUNTIF(Table2[کد سیستم],Table4[[#This Row],[کد سیستم]])</f>
        <v>1</v>
      </c>
    </row>
    <row r="631" spans="1:9" hidden="1" x14ac:dyDescent="0.25">
      <c r="A631" s="1">
        <v>630</v>
      </c>
      <c r="B631" s="1" t="s">
        <v>2804</v>
      </c>
      <c r="C631" s="1" t="s">
        <v>2804</v>
      </c>
      <c r="D631" s="1" t="s">
        <v>3749</v>
      </c>
      <c r="E631" s="1" t="s">
        <v>575</v>
      </c>
      <c r="F631" s="1" t="str">
        <f>VLOOKUP(Table4[[#This Row],[نام کارشناس دفتر فنی]],Table1[],3,0)</f>
        <v>کارشناس کالیبراسیون و برنامه ریزی تعمیرات برق وابزاردقیق</v>
      </c>
      <c r="G631" s="1" t="s">
        <v>704</v>
      </c>
      <c r="H631" s="1" t="str">
        <f>VLOOKUP(Table4[[#This Row],[نام شخص کارشناس نظارت]],Table1[],3,0)</f>
        <v>کارشناس برق و ابزار دقیق نظارت (1)</v>
      </c>
      <c r="I631" s="1">
        <f>COUNTIF(Table2[کد سیستم],Table4[[#This Row],[کد سیستم]])</f>
        <v>1</v>
      </c>
    </row>
    <row r="632" spans="1:9" hidden="1" x14ac:dyDescent="0.25">
      <c r="A632" s="1">
        <v>631</v>
      </c>
      <c r="B632" s="1" t="s">
        <v>2806</v>
      </c>
      <c r="C632" s="1" t="s">
        <v>2806</v>
      </c>
      <c r="D632" s="1" t="s">
        <v>3749</v>
      </c>
      <c r="E632" s="1" t="s">
        <v>575</v>
      </c>
      <c r="F632" s="1" t="str">
        <f>VLOOKUP(Table4[[#This Row],[نام کارشناس دفتر فنی]],Table1[],3,0)</f>
        <v>کارشناس کالیبراسیون و برنامه ریزی تعمیرات برق وابزاردقیق</v>
      </c>
      <c r="G632" s="1" t="s">
        <v>704</v>
      </c>
      <c r="H632" s="1" t="str">
        <f>VLOOKUP(Table4[[#This Row],[نام شخص کارشناس نظارت]],Table1[],3,0)</f>
        <v>کارشناس برق و ابزار دقیق نظارت (1)</v>
      </c>
      <c r="I632" s="1">
        <f>COUNTIF(Table2[کد سیستم],Table4[[#This Row],[کد سیستم]])</f>
        <v>1</v>
      </c>
    </row>
    <row r="633" spans="1:9" hidden="1" x14ac:dyDescent="0.25">
      <c r="A633" s="1">
        <v>632</v>
      </c>
      <c r="B633" s="1" t="s">
        <v>2808</v>
      </c>
      <c r="C633" s="1" t="s">
        <v>2808</v>
      </c>
      <c r="D633" s="1" t="s">
        <v>3749</v>
      </c>
      <c r="E633" s="1" t="s">
        <v>575</v>
      </c>
      <c r="F633" s="1" t="str">
        <f>VLOOKUP(Table4[[#This Row],[نام کارشناس دفتر فنی]],Table1[],3,0)</f>
        <v>کارشناس کالیبراسیون و برنامه ریزی تعمیرات برق وابزاردقیق</v>
      </c>
      <c r="G633" s="1" t="s">
        <v>704</v>
      </c>
      <c r="H633" s="1" t="str">
        <f>VLOOKUP(Table4[[#This Row],[نام شخص کارشناس نظارت]],Table1[],3,0)</f>
        <v>کارشناس برق و ابزار دقیق نظارت (1)</v>
      </c>
      <c r="I633" s="1">
        <f>COUNTIF(Table2[کد سیستم],Table4[[#This Row],[کد سیستم]])</f>
        <v>1</v>
      </c>
    </row>
    <row r="634" spans="1:9" hidden="1" x14ac:dyDescent="0.25">
      <c r="A634" s="1">
        <v>633</v>
      </c>
      <c r="B634" s="1" t="s">
        <v>2810</v>
      </c>
      <c r="C634" s="1" t="s">
        <v>2810</v>
      </c>
      <c r="D634" s="1" t="s">
        <v>3749</v>
      </c>
      <c r="E634" s="1" t="s">
        <v>575</v>
      </c>
      <c r="F634" s="1" t="str">
        <f>VLOOKUP(Table4[[#This Row],[نام کارشناس دفتر فنی]],Table1[],3,0)</f>
        <v>کارشناس کالیبراسیون و برنامه ریزی تعمیرات برق وابزاردقیق</v>
      </c>
      <c r="G634" s="1" t="s">
        <v>704</v>
      </c>
      <c r="H634" s="1" t="str">
        <f>VLOOKUP(Table4[[#This Row],[نام شخص کارشناس نظارت]],Table1[],3,0)</f>
        <v>کارشناس برق و ابزار دقیق نظارت (1)</v>
      </c>
      <c r="I634" s="1">
        <f>COUNTIF(Table2[کد سیستم],Table4[[#This Row],[کد سیستم]])</f>
        <v>1</v>
      </c>
    </row>
    <row r="635" spans="1:9" hidden="1" x14ac:dyDescent="0.25">
      <c r="A635" s="1">
        <v>634</v>
      </c>
      <c r="B635" s="1" t="s">
        <v>2812</v>
      </c>
      <c r="C635" s="1" t="s">
        <v>2812</v>
      </c>
      <c r="D635" s="1" t="s">
        <v>3749</v>
      </c>
      <c r="E635" s="1" t="s">
        <v>575</v>
      </c>
      <c r="F635" s="1" t="str">
        <f>VLOOKUP(Table4[[#This Row],[نام کارشناس دفتر فنی]],Table1[],3,0)</f>
        <v>کارشناس کالیبراسیون و برنامه ریزی تعمیرات برق وابزاردقیق</v>
      </c>
      <c r="G635" s="1" t="s">
        <v>704</v>
      </c>
      <c r="H635" s="1" t="str">
        <f>VLOOKUP(Table4[[#This Row],[نام شخص کارشناس نظارت]],Table1[],3,0)</f>
        <v>کارشناس برق و ابزار دقیق نظارت (1)</v>
      </c>
      <c r="I635" s="1">
        <f>COUNTIF(Table2[کد سیستم],Table4[[#This Row],[کد سیستم]])</f>
        <v>1</v>
      </c>
    </row>
    <row r="636" spans="1:9" hidden="1" x14ac:dyDescent="0.25">
      <c r="A636" s="1">
        <v>635</v>
      </c>
      <c r="B636" s="1" t="s">
        <v>2814</v>
      </c>
      <c r="C636" s="1" t="s">
        <v>2814</v>
      </c>
      <c r="D636" s="1" t="s">
        <v>3749</v>
      </c>
      <c r="E636" s="1" t="s">
        <v>575</v>
      </c>
      <c r="F636" s="1" t="str">
        <f>VLOOKUP(Table4[[#This Row],[نام کارشناس دفتر فنی]],Table1[],3,0)</f>
        <v>کارشناس کالیبراسیون و برنامه ریزی تعمیرات برق وابزاردقیق</v>
      </c>
      <c r="G636" s="1" t="s">
        <v>704</v>
      </c>
      <c r="H636" s="1" t="str">
        <f>VLOOKUP(Table4[[#This Row],[نام شخص کارشناس نظارت]],Table1[],3,0)</f>
        <v>کارشناس برق و ابزار دقیق نظارت (1)</v>
      </c>
      <c r="I636" s="1">
        <f>COUNTIF(Table2[کد سیستم],Table4[[#This Row],[کد سیستم]])</f>
        <v>1</v>
      </c>
    </row>
    <row r="637" spans="1:9" hidden="1" x14ac:dyDescent="0.25">
      <c r="A637" s="1">
        <v>636</v>
      </c>
      <c r="B637" s="1" t="s">
        <v>2816</v>
      </c>
      <c r="C637" s="1" t="s">
        <v>2816</v>
      </c>
      <c r="D637" s="1" t="s">
        <v>3749</v>
      </c>
      <c r="E637" s="1" t="s">
        <v>575</v>
      </c>
      <c r="F637" s="1" t="str">
        <f>VLOOKUP(Table4[[#This Row],[نام کارشناس دفتر فنی]],Table1[],3,0)</f>
        <v>کارشناس کالیبراسیون و برنامه ریزی تعمیرات برق وابزاردقیق</v>
      </c>
      <c r="G637" s="1" t="s">
        <v>704</v>
      </c>
      <c r="H637" s="1" t="str">
        <f>VLOOKUP(Table4[[#This Row],[نام شخص کارشناس نظارت]],Table1[],3,0)</f>
        <v>کارشناس برق و ابزار دقیق نظارت (1)</v>
      </c>
      <c r="I637" s="1">
        <f>COUNTIF(Table2[کد سیستم],Table4[[#This Row],[کد سیستم]])</f>
        <v>1</v>
      </c>
    </row>
    <row r="638" spans="1:9" hidden="1" x14ac:dyDescent="0.25">
      <c r="A638" s="1">
        <v>637</v>
      </c>
      <c r="B638" s="1" t="s">
        <v>2818</v>
      </c>
      <c r="C638" s="1">
        <v>1530</v>
      </c>
      <c r="D638" s="1" t="s">
        <v>3749</v>
      </c>
      <c r="E638" s="1" t="s">
        <v>575</v>
      </c>
      <c r="F638" s="1" t="str">
        <f>VLOOKUP(Table4[[#This Row],[نام کارشناس دفتر فنی]],Table1[],3,0)</f>
        <v>کارشناس کالیبراسیون و برنامه ریزی تعمیرات برق وابزاردقیق</v>
      </c>
      <c r="G638" s="1" t="s">
        <v>704</v>
      </c>
      <c r="H638" s="1" t="str">
        <f>VLOOKUP(Table4[[#This Row],[نام شخص کارشناس نظارت]],Table1[],3,0)</f>
        <v>کارشناس برق و ابزار دقیق نظارت (1)</v>
      </c>
      <c r="I638" s="1">
        <f>COUNTIF(Table2[کد سیستم],Table4[[#This Row],[کد سیستم]])</f>
        <v>1</v>
      </c>
    </row>
    <row r="639" spans="1:9" hidden="1" x14ac:dyDescent="0.25">
      <c r="A639" s="1">
        <v>638</v>
      </c>
      <c r="B639" s="1" t="s">
        <v>2820</v>
      </c>
      <c r="C639" s="1" t="s">
        <v>2820</v>
      </c>
      <c r="D639" s="1" t="s">
        <v>3749</v>
      </c>
      <c r="E639" s="1" t="s">
        <v>575</v>
      </c>
      <c r="F639" s="1" t="str">
        <f>VLOOKUP(Table4[[#This Row],[نام کارشناس دفتر فنی]],Table1[],3,0)</f>
        <v>کارشناس کالیبراسیون و برنامه ریزی تعمیرات برق وابزاردقیق</v>
      </c>
      <c r="G639" s="1" t="s">
        <v>704</v>
      </c>
      <c r="H639" s="1" t="str">
        <f>VLOOKUP(Table4[[#This Row],[نام شخص کارشناس نظارت]],Table1[],3,0)</f>
        <v>کارشناس برق و ابزار دقیق نظارت (1)</v>
      </c>
      <c r="I639" s="1">
        <f>COUNTIF(Table2[کد سیستم],Table4[[#This Row],[کد سیستم]])</f>
        <v>1</v>
      </c>
    </row>
    <row r="640" spans="1:9" hidden="1" x14ac:dyDescent="0.25">
      <c r="A640" s="1">
        <v>639</v>
      </c>
      <c r="B640" s="1" t="s">
        <v>2822</v>
      </c>
      <c r="C640" s="1">
        <v>1540</v>
      </c>
      <c r="D640" s="1" t="s">
        <v>3749</v>
      </c>
      <c r="E640" s="1" t="s">
        <v>575</v>
      </c>
      <c r="F640" s="1" t="str">
        <f>VLOOKUP(Table4[[#This Row],[نام کارشناس دفتر فنی]],Table1[],3,0)</f>
        <v>کارشناس کالیبراسیون و برنامه ریزی تعمیرات برق وابزاردقیق</v>
      </c>
      <c r="G640" s="1" t="s">
        <v>704</v>
      </c>
      <c r="H640" s="1" t="str">
        <f>VLOOKUP(Table4[[#This Row],[نام شخص کارشناس نظارت]],Table1[],3,0)</f>
        <v>کارشناس برق و ابزار دقیق نظارت (1)</v>
      </c>
      <c r="I640" s="1">
        <f>COUNTIF(Table2[کد سیستم],Table4[[#This Row],[کد سیستم]])</f>
        <v>1</v>
      </c>
    </row>
    <row r="641" spans="1:9" hidden="1" x14ac:dyDescent="0.25">
      <c r="A641" s="1">
        <v>640</v>
      </c>
      <c r="B641" s="1" t="s">
        <v>2824</v>
      </c>
      <c r="C641" s="1" t="s">
        <v>2824</v>
      </c>
      <c r="D641" s="1" t="s">
        <v>3749</v>
      </c>
      <c r="E641" s="1" t="s">
        <v>575</v>
      </c>
      <c r="F641" s="1" t="str">
        <f>VLOOKUP(Table4[[#This Row],[نام کارشناس دفتر فنی]],Table1[],3,0)</f>
        <v>کارشناس کالیبراسیون و برنامه ریزی تعمیرات برق وابزاردقیق</v>
      </c>
      <c r="G641" s="1" t="s">
        <v>704</v>
      </c>
      <c r="H641" s="1" t="str">
        <f>VLOOKUP(Table4[[#This Row],[نام شخص کارشناس نظارت]],Table1[],3,0)</f>
        <v>کارشناس برق و ابزار دقیق نظارت (1)</v>
      </c>
      <c r="I641" s="1">
        <f>COUNTIF(Table2[کد سیستم],Table4[[#This Row],[کد سیستم]])</f>
        <v>1</v>
      </c>
    </row>
    <row r="642" spans="1:9" hidden="1" x14ac:dyDescent="0.25">
      <c r="A642" s="1">
        <v>641</v>
      </c>
      <c r="B642" s="1" t="s">
        <v>2826</v>
      </c>
      <c r="C642" s="1" t="s">
        <v>2826</v>
      </c>
      <c r="D642" s="1" t="s">
        <v>3749</v>
      </c>
      <c r="E642" s="1" t="s">
        <v>575</v>
      </c>
      <c r="F642" s="1" t="str">
        <f>VLOOKUP(Table4[[#This Row],[نام کارشناس دفتر فنی]],Table1[],3,0)</f>
        <v>کارشناس کالیبراسیون و برنامه ریزی تعمیرات برق وابزاردقیق</v>
      </c>
      <c r="G642" s="1" t="s">
        <v>704</v>
      </c>
      <c r="H642" s="1" t="str">
        <f>VLOOKUP(Table4[[#This Row],[نام شخص کارشناس نظارت]],Table1[],3,0)</f>
        <v>کارشناس برق و ابزار دقیق نظارت (1)</v>
      </c>
      <c r="I642" s="1">
        <f>COUNTIF(Table2[کد سیستم],Table4[[#This Row],[کد سیستم]])</f>
        <v>1</v>
      </c>
    </row>
    <row r="643" spans="1:9" hidden="1" x14ac:dyDescent="0.25">
      <c r="A643" s="1">
        <v>642</v>
      </c>
      <c r="B643" s="1" t="s">
        <v>2828</v>
      </c>
      <c r="C643" s="1">
        <v>1550</v>
      </c>
      <c r="D643" s="1" t="s">
        <v>3749</v>
      </c>
      <c r="E643" s="1" t="s">
        <v>575</v>
      </c>
      <c r="F643" s="1" t="str">
        <f>VLOOKUP(Table4[[#This Row],[نام کارشناس دفتر فنی]],Table1[],3,0)</f>
        <v>کارشناس کالیبراسیون و برنامه ریزی تعمیرات برق وابزاردقیق</v>
      </c>
      <c r="G643" s="1" t="s">
        <v>1169</v>
      </c>
      <c r="H643" s="1" t="str">
        <f>VLOOKUP(Table4[[#This Row],[نام شخص کارشناس نظارت]],Table1[],3,0)</f>
        <v>کارشناس برق و ابزار دقیق نظارت (3)</v>
      </c>
      <c r="I643" s="1">
        <f>COUNTIF(Table2[کد سیستم],Table4[[#This Row],[کد سیستم]])</f>
        <v>1</v>
      </c>
    </row>
    <row r="644" spans="1:9" hidden="1" x14ac:dyDescent="0.25">
      <c r="A644" s="1">
        <v>643</v>
      </c>
      <c r="B644" s="1" t="s">
        <v>2830</v>
      </c>
      <c r="C644" s="1" t="s">
        <v>2830</v>
      </c>
      <c r="D644" s="1" t="s">
        <v>3749</v>
      </c>
      <c r="E644" s="1" t="s">
        <v>575</v>
      </c>
      <c r="F644" s="1" t="str">
        <f>VLOOKUP(Table4[[#This Row],[نام کارشناس دفتر فنی]],Table1[],3,0)</f>
        <v>کارشناس کالیبراسیون و برنامه ریزی تعمیرات برق وابزاردقیق</v>
      </c>
      <c r="G644" s="1" t="s">
        <v>1169</v>
      </c>
      <c r="H644" s="1" t="str">
        <f>VLOOKUP(Table4[[#This Row],[نام شخص کارشناس نظارت]],Table1[],3,0)</f>
        <v>کارشناس برق و ابزار دقیق نظارت (3)</v>
      </c>
      <c r="I644" s="1">
        <f>COUNTIF(Table2[کد سیستم],Table4[[#This Row],[کد سیستم]])</f>
        <v>1</v>
      </c>
    </row>
    <row r="645" spans="1:9" hidden="1" x14ac:dyDescent="0.25">
      <c r="A645" s="1">
        <v>644</v>
      </c>
      <c r="B645" s="1" t="s">
        <v>2832</v>
      </c>
      <c r="C645" s="1" t="s">
        <v>2832</v>
      </c>
      <c r="D645" s="1" t="s">
        <v>3749</v>
      </c>
      <c r="E645" s="1" t="s">
        <v>575</v>
      </c>
      <c r="F645" s="1" t="str">
        <f>VLOOKUP(Table4[[#This Row],[نام کارشناس دفتر فنی]],Table1[],3,0)</f>
        <v>کارشناس کالیبراسیون و برنامه ریزی تعمیرات برق وابزاردقیق</v>
      </c>
      <c r="G645" s="1" t="s">
        <v>1169</v>
      </c>
      <c r="H645" s="1" t="str">
        <f>VLOOKUP(Table4[[#This Row],[نام شخص کارشناس نظارت]],Table1[],3,0)</f>
        <v>کارشناس برق و ابزار دقیق نظارت (3)</v>
      </c>
      <c r="I645" s="1">
        <f>COUNTIF(Table2[کد سیستم],Table4[[#This Row],[کد سیستم]])</f>
        <v>1</v>
      </c>
    </row>
    <row r="646" spans="1:9" hidden="1" x14ac:dyDescent="0.25">
      <c r="A646" s="1">
        <v>645</v>
      </c>
      <c r="B646" s="1" t="s">
        <v>2834</v>
      </c>
      <c r="C646" s="1" t="s">
        <v>2834</v>
      </c>
      <c r="D646" s="1" t="s">
        <v>3749</v>
      </c>
      <c r="E646" s="1" t="s">
        <v>575</v>
      </c>
      <c r="F646" s="1" t="str">
        <f>VLOOKUP(Table4[[#This Row],[نام کارشناس دفتر فنی]],Table1[],3,0)</f>
        <v>کارشناس کالیبراسیون و برنامه ریزی تعمیرات برق وابزاردقیق</v>
      </c>
      <c r="G646" s="1" t="s">
        <v>1169</v>
      </c>
      <c r="H646" s="1" t="str">
        <f>VLOOKUP(Table4[[#This Row],[نام شخص کارشناس نظارت]],Table1[],3,0)</f>
        <v>کارشناس برق و ابزار دقیق نظارت (3)</v>
      </c>
      <c r="I646" s="1">
        <f>COUNTIF(Table2[کد سیستم],Table4[[#This Row],[کد سیستم]])</f>
        <v>1</v>
      </c>
    </row>
    <row r="647" spans="1:9" hidden="1" x14ac:dyDescent="0.25">
      <c r="A647" s="1">
        <v>646</v>
      </c>
      <c r="B647" s="1" t="s">
        <v>2836</v>
      </c>
      <c r="C647" s="1" t="s">
        <v>2836</v>
      </c>
      <c r="D647" s="1" t="s">
        <v>3749</v>
      </c>
      <c r="E647" s="1" t="s">
        <v>575</v>
      </c>
      <c r="F647" s="1" t="str">
        <f>VLOOKUP(Table4[[#This Row],[نام کارشناس دفتر فنی]],Table1[],3,0)</f>
        <v>کارشناس کالیبراسیون و برنامه ریزی تعمیرات برق وابزاردقیق</v>
      </c>
      <c r="G647" s="1" t="s">
        <v>1169</v>
      </c>
      <c r="H647" s="1" t="str">
        <f>VLOOKUP(Table4[[#This Row],[نام شخص کارشناس نظارت]],Table1[],3,0)</f>
        <v>کارشناس برق و ابزار دقیق نظارت (3)</v>
      </c>
      <c r="I647" s="1">
        <f>COUNTIF(Table2[کد سیستم],Table4[[#This Row],[کد سیستم]])</f>
        <v>1</v>
      </c>
    </row>
    <row r="648" spans="1:9" hidden="1" x14ac:dyDescent="0.25">
      <c r="A648" s="1">
        <v>647</v>
      </c>
      <c r="B648" s="1" t="s">
        <v>2838</v>
      </c>
      <c r="C648" s="1" t="s">
        <v>2838</v>
      </c>
      <c r="D648" s="1" t="s">
        <v>3749</v>
      </c>
      <c r="E648" s="1" t="s">
        <v>575</v>
      </c>
      <c r="F648" s="1" t="str">
        <f>VLOOKUP(Table4[[#This Row],[نام کارشناس دفتر فنی]],Table1[],3,0)</f>
        <v>کارشناس کالیبراسیون و برنامه ریزی تعمیرات برق وابزاردقیق</v>
      </c>
      <c r="G648" s="1" t="s">
        <v>1169</v>
      </c>
      <c r="H648" s="1" t="str">
        <f>VLOOKUP(Table4[[#This Row],[نام شخص کارشناس نظارت]],Table1[],3,0)</f>
        <v>کارشناس برق و ابزار دقیق نظارت (3)</v>
      </c>
      <c r="I648" s="1">
        <f>COUNTIF(Table2[کد سیستم],Table4[[#This Row],[کد سیستم]])</f>
        <v>1</v>
      </c>
    </row>
    <row r="649" spans="1:9" hidden="1" x14ac:dyDescent="0.25">
      <c r="A649" s="1">
        <v>648</v>
      </c>
      <c r="B649" s="1" t="s">
        <v>2840</v>
      </c>
      <c r="C649" s="1" t="s">
        <v>2840</v>
      </c>
      <c r="D649" s="1" t="s">
        <v>3749</v>
      </c>
      <c r="E649" s="1" t="s">
        <v>575</v>
      </c>
      <c r="F649" s="1" t="str">
        <f>VLOOKUP(Table4[[#This Row],[نام کارشناس دفتر فنی]],Table1[],3,0)</f>
        <v>کارشناس کالیبراسیون و برنامه ریزی تعمیرات برق وابزاردقیق</v>
      </c>
      <c r="G649" s="1" t="s">
        <v>1169</v>
      </c>
      <c r="H649" s="1" t="str">
        <f>VLOOKUP(Table4[[#This Row],[نام شخص کارشناس نظارت]],Table1[],3,0)</f>
        <v>کارشناس برق و ابزار دقیق نظارت (3)</v>
      </c>
      <c r="I649" s="1">
        <f>COUNTIF(Table2[کد سیستم],Table4[[#This Row],[کد سیستم]])</f>
        <v>1</v>
      </c>
    </row>
    <row r="650" spans="1:9" hidden="1" x14ac:dyDescent="0.25">
      <c r="A650" s="1">
        <v>649</v>
      </c>
      <c r="B650" s="1" t="s">
        <v>2842</v>
      </c>
      <c r="C650" s="1">
        <v>1560</v>
      </c>
      <c r="D650" s="1" t="s">
        <v>3749</v>
      </c>
      <c r="E650" s="1" t="s">
        <v>575</v>
      </c>
      <c r="F650" s="1" t="str">
        <f>VLOOKUP(Table4[[#This Row],[نام کارشناس دفتر فنی]],Table1[],3,0)</f>
        <v>کارشناس کالیبراسیون و برنامه ریزی تعمیرات برق وابزاردقیق</v>
      </c>
      <c r="G650" s="1" t="s">
        <v>1169</v>
      </c>
      <c r="H650" s="1" t="str">
        <f>VLOOKUP(Table4[[#This Row],[نام شخص کارشناس نظارت]],Table1[],3,0)</f>
        <v>کارشناس برق و ابزار دقیق نظارت (3)</v>
      </c>
      <c r="I650" s="1">
        <f>COUNTIF(Table2[کد سیستم],Table4[[#This Row],[کد سیستم]])</f>
        <v>1</v>
      </c>
    </row>
    <row r="651" spans="1:9" hidden="1" x14ac:dyDescent="0.25">
      <c r="A651" s="1">
        <v>650</v>
      </c>
      <c r="B651" s="1" t="s">
        <v>2844</v>
      </c>
      <c r="C651" s="1" t="s">
        <v>2844</v>
      </c>
      <c r="D651" s="1" t="s">
        <v>3749</v>
      </c>
      <c r="E651" s="1" t="s">
        <v>575</v>
      </c>
      <c r="F651" s="1" t="str">
        <f>VLOOKUP(Table4[[#This Row],[نام کارشناس دفتر فنی]],Table1[],3,0)</f>
        <v>کارشناس کالیبراسیون و برنامه ریزی تعمیرات برق وابزاردقیق</v>
      </c>
      <c r="G651" s="1" t="s">
        <v>1169</v>
      </c>
      <c r="H651" s="1" t="str">
        <f>VLOOKUP(Table4[[#This Row],[نام شخص کارشناس نظارت]],Table1[],3,0)</f>
        <v>کارشناس برق و ابزار دقیق نظارت (3)</v>
      </c>
      <c r="I651" s="1">
        <f>COUNTIF(Table2[کد سیستم],Table4[[#This Row],[کد سیستم]])</f>
        <v>1</v>
      </c>
    </row>
    <row r="652" spans="1:9" hidden="1" x14ac:dyDescent="0.25">
      <c r="A652" s="1">
        <v>651</v>
      </c>
      <c r="B652" s="1" t="s">
        <v>2846</v>
      </c>
      <c r="C652" s="1" t="s">
        <v>2846</v>
      </c>
      <c r="D652" s="1" t="s">
        <v>3749</v>
      </c>
      <c r="E652" s="1" t="s">
        <v>575</v>
      </c>
      <c r="F652" s="1" t="str">
        <f>VLOOKUP(Table4[[#This Row],[نام کارشناس دفتر فنی]],Table1[],3,0)</f>
        <v>کارشناس کالیبراسیون و برنامه ریزی تعمیرات برق وابزاردقیق</v>
      </c>
      <c r="G652" s="1" t="s">
        <v>1169</v>
      </c>
      <c r="H652" s="1" t="str">
        <f>VLOOKUP(Table4[[#This Row],[نام شخص کارشناس نظارت]],Table1[],3,0)</f>
        <v>کارشناس برق و ابزار دقیق نظارت (3)</v>
      </c>
      <c r="I652" s="1">
        <f>COUNTIF(Table2[کد سیستم],Table4[[#This Row],[کد سیستم]])</f>
        <v>1</v>
      </c>
    </row>
    <row r="653" spans="1:9" hidden="1" x14ac:dyDescent="0.25">
      <c r="A653" s="1">
        <v>652</v>
      </c>
      <c r="B653" s="1" t="s">
        <v>2848</v>
      </c>
      <c r="C653" s="1" t="s">
        <v>2848</v>
      </c>
      <c r="D653" s="1" t="s">
        <v>3749</v>
      </c>
      <c r="E653" s="1" t="s">
        <v>575</v>
      </c>
      <c r="F653" s="1" t="str">
        <f>VLOOKUP(Table4[[#This Row],[نام کارشناس دفتر فنی]],Table1[],3,0)</f>
        <v>کارشناس کالیبراسیون و برنامه ریزی تعمیرات برق وابزاردقیق</v>
      </c>
      <c r="G653" s="1" t="s">
        <v>1169</v>
      </c>
      <c r="H653" s="1" t="str">
        <f>VLOOKUP(Table4[[#This Row],[نام شخص کارشناس نظارت]],Table1[],3,0)</f>
        <v>کارشناس برق و ابزار دقیق نظارت (3)</v>
      </c>
      <c r="I653" s="1">
        <f>COUNTIF(Table2[کد سیستم],Table4[[#This Row],[کد سیستم]])</f>
        <v>1</v>
      </c>
    </row>
    <row r="654" spans="1:9" hidden="1" x14ac:dyDescent="0.25">
      <c r="A654" s="1">
        <v>653</v>
      </c>
      <c r="B654" s="1" t="s">
        <v>2850</v>
      </c>
      <c r="C654" s="1" t="s">
        <v>2850</v>
      </c>
      <c r="D654" s="1" t="s">
        <v>3749</v>
      </c>
      <c r="E654" s="1" t="s">
        <v>575</v>
      </c>
      <c r="F654" s="1" t="str">
        <f>VLOOKUP(Table4[[#This Row],[نام کارشناس دفتر فنی]],Table1[],3,0)</f>
        <v>کارشناس کالیبراسیون و برنامه ریزی تعمیرات برق وابزاردقیق</v>
      </c>
      <c r="G654" s="1" t="s">
        <v>1169</v>
      </c>
      <c r="H654" s="1" t="str">
        <f>VLOOKUP(Table4[[#This Row],[نام شخص کارشناس نظارت]],Table1[],3,0)</f>
        <v>کارشناس برق و ابزار دقیق نظارت (3)</v>
      </c>
      <c r="I654" s="1">
        <f>COUNTIF(Table2[کد سیستم],Table4[[#This Row],[کد سیستم]])</f>
        <v>1</v>
      </c>
    </row>
    <row r="655" spans="1:9" hidden="1" x14ac:dyDescent="0.25">
      <c r="A655" s="1">
        <v>654</v>
      </c>
      <c r="B655" s="1" t="s">
        <v>2852</v>
      </c>
      <c r="C655" s="1">
        <v>1570</v>
      </c>
      <c r="D655" s="1" t="s">
        <v>3749</v>
      </c>
      <c r="E655" s="1" t="s">
        <v>575</v>
      </c>
      <c r="F655" s="1" t="str">
        <f>VLOOKUP(Table4[[#This Row],[نام کارشناس دفتر فنی]],Table1[],3,0)</f>
        <v>کارشناس کالیبراسیون و برنامه ریزی تعمیرات برق وابزاردقیق</v>
      </c>
      <c r="G655" s="1" t="s">
        <v>1169</v>
      </c>
      <c r="H655" s="1" t="str">
        <f>VLOOKUP(Table4[[#This Row],[نام شخص کارشناس نظارت]],Table1[],3,0)</f>
        <v>کارشناس برق و ابزار دقیق نظارت (3)</v>
      </c>
      <c r="I655" s="1">
        <f>COUNTIF(Table2[کد سیستم],Table4[[#This Row],[کد سیستم]])</f>
        <v>1</v>
      </c>
    </row>
    <row r="656" spans="1:9" hidden="1" x14ac:dyDescent="0.25">
      <c r="A656" s="1">
        <v>655</v>
      </c>
      <c r="B656" s="1" t="s">
        <v>2854</v>
      </c>
      <c r="C656" s="1" t="s">
        <v>2854</v>
      </c>
      <c r="D656" s="1" t="s">
        <v>3749</v>
      </c>
      <c r="E656" s="1" t="s">
        <v>575</v>
      </c>
      <c r="F656" s="1" t="str">
        <f>VLOOKUP(Table4[[#This Row],[نام کارشناس دفتر فنی]],Table1[],3,0)</f>
        <v>کارشناس کالیبراسیون و برنامه ریزی تعمیرات برق وابزاردقیق</v>
      </c>
      <c r="G656" s="1" t="s">
        <v>1169</v>
      </c>
      <c r="H656" s="1" t="str">
        <f>VLOOKUP(Table4[[#This Row],[نام شخص کارشناس نظارت]],Table1[],3,0)</f>
        <v>کارشناس برق و ابزار دقیق نظارت (3)</v>
      </c>
      <c r="I656" s="1">
        <f>COUNTIF(Table2[کد سیستم],Table4[[#This Row],[کد سیستم]])</f>
        <v>1</v>
      </c>
    </row>
    <row r="657" spans="1:9" hidden="1" x14ac:dyDescent="0.25">
      <c r="A657" s="1">
        <v>656</v>
      </c>
      <c r="B657" s="1" t="s">
        <v>2856</v>
      </c>
      <c r="C657" s="1" t="s">
        <v>2856</v>
      </c>
      <c r="D657" s="1" t="s">
        <v>3749</v>
      </c>
      <c r="E657" s="1" t="s">
        <v>575</v>
      </c>
      <c r="F657" s="1" t="str">
        <f>VLOOKUP(Table4[[#This Row],[نام کارشناس دفتر فنی]],Table1[],3,0)</f>
        <v>کارشناس کالیبراسیون و برنامه ریزی تعمیرات برق وابزاردقیق</v>
      </c>
      <c r="G657" s="1" t="s">
        <v>1169</v>
      </c>
      <c r="H657" s="1" t="str">
        <f>VLOOKUP(Table4[[#This Row],[نام شخص کارشناس نظارت]],Table1[],3,0)</f>
        <v>کارشناس برق و ابزار دقیق نظارت (3)</v>
      </c>
      <c r="I657" s="1">
        <f>COUNTIF(Table2[کد سیستم],Table4[[#This Row],[کد سیستم]])</f>
        <v>1</v>
      </c>
    </row>
    <row r="658" spans="1:9" hidden="1" x14ac:dyDescent="0.25">
      <c r="A658" s="1">
        <v>657</v>
      </c>
      <c r="B658" s="1" t="s">
        <v>2858</v>
      </c>
      <c r="C658" s="1" t="s">
        <v>2858</v>
      </c>
      <c r="D658" s="1" t="s">
        <v>3749</v>
      </c>
      <c r="E658" s="1" t="s">
        <v>575</v>
      </c>
      <c r="F658" s="1" t="str">
        <f>VLOOKUP(Table4[[#This Row],[نام کارشناس دفتر فنی]],Table1[],3,0)</f>
        <v>کارشناس کالیبراسیون و برنامه ریزی تعمیرات برق وابزاردقیق</v>
      </c>
      <c r="G658" s="1" t="s">
        <v>1169</v>
      </c>
      <c r="H658" s="1" t="str">
        <f>VLOOKUP(Table4[[#This Row],[نام شخص کارشناس نظارت]],Table1[],3,0)</f>
        <v>کارشناس برق و ابزار دقیق نظارت (3)</v>
      </c>
      <c r="I658" s="1">
        <f>COUNTIF(Table2[کد سیستم],Table4[[#This Row],[کد سیستم]])</f>
        <v>1</v>
      </c>
    </row>
    <row r="659" spans="1:9" hidden="1" x14ac:dyDescent="0.25">
      <c r="A659" s="1">
        <v>658</v>
      </c>
      <c r="B659" s="1" t="s">
        <v>2860</v>
      </c>
      <c r="C659" s="1" t="s">
        <v>2860</v>
      </c>
      <c r="D659" s="1" t="s">
        <v>3749</v>
      </c>
      <c r="E659" s="1" t="s">
        <v>575</v>
      </c>
      <c r="F659" s="1" t="str">
        <f>VLOOKUP(Table4[[#This Row],[نام کارشناس دفتر فنی]],Table1[],3,0)</f>
        <v>کارشناس کالیبراسیون و برنامه ریزی تعمیرات برق وابزاردقیق</v>
      </c>
      <c r="G659" s="1" t="s">
        <v>1169</v>
      </c>
      <c r="H659" s="1" t="str">
        <f>VLOOKUP(Table4[[#This Row],[نام شخص کارشناس نظارت]],Table1[],3,0)</f>
        <v>کارشناس برق و ابزار دقیق نظارت (3)</v>
      </c>
      <c r="I659" s="1">
        <f>COUNTIF(Table2[کد سیستم],Table4[[#This Row],[کد سیستم]])</f>
        <v>1</v>
      </c>
    </row>
    <row r="660" spans="1:9" hidden="1" x14ac:dyDescent="0.25">
      <c r="A660" s="1">
        <v>659</v>
      </c>
      <c r="B660" s="1" t="s">
        <v>2862</v>
      </c>
      <c r="C660" s="1" t="s">
        <v>2862</v>
      </c>
      <c r="D660" s="1" t="s">
        <v>3749</v>
      </c>
      <c r="E660" s="1" t="s">
        <v>575</v>
      </c>
      <c r="F660" s="1" t="str">
        <f>VLOOKUP(Table4[[#This Row],[نام کارشناس دفتر فنی]],Table1[],3,0)</f>
        <v>کارشناس کالیبراسیون و برنامه ریزی تعمیرات برق وابزاردقیق</v>
      </c>
      <c r="G660" s="1" t="s">
        <v>1169</v>
      </c>
      <c r="H660" s="1" t="str">
        <f>VLOOKUP(Table4[[#This Row],[نام شخص کارشناس نظارت]],Table1[],3,0)</f>
        <v>کارشناس برق و ابزار دقیق نظارت (3)</v>
      </c>
      <c r="I660" s="1">
        <f>COUNTIF(Table2[کد سیستم],Table4[[#This Row],[کد سیستم]])</f>
        <v>1</v>
      </c>
    </row>
    <row r="661" spans="1:9" hidden="1" x14ac:dyDescent="0.25">
      <c r="A661" s="1">
        <v>660</v>
      </c>
      <c r="B661" s="1" t="s">
        <v>2864</v>
      </c>
      <c r="C661" s="1" t="s">
        <v>2864</v>
      </c>
      <c r="D661" s="1" t="s">
        <v>3749</v>
      </c>
      <c r="E661" s="1" t="s">
        <v>575</v>
      </c>
      <c r="F661" s="1" t="str">
        <f>VLOOKUP(Table4[[#This Row],[نام کارشناس دفتر فنی]],Table1[],3,0)</f>
        <v>کارشناس کالیبراسیون و برنامه ریزی تعمیرات برق وابزاردقیق</v>
      </c>
      <c r="G661" s="1" t="s">
        <v>1169</v>
      </c>
      <c r="H661" s="1" t="str">
        <f>VLOOKUP(Table4[[#This Row],[نام شخص کارشناس نظارت]],Table1[],3,0)</f>
        <v>کارشناس برق و ابزار دقیق نظارت (3)</v>
      </c>
      <c r="I661" s="1">
        <f>COUNTIF(Table2[کد سیستم],Table4[[#This Row],[کد سیستم]])</f>
        <v>1</v>
      </c>
    </row>
    <row r="662" spans="1:9" hidden="1" x14ac:dyDescent="0.25">
      <c r="A662" s="1">
        <v>661</v>
      </c>
      <c r="B662" s="1" t="s">
        <v>2866</v>
      </c>
      <c r="C662" s="1" t="s">
        <v>2866</v>
      </c>
      <c r="D662" s="1" t="s">
        <v>3749</v>
      </c>
      <c r="E662" s="1" t="s">
        <v>575</v>
      </c>
      <c r="F662" s="1" t="str">
        <f>VLOOKUP(Table4[[#This Row],[نام کارشناس دفتر فنی]],Table1[],3,0)</f>
        <v>کارشناس کالیبراسیون و برنامه ریزی تعمیرات برق وابزاردقیق</v>
      </c>
      <c r="G662" s="1" t="s">
        <v>1169</v>
      </c>
      <c r="H662" s="1" t="str">
        <f>VLOOKUP(Table4[[#This Row],[نام شخص کارشناس نظارت]],Table1[],3,0)</f>
        <v>کارشناس برق و ابزار دقیق نظارت (3)</v>
      </c>
      <c r="I662" s="1">
        <f>COUNTIF(Table2[کد سیستم],Table4[[#This Row],[کد سیستم]])</f>
        <v>1</v>
      </c>
    </row>
    <row r="663" spans="1:9" hidden="1" x14ac:dyDescent="0.25">
      <c r="A663" s="1">
        <v>662</v>
      </c>
      <c r="B663" s="1" t="s">
        <v>2868</v>
      </c>
      <c r="C663" s="1" t="s">
        <v>2868</v>
      </c>
      <c r="D663" s="1" t="s">
        <v>3749</v>
      </c>
      <c r="E663" s="1" t="s">
        <v>575</v>
      </c>
      <c r="F663" s="1" t="str">
        <f>VLOOKUP(Table4[[#This Row],[نام کارشناس دفتر فنی]],Table1[],3,0)</f>
        <v>کارشناس کالیبراسیون و برنامه ریزی تعمیرات برق وابزاردقیق</v>
      </c>
      <c r="G663" s="1" t="s">
        <v>1169</v>
      </c>
      <c r="H663" s="1" t="str">
        <f>VLOOKUP(Table4[[#This Row],[نام شخص کارشناس نظارت]],Table1[],3,0)</f>
        <v>کارشناس برق و ابزار دقیق نظارت (3)</v>
      </c>
      <c r="I663" s="1">
        <f>COUNTIF(Table2[کد سیستم],Table4[[#This Row],[کد سیستم]])</f>
        <v>1</v>
      </c>
    </row>
    <row r="664" spans="1:9" hidden="1" x14ac:dyDescent="0.25">
      <c r="A664" s="1">
        <v>663</v>
      </c>
      <c r="B664" s="1" t="s">
        <v>2870</v>
      </c>
      <c r="C664" s="1" t="s">
        <v>2870</v>
      </c>
      <c r="D664" s="1" t="s">
        <v>3749</v>
      </c>
      <c r="E664" s="1" t="s">
        <v>575</v>
      </c>
      <c r="F664" s="1" t="str">
        <f>VLOOKUP(Table4[[#This Row],[نام کارشناس دفتر فنی]],Table1[],3,0)</f>
        <v>کارشناس کالیبراسیون و برنامه ریزی تعمیرات برق وابزاردقیق</v>
      </c>
      <c r="G664" s="1" t="s">
        <v>1169</v>
      </c>
      <c r="H664" s="1" t="str">
        <f>VLOOKUP(Table4[[#This Row],[نام شخص کارشناس نظارت]],Table1[],3,0)</f>
        <v>کارشناس برق و ابزار دقیق نظارت (3)</v>
      </c>
      <c r="I664" s="1">
        <f>COUNTIF(Table2[کد سیستم],Table4[[#This Row],[کد سیستم]])</f>
        <v>1</v>
      </c>
    </row>
    <row r="665" spans="1:9" hidden="1" x14ac:dyDescent="0.25">
      <c r="A665" s="1">
        <v>664</v>
      </c>
      <c r="B665" s="1" t="s">
        <v>2872</v>
      </c>
      <c r="C665" s="1" t="s">
        <v>2872</v>
      </c>
      <c r="D665" s="1" t="s">
        <v>3749</v>
      </c>
      <c r="E665" s="1" t="s">
        <v>575</v>
      </c>
      <c r="F665" s="1" t="str">
        <f>VLOOKUP(Table4[[#This Row],[نام کارشناس دفتر فنی]],Table1[],3,0)</f>
        <v>کارشناس کالیبراسیون و برنامه ریزی تعمیرات برق وابزاردقیق</v>
      </c>
      <c r="G665" s="1" t="s">
        <v>1169</v>
      </c>
      <c r="H665" s="1" t="str">
        <f>VLOOKUP(Table4[[#This Row],[نام شخص کارشناس نظارت]],Table1[],3,0)</f>
        <v>کارشناس برق و ابزار دقیق نظارت (3)</v>
      </c>
      <c r="I665" s="1">
        <f>COUNTIF(Table2[کد سیستم],Table4[[#This Row],[کد سیستم]])</f>
        <v>1</v>
      </c>
    </row>
    <row r="666" spans="1:9" x14ac:dyDescent="0.25">
      <c r="A666" s="1">
        <v>665</v>
      </c>
      <c r="B666" s="1" t="s">
        <v>2874</v>
      </c>
      <c r="C666" s="1">
        <v>1580</v>
      </c>
      <c r="D666" s="1" t="s">
        <v>3749</v>
      </c>
      <c r="E666" s="1" t="s">
        <v>575</v>
      </c>
      <c r="F666" s="1" t="str">
        <f>VLOOKUP(Table4[[#This Row],[نام کارشناس دفتر فنی]],Table1[],3,0)</f>
        <v>کارشناس کالیبراسیون و برنامه ریزی تعمیرات برق وابزاردقیق</v>
      </c>
      <c r="G666" s="1" t="s">
        <v>1169</v>
      </c>
      <c r="H666" s="1" t="str">
        <f>VLOOKUP(Table4[[#This Row],[نام شخص کارشناس نظارت]],Table1[],3,0)</f>
        <v>کارشناس برق و ابزار دقیق نظارت (3)</v>
      </c>
      <c r="I666" s="1">
        <f>COUNTIF(Table2[کد سیستم],Table4[[#This Row],[کد سیستم]])</f>
        <v>1</v>
      </c>
    </row>
    <row r="667" spans="1:9" x14ac:dyDescent="0.25">
      <c r="A667" s="1">
        <v>666</v>
      </c>
      <c r="B667" s="1" t="s">
        <v>2876</v>
      </c>
      <c r="C667" s="1" t="s">
        <v>2876</v>
      </c>
      <c r="D667" s="1" t="s">
        <v>3749</v>
      </c>
      <c r="E667" s="1" t="s">
        <v>575</v>
      </c>
      <c r="F667" s="1" t="str">
        <f>VLOOKUP(Table4[[#This Row],[نام کارشناس دفتر فنی]],Table1[],3,0)</f>
        <v>کارشناس کالیبراسیون و برنامه ریزی تعمیرات برق وابزاردقیق</v>
      </c>
      <c r="G667" s="1" t="s">
        <v>1169</v>
      </c>
      <c r="H667" s="1" t="str">
        <f>VLOOKUP(Table4[[#This Row],[نام شخص کارشناس نظارت]],Table1[],3,0)</f>
        <v>کارشناس برق و ابزار دقیق نظارت (3)</v>
      </c>
      <c r="I667" s="1">
        <f>COUNTIF(Table2[کد سیستم],Table4[[#This Row],[کد سیستم]])</f>
        <v>1</v>
      </c>
    </row>
    <row r="668" spans="1:9" x14ac:dyDescent="0.25">
      <c r="A668" s="1">
        <v>667</v>
      </c>
      <c r="B668" s="1" t="s">
        <v>2878</v>
      </c>
      <c r="C668" s="1" t="s">
        <v>2878</v>
      </c>
      <c r="D668" s="1" t="s">
        <v>3749</v>
      </c>
      <c r="E668" s="1" t="s">
        <v>575</v>
      </c>
      <c r="F668" s="1" t="str">
        <f>VLOOKUP(Table4[[#This Row],[نام کارشناس دفتر فنی]],Table1[],3,0)</f>
        <v>کارشناس کالیبراسیون و برنامه ریزی تعمیرات برق وابزاردقیق</v>
      </c>
      <c r="G668" s="1" t="s">
        <v>1169</v>
      </c>
      <c r="H668" s="1" t="str">
        <f>VLOOKUP(Table4[[#This Row],[نام شخص کارشناس نظارت]],Table1[],3,0)</f>
        <v>کارشناس برق و ابزار دقیق نظارت (3)</v>
      </c>
      <c r="I668" s="1">
        <f>COUNTIF(Table2[کد سیستم],Table4[[#This Row],[کد سیستم]])</f>
        <v>1</v>
      </c>
    </row>
    <row r="669" spans="1:9" x14ac:dyDescent="0.25">
      <c r="A669" s="1">
        <v>668</v>
      </c>
      <c r="B669" s="1" t="s">
        <v>2880</v>
      </c>
      <c r="C669" s="1" t="s">
        <v>2880</v>
      </c>
      <c r="D669" s="1" t="s">
        <v>3749</v>
      </c>
      <c r="E669" s="1" t="s">
        <v>575</v>
      </c>
      <c r="F669" s="1" t="str">
        <f>VLOOKUP(Table4[[#This Row],[نام کارشناس دفتر فنی]],Table1[],3,0)</f>
        <v>کارشناس کالیبراسیون و برنامه ریزی تعمیرات برق وابزاردقیق</v>
      </c>
      <c r="G669" s="1" t="s">
        <v>1169</v>
      </c>
      <c r="H669" s="1" t="str">
        <f>VLOOKUP(Table4[[#This Row],[نام شخص کارشناس نظارت]],Table1[],3,0)</f>
        <v>کارشناس برق و ابزار دقیق نظارت (3)</v>
      </c>
      <c r="I669" s="1">
        <f>COUNTIF(Table2[کد سیستم],Table4[[#This Row],[کد سیستم]])</f>
        <v>1</v>
      </c>
    </row>
    <row r="670" spans="1:9" hidden="1" x14ac:dyDescent="0.25">
      <c r="A670" s="1">
        <v>669</v>
      </c>
      <c r="B670" s="1" t="s">
        <v>2882</v>
      </c>
      <c r="C670" s="1">
        <v>1590</v>
      </c>
      <c r="D670" s="1" t="s">
        <v>3749</v>
      </c>
      <c r="E670" s="1" t="s">
        <v>575</v>
      </c>
      <c r="F670" s="1" t="str">
        <f>VLOOKUP(Table4[[#This Row],[نام کارشناس دفتر فنی]],Table1[],3,0)</f>
        <v>کارشناس کالیبراسیون و برنامه ریزی تعمیرات برق وابزاردقیق</v>
      </c>
      <c r="G670" s="1" t="s">
        <v>704</v>
      </c>
      <c r="H670" s="1" t="str">
        <f>VLOOKUP(Table4[[#This Row],[نام شخص کارشناس نظارت]],Table1[],3,0)</f>
        <v>کارشناس برق و ابزار دقیق نظارت (1)</v>
      </c>
      <c r="I670" s="1">
        <f>COUNTIF(Table2[کد سیستم],Table4[[#This Row],[کد سیستم]])</f>
        <v>1</v>
      </c>
    </row>
    <row r="671" spans="1:9" hidden="1" x14ac:dyDescent="0.25">
      <c r="A671" s="1">
        <v>670</v>
      </c>
      <c r="B671" s="1" t="s">
        <v>2884</v>
      </c>
      <c r="C671" s="1" t="s">
        <v>2884</v>
      </c>
      <c r="D671" s="1" t="s">
        <v>3749</v>
      </c>
      <c r="E671" s="1" t="s">
        <v>575</v>
      </c>
      <c r="F671" s="1" t="str">
        <f>VLOOKUP(Table4[[#This Row],[نام کارشناس دفتر فنی]],Table1[],3,0)</f>
        <v>کارشناس کالیبراسیون و برنامه ریزی تعمیرات برق وابزاردقیق</v>
      </c>
      <c r="G671" s="1" t="s">
        <v>704</v>
      </c>
      <c r="H671" s="1" t="str">
        <f>VLOOKUP(Table4[[#This Row],[نام شخص کارشناس نظارت]],Table1[],3,0)</f>
        <v>کارشناس برق و ابزار دقیق نظارت (1)</v>
      </c>
      <c r="I671" s="1">
        <f>COUNTIF(Table2[کد سیستم],Table4[[#This Row],[کد سیستم]])</f>
        <v>1</v>
      </c>
    </row>
    <row r="672" spans="1:9" hidden="1" x14ac:dyDescent="0.25">
      <c r="A672" s="1">
        <v>671</v>
      </c>
      <c r="B672" s="1" t="s">
        <v>2886</v>
      </c>
      <c r="C672" s="1" t="s">
        <v>2886</v>
      </c>
      <c r="D672" s="1" t="s">
        <v>3749</v>
      </c>
      <c r="E672" s="1" t="s">
        <v>575</v>
      </c>
      <c r="F672" s="1" t="str">
        <f>VLOOKUP(Table4[[#This Row],[نام کارشناس دفتر فنی]],Table1[],3,0)</f>
        <v>کارشناس کالیبراسیون و برنامه ریزی تعمیرات برق وابزاردقیق</v>
      </c>
      <c r="G672" s="1" t="s">
        <v>704</v>
      </c>
      <c r="H672" s="1" t="str">
        <f>VLOOKUP(Table4[[#This Row],[نام شخص کارشناس نظارت]],Table1[],3,0)</f>
        <v>کارشناس برق و ابزار دقیق نظارت (1)</v>
      </c>
      <c r="I672" s="1">
        <f>COUNTIF(Table2[کد سیستم],Table4[[#This Row],[کد سیستم]])</f>
        <v>1</v>
      </c>
    </row>
    <row r="673" spans="1:9" hidden="1" x14ac:dyDescent="0.25">
      <c r="A673" s="1">
        <v>672</v>
      </c>
      <c r="B673" s="1" t="s">
        <v>2888</v>
      </c>
      <c r="C673" s="1" t="s">
        <v>2888</v>
      </c>
      <c r="D673" s="1" t="s">
        <v>3749</v>
      </c>
      <c r="E673" s="1" t="s">
        <v>575</v>
      </c>
      <c r="F673" s="1" t="str">
        <f>VLOOKUP(Table4[[#This Row],[نام کارشناس دفتر فنی]],Table1[],3,0)</f>
        <v>کارشناس کالیبراسیون و برنامه ریزی تعمیرات برق وابزاردقیق</v>
      </c>
      <c r="G673" s="1" t="s">
        <v>704</v>
      </c>
      <c r="H673" s="1" t="str">
        <f>VLOOKUP(Table4[[#This Row],[نام شخص کارشناس نظارت]],Table1[],3,0)</f>
        <v>کارشناس برق و ابزار دقیق نظارت (1)</v>
      </c>
      <c r="I673" s="1">
        <f>COUNTIF(Table2[کد سیستم],Table4[[#This Row],[کد سیستم]])</f>
        <v>1</v>
      </c>
    </row>
    <row r="674" spans="1:9" hidden="1" x14ac:dyDescent="0.25">
      <c r="A674" s="1">
        <v>673</v>
      </c>
      <c r="B674" s="1" t="s">
        <v>2890</v>
      </c>
      <c r="C674" s="1" t="s">
        <v>2890</v>
      </c>
      <c r="D674" s="1" t="s">
        <v>3749</v>
      </c>
      <c r="E674" s="1" t="s">
        <v>575</v>
      </c>
      <c r="F674" s="1" t="str">
        <f>VLOOKUP(Table4[[#This Row],[نام کارشناس دفتر فنی]],Table1[],3,0)</f>
        <v>کارشناس کالیبراسیون و برنامه ریزی تعمیرات برق وابزاردقیق</v>
      </c>
      <c r="G674" s="1" t="s">
        <v>704</v>
      </c>
      <c r="H674" s="1" t="str">
        <f>VLOOKUP(Table4[[#This Row],[نام شخص کارشناس نظارت]],Table1[],3,0)</f>
        <v>کارشناس برق و ابزار دقیق نظارت (1)</v>
      </c>
      <c r="I674" s="1">
        <f>COUNTIF(Table2[کد سیستم],Table4[[#This Row],[کد سیستم]])</f>
        <v>1</v>
      </c>
    </row>
    <row r="675" spans="1:9" hidden="1" x14ac:dyDescent="0.25">
      <c r="A675" s="1">
        <v>674</v>
      </c>
      <c r="B675" s="1" t="s">
        <v>2892</v>
      </c>
      <c r="C675" s="1" t="s">
        <v>2892</v>
      </c>
      <c r="D675" s="1" t="s">
        <v>3749</v>
      </c>
      <c r="E675" s="1" t="s">
        <v>575</v>
      </c>
      <c r="F675" s="1" t="str">
        <f>VLOOKUP(Table4[[#This Row],[نام کارشناس دفتر فنی]],Table1[],3,0)</f>
        <v>کارشناس کالیبراسیون و برنامه ریزی تعمیرات برق وابزاردقیق</v>
      </c>
      <c r="G675" s="1" t="s">
        <v>704</v>
      </c>
      <c r="H675" s="1" t="str">
        <f>VLOOKUP(Table4[[#This Row],[نام شخص کارشناس نظارت]],Table1[],3,0)</f>
        <v>کارشناس برق و ابزار دقیق نظارت (1)</v>
      </c>
      <c r="I675" s="1">
        <f>COUNTIF(Table2[کد سیستم],Table4[[#This Row],[کد سیستم]])</f>
        <v>1</v>
      </c>
    </row>
    <row r="676" spans="1:9" hidden="1" x14ac:dyDescent="0.25">
      <c r="A676" s="1">
        <v>675</v>
      </c>
      <c r="B676" s="1" t="s">
        <v>2894</v>
      </c>
      <c r="C676" s="1" t="s">
        <v>2894</v>
      </c>
      <c r="D676" s="1" t="s">
        <v>3749</v>
      </c>
      <c r="E676" s="1" t="s">
        <v>575</v>
      </c>
      <c r="F676" s="1" t="str">
        <f>VLOOKUP(Table4[[#This Row],[نام کارشناس دفتر فنی]],Table1[],3,0)</f>
        <v>کارشناس کالیبراسیون و برنامه ریزی تعمیرات برق وابزاردقیق</v>
      </c>
      <c r="G676" s="1" t="s">
        <v>704</v>
      </c>
      <c r="H676" s="1" t="str">
        <f>VLOOKUP(Table4[[#This Row],[نام شخص کارشناس نظارت]],Table1[],3,0)</f>
        <v>کارشناس برق و ابزار دقیق نظارت (1)</v>
      </c>
      <c r="I676" s="1">
        <f>COUNTIF(Table2[کد سیستم],Table4[[#This Row],[کد سیستم]])</f>
        <v>1</v>
      </c>
    </row>
    <row r="677" spans="1:9" hidden="1" x14ac:dyDescent="0.25">
      <c r="A677" s="1">
        <v>676</v>
      </c>
      <c r="B677" s="1" t="s">
        <v>2896</v>
      </c>
      <c r="C677" s="1" t="s">
        <v>2896</v>
      </c>
      <c r="D677" s="1" t="s">
        <v>3749</v>
      </c>
      <c r="E677" s="1" t="s">
        <v>575</v>
      </c>
      <c r="F677" s="1" t="str">
        <f>VLOOKUP(Table4[[#This Row],[نام کارشناس دفتر فنی]],Table1[],3,0)</f>
        <v>کارشناس کالیبراسیون و برنامه ریزی تعمیرات برق وابزاردقیق</v>
      </c>
      <c r="G677" s="1" t="s">
        <v>704</v>
      </c>
      <c r="H677" s="1" t="str">
        <f>VLOOKUP(Table4[[#This Row],[نام شخص کارشناس نظارت]],Table1[],3,0)</f>
        <v>کارشناس برق و ابزار دقیق نظارت (1)</v>
      </c>
      <c r="I677" s="1">
        <f>COUNTIF(Table2[کد سیستم],Table4[[#This Row],[کد سیستم]])</f>
        <v>1</v>
      </c>
    </row>
    <row r="678" spans="1:9" hidden="1" x14ac:dyDescent="0.25">
      <c r="A678" s="1">
        <v>677</v>
      </c>
      <c r="B678" s="1" t="s">
        <v>2898</v>
      </c>
      <c r="C678" s="1" t="s">
        <v>2898</v>
      </c>
      <c r="D678" s="1" t="s">
        <v>3749</v>
      </c>
      <c r="E678" s="1" t="s">
        <v>575</v>
      </c>
      <c r="F678" s="1" t="str">
        <f>VLOOKUP(Table4[[#This Row],[نام کارشناس دفتر فنی]],Table1[],3,0)</f>
        <v>کارشناس کالیبراسیون و برنامه ریزی تعمیرات برق وابزاردقیق</v>
      </c>
      <c r="G678" s="1" t="s">
        <v>704</v>
      </c>
      <c r="H678" s="1" t="str">
        <f>VLOOKUP(Table4[[#This Row],[نام شخص کارشناس نظارت]],Table1[],3,0)</f>
        <v>کارشناس برق و ابزار دقیق نظارت (1)</v>
      </c>
      <c r="I678" s="1">
        <f>COUNTIF(Table2[کد سیستم],Table4[[#This Row],[کد سیستم]])</f>
        <v>1</v>
      </c>
    </row>
    <row r="679" spans="1:9" hidden="1" x14ac:dyDescent="0.25">
      <c r="A679" s="1">
        <v>678</v>
      </c>
      <c r="B679" s="1" t="s">
        <v>2900</v>
      </c>
      <c r="C679" s="1" t="s">
        <v>2900</v>
      </c>
      <c r="D679" s="1" t="s">
        <v>3749</v>
      </c>
      <c r="E679" s="1" t="s">
        <v>575</v>
      </c>
      <c r="F679" s="1" t="str">
        <f>VLOOKUP(Table4[[#This Row],[نام کارشناس دفتر فنی]],Table1[],3,0)</f>
        <v>کارشناس کالیبراسیون و برنامه ریزی تعمیرات برق وابزاردقیق</v>
      </c>
      <c r="G679" s="1" t="s">
        <v>704</v>
      </c>
      <c r="H679" s="1" t="str">
        <f>VLOOKUP(Table4[[#This Row],[نام شخص کارشناس نظارت]],Table1[],3,0)</f>
        <v>کارشناس برق و ابزار دقیق نظارت (1)</v>
      </c>
      <c r="I679" s="1">
        <f>COUNTIF(Table2[کد سیستم],Table4[[#This Row],[کد سیستم]])</f>
        <v>1</v>
      </c>
    </row>
    <row r="680" spans="1:9" hidden="1" x14ac:dyDescent="0.25">
      <c r="A680" s="1">
        <v>679</v>
      </c>
      <c r="B680" s="1" t="s">
        <v>2902</v>
      </c>
      <c r="C680" s="1" t="s">
        <v>2902</v>
      </c>
      <c r="D680" s="1" t="s">
        <v>3749</v>
      </c>
      <c r="E680" s="1" t="s">
        <v>575</v>
      </c>
      <c r="F680" s="1" t="str">
        <f>VLOOKUP(Table4[[#This Row],[نام کارشناس دفتر فنی]],Table1[],3,0)</f>
        <v>کارشناس کالیبراسیون و برنامه ریزی تعمیرات برق وابزاردقیق</v>
      </c>
      <c r="G680" s="1" t="s">
        <v>704</v>
      </c>
      <c r="H680" s="1" t="str">
        <f>VLOOKUP(Table4[[#This Row],[نام شخص کارشناس نظارت]],Table1[],3,0)</f>
        <v>کارشناس برق و ابزار دقیق نظارت (1)</v>
      </c>
      <c r="I680" s="1">
        <f>COUNTIF(Table2[کد سیستم],Table4[[#This Row],[کد سیستم]])</f>
        <v>1</v>
      </c>
    </row>
    <row r="681" spans="1:9" hidden="1" x14ac:dyDescent="0.25">
      <c r="A681" s="1">
        <v>680</v>
      </c>
      <c r="B681" s="1" t="s">
        <v>2904</v>
      </c>
      <c r="C681" s="1" t="s">
        <v>2904</v>
      </c>
      <c r="D681" s="1" t="s">
        <v>3749</v>
      </c>
      <c r="E681" s="1" t="s">
        <v>575</v>
      </c>
      <c r="F681" s="1" t="str">
        <f>VLOOKUP(Table4[[#This Row],[نام کارشناس دفتر فنی]],Table1[],3,0)</f>
        <v>کارشناس کالیبراسیون و برنامه ریزی تعمیرات برق وابزاردقیق</v>
      </c>
      <c r="G681" s="1" t="s">
        <v>704</v>
      </c>
      <c r="H681" s="1" t="str">
        <f>VLOOKUP(Table4[[#This Row],[نام شخص کارشناس نظارت]],Table1[],3,0)</f>
        <v>کارشناس برق و ابزار دقیق نظارت (1)</v>
      </c>
      <c r="I681" s="1">
        <f>COUNTIF(Table2[کد سیستم],Table4[[#This Row],[کد سیستم]])</f>
        <v>1</v>
      </c>
    </row>
    <row r="682" spans="1:9" hidden="1" x14ac:dyDescent="0.25">
      <c r="A682" s="1">
        <v>681</v>
      </c>
      <c r="B682" s="1" t="s">
        <v>2906</v>
      </c>
      <c r="C682" s="1" t="s">
        <v>2906</v>
      </c>
      <c r="D682" s="1" t="s">
        <v>3749</v>
      </c>
      <c r="E682" s="1" t="s">
        <v>575</v>
      </c>
      <c r="F682" s="1" t="str">
        <f>VLOOKUP(Table4[[#This Row],[نام کارشناس دفتر فنی]],Table1[],3,0)</f>
        <v>کارشناس کالیبراسیون و برنامه ریزی تعمیرات برق وابزاردقیق</v>
      </c>
      <c r="G682" s="1" t="s">
        <v>704</v>
      </c>
      <c r="H682" s="1" t="str">
        <f>VLOOKUP(Table4[[#This Row],[نام شخص کارشناس نظارت]],Table1[],3,0)</f>
        <v>کارشناس برق و ابزار دقیق نظارت (1)</v>
      </c>
      <c r="I682" s="1">
        <f>COUNTIF(Table2[کد سیستم],Table4[[#This Row],[کد سیستم]])</f>
        <v>1</v>
      </c>
    </row>
    <row r="683" spans="1:9" hidden="1" x14ac:dyDescent="0.25">
      <c r="A683" s="1">
        <v>682</v>
      </c>
      <c r="B683" s="1" t="s">
        <v>2908</v>
      </c>
      <c r="C683" s="1" t="s">
        <v>2908</v>
      </c>
      <c r="D683" s="1" t="s">
        <v>3749</v>
      </c>
      <c r="E683" s="1" t="s">
        <v>575</v>
      </c>
      <c r="F683" s="1" t="str">
        <f>VLOOKUP(Table4[[#This Row],[نام کارشناس دفتر فنی]],Table1[],3,0)</f>
        <v>کارشناس کالیبراسیون و برنامه ریزی تعمیرات برق وابزاردقیق</v>
      </c>
      <c r="G683" s="1" t="s">
        <v>704</v>
      </c>
      <c r="H683" s="1" t="str">
        <f>VLOOKUP(Table4[[#This Row],[نام شخص کارشناس نظارت]],Table1[],3,0)</f>
        <v>کارشناس برق و ابزار دقیق نظارت (1)</v>
      </c>
      <c r="I683" s="1">
        <f>COUNTIF(Table2[کد سیستم],Table4[[#This Row],[کد سیستم]])</f>
        <v>1</v>
      </c>
    </row>
    <row r="684" spans="1:9" hidden="1" x14ac:dyDescent="0.25">
      <c r="A684" s="1">
        <v>683</v>
      </c>
      <c r="B684" s="1" t="s">
        <v>2910</v>
      </c>
      <c r="C684" s="1" t="s">
        <v>2910</v>
      </c>
      <c r="D684" s="1" t="s">
        <v>3749</v>
      </c>
      <c r="E684" s="1" t="s">
        <v>575</v>
      </c>
      <c r="F684" s="1" t="str">
        <f>VLOOKUP(Table4[[#This Row],[نام کارشناس دفتر فنی]],Table1[],3,0)</f>
        <v>کارشناس کالیبراسیون و برنامه ریزی تعمیرات برق وابزاردقیق</v>
      </c>
      <c r="G684" s="1" t="s">
        <v>704</v>
      </c>
      <c r="H684" s="1" t="str">
        <f>VLOOKUP(Table4[[#This Row],[نام شخص کارشناس نظارت]],Table1[],3,0)</f>
        <v>کارشناس برق و ابزار دقیق نظارت (1)</v>
      </c>
      <c r="I684" s="1">
        <f>COUNTIF(Table2[کد سیستم],Table4[[#This Row],[کد سیستم]])</f>
        <v>1</v>
      </c>
    </row>
    <row r="685" spans="1:9" hidden="1" x14ac:dyDescent="0.25">
      <c r="A685" s="1">
        <v>684</v>
      </c>
      <c r="B685" s="1" t="s">
        <v>2912</v>
      </c>
      <c r="C685" s="1" t="s">
        <v>2912</v>
      </c>
      <c r="D685" s="1" t="s">
        <v>3749</v>
      </c>
      <c r="E685" s="1" t="s">
        <v>575</v>
      </c>
      <c r="F685" s="1" t="str">
        <f>VLOOKUP(Table4[[#This Row],[نام کارشناس دفتر فنی]],Table1[],3,0)</f>
        <v>کارشناس کالیبراسیون و برنامه ریزی تعمیرات برق وابزاردقیق</v>
      </c>
      <c r="G685" s="1" t="s">
        <v>704</v>
      </c>
      <c r="H685" s="1" t="str">
        <f>VLOOKUP(Table4[[#This Row],[نام شخص کارشناس نظارت]],Table1[],3,0)</f>
        <v>کارشناس برق و ابزار دقیق نظارت (1)</v>
      </c>
      <c r="I685" s="1">
        <f>COUNTIF(Table2[کد سیستم],Table4[[#This Row],[کد سیستم]])</f>
        <v>1</v>
      </c>
    </row>
    <row r="686" spans="1:9" hidden="1" x14ac:dyDescent="0.25">
      <c r="A686" s="1">
        <v>685</v>
      </c>
      <c r="B686" s="1" t="s">
        <v>2914</v>
      </c>
      <c r="C686" s="1">
        <v>160</v>
      </c>
      <c r="D686" s="1" t="s">
        <v>3749</v>
      </c>
      <c r="E686" s="1" t="s">
        <v>586</v>
      </c>
      <c r="F686" s="1" t="str">
        <f>VLOOKUP(Table4[[#This Row],[نام کارشناس دفتر فنی]],Table1[],3,0)</f>
        <v>کارشناس بازرسی وبرنامه ریزی تعمیرات برق وابزاردقیق(2)</v>
      </c>
      <c r="G686" s="1" t="s">
        <v>704</v>
      </c>
      <c r="H686" s="1" t="str">
        <f>VLOOKUP(Table4[[#This Row],[نام شخص کارشناس نظارت]],Table1[],3,0)</f>
        <v>کارشناس برق و ابزار دقیق نظارت (1)</v>
      </c>
      <c r="I686" s="1">
        <f>COUNTIF(Table2[کد سیستم],Table4[[#This Row],[کد سیستم]])</f>
        <v>1</v>
      </c>
    </row>
    <row r="687" spans="1:9" hidden="1" x14ac:dyDescent="0.25">
      <c r="A687" s="1">
        <v>686</v>
      </c>
      <c r="B687" s="1" t="s">
        <v>2916</v>
      </c>
      <c r="C687" s="1">
        <v>200</v>
      </c>
      <c r="D687" s="1" t="s">
        <v>3749</v>
      </c>
      <c r="E687" s="1" t="s">
        <v>575</v>
      </c>
      <c r="F687" s="1" t="str">
        <f>VLOOKUP(Table4[[#This Row],[نام کارشناس دفتر فنی]],Table1[],3,0)</f>
        <v>کارشناس کالیبراسیون و برنامه ریزی تعمیرات برق وابزاردقیق</v>
      </c>
      <c r="G687" s="1" t="s">
        <v>704</v>
      </c>
      <c r="H687" s="1" t="str">
        <f>VLOOKUP(Table4[[#This Row],[نام شخص کارشناس نظارت]],Table1[],3,0)</f>
        <v>کارشناس برق و ابزار دقیق نظارت (1)</v>
      </c>
      <c r="I687" s="1">
        <f>COUNTIF(Table2[کد سیستم],Table4[[#This Row],[کد سیستم]])</f>
        <v>1</v>
      </c>
    </row>
    <row r="688" spans="1:9" hidden="1" x14ac:dyDescent="0.25">
      <c r="A688" s="1">
        <v>687</v>
      </c>
      <c r="B688" s="1" t="s">
        <v>2918</v>
      </c>
      <c r="C688" s="1">
        <v>210</v>
      </c>
      <c r="D688" s="1" t="s">
        <v>3749</v>
      </c>
      <c r="E688" s="1" t="s">
        <v>575</v>
      </c>
      <c r="F688" s="1" t="str">
        <f>VLOOKUP(Table4[[#This Row],[نام کارشناس دفتر فنی]],Table1[],3,0)</f>
        <v>کارشناس کالیبراسیون و برنامه ریزی تعمیرات برق وابزاردقیق</v>
      </c>
      <c r="G688" s="1" t="s">
        <v>704</v>
      </c>
      <c r="H688" s="1" t="str">
        <f>VLOOKUP(Table4[[#This Row],[نام شخص کارشناس نظارت]],Table1[],3,0)</f>
        <v>کارشناس برق و ابزار دقیق نظارت (1)</v>
      </c>
      <c r="I688" s="1">
        <f>COUNTIF(Table2[کد سیستم],Table4[[#This Row],[کد سیستم]])</f>
        <v>1</v>
      </c>
    </row>
    <row r="689" spans="1:9" hidden="1" x14ac:dyDescent="0.25">
      <c r="A689" s="1">
        <v>688</v>
      </c>
      <c r="B689" s="1" t="s">
        <v>2920</v>
      </c>
      <c r="C689" s="1">
        <v>300</v>
      </c>
      <c r="D689" s="1" t="s">
        <v>3749</v>
      </c>
      <c r="E689" s="1" t="s">
        <v>575</v>
      </c>
      <c r="F689" s="1" t="str">
        <f>VLOOKUP(Table4[[#This Row],[نام کارشناس دفتر فنی]],Table1[],3,0)</f>
        <v>کارشناس کالیبراسیون و برنامه ریزی تعمیرات برق وابزاردقیق</v>
      </c>
      <c r="G689" s="1" t="s">
        <v>704</v>
      </c>
      <c r="H689" s="1" t="str">
        <f>VLOOKUP(Table4[[#This Row],[نام شخص کارشناس نظارت]],Table1[],3,0)</f>
        <v>کارشناس برق و ابزار دقیق نظارت (1)</v>
      </c>
      <c r="I689" s="1">
        <f>COUNTIF(Table2[کد سیستم],Table4[[#This Row],[کد سیستم]])</f>
        <v>1</v>
      </c>
    </row>
    <row r="690" spans="1:9" hidden="1" x14ac:dyDescent="0.25">
      <c r="A690" s="1">
        <v>689</v>
      </c>
      <c r="B690" s="1" t="s">
        <v>2922</v>
      </c>
      <c r="C690" s="1">
        <v>310</v>
      </c>
      <c r="D690" s="1" t="s">
        <v>3749</v>
      </c>
      <c r="E690" s="1" t="s">
        <v>575</v>
      </c>
      <c r="F690" s="1" t="str">
        <f>VLOOKUP(Table4[[#This Row],[نام کارشناس دفتر فنی]],Table1[],3,0)</f>
        <v>کارشناس کالیبراسیون و برنامه ریزی تعمیرات برق وابزاردقیق</v>
      </c>
      <c r="G690" s="1" t="s">
        <v>704</v>
      </c>
      <c r="H690" s="1" t="str">
        <f>VLOOKUP(Table4[[#This Row],[نام شخص کارشناس نظارت]],Table1[],3,0)</f>
        <v>کارشناس برق و ابزار دقیق نظارت (1)</v>
      </c>
      <c r="I690" s="1">
        <f>COUNTIF(Table2[کد سیستم],Table4[[#This Row],[کد سیستم]])</f>
        <v>1</v>
      </c>
    </row>
    <row r="691" spans="1:9" hidden="1" x14ac:dyDescent="0.25">
      <c r="A691" s="1">
        <v>690</v>
      </c>
      <c r="B691" s="1" t="s">
        <v>2924</v>
      </c>
      <c r="C691" s="1">
        <v>330</v>
      </c>
      <c r="D691" s="1" t="s">
        <v>3749</v>
      </c>
      <c r="E691" s="1" t="s">
        <v>575</v>
      </c>
      <c r="F691" s="1" t="str">
        <f>VLOOKUP(Table4[[#This Row],[نام کارشناس دفتر فنی]],Table1[],3,0)</f>
        <v>کارشناس کالیبراسیون و برنامه ریزی تعمیرات برق وابزاردقیق</v>
      </c>
      <c r="G691" s="1" t="s">
        <v>704</v>
      </c>
      <c r="H691" s="1" t="str">
        <f>VLOOKUP(Table4[[#This Row],[نام شخص کارشناس نظارت]],Table1[],3,0)</f>
        <v>کارشناس برق و ابزار دقیق نظارت (1)</v>
      </c>
      <c r="I691" s="1">
        <f>COUNTIF(Table2[کد سیستم],Table4[[#This Row],[کد سیستم]])</f>
        <v>1</v>
      </c>
    </row>
    <row r="692" spans="1:9" hidden="1" x14ac:dyDescent="0.25">
      <c r="A692" s="1">
        <v>691</v>
      </c>
      <c r="B692" s="1" t="s">
        <v>2926</v>
      </c>
      <c r="C692" s="1">
        <v>500</v>
      </c>
      <c r="D692" s="1" t="s">
        <v>3749</v>
      </c>
      <c r="E692" s="1" t="s">
        <v>418</v>
      </c>
      <c r="F692" s="1" t="str">
        <f>VLOOKUP(Table4[[#This Row],[نام کارشناس دفتر فنی]],Table1[],3,0)</f>
        <v>کارشناس بازرسی وبرنامه ریزی تعمیرات برق وابزاردقیق(1)</v>
      </c>
      <c r="G692" s="1" t="s">
        <v>704</v>
      </c>
      <c r="H692" s="1" t="str">
        <f>VLOOKUP(Table4[[#This Row],[نام شخص کارشناس نظارت]],Table1[],3,0)</f>
        <v>کارشناس برق و ابزار دقیق نظارت (1)</v>
      </c>
      <c r="I692" s="1">
        <f>COUNTIF(Table2[کد سیستم],Table4[[#This Row],[کد سیستم]])</f>
        <v>1</v>
      </c>
    </row>
    <row r="693" spans="1:9" hidden="1" x14ac:dyDescent="0.25">
      <c r="A693" s="1">
        <v>692</v>
      </c>
      <c r="B693" s="1" t="s">
        <v>2928</v>
      </c>
      <c r="C693" s="1">
        <v>510</v>
      </c>
      <c r="D693" s="1" t="s">
        <v>3749</v>
      </c>
      <c r="E693" s="1" t="s">
        <v>418</v>
      </c>
      <c r="F693" s="1" t="str">
        <f>VLOOKUP(Table4[[#This Row],[نام کارشناس دفتر فنی]],Table1[],3,0)</f>
        <v>کارشناس بازرسی وبرنامه ریزی تعمیرات برق وابزاردقیق(1)</v>
      </c>
      <c r="G693" s="1" t="s">
        <v>704</v>
      </c>
      <c r="H693" s="1" t="str">
        <f>VLOOKUP(Table4[[#This Row],[نام شخص کارشناس نظارت]],Table1[],3,0)</f>
        <v>کارشناس برق و ابزار دقیق نظارت (1)</v>
      </c>
      <c r="I693" s="1">
        <f>COUNTIF(Table2[کد سیستم],Table4[[#This Row],[کد سیستم]])</f>
        <v>1</v>
      </c>
    </row>
    <row r="694" spans="1:9" hidden="1" x14ac:dyDescent="0.25">
      <c r="A694" s="1">
        <v>693</v>
      </c>
      <c r="B694" s="1" t="s">
        <v>2930</v>
      </c>
      <c r="C694" s="1">
        <v>520</v>
      </c>
      <c r="D694" s="1" t="s">
        <v>3749</v>
      </c>
      <c r="E694" s="1" t="s">
        <v>418</v>
      </c>
      <c r="F694" s="1" t="str">
        <f>VLOOKUP(Table4[[#This Row],[نام کارشناس دفتر فنی]],Table1[],3,0)</f>
        <v>کارشناس بازرسی وبرنامه ریزی تعمیرات برق وابزاردقیق(1)</v>
      </c>
      <c r="G694" s="1" t="s">
        <v>704</v>
      </c>
      <c r="H694" s="1" t="str">
        <f>VLOOKUP(Table4[[#This Row],[نام شخص کارشناس نظارت]],Table1[],3,0)</f>
        <v>کارشناس برق و ابزار دقیق نظارت (1)</v>
      </c>
      <c r="I694" s="1">
        <f>COUNTIF(Table2[کد سیستم],Table4[[#This Row],[کد سیستم]])</f>
        <v>1</v>
      </c>
    </row>
    <row r="695" spans="1:9" hidden="1" x14ac:dyDescent="0.25">
      <c r="A695" s="1">
        <v>694</v>
      </c>
      <c r="B695" s="1" t="s">
        <v>2932</v>
      </c>
      <c r="C695" s="1">
        <v>600</v>
      </c>
      <c r="D695" s="1" t="s">
        <v>3749</v>
      </c>
      <c r="E695" s="1" t="s">
        <v>418</v>
      </c>
      <c r="F695" s="1" t="str">
        <f>VLOOKUP(Table4[[#This Row],[نام کارشناس دفتر فنی]],Table1[],3,0)</f>
        <v>کارشناس بازرسی وبرنامه ریزی تعمیرات برق وابزاردقیق(1)</v>
      </c>
      <c r="G695" s="1" t="s">
        <v>704</v>
      </c>
      <c r="H695" s="1" t="str">
        <f>VLOOKUP(Table4[[#This Row],[نام شخص کارشناس نظارت]],Table1[],3,0)</f>
        <v>کارشناس برق و ابزار دقیق نظارت (1)</v>
      </c>
      <c r="I695" s="1">
        <f>COUNTIF(Table2[کد سیستم],Table4[[#This Row],[کد سیستم]])</f>
        <v>1</v>
      </c>
    </row>
    <row r="696" spans="1:9" hidden="1" x14ac:dyDescent="0.25">
      <c r="A696" s="1">
        <v>695</v>
      </c>
      <c r="B696" s="1" t="s">
        <v>2934</v>
      </c>
      <c r="C696" s="1">
        <v>610</v>
      </c>
      <c r="D696" s="1" t="s">
        <v>3749</v>
      </c>
      <c r="E696" s="1" t="s">
        <v>418</v>
      </c>
      <c r="F696" s="1" t="str">
        <f>VLOOKUP(Table4[[#This Row],[نام کارشناس دفتر فنی]],Table1[],3,0)</f>
        <v>کارشناس بازرسی وبرنامه ریزی تعمیرات برق وابزاردقیق(1)</v>
      </c>
      <c r="G696" s="1" t="s">
        <v>704</v>
      </c>
      <c r="H696" s="1" t="str">
        <f>VLOOKUP(Table4[[#This Row],[نام شخص کارشناس نظارت]],Table1[],3,0)</f>
        <v>کارشناس برق و ابزار دقیق نظارت (1)</v>
      </c>
      <c r="I696" s="1">
        <f>COUNTIF(Table2[کد سیستم],Table4[[#This Row],[کد سیستم]])</f>
        <v>1</v>
      </c>
    </row>
    <row r="697" spans="1:9" hidden="1" x14ac:dyDescent="0.25">
      <c r="A697" s="1">
        <v>696</v>
      </c>
      <c r="B697" s="1" t="s">
        <v>2936</v>
      </c>
      <c r="C697" s="1">
        <v>620</v>
      </c>
      <c r="D697" s="1" t="s">
        <v>3749</v>
      </c>
      <c r="E697" s="1" t="s">
        <v>418</v>
      </c>
      <c r="F697" s="1" t="str">
        <f>VLOOKUP(Table4[[#This Row],[نام کارشناس دفتر فنی]],Table1[],3,0)</f>
        <v>کارشناس بازرسی وبرنامه ریزی تعمیرات برق وابزاردقیق(1)</v>
      </c>
      <c r="G697" s="1" t="s">
        <v>704</v>
      </c>
      <c r="H697" s="1" t="str">
        <f>VLOOKUP(Table4[[#This Row],[نام شخص کارشناس نظارت]],Table1[],3,0)</f>
        <v>کارشناس برق و ابزار دقیق نظارت (1)</v>
      </c>
      <c r="I697" s="1">
        <f>COUNTIF(Table2[کد سیستم],Table4[[#This Row],[کد سیستم]])</f>
        <v>1</v>
      </c>
    </row>
    <row r="698" spans="1:9" hidden="1" x14ac:dyDescent="0.25">
      <c r="A698" s="1">
        <v>697</v>
      </c>
      <c r="B698" s="1" t="s">
        <v>2938</v>
      </c>
      <c r="C698" s="1">
        <v>700</v>
      </c>
      <c r="D698" s="1" t="s">
        <v>3749</v>
      </c>
      <c r="E698" s="1" t="s">
        <v>1435</v>
      </c>
      <c r="F698" s="1" t="str">
        <f>VLOOKUP(Table4[[#This Row],[نام کارشناس دفتر فنی]],Table1[],3,0)</f>
        <v>کارشناس بازرسی وبرنامه ریزی تعمیرات برق وابزاردقیق(3)</v>
      </c>
      <c r="G698" s="1" t="s">
        <v>704</v>
      </c>
      <c r="H698" s="1" t="str">
        <f>VLOOKUP(Table4[[#This Row],[نام شخص کارشناس نظارت]],Table1[],3,0)</f>
        <v>کارشناس برق و ابزار دقیق نظارت (1)</v>
      </c>
      <c r="I698" s="1">
        <f>COUNTIF(Table2[کد سیستم],Table4[[#This Row],[کد سیستم]])</f>
        <v>1</v>
      </c>
    </row>
    <row r="699" spans="1:9" hidden="1" x14ac:dyDescent="0.25">
      <c r="A699" s="1">
        <v>698</v>
      </c>
      <c r="B699" s="1" t="s">
        <v>2940</v>
      </c>
      <c r="C699" s="1">
        <v>710</v>
      </c>
      <c r="D699" s="1" t="s">
        <v>3749</v>
      </c>
      <c r="E699" s="1" t="s">
        <v>1435</v>
      </c>
      <c r="F699" s="1" t="str">
        <f>VLOOKUP(Table4[[#This Row],[نام کارشناس دفتر فنی]],Table1[],3,0)</f>
        <v>کارشناس بازرسی وبرنامه ریزی تعمیرات برق وابزاردقیق(3)</v>
      </c>
      <c r="G699" s="1" t="s">
        <v>704</v>
      </c>
      <c r="H699" s="1" t="str">
        <f>VLOOKUP(Table4[[#This Row],[نام شخص کارشناس نظارت]],Table1[],3,0)</f>
        <v>کارشناس برق و ابزار دقیق نظارت (1)</v>
      </c>
      <c r="I699" s="1">
        <f>COUNTIF(Table2[کد سیستم],Table4[[#This Row],[کد سیستم]])</f>
        <v>1</v>
      </c>
    </row>
    <row r="700" spans="1:9" hidden="1" x14ac:dyDescent="0.25">
      <c r="A700" s="1">
        <v>699</v>
      </c>
      <c r="B700" s="1" t="s">
        <v>2942</v>
      </c>
      <c r="C700" s="1">
        <v>720</v>
      </c>
      <c r="D700" s="1" t="s">
        <v>3749</v>
      </c>
      <c r="E700" s="1" t="s">
        <v>1435</v>
      </c>
      <c r="F700" s="1" t="str">
        <f>VLOOKUP(Table4[[#This Row],[نام کارشناس دفتر فنی]],Table1[],3,0)</f>
        <v>کارشناس بازرسی وبرنامه ریزی تعمیرات برق وابزاردقیق(3)</v>
      </c>
      <c r="G700" s="1" t="s">
        <v>704</v>
      </c>
      <c r="H700" s="1" t="str">
        <f>VLOOKUP(Table4[[#This Row],[نام شخص کارشناس نظارت]],Table1[],3,0)</f>
        <v>کارشناس برق و ابزار دقیق نظارت (1)</v>
      </c>
      <c r="I700" s="1">
        <f>COUNTIF(Table2[کد سیستم],Table4[[#This Row],[کد سیستم]])</f>
        <v>1</v>
      </c>
    </row>
    <row r="701" spans="1:9" hidden="1" x14ac:dyDescent="0.25">
      <c r="A701" s="1">
        <v>700</v>
      </c>
      <c r="B701" s="1" t="s">
        <v>2944</v>
      </c>
      <c r="C701" s="1">
        <v>730</v>
      </c>
      <c r="D701" s="1" t="s">
        <v>3749</v>
      </c>
      <c r="E701" s="1" t="s">
        <v>1435</v>
      </c>
      <c r="F701" s="1" t="str">
        <f>VLOOKUP(Table4[[#This Row],[نام کارشناس دفتر فنی]],Table1[],3,0)</f>
        <v>کارشناس بازرسی وبرنامه ریزی تعمیرات برق وابزاردقیق(3)</v>
      </c>
      <c r="G701" s="1" t="s">
        <v>704</v>
      </c>
      <c r="H701" s="1" t="str">
        <f>VLOOKUP(Table4[[#This Row],[نام شخص کارشناس نظارت]],Table1[],3,0)</f>
        <v>کارشناس برق و ابزار دقیق نظارت (1)</v>
      </c>
      <c r="I701" s="1">
        <f>COUNTIF(Table2[کد سیستم],Table4[[#This Row],[کد سیستم]])</f>
        <v>1</v>
      </c>
    </row>
    <row r="702" spans="1:9" hidden="1" x14ac:dyDescent="0.25">
      <c r="A702" s="1">
        <v>701</v>
      </c>
      <c r="B702" s="1" t="s">
        <v>2946</v>
      </c>
      <c r="C702" s="1">
        <v>740</v>
      </c>
      <c r="D702" s="1" t="s">
        <v>3749</v>
      </c>
      <c r="E702" s="1" t="s">
        <v>1435</v>
      </c>
      <c r="F702" s="1" t="str">
        <f>VLOOKUP(Table4[[#This Row],[نام کارشناس دفتر فنی]],Table1[],3,0)</f>
        <v>کارشناس بازرسی وبرنامه ریزی تعمیرات برق وابزاردقیق(3)</v>
      </c>
      <c r="G702" s="1" t="s">
        <v>704</v>
      </c>
      <c r="H702" s="1" t="str">
        <f>VLOOKUP(Table4[[#This Row],[نام شخص کارشناس نظارت]],Table1[],3,0)</f>
        <v>کارشناس برق و ابزار دقیق نظارت (1)</v>
      </c>
      <c r="I702" s="1">
        <f>COUNTIF(Table2[کد سیستم],Table4[[#This Row],[کد سیستم]])</f>
        <v>1</v>
      </c>
    </row>
    <row r="703" spans="1:9" hidden="1" x14ac:dyDescent="0.25">
      <c r="A703" s="1">
        <v>702</v>
      </c>
      <c r="B703" s="1" t="s">
        <v>2948</v>
      </c>
      <c r="C703" s="1">
        <v>800</v>
      </c>
      <c r="D703" s="1" t="s">
        <v>3749</v>
      </c>
      <c r="E703" s="1" t="s">
        <v>418</v>
      </c>
      <c r="F703" s="1" t="str">
        <f>VLOOKUP(Table4[[#This Row],[نام کارشناس دفتر فنی]],Table1[],3,0)</f>
        <v>کارشناس بازرسی وبرنامه ریزی تعمیرات برق وابزاردقیق(1)</v>
      </c>
      <c r="G703" s="1" t="s">
        <v>704</v>
      </c>
      <c r="H703" s="1" t="str">
        <f>VLOOKUP(Table4[[#This Row],[نام شخص کارشناس نظارت]],Table1[],3,0)</f>
        <v>کارشناس برق و ابزار دقیق نظارت (1)</v>
      </c>
      <c r="I703" s="1">
        <f>COUNTIF(Table2[کد سیستم],Table4[[#This Row],[کد سیستم]])</f>
        <v>1</v>
      </c>
    </row>
    <row r="704" spans="1:9" hidden="1" x14ac:dyDescent="0.25">
      <c r="A704" s="1">
        <v>703</v>
      </c>
      <c r="B704" s="1" t="s">
        <v>2950</v>
      </c>
      <c r="C704" s="1">
        <v>810</v>
      </c>
      <c r="D704" s="1" t="s">
        <v>3749</v>
      </c>
      <c r="E704" s="1" t="s">
        <v>418</v>
      </c>
      <c r="F704" s="1" t="str">
        <f>VLOOKUP(Table4[[#This Row],[نام کارشناس دفتر فنی]],Table1[],3,0)</f>
        <v>کارشناس بازرسی وبرنامه ریزی تعمیرات برق وابزاردقیق(1)</v>
      </c>
      <c r="G704" s="1" t="s">
        <v>704</v>
      </c>
      <c r="H704" s="1" t="str">
        <f>VLOOKUP(Table4[[#This Row],[نام شخص کارشناس نظارت]],Table1[],3,0)</f>
        <v>کارشناس برق و ابزار دقیق نظارت (1)</v>
      </c>
      <c r="I704" s="1">
        <f>COUNTIF(Table2[کد سیستم],Table4[[#This Row],[کد سیستم]])</f>
        <v>1</v>
      </c>
    </row>
    <row r="705" spans="1:9" hidden="1" x14ac:dyDescent="0.25">
      <c r="A705" s="1">
        <v>704</v>
      </c>
      <c r="B705" s="1" t="s">
        <v>2952</v>
      </c>
      <c r="C705" s="1">
        <v>820</v>
      </c>
      <c r="D705" s="1" t="s">
        <v>3749</v>
      </c>
      <c r="E705" s="1" t="s">
        <v>418</v>
      </c>
      <c r="F705" s="1" t="str">
        <f>VLOOKUP(Table4[[#This Row],[نام کارشناس دفتر فنی]],Table1[],3,0)</f>
        <v>کارشناس بازرسی وبرنامه ریزی تعمیرات برق وابزاردقیق(1)</v>
      </c>
      <c r="G705" s="1" t="s">
        <v>704</v>
      </c>
      <c r="H705" s="1" t="str">
        <f>VLOOKUP(Table4[[#This Row],[نام شخص کارشناس نظارت]],Table1[],3,0)</f>
        <v>کارشناس برق و ابزار دقیق نظارت (1)</v>
      </c>
      <c r="I705" s="1">
        <f>COUNTIF(Table2[کد سیستم],Table4[[#This Row],[کد سیستم]])</f>
        <v>1</v>
      </c>
    </row>
    <row r="706" spans="1:9" hidden="1" x14ac:dyDescent="0.25">
      <c r="A706" s="1">
        <v>705</v>
      </c>
      <c r="B706" s="1" t="s">
        <v>2954</v>
      </c>
      <c r="C706" s="1">
        <v>830</v>
      </c>
      <c r="D706" s="1" t="s">
        <v>3749</v>
      </c>
      <c r="E706" s="1" t="s">
        <v>418</v>
      </c>
      <c r="F706" s="1" t="str">
        <f>VLOOKUP(Table4[[#This Row],[نام کارشناس دفتر فنی]],Table1[],3,0)</f>
        <v>کارشناس بازرسی وبرنامه ریزی تعمیرات برق وابزاردقیق(1)</v>
      </c>
      <c r="G706" s="1" t="s">
        <v>704</v>
      </c>
      <c r="H706" s="1" t="str">
        <f>VLOOKUP(Table4[[#This Row],[نام شخص کارشناس نظارت]],Table1[],3,0)</f>
        <v>کارشناس برق و ابزار دقیق نظارت (1)</v>
      </c>
      <c r="I706" s="1">
        <f>COUNTIF(Table2[کد سیستم],Table4[[#This Row],[کد سیستم]])</f>
        <v>1</v>
      </c>
    </row>
    <row r="707" spans="1:9" hidden="1" x14ac:dyDescent="0.25">
      <c r="A707" s="1">
        <v>706</v>
      </c>
      <c r="B707" s="1" t="s">
        <v>2956</v>
      </c>
      <c r="C707" s="1">
        <v>900</v>
      </c>
      <c r="D707" s="1" t="s">
        <v>3749</v>
      </c>
      <c r="E707" s="1" t="s">
        <v>586</v>
      </c>
      <c r="F707" s="1" t="str">
        <f>VLOOKUP(Table4[[#This Row],[نام کارشناس دفتر فنی]],Table1[],3,0)</f>
        <v>کارشناس بازرسی وبرنامه ریزی تعمیرات برق وابزاردقیق(2)</v>
      </c>
      <c r="G707" s="1" t="s">
        <v>704</v>
      </c>
      <c r="H707" s="1" t="str">
        <f>VLOOKUP(Table4[[#This Row],[نام شخص کارشناس نظارت]],Table1[],3,0)</f>
        <v>کارشناس برق و ابزار دقیق نظارت (1)</v>
      </c>
      <c r="I707" s="1">
        <f>COUNTIF(Table2[کد سیستم],Table4[[#This Row],[کد سیستم]])</f>
        <v>1</v>
      </c>
    </row>
    <row r="708" spans="1:9" hidden="1" x14ac:dyDescent="0.25">
      <c r="A708" s="1">
        <v>707</v>
      </c>
      <c r="B708" s="1" t="s">
        <v>2958</v>
      </c>
      <c r="C708" s="1">
        <v>910</v>
      </c>
      <c r="D708" s="1" t="s">
        <v>3749</v>
      </c>
      <c r="E708" s="1" t="s">
        <v>586</v>
      </c>
      <c r="F708" s="1" t="str">
        <f>VLOOKUP(Table4[[#This Row],[نام کارشناس دفتر فنی]],Table1[],3,0)</f>
        <v>کارشناس بازرسی وبرنامه ریزی تعمیرات برق وابزاردقیق(2)</v>
      </c>
      <c r="G708" s="1" t="s">
        <v>704</v>
      </c>
      <c r="H708" s="1" t="str">
        <f>VLOOKUP(Table4[[#This Row],[نام شخص کارشناس نظارت]],Table1[],3,0)</f>
        <v>کارشناس برق و ابزار دقیق نظارت (1)</v>
      </c>
      <c r="I708" s="1">
        <f>COUNTIF(Table2[کد سیستم],Table4[[#This Row],[کد سیستم]])</f>
        <v>1</v>
      </c>
    </row>
    <row r="709" spans="1:9" hidden="1" x14ac:dyDescent="0.25">
      <c r="A709" s="1">
        <v>708</v>
      </c>
      <c r="B709" s="1" t="s">
        <v>2960</v>
      </c>
      <c r="C709" s="1">
        <v>920</v>
      </c>
      <c r="D709" s="1" t="s">
        <v>3749</v>
      </c>
      <c r="E709" s="1" t="s">
        <v>586</v>
      </c>
      <c r="F709" s="1" t="str">
        <f>VLOOKUP(Table4[[#This Row],[نام کارشناس دفتر فنی]],Table1[],3,0)</f>
        <v>کارشناس بازرسی وبرنامه ریزی تعمیرات برق وابزاردقیق(2)</v>
      </c>
      <c r="G709" s="1" t="s">
        <v>704</v>
      </c>
      <c r="H709" s="1" t="str">
        <f>VLOOKUP(Table4[[#This Row],[نام شخص کارشناس نظارت]],Table1[],3,0)</f>
        <v>کارشناس برق و ابزار دقیق نظارت (1)</v>
      </c>
      <c r="I709" s="1">
        <f>COUNTIF(Table2[کد سیستم],Table4[[#This Row],[کد سیستم]])</f>
        <v>1</v>
      </c>
    </row>
    <row r="710" spans="1:9" hidden="1" x14ac:dyDescent="0.25">
      <c r="A710" s="1">
        <v>709</v>
      </c>
      <c r="B710" s="1" t="s">
        <v>2962</v>
      </c>
      <c r="C710" s="1">
        <v>930</v>
      </c>
      <c r="D710" s="1" t="s">
        <v>3749</v>
      </c>
      <c r="E710" s="1" t="s">
        <v>586</v>
      </c>
      <c r="F710" s="1" t="str">
        <f>VLOOKUP(Table4[[#This Row],[نام کارشناس دفتر فنی]],Table1[],3,0)</f>
        <v>کارشناس بازرسی وبرنامه ریزی تعمیرات برق وابزاردقیق(2)</v>
      </c>
      <c r="G710" s="1" t="s">
        <v>704</v>
      </c>
      <c r="H710" s="1" t="str">
        <f>VLOOKUP(Table4[[#This Row],[نام شخص کارشناس نظارت]],Table1[],3,0)</f>
        <v>کارشناس برق و ابزار دقیق نظارت (1)</v>
      </c>
      <c r="I710" s="1">
        <f>COUNTIF(Table2[کد سیستم],Table4[[#This Row],[کد سیستم]])</f>
        <v>1</v>
      </c>
    </row>
    <row r="711" spans="1:9" hidden="1" x14ac:dyDescent="0.25">
      <c r="A711" s="1">
        <v>710</v>
      </c>
      <c r="B711" s="1" t="s">
        <v>2964</v>
      </c>
      <c r="C711" s="1">
        <v>940</v>
      </c>
      <c r="D711" s="1" t="s">
        <v>3749</v>
      </c>
      <c r="E711" s="1" t="s">
        <v>586</v>
      </c>
      <c r="F711" s="1" t="str">
        <f>VLOOKUP(Table4[[#This Row],[نام کارشناس دفتر فنی]],Table1[],3,0)</f>
        <v>کارشناس بازرسی وبرنامه ریزی تعمیرات برق وابزاردقیق(2)</v>
      </c>
      <c r="G711" s="1" t="s">
        <v>704</v>
      </c>
      <c r="H711" s="1" t="str">
        <f>VLOOKUP(Table4[[#This Row],[نام شخص کارشناس نظارت]],Table1[],3,0)</f>
        <v>کارشناس برق و ابزار دقیق نظارت (1)</v>
      </c>
      <c r="I711" s="1">
        <f>COUNTIF(Table2[کد سیستم],Table4[[#This Row],[کد سیستم]])</f>
        <v>1</v>
      </c>
    </row>
    <row r="712" spans="1:9" hidden="1" x14ac:dyDescent="0.25">
      <c r="A712" s="1">
        <v>711</v>
      </c>
      <c r="B712" s="1" t="s">
        <v>2966</v>
      </c>
      <c r="C712" s="1">
        <v>950</v>
      </c>
      <c r="D712" s="1" t="s">
        <v>3749</v>
      </c>
      <c r="E712" s="1" t="s">
        <v>586</v>
      </c>
      <c r="F712" s="1" t="str">
        <f>VLOOKUP(Table4[[#This Row],[نام کارشناس دفتر فنی]],Table1[],3,0)</f>
        <v>کارشناس بازرسی وبرنامه ریزی تعمیرات برق وابزاردقیق(2)</v>
      </c>
      <c r="G712" s="1" t="s">
        <v>704</v>
      </c>
      <c r="H712" s="1" t="str">
        <f>VLOOKUP(Table4[[#This Row],[نام شخص کارشناس نظارت]],Table1[],3,0)</f>
        <v>کارشناس برق و ابزار دقیق نظارت (1)</v>
      </c>
      <c r="I712" s="1">
        <f>COUNTIF(Table2[کد سیستم],Table4[[#This Row],[کد سیستم]])</f>
        <v>1</v>
      </c>
    </row>
    <row r="713" spans="1:9" hidden="1" x14ac:dyDescent="0.25">
      <c r="A713" s="1">
        <v>712</v>
      </c>
      <c r="B713" s="1" t="s">
        <v>2968</v>
      </c>
      <c r="C713" s="1" t="s">
        <v>2969</v>
      </c>
      <c r="D713" s="1" t="s">
        <v>3749</v>
      </c>
      <c r="E713" s="1" t="s">
        <v>575</v>
      </c>
      <c r="F713" s="1" t="str">
        <f>VLOOKUP(Table4[[#This Row],[نام کارشناس دفتر فنی]],Table1[],3,0)</f>
        <v>کارشناس کالیبراسیون و برنامه ریزی تعمیرات برق وابزاردقیق</v>
      </c>
      <c r="G713" s="1" t="s">
        <v>704</v>
      </c>
      <c r="H713" s="1" t="str">
        <f>VLOOKUP(Table4[[#This Row],[نام شخص کارشناس نظارت]],Table1[],3,0)</f>
        <v>کارشناس برق و ابزار دقیق نظارت (1)</v>
      </c>
      <c r="I713" s="1">
        <f>COUNTIF(Table2[کد سیستم],Table4[[#This Row],[کد سیستم]])</f>
        <v>1</v>
      </c>
    </row>
    <row r="714" spans="1:9" hidden="1" x14ac:dyDescent="0.25">
      <c r="A714" s="1">
        <v>713</v>
      </c>
      <c r="B714" s="1" t="s">
        <v>2971</v>
      </c>
      <c r="C714" s="1" t="s">
        <v>2971</v>
      </c>
      <c r="D714" s="1" t="s">
        <v>3749</v>
      </c>
      <c r="E714" s="1" t="s">
        <v>575</v>
      </c>
      <c r="F714" s="1" t="str">
        <f>VLOOKUP(Table4[[#This Row],[نام کارشناس دفتر فنی]],Table1[],3,0)</f>
        <v>کارشناس کالیبراسیون و برنامه ریزی تعمیرات برق وابزاردقیق</v>
      </c>
      <c r="G714" s="1" t="s">
        <v>704</v>
      </c>
      <c r="H714" s="1" t="str">
        <f>VLOOKUP(Table4[[#This Row],[نام شخص کارشناس نظارت]],Table1[],3,0)</f>
        <v>کارشناس برق و ابزار دقیق نظارت (1)</v>
      </c>
      <c r="I714" s="1">
        <f>COUNTIF(Table2[کد سیستم],Table4[[#This Row],[کد سیستم]])</f>
        <v>1</v>
      </c>
    </row>
    <row r="715" spans="1:9" hidden="1" x14ac:dyDescent="0.25">
      <c r="A715" s="1">
        <v>714</v>
      </c>
      <c r="B715" s="1" t="s">
        <v>2973</v>
      </c>
      <c r="C715" s="1" t="s">
        <v>2973</v>
      </c>
      <c r="D715" s="1" t="s">
        <v>3749</v>
      </c>
      <c r="E715" s="1" t="s">
        <v>575</v>
      </c>
      <c r="F715" s="1" t="str">
        <f>VLOOKUP(Table4[[#This Row],[نام کارشناس دفتر فنی]],Table1[],3,0)</f>
        <v>کارشناس کالیبراسیون و برنامه ریزی تعمیرات برق وابزاردقیق</v>
      </c>
      <c r="G715" s="1" t="s">
        <v>704</v>
      </c>
      <c r="H715" s="1" t="str">
        <f>VLOOKUP(Table4[[#This Row],[نام شخص کارشناس نظارت]],Table1[],3,0)</f>
        <v>کارشناس برق و ابزار دقیق نظارت (1)</v>
      </c>
      <c r="I715" s="1">
        <f>COUNTIF(Table2[کد سیستم],Table4[[#This Row],[کد سیستم]])</f>
        <v>1</v>
      </c>
    </row>
    <row r="716" spans="1:9" hidden="1" x14ac:dyDescent="0.25">
      <c r="A716" s="1">
        <v>715</v>
      </c>
      <c r="B716" s="1" t="s">
        <v>2975</v>
      </c>
      <c r="C716" s="1" t="s">
        <v>2975</v>
      </c>
      <c r="D716" s="1" t="s">
        <v>3749</v>
      </c>
      <c r="E716" s="1" t="s">
        <v>575</v>
      </c>
      <c r="F716" s="1" t="str">
        <f>VLOOKUP(Table4[[#This Row],[نام کارشناس دفتر فنی]],Table1[],3,0)</f>
        <v>کارشناس کالیبراسیون و برنامه ریزی تعمیرات برق وابزاردقیق</v>
      </c>
      <c r="G716" s="1" t="s">
        <v>704</v>
      </c>
      <c r="H716" s="1" t="str">
        <f>VLOOKUP(Table4[[#This Row],[نام شخص کارشناس نظارت]],Table1[],3,0)</f>
        <v>کارشناس برق و ابزار دقیق نظارت (1)</v>
      </c>
      <c r="I716" s="1">
        <f>COUNTIF(Table2[کد سیستم],Table4[[#This Row],[کد سیستم]])</f>
        <v>1</v>
      </c>
    </row>
    <row r="717" spans="1:9" hidden="1" x14ac:dyDescent="0.25">
      <c r="A717" s="1">
        <v>716</v>
      </c>
      <c r="B717" s="1" t="s">
        <v>2977</v>
      </c>
      <c r="C717" s="1" t="s">
        <v>2978</v>
      </c>
      <c r="D717" s="1" t="s">
        <v>3749</v>
      </c>
      <c r="E717" s="1" t="s">
        <v>575</v>
      </c>
      <c r="F717" s="1" t="str">
        <f>VLOOKUP(Table4[[#This Row],[نام کارشناس دفتر فنی]],Table1[],3,0)</f>
        <v>کارشناس کالیبراسیون و برنامه ریزی تعمیرات برق وابزاردقیق</v>
      </c>
      <c r="G717" s="1" t="s">
        <v>704</v>
      </c>
      <c r="H717" s="1" t="str">
        <f>VLOOKUP(Table4[[#This Row],[نام شخص کارشناس نظارت]],Table1[],3,0)</f>
        <v>کارشناس برق و ابزار دقیق نظارت (1)</v>
      </c>
      <c r="I717" s="1">
        <f>COUNTIF(Table2[کد سیستم],Table4[[#This Row],[کد سیستم]])</f>
        <v>1</v>
      </c>
    </row>
    <row r="718" spans="1:9" hidden="1" x14ac:dyDescent="0.25">
      <c r="A718" s="1">
        <v>717</v>
      </c>
      <c r="B718" s="1" t="s">
        <v>2980</v>
      </c>
      <c r="C718" s="1" t="s">
        <v>2981</v>
      </c>
      <c r="D718" s="1" t="s">
        <v>3749</v>
      </c>
      <c r="E718" s="1" t="s">
        <v>575</v>
      </c>
      <c r="F718" s="1" t="str">
        <f>VLOOKUP(Table4[[#This Row],[نام کارشناس دفتر فنی]],Table1[],3,0)</f>
        <v>کارشناس کالیبراسیون و برنامه ریزی تعمیرات برق وابزاردقیق</v>
      </c>
      <c r="G718" s="1" t="s">
        <v>704</v>
      </c>
      <c r="H718" s="1" t="str">
        <f>VLOOKUP(Table4[[#This Row],[نام شخص کارشناس نظارت]],Table1[],3,0)</f>
        <v>کارشناس برق و ابزار دقیق نظارت (1)</v>
      </c>
      <c r="I718" s="1">
        <f>COUNTIF(Table2[کد سیستم],Table4[[#This Row],[کد سیستم]])</f>
        <v>1</v>
      </c>
    </row>
    <row r="719" spans="1:9" hidden="1" x14ac:dyDescent="0.25">
      <c r="A719" s="1">
        <v>718</v>
      </c>
      <c r="B719" s="1" t="s">
        <v>2983</v>
      </c>
      <c r="C719" s="1" t="s">
        <v>2984</v>
      </c>
      <c r="D719" s="1" t="s">
        <v>3749</v>
      </c>
      <c r="E719" s="1" t="s">
        <v>575</v>
      </c>
      <c r="F719" s="1" t="str">
        <f>VLOOKUP(Table4[[#This Row],[نام کارشناس دفتر فنی]],Table1[],3,0)</f>
        <v>کارشناس کالیبراسیون و برنامه ریزی تعمیرات برق وابزاردقیق</v>
      </c>
      <c r="G719" s="1" t="s">
        <v>704</v>
      </c>
      <c r="H719" s="1" t="str">
        <f>VLOOKUP(Table4[[#This Row],[نام شخص کارشناس نظارت]],Table1[],3,0)</f>
        <v>کارشناس برق و ابزار دقیق نظارت (1)</v>
      </c>
      <c r="I719" s="1">
        <f>COUNTIF(Table2[کد سیستم],Table4[[#This Row],[کد سیستم]])</f>
        <v>1</v>
      </c>
    </row>
    <row r="720" spans="1:9" hidden="1" x14ac:dyDescent="0.25">
      <c r="A720" s="1">
        <v>719</v>
      </c>
      <c r="B720" s="1" t="s">
        <v>2986</v>
      </c>
      <c r="C720" s="1" t="s">
        <v>2987</v>
      </c>
      <c r="D720" s="1" t="s">
        <v>3749</v>
      </c>
      <c r="E720" s="1" t="s">
        <v>575</v>
      </c>
      <c r="F720" s="1" t="str">
        <f>VLOOKUP(Table4[[#This Row],[نام کارشناس دفتر فنی]],Table1[],3,0)</f>
        <v>کارشناس کالیبراسیون و برنامه ریزی تعمیرات برق وابزاردقیق</v>
      </c>
      <c r="G720" s="1" t="s">
        <v>704</v>
      </c>
      <c r="H720" s="1" t="str">
        <f>VLOOKUP(Table4[[#This Row],[نام شخص کارشناس نظارت]],Table1[],3,0)</f>
        <v>کارشناس برق و ابزار دقیق نظارت (1)</v>
      </c>
      <c r="I720" s="1">
        <f>COUNTIF(Table2[کد سیستم],Table4[[#This Row],[کد سیستم]])</f>
        <v>1</v>
      </c>
    </row>
    <row r="721" spans="1:9" hidden="1" x14ac:dyDescent="0.25">
      <c r="A721" s="1">
        <v>720</v>
      </c>
      <c r="B721" s="1" t="s">
        <v>2990</v>
      </c>
      <c r="C721" s="1" t="s">
        <v>2991</v>
      </c>
      <c r="D721" s="1" t="s">
        <v>3749</v>
      </c>
      <c r="E721" s="1" t="s">
        <v>575</v>
      </c>
      <c r="F721" s="1" t="str">
        <f>VLOOKUP(Table4[[#This Row],[نام کارشناس دفتر فنی]],Table1[],3,0)</f>
        <v>کارشناس کالیبراسیون و برنامه ریزی تعمیرات برق وابزاردقیق</v>
      </c>
      <c r="G721" s="1" t="s">
        <v>704</v>
      </c>
      <c r="H721" s="1" t="str">
        <f>VLOOKUP(Table4[[#This Row],[نام شخص کارشناس نظارت]],Table1[],3,0)</f>
        <v>کارشناس برق و ابزار دقیق نظارت (1)</v>
      </c>
      <c r="I721" s="1">
        <f>COUNTIF(Table2[کد سیستم],Table4[[#This Row],[کد سیستم]])</f>
        <v>1</v>
      </c>
    </row>
    <row r="722" spans="1:9" hidden="1" x14ac:dyDescent="0.25">
      <c r="A722" s="1">
        <v>721</v>
      </c>
      <c r="B722" s="1" t="s">
        <v>2993</v>
      </c>
      <c r="C722" s="1" t="s">
        <v>2994</v>
      </c>
      <c r="D722" s="1" t="s">
        <v>3749</v>
      </c>
      <c r="E722" s="1" t="s">
        <v>575</v>
      </c>
      <c r="F722" s="1" t="str">
        <f>VLOOKUP(Table4[[#This Row],[نام کارشناس دفتر فنی]],Table1[],3,0)</f>
        <v>کارشناس کالیبراسیون و برنامه ریزی تعمیرات برق وابزاردقیق</v>
      </c>
      <c r="G722" s="1" t="s">
        <v>704</v>
      </c>
      <c r="H722" s="1" t="str">
        <f>VLOOKUP(Table4[[#This Row],[نام شخص کارشناس نظارت]],Table1[],3,0)</f>
        <v>کارشناس برق و ابزار دقیق نظارت (1)</v>
      </c>
      <c r="I722" s="1">
        <f>COUNTIF(Table2[کد سیستم],Table4[[#This Row],[کد سیستم]])</f>
        <v>1</v>
      </c>
    </row>
    <row r="723" spans="1:9" hidden="1" x14ac:dyDescent="0.25">
      <c r="A723" s="1">
        <v>722</v>
      </c>
      <c r="B723" s="1" t="s">
        <v>2996</v>
      </c>
      <c r="C723" s="1" t="s">
        <v>2996</v>
      </c>
      <c r="D723" s="1" t="s">
        <v>3749</v>
      </c>
      <c r="E723" s="1" t="s">
        <v>575</v>
      </c>
      <c r="F723" s="1" t="str">
        <f>VLOOKUP(Table4[[#This Row],[نام کارشناس دفتر فنی]],Table1[],3,0)</f>
        <v>کارشناس کالیبراسیون و برنامه ریزی تعمیرات برق وابزاردقیق</v>
      </c>
      <c r="G723" s="1" t="s">
        <v>704</v>
      </c>
      <c r="H723" s="1" t="str">
        <f>VLOOKUP(Table4[[#This Row],[نام شخص کارشناس نظارت]],Table1[],3,0)</f>
        <v>کارشناس برق و ابزار دقیق نظارت (1)</v>
      </c>
      <c r="I723" s="1">
        <f>COUNTIF(Table2[کد سیستم],Table4[[#This Row],[کد سیستم]])</f>
        <v>1</v>
      </c>
    </row>
    <row r="724" spans="1:9" hidden="1" x14ac:dyDescent="0.25">
      <c r="A724" s="1">
        <v>723</v>
      </c>
      <c r="B724" s="1" t="s">
        <v>2998</v>
      </c>
      <c r="C724" s="1" t="s">
        <v>2999</v>
      </c>
      <c r="D724" s="1" t="s">
        <v>3749</v>
      </c>
      <c r="E724" s="1" t="s">
        <v>575</v>
      </c>
      <c r="F724" s="1" t="str">
        <f>VLOOKUP(Table4[[#This Row],[نام کارشناس دفتر فنی]],Table1[],3,0)</f>
        <v>کارشناس کالیبراسیون و برنامه ریزی تعمیرات برق وابزاردقیق</v>
      </c>
      <c r="G724" s="1" t="s">
        <v>704</v>
      </c>
      <c r="H724" s="1" t="str">
        <f>VLOOKUP(Table4[[#This Row],[نام شخص کارشناس نظارت]],Table1[],3,0)</f>
        <v>کارشناس برق و ابزار دقیق نظارت (1)</v>
      </c>
      <c r="I724" s="1">
        <f>COUNTIF(Table2[کد سیستم],Table4[[#This Row],[کد سیستم]])</f>
        <v>1</v>
      </c>
    </row>
    <row r="725" spans="1:9" hidden="1" x14ac:dyDescent="0.25">
      <c r="A725" s="1">
        <v>724</v>
      </c>
      <c r="B725" s="1" t="s">
        <v>3001</v>
      </c>
      <c r="C725" s="1" t="s">
        <v>3001</v>
      </c>
      <c r="D725" s="1" t="s">
        <v>3749</v>
      </c>
      <c r="E725" s="1" t="s">
        <v>575</v>
      </c>
      <c r="F725" s="1" t="str">
        <f>VLOOKUP(Table4[[#This Row],[نام کارشناس دفتر فنی]],Table1[],3,0)</f>
        <v>کارشناس کالیبراسیون و برنامه ریزی تعمیرات برق وابزاردقیق</v>
      </c>
      <c r="G725" s="1" t="s">
        <v>704</v>
      </c>
      <c r="H725" s="1" t="str">
        <f>VLOOKUP(Table4[[#This Row],[نام شخص کارشناس نظارت]],Table1[],3,0)</f>
        <v>کارشناس برق و ابزار دقیق نظارت (1)</v>
      </c>
      <c r="I725" s="1">
        <f>COUNTIF(Table2[کد سیستم],Table4[[#This Row],[کد سیستم]])</f>
        <v>1</v>
      </c>
    </row>
    <row r="726" spans="1:9" hidden="1" x14ac:dyDescent="0.25">
      <c r="A726" s="1">
        <v>725</v>
      </c>
      <c r="B726" s="1" t="s">
        <v>3003</v>
      </c>
      <c r="C726" s="1" t="s">
        <v>3003</v>
      </c>
      <c r="D726" s="1" t="s">
        <v>3749</v>
      </c>
      <c r="E726" s="1" t="s">
        <v>575</v>
      </c>
      <c r="F726" s="1" t="str">
        <f>VLOOKUP(Table4[[#This Row],[نام کارشناس دفتر فنی]],Table1[],3,0)</f>
        <v>کارشناس کالیبراسیون و برنامه ریزی تعمیرات برق وابزاردقیق</v>
      </c>
      <c r="G726" s="1" t="s">
        <v>704</v>
      </c>
      <c r="H726" s="1" t="str">
        <f>VLOOKUP(Table4[[#This Row],[نام شخص کارشناس نظارت]],Table1[],3,0)</f>
        <v>کارشناس برق و ابزار دقیق نظارت (1)</v>
      </c>
      <c r="I726" s="1">
        <f>COUNTIF(Table2[کد سیستم],Table4[[#This Row],[کد سیستم]])</f>
        <v>1</v>
      </c>
    </row>
    <row r="727" spans="1:9" hidden="1" x14ac:dyDescent="0.25">
      <c r="A727" s="1">
        <v>726</v>
      </c>
      <c r="B727" s="1" t="s">
        <v>3005</v>
      </c>
      <c r="C727" s="1" t="s">
        <v>3005</v>
      </c>
      <c r="D727" s="1" t="s">
        <v>3749</v>
      </c>
      <c r="E727" s="1" t="s">
        <v>575</v>
      </c>
      <c r="F727" s="1" t="str">
        <f>VLOOKUP(Table4[[#This Row],[نام کارشناس دفتر فنی]],Table1[],3,0)</f>
        <v>کارشناس کالیبراسیون و برنامه ریزی تعمیرات برق وابزاردقیق</v>
      </c>
      <c r="G727" s="1" t="s">
        <v>704</v>
      </c>
      <c r="H727" s="1" t="str">
        <f>VLOOKUP(Table4[[#This Row],[نام شخص کارشناس نظارت]],Table1[],3,0)</f>
        <v>کارشناس برق و ابزار دقیق نظارت (1)</v>
      </c>
      <c r="I727" s="1">
        <f>COUNTIF(Table2[کد سیستم],Table4[[#This Row],[کد سیستم]])</f>
        <v>1</v>
      </c>
    </row>
    <row r="728" spans="1:9" hidden="1" x14ac:dyDescent="0.25">
      <c r="A728" s="1">
        <v>727</v>
      </c>
      <c r="B728" s="1" t="s">
        <v>3007</v>
      </c>
      <c r="C728" s="1" t="s">
        <v>3008</v>
      </c>
      <c r="D728" s="1" t="s">
        <v>3749</v>
      </c>
      <c r="E728" s="1" t="s">
        <v>575</v>
      </c>
      <c r="F728" s="1" t="str">
        <f>VLOOKUP(Table4[[#This Row],[نام کارشناس دفتر فنی]],Table1[],3,0)</f>
        <v>کارشناس کالیبراسیون و برنامه ریزی تعمیرات برق وابزاردقیق</v>
      </c>
      <c r="G728" s="1" t="s">
        <v>704</v>
      </c>
      <c r="H728" s="1" t="str">
        <f>VLOOKUP(Table4[[#This Row],[نام شخص کارشناس نظارت]],Table1[],3,0)</f>
        <v>کارشناس برق و ابزار دقیق نظارت (1)</v>
      </c>
      <c r="I728" s="1">
        <f>COUNTIF(Table2[کد سیستم],Table4[[#This Row],[کد سیستم]])</f>
        <v>1</v>
      </c>
    </row>
    <row r="729" spans="1:9" hidden="1" x14ac:dyDescent="0.25">
      <c r="A729" s="1">
        <v>728</v>
      </c>
      <c r="B729" s="1" t="s">
        <v>3010</v>
      </c>
      <c r="C729" s="1" t="s">
        <v>3011</v>
      </c>
      <c r="D729" s="1" t="s">
        <v>3749</v>
      </c>
      <c r="E729" s="1" t="s">
        <v>575</v>
      </c>
      <c r="F729" s="1" t="str">
        <f>VLOOKUP(Table4[[#This Row],[نام کارشناس دفتر فنی]],Table1[],3,0)</f>
        <v>کارشناس کالیبراسیون و برنامه ریزی تعمیرات برق وابزاردقیق</v>
      </c>
      <c r="G729" s="1" t="s">
        <v>704</v>
      </c>
      <c r="H729" s="1" t="str">
        <f>VLOOKUP(Table4[[#This Row],[نام شخص کارشناس نظارت]],Table1[],3,0)</f>
        <v>کارشناس برق و ابزار دقیق نظارت (1)</v>
      </c>
      <c r="I729" s="1">
        <f>COUNTIF(Table2[کد سیستم],Table4[[#This Row],[کد سیستم]])</f>
        <v>1</v>
      </c>
    </row>
    <row r="730" spans="1:9" hidden="1" x14ac:dyDescent="0.25">
      <c r="A730" s="1">
        <v>729</v>
      </c>
      <c r="B730" s="1" t="s">
        <v>3013</v>
      </c>
      <c r="C730" s="1" t="s">
        <v>3014</v>
      </c>
      <c r="D730" s="1" t="s">
        <v>3749</v>
      </c>
      <c r="E730" s="1" t="s">
        <v>575</v>
      </c>
      <c r="F730" s="1" t="str">
        <f>VLOOKUP(Table4[[#This Row],[نام کارشناس دفتر فنی]],Table1[],3,0)</f>
        <v>کارشناس کالیبراسیون و برنامه ریزی تعمیرات برق وابزاردقیق</v>
      </c>
      <c r="G730" s="1" t="s">
        <v>704</v>
      </c>
      <c r="H730" s="1" t="str">
        <f>VLOOKUP(Table4[[#This Row],[نام شخص کارشناس نظارت]],Table1[],3,0)</f>
        <v>کارشناس برق و ابزار دقیق نظارت (1)</v>
      </c>
      <c r="I730" s="1">
        <f>COUNTIF(Table2[کد سیستم],Table4[[#This Row],[کد سیستم]])</f>
        <v>1</v>
      </c>
    </row>
    <row r="731" spans="1:9" hidden="1" x14ac:dyDescent="0.25">
      <c r="A731" s="1">
        <v>730</v>
      </c>
      <c r="B731" s="1" t="s">
        <v>3016</v>
      </c>
      <c r="C731" s="1" t="s">
        <v>3017</v>
      </c>
      <c r="D731" s="1" t="s">
        <v>3749</v>
      </c>
      <c r="E731" s="1" t="s">
        <v>575</v>
      </c>
      <c r="F731" s="1" t="str">
        <f>VLOOKUP(Table4[[#This Row],[نام کارشناس دفتر فنی]],Table1[],3,0)</f>
        <v>کارشناس کالیبراسیون و برنامه ریزی تعمیرات برق وابزاردقیق</v>
      </c>
      <c r="G731" s="1" t="s">
        <v>704</v>
      </c>
      <c r="H731" s="1" t="str">
        <f>VLOOKUP(Table4[[#This Row],[نام شخص کارشناس نظارت]],Table1[],3,0)</f>
        <v>کارشناس برق و ابزار دقیق نظارت (1)</v>
      </c>
      <c r="I731" s="1">
        <f>COUNTIF(Table2[کد سیستم],Table4[[#This Row],[کد سیستم]])</f>
        <v>1</v>
      </c>
    </row>
    <row r="732" spans="1:9" hidden="1" x14ac:dyDescent="0.25">
      <c r="A732" s="1">
        <v>731</v>
      </c>
      <c r="B732" s="1" t="s">
        <v>3019</v>
      </c>
      <c r="C732" s="1" t="s">
        <v>3020</v>
      </c>
      <c r="D732" s="1" t="s">
        <v>3749</v>
      </c>
      <c r="E732" s="1" t="s">
        <v>575</v>
      </c>
      <c r="F732" s="1" t="str">
        <f>VLOOKUP(Table4[[#This Row],[نام کارشناس دفتر فنی]],Table1[],3,0)</f>
        <v>کارشناس کالیبراسیون و برنامه ریزی تعمیرات برق وابزاردقیق</v>
      </c>
      <c r="G732" s="1" t="s">
        <v>704</v>
      </c>
      <c r="H732" s="1" t="str">
        <f>VLOOKUP(Table4[[#This Row],[نام شخص کارشناس نظارت]],Table1[],3,0)</f>
        <v>کارشناس برق و ابزار دقیق نظارت (1)</v>
      </c>
      <c r="I732" s="1">
        <f>COUNTIF(Table2[کد سیستم],Table4[[#This Row],[کد سیستم]])</f>
        <v>1</v>
      </c>
    </row>
    <row r="733" spans="1:9" hidden="1" x14ac:dyDescent="0.25">
      <c r="A733" s="1">
        <v>732</v>
      </c>
      <c r="B733" s="1" t="s">
        <v>3022</v>
      </c>
      <c r="C733" s="1" t="s">
        <v>3022</v>
      </c>
      <c r="D733" s="1" t="s">
        <v>3749</v>
      </c>
      <c r="E733" s="1" t="s">
        <v>575</v>
      </c>
      <c r="F733" s="1" t="str">
        <f>VLOOKUP(Table4[[#This Row],[نام کارشناس دفتر فنی]],Table1[],3,0)</f>
        <v>کارشناس کالیبراسیون و برنامه ریزی تعمیرات برق وابزاردقیق</v>
      </c>
      <c r="G733" s="1" t="s">
        <v>704</v>
      </c>
      <c r="H733" s="1" t="str">
        <f>VLOOKUP(Table4[[#This Row],[نام شخص کارشناس نظارت]],Table1[],3,0)</f>
        <v>کارشناس برق و ابزار دقیق نظارت (1)</v>
      </c>
      <c r="I733" s="1">
        <f>COUNTIF(Table2[کد سیستم],Table4[[#This Row],[کد سیستم]])</f>
        <v>1</v>
      </c>
    </row>
    <row r="734" spans="1:9" hidden="1" x14ac:dyDescent="0.25">
      <c r="A734" s="1">
        <v>733</v>
      </c>
      <c r="B734" s="1" t="s">
        <v>3024</v>
      </c>
      <c r="C734" s="1" t="s">
        <v>3024</v>
      </c>
      <c r="D734" s="1" t="s">
        <v>3749</v>
      </c>
      <c r="E734" s="1" t="s">
        <v>575</v>
      </c>
      <c r="F734" s="1" t="str">
        <f>VLOOKUP(Table4[[#This Row],[نام کارشناس دفتر فنی]],Table1[],3,0)</f>
        <v>کارشناس کالیبراسیون و برنامه ریزی تعمیرات برق وابزاردقیق</v>
      </c>
      <c r="G734" s="1" t="s">
        <v>704</v>
      </c>
      <c r="H734" s="1" t="str">
        <f>VLOOKUP(Table4[[#This Row],[نام شخص کارشناس نظارت]],Table1[],3,0)</f>
        <v>کارشناس برق و ابزار دقیق نظارت (1)</v>
      </c>
      <c r="I734" s="1">
        <f>COUNTIF(Table2[کد سیستم],Table4[[#This Row],[کد سیستم]])</f>
        <v>1</v>
      </c>
    </row>
    <row r="735" spans="1:9" hidden="1" x14ac:dyDescent="0.25">
      <c r="A735" s="1">
        <v>734</v>
      </c>
      <c r="B735" s="1" t="s">
        <v>3026</v>
      </c>
      <c r="C735" s="1" t="s">
        <v>3026</v>
      </c>
      <c r="D735" s="1" t="s">
        <v>3749</v>
      </c>
      <c r="E735" s="1" t="s">
        <v>575</v>
      </c>
      <c r="F735" s="1" t="str">
        <f>VLOOKUP(Table4[[#This Row],[نام کارشناس دفتر فنی]],Table1[],3,0)</f>
        <v>کارشناس کالیبراسیون و برنامه ریزی تعمیرات برق وابزاردقیق</v>
      </c>
      <c r="G735" s="1" t="s">
        <v>704</v>
      </c>
      <c r="H735" s="1" t="str">
        <f>VLOOKUP(Table4[[#This Row],[نام شخص کارشناس نظارت]],Table1[],3,0)</f>
        <v>کارشناس برق و ابزار دقیق نظارت (1)</v>
      </c>
      <c r="I735" s="1">
        <f>COUNTIF(Table2[کد سیستم],Table4[[#This Row],[کد سیستم]])</f>
        <v>1</v>
      </c>
    </row>
    <row r="736" spans="1:9" hidden="1" x14ac:dyDescent="0.25">
      <c r="A736" s="1">
        <v>735</v>
      </c>
      <c r="B736" s="1" t="s">
        <v>3028</v>
      </c>
      <c r="C736" s="1" t="s">
        <v>3028</v>
      </c>
      <c r="D736" s="1" t="s">
        <v>3749</v>
      </c>
      <c r="E736" s="1" t="s">
        <v>575</v>
      </c>
      <c r="F736" s="1" t="str">
        <f>VLOOKUP(Table4[[#This Row],[نام کارشناس دفتر فنی]],Table1[],3,0)</f>
        <v>کارشناس کالیبراسیون و برنامه ریزی تعمیرات برق وابزاردقیق</v>
      </c>
      <c r="G736" s="1" t="s">
        <v>704</v>
      </c>
      <c r="H736" s="1" t="str">
        <f>VLOOKUP(Table4[[#This Row],[نام شخص کارشناس نظارت]],Table1[],3,0)</f>
        <v>کارشناس برق و ابزار دقیق نظارت (1)</v>
      </c>
      <c r="I736" s="1">
        <f>COUNTIF(Table2[کد سیستم],Table4[[#This Row],[کد سیستم]])</f>
        <v>1</v>
      </c>
    </row>
    <row r="737" spans="1:9" hidden="1" x14ac:dyDescent="0.25">
      <c r="A737" s="1">
        <v>736</v>
      </c>
      <c r="B737" s="1" t="s">
        <v>3030</v>
      </c>
      <c r="C737" s="1" t="s">
        <v>3030</v>
      </c>
      <c r="D737" s="1" t="s">
        <v>3749</v>
      </c>
      <c r="E737" s="1" t="s">
        <v>575</v>
      </c>
      <c r="F737" s="1" t="str">
        <f>VLOOKUP(Table4[[#This Row],[نام کارشناس دفتر فنی]],Table1[],3,0)</f>
        <v>کارشناس کالیبراسیون و برنامه ریزی تعمیرات برق وابزاردقیق</v>
      </c>
      <c r="G737" s="1" t="s">
        <v>704</v>
      </c>
      <c r="H737" s="1" t="str">
        <f>VLOOKUP(Table4[[#This Row],[نام شخص کارشناس نظارت]],Table1[],3,0)</f>
        <v>کارشناس برق و ابزار دقیق نظارت (1)</v>
      </c>
      <c r="I737" s="1">
        <f>COUNTIF(Table2[کد سیستم],Table4[[#This Row],[کد سیستم]])</f>
        <v>1</v>
      </c>
    </row>
    <row r="738" spans="1:9" hidden="1" x14ac:dyDescent="0.25">
      <c r="A738" s="1">
        <v>737</v>
      </c>
      <c r="B738" s="1" t="s">
        <v>3032</v>
      </c>
      <c r="C738" s="1" t="s">
        <v>3032</v>
      </c>
      <c r="D738" s="1" t="s">
        <v>3749</v>
      </c>
      <c r="E738" s="1" t="s">
        <v>575</v>
      </c>
      <c r="F738" s="1" t="str">
        <f>VLOOKUP(Table4[[#This Row],[نام کارشناس دفتر فنی]],Table1[],3,0)</f>
        <v>کارشناس کالیبراسیون و برنامه ریزی تعمیرات برق وابزاردقیق</v>
      </c>
      <c r="G738" s="1" t="s">
        <v>704</v>
      </c>
      <c r="H738" s="1" t="str">
        <f>VLOOKUP(Table4[[#This Row],[نام شخص کارشناس نظارت]],Table1[],3,0)</f>
        <v>کارشناس برق و ابزار دقیق نظارت (1)</v>
      </c>
      <c r="I738" s="1">
        <f>COUNTIF(Table2[کد سیستم],Table4[[#This Row],[کد سیستم]])</f>
        <v>1</v>
      </c>
    </row>
    <row r="739" spans="1:9" hidden="1" x14ac:dyDescent="0.25">
      <c r="A739" s="1">
        <v>738</v>
      </c>
      <c r="B739" s="1" t="s">
        <v>3034</v>
      </c>
      <c r="C739" s="1" t="s">
        <v>3034</v>
      </c>
      <c r="D739" s="1" t="s">
        <v>3749</v>
      </c>
      <c r="E739" s="1" t="s">
        <v>575</v>
      </c>
      <c r="F739" s="1" t="str">
        <f>VLOOKUP(Table4[[#This Row],[نام کارشناس دفتر فنی]],Table1[],3,0)</f>
        <v>کارشناس کالیبراسیون و برنامه ریزی تعمیرات برق وابزاردقیق</v>
      </c>
      <c r="G739" s="1" t="s">
        <v>704</v>
      </c>
      <c r="H739" s="1" t="str">
        <f>VLOOKUP(Table4[[#This Row],[نام شخص کارشناس نظارت]],Table1[],3,0)</f>
        <v>کارشناس برق و ابزار دقیق نظارت (1)</v>
      </c>
      <c r="I739" s="1">
        <f>COUNTIF(Table2[کد سیستم],Table4[[#This Row],[کد سیستم]])</f>
        <v>1</v>
      </c>
    </row>
    <row r="740" spans="1:9" hidden="1" x14ac:dyDescent="0.25">
      <c r="A740" s="1">
        <v>739</v>
      </c>
      <c r="B740" s="1" t="s">
        <v>3036</v>
      </c>
      <c r="C740" s="1" t="s">
        <v>3036</v>
      </c>
      <c r="D740" s="1" t="s">
        <v>3749</v>
      </c>
      <c r="E740" s="1" t="s">
        <v>575</v>
      </c>
      <c r="F740" s="1" t="str">
        <f>VLOOKUP(Table4[[#This Row],[نام کارشناس دفتر فنی]],Table1[],3,0)</f>
        <v>کارشناس کالیبراسیون و برنامه ریزی تعمیرات برق وابزاردقیق</v>
      </c>
      <c r="G740" s="1" t="s">
        <v>704</v>
      </c>
      <c r="H740" s="1" t="str">
        <f>VLOOKUP(Table4[[#This Row],[نام شخص کارشناس نظارت]],Table1[],3,0)</f>
        <v>کارشناس برق و ابزار دقیق نظارت (1)</v>
      </c>
      <c r="I740" s="1">
        <f>COUNTIF(Table2[کد سیستم],Table4[[#This Row],[کد سیستم]])</f>
        <v>1</v>
      </c>
    </row>
    <row r="741" spans="1:9" hidden="1" x14ac:dyDescent="0.25">
      <c r="A741" s="1">
        <v>740</v>
      </c>
      <c r="B741" s="1" t="s">
        <v>3038</v>
      </c>
      <c r="C741" s="1" t="s">
        <v>3039</v>
      </c>
      <c r="D741" s="1" t="s">
        <v>3749</v>
      </c>
      <c r="E741" s="1" t="s">
        <v>575</v>
      </c>
      <c r="F741" s="1" t="str">
        <f>VLOOKUP(Table4[[#This Row],[نام کارشناس دفتر فنی]],Table1[],3,0)</f>
        <v>کارشناس کالیبراسیون و برنامه ریزی تعمیرات برق وابزاردقیق</v>
      </c>
      <c r="G741" s="1" t="s">
        <v>704</v>
      </c>
      <c r="H741" s="1" t="str">
        <f>VLOOKUP(Table4[[#This Row],[نام شخص کارشناس نظارت]],Table1[],3,0)</f>
        <v>کارشناس برق و ابزار دقیق نظارت (1)</v>
      </c>
      <c r="I741" s="1">
        <f>COUNTIF(Table2[کد سیستم],Table4[[#This Row],[کد سیستم]])</f>
        <v>1</v>
      </c>
    </row>
    <row r="742" spans="1:9" hidden="1" x14ac:dyDescent="0.25">
      <c r="A742" s="1">
        <v>741</v>
      </c>
      <c r="B742" s="1" t="s">
        <v>3041</v>
      </c>
      <c r="C742" s="1" t="s">
        <v>3041</v>
      </c>
      <c r="D742" s="1" t="s">
        <v>3749</v>
      </c>
      <c r="E742" s="1" t="s">
        <v>575</v>
      </c>
      <c r="F742" s="1" t="str">
        <f>VLOOKUP(Table4[[#This Row],[نام کارشناس دفتر فنی]],Table1[],3,0)</f>
        <v>کارشناس کالیبراسیون و برنامه ریزی تعمیرات برق وابزاردقیق</v>
      </c>
      <c r="G742" s="1" t="s">
        <v>704</v>
      </c>
      <c r="H742" s="1" t="str">
        <f>VLOOKUP(Table4[[#This Row],[نام شخص کارشناس نظارت]],Table1[],3,0)</f>
        <v>کارشناس برق و ابزار دقیق نظارت (1)</v>
      </c>
      <c r="I742" s="1">
        <f>COUNTIF(Table2[کد سیستم],Table4[[#This Row],[کد سیستم]])</f>
        <v>1</v>
      </c>
    </row>
    <row r="743" spans="1:9" hidden="1" x14ac:dyDescent="0.25">
      <c r="A743" s="1">
        <v>742</v>
      </c>
      <c r="B743" s="1" t="s">
        <v>3043</v>
      </c>
      <c r="C743" s="1" t="s">
        <v>3043</v>
      </c>
      <c r="D743" s="1" t="s">
        <v>3749</v>
      </c>
      <c r="E743" s="1" t="s">
        <v>575</v>
      </c>
      <c r="F743" s="1" t="str">
        <f>VLOOKUP(Table4[[#This Row],[نام کارشناس دفتر فنی]],Table1[],3,0)</f>
        <v>کارشناس کالیبراسیون و برنامه ریزی تعمیرات برق وابزاردقیق</v>
      </c>
      <c r="G743" s="1" t="s">
        <v>704</v>
      </c>
      <c r="H743" s="1" t="str">
        <f>VLOOKUP(Table4[[#This Row],[نام شخص کارشناس نظارت]],Table1[],3,0)</f>
        <v>کارشناس برق و ابزار دقیق نظارت (1)</v>
      </c>
      <c r="I743" s="1">
        <f>COUNTIF(Table2[کد سیستم],Table4[[#This Row],[کد سیستم]])</f>
        <v>1</v>
      </c>
    </row>
    <row r="744" spans="1:9" hidden="1" x14ac:dyDescent="0.25">
      <c r="A744" s="1">
        <v>743</v>
      </c>
      <c r="B744" s="1" t="s">
        <v>3045</v>
      </c>
      <c r="C744" s="1" t="s">
        <v>3045</v>
      </c>
      <c r="D744" s="1" t="s">
        <v>3749</v>
      </c>
      <c r="E744" s="1" t="s">
        <v>575</v>
      </c>
      <c r="F744" s="1" t="str">
        <f>VLOOKUP(Table4[[#This Row],[نام کارشناس دفتر فنی]],Table1[],3,0)</f>
        <v>کارشناس کالیبراسیون و برنامه ریزی تعمیرات برق وابزاردقیق</v>
      </c>
      <c r="G744" s="1" t="s">
        <v>704</v>
      </c>
      <c r="H744" s="1" t="str">
        <f>VLOOKUP(Table4[[#This Row],[نام شخص کارشناس نظارت]],Table1[],3,0)</f>
        <v>کارشناس برق و ابزار دقیق نظارت (1)</v>
      </c>
      <c r="I744" s="1">
        <f>COUNTIF(Table2[کد سیستم],Table4[[#This Row],[کد سیستم]])</f>
        <v>1</v>
      </c>
    </row>
    <row r="745" spans="1:9" hidden="1" x14ac:dyDescent="0.25">
      <c r="A745" s="1">
        <v>744</v>
      </c>
      <c r="B745" s="1" t="s">
        <v>3047</v>
      </c>
      <c r="C745" s="1" t="s">
        <v>3048</v>
      </c>
      <c r="D745" s="1" t="s">
        <v>3749</v>
      </c>
      <c r="E745" s="1" t="s">
        <v>575</v>
      </c>
      <c r="F745" s="1" t="str">
        <f>VLOOKUP(Table4[[#This Row],[نام کارشناس دفتر فنی]],Table1[],3,0)</f>
        <v>کارشناس کالیبراسیون و برنامه ریزی تعمیرات برق وابزاردقیق</v>
      </c>
      <c r="G745" s="1" t="s">
        <v>704</v>
      </c>
      <c r="H745" s="1" t="str">
        <f>VLOOKUP(Table4[[#This Row],[نام شخص کارشناس نظارت]],Table1[],3,0)</f>
        <v>کارشناس برق و ابزار دقیق نظارت (1)</v>
      </c>
      <c r="I745" s="1">
        <f>COUNTIF(Table2[کد سیستم],Table4[[#This Row],[کد سیستم]])</f>
        <v>1</v>
      </c>
    </row>
    <row r="746" spans="1:9" hidden="1" x14ac:dyDescent="0.25">
      <c r="A746" s="1">
        <v>745</v>
      </c>
      <c r="B746" s="1" t="s">
        <v>3050</v>
      </c>
      <c r="C746" s="1" t="s">
        <v>3050</v>
      </c>
      <c r="D746" s="1" t="s">
        <v>3749</v>
      </c>
      <c r="E746" s="1" t="s">
        <v>575</v>
      </c>
      <c r="F746" s="1" t="str">
        <f>VLOOKUP(Table4[[#This Row],[نام کارشناس دفتر فنی]],Table1[],3,0)</f>
        <v>کارشناس کالیبراسیون و برنامه ریزی تعمیرات برق وابزاردقیق</v>
      </c>
      <c r="G746" s="1" t="s">
        <v>704</v>
      </c>
      <c r="H746" s="1" t="str">
        <f>VLOOKUP(Table4[[#This Row],[نام شخص کارشناس نظارت]],Table1[],3,0)</f>
        <v>کارشناس برق و ابزار دقیق نظارت (1)</v>
      </c>
      <c r="I746" s="1">
        <f>COUNTIF(Table2[کد سیستم],Table4[[#This Row],[کد سیستم]])</f>
        <v>1</v>
      </c>
    </row>
    <row r="747" spans="1:9" hidden="1" x14ac:dyDescent="0.25">
      <c r="A747" s="1">
        <v>746</v>
      </c>
      <c r="B747" s="1" t="s">
        <v>3052</v>
      </c>
      <c r="C747" s="1" t="s">
        <v>3052</v>
      </c>
      <c r="D747" s="1" t="s">
        <v>3749</v>
      </c>
      <c r="E747" s="1" t="s">
        <v>575</v>
      </c>
      <c r="F747" s="1" t="str">
        <f>VLOOKUP(Table4[[#This Row],[نام کارشناس دفتر فنی]],Table1[],3,0)</f>
        <v>کارشناس کالیبراسیون و برنامه ریزی تعمیرات برق وابزاردقیق</v>
      </c>
      <c r="G747" s="1" t="s">
        <v>704</v>
      </c>
      <c r="H747" s="1" t="str">
        <f>VLOOKUP(Table4[[#This Row],[نام شخص کارشناس نظارت]],Table1[],3,0)</f>
        <v>کارشناس برق و ابزار دقیق نظارت (1)</v>
      </c>
      <c r="I747" s="1">
        <f>COUNTIF(Table2[کد سیستم],Table4[[#This Row],[کد سیستم]])</f>
        <v>1</v>
      </c>
    </row>
    <row r="748" spans="1:9" hidden="1" x14ac:dyDescent="0.25">
      <c r="A748" s="1">
        <v>747</v>
      </c>
      <c r="B748" s="1" t="s">
        <v>3054</v>
      </c>
      <c r="C748" s="1" t="s">
        <v>3054</v>
      </c>
      <c r="D748" s="1" t="s">
        <v>3749</v>
      </c>
      <c r="E748" s="1" t="s">
        <v>575</v>
      </c>
      <c r="F748" s="1" t="str">
        <f>VLOOKUP(Table4[[#This Row],[نام کارشناس دفتر فنی]],Table1[],3,0)</f>
        <v>کارشناس کالیبراسیون و برنامه ریزی تعمیرات برق وابزاردقیق</v>
      </c>
      <c r="G748" s="1" t="s">
        <v>704</v>
      </c>
      <c r="H748" s="1" t="str">
        <f>VLOOKUP(Table4[[#This Row],[نام شخص کارشناس نظارت]],Table1[],3,0)</f>
        <v>کارشناس برق و ابزار دقیق نظارت (1)</v>
      </c>
      <c r="I748" s="1">
        <f>COUNTIF(Table2[کد سیستم],Table4[[#This Row],[کد سیستم]])</f>
        <v>1</v>
      </c>
    </row>
    <row r="749" spans="1:9" hidden="1" x14ac:dyDescent="0.25">
      <c r="A749" s="1">
        <v>748</v>
      </c>
      <c r="B749" s="1" t="s">
        <v>3056</v>
      </c>
      <c r="C749" s="1" t="s">
        <v>3057</v>
      </c>
      <c r="D749" s="1" t="s">
        <v>3749</v>
      </c>
      <c r="E749" s="1" t="s">
        <v>575</v>
      </c>
      <c r="F749" s="1" t="str">
        <f>VLOOKUP(Table4[[#This Row],[نام کارشناس دفتر فنی]],Table1[],3,0)</f>
        <v>کارشناس کالیبراسیون و برنامه ریزی تعمیرات برق وابزاردقیق</v>
      </c>
      <c r="G749" s="1" t="s">
        <v>704</v>
      </c>
      <c r="H749" s="1" t="str">
        <f>VLOOKUP(Table4[[#This Row],[نام شخص کارشناس نظارت]],Table1[],3,0)</f>
        <v>کارشناس برق و ابزار دقیق نظارت (1)</v>
      </c>
      <c r="I749" s="1">
        <f>COUNTIF(Table2[کد سیستم],Table4[[#This Row],[کد سیستم]])</f>
        <v>1</v>
      </c>
    </row>
    <row r="750" spans="1:9" hidden="1" x14ac:dyDescent="0.25">
      <c r="A750" s="1">
        <v>749</v>
      </c>
      <c r="B750" s="1" t="s">
        <v>3059</v>
      </c>
      <c r="C750" s="1" t="s">
        <v>3059</v>
      </c>
      <c r="D750" s="1" t="s">
        <v>3749</v>
      </c>
      <c r="E750" s="1" t="s">
        <v>575</v>
      </c>
      <c r="F750" s="1" t="str">
        <f>VLOOKUP(Table4[[#This Row],[نام کارشناس دفتر فنی]],Table1[],3,0)</f>
        <v>کارشناس کالیبراسیون و برنامه ریزی تعمیرات برق وابزاردقیق</v>
      </c>
      <c r="G750" s="1" t="s">
        <v>704</v>
      </c>
      <c r="H750" s="1" t="str">
        <f>VLOOKUP(Table4[[#This Row],[نام شخص کارشناس نظارت]],Table1[],3,0)</f>
        <v>کارشناس برق و ابزار دقیق نظارت (1)</v>
      </c>
      <c r="I750" s="1">
        <f>COUNTIF(Table2[کد سیستم],Table4[[#This Row],[کد سیستم]])</f>
        <v>1</v>
      </c>
    </row>
    <row r="751" spans="1:9" hidden="1" x14ac:dyDescent="0.25">
      <c r="A751" s="1">
        <v>750</v>
      </c>
      <c r="B751" s="1" t="s">
        <v>3061</v>
      </c>
      <c r="C751" s="1" t="s">
        <v>3061</v>
      </c>
      <c r="D751" s="1" t="s">
        <v>3749</v>
      </c>
      <c r="E751" s="1" t="s">
        <v>575</v>
      </c>
      <c r="F751" s="1" t="str">
        <f>VLOOKUP(Table4[[#This Row],[نام کارشناس دفتر فنی]],Table1[],3,0)</f>
        <v>کارشناس کالیبراسیون و برنامه ریزی تعمیرات برق وابزاردقیق</v>
      </c>
      <c r="G751" s="1" t="s">
        <v>704</v>
      </c>
      <c r="H751" s="1" t="str">
        <f>VLOOKUP(Table4[[#This Row],[نام شخص کارشناس نظارت]],Table1[],3,0)</f>
        <v>کارشناس برق و ابزار دقیق نظارت (1)</v>
      </c>
      <c r="I751" s="1">
        <f>COUNTIF(Table2[کد سیستم],Table4[[#This Row],[کد سیستم]])</f>
        <v>1</v>
      </c>
    </row>
    <row r="752" spans="1:9" hidden="1" x14ac:dyDescent="0.25">
      <c r="A752" s="1">
        <v>751</v>
      </c>
      <c r="B752" s="1" t="s">
        <v>3063</v>
      </c>
      <c r="C752" s="1" t="s">
        <v>3064</v>
      </c>
      <c r="D752" s="1" t="s">
        <v>3749</v>
      </c>
      <c r="E752" s="1" t="s">
        <v>575</v>
      </c>
      <c r="F752" s="1" t="str">
        <f>VLOOKUP(Table4[[#This Row],[نام کارشناس دفتر فنی]],Table1[],3,0)</f>
        <v>کارشناس کالیبراسیون و برنامه ریزی تعمیرات برق وابزاردقیق</v>
      </c>
      <c r="G752" s="1" t="s">
        <v>704</v>
      </c>
      <c r="H752" s="1" t="str">
        <f>VLOOKUP(Table4[[#This Row],[نام شخص کارشناس نظارت]],Table1[],3,0)</f>
        <v>کارشناس برق و ابزار دقیق نظارت (1)</v>
      </c>
      <c r="I752" s="1">
        <f>COUNTIF(Table2[کد سیستم],Table4[[#This Row],[کد سیستم]])</f>
        <v>1</v>
      </c>
    </row>
    <row r="753" spans="1:9" hidden="1" x14ac:dyDescent="0.25">
      <c r="A753" s="1">
        <v>752</v>
      </c>
      <c r="B753" s="1" t="s">
        <v>3066</v>
      </c>
      <c r="C753" s="1" t="s">
        <v>3066</v>
      </c>
      <c r="D753" s="1" t="s">
        <v>3749</v>
      </c>
      <c r="E753" s="1" t="s">
        <v>575</v>
      </c>
      <c r="F753" s="1" t="str">
        <f>VLOOKUP(Table4[[#This Row],[نام کارشناس دفتر فنی]],Table1[],3,0)</f>
        <v>کارشناس کالیبراسیون و برنامه ریزی تعمیرات برق وابزاردقیق</v>
      </c>
      <c r="G753" s="1" t="s">
        <v>704</v>
      </c>
      <c r="H753" s="1" t="str">
        <f>VLOOKUP(Table4[[#This Row],[نام شخص کارشناس نظارت]],Table1[],3,0)</f>
        <v>کارشناس برق و ابزار دقیق نظارت (1)</v>
      </c>
      <c r="I753" s="1">
        <f>COUNTIF(Table2[کد سیستم],Table4[[#This Row],[کد سیستم]])</f>
        <v>1</v>
      </c>
    </row>
    <row r="754" spans="1:9" hidden="1" x14ac:dyDescent="0.25">
      <c r="A754" s="1">
        <v>753</v>
      </c>
      <c r="B754" s="1" t="s">
        <v>3068</v>
      </c>
      <c r="C754" s="1" t="s">
        <v>3068</v>
      </c>
      <c r="D754" s="1" t="s">
        <v>3749</v>
      </c>
      <c r="E754" s="1" t="s">
        <v>575</v>
      </c>
      <c r="F754" s="1" t="str">
        <f>VLOOKUP(Table4[[#This Row],[نام کارشناس دفتر فنی]],Table1[],3,0)</f>
        <v>کارشناس کالیبراسیون و برنامه ریزی تعمیرات برق وابزاردقیق</v>
      </c>
      <c r="G754" s="1" t="s">
        <v>704</v>
      </c>
      <c r="H754" s="1" t="str">
        <f>VLOOKUP(Table4[[#This Row],[نام شخص کارشناس نظارت]],Table1[],3,0)</f>
        <v>کارشناس برق و ابزار دقیق نظارت (1)</v>
      </c>
      <c r="I754" s="1">
        <f>COUNTIF(Table2[کد سیستم],Table4[[#This Row],[کد سیستم]])</f>
        <v>1</v>
      </c>
    </row>
    <row r="755" spans="1:9" hidden="1" x14ac:dyDescent="0.25">
      <c r="A755" s="1">
        <v>754</v>
      </c>
      <c r="B755" s="1" t="s">
        <v>3070</v>
      </c>
      <c r="C755" s="1" t="s">
        <v>3070</v>
      </c>
      <c r="D755" s="1" t="s">
        <v>3749</v>
      </c>
      <c r="E755" s="1" t="s">
        <v>575</v>
      </c>
      <c r="F755" s="1" t="str">
        <f>VLOOKUP(Table4[[#This Row],[نام کارشناس دفتر فنی]],Table1[],3,0)</f>
        <v>کارشناس کالیبراسیون و برنامه ریزی تعمیرات برق وابزاردقیق</v>
      </c>
      <c r="G755" s="1" t="s">
        <v>704</v>
      </c>
      <c r="H755" s="1" t="str">
        <f>VLOOKUP(Table4[[#This Row],[نام شخص کارشناس نظارت]],Table1[],3,0)</f>
        <v>کارشناس برق و ابزار دقیق نظارت (1)</v>
      </c>
      <c r="I755" s="1">
        <f>COUNTIF(Table2[کد سیستم],Table4[[#This Row],[کد سیستم]])</f>
        <v>1</v>
      </c>
    </row>
    <row r="756" spans="1:9" hidden="1" x14ac:dyDescent="0.25">
      <c r="A756" s="1">
        <v>755</v>
      </c>
      <c r="B756" s="1" t="s">
        <v>3072</v>
      </c>
      <c r="C756" s="1" t="s">
        <v>3072</v>
      </c>
      <c r="D756" s="1" t="s">
        <v>3749</v>
      </c>
      <c r="E756" s="1" t="s">
        <v>575</v>
      </c>
      <c r="F756" s="1" t="str">
        <f>VLOOKUP(Table4[[#This Row],[نام کارشناس دفتر فنی]],Table1[],3,0)</f>
        <v>کارشناس کالیبراسیون و برنامه ریزی تعمیرات برق وابزاردقیق</v>
      </c>
      <c r="G756" s="1" t="s">
        <v>704</v>
      </c>
      <c r="H756" s="1" t="str">
        <f>VLOOKUP(Table4[[#This Row],[نام شخص کارشناس نظارت]],Table1[],3,0)</f>
        <v>کارشناس برق و ابزار دقیق نظارت (1)</v>
      </c>
      <c r="I756" s="1">
        <f>COUNTIF(Table2[کد سیستم],Table4[[#This Row],[کد سیستم]])</f>
        <v>1</v>
      </c>
    </row>
    <row r="757" spans="1:9" hidden="1" x14ac:dyDescent="0.25">
      <c r="A757" s="1">
        <v>756</v>
      </c>
      <c r="B757" s="1" t="s">
        <v>3074</v>
      </c>
      <c r="C757" s="1" t="s">
        <v>3074</v>
      </c>
      <c r="D757" s="1" t="s">
        <v>3749</v>
      </c>
      <c r="E757" s="1" t="s">
        <v>575</v>
      </c>
      <c r="F757" s="1" t="str">
        <f>VLOOKUP(Table4[[#This Row],[نام کارشناس دفتر فنی]],Table1[],3,0)</f>
        <v>کارشناس کالیبراسیون و برنامه ریزی تعمیرات برق وابزاردقیق</v>
      </c>
      <c r="G757" s="1" t="s">
        <v>704</v>
      </c>
      <c r="H757" s="1" t="str">
        <f>VLOOKUP(Table4[[#This Row],[نام شخص کارشناس نظارت]],Table1[],3,0)</f>
        <v>کارشناس برق و ابزار دقیق نظارت (1)</v>
      </c>
      <c r="I757" s="1">
        <f>COUNTIF(Table2[کد سیستم],Table4[[#This Row],[کد سیستم]])</f>
        <v>1</v>
      </c>
    </row>
    <row r="758" spans="1:9" hidden="1" x14ac:dyDescent="0.25">
      <c r="A758" s="1">
        <v>757</v>
      </c>
      <c r="B758" s="1" t="s">
        <v>3076</v>
      </c>
      <c r="C758" s="1" t="s">
        <v>3076</v>
      </c>
      <c r="D758" s="1" t="s">
        <v>3749</v>
      </c>
      <c r="E758" s="1" t="s">
        <v>575</v>
      </c>
      <c r="F758" s="1" t="str">
        <f>VLOOKUP(Table4[[#This Row],[نام کارشناس دفتر فنی]],Table1[],3,0)</f>
        <v>کارشناس کالیبراسیون و برنامه ریزی تعمیرات برق وابزاردقیق</v>
      </c>
      <c r="G758" s="1" t="s">
        <v>704</v>
      </c>
      <c r="H758" s="1" t="str">
        <f>VLOOKUP(Table4[[#This Row],[نام شخص کارشناس نظارت]],Table1[],3,0)</f>
        <v>کارشناس برق و ابزار دقیق نظارت (1)</v>
      </c>
      <c r="I758" s="1">
        <f>COUNTIF(Table2[کد سیستم],Table4[[#This Row],[کد سیستم]])</f>
        <v>1</v>
      </c>
    </row>
    <row r="759" spans="1:9" hidden="1" x14ac:dyDescent="0.25">
      <c r="A759" s="1">
        <v>758</v>
      </c>
      <c r="B759" s="1" t="s">
        <v>3078</v>
      </c>
      <c r="C759" s="1" t="s">
        <v>3078</v>
      </c>
      <c r="D759" s="1" t="s">
        <v>3749</v>
      </c>
      <c r="E759" s="1" t="s">
        <v>575</v>
      </c>
      <c r="F759" s="1" t="str">
        <f>VLOOKUP(Table4[[#This Row],[نام کارشناس دفتر فنی]],Table1[],3,0)</f>
        <v>کارشناس کالیبراسیون و برنامه ریزی تعمیرات برق وابزاردقیق</v>
      </c>
      <c r="G759" s="1" t="s">
        <v>704</v>
      </c>
      <c r="H759" s="1" t="str">
        <f>VLOOKUP(Table4[[#This Row],[نام شخص کارشناس نظارت]],Table1[],3,0)</f>
        <v>کارشناس برق و ابزار دقیق نظارت (1)</v>
      </c>
      <c r="I759" s="1">
        <f>COUNTIF(Table2[کد سیستم],Table4[[#This Row],[کد سیستم]])</f>
        <v>1</v>
      </c>
    </row>
    <row r="760" spans="1:9" hidden="1" x14ac:dyDescent="0.25">
      <c r="A760" s="1">
        <v>759</v>
      </c>
      <c r="B760" s="1" t="s">
        <v>3080</v>
      </c>
      <c r="C760" s="1" t="s">
        <v>3080</v>
      </c>
      <c r="D760" s="1" t="s">
        <v>3749</v>
      </c>
      <c r="E760" s="1" t="s">
        <v>575</v>
      </c>
      <c r="F760" s="1" t="str">
        <f>VLOOKUP(Table4[[#This Row],[نام کارشناس دفتر فنی]],Table1[],3,0)</f>
        <v>کارشناس کالیبراسیون و برنامه ریزی تعمیرات برق وابزاردقیق</v>
      </c>
      <c r="G760" s="1" t="s">
        <v>704</v>
      </c>
      <c r="H760" s="1" t="str">
        <f>VLOOKUP(Table4[[#This Row],[نام شخص کارشناس نظارت]],Table1[],3,0)</f>
        <v>کارشناس برق و ابزار دقیق نظارت (1)</v>
      </c>
      <c r="I760" s="1">
        <f>COUNTIF(Table2[کد سیستم],Table4[[#This Row],[کد سیستم]])</f>
        <v>1</v>
      </c>
    </row>
    <row r="761" spans="1:9" hidden="1" x14ac:dyDescent="0.25">
      <c r="A761" s="1">
        <v>760</v>
      </c>
      <c r="B761" s="1" t="s">
        <v>3082</v>
      </c>
      <c r="C761" s="1" t="s">
        <v>3082</v>
      </c>
      <c r="D761" s="1" t="s">
        <v>3749</v>
      </c>
      <c r="E761" s="1" t="s">
        <v>575</v>
      </c>
      <c r="F761" s="1" t="str">
        <f>VLOOKUP(Table4[[#This Row],[نام کارشناس دفتر فنی]],Table1[],3,0)</f>
        <v>کارشناس کالیبراسیون و برنامه ریزی تعمیرات برق وابزاردقیق</v>
      </c>
      <c r="G761" s="1" t="s">
        <v>704</v>
      </c>
      <c r="H761" s="1" t="str">
        <f>VLOOKUP(Table4[[#This Row],[نام شخص کارشناس نظارت]],Table1[],3,0)</f>
        <v>کارشناس برق و ابزار دقیق نظارت (1)</v>
      </c>
      <c r="I761" s="1">
        <f>COUNTIF(Table2[کد سیستم],Table4[[#This Row],[کد سیستم]])</f>
        <v>1</v>
      </c>
    </row>
    <row r="762" spans="1:9" hidden="1" x14ac:dyDescent="0.25">
      <c r="A762" s="1">
        <v>761</v>
      </c>
      <c r="B762" s="1" t="s">
        <v>3084</v>
      </c>
      <c r="C762" s="1" t="s">
        <v>3084</v>
      </c>
      <c r="D762" s="1" t="s">
        <v>3749</v>
      </c>
      <c r="E762" s="1" t="s">
        <v>575</v>
      </c>
      <c r="F762" s="1" t="str">
        <f>VLOOKUP(Table4[[#This Row],[نام کارشناس دفتر فنی]],Table1[],3,0)</f>
        <v>کارشناس کالیبراسیون و برنامه ریزی تعمیرات برق وابزاردقیق</v>
      </c>
      <c r="G762" s="1" t="s">
        <v>704</v>
      </c>
      <c r="H762" s="1" t="str">
        <f>VLOOKUP(Table4[[#This Row],[نام شخص کارشناس نظارت]],Table1[],3,0)</f>
        <v>کارشناس برق و ابزار دقیق نظارت (1)</v>
      </c>
      <c r="I762" s="1">
        <f>COUNTIF(Table2[کد سیستم],Table4[[#This Row],[کد سیستم]])</f>
        <v>1</v>
      </c>
    </row>
    <row r="763" spans="1:9" hidden="1" x14ac:dyDescent="0.25">
      <c r="A763" s="1">
        <v>762</v>
      </c>
      <c r="B763" s="1" t="s">
        <v>3086</v>
      </c>
      <c r="C763" s="1" t="s">
        <v>3086</v>
      </c>
      <c r="D763" s="1" t="s">
        <v>3749</v>
      </c>
      <c r="E763" s="1" t="s">
        <v>575</v>
      </c>
      <c r="F763" s="1" t="str">
        <f>VLOOKUP(Table4[[#This Row],[نام کارشناس دفتر فنی]],Table1[],3,0)</f>
        <v>کارشناس کالیبراسیون و برنامه ریزی تعمیرات برق وابزاردقیق</v>
      </c>
      <c r="G763" s="1" t="s">
        <v>704</v>
      </c>
      <c r="H763" s="1" t="str">
        <f>VLOOKUP(Table4[[#This Row],[نام شخص کارشناس نظارت]],Table1[],3,0)</f>
        <v>کارشناس برق و ابزار دقیق نظارت (1)</v>
      </c>
      <c r="I763" s="1">
        <f>COUNTIF(Table2[کد سیستم],Table4[[#This Row],[کد سیستم]])</f>
        <v>1</v>
      </c>
    </row>
    <row r="764" spans="1:9" hidden="1" x14ac:dyDescent="0.25">
      <c r="A764" s="1">
        <v>763</v>
      </c>
      <c r="B764" s="1" t="s">
        <v>3088</v>
      </c>
      <c r="C764" s="1" t="s">
        <v>3088</v>
      </c>
      <c r="D764" s="1" t="s">
        <v>3749</v>
      </c>
      <c r="E764" s="1" t="s">
        <v>575</v>
      </c>
      <c r="F764" s="1" t="str">
        <f>VLOOKUP(Table4[[#This Row],[نام کارشناس دفتر فنی]],Table1[],3,0)</f>
        <v>کارشناس کالیبراسیون و برنامه ریزی تعمیرات برق وابزاردقیق</v>
      </c>
      <c r="G764" s="1" t="s">
        <v>704</v>
      </c>
      <c r="H764" s="1" t="str">
        <f>VLOOKUP(Table4[[#This Row],[نام شخص کارشناس نظارت]],Table1[],3,0)</f>
        <v>کارشناس برق و ابزار دقیق نظارت (1)</v>
      </c>
      <c r="I764" s="1">
        <f>COUNTIF(Table2[کد سیستم],Table4[[#This Row],[کد سیستم]])</f>
        <v>1</v>
      </c>
    </row>
    <row r="765" spans="1:9" hidden="1" x14ac:dyDescent="0.25">
      <c r="A765" s="1">
        <v>764</v>
      </c>
      <c r="B765" s="1" t="s">
        <v>3090</v>
      </c>
      <c r="C765" s="1" t="s">
        <v>3090</v>
      </c>
      <c r="D765" s="1" t="s">
        <v>3749</v>
      </c>
      <c r="E765" s="1" t="s">
        <v>575</v>
      </c>
      <c r="F765" s="1" t="str">
        <f>VLOOKUP(Table4[[#This Row],[نام کارشناس دفتر فنی]],Table1[],3,0)</f>
        <v>کارشناس کالیبراسیون و برنامه ریزی تعمیرات برق وابزاردقیق</v>
      </c>
      <c r="G765" s="1" t="s">
        <v>704</v>
      </c>
      <c r="H765" s="1" t="str">
        <f>VLOOKUP(Table4[[#This Row],[نام شخص کارشناس نظارت]],Table1[],3,0)</f>
        <v>کارشناس برق و ابزار دقیق نظارت (1)</v>
      </c>
      <c r="I765" s="1">
        <f>COUNTIF(Table2[کد سیستم],Table4[[#This Row],[کد سیستم]])</f>
        <v>1</v>
      </c>
    </row>
    <row r="766" spans="1:9" hidden="1" x14ac:dyDescent="0.25">
      <c r="A766" s="1">
        <v>765</v>
      </c>
      <c r="B766" s="1" t="s">
        <v>3092</v>
      </c>
      <c r="C766" s="1" t="s">
        <v>3092</v>
      </c>
      <c r="D766" s="1" t="s">
        <v>3749</v>
      </c>
      <c r="E766" s="1" t="s">
        <v>575</v>
      </c>
      <c r="F766" s="1" t="str">
        <f>VLOOKUP(Table4[[#This Row],[نام کارشناس دفتر فنی]],Table1[],3,0)</f>
        <v>کارشناس کالیبراسیون و برنامه ریزی تعمیرات برق وابزاردقیق</v>
      </c>
      <c r="G766" s="1" t="s">
        <v>704</v>
      </c>
      <c r="H766" s="1" t="str">
        <f>VLOOKUP(Table4[[#This Row],[نام شخص کارشناس نظارت]],Table1[],3,0)</f>
        <v>کارشناس برق و ابزار دقیق نظارت (1)</v>
      </c>
      <c r="I766" s="1">
        <f>COUNTIF(Table2[کد سیستم],Table4[[#This Row],[کد سیستم]])</f>
        <v>1</v>
      </c>
    </row>
    <row r="767" spans="1:9" hidden="1" x14ac:dyDescent="0.25">
      <c r="A767" s="1">
        <v>766</v>
      </c>
      <c r="B767" s="1" t="s">
        <v>3094</v>
      </c>
      <c r="C767" s="1" t="s">
        <v>3094</v>
      </c>
      <c r="D767" s="1" t="s">
        <v>3749</v>
      </c>
      <c r="E767" s="1" t="s">
        <v>575</v>
      </c>
      <c r="F767" s="1" t="str">
        <f>VLOOKUP(Table4[[#This Row],[نام کارشناس دفتر فنی]],Table1[],3,0)</f>
        <v>کارشناس کالیبراسیون و برنامه ریزی تعمیرات برق وابزاردقیق</v>
      </c>
      <c r="G767" s="1" t="s">
        <v>704</v>
      </c>
      <c r="H767" s="1" t="str">
        <f>VLOOKUP(Table4[[#This Row],[نام شخص کارشناس نظارت]],Table1[],3,0)</f>
        <v>کارشناس برق و ابزار دقیق نظارت (1)</v>
      </c>
      <c r="I767" s="1">
        <f>COUNTIF(Table2[کد سیستم],Table4[[#This Row],[کد سیستم]])</f>
        <v>1</v>
      </c>
    </row>
    <row r="768" spans="1:9" hidden="1" x14ac:dyDescent="0.25">
      <c r="A768" s="1">
        <v>767</v>
      </c>
      <c r="B768" s="1" t="s">
        <v>3096</v>
      </c>
      <c r="C768" s="1" t="s">
        <v>3096</v>
      </c>
      <c r="D768" s="1" t="s">
        <v>3749</v>
      </c>
      <c r="E768" s="1" t="s">
        <v>575</v>
      </c>
      <c r="F768" s="1" t="str">
        <f>VLOOKUP(Table4[[#This Row],[نام کارشناس دفتر فنی]],Table1[],3,0)</f>
        <v>کارشناس کالیبراسیون و برنامه ریزی تعمیرات برق وابزاردقیق</v>
      </c>
      <c r="G768" s="1" t="s">
        <v>704</v>
      </c>
      <c r="H768" s="1" t="str">
        <f>VLOOKUP(Table4[[#This Row],[نام شخص کارشناس نظارت]],Table1[],3,0)</f>
        <v>کارشناس برق و ابزار دقیق نظارت (1)</v>
      </c>
      <c r="I768" s="1">
        <f>COUNTIF(Table2[کد سیستم],Table4[[#This Row],[کد سیستم]])</f>
        <v>1</v>
      </c>
    </row>
    <row r="769" spans="1:9" hidden="1" x14ac:dyDescent="0.25">
      <c r="A769" s="1">
        <v>768</v>
      </c>
      <c r="B769" s="1" t="s">
        <v>3098</v>
      </c>
      <c r="C769" s="1" t="s">
        <v>3098</v>
      </c>
      <c r="D769" s="1" t="s">
        <v>3749</v>
      </c>
      <c r="E769" s="1" t="s">
        <v>575</v>
      </c>
      <c r="F769" s="1" t="str">
        <f>VLOOKUP(Table4[[#This Row],[نام کارشناس دفتر فنی]],Table1[],3,0)</f>
        <v>کارشناس کالیبراسیون و برنامه ریزی تعمیرات برق وابزاردقیق</v>
      </c>
      <c r="G769" s="1" t="s">
        <v>704</v>
      </c>
      <c r="H769" s="1" t="str">
        <f>VLOOKUP(Table4[[#This Row],[نام شخص کارشناس نظارت]],Table1[],3,0)</f>
        <v>کارشناس برق و ابزار دقیق نظارت (1)</v>
      </c>
      <c r="I769" s="1">
        <f>COUNTIF(Table2[کد سیستم],Table4[[#This Row],[کد سیستم]])</f>
        <v>1</v>
      </c>
    </row>
    <row r="770" spans="1:9" hidden="1" x14ac:dyDescent="0.25">
      <c r="A770" s="1">
        <v>769</v>
      </c>
      <c r="B770" s="1" t="s">
        <v>3100</v>
      </c>
      <c r="C770" s="1" t="s">
        <v>3100</v>
      </c>
      <c r="D770" s="1" t="s">
        <v>3749</v>
      </c>
      <c r="E770" s="1" t="s">
        <v>575</v>
      </c>
      <c r="F770" s="1" t="str">
        <f>VLOOKUP(Table4[[#This Row],[نام کارشناس دفتر فنی]],Table1[],3,0)</f>
        <v>کارشناس کالیبراسیون و برنامه ریزی تعمیرات برق وابزاردقیق</v>
      </c>
      <c r="G770" s="1" t="s">
        <v>704</v>
      </c>
      <c r="H770" s="1" t="str">
        <f>VLOOKUP(Table4[[#This Row],[نام شخص کارشناس نظارت]],Table1[],3,0)</f>
        <v>کارشناس برق و ابزار دقیق نظارت (1)</v>
      </c>
      <c r="I770" s="1">
        <f>COUNTIF(Table2[کد سیستم],Table4[[#This Row],[کد سیستم]])</f>
        <v>1</v>
      </c>
    </row>
    <row r="771" spans="1:9" hidden="1" x14ac:dyDescent="0.25">
      <c r="A771" s="1">
        <v>770</v>
      </c>
      <c r="B771" s="1" t="s">
        <v>3102</v>
      </c>
      <c r="C771" s="1" t="s">
        <v>3102</v>
      </c>
      <c r="D771" s="1" t="s">
        <v>3749</v>
      </c>
      <c r="E771" s="1" t="s">
        <v>575</v>
      </c>
      <c r="F771" s="1" t="str">
        <f>VLOOKUP(Table4[[#This Row],[نام کارشناس دفتر فنی]],Table1[],3,0)</f>
        <v>کارشناس کالیبراسیون و برنامه ریزی تعمیرات برق وابزاردقیق</v>
      </c>
      <c r="G771" s="1" t="s">
        <v>704</v>
      </c>
      <c r="H771" s="1" t="str">
        <f>VLOOKUP(Table4[[#This Row],[نام شخص کارشناس نظارت]],Table1[],3,0)</f>
        <v>کارشناس برق و ابزار دقیق نظارت (1)</v>
      </c>
      <c r="I771" s="1">
        <f>COUNTIF(Table2[کد سیستم],Table4[[#This Row],[کد سیستم]])</f>
        <v>1</v>
      </c>
    </row>
    <row r="772" spans="1:9" hidden="1" x14ac:dyDescent="0.25">
      <c r="A772" s="1">
        <v>771</v>
      </c>
      <c r="B772" s="1" t="s">
        <v>3104</v>
      </c>
      <c r="C772" s="1" t="s">
        <v>3104</v>
      </c>
      <c r="D772" s="1" t="s">
        <v>3749</v>
      </c>
      <c r="E772" s="1" t="s">
        <v>575</v>
      </c>
      <c r="F772" s="1" t="str">
        <f>VLOOKUP(Table4[[#This Row],[نام کارشناس دفتر فنی]],Table1[],3,0)</f>
        <v>کارشناس کالیبراسیون و برنامه ریزی تعمیرات برق وابزاردقیق</v>
      </c>
      <c r="G772" s="1" t="s">
        <v>704</v>
      </c>
      <c r="H772" s="1" t="str">
        <f>VLOOKUP(Table4[[#This Row],[نام شخص کارشناس نظارت]],Table1[],3,0)</f>
        <v>کارشناس برق و ابزار دقیق نظارت (1)</v>
      </c>
      <c r="I772" s="1">
        <f>COUNTIF(Table2[کد سیستم],Table4[[#This Row],[کد سیستم]])</f>
        <v>1</v>
      </c>
    </row>
    <row r="773" spans="1:9" hidden="1" x14ac:dyDescent="0.25">
      <c r="A773" s="1">
        <v>772</v>
      </c>
      <c r="B773" s="1" t="s">
        <v>3106</v>
      </c>
      <c r="C773" s="1" t="s">
        <v>3106</v>
      </c>
      <c r="D773" s="1" t="s">
        <v>3749</v>
      </c>
      <c r="E773" s="1" t="s">
        <v>575</v>
      </c>
      <c r="F773" s="1" t="str">
        <f>VLOOKUP(Table4[[#This Row],[نام کارشناس دفتر فنی]],Table1[],3,0)</f>
        <v>کارشناس کالیبراسیون و برنامه ریزی تعمیرات برق وابزاردقیق</v>
      </c>
      <c r="G773" s="1" t="s">
        <v>704</v>
      </c>
      <c r="H773" s="1" t="str">
        <f>VLOOKUP(Table4[[#This Row],[نام شخص کارشناس نظارت]],Table1[],3,0)</f>
        <v>کارشناس برق و ابزار دقیق نظارت (1)</v>
      </c>
      <c r="I773" s="1">
        <f>COUNTIF(Table2[کد سیستم],Table4[[#This Row],[کد سیستم]])</f>
        <v>1</v>
      </c>
    </row>
    <row r="774" spans="1:9" hidden="1" x14ac:dyDescent="0.25">
      <c r="A774" s="1">
        <v>773</v>
      </c>
      <c r="B774" s="1" t="s">
        <v>3108</v>
      </c>
      <c r="C774" s="1" t="s">
        <v>3108</v>
      </c>
      <c r="D774" s="1" t="s">
        <v>3749</v>
      </c>
      <c r="E774" s="1" t="s">
        <v>575</v>
      </c>
      <c r="F774" s="1" t="str">
        <f>VLOOKUP(Table4[[#This Row],[نام کارشناس دفتر فنی]],Table1[],3,0)</f>
        <v>کارشناس کالیبراسیون و برنامه ریزی تعمیرات برق وابزاردقیق</v>
      </c>
      <c r="G774" s="1" t="s">
        <v>704</v>
      </c>
      <c r="H774" s="1" t="str">
        <f>VLOOKUP(Table4[[#This Row],[نام شخص کارشناس نظارت]],Table1[],3,0)</f>
        <v>کارشناس برق و ابزار دقیق نظارت (1)</v>
      </c>
      <c r="I774" s="1">
        <f>COUNTIF(Table2[کد سیستم],Table4[[#This Row],[کد سیستم]])</f>
        <v>1</v>
      </c>
    </row>
    <row r="775" spans="1:9" hidden="1" x14ac:dyDescent="0.25">
      <c r="A775" s="1">
        <v>774</v>
      </c>
      <c r="B775" s="1" t="s">
        <v>3110</v>
      </c>
      <c r="C775" s="1" t="s">
        <v>3110</v>
      </c>
      <c r="D775" s="1" t="s">
        <v>3749</v>
      </c>
      <c r="E775" s="1" t="s">
        <v>575</v>
      </c>
      <c r="F775" s="1" t="str">
        <f>VLOOKUP(Table4[[#This Row],[نام کارشناس دفتر فنی]],Table1[],3,0)</f>
        <v>کارشناس کالیبراسیون و برنامه ریزی تعمیرات برق وابزاردقیق</v>
      </c>
      <c r="G775" s="1" t="s">
        <v>704</v>
      </c>
      <c r="H775" s="1" t="str">
        <f>VLOOKUP(Table4[[#This Row],[نام شخص کارشناس نظارت]],Table1[],3,0)</f>
        <v>کارشناس برق و ابزار دقیق نظارت (1)</v>
      </c>
      <c r="I775" s="1">
        <f>COUNTIF(Table2[کد سیستم],Table4[[#This Row],[کد سیستم]])</f>
        <v>1</v>
      </c>
    </row>
    <row r="776" spans="1:9" hidden="1" x14ac:dyDescent="0.25">
      <c r="A776" s="1">
        <v>775</v>
      </c>
      <c r="B776" s="1" t="s">
        <v>3112</v>
      </c>
      <c r="C776" s="1" t="s">
        <v>3112</v>
      </c>
      <c r="D776" s="1" t="s">
        <v>3749</v>
      </c>
      <c r="E776" s="1" t="s">
        <v>575</v>
      </c>
      <c r="F776" s="1" t="str">
        <f>VLOOKUP(Table4[[#This Row],[نام کارشناس دفتر فنی]],Table1[],3,0)</f>
        <v>کارشناس کالیبراسیون و برنامه ریزی تعمیرات برق وابزاردقیق</v>
      </c>
      <c r="G776" s="1" t="s">
        <v>704</v>
      </c>
      <c r="H776" s="1" t="str">
        <f>VLOOKUP(Table4[[#This Row],[نام شخص کارشناس نظارت]],Table1[],3,0)</f>
        <v>کارشناس برق و ابزار دقیق نظارت (1)</v>
      </c>
      <c r="I776" s="1">
        <f>COUNTIF(Table2[کد سیستم],Table4[[#This Row],[کد سیستم]])</f>
        <v>1</v>
      </c>
    </row>
    <row r="777" spans="1:9" hidden="1" x14ac:dyDescent="0.25">
      <c r="A777" s="1">
        <v>776</v>
      </c>
      <c r="B777" s="1" t="s">
        <v>3114</v>
      </c>
      <c r="C777" s="1" t="s">
        <v>3114</v>
      </c>
      <c r="D777" s="1" t="s">
        <v>3749</v>
      </c>
      <c r="E777" s="1" t="s">
        <v>575</v>
      </c>
      <c r="F777" s="1" t="str">
        <f>VLOOKUP(Table4[[#This Row],[نام کارشناس دفتر فنی]],Table1[],3,0)</f>
        <v>کارشناس کالیبراسیون و برنامه ریزی تعمیرات برق وابزاردقیق</v>
      </c>
      <c r="G777" s="1" t="s">
        <v>704</v>
      </c>
      <c r="H777" s="1" t="str">
        <f>VLOOKUP(Table4[[#This Row],[نام شخص کارشناس نظارت]],Table1[],3,0)</f>
        <v>کارشناس برق و ابزار دقیق نظارت (1)</v>
      </c>
      <c r="I777" s="1">
        <f>COUNTIF(Table2[کد سیستم],Table4[[#This Row],[کد سیستم]])</f>
        <v>1</v>
      </c>
    </row>
    <row r="778" spans="1:9" hidden="1" x14ac:dyDescent="0.25">
      <c r="A778" s="1">
        <v>777</v>
      </c>
      <c r="B778" s="1" t="s">
        <v>3116</v>
      </c>
      <c r="C778" s="1" t="s">
        <v>3116</v>
      </c>
      <c r="D778" s="1" t="s">
        <v>3749</v>
      </c>
      <c r="E778" s="1" t="s">
        <v>575</v>
      </c>
      <c r="F778" s="1" t="str">
        <f>VLOOKUP(Table4[[#This Row],[نام کارشناس دفتر فنی]],Table1[],3,0)</f>
        <v>کارشناس کالیبراسیون و برنامه ریزی تعمیرات برق وابزاردقیق</v>
      </c>
      <c r="G778" s="1" t="s">
        <v>704</v>
      </c>
      <c r="H778" s="1" t="str">
        <f>VLOOKUP(Table4[[#This Row],[نام شخص کارشناس نظارت]],Table1[],3,0)</f>
        <v>کارشناس برق و ابزار دقیق نظارت (1)</v>
      </c>
      <c r="I778" s="1">
        <f>COUNTIF(Table2[کد سیستم],Table4[[#This Row],[کد سیستم]])</f>
        <v>1</v>
      </c>
    </row>
    <row r="779" spans="1:9" hidden="1" x14ac:dyDescent="0.25">
      <c r="A779" s="1">
        <v>778</v>
      </c>
      <c r="B779" s="1" t="s">
        <v>3118</v>
      </c>
      <c r="C779" s="1" t="s">
        <v>3118</v>
      </c>
      <c r="D779" s="1" t="s">
        <v>3749</v>
      </c>
      <c r="E779" s="1" t="s">
        <v>575</v>
      </c>
      <c r="F779" s="1" t="str">
        <f>VLOOKUP(Table4[[#This Row],[نام کارشناس دفتر فنی]],Table1[],3,0)</f>
        <v>کارشناس کالیبراسیون و برنامه ریزی تعمیرات برق وابزاردقیق</v>
      </c>
      <c r="G779" s="1" t="s">
        <v>704</v>
      </c>
      <c r="H779" s="1" t="str">
        <f>VLOOKUP(Table4[[#This Row],[نام شخص کارشناس نظارت]],Table1[],3,0)</f>
        <v>کارشناس برق و ابزار دقیق نظارت (1)</v>
      </c>
      <c r="I779" s="1">
        <f>COUNTIF(Table2[کد سیستم],Table4[[#This Row],[کد سیستم]])</f>
        <v>1</v>
      </c>
    </row>
    <row r="780" spans="1:9" hidden="1" x14ac:dyDescent="0.25">
      <c r="A780" s="1">
        <v>779</v>
      </c>
      <c r="B780" s="1" t="s">
        <v>3120</v>
      </c>
      <c r="C780" s="1" t="s">
        <v>3120</v>
      </c>
      <c r="D780" s="1" t="s">
        <v>3749</v>
      </c>
      <c r="E780" s="1" t="s">
        <v>575</v>
      </c>
      <c r="F780" s="1" t="str">
        <f>VLOOKUP(Table4[[#This Row],[نام کارشناس دفتر فنی]],Table1[],3,0)</f>
        <v>کارشناس کالیبراسیون و برنامه ریزی تعمیرات برق وابزاردقیق</v>
      </c>
      <c r="G780" s="1" t="s">
        <v>704</v>
      </c>
      <c r="H780" s="1" t="str">
        <f>VLOOKUP(Table4[[#This Row],[نام شخص کارشناس نظارت]],Table1[],3,0)</f>
        <v>کارشناس برق و ابزار دقیق نظارت (1)</v>
      </c>
      <c r="I780" s="1">
        <f>COUNTIF(Table2[کد سیستم],Table4[[#This Row],[کد سیستم]])</f>
        <v>1</v>
      </c>
    </row>
    <row r="781" spans="1:9" hidden="1" x14ac:dyDescent="0.25">
      <c r="A781" s="1">
        <v>780</v>
      </c>
      <c r="B781" s="1" t="s">
        <v>3122</v>
      </c>
      <c r="C781" s="1" t="s">
        <v>3122</v>
      </c>
      <c r="D781" s="1" t="s">
        <v>3749</v>
      </c>
      <c r="E781" s="1" t="s">
        <v>575</v>
      </c>
      <c r="F781" s="1" t="str">
        <f>VLOOKUP(Table4[[#This Row],[نام کارشناس دفتر فنی]],Table1[],3,0)</f>
        <v>کارشناس کالیبراسیون و برنامه ریزی تعمیرات برق وابزاردقیق</v>
      </c>
      <c r="G781" s="1" t="s">
        <v>704</v>
      </c>
      <c r="H781" s="1" t="str">
        <f>VLOOKUP(Table4[[#This Row],[نام شخص کارشناس نظارت]],Table1[],3,0)</f>
        <v>کارشناس برق و ابزار دقیق نظارت (1)</v>
      </c>
      <c r="I781" s="1">
        <f>COUNTIF(Table2[کد سیستم],Table4[[#This Row],[کد سیستم]])</f>
        <v>1</v>
      </c>
    </row>
    <row r="782" spans="1:9" hidden="1" x14ac:dyDescent="0.25">
      <c r="A782" s="1">
        <v>781</v>
      </c>
      <c r="B782" s="1" t="s">
        <v>3124</v>
      </c>
      <c r="C782" s="1" t="s">
        <v>3124</v>
      </c>
      <c r="D782" s="1" t="s">
        <v>3749</v>
      </c>
      <c r="E782" s="1" t="s">
        <v>575</v>
      </c>
      <c r="F782" s="1" t="str">
        <f>VLOOKUP(Table4[[#This Row],[نام کارشناس دفتر فنی]],Table1[],3,0)</f>
        <v>کارشناس کالیبراسیون و برنامه ریزی تعمیرات برق وابزاردقیق</v>
      </c>
      <c r="G782" s="1" t="s">
        <v>704</v>
      </c>
      <c r="H782" s="1" t="str">
        <f>VLOOKUP(Table4[[#This Row],[نام شخص کارشناس نظارت]],Table1[],3,0)</f>
        <v>کارشناس برق و ابزار دقیق نظارت (1)</v>
      </c>
      <c r="I782" s="1">
        <f>COUNTIF(Table2[کد سیستم],Table4[[#This Row],[کد سیستم]])</f>
        <v>1</v>
      </c>
    </row>
    <row r="783" spans="1:9" hidden="1" x14ac:dyDescent="0.25">
      <c r="A783" s="1">
        <v>782</v>
      </c>
      <c r="B783" s="1" t="s">
        <v>3126</v>
      </c>
      <c r="C783" s="1" t="s">
        <v>3126</v>
      </c>
      <c r="D783" s="1" t="s">
        <v>3749</v>
      </c>
      <c r="E783" s="1" t="s">
        <v>575</v>
      </c>
      <c r="F783" s="1" t="str">
        <f>VLOOKUP(Table4[[#This Row],[نام کارشناس دفتر فنی]],Table1[],3,0)</f>
        <v>کارشناس کالیبراسیون و برنامه ریزی تعمیرات برق وابزاردقیق</v>
      </c>
      <c r="G783" s="1" t="s">
        <v>704</v>
      </c>
      <c r="H783" s="1" t="str">
        <f>VLOOKUP(Table4[[#This Row],[نام شخص کارشناس نظارت]],Table1[],3,0)</f>
        <v>کارشناس برق و ابزار دقیق نظارت (1)</v>
      </c>
      <c r="I783" s="1">
        <f>COUNTIF(Table2[کد سیستم],Table4[[#This Row],[کد سیستم]])</f>
        <v>1</v>
      </c>
    </row>
    <row r="784" spans="1:9" hidden="1" x14ac:dyDescent="0.25">
      <c r="A784" s="1">
        <v>783</v>
      </c>
      <c r="B784" s="1" t="s">
        <v>3128</v>
      </c>
      <c r="C784" s="1" t="s">
        <v>3128</v>
      </c>
      <c r="D784" s="1" t="s">
        <v>3749</v>
      </c>
      <c r="E784" s="1" t="s">
        <v>575</v>
      </c>
      <c r="F784" s="1" t="str">
        <f>VLOOKUP(Table4[[#This Row],[نام کارشناس دفتر فنی]],Table1[],3,0)</f>
        <v>کارشناس کالیبراسیون و برنامه ریزی تعمیرات برق وابزاردقیق</v>
      </c>
      <c r="G784" s="1" t="s">
        <v>704</v>
      </c>
      <c r="H784" s="1" t="str">
        <f>VLOOKUP(Table4[[#This Row],[نام شخص کارشناس نظارت]],Table1[],3,0)</f>
        <v>کارشناس برق و ابزار دقیق نظارت (1)</v>
      </c>
      <c r="I784" s="1">
        <f>COUNTIF(Table2[کد سیستم],Table4[[#This Row],[کد سیستم]])</f>
        <v>1</v>
      </c>
    </row>
    <row r="785" spans="1:9" hidden="1" x14ac:dyDescent="0.25">
      <c r="A785" s="1">
        <v>784</v>
      </c>
      <c r="B785" s="1" t="s">
        <v>3130</v>
      </c>
      <c r="C785" s="1" t="s">
        <v>3130</v>
      </c>
      <c r="D785" s="1" t="s">
        <v>3749</v>
      </c>
      <c r="E785" s="1" t="s">
        <v>575</v>
      </c>
      <c r="F785" s="1" t="str">
        <f>VLOOKUP(Table4[[#This Row],[نام کارشناس دفتر فنی]],Table1[],3,0)</f>
        <v>کارشناس کالیبراسیون و برنامه ریزی تعمیرات برق وابزاردقیق</v>
      </c>
      <c r="G785" s="1" t="s">
        <v>704</v>
      </c>
      <c r="H785" s="1" t="str">
        <f>VLOOKUP(Table4[[#This Row],[نام شخص کارشناس نظارت]],Table1[],3,0)</f>
        <v>کارشناس برق و ابزار دقیق نظارت (1)</v>
      </c>
      <c r="I785" s="1">
        <f>COUNTIF(Table2[کد سیستم],Table4[[#This Row],[کد سیستم]])</f>
        <v>1</v>
      </c>
    </row>
    <row r="786" spans="1:9" hidden="1" x14ac:dyDescent="0.25">
      <c r="A786" s="1">
        <v>785</v>
      </c>
      <c r="B786" s="1" t="s">
        <v>3132</v>
      </c>
      <c r="C786" s="1" t="s">
        <v>3132</v>
      </c>
      <c r="D786" s="1" t="s">
        <v>3749</v>
      </c>
      <c r="E786" s="1" t="s">
        <v>575</v>
      </c>
      <c r="F786" s="1" t="str">
        <f>VLOOKUP(Table4[[#This Row],[نام کارشناس دفتر فنی]],Table1[],3,0)</f>
        <v>کارشناس کالیبراسیون و برنامه ریزی تعمیرات برق وابزاردقیق</v>
      </c>
      <c r="G786" s="1" t="s">
        <v>704</v>
      </c>
      <c r="H786" s="1" t="str">
        <f>VLOOKUP(Table4[[#This Row],[نام شخص کارشناس نظارت]],Table1[],3,0)</f>
        <v>کارشناس برق و ابزار دقیق نظارت (1)</v>
      </c>
      <c r="I786" s="1">
        <f>COUNTIF(Table2[کد سیستم],Table4[[#This Row],[کد سیستم]])</f>
        <v>1</v>
      </c>
    </row>
    <row r="787" spans="1:9" hidden="1" x14ac:dyDescent="0.25">
      <c r="A787" s="1">
        <v>786</v>
      </c>
      <c r="B787" s="1" t="s">
        <v>3134</v>
      </c>
      <c r="C787" s="1" t="s">
        <v>3134</v>
      </c>
      <c r="D787" s="1" t="s">
        <v>3749</v>
      </c>
      <c r="E787" s="1" t="s">
        <v>575</v>
      </c>
      <c r="F787" s="1" t="str">
        <f>VLOOKUP(Table4[[#This Row],[نام کارشناس دفتر فنی]],Table1[],3,0)</f>
        <v>کارشناس کالیبراسیون و برنامه ریزی تعمیرات برق وابزاردقیق</v>
      </c>
      <c r="G787" s="1" t="s">
        <v>704</v>
      </c>
      <c r="H787" s="1" t="str">
        <f>VLOOKUP(Table4[[#This Row],[نام شخص کارشناس نظارت]],Table1[],3,0)</f>
        <v>کارشناس برق و ابزار دقیق نظارت (1)</v>
      </c>
      <c r="I787" s="1">
        <f>COUNTIF(Table2[کد سیستم],Table4[[#This Row],[کد سیستم]])</f>
        <v>1</v>
      </c>
    </row>
    <row r="788" spans="1:9" hidden="1" x14ac:dyDescent="0.25">
      <c r="A788" s="1">
        <v>787</v>
      </c>
      <c r="B788" s="1" t="s">
        <v>3136</v>
      </c>
      <c r="C788" s="1" t="s">
        <v>3136</v>
      </c>
      <c r="D788" s="1" t="s">
        <v>3749</v>
      </c>
      <c r="E788" s="1" t="s">
        <v>575</v>
      </c>
      <c r="F788" s="1" t="str">
        <f>VLOOKUP(Table4[[#This Row],[نام کارشناس دفتر فنی]],Table1[],3,0)</f>
        <v>کارشناس کالیبراسیون و برنامه ریزی تعمیرات برق وابزاردقیق</v>
      </c>
      <c r="G788" s="1" t="s">
        <v>704</v>
      </c>
      <c r="H788" s="1" t="str">
        <f>VLOOKUP(Table4[[#This Row],[نام شخص کارشناس نظارت]],Table1[],3,0)</f>
        <v>کارشناس برق و ابزار دقیق نظارت (1)</v>
      </c>
      <c r="I788" s="1">
        <f>COUNTIF(Table2[کد سیستم],Table4[[#This Row],[کد سیستم]])</f>
        <v>1</v>
      </c>
    </row>
    <row r="789" spans="1:9" hidden="1" x14ac:dyDescent="0.25">
      <c r="A789" s="1">
        <v>788</v>
      </c>
      <c r="B789" s="1" t="s">
        <v>3138</v>
      </c>
      <c r="C789" s="1" t="s">
        <v>3138</v>
      </c>
      <c r="D789" s="1" t="s">
        <v>3749</v>
      </c>
      <c r="E789" s="1" t="s">
        <v>575</v>
      </c>
      <c r="F789" s="1" t="str">
        <f>VLOOKUP(Table4[[#This Row],[نام کارشناس دفتر فنی]],Table1[],3,0)</f>
        <v>کارشناس کالیبراسیون و برنامه ریزی تعمیرات برق وابزاردقیق</v>
      </c>
      <c r="G789" s="1" t="s">
        <v>704</v>
      </c>
      <c r="H789" s="1" t="str">
        <f>VLOOKUP(Table4[[#This Row],[نام شخص کارشناس نظارت]],Table1[],3,0)</f>
        <v>کارشناس برق و ابزار دقیق نظارت (1)</v>
      </c>
      <c r="I789" s="1">
        <f>COUNTIF(Table2[کد سیستم],Table4[[#This Row],[کد سیستم]])</f>
        <v>1</v>
      </c>
    </row>
    <row r="790" spans="1:9" hidden="1" x14ac:dyDescent="0.25">
      <c r="A790" s="1">
        <v>789</v>
      </c>
      <c r="B790" s="1" t="s">
        <v>3140</v>
      </c>
      <c r="C790" s="1" t="s">
        <v>3140</v>
      </c>
      <c r="D790" s="1" t="s">
        <v>3749</v>
      </c>
      <c r="E790" s="1" t="s">
        <v>575</v>
      </c>
      <c r="F790" s="1" t="str">
        <f>VLOOKUP(Table4[[#This Row],[نام کارشناس دفتر فنی]],Table1[],3,0)</f>
        <v>کارشناس کالیبراسیون و برنامه ریزی تعمیرات برق وابزاردقیق</v>
      </c>
      <c r="G790" s="1" t="s">
        <v>704</v>
      </c>
      <c r="H790" s="1" t="str">
        <f>VLOOKUP(Table4[[#This Row],[نام شخص کارشناس نظارت]],Table1[],3,0)</f>
        <v>کارشناس برق و ابزار دقیق نظارت (1)</v>
      </c>
      <c r="I790" s="1">
        <f>COUNTIF(Table2[کد سیستم],Table4[[#This Row],[کد سیستم]])</f>
        <v>1</v>
      </c>
    </row>
    <row r="791" spans="1:9" hidden="1" x14ac:dyDescent="0.25">
      <c r="A791" s="1">
        <v>790</v>
      </c>
      <c r="B791" s="1" t="s">
        <v>3142</v>
      </c>
      <c r="C791" s="1" t="s">
        <v>3142</v>
      </c>
      <c r="D791" s="1" t="s">
        <v>3749</v>
      </c>
      <c r="E791" s="1" t="s">
        <v>575</v>
      </c>
      <c r="F791" s="1" t="str">
        <f>VLOOKUP(Table4[[#This Row],[نام کارشناس دفتر فنی]],Table1[],3,0)</f>
        <v>کارشناس کالیبراسیون و برنامه ریزی تعمیرات برق وابزاردقیق</v>
      </c>
      <c r="G791" s="1" t="s">
        <v>704</v>
      </c>
      <c r="H791" s="1" t="str">
        <f>VLOOKUP(Table4[[#This Row],[نام شخص کارشناس نظارت]],Table1[],3,0)</f>
        <v>کارشناس برق و ابزار دقیق نظارت (1)</v>
      </c>
      <c r="I791" s="1">
        <f>COUNTIF(Table2[کد سیستم],Table4[[#This Row],[کد سیستم]])</f>
        <v>1</v>
      </c>
    </row>
    <row r="792" spans="1:9" hidden="1" x14ac:dyDescent="0.25">
      <c r="A792" s="1">
        <v>791</v>
      </c>
      <c r="B792" s="1" t="s">
        <v>3144</v>
      </c>
      <c r="C792" s="1" t="s">
        <v>3144</v>
      </c>
      <c r="D792" s="1" t="s">
        <v>3749</v>
      </c>
      <c r="E792" s="1" t="s">
        <v>575</v>
      </c>
      <c r="F792" s="1" t="str">
        <f>VLOOKUP(Table4[[#This Row],[نام کارشناس دفتر فنی]],Table1[],3,0)</f>
        <v>کارشناس کالیبراسیون و برنامه ریزی تعمیرات برق وابزاردقیق</v>
      </c>
      <c r="G792" s="1" t="s">
        <v>704</v>
      </c>
      <c r="H792" s="1" t="str">
        <f>VLOOKUP(Table4[[#This Row],[نام شخص کارشناس نظارت]],Table1[],3,0)</f>
        <v>کارشناس برق و ابزار دقیق نظارت (1)</v>
      </c>
      <c r="I792" s="1">
        <f>COUNTIF(Table2[کد سیستم],Table4[[#This Row],[کد سیستم]])</f>
        <v>1</v>
      </c>
    </row>
    <row r="793" spans="1:9" hidden="1" x14ac:dyDescent="0.25">
      <c r="A793" s="1">
        <v>792</v>
      </c>
      <c r="B793" s="1" t="s">
        <v>3146</v>
      </c>
      <c r="C793" s="1" t="s">
        <v>3146</v>
      </c>
      <c r="D793" s="1" t="s">
        <v>3749</v>
      </c>
      <c r="E793" s="1" t="s">
        <v>575</v>
      </c>
      <c r="F793" s="1" t="str">
        <f>VLOOKUP(Table4[[#This Row],[نام کارشناس دفتر فنی]],Table1[],3,0)</f>
        <v>کارشناس کالیبراسیون و برنامه ریزی تعمیرات برق وابزاردقیق</v>
      </c>
      <c r="G793" s="1" t="s">
        <v>704</v>
      </c>
      <c r="H793" s="1" t="str">
        <f>VLOOKUP(Table4[[#This Row],[نام شخص کارشناس نظارت]],Table1[],3,0)</f>
        <v>کارشناس برق و ابزار دقیق نظارت (1)</v>
      </c>
      <c r="I793" s="1">
        <f>COUNTIF(Table2[کد سیستم],Table4[[#This Row],[کد سیستم]])</f>
        <v>1</v>
      </c>
    </row>
    <row r="794" spans="1:9" hidden="1" x14ac:dyDescent="0.25">
      <c r="A794" s="1">
        <v>793</v>
      </c>
      <c r="B794" s="1" t="s">
        <v>3148</v>
      </c>
      <c r="C794" s="1" t="s">
        <v>3148</v>
      </c>
      <c r="D794" s="1" t="s">
        <v>3749</v>
      </c>
      <c r="E794" s="1" t="s">
        <v>575</v>
      </c>
      <c r="F794" s="1" t="str">
        <f>VLOOKUP(Table4[[#This Row],[نام کارشناس دفتر فنی]],Table1[],3,0)</f>
        <v>کارشناس کالیبراسیون و برنامه ریزی تعمیرات برق وابزاردقیق</v>
      </c>
      <c r="G794" s="1" t="s">
        <v>704</v>
      </c>
      <c r="H794" s="1" t="str">
        <f>VLOOKUP(Table4[[#This Row],[نام شخص کارشناس نظارت]],Table1[],3,0)</f>
        <v>کارشناس برق و ابزار دقیق نظارت (1)</v>
      </c>
      <c r="I794" s="1">
        <f>COUNTIF(Table2[کد سیستم],Table4[[#This Row],[کد سیستم]])</f>
        <v>1</v>
      </c>
    </row>
    <row r="795" spans="1:9" hidden="1" x14ac:dyDescent="0.25">
      <c r="A795" s="1">
        <v>794</v>
      </c>
      <c r="B795" s="1" t="s">
        <v>3150</v>
      </c>
      <c r="C795" s="1" t="s">
        <v>3150</v>
      </c>
      <c r="D795" s="1" t="s">
        <v>3749</v>
      </c>
      <c r="E795" s="1" t="s">
        <v>575</v>
      </c>
      <c r="F795" s="1" t="str">
        <f>VLOOKUP(Table4[[#This Row],[نام کارشناس دفتر فنی]],Table1[],3,0)</f>
        <v>کارشناس کالیبراسیون و برنامه ریزی تعمیرات برق وابزاردقیق</v>
      </c>
      <c r="G795" s="1" t="s">
        <v>704</v>
      </c>
      <c r="H795" s="1" t="str">
        <f>VLOOKUP(Table4[[#This Row],[نام شخص کارشناس نظارت]],Table1[],3,0)</f>
        <v>کارشناس برق و ابزار دقیق نظارت (1)</v>
      </c>
      <c r="I795" s="1">
        <f>COUNTIF(Table2[کد سیستم],Table4[[#This Row],[کد سیستم]])</f>
        <v>1</v>
      </c>
    </row>
    <row r="796" spans="1:9" hidden="1" x14ac:dyDescent="0.25">
      <c r="A796" s="1">
        <v>795</v>
      </c>
      <c r="B796" s="1" t="s">
        <v>3152</v>
      </c>
      <c r="C796" s="1" t="s">
        <v>3152</v>
      </c>
      <c r="D796" s="1" t="s">
        <v>3749</v>
      </c>
      <c r="E796" s="1" t="s">
        <v>575</v>
      </c>
      <c r="F796" s="1" t="str">
        <f>VLOOKUP(Table4[[#This Row],[نام کارشناس دفتر فنی]],Table1[],3,0)</f>
        <v>کارشناس کالیبراسیون و برنامه ریزی تعمیرات برق وابزاردقیق</v>
      </c>
      <c r="G796" s="1" t="s">
        <v>704</v>
      </c>
      <c r="H796" s="1" t="str">
        <f>VLOOKUP(Table4[[#This Row],[نام شخص کارشناس نظارت]],Table1[],3,0)</f>
        <v>کارشناس برق و ابزار دقیق نظارت (1)</v>
      </c>
      <c r="I796" s="1">
        <f>COUNTIF(Table2[کد سیستم],Table4[[#This Row],[کد سیستم]])</f>
        <v>1</v>
      </c>
    </row>
    <row r="797" spans="1:9" hidden="1" x14ac:dyDescent="0.25">
      <c r="A797" s="1">
        <v>796</v>
      </c>
      <c r="B797" s="1" t="s">
        <v>3154</v>
      </c>
      <c r="C797" s="1" t="s">
        <v>3154</v>
      </c>
      <c r="D797" s="1" t="s">
        <v>3749</v>
      </c>
      <c r="E797" s="1" t="s">
        <v>575</v>
      </c>
      <c r="F797" s="1" t="str">
        <f>VLOOKUP(Table4[[#This Row],[نام کارشناس دفتر فنی]],Table1[],3,0)</f>
        <v>کارشناس کالیبراسیون و برنامه ریزی تعمیرات برق وابزاردقیق</v>
      </c>
      <c r="G797" s="1" t="s">
        <v>704</v>
      </c>
      <c r="H797" s="1" t="str">
        <f>VLOOKUP(Table4[[#This Row],[نام شخص کارشناس نظارت]],Table1[],3,0)</f>
        <v>کارشناس برق و ابزار دقیق نظارت (1)</v>
      </c>
      <c r="I797" s="1">
        <f>COUNTIF(Table2[کد سیستم],Table4[[#This Row],[کد سیستم]])</f>
        <v>1</v>
      </c>
    </row>
    <row r="798" spans="1:9" hidden="1" x14ac:dyDescent="0.25">
      <c r="A798" s="1">
        <v>797</v>
      </c>
      <c r="B798" s="1" t="s">
        <v>3156</v>
      </c>
      <c r="C798" s="1" t="s">
        <v>3156</v>
      </c>
      <c r="D798" s="1" t="s">
        <v>3749</v>
      </c>
      <c r="E798" s="1" t="s">
        <v>575</v>
      </c>
      <c r="F798" s="1" t="str">
        <f>VLOOKUP(Table4[[#This Row],[نام کارشناس دفتر فنی]],Table1[],3,0)</f>
        <v>کارشناس کالیبراسیون و برنامه ریزی تعمیرات برق وابزاردقیق</v>
      </c>
      <c r="G798" s="1" t="s">
        <v>704</v>
      </c>
      <c r="H798" s="1" t="str">
        <f>VLOOKUP(Table4[[#This Row],[نام شخص کارشناس نظارت]],Table1[],3,0)</f>
        <v>کارشناس برق و ابزار دقیق نظارت (1)</v>
      </c>
      <c r="I798" s="1">
        <f>COUNTIF(Table2[کد سیستم],Table4[[#This Row],[کد سیستم]])</f>
        <v>1</v>
      </c>
    </row>
    <row r="799" spans="1:9" hidden="1" x14ac:dyDescent="0.25">
      <c r="A799" s="1">
        <v>798</v>
      </c>
      <c r="B799" s="1" t="s">
        <v>3158</v>
      </c>
      <c r="C799" s="1" t="s">
        <v>3158</v>
      </c>
      <c r="D799" s="1" t="s">
        <v>3749</v>
      </c>
      <c r="E799" s="1" t="s">
        <v>575</v>
      </c>
      <c r="F799" s="1" t="str">
        <f>VLOOKUP(Table4[[#This Row],[نام کارشناس دفتر فنی]],Table1[],3,0)</f>
        <v>کارشناس کالیبراسیون و برنامه ریزی تعمیرات برق وابزاردقیق</v>
      </c>
      <c r="G799" s="1" t="s">
        <v>704</v>
      </c>
      <c r="H799" s="1" t="str">
        <f>VLOOKUP(Table4[[#This Row],[نام شخص کارشناس نظارت]],Table1[],3,0)</f>
        <v>کارشناس برق و ابزار دقیق نظارت (1)</v>
      </c>
      <c r="I799" s="1">
        <f>COUNTIF(Table2[کد سیستم],Table4[[#This Row],[کد سیستم]])</f>
        <v>1</v>
      </c>
    </row>
    <row r="800" spans="1:9" hidden="1" x14ac:dyDescent="0.25">
      <c r="A800" s="1">
        <v>799</v>
      </c>
      <c r="B800" s="1" t="s">
        <v>3160</v>
      </c>
      <c r="C800" s="1" t="s">
        <v>3160</v>
      </c>
      <c r="D800" s="1" t="s">
        <v>3749</v>
      </c>
      <c r="E800" s="1" t="s">
        <v>575</v>
      </c>
      <c r="F800" s="1" t="str">
        <f>VLOOKUP(Table4[[#This Row],[نام کارشناس دفتر فنی]],Table1[],3,0)</f>
        <v>کارشناس کالیبراسیون و برنامه ریزی تعمیرات برق وابزاردقیق</v>
      </c>
      <c r="G800" s="1" t="s">
        <v>704</v>
      </c>
      <c r="H800" s="1" t="str">
        <f>VLOOKUP(Table4[[#This Row],[نام شخص کارشناس نظارت]],Table1[],3,0)</f>
        <v>کارشناس برق و ابزار دقیق نظارت (1)</v>
      </c>
      <c r="I800" s="1">
        <f>COUNTIF(Table2[کد سیستم],Table4[[#This Row],[کد سیستم]])</f>
        <v>1</v>
      </c>
    </row>
    <row r="801" spans="1:9" hidden="1" x14ac:dyDescent="0.25">
      <c r="A801" s="1">
        <v>800</v>
      </c>
      <c r="B801" s="1" t="s">
        <v>3162</v>
      </c>
      <c r="C801" s="1" t="s">
        <v>3162</v>
      </c>
      <c r="D801" s="1" t="s">
        <v>3749</v>
      </c>
      <c r="E801" s="1" t="s">
        <v>575</v>
      </c>
      <c r="F801" s="1" t="str">
        <f>VLOOKUP(Table4[[#This Row],[نام کارشناس دفتر فنی]],Table1[],3,0)</f>
        <v>کارشناس کالیبراسیون و برنامه ریزی تعمیرات برق وابزاردقیق</v>
      </c>
      <c r="G801" s="1" t="s">
        <v>704</v>
      </c>
      <c r="H801" s="1" t="str">
        <f>VLOOKUP(Table4[[#This Row],[نام شخص کارشناس نظارت]],Table1[],3,0)</f>
        <v>کارشناس برق و ابزار دقیق نظارت (1)</v>
      </c>
      <c r="I801" s="1">
        <f>COUNTIF(Table2[کد سیستم],Table4[[#This Row],[کد سیستم]])</f>
        <v>1</v>
      </c>
    </row>
    <row r="802" spans="1:9" hidden="1" x14ac:dyDescent="0.25">
      <c r="A802" s="1">
        <v>801</v>
      </c>
      <c r="B802" s="1" t="s">
        <v>3164</v>
      </c>
      <c r="C802" s="1" t="s">
        <v>3164</v>
      </c>
      <c r="D802" s="1" t="s">
        <v>3749</v>
      </c>
      <c r="E802" s="1" t="s">
        <v>575</v>
      </c>
      <c r="F802" s="1" t="str">
        <f>VLOOKUP(Table4[[#This Row],[نام کارشناس دفتر فنی]],Table1[],3,0)</f>
        <v>کارشناس کالیبراسیون و برنامه ریزی تعمیرات برق وابزاردقیق</v>
      </c>
      <c r="G802" s="1" t="s">
        <v>704</v>
      </c>
      <c r="H802" s="1" t="str">
        <f>VLOOKUP(Table4[[#This Row],[نام شخص کارشناس نظارت]],Table1[],3,0)</f>
        <v>کارشناس برق و ابزار دقیق نظارت (1)</v>
      </c>
      <c r="I802" s="1">
        <f>COUNTIF(Table2[کد سیستم],Table4[[#This Row],[کد سیستم]])</f>
        <v>1</v>
      </c>
    </row>
    <row r="803" spans="1:9" hidden="1" x14ac:dyDescent="0.25">
      <c r="A803" s="1">
        <v>802</v>
      </c>
      <c r="B803" s="1" t="s">
        <v>3166</v>
      </c>
      <c r="C803" s="1" t="s">
        <v>3166</v>
      </c>
      <c r="D803" s="1" t="s">
        <v>3749</v>
      </c>
      <c r="E803" s="1" t="s">
        <v>575</v>
      </c>
      <c r="F803" s="1" t="str">
        <f>VLOOKUP(Table4[[#This Row],[نام کارشناس دفتر فنی]],Table1[],3,0)</f>
        <v>کارشناس کالیبراسیون و برنامه ریزی تعمیرات برق وابزاردقیق</v>
      </c>
      <c r="G803" s="1" t="s">
        <v>704</v>
      </c>
      <c r="H803" s="1" t="str">
        <f>VLOOKUP(Table4[[#This Row],[نام شخص کارشناس نظارت]],Table1[],3,0)</f>
        <v>کارشناس برق و ابزار دقیق نظارت (1)</v>
      </c>
      <c r="I803" s="1">
        <f>COUNTIF(Table2[کد سیستم],Table4[[#This Row],[کد سیستم]])</f>
        <v>1</v>
      </c>
    </row>
    <row r="804" spans="1:9" hidden="1" x14ac:dyDescent="0.25">
      <c r="A804" s="1">
        <v>803</v>
      </c>
      <c r="B804" s="1" t="s">
        <v>3168</v>
      </c>
      <c r="C804" s="1" t="s">
        <v>3168</v>
      </c>
      <c r="D804" s="1" t="s">
        <v>3749</v>
      </c>
      <c r="E804" s="1" t="s">
        <v>575</v>
      </c>
      <c r="F804" s="1" t="str">
        <f>VLOOKUP(Table4[[#This Row],[نام کارشناس دفتر فنی]],Table1[],3,0)</f>
        <v>کارشناس کالیبراسیون و برنامه ریزی تعمیرات برق وابزاردقیق</v>
      </c>
      <c r="G804" s="1" t="s">
        <v>704</v>
      </c>
      <c r="H804" s="1" t="str">
        <f>VLOOKUP(Table4[[#This Row],[نام شخص کارشناس نظارت]],Table1[],3,0)</f>
        <v>کارشناس برق و ابزار دقیق نظارت (1)</v>
      </c>
      <c r="I804" s="1">
        <f>COUNTIF(Table2[کد سیستم],Table4[[#This Row],[کد سیستم]])</f>
        <v>1</v>
      </c>
    </row>
    <row r="805" spans="1:9" hidden="1" x14ac:dyDescent="0.25">
      <c r="A805" s="1">
        <v>804</v>
      </c>
      <c r="B805" s="1" t="s">
        <v>3170</v>
      </c>
      <c r="C805" s="1" t="s">
        <v>3170</v>
      </c>
      <c r="D805" s="1" t="s">
        <v>3749</v>
      </c>
      <c r="E805" s="1" t="s">
        <v>575</v>
      </c>
      <c r="F805" s="1" t="str">
        <f>VLOOKUP(Table4[[#This Row],[نام کارشناس دفتر فنی]],Table1[],3,0)</f>
        <v>کارشناس کالیبراسیون و برنامه ریزی تعمیرات برق وابزاردقیق</v>
      </c>
      <c r="G805" s="1" t="s">
        <v>704</v>
      </c>
      <c r="H805" s="1" t="str">
        <f>VLOOKUP(Table4[[#This Row],[نام شخص کارشناس نظارت]],Table1[],3,0)</f>
        <v>کارشناس برق و ابزار دقیق نظارت (1)</v>
      </c>
      <c r="I805" s="1">
        <f>COUNTIF(Table2[کد سیستم],Table4[[#This Row],[کد سیستم]])</f>
        <v>1</v>
      </c>
    </row>
    <row r="806" spans="1:9" hidden="1" x14ac:dyDescent="0.25">
      <c r="A806" s="1">
        <v>805</v>
      </c>
      <c r="B806" s="1" t="s">
        <v>3172</v>
      </c>
      <c r="C806" s="1" t="s">
        <v>3172</v>
      </c>
      <c r="D806" s="1" t="s">
        <v>3749</v>
      </c>
      <c r="E806" s="1" t="s">
        <v>575</v>
      </c>
      <c r="F806" s="1" t="str">
        <f>VLOOKUP(Table4[[#This Row],[نام کارشناس دفتر فنی]],Table1[],3,0)</f>
        <v>کارشناس کالیبراسیون و برنامه ریزی تعمیرات برق وابزاردقیق</v>
      </c>
      <c r="G806" s="1" t="s">
        <v>704</v>
      </c>
      <c r="H806" s="1" t="str">
        <f>VLOOKUP(Table4[[#This Row],[نام شخص کارشناس نظارت]],Table1[],3,0)</f>
        <v>کارشناس برق و ابزار دقیق نظارت (1)</v>
      </c>
      <c r="I806" s="1">
        <f>COUNTIF(Table2[کد سیستم],Table4[[#This Row],[کد سیستم]])</f>
        <v>1</v>
      </c>
    </row>
    <row r="807" spans="1:9" hidden="1" x14ac:dyDescent="0.25">
      <c r="A807" s="1">
        <v>806</v>
      </c>
      <c r="B807" s="1" t="s">
        <v>3174</v>
      </c>
      <c r="C807" s="1" t="s">
        <v>3174</v>
      </c>
      <c r="D807" s="1" t="s">
        <v>3749</v>
      </c>
      <c r="E807" s="1" t="s">
        <v>575</v>
      </c>
      <c r="F807" s="1" t="str">
        <f>VLOOKUP(Table4[[#This Row],[نام کارشناس دفتر فنی]],Table1[],3,0)</f>
        <v>کارشناس کالیبراسیون و برنامه ریزی تعمیرات برق وابزاردقیق</v>
      </c>
      <c r="G807" s="1" t="s">
        <v>704</v>
      </c>
      <c r="H807" s="1" t="str">
        <f>VLOOKUP(Table4[[#This Row],[نام شخص کارشناس نظارت]],Table1[],3,0)</f>
        <v>کارشناس برق و ابزار دقیق نظارت (1)</v>
      </c>
      <c r="I807" s="1">
        <f>COUNTIF(Table2[کد سیستم],Table4[[#This Row],[کد سیستم]])</f>
        <v>1</v>
      </c>
    </row>
    <row r="808" spans="1:9" hidden="1" x14ac:dyDescent="0.25">
      <c r="A808" s="1">
        <v>807</v>
      </c>
      <c r="B808" s="1" t="s">
        <v>3176</v>
      </c>
      <c r="C808" s="1" t="s">
        <v>3176</v>
      </c>
      <c r="D808" s="1" t="s">
        <v>3749</v>
      </c>
      <c r="E808" s="1" t="s">
        <v>575</v>
      </c>
      <c r="F808" s="1" t="str">
        <f>VLOOKUP(Table4[[#This Row],[نام کارشناس دفتر فنی]],Table1[],3,0)</f>
        <v>کارشناس کالیبراسیون و برنامه ریزی تعمیرات برق وابزاردقیق</v>
      </c>
      <c r="G808" s="1" t="s">
        <v>704</v>
      </c>
      <c r="H808" s="1" t="str">
        <f>VLOOKUP(Table4[[#This Row],[نام شخص کارشناس نظارت]],Table1[],3,0)</f>
        <v>کارشناس برق و ابزار دقیق نظارت (1)</v>
      </c>
      <c r="I808" s="1">
        <f>COUNTIF(Table2[کد سیستم],Table4[[#This Row],[کد سیستم]])</f>
        <v>1</v>
      </c>
    </row>
    <row r="809" spans="1:9" hidden="1" x14ac:dyDescent="0.25">
      <c r="A809" s="1">
        <v>808</v>
      </c>
      <c r="B809" s="1" t="s">
        <v>3178</v>
      </c>
      <c r="C809" s="1" t="s">
        <v>3178</v>
      </c>
      <c r="D809" s="1" t="s">
        <v>3749</v>
      </c>
      <c r="E809" s="1" t="s">
        <v>575</v>
      </c>
      <c r="F809" s="1" t="str">
        <f>VLOOKUP(Table4[[#This Row],[نام کارشناس دفتر فنی]],Table1[],3,0)</f>
        <v>کارشناس کالیبراسیون و برنامه ریزی تعمیرات برق وابزاردقیق</v>
      </c>
      <c r="G809" s="1" t="s">
        <v>704</v>
      </c>
      <c r="H809" s="1" t="str">
        <f>VLOOKUP(Table4[[#This Row],[نام شخص کارشناس نظارت]],Table1[],3,0)</f>
        <v>کارشناس برق و ابزار دقیق نظارت (1)</v>
      </c>
      <c r="I809" s="1">
        <f>COUNTIF(Table2[کد سیستم],Table4[[#This Row],[کد سیستم]])</f>
        <v>1</v>
      </c>
    </row>
    <row r="810" spans="1:9" hidden="1" x14ac:dyDescent="0.25">
      <c r="A810" s="1">
        <v>809</v>
      </c>
      <c r="B810" s="1" t="s">
        <v>3180</v>
      </c>
      <c r="C810" s="1" t="s">
        <v>3180</v>
      </c>
      <c r="D810" s="1" t="s">
        <v>3749</v>
      </c>
      <c r="E810" s="1" t="s">
        <v>575</v>
      </c>
      <c r="F810" s="1" t="str">
        <f>VLOOKUP(Table4[[#This Row],[نام کارشناس دفتر فنی]],Table1[],3,0)</f>
        <v>کارشناس کالیبراسیون و برنامه ریزی تعمیرات برق وابزاردقیق</v>
      </c>
      <c r="G810" s="1" t="s">
        <v>704</v>
      </c>
      <c r="H810" s="1" t="str">
        <f>VLOOKUP(Table4[[#This Row],[نام شخص کارشناس نظارت]],Table1[],3,0)</f>
        <v>کارشناس برق و ابزار دقیق نظارت (1)</v>
      </c>
      <c r="I810" s="1">
        <f>COUNTIF(Table2[کد سیستم],Table4[[#This Row],[کد سیستم]])</f>
        <v>1</v>
      </c>
    </row>
    <row r="811" spans="1:9" hidden="1" x14ac:dyDescent="0.25">
      <c r="A811" s="1">
        <v>810</v>
      </c>
      <c r="B811" s="1" t="s">
        <v>3182</v>
      </c>
      <c r="C811" s="1" t="s">
        <v>3182</v>
      </c>
      <c r="D811" s="1" t="s">
        <v>3749</v>
      </c>
      <c r="E811" s="1" t="s">
        <v>575</v>
      </c>
      <c r="F811" s="1" t="str">
        <f>VLOOKUP(Table4[[#This Row],[نام کارشناس دفتر فنی]],Table1[],3,0)</f>
        <v>کارشناس کالیبراسیون و برنامه ریزی تعمیرات برق وابزاردقیق</v>
      </c>
      <c r="G811" s="1" t="s">
        <v>704</v>
      </c>
      <c r="H811" s="1" t="str">
        <f>VLOOKUP(Table4[[#This Row],[نام شخص کارشناس نظارت]],Table1[],3,0)</f>
        <v>کارشناس برق و ابزار دقیق نظارت (1)</v>
      </c>
      <c r="I811" s="1">
        <f>COUNTIF(Table2[کد سیستم],Table4[[#This Row],[کد سیستم]])</f>
        <v>1</v>
      </c>
    </row>
    <row r="812" spans="1:9" hidden="1" x14ac:dyDescent="0.25">
      <c r="A812" s="1">
        <v>811</v>
      </c>
      <c r="B812" s="1" t="s">
        <v>3184</v>
      </c>
      <c r="C812" s="1" t="s">
        <v>3184</v>
      </c>
      <c r="D812" s="1" t="s">
        <v>3749</v>
      </c>
      <c r="E812" s="1" t="s">
        <v>575</v>
      </c>
      <c r="F812" s="1" t="str">
        <f>VLOOKUP(Table4[[#This Row],[نام کارشناس دفتر فنی]],Table1[],3,0)</f>
        <v>کارشناس کالیبراسیون و برنامه ریزی تعمیرات برق وابزاردقیق</v>
      </c>
      <c r="G812" s="1" t="s">
        <v>704</v>
      </c>
      <c r="H812" s="1" t="str">
        <f>VLOOKUP(Table4[[#This Row],[نام شخص کارشناس نظارت]],Table1[],3,0)</f>
        <v>کارشناس برق و ابزار دقیق نظارت (1)</v>
      </c>
      <c r="I812" s="1">
        <f>COUNTIF(Table2[کد سیستم],Table4[[#This Row],[کد سیستم]])</f>
        <v>1</v>
      </c>
    </row>
    <row r="813" spans="1:9" hidden="1" x14ac:dyDescent="0.25">
      <c r="A813" s="1">
        <v>812</v>
      </c>
      <c r="B813" s="1" t="s">
        <v>3186</v>
      </c>
      <c r="C813" s="1" t="s">
        <v>3186</v>
      </c>
      <c r="D813" s="1" t="s">
        <v>3749</v>
      </c>
      <c r="E813" s="1" t="s">
        <v>575</v>
      </c>
      <c r="F813" s="1" t="str">
        <f>VLOOKUP(Table4[[#This Row],[نام کارشناس دفتر فنی]],Table1[],3,0)</f>
        <v>کارشناس کالیبراسیون و برنامه ریزی تعمیرات برق وابزاردقیق</v>
      </c>
      <c r="G813" s="1" t="s">
        <v>704</v>
      </c>
      <c r="H813" s="1" t="str">
        <f>VLOOKUP(Table4[[#This Row],[نام شخص کارشناس نظارت]],Table1[],3,0)</f>
        <v>کارشناس برق و ابزار دقیق نظارت (1)</v>
      </c>
      <c r="I813" s="1">
        <f>COUNTIF(Table2[کد سیستم],Table4[[#This Row],[کد سیستم]])</f>
        <v>1</v>
      </c>
    </row>
    <row r="814" spans="1:9" hidden="1" x14ac:dyDescent="0.25">
      <c r="A814" s="1">
        <v>813</v>
      </c>
      <c r="B814" s="1" t="s">
        <v>3188</v>
      </c>
      <c r="C814" s="1" t="s">
        <v>3188</v>
      </c>
      <c r="D814" s="1" t="s">
        <v>3749</v>
      </c>
      <c r="E814" s="1" t="s">
        <v>575</v>
      </c>
      <c r="F814" s="1" t="str">
        <f>VLOOKUP(Table4[[#This Row],[نام کارشناس دفتر فنی]],Table1[],3,0)</f>
        <v>کارشناس کالیبراسیون و برنامه ریزی تعمیرات برق وابزاردقیق</v>
      </c>
      <c r="G814" s="1" t="s">
        <v>704</v>
      </c>
      <c r="H814" s="1" t="str">
        <f>VLOOKUP(Table4[[#This Row],[نام شخص کارشناس نظارت]],Table1[],3,0)</f>
        <v>کارشناس برق و ابزار دقیق نظارت (1)</v>
      </c>
      <c r="I814" s="1">
        <f>COUNTIF(Table2[کد سیستم],Table4[[#This Row],[کد سیستم]])</f>
        <v>1</v>
      </c>
    </row>
    <row r="815" spans="1:9" hidden="1" x14ac:dyDescent="0.25">
      <c r="A815" s="1">
        <v>814</v>
      </c>
      <c r="B815" s="1" t="s">
        <v>3190</v>
      </c>
      <c r="C815" s="1" t="s">
        <v>3190</v>
      </c>
      <c r="D815" s="1" t="s">
        <v>3749</v>
      </c>
      <c r="E815" s="1" t="s">
        <v>575</v>
      </c>
      <c r="F815" s="1" t="str">
        <f>VLOOKUP(Table4[[#This Row],[نام کارشناس دفتر فنی]],Table1[],3,0)</f>
        <v>کارشناس کالیبراسیون و برنامه ریزی تعمیرات برق وابزاردقیق</v>
      </c>
      <c r="G815" s="1" t="s">
        <v>704</v>
      </c>
      <c r="H815" s="1" t="str">
        <f>VLOOKUP(Table4[[#This Row],[نام شخص کارشناس نظارت]],Table1[],3,0)</f>
        <v>کارشناس برق و ابزار دقیق نظارت (1)</v>
      </c>
      <c r="I815" s="1">
        <f>COUNTIF(Table2[کد سیستم],Table4[[#This Row],[کد سیستم]])</f>
        <v>1</v>
      </c>
    </row>
    <row r="816" spans="1:9" hidden="1" x14ac:dyDescent="0.25">
      <c r="A816" s="1">
        <v>815</v>
      </c>
      <c r="B816" s="1" t="s">
        <v>3192</v>
      </c>
      <c r="C816" s="1" t="s">
        <v>3192</v>
      </c>
      <c r="D816" s="1" t="s">
        <v>3749</v>
      </c>
      <c r="E816" s="1" t="s">
        <v>575</v>
      </c>
      <c r="F816" s="1" t="str">
        <f>VLOOKUP(Table4[[#This Row],[نام کارشناس دفتر فنی]],Table1[],3,0)</f>
        <v>کارشناس کالیبراسیون و برنامه ریزی تعمیرات برق وابزاردقیق</v>
      </c>
      <c r="G816" s="1" t="s">
        <v>704</v>
      </c>
      <c r="H816" s="1" t="str">
        <f>VLOOKUP(Table4[[#This Row],[نام شخص کارشناس نظارت]],Table1[],3,0)</f>
        <v>کارشناس برق و ابزار دقیق نظارت (1)</v>
      </c>
      <c r="I816" s="1">
        <f>COUNTIF(Table2[کد سیستم],Table4[[#This Row],[کد سیستم]])</f>
        <v>1</v>
      </c>
    </row>
    <row r="817" spans="1:9" hidden="1" x14ac:dyDescent="0.25">
      <c r="A817" s="1">
        <v>816</v>
      </c>
      <c r="B817" s="1" t="s">
        <v>3194</v>
      </c>
      <c r="C817" s="1" t="s">
        <v>3194</v>
      </c>
      <c r="D817" s="1" t="s">
        <v>3749</v>
      </c>
      <c r="E817" s="1" t="s">
        <v>575</v>
      </c>
      <c r="F817" s="1" t="str">
        <f>VLOOKUP(Table4[[#This Row],[نام کارشناس دفتر فنی]],Table1[],3,0)</f>
        <v>کارشناس کالیبراسیون و برنامه ریزی تعمیرات برق وابزاردقیق</v>
      </c>
      <c r="G817" s="1" t="s">
        <v>704</v>
      </c>
      <c r="H817" s="1" t="str">
        <f>VLOOKUP(Table4[[#This Row],[نام شخص کارشناس نظارت]],Table1[],3,0)</f>
        <v>کارشناس برق و ابزار دقیق نظارت (1)</v>
      </c>
      <c r="I817" s="1">
        <f>COUNTIF(Table2[کد سیستم],Table4[[#This Row],[کد سیستم]])</f>
        <v>1</v>
      </c>
    </row>
    <row r="818" spans="1:9" hidden="1" x14ac:dyDescent="0.25">
      <c r="A818" s="1">
        <v>817</v>
      </c>
      <c r="B818" s="1" t="s">
        <v>3196</v>
      </c>
      <c r="C818" s="1" t="s">
        <v>3196</v>
      </c>
      <c r="D818" s="1" t="s">
        <v>3749</v>
      </c>
      <c r="E818" s="1" t="s">
        <v>575</v>
      </c>
      <c r="F818" s="1" t="str">
        <f>VLOOKUP(Table4[[#This Row],[نام کارشناس دفتر فنی]],Table1[],3,0)</f>
        <v>کارشناس کالیبراسیون و برنامه ریزی تعمیرات برق وابزاردقیق</v>
      </c>
      <c r="G818" s="1" t="s">
        <v>704</v>
      </c>
      <c r="H818" s="1" t="str">
        <f>VLOOKUP(Table4[[#This Row],[نام شخص کارشناس نظارت]],Table1[],3,0)</f>
        <v>کارشناس برق و ابزار دقیق نظارت (1)</v>
      </c>
      <c r="I818" s="1">
        <f>COUNTIF(Table2[کد سیستم],Table4[[#This Row],[کد سیستم]])</f>
        <v>1</v>
      </c>
    </row>
    <row r="819" spans="1:9" hidden="1" x14ac:dyDescent="0.25">
      <c r="A819" s="1">
        <v>818</v>
      </c>
      <c r="B819" s="1" t="s">
        <v>3198</v>
      </c>
      <c r="C819" s="1" t="s">
        <v>3198</v>
      </c>
      <c r="D819" s="1" t="s">
        <v>3749</v>
      </c>
      <c r="E819" s="1" t="s">
        <v>575</v>
      </c>
      <c r="F819" s="1" t="str">
        <f>VLOOKUP(Table4[[#This Row],[نام کارشناس دفتر فنی]],Table1[],3,0)</f>
        <v>کارشناس کالیبراسیون و برنامه ریزی تعمیرات برق وابزاردقیق</v>
      </c>
      <c r="G819" s="1" t="s">
        <v>704</v>
      </c>
      <c r="H819" s="1" t="str">
        <f>VLOOKUP(Table4[[#This Row],[نام شخص کارشناس نظارت]],Table1[],3,0)</f>
        <v>کارشناس برق و ابزار دقیق نظارت (1)</v>
      </c>
      <c r="I819" s="1">
        <f>COUNTIF(Table2[کد سیستم],Table4[[#This Row],[کد سیستم]])</f>
        <v>1</v>
      </c>
    </row>
    <row r="820" spans="1:9" hidden="1" x14ac:dyDescent="0.25">
      <c r="A820" s="1">
        <v>819</v>
      </c>
      <c r="B820" s="1" t="s">
        <v>3200</v>
      </c>
      <c r="C820" s="1" t="s">
        <v>3200</v>
      </c>
      <c r="D820" s="1" t="s">
        <v>3749</v>
      </c>
      <c r="E820" s="1" t="s">
        <v>575</v>
      </c>
      <c r="F820" s="1" t="str">
        <f>VLOOKUP(Table4[[#This Row],[نام کارشناس دفتر فنی]],Table1[],3,0)</f>
        <v>کارشناس کالیبراسیون و برنامه ریزی تعمیرات برق وابزاردقیق</v>
      </c>
      <c r="G820" s="1" t="s">
        <v>704</v>
      </c>
      <c r="H820" s="1" t="str">
        <f>VLOOKUP(Table4[[#This Row],[نام شخص کارشناس نظارت]],Table1[],3,0)</f>
        <v>کارشناس برق و ابزار دقیق نظارت (1)</v>
      </c>
      <c r="I820" s="1">
        <f>COUNTIF(Table2[کد سیستم],Table4[[#This Row],[کد سیستم]])</f>
        <v>1</v>
      </c>
    </row>
    <row r="821" spans="1:9" hidden="1" x14ac:dyDescent="0.25">
      <c r="A821" s="1">
        <v>820</v>
      </c>
      <c r="B821" s="1" t="s">
        <v>3202</v>
      </c>
      <c r="C821" s="1" t="s">
        <v>3202</v>
      </c>
      <c r="D821" s="1" t="s">
        <v>3749</v>
      </c>
      <c r="E821" s="1" t="s">
        <v>575</v>
      </c>
      <c r="F821" s="1" t="str">
        <f>VLOOKUP(Table4[[#This Row],[نام کارشناس دفتر فنی]],Table1[],3,0)</f>
        <v>کارشناس کالیبراسیون و برنامه ریزی تعمیرات برق وابزاردقیق</v>
      </c>
      <c r="G821" s="1" t="s">
        <v>704</v>
      </c>
      <c r="H821" s="1" t="str">
        <f>VLOOKUP(Table4[[#This Row],[نام شخص کارشناس نظارت]],Table1[],3,0)</f>
        <v>کارشناس برق و ابزار دقیق نظارت (1)</v>
      </c>
      <c r="I821" s="1">
        <f>COUNTIF(Table2[کد سیستم],Table4[[#This Row],[کد سیستم]])</f>
        <v>1</v>
      </c>
    </row>
    <row r="822" spans="1:9" hidden="1" x14ac:dyDescent="0.25">
      <c r="A822" s="1">
        <v>821</v>
      </c>
      <c r="B822" s="1" t="s">
        <v>3204</v>
      </c>
      <c r="C822" s="1" t="s">
        <v>3204</v>
      </c>
      <c r="D822" s="1" t="s">
        <v>3749</v>
      </c>
      <c r="E822" s="1" t="s">
        <v>575</v>
      </c>
      <c r="F822" s="1" t="str">
        <f>VLOOKUP(Table4[[#This Row],[نام کارشناس دفتر فنی]],Table1[],3,0)</f>
        <v>کارشناس کالیبراسیون و برنامه ریزی تعمیرات برق وابزاردقیق</v>
      </c>
      <c r="G822" s="1" t="s">
        <v>704</v>
      </c>
      <c r="H822" s="1" t="str">
        <f>VLOOKUP(Table4[[#This Row],[نام شخص کارشناس نظارت]],Table1[],3,0)</f>
        <v>کارشناس برق و ابزار دقیق نظارت (1)</v>
      </c>
      <c r="I822" s="1">
        <f>COUNTIF(Table2[کد سیستم],Table4[[#This Row],[کد سیستم]])</f>
        <v>1</v>
      </c>
    </row>
    <row r="823" spans="1:9" hidden="1" x14ac:dyDescent="0.25">
      <c r="A823" s="1">
        <v>822</v>
      </c>
      <c r="B823" s="1" t="s">
        <v>3206</v>
      </c>
      <c r="C823" s="1" t="s">
        <v>3206</v>
      </c>
      <c r="D823" s="1" t="s">
        <v>3749</v>
      </c>
      <c r="E823" s="1" t="s">
        <v>575</v>
      </c>
      <c r="F823" s="1" t="str">
        <f>VLOOKUP(Table4[[#This Row],[نام کارشناس دفتر فنی]],Table1[],3,0)</f>
        <v>کارشناس کالیبراسیون و برنامه ریزی تعمیرات برق وابزاردقیق</v>
      </c>
      <c r="G823" s="1" t="s">
        <v>704</v>
      </c>
      <c r="H823" s="1" t="str">
        <f>VLOOKUP(Table4[[#This Row],[نام شخص کارشناس نظارت]],Table1[],3,0)</f>
        <v>کارشناس برق و ابزار دقیق نظارت (1)</v>
      </c>
      <c r="I823" s="1">
        <f>COUNTIF(Table2[کد سیستم],Table4[[#This Row],[کد سیستم]])</f>
        <v>1</v>
      </c>
    </row>
    <row r="824" spans="1:9" hidden="1" x14ac:dyDescent="0.25">
      <c r="A824" s="1">
        <v>823</v>
      </c>
      <c r="B824" s="1" t="s">
        <v>3208</v>
      </c>
      <c r="C824" s="1" t="s">
        <v>3208</v>
      </c>
      <c r="D824" s="1" t="s">
        <v>3749</v>
      </c>
      <c r="E824" s="1" t="s">
        <v>575</v>
      </c>
      <c r="F824" s="1" t="str">
        <f>VLOOKUP(Table4[[#This Row],[نام کارشناس دفتر فنی]],Table1[],3,0)</f>
        <v>کارشناس کالیبراسیون و برنامه ریزی تعمیرات برق وابزاردقیق</v>
      </c>
      <c r="G824" s="1" t="s">
        <v>704</v>
      </c>
      <c r="H824" s="1" t="str">
        <f>VLOOKUP(Table4[[#This Row],[نام شخص کارشناس نظارت]],Table1[],3,0)</f>
        <v>کارشناس برق و ابزار دقیق نظارت (1)</v>
      </c>
      <c r="I824" s="1">
        <f>COUNTIF(Table2[کد سیستم],Table4[[#This Row],[کد سیستم]])</f>
        <v>1</v>
      </c>
    </row>
    <row r="825" spans="1:9" hidden="1" x14ac:dyDescent="0.25">
      <c r="A825" s="1">
        <v>824</v>
      </c>
      <c r="B825" s="1" t="s">
        <v>3210</v>
      </c>
      <c r="C825" s="1" t="s">
        <v>3210</v>
      </c>
      <c r="D825" s="1" t="s">
        <v>3749</v>
      </c>
      <c r="E825" s="1" t="s">
        <v>575</v>
      </c>
      <c r="F825" s="1" t="str">
        <f>VLOOKUP(Table4[[#This Row],[نام کارشناس دفتر فنی]],Table1[],3,0)</f>
        <v>کارشناس کالیبراسیون و برنامه ریزی تعمیرات برق وابزاردقیق</v>
      </c>
      <c r="G825" s="1" t="s">
        <v>704</v>
      </c>
      <c r="H825" s="1" t="str">
        <f>VLOOKUP(Table4[[#This Row],[نام شخص کارشناس نظارت]],Table1[],3,0)</f>
        <v>کارشناس برق و ابزار دقیق نظارت (1)</v>
      </c>
      <c r="I825" s="1">
        <f>COUNTIF(Table2[کد سیستم],Table4[[#This Row],[کد سیستم]])</f>
        <v>1</v>
      </c>
    </row>
    <row r="826" spans="1:9" hidden="1" x14ac:dyDescent="0.25">
      <c r="A826" s="1">
        <v>825</v>
      </c>
      <c r="B826" s="1" t="s">
        <v>3212</v>
      </c>
      <c r="C826" s="1" t="s">
        <v>3212</v>
      </c>
      <c r="D826" s="1" t="s">
        <v>3749</v>
      </c>
      <c r="E826" s="1" t="s">
        <v>575</v>
      </c>
      <c r="F826" s="1" t="str">
        <f>VLOOKUP(Table4[[#This Row],[نام کارشناس دفتر فنی]],Table1[],3,0)</f>
        <v>کارشناس کالیبراسیون و برنامه ریزی تعمیرات برق وابزاردقیق</v>
      </c>
      <c r="G826" s="1" t="s">
        <v>704</v>
      </c>
      <c r="H826" s="1" t="str">
        <f>VLOOKUP(Table4[[#This Row],[نام شخص کارشناس نظارت]],Table1[],3,0)</f>
        <v>کارشناس برق و ابزار دقیق نظارت (1)</v>
      </c>
      <c r="I826" s="1">
        <f>COUNTIF(Table2[کد سیستم],Table4[[#This Row],[کد سیستم]])</f>
        <v>1</v>
      </c>
    </row>
    <row r="827" spans="1:9" hidden="1" x14ac:dyDescent="0.25">
      <c r="A827" s="1">
        <v>826</v>
      </c>
      <c r="B827" s="1" t="s">
        <v>3214</v>
      </c>
      <c r="C827" s="1" t="s">
        <v>3214</v>
      </c>
      <c r="D827" s="1" t="s">
        <v>3749</v>
      </c>
      <c r="E827" s="1" t="s">
        <v>575</v>
      </c>
      <c r="F827" s="1" t="str">
        <f>VLOOKUP(Table4[[#This Row],[نام کارشناس دفتر فنی]],Table1[],3,0)</f>
        <v>کارشناس کالیبراسیون و برنامه ریزی تعمیرات برق وابزاردقیق</v>
      </c>
      <c r="G827" s="1" t="s">
        <v>704</v>
      </c>
      <c r="H827" s="1" t="str">
        <f>VLOOKUP(Table4[[#This Row],[نام شخص کارشناس نظارت]],Table1[],3,0)</f>
        <v>کارشناس برق و ابزار دقیق نظارت (1)</v>
      </c>
      <c r="I827" s="1">
        <f>COUNTIF(Table2[کد سیستم],Table4[[#This Row],[کد سیستم]])</f>
        <v>1</v>
      </c>
    </row>
    <row r="828" spans="1:9" hidden="1" x14ac:dyDescent="0.25">
      <c r="A828" s="1">
        <v>827</v>
      </c>
      <c r="B828" s="1" t="s">
        <v>3216</v>
      </c>
      <c r="C828" s="1" t="s">
        <v>3216</v>
      </c>
      <c r="D828" s="1" t="s">
        <v>3749</v>
      </c>
      <c r="E828" s="1" t="s">
        <v>575</v>
      </c>
      <c r="F828" s="1" t="str">
        <f>VLOOKUP(Table4[[#This Row],[نام کارشناس دفتر فنی]],Table1[],3,0)</f>
        <v>کارشناس کالیبراسیون و برنامه ریزی تعمیرات برق وابزاردقیق</v>
      </c>
      <c r="G828" s="1" t="s">
        <v>704</v>
      </c>
      <c r="H828" s="1" t="str">
        <f>VLOOKUP(Table4[[#This Row],[نام شخص کارشناس نظارت]],Table1[],3,0)</f>
        <v>کارشناس برق و ابزار دقیق نظارت (1)</v>
      </c>
      <c r="I828" s="1">
        <f>COUNTIF(Table2[کد سیستم],Table4[[#This Row],[کد سیستم]])</f>
        <v>1</v>
      </c>
    </row>
    <row r="829" spans="1:9" hidden="1" x14ac:dyDescent="0.25">
      <c r="A829" s="1">
        <v>828</v>
      </c>
      <c r="B829" s="1" t="s">
        <v>3218</v>
      </c>
      <c r="C829" s="1" t="s">
        <v>3218</v>
      </c>
      <c r="D829" s="1" t="s">
        <v>3749</v>
      </c>
      <c r="E829" s="1" t="s">
        <v>575</v>
      </c>
      <c r="F829" s="1" t="str">
        <f>VLOOKUP(Table4[[#This Row],[نام کارشناس دفتر فنی]],Table1[],3,0)</f>
        <v>کارشناس کالیبراسیون و برنامه ریزی تعمیرات برق وابزاردقیق</v>
      </c>
      <c r="G829" s="1" t="s">
        <v>704</v>
      </c>
      <c r="H829" s="1" t="str">
        <f>VLOOKUP(Table4[[#This Row],[نام شخص کارشناس نظارت]],Table1[],3,0)</f>
        <v>کارشناس برق و ابزار دقیق نظارت (1)</v>
      </c>
      <c r="I829" s="1">
        <f>COUNTIF(Table2[کد سیستم],Table4[[#This Row],[کد سیستم]])</f>
        <v>1</v>
      </c>
    </row>
    <row r="830" spans="1:9" hidden="1" x14ac:dyDescent="0.25">
      <c r="A830" s="1">
        <v>829</v>
      </c>
      <c r="B830" s="1" t="s">
        <v>3220</v>
      </c>
      <c r="C830" s="1" t="s">
        <v>3220</v>
      </c>
      <c r="D830" s="1" t="s">
        <v>3749</v>
      </c>
      <c r="E830" s="1" t="s">
        <v>575</v>
      </c>
      <c r="F830" s="1" t="str">
        <f>VLOOKUP(Table4[[#This Row],[نام کارشناس دفتر فنی]],Table1[],3,0)</f>
        <v>کارشناس کالیبراسیون و برنامه ریزی تعمیرات برق وابزاردقیق</v>
      </c>
      <c r="G830" s="1" t="s">
        <v>704</v>
      </c>
      <c r="H830" s="1" t="str">
        <f>VLOOKUP(Table4[[#This Row],[نام شخص کارشناس نظارت]],Table1[],3,0)</f>
        <v>کارشناس برق و ابزار دقیق نظارت (1)</v>
      </c>
      <c r="I830" s="1">
        <f>COUNTIF(Table2[کد سیستم],Table4[[#This Row],[کد سیستم]])</f>
        <v>1</v>
      </c>
    </row>
    <row r="831" spans="1:9" hidden="1" x14ac:dyDescent="0.25">
      <c r="A831" s="1">
        <v>830</v>
      </c>
      <c r="B831" s="1" t="s">
        <v>3222</v>
      </c>
      <c r="C831" s="1" t="s">
        <v>3222</v>
      </c>
      <c r="D831" s="1" t="s">
        <v>3749</v>
      </c>
      <c r="E831" s="1" t="s">
        <v>575</v>
      </c>
      <c r="F831" s="1" t="str">
        <f>VLOOKUP(Table4[[#This Row],[نام کارشناس دفتر فنی]],Table1[],3,0)</f>
        <v>کارشناس کالیبراسیون و برنامه ریزی تعمیرات برق وابزاردقیق</v>
      </c>
      <c r="G831" s="1" t="s">
        <v>704</v>
      </c>
      <c r="H831" s="1" t="str">
        <f>VLOOKUP(Table4[[#This Row],[نام شخص کارشناس نظارت]],Table1[],3,0)</f>
        <v>کارشناس برق و ابزار دقیق نظارت (1)</v>
      </c>
      <c r="I831" s="1">
        <f>COUNTIF(Table2[کد سیستم],Table4[[#This Row],[کد سیستم]])</f>
        <v>1</v>
      </c>
    </row>
    <row r="832" spans="1:9" hidden="1" x14ac:dyDescent="0.25">
      <c r="A832" s="1">
        <v>831</v>
      </c>
      <c r="B832" s="1" t="s">
        <v>3224</v>
      </c>
      <c r="C832" s="1" t="s">
        <v>3224</v>
      </c>
      <c r="D832" s="1" t="s">
        <v>3749</v>
      </c>
      <c r="E832" s="1" t="s">
        <v>575</v>
      </c>
      <c r="F832" s="1" t="str">
        <f>VLOOKUP(Table4[[#This Row],[نام کارشناس دفتر فنی]],Table1[],3,0)</f>
        <v>کارشناس کالیبراسیون و برنامه ریزی تعمیرات برق وابزاردقیق</v>
      </c>
      <c r="G832" s="1" t="s">
        <v>704</v>
      </c>
      <c r="H832" s="1" t="str">
        <f>VLOOKUP(Table4[[#This Row],[نام شخص کارشناس نظارت]],Table1[],3,0)</f>
        <v>کارشناس برق و ابزار دقیق نظارت (1)</v>
      </c>
      <c r="I832" s="1">
        <f>COUNTIF(Table2[کد سیستم],Table4[[#This Row],[کد سیستم]])</f>
        <v>1</v>
      </c>
    </row>
    <row r="833" spans="1:9" hidden="1" x14ac:dyDescent="0.25">
      <c r="A833" s="1">
        <v>832</v>
      </c>
      <c r="B833" s="1" t="s">
        <v>3226</v>
      </c>
      <c r="C833" s="1" t="s">
        <v>3226</v>
      </c>
      <c r="D833" s="1" t="s">
        <v>3749</v>
      </c>
      <c r="E833" s="1" t="s">
        <v>575</v>
      </c>
      <c r="F833" s="1" t="str">
        <f>VLOOKUP(Table4[[#This Row],[نام کارشناس دفتر فنی]],Table1[],3,0)</f>
        <v>کارشناس کالیبراسیون و برنامه ریزی تعمیرات برق وابزاردقیق</v>
      </c>
      <c r="G833" s="1" t="s">
        <v>704</v>
      </c>
      <c r="H833" s="1" t="str">
        <f>VLOOKUP(Table4[[#This Row],[نام شخص کارشناس نظارت]],Table1[],3,0)</f>
        <v>کارشناس برق و ابزار دقیق نظارت (1)</v>
      </c>
      <c r="I833" s="1">
        <f>COUNTIF(Table2[کد سیستم],Table4[[#This Row],[کد سیستم]])</f>
        <v>1</v>
      </c>
    </row>
    <row r="834" spans="1:9" hidden="1" x14ac:dyDescent="0.25">
      <c r="A834" s="1">
        <v>833</v>
      </c>
      <c r="B834" s="1" t="s">
        <v>3228</v>
      </c>
      <c r="C834" s="1" t="s">
        <v>3228</v>
      </c>
      <c r="D834" s="1" t="s">
        <v>3749</v>
      </c>
      <c r="E834" s="1" t="s">
        <v>575</v>
      </c>
      <c r="F834" s="1" t="str">
        <f>VLOOKUP(Table4[[#This Row],[نام کارشناس دفتر فنی]],Table1[],3,0)</f>
        <v>کارشناس کالیبراسیون و برنامه ریزی تعمیرات برق وابزاردقیق</v>
      </c>
      <c r="G834" s="1" t="s">
        <v>704</v>
      </c>
      <c r="H834" s="1" t="str">
        <f>VLOOKUP(Table4[[#This Row],[نام شخص کارشناس نظارت]],Table1[],3,0)</f>
        <v>کارشناس برق و ابزار دقیق نظارت (1)</v>
      </c>
      <c r="I834" s="1">
        <f>COUNTIF(Table2[کد سیستم],Table4[[#This Row],[کد سیستم]])</f>
        <v>1</v>
      </c>
    </row>
    <row r="835" spans="1:9" hidden="1" x14ac:dyDescent="0.25">
      <c r="A835" s="1">
        <v>834</v>
      </c>
      <c r="B835" s="1" t="s">
        <v>3230</v>
      </c>
      <c r="C835" s="1" t="s">
        <v>3230</v>
      </c>
      <c r="D835" s="1" t="s">
        <v>3749</v>
      </c>
      <c r="E835" s="1" t="s">
        <v>575</v>
      </c>
      <c r="F835" s="1" t="str">
        <f>VLOOKUP(Table4[[#This Row],[نام کارشناس دفتر فنی]],Table1[],3,0)</f>
        <v>کارشناس کالیبراسیون و برنامه ریزی تعمیرات برق وابزاردقیق</v>
      </c>
      <c r="G835" s="1" t="s">
        <v>704</v>
      </c>
      <c r="H835" s="1" t="str">
        <f>VLOOKUP(Table4[[#This Row],[نام شخص کارشناس نظارت]],Table1[],3,0)</f>
        <v>کارشناس برق و ابزار دقیق نظارت (1)</v>
      </c>
      <c r="I835" s="1">
        <f>COUNTIF(Table2[کد سیستم],Table4[[#This Row],[کد سیستم]])</f>
        <v>1</v>
      </c>
    </row>
    <row r="836" spans="1:9" hidden="1" x14ac:dyDescent="0.25">
      <c r="A836" s="1">
        <v>835</v>
      </c>
      <c r="B836" s="1" t="s">
        <v>3232</v>
      </c>
      <c r="C836" s="1" t="s">
        <v>3232</v>
      </c>
      <c r="D836" s="1" t="s">
        <v>3749</v>
      </c>
      <c r="E836" s="1" t="s">
        <v>575</v>
      </c>
      <c r="F836" s="1" t="str">
        <f>VLOOKUP(Table4[[#This Row],[نام کارشناس دفتر فنی]],Table1[],3,0)</f>
        <v>کارشناس کالیبراسیون و برنامه ریزی تعمیرات برق وابزاردقیق</v>
      </c>
      <c r="G836" s="1" t="s">
        <v>704</v>
      </c>
      <c r="H836" s="1" t="str">
        <f>VLOOKUP(Table4[[#This Row],[نام شخص کارشناس نظارت]],Table1[],3,0)</f>
        <v>کارشناس برق و ابزار دقیق نظارت (1)</v>
      </c>
      <c r="I836" s="1">
        <f>COUNTIF(Table2[کد سیستم],Table4[[#This Row],[کد سیستم]])</f>
        <v>1</v>
      </c>
    </row>
    <row r="837" spans="1:9" hidden="1" x14ac:dyDescent="0.25">
      <c r="A837" s="1">
        <v>836</v>
      </c>
      <c r="B837" s="1" t="s">
        <v>3234</v>
      </c>
      <c r="C837" s="1" t="s">
        <v>3234</v>
      </c>
      <c r="D837" s="1" t="s">
        <v>3749</v>
      </c>
      <c r="E837" s="1" t="s">
        <v>575</v>
      </c>
      <c r="F837" s="1" t="str">
        <f>VLOOKUP(Table4[[#This Row],[نام کارشناس دفتر فنی]],Table1[],3,0)</f>
        <v>کارشناس کالیبراسیون و برنامه ریزی تعمیرات برق وابزاردقیق</v>
      </c>
      <c r="G837" s="1" t="s">
        <v>704</v>
      </c>
      <c r="H837" s="1" t="str">
        <f>VLOOKUP(Table4[[#This Row],[نام شخص کارشناس نظارت]],Table1[],3,0)</f>
        <v>کارشناس برق و ابزار دقیق نظارت (1)</v>
      </c>
      <c r="I837" s="1">
        <f>COUNTIF(Table2[کد سیستم],Table4[[#This Row],[کد سیستم]])</f>
        <v>1</v>
      </c>
    </row>
    <row r="838" spans="1:9" hidden="1" x14ac:dyDescent="0.25">
      <c r="A838" s="1">
        <v>837</v>
      </c>
      <c r="B838" s="1" t="s">
        <v>3236</v>
      </c>
      <c r="C838" s="1" t="s">
        <v>3236</v>
      </c>
      <c r="D838" s="1" t="s">
        <v>3749</v>
      </c>
      <c r="E838" s="1" t="s">
        <v>575</v>
      </c>
      <c r="F838" s="1" t="str">
        <f>VLOOKUP(Table4[[#This Row],[نام کارشناس دفتر فنی]],Table1[],3,0)</f>
        <v>کارشناس کالیبراسیون و برنامه ریزی تعمیرات برق وابزاردقیق</v>
      </c>
      <c r="G838" s="1" t="s">
        <v>704</v>
      </c>
      <c r="H838" s="1" t="str">
        <f>VLOOKUP(Table4[[#This Row],[نام شخص کارشناس نظارت]],Table1[],3,0)</f>
        <v>کارشناس برق و ابزار دقیق نظارت (1)</v>
      </c>
      <c r="I838" s="1">
        <f>COUNTIF(Table2[کد سیستم],Table4[[#This Row],[کد سیستم]])</f>
        <v>1</v>
      </c>
    </row>
    <row r="839" spans="1:9" hidden="1" x14ac:dyDescent="0.25">
      <c r="A839" s="1">
        <v>838</v>
      </c>
      <c r="B839" s="1" t="s">
        <v>3238</v>
      </c>
      <c r="C839" s="1" t="s">
        <v>3239</v>
      </c>
      <c r="D839" s="1" t="s">
        <v>3749</v>
      </c>
      <c r="E839" s="1" t="s">
        <v>418</v>
      </c>
      <c r="F839" s="1" t="str">
        <f>VLOOKUP(Table4[[#This Row],[نام کارشناس دفتر فنی]],Table1[],3,0)</f>
        <v>کارشناس بازرسی وبرنامه ریزی تعمیرات برق وابزاردقیق(1)</v>
      </c>
      <c r="G839" s="1" t="s">
        <v>704</v>
      </c>
      <c r="H839" s="1" t="str">
        <f>VLOOKUP(Table4[[#This Row],[نام شخص کارشناس نظارت]],Table1[],3,0)</f>
        <v>کارشناس برق و ابزار دقیق نظارت (1)</v>
      </c>
      <c r="I839" s="1">
        <f>COUNTIF(Table2[کد سیستم],Table4[[#This Row],[کد سیستم]])</f>
        <v>1</v>
      </c>
    </row>
    <row r="840" spans="1:9" hidden="1" x14ac:dyDescent="0.25">
      <c r="A840" s="1">
        <v>839</v>
      </c>
      <c r="B840" s="1" t="s">
        <v>3241</v>
      </c>
      <c r="C840" s="1" t="s">
        <v>3242</v>
      </c>
      <c r="D840" s="1" t="s">
        <v>3749</v>
      </c>
      <c r="E840" s="1" t="s">
        <v>418</v>
      </c>
      <c r="F840" s="1" t="str">
        <f>VLOOKUP(Table4[[#This Row],[نام کارشناس دفتر فنی]],Table1[],3,0)</f>
        <v>کارشناس بازرسی وبرنامه ریزی تعمیرات برق وابزاردقیق(1)</v>
      </c>
      <c r="G840" s="1" t="s">
        <v>704</v>
      </c>
      <c r="H840" s="1" t="str">
        <f>VLOOKUP(Table4[[#This Row],[نام شخص کارشناس نظارت]],Table1[],3,0)</f>
        <v>کارشناس برق و ابزار دقیق نظارت (1)</v>
      </c>
      <c r="I840" s="1">
        <f>COUNTIF(Table2[کد سیستم],Table4[[#This Row],[کد سیستم]])</f>
        <v>1</v>
      </c>
    </row>
    <row r="841" spans="1:9" hidden="1" x14ac:dyDescent="0.25">
      <c r="A841" s="1">
        <v>840</v>
      </c>
      <c r="B841" s="1" t="s">
        <v>3244</v>
      </c>
      <c r="C841" s="1" t="s">
        <v>3245</v>
      </c>
      <c r="D841" s="1" t="s">
        <v>3749</v>
      </c>
      <c r="E841" s="1" t="s">
        <v>418</v>
      </c>
      <c r="F841" s="1" t="str">
        <f>VLOOKUP(Table4[[#This Row],[نام کارشناس دفتر فنی]],Table1[],3,0)</f>
        <v>کارشناس بازرسی وبرنامه ریزی تعمیرات برق وابزاردقیق(1)</v>
      </c>
      <c r="G841" s="1" t="s">
        <v>704</v>
      </c>
      <c r="H841" s="1" t="str">
        <f>VLOOKUP(Table4[[#This Row],[نام شخص کارشناس نظارت]],Table1[],3,0)</f>
        <v>کارشناس برق و ابزار دقیق نظارت (1)</v>
      </c>
      <c r="I841" s="1">
        <f>COUNTIF(Table2[کد سیستم],Table4[[#This Row],[کد سیستم]])</f>
        <v>1</v>
      </c>
    </row>
    <row r="842" spans="1:9" hidden="1" x14ac:dyDescent="0.25">
      <c r="A842" s="1">
        <v>841</v>
      </c>
      <c r="B842" s="1" t="s">
        <v>3247</v>
      </c>
      <c r="C842" s="1" t="s">
        <v>3247</v>
      </c>
      <c r="D842" s="1" t="s">
        <v>3749</v>
      </c>
      <c r="E842" s="1" t="s">
        <v>418</v>
      </c>
      <c r="F842" s="1" t="str">
        <f>VLOOKUP(Table4[[#This Row],[نام کارشناس دفتر فنی]],Table1[],3,0)</f>
        <v>کارشناس بازرسی وبرنامه ریزی تعمیرات برق وابزاردقیق(1)</v>
      </c>
      <c r="G842" s="1" t="s">
        <v>704</v>
      </c>
      <c r="H842" s="1" t="str">
        <f>VLOOKUP(Table4[[#This Row],[نام شخص کارشناس نظارت]],Table1[],3,0)</f>
        <v>کارشناس برق و ابزار دقیق نظارت (1)</v>
      </c>
      <c r="I842" s="1">
        <f>COUNTIF(Table2[کد سیستم],Table4[[#This Row],[کد سیستم]])</f>
        <v>1</v>
      </c>
    </row>
    <row r="843" spans="1:9" hidden="1" x14ac:dyDescent="0.25">
      <c r="A843" s="1">
        <v>842</v>
      </c>
      <c r="B843" s="1" t="s">
        <v>3249</v>
      </c>
      <c r="C843" s="1" t="s">
        <v>3249</v>
      </c>
      <c r="D843" s="1" t="s">
        <v>3749</v>
      </c>
      <c r="E843" s="1" t="s">
        <v>418</v>
      </c>
      <c r="F843" s="1" t="str">
        <f>VLOOKUP(Table4[[#This Row],[نام کارشناس دفتر فنی]],Table1[],3,0)</f>
        <v>کارشناس بازرسی وبرنامه ریزی تعمیرات برق وابزاردقیق(1)</v>
      </c>
      <c r="G843" s="1" t="s">
        <v>704</v>
      </c>
      <c r="H843" s="1" t="str">
        <f>VLOOKUP(Table4[[#This Row],[نام شخص کارشناس نظارت]],Table1[],3,0)</f>
        <v>کارشناس برق و ابزار دقیق نظارت (1)</v>
      </c>
      <c r="I843" s="1">
        <f>COUNTIF(Table2[کد سیستم],Table4[[#This Row],[کد سیستم]])</f>
        <v>1</v>
      </c>
    </row>
    <row r="844" spans="1:9" hidden="1" x14ac:dyDescent="0.25">
      <c r="A844" s="1">
        <v>843</v>
      </c>
      <c r="B844" s="1" t="s">
        <v>3251</v>
      </c>
      <c r="C844" s="1" t="s">
        <v>3251</v>
      </c>
      <c r="D844" s="1" t="s">
        <v>3749</v>
      </c>
      <c r="E844" s="1" t="s">
        <v>418</v>
      </c>
      <c r="F844" s="1" t="str">
        <f>VLOOKUP(Table4[[#This Row],[نام کارشناس دفتر فنی]],Table1[],3,0)</f>
        <v>کارشناس بازرسی وبرنامه ریزی تعمیرات برق وابزاردقیق(1)</v>
      </c>
      <c r="G844" s="1" t="s">
        <v>704</v>
      </c>
      <c r="H844" s="1" t="str">
        <f>VLOOKUP(Table4[[#This Row],[نام شخص کارشناس نظارت]],Table1[],3,0)</f>
        <v>کارشناس برق و ابزار دقیق نظارت (1)</v>
      </c>
      <c r="I844" s="1">
        <f>COUNTIF(Table2[کد سیستم],Table4[[#This Row],[کد سیستم]])</f>
        <v>1</v>
      </c>
    </row>
    <row r="845" spans="1:9" hidden="1" x14ac:dyDescent="0.25">
      <c r="A845" s="1">
        <v>844</v>
      </c>
      <c r="B845" s="1" t="s">
        <v>3253</v>
      </c>
      <c r="C845" s="1" t="s">
        <v>3253</v>
      </c>
      <c r="D845" s="1" t="s">
        <v>3749</v>
      </c>
      <c r="E845" s="1" t="s">
        <v>418</v>
      </c>
      <c r="F845" s="1" t="str">
        <f>VLOOKUP(Table4[[#This Row],[نام کارشناس دفتر فنی]],Table1[],3,0)</f>
        <v>کارشناس بازرسی وبرنامه ریزی تعمیرات برق وابزاردقیق(1)</v>
      </c>
      <c r="G845" s="1" t="s">
        <v>704</v>
      </c>
      <c r="H845" s="1" t="str">
        <f>VLOOKUP(Table4[[#This Row],[نام شخص کارشناس نظارت]],Table1[],3,0)</f>
        <v>کارشناس برق و ابزار دقیق نظارت (1)</v>
      </c>
      <c r="I845" s="1">
        <f>COUNTIF(Table2[کد سیستم],Table4[[#This Row],[کد سیستم]])</f>
        <v>1</v>
      </c>
    </row>
    <row r="846" spans="1:9" hidden="1" x14ac:dyDescent="0.25">
      <c r="A846" s="1">
        <v>845</v>
      </c>
      <c r="B846" s="1" t="s">
        <v>3255</v>
      </c>
      <c r="C846" s="1" t="s">
        <v>3255</v>
      </c>
      <c r="D846" s="1" t="s">
        <v>3749</v>
      </c>
      <c r="E846" s="1" t="s">
        <v>418</v>
      </c>
      <c r="F846" s="1" t="str">
        <f>VLOOKUP(Table4[[#This Row],[نام کارشناس دفتر فنی]],Table1[],3,0)</f>
        <v>کارشناس بازرسی وبرنامه ریزی تعمیرات برق وابزاردقیق(1)</v>
      </c>
      <c r="G846" s="1" t="s">
        <v>704</v>
      </c>
      <c r="H846" s="1" t="str">
        <f>VLOOKUP(Table4[[#This Row],[نام شخص کارشناس نظارت]],Table1[],3,0)</f>
        <v>کارشناس برق و ابزار دقیق نظارت (1)</v>
      </c>
      <c r="I846" s="1">
        <f>COUNTIF(Table2[کد سیستم],Table4[[#This Row],[کد سیستم]])</f>
        <v>1</v>
      </c>
    </row>
    <row r="847" spans="1:9" hidden="1" x14ac:dyDescent="0.25">
      <c r="A847" s="1">
        <v>846</v>
      </c>
      <c r="B847" s="1" t="s">
        <v>3257</v>
      </c>
      <c r="C847" s="1" t="s">
        <v>3257</v>
      </c>
      <c r="D847" s="1" t="s">
        <v>3749</v>
      </c>
      <c r="E847" s="1" t="s">
        <v>586</v>
      </c>
      <c r="F847" s="1" t="str">
        <f>VLOOKUP(Table4[[#This Row],[نام کارشناس دفتر فنی]],Table1[],3,0)</f>
        <v>کارشناس بازرسی وبرنامه ریزی تعمیرات برق وابزاردقیق(2)</v>
      </c>
      <c r="G847" s="1" t="s">
        <v>704</v>
      </c>
      <c r="H847" s="1" t="str">
        <f>VLOOKUP(Table4[[#This Row],[نام شخص کارشناس نظارت]],Table1[],3,0)</f>
        <v>کارشناس برق و ابزار دقیق نظارت (1)</v>
      </c>
      <c r="I847" s="1">
        <f>COUNTIF(Table2[کد سیستم],Table4[[#This Row],[کد سیستم]])</f>
        <v>1</v>
      </c>
    </row>
    <row r="848" spans="1:9" hidden="1" x14ac:dyDescent="0.25">
      <c r="A848" s="1">
        <v>847</v>
      </c>
      <c r="B848" s="1" t="s">
        <v>3259</v>
      </c>
      <c r="C848" s="1" t="s">
        <v>3260</v>
      </c>
      <c r="D848" s="1" t="s">
        <v>3749</v>
      </c>
      <c r="E848" s="1" t="s">
        <v>586</v>
      </c>
      <c r="F848" s="1" t="str">
        <f>VLOOKUP(Table4[[#This Row],[نام کارشناس دفتر فنی]],Table1[],3,0)</f>
        <v>کارشناس بازرسی وبرنامه ریزی تعمیرات برق وابزاردقیق(2)</v>
      </c>
      <c r="G848" s="1" t="s">
        <v>704</v>
      </c>
      <c r="H848" s="1" t="str">
        <f>VLOOKUP(Table4[[#This Row],[نام شخص کارشناس نظارت]],Table1[],3,0)</f>
        <v>کارشناس برق و ابزار دقیق نظارت (1)</v>
      </c>
      <c r="I848" s="1">
        <f>COUNTIF(Table2[کد سیستم],Table4[[#This Row],[کد سیستم]])</f>
        <v>1</v>
      </c>
    </row>
    <row r="849" spans="1:9" hidden="1" x14ac:dyDescent="0.25">
      <c r="A849" s="1">
        <v>848</v>
      </c>
      <c r="B849" s="1" t="s">
        <v>3262</v>
      </c>
      <c r="C849" s="1" t="s">
        <v>3263</v>
      </c>
      <c r="D849" s="1" t="s">
        <v>3749</v>
      </c>
      <c r="E849" s="1" t="s">
        <v>586</v>
      </c>
      <c r="F849" s="1" t="str">
        <f>VLOOKUP(Table4[[#This Row],[نام کارشناس دفتر فنی]],Table1[],3,0)</f>
        <v>کارشناس بازرسی وبرنامه ریزی تعمیرات برق وابزاردقیق(2)</v>
      </c>
      <c r="G849" s="1" t="s">
        <v>704</v>
      </c>
      <c r="H849" s="1" t="str">
        <f>VLOOKUP(Table4[[#This Row],[نام شخص کارشناس نظارت]],Table1[],3,0)</f>
        <v>کارشناس برق و ابزار دقیق نظارت (1)</v>
      </c>
      <c r="I849" s="1">
        <f>COUNTIF(Table2[کد سیستم],Table4[[#This Row],[کد سیستم]])</f>
        <v>1</v>
      </c>
    </row>
    <row r="850" spans="1:9" hidden="1" x14ac:dyDescent="0.25">
      <c r="A850" s="1">
        <v>849</v>
      </c>
      <c r="B850" s="1" t="s">
        <v>3265</v>
      </c>
      <c r="C850" s="1" t="s">
        <v>3265</v>
      </c>
      <c r="D850" s="1" t="s">
        <v>3749</v>
      </c>
      <c r="E850" s="1" t="s">
        <v>586</v>
      </c>
      <c r="F850" s="1" t="str">
        <f>VLOOKUP(Table4[[#This Row],[نام کارشناس دفتر فنی]],Table1[],3,0)</f>
        <v>کارشناس بازرسی وبرنامه ریزی تعمیرات برق وابزاردقیق(2)</v>
      </c>
      <c r="G850" s="1" t="s">
        <v>704</v>
      </c>
      <c r="H850" s="1" t="str">
        <f>VLOOKUP(Table4[[#This Row],[نام شخص کارشناس نظارت]],Table1[],3,0)</f>
        <v>کارشناس برق و ابزار دقیق نظارت (1)</v>
      </c>
      <c r="I850" s="1">
        <f>COUNTIF(Table2[کد سیستم],Table4[[#This Row],[کد سیستم]])</f>
        <v>1</v>
      </c>
    </row>
    <row r="851" spans="1:9" hidden="1" x14ac:dyDescent="0.25">
      <c r="A851" s="1">
        <v>850</v>
      </c>
      <c r="B851" s="1" t="s">
        <v>3267</v>
      </c>
      <c r="C851" s="1" t="s">
        <v>3267</v>
      </c>
      <c r="D851" s="1" t="s">
        <v>3749</v>
      </c>
      <c r="E851" s="1" t="s">
        <v>586</v>
      </c>
      <c r="F851" s="1" t="str">
        <f>VLOOKUP(Table4[[#This Row],[نام کارشناس دفتر فنی]],Table1[],3,0)</f>
        <v>کارشناس بازرسی وبرنامه ریزی تعمیرات برق وابزاردقیق(2)</v>
      </c>
      <c r="G851" s="1" t="s">
        <v>704</v>
      </c>
      <c r="H851" s="1" t="str">
        <f>VLOOKUP(Table4[[#This Row],[نام شخص کارشناس نظارت]],Table1[],3,0)</f>
        <v>کارشناس برق و ابزار دقیق نظارت (1)</v>
      </c>
      <c r="I851" s="1">
        <f>COUNTIF(Table2[کد سیستم],Table4[[#This Row],[کد سیستم]])</f>
        <v>1</v>
      </c>
    </row>
    <row r="852" spans="1:9" hidden="1" x14ac:dyDescent="0.25">
      <c r="A852" s="1">
        <v>851</v>
      </c>
      <c r="B852" s="1" t="s">
        <v>3269</v>
      </c>
      <c r="C852" s="1" t="s">
        <v>3269</v>
      </c>
      <c r="D852" s="1" t="s">
        <v>3749</v>
      </c>
      <c r="E852" s="1" t="s">
        <v>586</v>
      </c>
      <c r="F852" s="1" t="str">
        <f>VLOOKUP(Table4[[#This Row],[نام کارشناس دفتر فنی]],Table1[],3,0)</f>
        <v>کارشناس بازرسی وبرنامه ریزی تعمیرات برق وابزاردقیق(2)</v>
      </c>
      <c r="G852" s="1" t="s">
        <v>704</v>
      </c>
      <c r="H852" s="1" t="str">
        <f>VLOOKUP(Table4[[#This Row],[نام شخص کارشناس نظارت]],Table1[],3,0)</f>
        <v>کارشناس برق و ابزار دقیق نظارت (1)</v>
      </c>
      <c r="I852" s="1">
        <f>COUNTIF(Table2[کد سیستم],Table4[[#This Row],[کد سیستم]])</f>
        <v>1</v>
      </c>
    </row>
    <row r="853" spans="1:9" hidden="1" x14ac:dyDescent="0.25">
      <c r="A853" s="1">
        <v>852</v>
      </c>
      <c r="B853" s="1" t="s">
        <v>3271</v>
      </c>
      <c r="C853" s="1" t="s">
        <v>3271</v>
      </c>
      <c r="D853" s="1" t="s">
        <v>3749</v>
      </c>
      <c r="E853" s="1" t="s">
        <v>586</v>
      </c>
      <c r="F853" s="1" t="str">
        <f>VLOOKUP(Table4[[#This Row],[نام کارشناس دفتر فنی]],Table1[],3,0)</f>
        <v>کارشناس بازرسی وبرنامه ریزی تعمیرات برق وابزاردقیق(2)</v>
      </c>
      <c r="G853" s="1" t="s">
        <v>704</v>
      </c>
      <c r="H853" s="1" t="str">
        <f>VLOOKUP(Table4[[#This Row],[نام شخص کارشناس نظارت]],Table1[],3,0)</f>
        <v>کارشناس برق و ابزار دقیق نظارت (1)</v>
      </c>
      <c r="I853" s="1">
        <f>COUNTIF(Table2[کد سیستم],Table4[[#This Row],[کد سیستم]])</f>
        <v>1</v>
      </c>
    </row>
    <row r="854" spans="1:9" hidden="1" x14ac:dyDescent="0.25">
      <c r="A854" s="1">
        <v>853</v>
      </c>
      <c r="B854" s="1" t="s">
        <v>3273</v>
      </c>
      <c r="C854" s="1" t="s">
        <v>3273</v>
      </c>
      <c r="D854" s="1" t="s">
        <v>3749</v>
      </c>
      <c r="E854" s="1" t="s">
        <v>586</v>
      </c>
      <c r="F854" s="1" t="str">
        <f>VLOOKUP(Table4[[#This Row],[نام کارشناس دفتر فنی]],Table1[],3,0)</f>
        <v>کارشناس بازرسی وبرنامه ریزی تعمیرات برق وابزاردقیق(2)</v>
      </c>
      <c r="G854" s="1" t="s">
        <v>704</v>
      </c>
      <c r="H854" s="1" t="str">
        <f>VLOOKUP(Table4[[#This Row],[نام شخص کارشناس نظارت]],Table1[],3,0)</f>
        <v>کارشناس برق و ابزار دقیق نظارت (1)</v>
      </c>
      <c r="I854" s="1">
        <f>COUNTIF(Table2[کد سیستم],Table4[[#This Row],[کد سیستم]])</f>
        <v>1</v>
      </c>
    </row>
    <row r="855" spans="1:9" hidden="1" x14ac:dyDescent="0.25">
      <c r="A855" s="1">
        <v>854</v>
      </c>
      <c r="B855" s="1" t="s">
        <v>3275</v>
      </c>
      <c r="C855" s="1" t="s">
        <v>3275</v>
      </c>
      <c r="D855" s="1" t="s">
        <v>3749</v>
      </c>
      <c r="E855" s="1" t="s">
        <v>586</v>
      </c>
      <c r="F855" s="1" t="str">
        <f>VLOOKUP(Table4[[#This Row],[نام کارشناس دفتر فنی]],Table1[],3,0)</f>
        <v>کارشناس بازرسی وبرنامه ریزی تعمیرات برق وابزاردقیق(2)</v>
      </c>
      <c r="G855" s="1" t="s">
        <v>704</v>
      </c>
      <c r="H855" s="1" t="str">
        <f>VLOOKUP(Table4[[#This Row],[نام شخص کارشناس نظارت]],Table1[],3,0)</f>
        <v>کارشناس برق و ابزار دقیق نظارت (1)</v>
      </c>
      <c r="I855" s="1">
        <f>COUNTIF(Table2[کد سیستم],Table4[[#This Row],[کد سیستم]])</f>
        <v>1</v>
      </c>
    </row>
    <row r="856" spans="1:9" hidden="1" x14ac:dyDescent="0.25">
      <c r="A856" s="1">
        <v>855</v>
      </c>
      <c r="B856" s="1" t="s">
        <v>3277</v>
      </c>
      <c r="C856" s="1" t="s">
        <v>3277</v>
      </c>
      <c r="D856" s="1" t="s">
        <v>3749</v>
      </c>
      <c r="E856" s="1" t="s">
        <v>586</v>
      </c>
      <c r="F856" s="1" t="str">
        <f>VLOOKUP(Table4[[#This Row],[نام کارشناس دفتر فنی]],Table1[],3,0)</f>
        <v>کارشناس بازرسی وبرنامه ریزی تعمیرات برق وابزاردقیق(2)</v>
      </c>
      <c r="G856" s="1" t="s">
        <v>704</v>
      </c>
      <c r="H856" s="1" t="str">
        <f>VLOOKUP(Table4[[#This Row],[نام شخص کارشناس نظارت]],Table1[],3,0)</f>
        <v>کارشناس برق و ابزار دقیق نظارت (1)</v>
      </c>
      <c r="I856" s="1">
        <f>COUNTIF(Table2[کد سیستم],Table4[[#This Row],[کد سیستم]])</f>
        <v>1</v>
      </c>
    </row>
    <row r="857" spans="1:9" hidden="1" x14ac:dyDescent="0.25">
      <c r="A857" s="1">
        <v>856</v>
      </c>
      <c r="B857" s="1" t="s">
        <v>3279</v>
      </c>
      <c r="C857" s="1" t="s">
        <v>3279</v>
      </c>
      <c r="D857" s="1" t="s">
        <v>3749</v>
      </c>
      <c r="E857" s="1" t="s">
        <v>586</v>
      </c>
      <c r="F857" s="1" t="str">
        <f>VLOOKUP(Table4[[#This Row],[نام کارشناس دفتر فنی]],Table1[],3,0)</f>
        <v>کارشناس بازرسی وبرنامه ریزی تعمیرات برق وابزاردقیق(2)</v>
      </c>
      <c r="G857" s="1" t="s">
        <v>704</v>
      </c>
      <c r="H857" s="1" t="str">
        <f>VLOOKUP(Table4[[#This Row],[نام شخص کارشناس نظارت]],Table1[],3,0)</f>
        <v>کارشناس برق و ابزار دقیق نظارت (1)</v>
      </c>
      <c r="I857" s="1">
        <f>COUNTIF(Table2[کد سیستم],Table4[[#This Row],[کد سیستم]])</f>
        <v>1</v>
      </c>
    </row>
    <row r="858" spans="1:9" hidden="1" x14ac:dyDescent="0.25">
      <c r="A858" s="1">
        <v>857</v>
      </c>
      <c r="B858" s="1" t="s">
        <v>3281</v>
      </c>
      <c r="C858" s="1" t="s">
        <v>3281</v>
      </c>
      <c r="D858" s="1" t="s">
        <v>3749</v>
      </c>
      <c r="E858" s="1" t="s">
        <v>586</v>
      </c>
      <c r="F858" s="1" t="str">
        <f>VLOOKUP(Table4[[#This Row],[نام کارشناس دفتر فنی]],Table1[],3,0)</f>
        <v>کارشناس بازرسی وبرنامه ریزی تعمیرات برق وابزاردقیق(2)</v>
      </c>
      <c r="G858" s="1" t="s">
        <v>704</v>
      </c>
      <c r="H858" s="1" t="str">
        <f>VLOOKUP(Table4[[#This Row],[نام شخص کارشناس نظارت]],Table1[],3,0)</f>
        <v>کارشناس برق و ابزار دقیق نظارت (1)</v>
      </c>
      <c r="I858" s="1">
        <f>COUNTIF(Table2[کد سیستم],Table4[[#This Row],[کد سیستم]])</f>
        <v>1</v>
      </c>
    </row>
    <row r="859" spans="1:9" hidden="1" x14ac:dyDescent="0.25">
      <c r="A859" s="1">
        <v>858</v>
      </c>
      <c r="B859" s="1" t="s">
        <v>3283</v>
      </c>
      <c r="C859" s="1" t="s">
        <v>3283</v>
      </c>
      <c r="D859" s="1" t="s">
        <v>3749</v>
      </c>
      <c r="E859" s="1" t="s">
        <v>586</v>
      </c>
      <c r="F859" s="1" t="str">
        <f>VLOOKUP(Table4[[#This Row],[نام کارشناس دفتر فنی]],Table1[],3,0)</f>
        <v>کارشناس بازرسی وبرنامه ریزی تعمیرات برق وابزاردقیق(2)</v>
      </c>
      <c r="G859" s="1" t="s">
        <v>704</v>
      </c>
      <c r="H859" s="1" t="str">
        <f>VLOOKUP(Table4[[#This Row],[نام شخص کارشناس نظارت]],Table1[],3,0)</f>
        <v>کارشناس برق و ابزار دقیق نظارت (1)</v>
      </c>
      <c r="I859" s="1">
        <f>COUNTIF(Table2[کد سیستم],Table4[[#This Row],[کد سیستم]])</f>
        <v>1</v>
      </c>
    </row>
    <row r="860" spans="1:9" hidden="1" x14ac:dyDescent="0.25">
      <c r="A860" s="1">
        <v>859</v>
      </c>
      <c r="B860" s="1" t="s">
        <v>3285</v>
      </c>
      <c r="C860" s="1" t="s">
        <v>3285</v>
      </c>
      <c r="D860" s="1" t="s">
        <v>3749</v>
      </c>
      <c r="E860" s="1" t="s">
        <v>586</v>
      </c>
      <c r="F860" s="1" t="str">
        <f>VLOOKUP(Table4[[#This Row],[نام کارشناس دفتر فنی]],Table1[],3,0)</f>
        <v>کارشناس بازرسی وبرنامه ریزی تعمیرات برق وابزاردقیق(2)</v>
      </c>
      <c r="G860" s="1" t="s">
        <v>704</v>
      </c>
      <c r="H860" s="1" t="str">
        <f>VLOOKUP(Table4[[#This Row],[نام شخص کارشناس نظارت]],Table1[],3,0)</f>
        <v>کارشناس برق و ابزار دقیق نظارت (1)</v>
      </c>
      <c r="I860" s="1">
        <f>COUNTIF(Table2[کد سیستم],Table4[[#This Row],[کد سیستم]])</f>
        <v>1</v>
      </c>
    </row>
    <row r="861" spans="1:9" hidden="1" x14ac:dyDescent="0.25">
      <c r="A861" s="1">
        <v>860</v>
      </c>
      <c r="B861" s="1" t="s">
        <v>3287</v>
      </c>
      <c r="C861" s="1" t="s">
        <v>3287</v>
      </c>
      <c r="D861" s="1" t="s">
        <v>3749</v>
      </c>
      <c r="E861" s="1" t="s">
        <v>586</v>
      </c>
      <c r="F861" s="1" t="str">
        <f>VLOOKUP(Table4[[#This Row],[نام کارشناس دفتر فنی]],Table1[],3,0)</f>
        <v>کارشناس بازرسی وبرنامه ریزی تعمیرات برق وابزاردقیق(2)</v>
      </c>
      <c r="G861" s="1" t="s">
        <v>704</v>
      </c>
      <c r="H861" s="1" t="str">
        <f>VLOOKUP(Table4[[#This Row],[نام شخص کارشناس نظارت]],Table1[],3,0)</f>
        <v>کارشناس برق و ابزار دقیق نظارت (1)</v>
      </c>
      <c r="I861" s="1">
        <f>COUNTIF(Table2[کد سیستم],Table4[[#This Row],[کد سیستم]])</f>
        <v>1</v>
      </c>
    </row>
    <row r="862" spans="1:9" hidden="1" x14ac:dyDescent="0.25">
      <c r="A862" s="1">
        <v>861</v>
      </c>
      <c r="B862" s="1" t="s">
        <v>3289</v>
      </c>
      <c r="C862" s="1" t="s">
        <v>3289</v>
      </c>
      <c r="D862" s="1" t="s">
        <v>3749</v>
      </c>
      <c r="E862" s="1" t="s">
        <v>586</v>
      </c>
      <c r="F862" s="1" t="str">
        <f>VLOOKUP(Table4[[#This Row],[نام کارشناس دفتر فنی]],Table1[],3,0)</f>
        <v>کارشناس بازرسی وبرنامه ریزی تعمیرات برق وابزاردقیق(2)</v>
      </c>
      <c r="G862" s="1" t="s">
        <v>704</v>
      </c>
      <c r="H862" s="1" t="str">
        <f>VLOOKUP(Table4[[#This Row],[نام شخص کارشناس نظارت]],Table1[],3,0)</f>
        <v>کارشناس برق و ابزار دقیق نظارت (1)</v>
      </c>
      <c r="I862" s="1">
        <f>COUNTIF(Table2[کد سیستم],Table4[[#This Row],[کد سیستم]])</f>
        <v>1</v>
      </c>
    </row>
    <row r="863" spans="1:9" hidden="1" x14ac:dyDescent="0.25">
      <c r="A863" s="1">
        <v>862</v>
      </c>
      <c r="B863" s="1" t="s">
        <v>3291</v>
      </c>
      <c r="C863" s="1" t="s">
        <v>3291</v>
      </c>
      <c r="D863" s="1" t="s">
        <v>3749</v>
      </c>
      <c r="E863" s="1" t="s">
        <v>586</v>
      </c>
      <c r="F863" s="1" t="str">
        <f>VLOOKUP(Table4[[#This Row],[نام کارشناس دفتر فنی]],Table1[],3,0)</f>
        <v>کارشناس بازرسی وبرنامه ریزی تعمیرات برق وابزاردقیق(2)</v>
      </c>
      <c r="G863" s="1" t="s">
        <v>704</v>
      </c>
      <c r="H863" s="1" t="str">
        <f>VLOOKUP(Table4[[#This Row],[نام شخص کارشناس نظارت]],Table1[],3,0)</f>
        <v>کارشناس برق و ابزار دقیق نظارت (1)</v>
      </c>
      <c r="I863" s="1">
        <f>COUNTIF(Table2[کد سیستم],Table4[[#This Row],[کد سیستم]])</f>
        <v>1</v>
      </c>
    </row>
    <row r="864" spans="1:9" hidden="1" x14ac:dyDescent="0.25">
      <c r="A864" s="1">
        <v>863</v>
      </c>
      <c r="B864" s="1" t="s">
        <v>3293</v>
      </c>
      <c r="C864" s="1" t="s">
        <v>3293</v>
      </c>
      <c r="D864" s="1" t="s">
        <v>3749</v>
      </c>
      <c r="E864" s="1" t="s">
        <v>586</v>
      </c>
      <c r="F864" s="1" t="str">
        <f>VLOOKUP(Table4[[#This Row],[نام کارشناس دفتر فنی]],Table1[],3,0)</f>
        <v>کارشناس بازرسی وبرنامه ریزی تعمیرات برق وابزاردقیق(2)</v>
      </c>
      <c r="G864" s="1" t="s">
        <v>704</v>
      </c>
      <c r="H864" s="1" t="str">
        <f>VLOOKUP(Table4[[#This Row],[نام شخص کارشناس نظارت]],Table1[],3,0)</f>
        <v>کارشناس برق و ابزار دقیق نظارت (1)</v>
      </c>
      <c r="I864" s="1">
        <f>COUNTIF(Table2[کد سیستم],Table4[[#This Row],[کد سیستم]])</f>
        <v>1</v>
      </c>
    </row>
    <row r="865" spans="1:9" hidden="1" x14ac:dyDescent="0.25">
      <c r="A865" s="1">
        <v>864</v>
      </c>
      <c r="B865" s="1" t="s">
        <v>3295</v>
      </c>
      <c r="C865" s="1" t="s">
        <v>3295</v>
      </c>
      <c r="D865" s="1" t="s">
        <v>3749</v>
      </c>
      <c r="E865" s="1" t="s">
        <v>418</v>
      </c>
      <c r="F865" s="1" t="str">
        <f>VLOOKUP(Table4[[#This Row],[نام کارشناس دفتر فنی]],Table1[],3,0)</f>
        <v>کارشناس بازرسی وبرنامه ریزی تعمیرات برق وابزاردقیق(1)</v>
      </c>
      <c r="G865" s="1" t="s">
        <v>704</v>
      </c>
      <c r="H865" s="1" t="str">
        <f>VLOOKUP(Table4[[#This Row],[نام شخص کارشناس نظارت]],Table1[],3,0)</f>
        <v>کارشناس برق و ابزار دقیق نظارت (1)</v>
      </c>
      <c r="I865" s="1">
        <f>COUNTIF(Table2[کد سیستم],Table4[[#This Row],[کد سیستم]])</f>
        <v>1</v>
      </c>
    </row>
    <row r="866" spans="1:9" hidden="1" x14ac:dyDescent="0.25">
      <c r="A866" s="1">
        <v>865</v>
      </c>
      <c r="B866" s="1" t="s">
        <v>3297</v>
      </c>
      <c r="C866" s="1" t="s">
        <v>3297</v>
      </c>
      <c r="D866" s="1" t="s">
        <v>3749</v>
      </c>
      <c r="E866" s="1" t="s">
        <v>418</v>
      </c>
      <c r="F866" s="1" t="str">
        <f>VLOOKUP(Table4[[#This Row],[نام کارشناس دفتر فنی]],Table1[],3,0)</f>
        <v>کارشناس بازرسی وبرنامه ریزی تعمیرات برق وابزاردقیق(1)</v>
      </c>
      <c r="G866" s="1" t="s">
        <v>704</v>
      </c>
      <c r="H866" s="1" t="str">
        <f>VLOOKUP(Table4[[#This Row],[نام شخص کارشناس نظارت]],Table1[],3,0)</f>
        <v>کارشناس برق و ابزار دقیق نظارت (1)</v>
      </c>
      <c r="I866" s="1">
        <f>COUNTIF(Table2[کد سیستم],Table4[[#This Row],[کد سیستم]])</f>
        <v>1</v>
      </c>
    </row>
    <row r="867" spans="1:9" hidden="1" x14ac:dyDescent="0.25">
      <c r="A867" s="1">
        <v>866</v>
      </c>
      <c r="B867" s="1" t="s">
        <v>3299</v>
      </c>
      <c r="C867" s="1" t="s">
        <v>3299</v>
      </c>
      <c r="D867" s="1" t="s">
        <v>3749</v>
      </c>
      <c r="E867" s="1" t="s">
        <v>418</v>
      </c>
      <c r="F867" s="1" t="str">
        <f>VLOOKUP(Table4[[#This Row],[نام کارشناس دفتر فنی]],Table1[],3,0)</f>
        <v>کارشناس بازرسی وبرنامه ریزی تعمیرات برق وابزاردقیق(1)</v>
      </c>
      <c r="G867" s="1" t="s">
        <v>704</v>
      </c>
      <c r="H867" s="1" t="str">
        <f>VLOOKUP(Table4[[#This Row],[نام شخص کارشناس نظارت]],Table1[],3,0)</f>
        <v>کارشناس برق و ابزار دقیق نظارت (1)</v>
      </c>
      <c r="I867" s="1">
        <f>COUNTIF(Table2[کد سیستم],Table4[[#This Row],[کد سیستم]])</f>
        <v>1</v>
      </c>
    </row>
    <row r="868" spans="1:9" hidden="1" x14ac:dyDescent="0.25">
      <c r="A868" s="1">
        <v>867</v>
      </c>
      <c r="B868" s="1" t="s">
        <v>3301</v>
      </c>
      <c r="C868" s="1" t="s">
        <v>3301</v>
      </c>
      <c r="D868" s="1" t="s">
        <v>3749</v>
      </c>
      <c r="E868" s="1" t="s">
        <v>418</v>
      </c>
      <c r="F868" s="1" t="str">
        <f>VLOOKUP(Table4[[#This Row],[نام کارشناس دفتر فنی]],Table1[],3,0)</f>
        <v>کارشناس بازرسی وبرنامه ریزی تعمیرات برق وابزاردقیق(1)</v>
      </c>
      <c r="G868" s="1" t="s">
        <v>704</v>
      </c>
      <c r="H868" s="1" t="str">
        <f>VLOOKUP(Table4[[#This Row],[نام شخص کارشناس نظارت]],Table1[],3,0)</f>
        <v>کارشناس برق و ابزار دقیق نظارت (1)</v>
      </c>
      <c r="I868" s="1">
        <f>COUNTIF(Table2[کد سیستم],Table4[[#This Row],[کد سیستم]])</f>
        <v>1</v>
      </c>
    </row>
    <row r="869" spans="1:9" hidden="1" x14ac:dyDescent="0.25">
      <c r="A869" s="1">
        <v>868</v>
      </c>
      <c r="B869" s="1" t="s">
        <v>3303</v>
      </c>
      <c r="C869" s="1" t="s">
        <v>3303</v>
      </c>
      <c r="D869" s="1" t="s">
        <v>3749</v>
      </c>
      <c r="E869" s="1" t="s">
        <v>418</v>
      </c>
      <c r="F869" s="1" t="str">
        <f>VLOOKUP(Table4[[#This Row],[نام کارشناس دفتر فنی]],Table1[],3,0)</f>
        <v>کارشناس بازرسی وبرنامه ریزی تعمیرات برق وابزاردقیق(1)</v>
      </c>
      <c r="G869" s="1" t="s">
        <v>704</v>
      </c>
      <c r="H869" s="1" t="str">
        <f>VLOOKUP(Table4[[#This Row],[نام شخص کارشناس نظارت]],Table1[],3,0)</f>
        <v>کارشناس برق و ابزار دقیق نظارت (1)</v>
      </c>
      <c r="I869" s="1">
        <f>COUNTIF(Table2[کد سیستم],Table4[[#This Row],[کد سیستم]])</f>
        <v>1</v>
      </c>
    </row>
    <row r="870" spans="1:9" hidden="1" x14ac:dyDescent="0.25">
      <c r="A870" s="1">
        <v>869</v>
      </c>
      <c r="B870" s="1" t="s">
        <v>3305</v>
      </c>
      <c r="C870" s="1" t="s">
        <v>3305</v>
      </c>
      <c r="D870" s="1" t="s">
        <v>3749</v>
      </c>
      <c r="E870" s="1" t="s">
        <v>418</v>
      </c>
      <c r="F870" s="1" t="str">
        <f>VLOOKUP(Table4[[#This Row],[نام کارشناس دفتر فنی]],Table1[],3,0)</f>
        <v>کارشناس بازرسی وبرنامه ریزی تعمیرات برق وابزاردقیق(1)</v>
      </c>
      <c r="G870" s="1" t="s">
        <v>704</v>
      </c>
      <c r="H870" s="1" t="str">
        <f>VLOOKUP(Table4[[#This Row],[نام شخص کارشناس نظارت]],Table1[],3,0)</f>
        <v>کارشناس برق و ابزار دقیق نظارت (1)</v>
      </c>
      <c r="I870" s="1">
        <f>COUNTIF(Table2[کد سیستم],Table4[[#This Row],[کد سیستم]])</f>
        <v>1</v>
      </c>
    </row>
    <row r="871" spans="1:9" hidden="1" x14ac:dyDescent="0.25">
      <c r="A871" s="1">
        <v>870</v>
      </c>
      <c r="B871" s="1" t="s">
        <v>3307</v>
      </c>
      <c r="C871" s="1" t="s">
        <v>3307</v>
      </c>
      <c r="D871" s="1" t="s">
        <v>3749</v>
      </c>
      <c r="E871" s="1" t="s">
        <v>418</v>
      </c>
      <c r="F871" s="1" t="str">
        <f>VLOOKUP(Table4[[#This Row],[نام کارشناس دفتر فنی]],Table1[],3,0)</f>
        <v>کارشناس بازرسی وبرنامه ریزی تعمیرات برق وابزاردقیق(1)</v>
      </c>
      <c r="G871" s="1" t="s">
        <v>704</v>
      </c>
      <c r="H871" s="1" t="str">
        <f>VLOOKUP(Table4[[#This Row],[نام شخص کارشناس نظارت]],Table1[],3,0)</f>
        <v>کارشناس برق و ابزار دقیق نظارت (1)</v>
      </c>
      <c r="I871" s="1">
        <f>COUNTIF(Table2[کد سیستم],Table4[[#This Row],[کد سیستم]])</f>
        <v>1</v>
      </c>
    </row>
    <row r="872" spans="1:9" hidden="1" x14ac:dyDescent="0.25">
      <c r="A872" s="1">
        <v>871</v>
      </c>
      <c r="B872" s="1" t="s">
        <v>3309</v>
      </c>
      <c r="C872" s="1" t="s">
        <v>3309</v>
      </c>
      <c r="D872" s="1" t="s">
        <v>3749</v>
      </c>
      <c r="E872" s="1" t="s">
        <v>418</v>
      </c>
      <c r="F872" s="1" t="str">
        <f>VLOOKUP(Table4[[#This Row],[نام کارشناس دفتر فنی]],Table1[],3,0)</f>
        <v>کارشناس بازرسی وبرنامه ریزی تعمیرات برق وابزاردقیق(1)</v>
      </c>
      <c r="G872" s="1" t="s">
        <v>704</v>
      </c>
      <c r="H872" s="1" t="str">
        <f>VLOOKUP(Table4[[#This Row],[نام شخص کارشناس نظارت]],Table1[],3,0)</f>
        <v>کارشناس برق و ابزار دقیق نظارت (1)</v>
      </c>
      <c r="I872" s="1">
        <f>COUNTIF(Table2[کد سیستم],Table4[[#This Row],[کد سیستم]])</f>
        <v>1</v>
      </c>
    </row>
    <row r="873" spans="1:9" hidden="1" x14ac:dyDescent="0.25">
      <c r="A873" s="1">
        <v>872</v>
      </c>
      <c r="B873" s="1" t="s">
        <v>3311</v>
      </c>
      <c r="C873" s="1" t="s">
        <v>3311</v>
      </c>
      <c r="D873" s="1" t="s">
        <v>3749</v>
      </c>
      <c r="E873" s="1" t="s">
        <v>418</v>
      </c>
      <c r="F873" s="1" t="str">
        <f>VLOOKUP(Table4[[#This Row],[نام کارشناس دفتر فنی]],Table1[],3,0)</f>
        <v>کارشناس بازرسی وبرنامه ریزی تعمیرات برق وابزاردقیق(1)</v>
      </c>
      <c r="G873" s="1" t="s">
        <v>704</v>
      </c>
      <c r="H873" s="1" t="str">
        <f>VLOOKUP(Table4[[#This Row],[نام شخص کارشناس نظارت]],Table1[],3,0)</f>
        <v>کارشناس برق و ابزار دقیق نظارت (1)</v>
      </c>
      <c r="I873" s="1">
        <f>COUNTIF(Table2[کد سیستم],Table4[[#This Row],[کد سیستم]])</f>
        <v>1</v>
      </c>
    </row>
    <row r="874" spans="1:9" hidden="1" x14ac:dyDescent="0.25">
      <c r="A874" s="1">
        <v>873</v>
      </c>
      <c r="B874" s="1" t="s">
        <v>3313</v>
      </c>
      <c r="C874" s="1" t="s">
        <v>3313</v>
      </c>
      <c r="D874" s="1" t="s">
        <v>3749</v>
      </c>
      <c r="E874" s="1" t="s">
        <v>418</v>
      </c>
      <c r="F874" s="1" t="str">
        <f>VLOOKUP(Table4[[#This Row],[نام کارشناس دفتر فنی]],Table1[],3,0)</f>
        <v>کارشناس بازرسی وبرنامه ریزی تعمیرات برق وابزاردقیق(1)</v>
      </c>
      <c r="G874" s="1" t="s">
        <v>704</v>
      </c>
      <c r="H874" s="1" t="str">
        <f>VLOOKUP(Table4[[#This Row],[نام شخص کارشناس نظارت]],Table1[],3,0)</f>
        <v>کارشناس برق و ابزار دقیق نظارت (1)</v>
      </c>
      <c r="I874" s="1">
        <f>COUNTIF(Table2[کد سیستم],Table4[[#This Row],[کد سیستم]])</f>
        <v>1</v>
      </c>
    </row>
    <row r="875" spans="1:9" hidden="1" x14ac:dyDescent="0.25">
      <c r="A875" s="1">
        <v>874</v>
      </c>
      <c r="B875" s="1" t="s">
        <v>3315</v>
      </c>
      <c r="C875" s="1" t="s">
        <v>3315</v>
      </c>
      <c r="D875" s="1" t="s">
        <v>3749</v>
      </c>
      <c r="E875" s="1" t="s">
        <v>418</v>
      </c>
      <c r="F875" s="1" t="str">
        <f>VLOOKUP(Table4[[#This Row],[نام کارشناس دفتر فنی]],Table1[],3,0)</f>
        <v>کارشناس بازرسی وبرنامه ریزی تعمیرات برق وابزاردقیق(1)</v>
      </c>
      <c r="G875" s="1" t="s">
        <v>704</v>
      </c>
      <c r="H875" s="1" t="str">
        <f>VLOOKUP(Table4[[#This Row],[نام شخص کارشناس نظارت]],Table1[],3,0)</f>
        <v>کارشناس برق و ابزار دقیق نظارت (1)</v>
      </c>
      <c r="I875" s="1">
        <f>COUNTIF(Table2[کد سیستم],Table4[[#This Row],[کد سیستم]])</f>
        <v>1</v>
      </c>
    </row>
    <row r="876" spans="1:9" hidden="1" x14ac:dyDescent="0.25">
      <c r="A876" s="1">
        <v>875</v>
      </c>
      <c r="B876" s="1" t="s">
        <v>3317</v>
      </c>
      <c r="C876" s="1" t="s">
        <v>3317</v>
      </c>
      <c r="D876" s="1" t="s">
        <v>3749</v>
      </c>
      <c r="E876" s="1" t="s">
        <v>418</v>
      </c>
      <c r="F876" s="1" t="str">
        <f>VLOOKUP(Table4[[#This Row],[نام کارشناس دفتر فنی]],Table1[],3,0)</f>
        <v>کارشناس بازرسی وبرنامه ریزی تعمیرات برق وابزاردقیق(1)</v>
      </c>
      <c r="G876" s="1" t="s">
        <v>704</v>
      </c>
      <c r="H876" s="1" t="str">
        <f>VLOOKUP(Table4[[#This Row],[نام شخص کارشناس نظارت]],Table1[],3,0)</f>
        <v>کارشناس برق و ابزار دقیق نظارت (1)</v>
      </c>
      <c r="I876" s="1">
        <f>COUNTIF(Table2[کد سیستم],Table4[[#This Row],[کد سیستم]])</f>
        <v>1</v>
      </c>
    </row>
    <row r="877" spans="1:9" hidden="1" x14ac:dyDescent="0.25">
      <c r="A877" s="1">
        <v>876</v>
      </c>
      <c r="B877" s="1" t="s">
        <v>3319</v>
      </c>
      <c r="C877" s="1" t="s">
        <v>3320</v>
      </c>
      <c r="D877" s="1" t="s">
        <v>3749</v>
      </c>
      <c r="E877" s="1" t="s">
        <v>418</v>
      </c>
      <c r="F877" s="1" t="str">
        <f>VLOOKUP(Table4[[#This Row],[نام کارشناس دفتر فنی]],Table1[],3,0)</f>
        <v>کارشناس بازرسی وبرنامه ریزی تعمیرات برق وابزاردقیق(1)</v>
      </c>
      <c r="G877" s="1" t="s">
        <v>704</v>
      </c>
      <c r="H877" s="1" t="str">
        <f>VLOOKUP(Table4[[#This Row],[نام شخص کارشناس نظارت]],Table1[],3,0)</f>
        <v>کارشناس برق و ابزار دقیق نظارت (1)</v>
      </c>
      <c r="I877" s="1">
        <f>COUNTIF(Table2[کد سیستم],Table4[[#This Row],[کد سیستم]])</f>
        <v>1</v>
      </c>
    </row>
    <row r="878" spans="1:9" hidden="1" x14ac:dyDescent="0.25">
      <c r="A878" s="1">
        <v>877</v>
      </c>
      <c r="B878" s="1" t="s">
        <v>3322</v>
      </c>
      <c r="C878" s="1" t="s">
        <v>3322</v>
      </c>
      <c r="D878" s="1" t="s">
        <v>3749</v>
      </c>
      <c r="E878" s="1" t="s">
        <v>418</v>
      </c>
      <c r="F878" s="1" t="str">
        <f>VLOOKUP(Table4[[#This Row],[نام کارشناس دفتر فنی]],Table1[],3,0)</f>
        <v>کارشناس بازرسی وبرنامه ریزی تعمیرات برق وابزاردقیق(1)</v>
      </c>
      <c r="G878" s="1" t="s">
        <v>704</v>
      </c>
      <c r="H878" s="1" t="str">
        <f>VLOOKUP(Table4[[#This Row],[نام شخص کارشناس نظارت]],Table1[],3,0)</f>
        <v>کارشناس برق و ابزار دقیق نظارت (1)</v>
      </c>
      <c r="I878" s="1">
        <f>COUNTIF(Table2[کد سیستم],Table4[[#This Row],[کد سیستم]])</f>
        <v>1</v>
      </c>
    </row>
    <row r="879" spans="1:9" hidden="1" x14ac:dyDescent="0.25">
      <c r="A879" s="1">
        <v>878</v>
      </c>
      <c r="B879" s="1" t="s">
        <v>3324</v>
      </c>
      <c r="C879" s="1" t="s">
        <v>3324</v>
      </c>
      <c r="D879" s="1" t="s">
        <v>3749</v>
      </c>
      <c r="E879" s="1" t="s">
        <v>418</v>
      </c>
      <c r="F879" s="1" t="str">
        <f>VLOOKUP(Table4[[#This Row],[نام کارشناس دفتر فنی]],Table1[],3,0)</f>
        <v>کارشناس بازرسی وبرنامه ریزی تعمیرات برق وابزاردقیق(1)</v>
      </c>
      <c r="G879" s="1" t="s">
        <v>704</v>
      </c>
      <c r="H879" s="1" t="str">
        <f>VLOOKUP(Table4[[#This Row],[نام شخص کارشناس نظارت]],Table1[],3,0)</f>
        <v>کارشناس برق و ابزار دقیق نظارت (1)</v>
      </c>
      <c r="I879" s="1">
        <f>COUNTIF(Table2[کد سیستم],Table4[[#This Row],[کد سیستم]])</f>
        <v>1</v>
      </c>
    </row>
    <row r="880" spans="1:9" hidden="1" x14ac:dyDescent="0.25">
      <c r="A880" s="1">
        <v>879</v>
      </c>
      <c r="B880" s="1" t="s">
        <v>3326</v>
      </c>
      <c r="C880" s="1" t="s">
        <v>3326</v>
      </c>
      <c r="D880" s="1" t="s">
        <v>3749</v>
      </c>
      <c r="E880" s="1" t="s">
        <v>418</v>
      </c>
      <c r="F880" s="1" t="str">
        <f>VLOOKUP(Table4[[#This Row],[نام کارشناس دفتر فنی]],Table1[],3,0)</f>
        <v>کارشناس بازرسی وبرنامه ریزی تعمیرات برق وابزاردقیق(1)</v>
      </c>
      <c r="G880" s="1" t="s">
        <v>704</v>
      </c>
      <c r="H880" s="1" t="str">
        <f>VLOOKUP(Table4[[#This Row],[نام شخص کارشناس نظارت]],Table1[],3,0)</f>
        <v>کارشناس برق و ابزار دقیق نظارت (1)</v>
      </c>
      <c r="I880" s="1">
        <f>COUNTIF(Table2[کد سیستم],Table4[[#This Row],[کد سیستم]])</f>
        <v>1</v>
      </c>
    </row>
    <row r="881" spans="1:9" hidden="1" x14ac:dyDescent="0.25">
      <c r="A881" s="1">
        <v>880</v>
      </c>
      <c r="B881" s="1" t="s">
        <v>3328</v>
      </c>
      <c r="C881" s="1" t="s">
        <v>3328</v>
      </c>
      <c r="D881" s="1" t="s">
        <v>3749</v>
      </c>
      <c r="E881" s="1" t="s">
        <v>418</v>
      </c>
      <c r="F881" s="1" t="str">
        <f>VLOOKUP(Table4[[#This Row],[نام کارشناس دفتر فنی]],Table1[],3,0)</f>
        <v>کارشناس بازرسی وبرنامه ریزی تعمیرات برق وابزاردقیق(1)</v>
      </c>
      <c r="G881" s="1" t="s">
        <v>704</v>
      </c>
      <c r="H881" s="1" t="str">
        <f>VLOOKUP(Table4[[#This Row],[نام شخص کارشناس نظارت]],Table1[],3,0)</f>
        <v>کارشناس برق و ابزار دقیق نظارت (1)</v>
      </c>
      <c r="I881" s="1">
        <f>COUNTIF(Table2[کد سیستم],Table4[[#This Row],[کد سیستم]])</f>
        <v>1</v>
      </c>
    </row>
    <row r="882" spans="1:9" hidden="1" x14ac:dyDescent="0.25">
      <c r="A882" s="1">
        <v>881</v>
      </c>
      <c r="B882" s="1" t="s">
        <v>3330</v>
      </c>
      <c r="C882" s="1" t="s">
        <v>3330</v>
      </c>
      <c r="D882" s="1" t="s">
        <v>3749</v>
      </c>
      <c r="E882" s="1" t="s">
        <v>418</v>
      </c>
      <c r="F882" s="1" t="str">
        <f>VLOOKUP(Table4[[#This Row],[نام کارشناس دفتر فنی]],Table1[],3,0)</f>
        <v>کارشناس بازرسی وبرنامه ریزی تعمیرات برق وابزاردقیق(1)</v>
      </c>
      <c r="G882" s="1" t="s">
        <v>704</v>
      </c>
      <c r="H882" s="1" t="str">
        <f>VLOOKUP(Table4[[#This Row],[نام شخص کارشناس نظارت]],Table1[],3,0)</f>
        <v>کارشناس برق و ابزار دقیق نظارت (1)</v>
      </c>
      <c r="I882" s="1">
        <f>COUNTIF(Table2[کد سیستم],Table4[[#This Row],[کد سیستم]])</f>
        <v>1</v>
      </c>
    </row>
    <row r="883" spans="1:9" hidden="1" x14ac:dyDescent="0.25">
      <c r="A883" s="1">
        <v>882</v>
      </c>
      <c r="B883" s="1" t="s">
        <v>3332</v>
      </c>
      <c r="C883" s="1" t="s">
        <v>3332</v>
      </c>
      <c r="D883" s="1" t="s">
        <v>3749</v>
      </c>
      <c r="E883" s="1" t="s">
        <v>418</v>
      </c>
      <c r="F883" s="1" t="str">
        <f>VLOOKUP(Table4[[#This Row],[نام کارشناس دفتر فنی]],Table1[],3,0)</f>
        <v>کارشناس بازرسی وبرنامه ریزی تعمیرات برق وابزاردقیق(1)</v>
      </c>
      <c r="G883" s="1" t="s">
        <v>704</v>
      </c>
      <c r="H883" s="1" t="str">
        <f>VLOOKUP(Table4[[#This Row],[نام شخص کارشناس نظارت]],Table1[],3,0)</f>
        <v>کارشناس برق و ابزار دقیق نظارت (1)</v>
      </c>
      <c r="I883" s="1">
        <f>COUNTIF(Table2[کد سیستم],Table4[[#This Row],[کد سیستم]])</f>
        <v>1</v>
      </c>
    </row>
    <row r="884" spans="1:9" hidden="1" x14ac:dyDescent="0.25">
      <c r="A884" s="1">
        <v>883</v>
      </c>
      <c r="B884" s="1" t="s">
        <v>3334</v>
      </c>
      <c r="C884" s="1" t="s">
        <v>3334</v>
      </c>
      <c r="D884" s="1" t="s">
        <v>3749</v>
      </c>
      <c r="E884" s="1" t="s">
        <v>418</v>
      </c>
      <c r="F884" s="1" t="str">
        <f>VLOOKUP(Table4[[#This Row],[نام کارشناس دفتر فنی]],Table1[],3,0)</f>
        <v>کارشناس بازرسی وبرنامه ریزی تعمیرات برق وابزاردقیق(1)</v>
      </c>
      <c r="G884" s="1" t="s">
        <v>704</v>
      </c>
      <c r="H884" s="1" t="str">
        <f>VLOOKUP(Table4[[#This Row],[نام شخص کارشناس نظارت]],Table1[],3,0)</f>
        <v>کارشناس برق و ابزار دقیق نظارت (1)</v>
      </c>
      <c r="I884" s="1">
        <f>COUNTIF(Table2[کد سیستم],Table4[[#This Row],[کد سیستم]])</f>
        <v>1</v>
      </c>
    </row>
    <row r="885" spans="1:9" hidden="1" x14ac:dyDescent="0.25">
      <c r="A885" s="1">
        <v>884</v>
      </c>
      <c r="B885" s="1" t="s">
        <v>3336</v>
      </c>
      <c r="C885" s="1" t="s">
        <v>3336</v>
      </c>
      <c r="D885" s="1" t="s">
        <v>3749</v>
      </c>
      <c r="E885" s="1" t="s">
        <v>418</v>
      </c>
      <c r="F885" s="1" t="str">
        <f>VLOOKUP(Table4[[#This Row],[نام کارشناس دفتر فنی]],Table1[],3,0)</f>
        <v>کارشناس بازرسی وبرنامه ریزی تعمیرات برق وابزاردقیق(1)</v>
      </c>
      <c r="G885" s="1" t="s">
        <v>704</v>
      </c>
      <c r="H885" s="1" t="str">
        <f>VLOOKUP(Table4[[#This Row],[نام شخص کارشناس نظارت]],Table1[],3,0)</f>
        <v>کارشناس برق و ابزار دقیق نظارت (1)</v>
      </c>
      <c r="I885" s="1">
        <f>COUNTIF(Table2[کد سیستم],Table4[[#This Row],[کد سیستم]])</f>
        <v>1</v>
      </c>
    </row>
    <row r="886" spans="1:9" hidden="1" x14ac:dyDescent="0.25">
      <c r="A886" s="1">
        <v>885</v>
      </c>
      <c r="B886" s="1" t="s">
        <v>3338</v>
      </c>
      <c r="C886" s="1" t="s">
        <v>3338</v>
      </c>
      <c r="D886" s="1" t="s">
        <v>3749</v>
      </c>
      <c r="E886" s="1" t="s">
        <v>418</v>
      </c>
      <c r="F886" s="1" t="str">
        <f>VLOOKUP(Table4[[#This Row],[نام کارشناس دفتر فنی]],Table1[],3,0)</f>
        <v>کارشناس بازرسی وبرنامه ریزی تعمیرات برق وابزاردقیق(1)</v>
      </c>
      <c r="G886" s="1" t="s">
        <v>704</v>
      </c>
      <c r="H886" s="1" t="str">
        <f>VLOOKUP(Table4[[#This Row],[نام شخص کارشناس نظارت]],Table1[],3,0)</f>
        <v>کارشناس برق و ابزار دقیق نظارت (1)</v>
      </c>
      <c r="I886" s="1">
        <f>COUNTIF(Table2[کد سیستم],Table4[[#This Row],[کد سیستم]])</f>
        <v>1</v>
      </c>
    </row>
    <row r="887" spans="1:9" hidden="1" x14ac:dyDescent="0.25">
      <c r="A887" s="1">
        <v>886</v>
      </c>
      <c r="B887" s="1" t="s">
        <v>3340</v>
      </c>
      <c r="C887" s="1" t="s">
        <v>3340</v>
      </c>
      <c r="D887" s="1" t="s">
        <v>3749</v>
      </c>
      <c r="E887" s="1" t="s">
        <v>418</v>
      </c>
      <c r="F887" s="1" t="str">
        <f>VLOOKUP(Table4[[#This Row],[نام کارشناس دفتر فنی]],Table1[],3,0)</f>
        <v>کارشناس بازرسی وبرنامه ریزی تعمیرات برق وابزاردقیق(1)</v>
      </c>
      <c r="G887" s="1" t="s">
        <v>704</v>
      </c>
      <c r="H887" s="1" t="str">
        <f>VLOOKUP(Table4[[#This Row],[نام شخص کارشناس نظارت]],Table1[],3,0)</f>
        <v>کارشناس برق و ابزار دقیق نظارت (1)</v>
      </c>
      <c r="I887" s="1">
        <f>COUNTIF(Table2[کد سیستم],Table4[[#This Row],[کد سیستم]])</f>
        <v>1</v>
      </c>
    </row>
    <row r="888" spans="1:9" hidden="1" x14ac:dyDescent="0.25">
      <c r="A888" s="1">
        <v>887</v>
      </c>
      <c r="B888" s="1" t="s">
        <v>3342</v>
      </c>
      <c r="C888" s="1" t="s">
        <v>3342</v>
      </c>
      <c r="D888" s="1" t="s">
        <v>3749</v>
      </c>
      <c r="E888" s="1" t="s">
        <v>418</v>
      </c>
      <c r="F888" s="1" t="str">
        <f>VLOOKUP(Table4[[#This Row],[نام کارشناس دفتر فنی]],Table1[],3,0)</f>
        <v>کارشناس بازرسی وبرنامه ریزی تعمیرات برق وابزاردقیق(1)</v>
      </c>
      <c r="G888" s="1" t="s">
        <v>704</v>
      </c>
      <c r="H888" s="1" t="str">
        <f>VLOOKUP(Table4[[#This Row],[نام شخص کارشناس نظارت]],Table1[],3,0)</f>
        <v>کارشناس برق و ابزار دقیق نظارت (1)</v>
      </c>
      <c r="I888" s="1">
        <f>COUNTIF(Table2[کد سیستم],Table4[[#This Row],[کد سیستم]])</f>
        <v>1</v>
      </c>
    </row>
    <row r="889" spans="1:9" hidden="1" x14ac:dyDescent="0.25">
      <c r="A889" s="1">
        <v>888</v>
      </c>
      <c r="B889" s="1" t="s">
        <v>3344</v>
      </c>
      <c r="C889" s="1" t="s">
        <v>3344</v>
      </c>
      <c r="D889" s="1" t="s">
        <v>3749</v>
      </c>
      <c r="E889" s="1" t="s">
        <v>418</v>
      </c>
      <c r="F889" s="1" t="str">
        <f>VLOOKUP(Table4[[#This Row],[نام کارشناس دفتر فنی]],Table1[],3,0)</f>
        <v>کارشناس بازرسی وبرنامه ریزی تعمیرات برق وابزاردقیق(1)</v>
      </c>
      <c r="G889" s="1" t="s">
        <v>704</v>
      </c>
      <c r="H889" s="1" t="str">
        <f>VLOOKUP(Table4[[#This Row],[نام شخص کارشناس نظارت]],Table1[],3,0)</f>
        <v>کارشناس برق و ابزار دقیق نظارت (1)</v>
      </c>
      <c r="I889" s="1">
        <f>COUNTIF(Table2[کد سیستم],Table4[[#This Row],[کد سیستم]])</f>
        <v>1</v>
      </c>
    </row>
    <row r="890" spans="1:9" hidden="1" x14ac:dyDescent="0.25">
      <c r="A890" s="1">
        <v>889</v>
      </c>
      <c r="B890" s="1" t="s">
        <v>3346</v>
      </c>
      <c r="C890" s="1" t="s">
        <v>3346</v>
      </c>
      <c r="D890" s="1" t="s">
        <v>3749</v>
      </c>
      <c r="E890" s="1" t="s">
        <v>418</v>
      </c>
      <c r="F890" s="1" t="str">
        <f>VLOOKUP(Table4[[#This Row],[نام کارشناس دفتر فنی]],Table1[],3,0)</f>
        <v>کارشناس بازرسی وبرنامه ریزی تعمیرات برق وابزاردقیق(1)</v>
      </c>
      <c r="G890" s="1" t="s">
        <v>704</v>
      </c>
      <c r="H890" s="1" t="str">
        <f>VLOOKUP(Table4[[#This Row],[نام شخص کارشناس نظارت]],Table1[],3,0)</f>
        <v>کارشناس برق و ابزار دقیق نظارت (1)</v>
      </c>
      <c r="I890" s="1">
        <f>COUNTIF(Table2[کد سیستم],Table4[[#This Row],[کد سیستم]])</f>
        <v>1</v>
      </c>
    </row>
    <row r="891" spans="1:9" hidden="1" x14ac:dyDescent="0.25">
      <c r="A891" s="1">
        <v>890</v>
      </c>
      <c r="B891" s="1" t="s">
        <v>3348</v>
      </c>
      <c r="C891" s="1" t="s">
        <v>3348</v>
      </c>
      <c r="D891" s="1" t="s">
        <v>3749</v>
      </c>
      <c r="E891" s="1" t="s">
        <v>418</v>
      </c>
      <c r="F891" s="1" t="str">
        <f>VLOOKUP(Table4[[#This Row],[نام کارشناس دفتر فنی]],Table1[],3,0)</f>
        <v>کارشناس بازرسی وبرنامه ریزی تعمیرات برق وابزاردقیق(1)</v>
      </c>
      <c r="G891" s="1" t="s">
        <v>704</v>
      </c>
      <c r="H891" s="1" t="str">
        <f>VLOOKUP(Table4[[#This Row],[نام شخص کارشناس نظارت]],Table1[],3,0)</f>
        <v>کارشناس برق و ابزار دقیق نظارت (1)</v>
      </c>
      <c r="I891" s="1">
        <f>COUNTIF(Table2[کد سیستم],Table4[[#This Row],[کد سیستم]])</f>
        <v>1</v>
      </c>
    </row>
    <row r="892" spans="1:9" hidden="1" x14ac:dyDescent="0.25">
      <c r="A892" s="1">
        <v>891</v>
      </c>
      <c r="B892" s="1" t="s">
        <v>3350</v>
      </c>
      <c r="C892" s="1" t="s">
        <v>3350</v>
      </c>
      <c r="D892" s="1" t="s">
        <v>3749</v>
      </c>
      <c r="E892" s="1" t="s">
        <v>418</v>
      </c>
      <c r="F892" s="1" t="str">
        <f>VLOOKUP(Table4[[#This Row],[نام کارشناس دفتر فنی]],Table1[],3,0)</f>
        <v>کارشناس بازرسی وبرنامه ریزی تعمیرات برق وابزاردقیق(1)</v>
      </c>
      <c r="G892" s="1" t="s">
        <v>704</v>
      </c>
      <c r="H892" s="1" t="str">
        <f>VLOOKUP(Table4[[#This Row],[نام شخص کارشناس نظارت]],Table1[],3,0)</f>
        <v>کارشناس برق و ابزار دقیق نظارت (1)</v>
      </c>
      <c r="I892" s="1">
        <f>COUNTIF(Table2[کد سیستم],Table4[[#This Row],[کد سیستم]])</f>
        <v>1</v>
      </c>
    </row>
    <row r="893" spans="1:9" hidden="1" x14ac:dyDescent="0.25">
      <c r="A893" s="1">
        <v>892</v>
      </c>
      <c r="B893" s="1" t="s">
        <v>3352</v>
      </c>
      <c r="C893" s="1" t="s">
        <v>3352</v>
      </c>
      <c r="D893" s="1" t="s">
        <v>3749</v>
      </c>
      <c r="E893" s="1" t="s">
        <v>418</v>
      </c>
      <c r="F893" s="1" t="str">
        <f>VLOOKUP(Table4[[#This Row],[نام کارشناس دفتر فنی]],Table1[],3,0)</f>
        <v>کارشناس بازرسی وبرنامه ریزی تعمیرات برق وابزاردقیق(1)</v>
      </c>
      <c r="G893" s="1" t="s">
        <v>704</v>
      </c>
      <c r="H893" s="1" t="str">
        <f>VLOOKUP(Table4[[#This Row],[نام شخص کارشناس نظارت]],Table1[],3,0)</f>
        <v>کارشناس برق و ابزار دقیق نظارت (1)</v>
      </c>
      <c r="I893" s="1">
        <f>COUNTIF(Table2[کد سیستم],Table4[[#This Row],[کد سیستم]])</f>
        <v>1</v>
      </c>
    </row>
    <row r="894" spans="1:9" hidden="1" x14ac:dyDescent="0.25">
      <c r="A894" s="1">
        <v>893</v>
      </c>
      <c r="B894" s="1" t="s">
        <v>3354</v>
      </c>
      <c r="C894" s="1" t="s">
        <v>3354</v>
      </c>
      <c r="D894" s="1" t="s">
        <v>3749</v>
      </c>
      <c r="E894" s="1" t="s">
        <v>418</v>
      </c>
      <c r="F894" s="1" t="str">
        <f>VLOOKUP(Table4[[#This Row],[نام کارشناس دفتر فنی]],Table1[],3,0)</f>
        <v>کارشناس بازرسی وبرنامه ریزی تعمیرات برق وابزاردقیق(1)</v>
      </c>
      <c r="G894" s="1" t="s">
        <v>704</v>
      </c>
      <c r="H894" s="1" t="str">
        <f>VLOOKUP(Table4[[#This Row],[نام شخص کارشناس نظارت]],Table1[],3,0)</f>
        <v>کارشناس برق و ابزار دقیق نظارت (1)</v>
      </c>
      <c r="I894" s="1">
        <f>COUNTIF(Table2[کد سیستم],Table4[[#This Row],[کد سیستم]])</f>
        <v>1</v>
      </c>
    </row>
    <row r="895" spans="1:9" hidden="1" x14ac:dyDescent="0.25">
      <c r="A895" s="1">
        <v>894</v>
      </c>
      <c r="B895" s="1" t="s">
        <v>3356</v>
      </c>
      <c r="C895" s="1" t="s">
        <v>3357</v>
      </c>
      <c r="D895" s="1" t="s">
        <v>3749</v>
      </c>
      <c r="E895" s="1" t="s">
        <v>418</v>
      </c>
      <c r="F895" s="1" t="str">
        <f>VLOOKUP(Table4[[#This Row],[نام کارشناس دفتر فنی]],Table1[],3,0)</f>
        <v>کارشناس بازرسی وبرنامه ریزی تعمیرات برق وابزاردقیق(1)</v>
      </c>
      <c r="G895" s="1" t="s">
        <v>704</v>
      </c>
      <c r="H895" s="1" t="str">
        <f>VLOOKUP(Table4[[#This Row],[نام شخص کارشناس نظارت]],Table1[],3,0)</f>
        <v>کارشناس برق و ابزار دقیق نظارت (1)</v>
      </c>
      <c r="I895" s="1">
        <f>COUNTIF(Table2[کد سیستم],Table4[[#This Row],[کد سیستم]])</f>
        <v>1</v>
      </c>
    </row>
    <row r="896" spans="1:9" hidden="1" x14ac:dyDescent="0.25">
      <c r="A896" s="1">
        <v>895</v>
      </c>
      <c r="B896" s="1" t="s">
        <v>3359</v>
      </c>
      <c r="C896" s="1" t="s">
        <v>3359</v>
      </c>
      <c r="D896" s="1" t="s">
        <v>3749</v>
      </c>
      <c r="E896" s="1" t="s">
        <v>418</v>
      </c>
      <c r="F896" s="1" t="str">
        <f>VLOOKUP(Table4[[#This Row],[نام کارشناس دفتر فنی]],Table1[],3,0)</f>
        <v>کارشناس بازرسی وبرنامه ریزی تعمیرات برق وابزاردقیق(1)</v>
      </c>
      <c r="G896" s="1" t="s">
        <v>704</v>
      </c>
      <c r="H896" s="1" t="str">
        <f>VLOOKUP(Table4[[#This Row],[نام شخص کارشناس نظارت]],Table1[],3,0)</f>
        <v>کارشناس برق و ابزار دقیق نظارت (1)</v>
      </c>
      <c r="I896" s="1">
        <f>COUNTIF(Table2[کد سیستم],Table4[[#This Row],[کد سیستم]])</f>
        <v>1</v>
      </c>
    </row>
    <row r="897" spans="1:9" hidden="1" x14ac:dyDescent="0.25">
      <c r="A897" s="1">
        <v>896</v>
      </c>
      <c r="B897" s="1" t="s">
        <v>3361</v>
      </c>
      <c r="C897" s="1" t="s">
        <v>3361</v>
      </c>
      <c r="D897" s="1" t="s">
        <v>3749</v>
      </c>
      <c r="E897" s="1" t="s">
        <v>418</v>
      </c>
      <c r="F897" s="1" t="str">
        <f>VLOOKUP(Table4[[#This Row],[نام کارشناس دفتر فنی]],Table1[],3,0)</f>
        <v>کارشناس بازرسی وبرنامه ریزی تعمیرات برق وابزاردقیق(1)</v>
      </c>
      <c r="G897" s="1" t="s">
        <v>704</v>
      </c>
      <c r="H897" s="1" t="str">
        <f>VLOOKUP(Table4[[#This Row],[نام شخص کارشناس نظارت]],Table1[],3,0)</f>
        <v>کارشناس برق و ابزار دقیق نظارت (1)</v>
      </c>
      <c r="I897" s="1">
        <f>COUNTIF(Table2[کد سیستم],Table4[[#This Row],[کد سیستم]])</f>
        <v>1</v>
      </c>
    </row>
    <row r="898" spans="1:9" hidden="1" x14ac:dyDescent="0.25">
      <c r="A898" s="1">
        <v>897</v>
      </c>
      <c r="B898" s="1" t="s">
        <v>3363</v>
      </c>
      <c r="C898" s="1" t="s">
        <v>3363</v>
      </c>
      <c r="D898" s="1" t="s">
        <v>3749</v>
      </c>
      <c r="E898" s="1" t="s">
        <v>418</v>
      </c>
      <c r="F898" s="1" t="str">
        <f>VLOOKUP(Table4[[#This Row],[نام کارشناس دفتر فنی]],Table1[],3,0)</f>
        <v>کارشناس بازرسی وبرنامه ریزی تعمیرات برق وابزاردقیق(1)</v>
      </c>
      <c r="G898" s="1" t="s">
        <v>704</v>
      </c>
      <c r="H898" s="1" t="str">
        <f>VLOOKUP(Table4[[#This Row],[نام شخص کارشناس نظارت]],Table1[],3,0)</f>
        <v>کارشناس برق و ابزار دقیق نظارت (1)</v>
      </c>
      <c r="I898" s="1">
        <f>COUNTIF(Table2[کد سیستم],Table4[[#This Row],[کد سیستم]])</f>
        <v>1</v>
      </c>
    </row>
    <row r="899" spans="1:9" hidden="1" x14ac:dyDescent="0.25">
      <c r="A899" s="1">
        <v>898</v>
      </c>
      <c r="B899" s="1" t="s">
        <v>3365</v>
      </c>
      <c r="C899" s="1" t="s">
        <v>3365</v>
      </c>
      <c r="D899" s="1" t="s">
        <v>3749</v>
      </c>
      <c r="E899" s="1" t="s">
        <v>418</v>
      </c>
      <c r="F899" s="1" t="str">
        <f>VLOOKUP(Table4[[#This Row],[نام کارشناس دفتر فنی]],Table1[],3,0)</f>
        <v>کارشناس بازرسی وبرنامه ریزی تعمیرات برق وابزاردقیق(1)</v>
      </c>
      <c r="G899" s="1" t="s">
        <v>704</v>
      </c>
      <c r="H899" s="1" t="str">
        <f>VLOOKUP(Table4[[#This Row],[نام شخص کارشناس نظارت]],Table1[],3,0)</f>
        <v>کارشناس برق و ابزار دقیق نظارت (1)</v>
      </c>
      <c r="I899" s="1">
        <f>COUNTIF(Table2[کد سیستم],Table4[[#This Row],[کد سیستم]])</f>
        <v>1</v>
      </c>
    </row>
    <row r="900" spans="1:9" hidden="1" x14ac:dyDescent="0.25">
      <c r="A900" s="1">
        <v>899</v>
      </c>
      <c r="B900" s="1" t="s">
        <v>3367</v>
      </c>
      <c r="C900" s="1" t="s">
        <v>3367</v>
      </c>
      <c r="D900" s="1" t="s">
        <v>3749</v>
      </c>
      <c r="E900" s="1" t="s">
        <v>418</v>
      </c>
      <c r="F900" s="1" t="str">
        <f>VLOOKUP(Table4[[#This Row],[نام کارشناس دفتر فنی]],Table1[],3,0)</f>
        <v>کارشناس بازرسی وبرنامه ریزی تعمیرات برق وابزاردقیق(1)</v>
      </c>
      <c r="G900" s="1" t="s">
        <v>704</v>
      </c>
      <c r="H900" s="1" t="str">
        <f>VLOOKUP(Table4[[#This Row],[نام شخص کارشناس نظارت]],Table1[],3,0)</f>
        <v>کارشناس برق و ابزار دقیق نظارت (1)</v>
      </c>
      <c r="I900" s="1">
        <f>COUNTIF(Table2[کد سیستم],Table4[[#This Row],[کد سیستم]])</f>
        <v>1</v>
      </c>
    </row>
    <row r="901" spans="1:9" hidden="1" x14ac:dyDescent="0.25">
      <c r="A901" s="1">
        <v>900</v>
      </c>
      <c r="B901" s="1" t="s">
        <v>3369</v>
      </c>
      <c r="C901" s="1" t="s">
        <v>3369</v>
      </c>
      <c r="D901" s="1" t="s">
        <v>3749</v>
      </c>
      <c r="E901" s="1" t="s">
        <v>418</v>
      </c>
      <c r="F901" s="1" t="str">
        <f>VLOOKUP(Table4[[#This Row],[نام کارشناس دفتر فنی]],Table1[],3,0)</f>
        <v>کارشناس بازرسی وبرنامه ریزی تعمیرات برق وابزاردقیق(1)</v>
      </c>
      <c r="G901" s="1" t="s">
        <v>704</v>
      </c>
      <c r="H901" s="1" t="str">
        <f>VLOOKUP(Table4[[#This Row],[نام شخص کارشناس نظارت]],Table1[],3,0)</f>
        <v>کارشناس برق و ابزار دقیق نظارت (1)</v>
      </c>
      <c r="I901" s="1">
        <f>COUNTIF(Table2[کد سیستم],Table4[[#This Row],[کد سیستم]])</f>
        <v>1</v>
      </c>
    </row>
    <row r="902" spans="1:9" hidden="1" x14ac:dyDescent="0.25">
      <c r="A902" s="1">
        <v>901</v>
      </c>
      <c r="B902" s="1" t="s">
        <v>3371</v>
      </c>
      <c r="C902" s="1" t="s">
        <v>3371</v>
      </c>
      <c r="D902" s="1" t="s">
        <v>3749</v>
      </c>
      <c r="E902" s="1" t="s">
        <v>418</v>
      </c>
      <c r="F902" s="1" t="str">
        <f>VLOOKUP(Table4[[#This Row],[نام کارشناس دفتر فنی]],Table1[],3,0)</f>
        <v>کارشناس بازرسی وبرنامه ریزی تعمیرات برق وابزاردقیق(1)</v>
      </c>
      <c r="G902" s="1" t="s">
        <v>704</v>
      </c>
      <c r="H902" s="1" t="str">
        <f>VLOOKUP(Table4[[#This Row],[نام شخص کارشناس نظارت]],Table1[],3,0)</f>
        <v>کارشناس برق و ابزار دقیق نظارت (1)</v>
      </c>
      <c r="I902" s="1">
        <f>COUNTIF(Table2[کد سیستم],Table4[[#This Row],[کد سیستم]])</f>
        <v>1</v>
      </c>
    </row>
    <row r="903" spans="1:9" hidden="1" x14ac:dyDescent="0.25">
      <c r="A903" s="1">
        <v>902</v>
      </c>
      <c r="B903" s="1" t="s">
        <v>3373</v>
      </c>
      <c r="C903" s="1" t="s">
        <v>3373</v>
      </c>
      <c r="D903" s="1" t="s">
        <v>3749</v>
      </c>
      <c r="E903" s="1" t="s">
        <v>418</v>
      </c>
      <c r="F903" s="1" t="str">
        <f>VLOOKUP(Table4[[#This Row],[نام کارشناس دفتر فنی]],Table1[],3,0)</f>
        <v>کارشناس بازرسی وبرنامه ریزی تعمیرات برق وابزاردقیق(1)</v>
      </c>
      <c r="G903" s="1" t="s">
        <v>704</v>
      </c>
      <c r="H903" s="1" t="str">
        <f>VLOOKUP(Table4[[#This Row],[نام شخص کارشناس نظارت]],Table1[],3,0)</f>
        <v>کارشناس برق و ابزار دقیق نظارت (1)</v>
      </c>
      <c r="I903" s="1">
        <f>COUNTIF(Table2[کد سیستم],Table4[[#This Row],[کد سیستم]])</f>
        <v>1</v>
      </c>
    </row>
    <row r="904" spans="1:9" hidden="1" x14ac:dyDescent="0.25">
      <c r="A904" s="1">
        <v>903</v>
      </c>
      <c r="B904" s="1" t="s">
        <v>3375</v>
      </c>
      <c r="C904" s="1" t="s">
        <v>3375</v>
      </c>
      <c r="D904" s="1" t="s">
        <v>3749</v>
      </c>
      <c r="E904" s="1" t="s">
        <v>418</v>
      </c>
      <c r="F904" s="1" t="str">
        <f>VLOOKUP(Table4[[#This Row],[نام کارشناس دفتر فنی]],Table1[],3,0)</f>
        <v>کارشناس بازرسی وبرنامه ریزی تعمیرات برق وابزاردقیق(1)</v>
      </c>
      <c r="G904" s="1" t="s">
        <v>704</v>
      </c>
      <c r="H904" s="1" t="str">
        <f>VLOOKUP(Table4[[#This Row],[نام شخص کارشناس نظارت]],Table1[],3,0)</f>
        <v>کارشناس برق و ابزار دقیق نظارت (1)</v>
      </c>
      <c r="I904" s="1">
        <f>COUNTIF(Table2[کد سیستم],Table4[[#This Row],[کد سیستم]])</f>
        <v>1</v>
      </c>
    </row>
    <row r="905" spans="1:9" hidden="1" x14ac:dyDescent="0.25">
      <c r="A905" s="1">
        <v>904</v>
      </c>
      <c r="B905" s="1" t="s">
        <v>3377</v>
      </c>
      <c r="C905" s="1" t="s">
        <v>3377</v>
      </c>
      <c r="D905" s="1" t="s">
        <v>3749</v>
      </c>
      <c r="E905" s="1" t="s">
        <v>418</v>
      </c>
      <c r="F905" s="1" t="str">
        <f>VLOOKUP(Table4[[#This Row],[نام کارشناس دفتر فنی]],Table1[],3,0)</f>
        <v>کارشناس بازرسی وبرنامه ریزی تعمیرات برق وابزاردقیق(1)</v>
      </c>
      <c r="G905" s="1" t="s">
        <v>704</v>
      </c>
      <c r="H905" s="1" t="str">
        <f>VLOOKUP(Table4[[#This Row],[نام شخص کارشناس نظارت]],Table1[],3,0)</f>
        <v>کارشناس برق و ابزار دقیق نظارت (1)</v>
      </c>
      <c r="I905" s="1">
        <f>COUNTIF(Table2[کد سیستم],Table4[[#This Row],[کد سیستم]])</f>
        <v>1</v>
      </c>
    </row>
    <row r="906" spans="1:9" hidden="1" x14ac:dyDescent="0.25">
      <c r="A906" s="1">
        <v>905</v>
      </c>
      <c r="B906" s="1" t="s">
        <v>3379</v>
      </c>
      <c r="C906" s="1" t="s">
        <v>3379</v>
      </c>
      <c r="D906" s="1" t="s">
        <v>3749</v>
      </c>
      <c r="E906" s="1" t="s">
        <v>418</v>
      </c>
      <c r="F906" s="1" t="str">
        <f>VLOOKUP(Table4[[#This Row],[نام کارشناس دفتر فنی]],Table1[],3,0)</f>
        <v>کارشناس بازرسی وبرنامه ریزی تعمیرات برق وابزاردقیق(1)</v>
      </c>
      <c r="G906" s="1" t="s">
        <v>704</v>
      </c>
      <c r="H906" s="1" t="str">
        <f>VLOOKUP(Table4[[#This Row],[نام شخص کارشناس نظارت]],Table1[],3,0)</f>
        <v>کارشناس برق و ابزار دقیق نظارت (1)</v>
      </c>
      <c r="I906" s="1">
        <f>COUNTIF(Table2[کد سیستم],Table4[[#This Row],[کد سیستم]])</f>
        <v>1</v>
      </c>
    </row>
    <row r="907" spans="1:9" hidden="1" x14ac:dyDescent="0.25">
      <c r="A907" s="1">
        <v>906</v>
      </c>
      <c r="B907" s="1" t="s">
        <v>3381</v>
      </c>
      <c r="C907" s="1" t="s">
        <v>3381</v>
      </c>
      <c r="D907" s="1" t="s">
        <v>3749</v>
      </c>
      <c r="E907" s="1" t="s">
        <v>418</v>
      </c>
      <c r="F907" s="1" t="str">
        <f>VLOOKUP(Table4[[#This Row],[نام کارشناس دفتر فنی]],Table1[],3,0)</f>
        <v>کارشناس بازرسی وبرنامه ریزی تعمیرات برق وابزاردقیق(1)</v>
      </c>
      <c r="G907" s="1" t="s">
        <v>704</v>
      </c>
      <c r="H907" s="1" t="str">
        <f>VLOOKUP(Table4[[#This Row],[نام شخص کارشناس نظارت]],Table1[],3,0)</f>
        <v>کارشناس برق و ابزار دقیق نظارت (1)</v>
      </c>
      <c r="I907" s="1">
        <f>COUNTIF(Table2[کد سیستم],Table4[[#This Row],[کد سیستم]])</f>
        <v>1</v>
      </c>
    </row>
    <row r="908" spans="1:9" hidden="1" x14ac:dyDescent="0.25">
      <c r="A908" s="1">
        <v>907</v>
      </c>
      <c r="B908" s="1" t="s">
        <v>3383</v>
      </c>
      <c r="C908" s="1" t="s">
        <v>3383</v>
      </c>
      <c r="D908" s="1" t="s">
        <v>3749</v>
      </c>
      <c r="E908" s="1" t="s">
        <v>418</v>
      </c>
      <c r="F908" s="1" t="str">
        <f>VLOOKUP(Table4[[#This Row],[نام کارشناس دفتر فنی]],Table1[],3,0)</f>
        <v>کارشناس بازرسی وبرنامه ریزی تعمیرات برق وابزاردقیق(1)</v>
      </c>
      <c r="G908" s="1" t="s">
        <v>704</v>
      </c>
      <c r="H908" s="1" t="str">
        <f>VLOOKUP(Table4[[#This Row],[نام شخص کارشناس نظارت]],Table1[],3,0)</f>
        <v>کارشناس برق و ابزار دقیق نظارت (1)</v>
      </c>
      <c r="I908" s="1">
        <f>COUNTIF(Table2[کد سیستم],Table4[[#This Row],[کد سیستم]])</f>
        <v>1</v>
      </c>
    </row>
    <row r="909" spans="1:9" hidden="1" x14ac:dyDescent="0.25">
      <c r="A909" s="1">
        <v>908</v>
      </c>
      <c r="B909" s="1" t="s">
        <v>3385</v>
      </c>
      <c r="C909" s="1" t="s">
        <v>3385</v>
      </c>
      <c r="D909" s="1" t="s">
        <v>3749</v>
      </c>
      <c r="E909" s="1" t="s">
        <v>418</v>
      </c>
      <c r="F909" s="1" t="str">
        <f>VLOOKUP(Table4[[#This Row],[نام کارشناس دفتر فنی]],Table1[],3,0)</f>
        <v>کارشناس بازرسی وبرنامه ریزی تعمیرات برق وابزاردقیق(1)</v>
      </c>
      <c r="G909" s="1" t="s">
        <v>704</v>
      </c>
      <c r="H909" s="1" t="str">
        <f>VLOOKUP(Table4[[#This Row],[نام شخص کارشناس نظارت]],Table1[],3,0)</f>
        <v>کارشناس برق و ابزار دقیق نظارت (1)</v>
      </c>
      <c r="I909" s="1">
        <f>COUNTIF(Table2[کد سیستم],Table4[[#This Row],[کد سیستم]])</f>
        <v>1</v>
      </c>
    </row>
    <row r="910" spans="1:9" hidden="1" x14ac:dyDescent="0.25">
      <c r="A910" s="1">
        <v>909</v>
      </c>
      <c r="B910" s="1" t="s">
        <v>3387</v>
      </c>
      <c r="C910" s="1" t="s">
        <v>3387</v>
      </c>
      <c r="D910" s="1" t="s">
        <v>3749</v>
      </c>
      <c r="E910" s="1" t="s">
        <v>418</v>
      </c>
      <c r="F910" s="1" t="str">
        <f>VLOOKUP(Table4[[#This Row],[نام کارشناس دفتر فنی]],Table1[],3,0)</f>
        <v>کارشناس بازرسی وبرنامه ریزی تعمیرات برق وابزاردقیق(1)</v>
      </c>
      <c r="G910" s="1" t="s">
        <v>704</v>
      </c>
      <c r="H910" s="1" t="str">
        <f>VLOOKUP(Table4[[#This Row],[نام شخص کارشناس نظارت]],Table1[],3,0)</f>
        <v>کارشناس برق و ابزار دقیق نظارت (1)</v>
      </c>
      <c r="I910" s="1">
        <f>COUNTIF(Table2[کد سیستم],Table4[[#This Row],[کد سیستم]])</f>
        <v>1</v>
      </c>
    </row>
    <row r="911" spans="1:9" hidden="1" x14ac:dyDescent="0.25">
      <c r="A911" s="1">
        <v>910</v>
      </c>
      <c r="B911" s="1" t="s">
        <v>3389</v>
      </c>
      <c r="C911" s="1" t="s">
        <v>3389</v>
      </c>
      <c r="D911" s="1" t="s">
        <v>3749</v>
      </c>
      <c r="E911" s="1" t="s">
        <v>418</v>
      </c>
      <c r="F911" s="1" t="str">
        <f>VLOOKUP(Table4[[#This Row],[نام کارشناس دفتر فنی]],Table1[],3,0)</f>
        <v>کارشناس بازرسی وبرنامه ریزی تعمیرات برق وابزاردقیق(1)</v>
      </c>
      <c r="G911" s="1" t="s">
        <v>704</v>
      </c>
      <c r="H911" s="1" t="str">
        <f>VLOOKUP(Table4[[#This Row],[نام شخص کارشناس نظارت]],Table1[],3,0)</f>
        <v>کارشناس برق و ابزار دقیق نظارت (1)</v>
      </c>
      <c r="I911" s="1">
        <f>COUNTIF(Table2[کد سیستم],Table4[[#This Row],[کد سیستم]])</f>
        <v>1</v>
      </c>
    </row>
    <row r="912" spans="1:9" hidden="1" x14ac:dyDescent="0.25">
      <c r="A912" s="1">
        <v>911</v>
      </c>
      <c r="B912" s="1" t="s">
        <v>3391</v>
      </c>
      <c r="C912" s="1" t="s">
        <v>3391</v>
      </c>
      <c r="D912" s="1" t="s">
        <v>3749</v>
      </c>
      <c r="E912" s="1" t="s">
        <v>418</v>
      </c>
      <c r="F912" s="1" t="str">
        <f>VLOOKUP(Table4[[#This Row],[نام کارشناس دفتر فنی]],Table1[],3,0)</f>
        <v>کارشناس بازرسی وبرنامه ریزی تعمیرات برق وابزاردقیق(1)</v>
      </c>
      <c r="G912" s="1" t="s">
        <v>704</v>
      </c>
      <c r="H912" s="1" t="str">
        <f>VLOOKUP(Table4[[#This Row],[نام شخص کارشناس نظارت]],Table1[],3,0)</f>
        <v>کارشناس برق و ابزار دقیق نظارت (1)</v>
      </c>
      <c r="I912" s="1">
        <f>COUNTIF(Table2[کد سیستم],Table4[[#This Row],[کد سیستم]])</f>
        <v>1</v>
      </c>
    </row>
    <row r="913" spans="1:9" hidden="1" x14ac:dyDescent="0.25">
      <c r="A913" s="1">
        <v>912</v>
      </c>
      <c r="B913" s="1" t="s">
        <v>3393</v>
      </c>
      <c r="C913" s="1" t="s">
        <v>3393</v>
      </c>
      <c r="D913" s="1" t="s">
        <v>3749</v>
      </c>
      <c r="E913" s="1" t="s">
        <v>418</v>
      </c>
      <c r="F913" s="1" t="str">
        <f>VLOOKUP(Table4[[#This Row],[نام کارشناس دفتر فنی]],Table1[],3,0)</f>
        <v>کارشناس بازرسی وبرنامه ریزی تعمیرات برق وابزاردقیق(1)</v>
      </c>
      <c r="G913" s="1" t="s">
        <v>704</v>
      </c>
      <c r="H913" s="1" t="str">
        <f>VLOOKUP(Table4[[#This Row],[نام شخص کارشناس نظارت]],Table1[],3,0)</f>
        <v>کارشناس برق و ابزار دقیق نظارت (1)</v>
      </c>
      <c r="I913" s="1">
        <f>COUNTIF(Table2[کد سیستم],Table4[[#This Row],[کد سیستم]])</f>
        <v>1</v>
      </c>
    </row>
    <row r="914" spans="1:9" hidden="1" x14ac:dyDescent="0.25">
      <c r="A914" s="1">
        <v>913</v>
      </c>
      <c r="B914" s="1" t="s">
        <v>3395</v>
      </c>
      <c r="C914" s="1" t="s">
        <v>3395</v>
      </c>
      <c r="D914" s="1" t="s">
        <v>3749</v>
      </c>
      <c r="E914" s="1" t="s">
        <v>418</v>
      </c>
      <c r="F914" s="1" t="str">
        <f>VLOOKUP(Table4[[#This Row],[نام کارشناس دفتر فنی]],Table1[],3,0)</f>
        <v>کارشناس بازرسی وبرنامه ریزی تعمیرات برق وابزاردقیق(1)</v>
      </c>
      <c r="G914" s="1" t="s">
        <v>704</v>
      </c>
      <c r="H914" s="1" t="str">
        <f>VLOOKUP(Table4[[#This Row],[نام شخص کارشناس نظارت]],Table1[],3,0)</f>
        <v>کارشناس برق و ابزار دقیق نظارت (1)</v>
      </c>
      <c r="I914" s="1">
        <f>COUNTIF(Table2[کد سیستم],Table4[[#This Row],[کد سیستم]])</f>
        <v>1</v>
      </c>
    </row>
    <row r="915" spans="1:9" hidden="1" x14ac:dyDescent="0.25">
      <c r="A915" s="1">
        <v>914</v>
      </c>
      <c r="B915" s="1" t="s">
        <v>3397</v>
      </c>
      <c r="C915" s="1" t="s">
        <v>3397</v>
      </c>
      <c r="D915" s="1" t="s">
        <v>3749</v>
      </c>
      <c r="E915" s="1" t="s">
        <v>418</v>
      </c>
      <c r="F915" s="1" t="str">
        <f>VLOOKUP(Table4[[#This Row],[نام کارشناس دفتر فنی]],Table1[],3,0)</f>
        <v>کارشناس بازرسی وبرنامه ریزی تعمیرات برق وابزاردقیق(1)</v>
      </c>
      <c r="G915" s="1" t="s">
        <v>704</v>
      </c>
      <c r="H915" s="1" t="str">
        <f>VLOOKUP(Table4[[#This Row],[نام شخص کارشناس نظارت]],Table1[],3,0)</f>
        <v>کارشناس برق و ابزار دقیق نظارت (1)</v>
      </c>
      <c r="I915" s="1">
        <f>COUNTIF(Table2[کد سیستم],Table4[[#This Row],[کد سیستم]])</f>
        <v>1</v>
      </c>
    </row>
    <row r="916" spans="1:9" hidden="1" x14ac:dyDescent="0.25">
      <c r="A916" s="1">
        <v>915</v>
      </c>
      <c r="B916" s="1" t="s">
        <v>3399</v>
      </c>
      <c r="C916" s="1" t="s">
        <v>3399</v>
      </c>
      <c r="D916" s="1" t="s">
        <v>3749</v>
      </c>
      <c r="E916" s="1" t="s">
        <v>418</v>
      </c>
      <c r="F916" s="1" t="str">
        <f>VLOOKUP(Table4[[#This Row],[نام کارشناس دفتر فنی]],Table1[],3,0)</f>
        <v>کارشناس بازرسی وبرنامه ریزی تعمیرات برق وابزاردقیق(1)</v>
      </c>
      <c r="G916" s="1" t="s">
        <v>704</v>
      </c>
      <c r="H916" s="1" t="str">
        <f>VLOOKUP(Table4[[#This Row],[نام شخص کارشناس نظارت]],Table1[],3,0)</f>
        <v>کارشناس برق و ابزار دقیق نظارت (1)</v>
      </c>
      <c r="I916" s="1">
        <f>COUNTIF(Table2[کد سیستم],Table4[[#This Row],[کد سیستم]])</f>
        <v>1</v>
      </c>
    </row>
    <row r="917" spans="1:9" hidden="1" x14ac:dyDescent="0.25">
      <c r="A917" s="1">
        <v>916</v>
      </c>
      <c r="B917" s="1" t="s">
        <v>3401</v>
      </c>
      <c r="C917" s="1" t="s">
        <v>3401</v>
      </c>
      <c r="D917" s="1" t="s">
        <v>3749</v>
      </c>
      <c r="E917" s="1" t="s">
        <v>418</v>
      </c>
      <c r="F917" s="1" t="str">
        <f>VLOOKUP(Table4[[#This Row],[نام کارشناس دفتر فنی]],Table1[],3,0)</f>
        <v>کارشناس بازرسی وبرنامه ریزی تعمیرات برق وابزاردقیق(1)</v>
      </c>
      <c r="G917" s="1" t="s">
        <v>704</v>
      </c>
      <c r="H917" s="1" t="str">
        <f>VLOOKUP(Table4[[#This Row],[نام شخص کارشناس نظارت]],Table1[],3,0)</f>
        <v>کارشناس برق و ابزار دقیق نظارت (1)</v>
      </c>
      <c r="I917" s="1">
        <f>COUNTIF(Table2[کد سیستم],Table4[[#This Row],[کد سیستم]])</f>
        <v>1</v>
      </c>
    </row>
    <row r="918" spans="1:9" hidden="1" x14ac:dyDescent="0.25">
      <c r="A918" s="1">
        <v>917</v>
      </c>
      <c r="B918" s="1" t="s">
        <v>3403</v>
      </c>
      <c r="C918" s="1" t="s">
        <v>3403</v>
      </c>
      <c r="D918" s="1" t="s">
        <v>3749</v>
      </c>
      <c r="E918" s="1" t="s">
        <v>418</v>
      </c>
      <c r="F918" s="1" t="str">
        <f>VLOOKUP(Table4[[#This Row],[نام کارشناس دفتر فنی]],Table1[],3,0)</f>
        <v>کارشناس بازرسی وبرنامه ریزی تعمیرات برق وابزاردقیق(1)</v>
      </c>
      <c r="G918" s="1" t="s">
        <v>704</v>
      </c>
      <c r="H918" s="1" t="str">
        <f>VLOOKUP(Table4[[#This Row],[نام شخص کارشناس نظارت]],Table1[],3,0)</f>
        <v>کارشناس برق و ابزار دقیق نظارت (1)</v>
      </c>
      <c r="I918" s="1">
        <f>COUNTIF(Table2[کد سیستم],Table4[[#This Row],[کد سیستم]])</f>
        <v>1</v>
      </c>
    </row>
    <row r="919" spans="1:9" hidden="1" x14ac:dyDescent="0.25">
      <c r="A919" s="1">
        <v>918</v>
      </c>
      <c r="B919" s="1" t="s">
        <v>3405</v>
      </c>
      <c r="C919" s="1" t="s">
        <v>3405</v>
      </c>
      <c r="D919" s="1" t="s">
        <v>3749</v>
      </c>
      <c r="E919" s="1" t="s">
        <v>418</v>
      </c>
      <c r="F919" s="1" t="str">
        <f>VLOOKUP(Table4[[#This Row],[نام کارشناس دفتر فنی]],Table1[],3,0)</f>
        <v>کارشناس بازرسی وبرنامه ریزی تعمیرات برق وابزاردقیق(1)</v>
      </c>
      <c r="G919" s="1" t="s">
        <v>704</v>
      </c>
      <c r="H919" s="1" t="str">
        <f>VLOOKUP(Table4[[#This Row],[نام شخص کارشناس نظارت]],Table1[],3,0)</f>
        <v>کارشناس برق و ابزار دقیق نظارت (1)</v>
      </c>
      <c r="I919" s="1">
        <f>COUNTIF(Table2[کد سیستم],Table4[[#This Row],[کد سیستم]])</f>
        <v>1</v>
      </c>
    </row>
    <row r="920" spans="1:9" hidden="1" x14ac:dyDescent="0.25">
      <c r="A920" s="1">
        <v>919</v>
      </c>
      <c r="B920" s="1" t="s">
        <v>3407</v>
      </c>
      <c r="C920" s="1" t="s">
        <v>3407</v>
      </c>
      <c r="D920" s="1" t="s">
        <v>3749</v>
      </c>
      <c r="E920" s="1" t="s">
        <v>418</v>
      </c>
      <c r="F920" s="1" t="str">
        <f>VLOOKUP(Table4[[#This Row],[نام کارشناس دفتر فنی]],Table1[],3,0)</f>
        <v>کارشناس بازرسی وبرنامه ریزی تعمیرات برق وابزاردقیق(1)</v>
      </c>
      <c r="G920" s="1" t="s">
        <v>704</v>
      </c>
      <c r="H920" s="1" t="str">
        <f>VLOOKUP(Table4[[#This Row],[نام شخص کارشناس نظارت]],Table1[],3,0)</f>
        <v>کارشناس برق و ابزار دقیق نظارت (1)</v>
      </c>
      <c r="I920" s="1">
        <f>COUNTIF(Table2[کد سیستم],Table4[[#This Row],[کد سیستم]])</f>
        <v>1</v>
      </c>
    </row>
    <row r="921" spans="1:9" hidden="1" x14ac:dyDescent="0.25">
      <c r="A921" s="1">
        <v>920</v>
      </c>
      <c r="B921" s="1" t="s">
        <v>3409</v>
      </c>
      <c r="C921" s="1" t="s">
        <v>3409</v>
      </c>
      <c r="D921" s="1" t="s">
        <v>3749</v>
      </c>
      <c r="E921" s="1" t="s">
        <v>418</v>
      </c>
      <c r="F921" s="1" t="str">
        <f>VLOOKUP(Table4[[#This Row],[نام کارشناس دفتر فنی]],Table1[],3,0)</f>
        <v>کارشناس بازرسی وبرنامه ریزی تعمیرات برق وابزاردقیق(1)</v>
      </c>
      <c r="G921" s="1" t="s">
        <v>704</v>
      </c>
      <c r="H921" s="1" t="str">
        <f>VLOOKUP(Table4[[#This Row],[نام شخص کارشناس نظارت]],Table1[],3,0)</f>
        <v>کارشناس برق و ابزار دقیق نظارت (1)</v>
      </c>
      <c r="I921" s="1">
        <f>COUNTIF(Table2[کد سیستم],Table4[[#This Row],[کد سیستم]])</f>
        <v>1</v>
      </c>
    </row>
    <row r="922" spans="1:9" hidden="1" x14ac:dyDescent="0.25">
      <c r="A922" s="1">
        <v>921</v>
      </c>
      <c r="B922" s="1" t="s">
        <v>3411</v>
      </c>
      <c r="C922" s="1" t="s">
        <v>3411</v>
      </c>
      <c r="D922" s="1" t="s">
        <v>3749</v>
      </c>
      <c r="E922" s="1" t="s">
        <v>418</v>
      </c>
      <c r="F922" s="1" t="str">
        <f>VLOOKUP(Table4[[#This Row],[نام کارشناس دفتر فنی]],Table1[],3,0)</f>
        <v>کارشناس بازرسی وبرنامه ریزی تعمیرات برق وابزاردقیق(1)</v>
      </c>
      <c r="G922" s="1" t="s">
        <v>704</v>
      </c>
      <c r="H922" s="1" t="str">
        <f>VLOOKUP(Table4[[#This Row],[نام شخص کارشناس نظارت]],Table1[],3,0)</f>
        <v>کارشناس برق و ابزار دقیق نظارت (1)</v>
      </c>
      <c r="I922" s="1">
        <f>COUNTIF(Table2[کد سیستم],Table4[[#This Row],[کد سیستم]])</f>
        <v>1</v>
      </c>
    </row>
    <row r="923" spans="1:9" hidden="1" x14ac:dyDescent="0.25">
      <c r="A923" s="1">
        <v>922</v>
      </c>
      <c r="B923" s="1" t="s">
        <v>3413</v>
      </c>
      <c r="C923" s="1" t="s">
        <v>3413</v>
      </c>
      <c r="D923" s="1" t="s">
        <v>3749</v>
      </c>
      <c r="E923" s="1" t="s">
        <v>418</v>
      </c>
      <c r="F923" s="1" t="str">
        <f>VLOOKUP(Table4[[#This Row],[نام کارشناس دفتر فنی]],Table1[],3,0)</f>
        <v>کارشناس بازرسی وبرنامه ریزی تعمیرات برق وابزاردقیق(1)</v>
      </c>
      <c r="G923" s="1" t="s">
        <v>704</v>
      </c>
      <c r="H923" s="1" t="str">
        <f>VLOOKUP(Table4[[#This Row],[نام شخص کارشناس نظارت]],Table1[],3,0)</f>
        <v>کارشناس برق و ابزار دقیق نظارت (1)</v>
      </c>
      <c r="I923" s="1">
        <f>COUNTIF(Table2[کد سیستم],Table4[[#This Row],[کد سیستم]])</f>
        <v>1</v>
      </c>
    </row>
    <row r="924" spans="1:9" hidden="1" x14ac:dyDescent="0.25">
      <c r="A924" s="1">
        <v>923</v>
      </c>
      <c r="B924" s="1" t="s">
        <v>3415</v>
      </c>
      <c r="C924" s="1" t="s">
        <v>3415</v>
      </c>
      <c r="D924" s="1" t="s">
        <v>3749</v>
      </c>
      <c r="E924" s="1" t="s">
        <v>418</v>
      </c>
      <c r="F924" s="1" t="str">
        <f>VLOOKUP(Table4[[#This Row],[نام کارشناس دفتر فنی]],Table1[],3,0)</f>
        <v>کارشناس بازرسی وبرنامه ریزی تعمیرات برق وابزاردقیق(1)</v>
      </c>
      <c r="G924" s="1" t="s">
        <v>704</v>
      </c>
      <c r="H924" s="1" t="str">
        <f>VLOOKUP(Table4[[#This Row],[نام شخص کارشناس نظارت]],Table1[],3,0)</f>
        <v>کارشناس برق و ابزار دقیق نظارت (1)</v>
      </c>
      <c r="I924" s="1">
        <f>COUNTIF(Table2[کد سیستم],Table4[[#This Row],[کد سیستم]])</f>
        <v>1</v>
      </c>
    </row>
    <row r="925" spans="1:9" hidden="1" x14ac:dyDescent="0.25">
      <c r="A925" s="1">
        <v>924</v>
      </c>
      <c r="B925" s="1" t="s">
        <v>3417</v>
      </c>
      <c r="C925" s="1" t="s">
        <v>3417</v>
      </c>
      <c r="D925" s="1" t="s">
        <v>3749</v>
      </c>
      <c r="E925" s="1" t="s">
        <v>418</v>
      </c>
      <c r="F925" s="1" t="str">
        <f>VLOOKUP(Table4[[#This Row],[نام کارشناس دفتر فنی]],Table1[],3,0)</f>
        <v>کارشناس بازرسی وبرنامه ریزی تعمیرات برق وابزاردقیق(1)</v>
      </c>
      <c r="G925" s="1" t="s">
        <v>704</v>
      </c>
      <c r="H925" s="1" t="str">
        <f>VLOOKUP(Table4[[#This Row],[نام شخص کارشناس نظارت]],Table1[],3,0)</f>
        <v>کارشناس برق و ابزار دقیق نظارت (1)</v>
      </c>
      <c r="I925" s="1">
        <f>COUNTIF(Table2[کد سیستم],Table4[[#This Row],[کد سیستم]])</f>
        <v>1</v>
      </c>
    </row>
    <row r="926" spans="1:9" hidden="1" x14ac:dyDescent="0.25">
      <c r="A926" s="1">
        <v>925</v>
      </c>
      <c r="B926" s="1" t="s">
        <v>3419</v>
      </c>
      <c r="C926" s="1" t="s">
        <v>3419</v>
      </c>
      <c r="D926" s="1" t="s">
        <v>3749</v>
      </c>
      <c r="E926" s="1" t="s">
        <v>418</v>
      </c>
      <c r="F926" s="1" t="str">
        <f>VLOOKUP(Table4[[#This Row],[نام کارشناس دفتر فنی]],Table1[],3,0)</f>
        <v>کارشناس بازرسی وبرنامه ریزی تعمیرات برق وابزاردقیق(1)</v>
      </c>
      <c r="G926" s="1" t="s">
        <v>704</v>
      </c>
      <c r="H926" s="1" t="str">
        <f>VLOOKUP(Table4[[#This Row],[نام شخص کارشناس نظارت]],Table1[],3,0)</f>
        <v>کارشناس برق و ابزار دقیق نظارت (1)</v>
      </c>
      <c r="I926" s="1">
        <f>COUNTIF(Table2[کد سیستم],Table4[[#This Row],[کد سیستم]])</f>
        <v>1</v>
      </c>
    </row>
    <row r="927" spans="1:9" hidden="1" x14ac:dyDescent="0.25">
      <c r="A927" s="1">
        <v>926</v>
      </c>
      <c r="B927" s="1" t="s">
        <v>3421</v>
      </c>
      <c r="C927" s="1" t="s">
        <v>3421</v>
      </c>
      <c r="D927" s="1" t="s">
        <v>3749</v>
      </c>
      <c r="E927" s="1" t="s">
        <v>418</v>
      </c>
      <c r="F927" s="1" t="str">
        <f>VLOOKUP(Table4[[#This Row],[نام کارشناس دفتر فنی]],Table1[],3,0)</f>
        <v>کارشناس بازرسی وبرنامه ریزی تعمیرات برق وابزاردقیق(1)</v>
      </c>
      <c r="G927" s="1" t="s">
        <v>704</v>
      </c>
      <c r="H927" s="1" t="str">
        <f>VLOOKUP(Table4[[#This Row],[نام شخص کارشناس نظارت]],Table1[],3,0)</f>
        <v>کارشناس برق و ابزار دقیق نظارت (1)</v>
      </c>
      <c r="I927" s="1">
        <f>COUNTIF(Table2[کد سیستم],Table4[[#This Row],[کد سیستم]])</f>
        <v>1</v>
      </c>
    </row>
    <row r="928" spans="1:9" hidden="1" x14ac:dyDescent="0.25">
      <c r="A928" s="1">
        <v>927</v>
      </c>
      <c r="B928" s="1" t="s">
        <v>3423</v>
      </c>
      <c r="C928" s="1" t="s">
        <v>3423</v>
      </c>
      <c r="D928" s="1" t="s">
        <v>3749</v>
      </c>
      <c r="E928" s="1" t="s">
        <v>418</v>
      </c>
      <c r="F928" s="1" t="str">
        <f>VLOOKUP(Table4[[#This Row],[نام کارشناس دفتر فنی]],Table1[],3,0)</f>
        <v>کارشناس بازرسی وبرنامه ریزی تعمیرات برق وابزاردقیق(1)</v>
      </c>
      <c r="G928" s="1" t="s">
        <v>704</v>
      </c>
      <c r="H928" s="1" t="str">
        <f>VLOOKUP(Table4[[#This Row],[نام شخص کارشناس نظارت]],Table1[],3,0)</f>
        <v>کارشناس برق و ابزار دقیق نظارت (1)</v>
      </c>
      <c r="I928" s="1">
        <f>COUNTIF(Table2[کد سیستم],Table4[[#This Row],[کد سیستم]])</f>
        <v>1</v>
      </c>
    </row>
    <row r="929" spans="1:9" hidden="1" x14ac:dyDescent="0.25">
      <c r="A929" s="1">
        <v>928</v>
      </c>
      <c r="B929" s="1" t="s">
        <v>3425</v>
      </c>
      <c r="C929" s="1" t="s">
        <v>3425</v>
      </c>
      <c r="D929" s="1" t="s">
        <v>3749</v>
      </c>
      <c r="E929" s="1" t="s">
        <v>418</v>
      </c>
      <c r="F929" s="1" t="str">
        <f>VLOOKUP(Table4[[#This Row],[نام کارشناس دفتر فنی]],Table1[],3,0)</f>
        <v>کارشناس بازرسی وبرنامه ریزی تعمیرات برق وابزاردقیق(1)</v>
      </c>
      <c r="G929" s="1" t="s">
        <v>704</v>
      </c>
      <c r="H929" s="1" t="str">
        <f>VLOOKUP(Table4[[#This Row],[نام شخص کارشناس نظارت]],Table1[],3,0)</f>
        <v>کارشناس برق و ابزار دقیق نظارت (1)</v>
      </c>
      <c r="I929" s="1">
        <f>COUNTIF(Table2[کد سیستم],Table4[[#This Row],[کد سیستم]])</f>
        <v>1</v>
      </c>
    </row>
    <row r="930" spans="1:9" hidden="1" x14ac:dyDescent="0.25">
      <c r="A930" s="1">
        <v>929</v>
      </c>
      <c r="B930" s="1" t="s">
        <v>3427</v>
      </c>
      <c r="C930" s="1" t="s">
        <v>3427</v>
      </c>
      <c r="D930" s="1" t="s">
        <v>3749</v>
      </c>
      <c r="E930" s="1" t="s">
        <v>418</v>
      </c>
      <c r="F930" s="1" t="str">
        <f>VLOOKUP(Table4[[#This Row],[نام کارشناس دفتر فنی]],Table1[],3,0)</f>
        <v>کارشناس بازرسی وبرنامه ریزی تعمیرات برق وابزاردقیق(1)</v>
      </c>
      <c r="G930" s="1" t="s">
        <v>704</v>
      </c>
      <c r="H930" s="1" t="str">
        <f>VLOOKUP(Table4[[#This Row],[نام شخص کارشناس نظارت]],Table1[],3,0)</f>
        <v>کارشناس برق و ابزار دقیق نظارت (1)</v>
      </c>
      <c r="I930" s="1">
        <f>COUNTIF(Table2[کد سیستم],Table4[[#This Row],[کد سیستم]])</f>
        <v>1</v>
      </c>
    </row>
    <row r="931" spans="1:9" hidden="1" x14ac:dyDescent="0.25">
      <c r="A931" s="1">
        <v>930</v>
      </c>
      <c r="B931" s="1" t="s">
        <v>3429</v>
      </c>
      <c r="C931" s="1" t="s">
        <v>3429</v>
      </c>
      <c r="D931" s="1" t="s">
        <v>3749</v>
      </c>
      <c r="E931" s="1" t="s">
        <v>418</v>
      </c>
      <c r="F931" s="1" t="str">
        <f>VLOOKUP(Table4[[#This Row],[نام کارشناس دفتر فنی]],Table1[],3,0)</f>
        <v>کارشناس بازرسی وبرنامه ریزی تعمیرات برق وابزاردقیق(1)</v>
      </c>
      <c r="G931" s="1" t="s">
        <v>704</v>
      </c>
      <c r="H931" s="1" t="str">
        <f>VLOOKUP(Table4[[#This Row],[نام شخص کارشناس نظارت]],Table1[],3,0)</f>
        <v>کارشناس برق و ابزار دقیق نظارت (1)</v>
      </c>
      <c r="I931" s="1">
        <f>COUNTIF(Table2[کد سیستم],Table4[[#This Row],[کد سیستم]])</f>
        <v>1</v>
      </c>
    </row>
    <row r="932" spans="1:9" hidden="1" x14ac:dyDescent="0.25">
      <c r="A932" s="1">
        <v>931</v>
      </c>
      <c r="B932" s="1" t="s">
        <v>3431</v>
      </c>
      <c r="C932" s="1" t="s">
        <v>3431</v>
      </c>
      <c r="D932" s="1" t="s">
        <v>3749</v>
      </c>
      <c r="E932" s="1" t="s">
        <v>418</v>
      </c>
      <c r="F932" s="1" t="str">
        <f>VLOOKUP(Table4[[#This Row],[نام کارشناس دفتر فنی]],Table1[],3,0)</f>
        <v>کارشناس بازرسی وبرنامه ریزی تعمیرات برق وابزاردقیق(1)</v>
      </c>
      <c r="G932" s="1" t="s">
        <v>704</v>
      </c>
      <c r="H932" s="1" t="str">
        <f>VLOOKUP(Table4[[#This Row],[نام شخص کارشناس نظارت]],Table1[],3,0)</f>
        <v>کارشناس برق و ابزار دقیق نظارت (1)</v>
      </c>
      <c r="I932" s="1">
        <f>COUNTIF(Table2[کد سیستم],Table4[[#This Row],[کد سیستم]])</f>
        <v>1</v>
      </c>
    </row>
    <row r="933" spans="1:9" hidden="1" x14ac:dyDescent="0.25">
      <c r="A933" s="1">
        <v>932</v>
      </c>
      <c r="B933" s="1" t="s">
        <v>3433</v>
      </c>
      <c r="C933" s="1" t="s">
        <v>3433</v>
      </c>
      <c r="D933" s="1" t="s">
        <v>3749</v>
      </c>
      <c r="E933" s="1" t="s">
        <v>418</v>
      </c>
      <c r="F933" s="1" t="str">
        <f>VLOOKUP(Table4[[#This Row],[نام کارشناس دفتر فنی]],Table1[],3,0)</f>
        <v>کارشناس بازرسی وبرنامه ریزی تعمیرات برق وابزاردقیق(1)</v>
      </c>
      <c r="G933" s="1" t="s">
        <v>704</v>
      </c>
      <c r="H933" s="1" t="str">
        <f>VLOOKUP(Table4[[#This Row],[نام شخص کارشناس نظارت]],Table1[],3,0)</f>
        <v>کارشناس برق و ابزار دقیق نظارت (1)</v>
      </c>
      <c r="I933" s="1">
        <f>COUNTIF(Table2[کد سیستم],Table4[[#This Row],[کد سیستم]])</f>
        <v>1</v>
      </c>
    </row>
    <row r="934" spans="1:9" hidden="1" x14ac:dyDescent="0.25">
      <c r="A934" s="1">
        <v>933</v>
      </c>
      <c r="B934" s="1" t="s">
        <v>3435</v>
      </c>
      <c r="C934" s="1" t="s">
        <v>3435</v>
      </c>
      <c r="D934" s="1" t="s">
        <v>3749</v>
      </c>
      <c r="E934" s="1" t="s">
        <v>418</v>
      </c>
      <c r="F934" s="1" t="str">
        <f>VLOOKUP(Table4[[#This Row],[نام کارشناس دفتر فنی]],Table1[],3,0)</f>
        <v>کارشناس بازرسی وبرنامه ریزی تعمیرات برق وابزاردقیق(1)</v>
      </c>
      <c r="G934" s="1" t="s">
        <v>704</v>
      </c>
      <c r="H934" s="1" t="str">
        <f>VLOOKUP(Table4[[#This Row],[نام شخص کارشناس نظارت]],Table1[],3,0)</f>
        <v>کارشناس برق و ابزار دقیق نظارت (1)</v>
      </c>
      <c r="I934" s="1">
        <f>COUNTIF(Table2[کد سیستم],Table4[[#This Row],[کد سیستم]])</f>
        <v>1</v>
      </c>
    </row>
    <row r="935" spans="1:9" hidden="1" x14ac:dyDescent="0.25">
      <c r="A935" s="1">
        <v>934</v>
      </c>
      <c r="B935" s="1" t="s">
        <v>3437</v>
      </c>
      <c r="C935" s="1" t="s">
        <v>3437</v>
      </c>
      <c r="D935" s="1" t="s">
        <v>3749</v>
      </c>
      <c r="E935" s="1" t="s">
        <v>418</v>
      </c>
      <c r="F935" s="1" t="str">
        <f>VLOOKUP(Table4[[#This Row],[نام کارشناس دفتر فنی]],Table1[],3,0)</f>
        <v>کارشناس بازرسی وبرنامه ریزی تعمیرات برق وابزاردقیق(1)</v>
      </c>
      <c r="G935" s="1" t="s">
        <v>704</v>
      </c>
      <c r="H935" s="1" t="str">
        <f>VLOOKUP(Table4[[#This Row],[نام شخص کارشناس نظارت]],Table1[],3,0)</f>
        <v>کارشناس برق و ابزار دقیق نظارت (1)</v>
      </c>
      <c r="I935" s="1">
        <f>COUNTIF(Table2[کد سیستم],Table4[[#This Row],[کد سیستم]])</f>
        <v>1</v>
      </c>
    </row>
    <row r="936" spans="1:9" hidden="1" x14ac:dyDescent="0.25">
      <c r="A936" s="1">
        <v>935</v>
      </c>
      <c r="B936" s="1" t="s">
        <v>3439</v>
      </c>
      <c r="C936" s="1" t="s">
        <v>3439</v>
      </c>
      <c r="D936" s="1" t="s">
        <v>3749</v>
      </c>
      <c r="E936" s="1" t="s">
        <v>418</v>
      </c>
      <c r="F936" s="1" t="str">
        <f>VLOOKUP(Table4[[#This Row],[نام کارشناس دفتر فنی]],Table1[],3,0)</f>
        <v>کارشناس بازرسی وبرنامه ریزی تعمیرات برق وابزاردقیق(1)</v>
      </c>
      <c r="G936" s="1" t="s">
        <v>704</v>
      </c>
      <c r="H936" s="1" t="str">
        <f>VLOOKUP(Table4[[#This Row],[نام شخص کارشناس نظارت]],Table1[],3,0)</f>
        <v>کارشناس برق و ابزار دقیق نظارت (1)</v>
      </c>
      <c r="I936" s="1">
        <f>COUNTIF(Table2[کد سیستم],Table4[[#This Row],[کد سیستم]])</f>
        <v>1</v>
      </c>
    </row>
    <row r="937" spans="1:9" hidden="1" x14ac:dyDescent="0.25">
      <c r="A937" s="1">
        <v>936</v>
      </c>
      <c r="B937" s="1" t="s">
        <v>3441</v>
      </c>
      <c r="C937" s="1" t="s">
        <v>3441</v>
      </c>
      <c r="D937" s="1" t="s">
        <v>3749</v>
      </c>
      <c r="E937" s="1" t="s">
        <v>418</v>
      </c>
      <c r="F937" s="1" t="str">
        <f>VLOOKUP(Table4[[#This Row],[نام کارشناس دفتر فنی]],Table1[],3,0)</f>
        <v>کارشناس بازرسی وبرنامه ریزی تعمیرات برق وابزاردقیق(1)</v>
      </c>
      <c r="G937" s="1" t="s">
        <v>704</v>
      </c>
      <c r="H937" s="1" t="str">
        <f>VLOOKUP(Table4[[#This Row],[نام شخص کارشناس نظارت]],Table1[],3,0)</f>
        <v>کارشناس برق و ابزار دقیق نظارت (1)</v>
      </c>
      <c r="I937" s="1">
        <f>COUNTIF(Table2[کد سیستم],Table4[[#This Row],[کد سیستم]])</f>
        <v>1</v>
      </c>
    </row>
    <row r="938" spans="1:9" hidden="1" x14ac:dyDescent="0.25">
      <c r="A938" s="1">
        <v>937</v>
      </c>
      <c r="B938" s="1" t="s">
        <v>3443</v>
      </c>
      <c r="C938" s="1" t="s">
        <v>3443</v>
      </c>
      <c r="D938" s="1" t="s">
        <v>3749</v>
      </c>
      <c r="E938" s="1" t="s">
        <v>418</v>
      </c>
      <c r="F938" s="1" t="str">
        <f>VLOOKUP(Table4[[#This Row],[نام کارشناس دفتر فنی]],Table1[],3,0)</f>
        <v>کارشناس بازرسی وبرنامه ریزی تعمیرات برق وابزاردقیق(1)</v>
      </c>
      <c r="G938" s="1" t="s">
        <v>704</v>
      </c>
      <c r="H938" s="1" t="str">
        <f>VLOOKUP(Table4[[#This Row],[نام شخص کارشناس نظارت]],Table1[],3,0)</f>
        <v>کارشناس برق و ابزار دقیق نظارت (1)</v>
      </c>
      <c r="I938" s="1">
        <f>COUNTIF(Table2[کد سیستم],Table4[[#This Row],[کد سیستم]])</f>
        <v>1</v>
      </c>
    </row>
    <row r="939" spans="1:9" hidden="1" x14ac:dyDescent="0.25">
      <c r="A939" s="1">
        <v>938</v>
      </c>
      <c r="B939" s="1" t="s">
        <v>3445</v>
      </c>
      <c r="C939" s="1" t="s">
        <v>3445</v>
      </c>
      <c r="D939" s="1" t="s">
        <v>3749</v>
      </c>
      <c r="E939" s="1" t="s">
        <v>418</v>
      </c>
      <c r="F939" s="1" t="str">
        <f>VLOOKUP(Table4[[#This Row],[نام کارشناس دفتر فنی]],Table1[],3,0)</f>
        <v>کارشناس بازرسی وبرنامه ریزی تعمیرات برق وابزاردقیق(1)</v>
      </c>
      <c r="G939" s="1" t="s">
        <v>704</v>
      </c>
      <c r="H939" s="1" t="str">
        <f>VLOOKUP(Table4[[#This Row],[نام شخص کارشناس نظارت]],Table1[],3,0)</f>
        <v>کارشناس برق و ابزار دقیق نظارت (1)</v>
      </c>
      <c r="I939" s="1">
        <f>COUNTIF(Table2[کد سیستم],Table4[[#This Row],[کد سیستم]])</f>
        <v>1</v>
      </c>
    </row>
    <row r="940" spans="1:9" hidden="1" x14ac:dyDescent="0.25">
      <c r="A940" s="1">
        <v>939</v>
      </c>
      <c r="B940" s="1" t="s">
        <v>3447</v>
      </c>
      <c r="C940" s="1" t="s">
        <v>3447</v>
      </c>
      <c r="D940" s="1" t="s">
        <v>3749</v>
      </c>
      <c r="E940" s="1" t="s">
        <v>418</v>
      </c>
      <c r="F940" s="1" t="str">
        <f>VLOOKUP(Table4[[#This Row],[نام کارشناس دفتر فنی]],Table1[],3,0)</f>
        <v>کارشناس بازرسی وبرنامه ریزی تعمیرات برق وابزاردقیق(1)</v>
      </c>
      <c r="G940" s="1" t="s">
        <v>704</v>
      </c>
      <c r="H940" s="1" t="str">
        <f>VLOOKUP(Table4[[#This Row],[نام شخص کارشناس نظارت]],Table1[],3,0)</f>
        <v>کارشناس برق و ابزار دقیق نظارت (1)</v>
      </c>
      <c r="I940" s="1">
        <f>COUNTIF(Table2[کد سیستم],Table4[[#This Row],[کد سیستم]])</f>
        <v>1</v>
      </c>
    </row>
    <row r="941" spans="1:9" hidden="1" x14ac:dyDescent="0.25">
      <c r="A941" s="1">
        <v>940</v>
      </c>
      <c r="B941" s="1" t="s">
        <v>3449</v>
      </c>
      <c r="C941" s="1" t="s">
        <v>3449</v>
      </c>
      <c r="D941" s="1" t="s">
        <v>3749</v>
      </c>
      <c r="E941" s="1" t="s">
        <v>418</v>
      </c>
      <c r="F941" s="1" t="str">
        <f>VLOOKUP(Table4[[#This Row],[نام کارشناس دفتر فنی]],Table1[],3,0)</f>
        <v>کارشناس بازرسی وبرنامه ریزی تعمیرات برق وابزاردقیق(1)</v>
      </c>
      <c r="G941" s="1" t="s">
        <v>704</v>
      </c>
      <c r="H941" s="1" t="str">
        <f>VLOOKUP(Table4[[#This Row],[نام شخص کارشناس نظارت]],Table1[],3,0)</f>
        <v>کارشناس برق و ابزار دقیق نظارت (1)</v>
      </c>
      <c r="I941" s="1">
        <f>COUNTIF(Table2[کد سیستم],Table4[[#This Row],[کد سیستم]])</f>
        <v>1</v>
      </c>
    </row>
    <row r="942" spans="1:9" hidden="1" x14ac:dyDescent="0.25">
      <c r="A942" s="1">
        <v>941</v>
      </c>
      <c r="B942" s="1" t="s">
        <v>3451</v>
      </c>
      <c r="C942" s="1" t="s">
        <v>3451</v>
      </c>
      <c r="D942" s="1" t="s">
        <v>3749</v>
      </c>
      <c r="E942" s="1" t="s">
        <v>418</v>
      </c>
      <c r="F942" s="1" t="str">
        <f>VLOOKUP(Table4[[#This Row],[نام کارشناس دفتر فنی]],Table1[],3,0)</f>
        <v>کارشناس بازرسی وبرنامه ریزی تعمیرات برق وابزاردقیق(1)</v>
      </c>
      <c r="G942" s="1" t="s">
        <v>704</v>
      </c>
      <c r="H942" s="1" t="str">
        <f>VLOOKUP(Table4[[#This Row],[نام شخص کارشناس نظارت]],Table1[],3,0)</f>
        <v>کارشناس برق و ابزار دقیق نظارت (1)</v>
      </c>
      <c r="I942" s="1">
        <f>COUNTIF(Table2[کد سیستم],Table4[[#This Row],[کد سیستم]])</f>
        <v>1</v>
      </c>
    </row>
    <row r="943" spans="1:9" hidden="1" x14ac:dyDescent="0.25">
      <c r="A943" s="1">
        <v>942</v>
      </c>
      <c r="B943" s="1" t="s">
        <v>3453</v>
      </c>
      <c r="C943" s="1" t="s">
        <v>3453</v>
      </c>
      <c r="D943" s="1" t="s">
        <v>3749</v>
      </c>
      <c r="E943" s="1" t="s">
        <v>418</v>
      </c>
      <c r="F943" s="1" t="str">
        <f>VLOOKUP(Table4[[#This Row],[نام کارشناس دفتر فنی]],Table1[],3,0)</f>
        <v>کارشناس بازرسی وبرنامه ریزی تعمیرات برق وابزاردقیق(1)</v>
      </c>
      <c r="G943" s="1" t="s">
        <v>704</v>
      </c>
      <c r="H943" s="1" t="str">
        <f>VLOOKUP(Table4[[#This Row],[نام شخص کارشناس نظارت]],Table1[],3,0)</f>
        <v>کارشناس برق و ابزار دقیق نظارت (1)</v>
      </c>
      <c r="I943" s="1">
        <f>COUNTIF(Table2[کد سیستم],Table4[[#This Row],[کد سیستم]])</f>
        <v>1</v>
      </c>
    </row>
    <row r="944" spans="1:9" hidden="1" x14ac:dyDescent="0.25">
      <c r="A944" s="1">
        <v>943</v>
      </c>
      <c r="B944" s="1" t="s">
        <v>3455</v>
      </c>
      <c r="C944" s="1" t="s">
        <v>3455</v>
      </c>
      <c r="D944" s="1" t="s">
        <v>3749</v>
      </c>
      <c r="E944" s="1" t="s">
        <v>418</v>
      </c>
      <c r="F944" s="1" t="str">
        <f>VLOOKUP(Table4[[#This Row],[نام کارشناس دفتر فنی]],Table1[],3,0)</f>
        <v>کارشناس بازرسی وبرنامه ریزی تعمیرات برق وابزاردقیق(1)</v>
      </c>
      <c r="G944" s="1" t="s">
        <v>704</v>
      </c>
      <c r="H944" s="1" t="str">
        <f>VLOOKUP(Table4[[#This Row],[نام شخص کارشناس نظارت]],Table1[],3,0)</f>
        <v>کارشناس برق و ابزار دقیق نظارت (1)</v>
      </c>
      <c r="I944" s="1">
        <f>COUNTIF(Table2[کد سیستم],Table4[[#This Row],[کد سیستم]])</f>
        <v>1</v>
      </c>
    </row>
    <row r="945" spans="1:9" hidden="1" x14ac:dyDescent="0.25">
      <c r="A945" s="1">
        <v>944</v>
      </c>
      <c r="B945" s="1" t="s">
        <v>3457</v>
      </c>
      <c r="C945" s="1" t="s">
        <v>3457</v>
      </c>
      <c r="D945" s="1" t="s">
        <v>3749</v>
      </c>
      <c r="E945" s="1" t="s">
        <v>418</v>
      </c>
      <c r="F945" s="1" t="str">
        <f>VLOOKUP(Table4[[#This Row],[نام کارشناس دفتر فنی]],Table1[],3,0)</f>
        <v>کارشناس بازرسی وبرنامه ریزی تعمیرات برق وابزاردقیق(1)</v>
      </c>
      <c r="G945" s="1" t="s">
        <v>704</v>
      </c>
      <c r="H945" s="1" t="str">
        <f>VLOOKUP(Table4[[#This Row],[نام شخص کارشناس نظارت]],Table1[],3,0)</f>
        <v>کارشناس برق و ابزار دقیق نظارت (1)</v>
      </c>
      <c r="I945" s="1">
        <f>COUNTIF(Table2[کد سیستم],Table4[[#This Row],[کد سیستم]])</f>
        <v>1</v>
      </c>
    </row>
    <row r="946" spans="1:9" hidden="1" x14ac:dyDescent="0.25">
      <c r="A946" s="1">
        <v>945</v>
      </c>
      <c r="B946" s="1" t="s">
        <v>3459</v>
      </c>
      <c r="C946" s="1" t="s">
        <v>3459</v>
      </c>
      <c r="D946" s="1" t="s">
        <v>3749</v>
      </c>
      <c r="E946" s="1" t="s">
        <v>418</v>
      </c>
      <c r="F946" s="1" t="str">
        <f>VLOOKUP(Table4[[#This Row],[نام کارشناس دفتر فنی]],Table1[],3,0)</f>
        <v>کارشناس بازرسی وبرنامه ریزی تعمیرات برق وابزاردقیق(1)</v>
      </c>
      <c r="G946" s="1" t="s">
        <v>704</v>
      </c>
      <c r="H946" s="1" t="str">
        <f>VLOOKUP(Table4[[#This Row],[نام شخص کارشناس نظارت]],Table1[],3,0)</f>
        <v>کارشناس برق و ابزار دقیق نظارت (1)</v>
      </c>
      <c r="I946" s="1">
        <f>COUNTIF(Table2[کد سیستم],Table4[[#This Row],[کد سیستم]])</f>
        <v>1</v>
      </c>
    </row>
    <row r="947" spans="1:9" hidden="1" x14ac:dyDescent="0.25">
      <c r="A947" s="1">
        <v>946</v>
      </c>
      <c r="B947" s="1" t="s">
        <v>3461</v>
      </c>
      <c r="C947" s="1" t="s">
        <v>3461</v>
      </c>
      <c r="D947" s="1" t="s">
        <v>3749</v>
      </c>
      <c r="E947" s="1" t="s">
        <v>418</v>
      </c>
      <c r="F947" s="1" t="str">
        <f>VLOOKUP(Table4[[#This Row],[نام کارشناس دفتر فنی]],Table1[],3,0)</f>
        <v>کارشناس بازرسی وبرنامه ریزی تعمیرات برق وابزاردقیق(1)</v>
      </c>
      <c r="G947" s="1" t="s">
        <v>704</v>
      </c>
      <c r="H947" s="1" t="str">
        <f>VLOOKUP(Table4[[#This Row],[نام شخص کارشناس نظارت]],Table1[],3,0)</f>
        <v>کارشناس برق و ابزار دقیق نظارت (1)</v>
      </c>
      <c r="I947" s="1">
        <f>COUNTIF(Table2[کد سیستم],Table4[[#This Row],[کد سیستم]])</f>
        <v>1</v>
      </c>
    </row>
    <row r="948" spans="1:9" hidden="1" x14ac:dyDescent="0.25">
      <c r="A948" s="1">
        <v>947</v>
      </c>
      <c r="B948" s="1" t="s">
        <v>3463</v>
      </c>
      <c r="C948" s="1" t="s">
        <v>3463</v>
      </c>
      <c r="D948" s="1" t="s">
        <v>3749</v>
      </c>
      <c r="E948" s="1" t="s">
        <v>418</v>
      </c>
      <c r="F948" s="1" t="str">
        <f>VLOOKUP(Table4[[#This Row],[نام کارشناس دفتر فنی]],Table1[],3,0)</f>
        <v>کارشناس بازرسی وبرنامه ریزی تعمیرات برق وابزاردقیق(1)</v>
      </c>
      <c r="G948" s="1" t="s">
        <v>704</v>
      </c>
      <c r="H948" s="1" t="str">
        <f>VLOOKUP(Table4[[#This Row],[نام شخص کارشناس نظارت]],Table1[],3,0)</f>
        <v>کارشناس برق و ابزار دقیق نظارت (1)</v>
      </c>
      <c r="I948" s="1">
        <f>COUNTIF(Table2[کد سیستم],Table4[[#This Row],[کد سیستم]])</f>
        <v>1</v>
      </c>
    </row>
    <row r="949" spans="1:9" hidden="1" x14ac:dyDescent="0.25">
      <c r="A949" s="1">
        <v>948</v>
      </c>
      <c r="B949" s="1" t="s">
        <v>3465</v>
      </c>
      <c r="C949" s="1" t="s">
        <v>3465</v>
      </c>
      <c r="D949" s="1" t="s">
        <v>3749</v>
      </c>
      <c r="E949" s="1" t="s">
        <v>418</v>
      </c>
      <c r="F949" s="1" t="str">
        <f>VLOOKUP(Table4[[#This Row],[نام کارشناس دفتر فنی]],Table1[],3,0)</f>
        <v>کارشناس بازرسی وبرنامه ریزی تعمیرات برق وابزاردقیق(1)</v>
      </c>
      <c r="G949" s="1" t="s">
        <v>704</v>
      </c>
      <c r="H949" s="1" t="str">
        <f>VLOOKUP(Table4[[#This Row],[نام شخص کارشناس نظارت]],Table1[],3,0)</f>
        <v>کارشناس برق و ابزار دقیق نظارت (1)</v>
      </c>
      <c r="I949" s="1">
        <f>COUNTIF(Table2[کد سیستم],Table4[[#This Row],[کد سیستم]])</f>
        <v>1</v>
      </c>
    </row>
    <row r="950" spans="1:9" hidden="1" x14ac:dyDescent="0.25">
      <c r="A950" s="1">
        <v>949</v>
      </c>
      <c r="B950" s="1" t="s">
        <v>3467</v>
      </c>
      <c r="C950" s="1" t="s">
        <v>3467</v>
      </c>
      <c r="D950" s="1" t="s">
        <v>3749</v>
      </c>
      <c r="E950" s="1" t="s">
        <v>418</v>
      </c>
      <c r="F950" s="1" t="str">
        <f>VLOOKUP(Table4[[#This Row],[نام کارشناس دفتر فنی]],Table1[],3,0)</f>
        <v>کارشناس بازرسی وبرنامه ریزی تعمیرات برق وابزاردقیق(1)</v>
      </c>
      <c r="G950" s="1" t="s">
        <v>704</v>
      </c>
      <c r="H950" s="1" t="str">
        <f>VLOOKUP(Table4[[#This Row],[نام شخص کارشناس نظارت]],Table1[],3,0)</f>
        <v>کارشناس برق و ابزار دقیق نظارت (1)</v>
      </c>
      <c r="I950" s="1">
        <f>COUNTIF(Table2[کد سیستم],Table4[[#This Row],[کد سیستم]])</f>
        <v>1</v>
      </c>
    </row>
    <row r="951" spans="1:9" hidden="1" x14ac:dyDescent="0.25">
      <c r="A951" s="1">
        <v>950</v>
      </c>
      <c r="B951" s="1" t="s">
        <v>3469</v>
      </c>
      <c r="C951" s="1" t="s">
        <v>3469</v>
      </c>
      <c r="D951" s="1" t="s">
        <v>3749</v>
      </c>
      <c r="E951" s="1" t="s">
        <v>418</v>
      </c>
      <c r="F951" s="1" t="str">
        <f>VLOOKUP(Table4[[#This Row],[نام کارشناس دفتر فنی]],Table1[],3,0)</f>
        <v>کارشناس بازرسی وبرنامه ریزی تعمیرات برق وابزاردقیق(1)</v>
      </c>
      <c r="G951" s="1" t="s">
        <v>704</v>
      </c>
      <c r="H951" s="1" t="str">
        <f>VLOOKUP(Table4[[#This Row],[نام شخص کارشناس نظارت]],Table1[],3,0)</f>
        <v>کارشناس برق و ابزار دقیق نظارت (1)</v>
      </c>
      <c r="I951" s="1">
        <f>COUNTIF(Table2[کد سیستم],Table4[[#This Row],[کد سیستم]])</f>
        <v>1</v>
      </c>
    </row>
    <row r="952" spans="1:9" hidden="1" x14ac:dyDescent="0.25">
      <c r="A952" s="1">
        <v>951</v>
      </c>
      <c r="B952" s="1" t="s">
        <v>3471</v>
      </c>
      <c r="C952" s="1" t="s">
        <v>3471</v>
      </c>
      <c r="D952" s="1" t="s">
        <v>3749</v>
      </c>
      <c r="E952" s="1" t="s">
        <v>418</v>
      </c>
      <c r="F952" s="1" t="str">
        <f>VLOOKUP(Table4[[#This Row],[نام کارشناس دفتر فنی]],Table1[],3,0)</f>
        <v>کارشناس بازرسی وبرنامه ریزی تعمیرات برق وابزاردقیق(1)</v>
      </c>
      <c r="G952" s="1" t="s">
        <v>704</v>
      </c>
      <c r="H952" s="1" t="str">
        <f>VLOOKUP(Table4[[#This Row],[نام شخص کارشناس نظارت]],Table1[],3,0)</f>
        <v>کارشناس برق و ابزار دقیق نظارت (1)</v>
      </c>
      <c r="I952" s="1">
        <f>COUNTIF(Table2[کد سیستم],Table4[[#This Row],[کد سیستم]])</f>
        <v>1</v>
      </c>
    </row>
    <row r="953" spans="1:9" hidden="1" x14ac:dyDescent="0.25">
      <c r="A953" s="1">
        <v>952</v>
      </c>
      <c r="B953" s="1" t="s">
        <v>3473</v>
      </c>
      <c r="C953" s="1" t="s">
        <v>3473</v>
      </c>
      <c r="D953" s="1" t="s">
        <v>3749</v>
      </c>
      <c r="E953" s="1" t="s">
        <v>418</v>
      </c>
      <c r="F953" s="1" t="str">
        <f>VLOOKUP(Table4[[#This Row],[نام کارشناس دفتر فنی]],Table1[],3,0)</f>
        <v>کارشناس بازرسی وبرنامه ریزی تعمیرات برق وابزاردقیق(1)</v>
      </c>
      <c r="G953" s="1" t="s">
        <v>704</v>
      </c>
      <c r="H953" s="1" t="str">
        <f>VLOOKUP(Table4[[#This Row],[نام شخص کارشناس نظارت]],Table1[],3,0)</f>
        <v>کارشناس برق و ابزار دقیق نظارت (1)</v>
      </c>
      <c r="I953" s="1">
        <f>COUNTIF(Table2[کد سیستم],Table4[[#This Row],[کد سیستم]])</f>
        <v>1</v>
      </c>
    </row>
    <row r="954" spans="1:9" hidden="1" x14ac:dyDescent="0.25">
      <c r="A954" s="1">
        <v>953</v>
      </c>
      <c r="B954" s="1" t="s">
        <v>3475</v>
      </c>
      <c r="C954" s="1" t="s">
        <v>3475</v>
      </c>
      <c r="D954" s="1" t="s">
        <v>3749</v>
      </c>
      <c r="E954" s="1" t="s">
        <v>418</v>
      </c>
      <c r="F954" s="1" t="str">
        <f>VLOOKUP(Table4[[#This Row],[نام کارشناس دفتر فنی]],Table1[],3,0)</f>
        <v>کارشناس بازرسی وبرنامه ریزی تعمیرات برق وابزاردقیق(1)</v>
      </c>
      <c r="G954" s="1" t="s">
        <v>704</v>
      </c>
      <c r="H954" s="1" t="str">
        <f>VLOOKUP(Table4[[#This Row],[نام شخص کارشناس نظارت]],Table1[],3,0)</f>
        <v>کارشناس برق و ابزار دقیق نظارت (1)</v>
      </c>
      <c r="I954" s="1">
        <f>COUNTIF(Table2[کد سیستم],Table4[[#This Row],[کد سیستم]])</f>
        <v>1</v>
      </c>
    </row>
    <row r="955" spans="1:9" hidden="1" x14ac:dyDescent="0.25">
      <c r="A955" s="1">
        <v>954</v>
      </c>
      <c r="B955" s="1" t="s">
        <v>3477</v>
      </c>
      <c r="C955" s="1" t="s">
        <v>3477</v>
      </c>
      <c r="D955" s="1" t="s">
        <v>3749</v>
      </c>
      <c r="E955" s="1" t="s">
        <v>418</v>
      </c>
      <c r="F955" s="1" t="str">
        <f>VLOOKUP(Table4[[#This Row],[نام کارشناس دفتر فنی]],Table1[],3,0)</f>
        <v>کارشناس بازرسی وبرنامه ریزی تعمیرات برق وابزاردقیق(1)</v>
      </c>
      <c r="G955" s="1" t="s">
        <v>704</v>
      </c>
      <c r="H955" s="1" t="str">
        <f>VLOOKUP(Table4[[#This Row],[نام شخص کارشناس نظارت]],Table1[],3,0)</f>
        <v>کارشناس برق و ابزار دقیق نظارت (1)</v>
      </c>
      <c r="I955" s="1">
        <f>COUNTIF(Table2[کد سیستم],Table4[[#This Row],[کد سیستم]])</f>
        <v>1</v>
      </c>
    </row>
    <row r="956" spans="1:9" hidden="1" x14ac:dyDescent="0.25">
      <c r="A956" s="1">
        <v>955</v>
      </c>
      <c r="B956" s="1" t="s">
        <v>3479</v>
      </c>
      <c r="C956" s="1" t="s">
        <v>3479</v>
      </c>
      <c r="D956" s="1" t="s">
        <v>3749</v>
      </c>
      <c r="E956" s="1" t="s">
        <v>418</v>
      </c>
      <c r="F956" s="1" t="str">
        <f>VLOOKUP(Table4[[#This Row],[نام کارشناس دفتر فنی]],Table1[],3,0)</f>
        <v>کارشناس بازرسی وبرنامه ریزی تعمیرات برق وابزاردقیق(1)</v>
      </c>
      <c r="G956" s="1" t="s">
        <v>704</v>
      </c>
      <c r="H956" s="1" t="str">
        <f>VLOOKUP(Table4[[#This Row],[نام شخص کارشناس نظارت]],Table1[],3,0)</f>
        <v>کارشناس برق و ابزار دقیق نظارت (1)</v>
      </c>
      <c r="I956" s="1">
        <f>COUNTIF(Table2[کد سیستم],Table4[[#This Row],[کد سیستم]])</f>
        <v>1</v>
      </c>
    </row>
    <row r="957" spans="1:9" hidden="1" x14ac:dyDescent="0.25">
      <c r="A957" s="1">
        <v>956</v>
      </c>
      <c r="B957" s="1" t="s">
        <v>3481</v>
      </c>
      <c r="C957" s="1" t="s">
        <v>3481</v>
      </c>
      <c r="D957" s="1" t="s">
        <v>3749</v>
      </c>
      <c r="E957" s="1" t="s">
        <v>418</v>
      </c>
      <c r="F957" s="1" t="str">
        <f>VLOOKUP(Table4[[#This Row],[نام کارشناس دفتر فنی]],Table1[],3,0)</f>
        <v>کارشناس بازرسی وبرنامه ریزی تعمیرات برق وابزاردقیق(1)</v>
      </c>
      <c r="G957" s="1" t="s">
        <v>704</v>
      </c>
      <c r="H957" s="1" t="str">
        <f>VLOOKUP(Table4[[#This Row],[نام شخص کارشناس نظارت]],Table1[],3,0)</f>
        <v>کارشناس برق و ابزار دقیق نظارت (1)</v>
      </c>
      <c r="I957" s="1">
        <f>COUNTIF(Table2[کد سیستم],Table4[[#This Row],[کد سیستم]])</f>
        <v>1</v>
      </c>
    </row>
    <row r="958" spans="1:9" hidden="1" x14ac:dyDescent="0.25">
      <c r="A958" s="1">
        <v>957</v>
      </c>
      <c r="B958" s="1" t="s">
        <v>3483</v>
      </c>
      <c r="C958" s="1" t="s">
        <v>3483</v>
      </c>
      <c r="D958" s="1" t="s">
        <v>3749</v>
      </c>
      <c r="E958" s="1" t="s">
        <v>418</v>
      </c>
      <c r="F958" s="1" t="str">
        <f>VLOOKUP(Table4[[#This Row],[نام کارشناس دفتر فنی]],Table1[],3,0)</f>
        <v>کارشناس بازرسی وبرنامه ریزی تعمیرات برق وابزاردقیق(1)</v>
      </c>
      <c r="G958" s="1" t="s">
        <v>704</v>
      </c>
      <c r="H958" s="1" t="str">
        <f>VLOOKUP(Table4[[#This Row],[نام شخص کارشناس نظارت]],Table1[],3,0)</f>
        <v>کارشناس برق و ابزار دقیق نظارت (1)</v>
      </c>
      <c r="I958" s="1">
        <f>COUNTIF(Table2[کد سیستم],Table4[[#This Row],[کد سیستم]])</f>
        <v>1</v>
      </c>
    </row>
    <row r="959" spans="1:9" hidden="1" x14ac:dyDescent="0.25">
      <c r="A959" s="1">
        <v>958</v>
      </c>
      <c r="B959" s="1" t="s">
        <v>3485</v>
      </c>
      <c r="C959" s="1" t="s">
        <v>3485</v>
      </c>
      <c r="D959" s="1" t="s">
        <v>3749</v>
      </c>
      <c r="E959" s="1" t="s">
        <v>418</v>
      </c>
      <c r="F959" s="1" t="str">
        <f>VLOOKUP(Table4[[#This Row],[نام کارشناس دفتر فنی]],Table1[],3,0)</f>
        <v>کارشناس بازرسی وبرنامه ریزی تعمیرات برق وابزاردقیق(1)</v>
      </c>
      <c r="G959" s="1" t="s">
        <v>704</v>
      </c>
      <c r="H959" s="1" t="str">
        <f>VLOOKUP(Table4[[#This Row],[نام شخص کارشناس نظارت]],Table1[],3,0)</f>
        <v>کارشناس برق و ابزار دقیق نظارت (1)</v>
      </c>
      <c r="I959" s="1">
        <f>COUNTIF(Table2[کد سیستم],Table4[[#This Row],[کد سیستم]])</f>
        <v>1</v>
      </c>
    </row>
    <row r="960" spans="1:9" hidden="1" x14ac:dyDescent="0.25">
      <c r="A960" s="1">
        <v>959</v>
      </c>
      <c r="B960" s="1" t="s">
        <v>3487</v>
      </c>
      <c r="C960" s="1" t="s">
        <v>3487</v>
      </c>
      <c r="D960" s="1" t="s">
        <v>3749</v>
      </c>
      <c r="E960" s="1" t="s">
        <v>418</v>
      </c>
      <c r="F960" s="1" t="str">
        <f>VLOOKUP(Table4[[#This Row],[نام کارشناس دفتر فنی]],Table1[],3,0)</f>
        <v>کارشناس بازرسی وبرنامه ریزی تعمیرات برق وابزاردقیق(1)</v>
      </c>
      <c r="G960" s="1" t="s">
        <v>704</v>
      </c>
      <c r="H960" s="1" t="str">
        <f>VLOOKUP(Table4[[#This Row],[نام شخص کارشناس نظارت]],Table1[],3,0)</f>
        <v>کارشناس برق و ابزار دقیق نظارت (1)</v>
      </c>
      <c r="I960" s="1">
        <f>COUNTIF(Table2[کد سیستم],Table4[[#This Row],[کد سیستم]])</f>
        <v>1</v>
      </c>
    </row>
    <row r="961" spans="1:9" hidden="1" x14ac:dyDescent="0.25">
      <c r="A961" s="1">
        <v>960</v>
      </c>
      <c r="B961" s="1" t="s">
        <v>3489</v>
      </c>
      <c r="C961" s="1" t="s">
        <v>3489</v>
      </c>
      <c r="D961" s="1" t="s">
        <v>3749</v>
      </c>
      <c r="E961" s="1" t="s">
        <v>418</v>
      </c>
      <c r="F961" s="1" t="str">
        <f>VLOOKUP(Table4[[#This Row],[نام کارشناس دفتر فنی]],Table1[],3,0)</f>
        <v>کارشناس بازرسی وبرنامه ریزی تعمیرات برق وابزاردقیق(1)</v>
      </c>
      <c r="G961" s="1" t="s">
        <v>704</v>
      </c>
      <c r="H961" s="1" t="str">
        <f>VLOOKUP(Table4[[#This Row],[نام شخص کارشناس نظارت]],Table1[],3,0)</f>
        <v>کارشناس برق و ابزار دقیق نظارت (1)</v>
      </c>
      <c r="I961" s="1">
        <f>COUNTIF(Table2[کد سیستم],Table4[[#This Row],[کد سیستم]])</f>
        <v>1</v>
      </c>
    </row>
    <row r="962" spans="1:9" hidden="1" x14ac:dyDescent="0.25">
      <c r="A962" s="1">
        <v>961</v>
      </c>
      <c r="B962" s="1" t="s">
        <v>3491</v>
      </c>
      <c r="C962" s="1" t="s">
        <v>3491</v>
      </c>
      <c r="D962" s="1" t="s">
        <v>3749</v>
      </c>
      <c r="E962" s="1" t="s">
        <v>418</v>
      </c>
      <c r="F962" s="1" t="str">
        <f>VLOOKUP(Table4[[#This Row],[نام کارشناس دفتر فنی]],Table1[],3,0)</f>
        <v>کارشناس بازرسی وبرنامه ریزی تعمیرات برق وابزاردقیق(1)</v>
      </c>
      <c r="G962" s="1" t="s">
        <v>704</v>
      </c>
      <c r="H962" s="1" t="str">
        <f>VLOOKUP(Table4[[#This Row],[نام شخص کارشناس نظارت]],Table1[],3,0)</f>
        <v>کارشناس برق و ابزار دقیق نظارت (1)</v>
      </c>
      <c r="I962" s="1">
        <f>COUNTIF(Table2[کد سیستم],Table4[[#This Row],[کد سیستم]])</f>
        <v>1</v>
      </c>
    </row>
    <row r="963" spans="1:9" hidden="1" x14ac:dyDescent="0.25">
      <c r="A963" s="1">
        <v>962</v>
      </c>
      <c r="B963" s="1" t="s">
        <v>3493</v>
      </c>
      <c r="C963" s="1" t="s">
        <v>3493</v>
      </c>
      <c r="D963" s="1" t="s">
        <v>3749</v>
      </c>
      <c r="E963" s="1" t="s">
        <v>418</v>
      </c>
      <c r="F963" s="1" t="str">
        <f>VLOOKUP(Table4[[#This Row],[نام کارشناس دفتر فنی]],Table1[],3,0)</f>
        <v>کارشناس بازرسی وبرنامه ریزی تعمیرات برق وابزاردقیق(1)</v>
      </c>
      <c r="G963" s="1" t="s">
        <v>704</v>
      </c>
      <c r="H963" s="1" t="str">
        <f>VLOOKUP(Table4[[#This Row],[نام شخص کارشناس نظارت]],Table1[],3,0)</f>
        <v>کارشناس برق و ابزار دقیق نظارت (1)</v>
      </c>
      <c r="I963" s="1">
        <f>COUNTIF(Table2[کد سیستم],Table4[[#This Row],[کد سیستم]])</f>
        <v>1</v>
      </c>
    </row>
    <row r="964" spans="1:9" hidden="1" x14ac:dyDescent="0.25">
      <c r="A964" s="1">
        <v>963</v>
      </c>
      <c r="B964" s="1" t="s">
        <v>3495</v>
      </c>
      <c r="C964" s="1" t="s">
        <v>3495</v>
      </c>
      <c r="D964" s="1" t="s">
        <v>3749</v>
      </c>
      <c r="E964" s="1" t="s">
        <v>418</v>
      </c>
      <c r="F964" s="1" t="str">
        <f>VLOOKUP(Table4[[#This Row],[نام کارشناس دفتر فنی]],Table1[],3,0)</f>
        <v>کارشناس بازرسی وبرنامه ریزی تعمیرات برق وابزاردقیق(1)</v>
      </c>
      <c r="G964" s="1" t="s">
        <v>704</v>
      </c>
      <c r="H964" s="1" t="str">
        <f>VLOOKUP(Table4[[#This Row],[نام شخص کارشناس نظارت]],Table1[],3,0)</f>
        <v>کارشناس برق و ابزار دقیق نظارت (1)</v>
      </c>
      <c r="I964" s="1">
        <f>COUNTIF(Table2[کد سیستم],Table4[[#This Row],[کد سیستم]])</f>
        <v>1</v>
      </c>
    </row>
    <row r="965" spans="1:9" hidden="1" x14ac:dyDescent="0.25">
      <c r="A965" s="1">
        <v>964</v>
      </c>
      <c r="B965" s="1" t="s">
        <v>3497</v>
      </c>
      <c r="C965" s="1" t="s">
        <v>3497</v>
      </c>
      <c r="D965" s="1" t="s">
        <v>3749</v>
      </c>
      <c r="E965" s="1" t="s">
        <v>418</v>
      </c>
      <c r="F965" s="1" t="str">
        <f>VLOOKUP(Table4[[#This Row],[نام کارشناس دفتر فنی]],Table1[],3,0)</f>
        <v>کارشناس بازرسی وبرنامه ریزی تعمیرات برق وابزاردقیق(1)</v>
      </c>
      <c r="G965" s="1" t="s">
        <v>704</v>
      </c>
      <c r="H965" s="1" t="str">
        <f>VLOOKUP(Table4[[#This Row],[نام شخص کارشناس نظارت]],Table1[],3,0)</f>
        <v>کارشناس برق و ابزار دقیق نظارت (1)</v>
      </c>
      <c r="I965" s="1">
        <f>COUNTIF(Table2[کد سیستم],Table4[[#This Row],[کد سیستم]])</f>
        <v>1</v>
      </c>
    </row>
    <row r="966" spans="1:9" hidden="1" x14ac:dyDescent="0.25">
      <c r="A966" s="1">
        <v>965</v>
      </c>
      <c r="B966" s="1" t="s">
        <v>3499</v>
      </c>
      <c r="C966" s="1" t="s">
        <v>3499</v>
      </c>
      <c r="D966" s="1" t="s">
        <v>3749</v>
      </c>
      <c r="E966" s="1" t="s">
        <v>418</v>
      </c>
      <c r="F966" s="1" t="str">
        <f>VLOOKUP(Table4[[#This Row],[نام کارشناس دفتر فنی]],Table1[],3,0)</f>
        <v>کارشناس بازرسی وبرنامه ریزی تعمیرات برق وابزاردقیق(1)</v>
      </c>
      <c r="G966" s="1" t="s">
        <v>704</v>
      </c>
      <c r="H966" s="1" t="str">
        <f>VLOOKUP(Table4[[#This Row],[نام شخص کارشناس نظارت]],Table1[],3,0)</f>
        <v>کارشناس برق و ابزار دقیق نظارت (1)</v>
      </c>
      <c r="I966" s="1">
        <f>COUNTIF(Table2[کد سیستم],Table4[[#This Row],[کد سیستم]])</f>
        <v>1</v>
      </c>
    </row>
    <row r="967" spans="1:9" hidden="1" x14ac:dyDescent="0.25">
      <c r="A967" s="1">
        <v>966</v>
      </c>
      <c r="B967" s="1" t="s">
        <v>3501</v>
      </c>
      <c r="C967" s="1" t="s">
        <v>3501</v>
      </c>
      <c r="D967" s="1" t="s">
        <v>3749</v>
      </c>
      <c r="E967" s="1" t="s">
        <v>418</v>
      </c>
      <c r="F967" s="1" t="str">
        <f>VLOOKUP(Table4[[#This Row],[نام کارشناس دفتر فنی]],Table1[],3,0)</f>
        <v>کارشناس بازرسی وبرنامه ریزی تعمیرات برق وابزاردقیق(1)</v>
      </c>
      <c r="G967" s="1" t="s">
        <v>704</v>
      </c>
      <c r="H967" s="1" t="str">
        <f>VLOOKUP(Table4[[#This Row],[نام شخص کارشناس نظارت]],Table1[],3,0)</f>
        <v>کارشناس برق و ابزار دقیق نظارت (1)</v>
      </c>
      <c r="I967" s="1">
        <f>COUNTIF(Table2[کد سیستم],Table4[[#This Row],[کد سیستم]])</f>
        <v>1</v>
      </c>
    </row>
    <row r="968" spans="1:9" hidden="1" x14ac:dyDescent="0.25">
      <c r="A968" s="1">
        <v>967</v>
      </c>
      <c r="B968" s="1" t="s">
        <v>3503</v>
      </c>
      <c r="C968" s="1" t="s">
        <v>3503</v>
      </c>
      <c r="D968" s="1" t="s">
        <v>3749</v>
      </c>
      <c r="E968" s="1" t="s">
        <v>418</v>
      </c>
      <c r="F968" s="1" t="str">
        <f>VLOOKUP(Table4[[#This Row],[نام کارشناس دفتر فنی]],Table1[],3,0)</f>
        <v>کارشناس بازرسی وبرنامه ریزی تعمیرات برق وابزاردقیق(1)</v>
      </c>
      <c r="G968" s="1" t="s">
        <v>704</v>
      </c>
      <c r="H968" s="1" t="str">
        <f>VLOOKUP(Table4[[#This Row],[نام شخص کارشناس نظارت]],Table1[],3,0)</f>
        <v>کارشناس برق و ابزار دقیق نظارت (1)</v>
      </c>
      <c r="I968" s="1">
        <f>COUNTIF(Table2[کد سیستم],Table4[[#This Row],[کد سیستم]])</f>
        <v>1</v>
      </c>
    </row>
    <row r="969" spans="1:9" hidden="1" x14ac:dyDescent="0.25">
      <c r="A969" s="1">
        <v>968</v>
      </c>
      <c r="B969" s="1" t="s">
        <v>3505</v>
      </c>
      <c r="C969" s="1" t="s">
        <v>3505</v>
      </c>
      <c r="D969" s="1" t="s">
        <v>3749</v>
      </c>
      <c r="E969" s="1" t="s">
        <v>418</v>
      </c>
      <c r="F969" s="1" t="str">
        <f>VLOOKUP(Table4[[#This Row],[نام کارشناس دفتر فنی]],Table1[],3,0)</f>
        <v>کارشناس بازرسی وبرنامه ریزی تعمیرات برق وابزاردقیق(1)</v>
      </c>
      <c r="G969" s="1" t="s">
        <v>704</v>
      </c>
      <c r="H969" s="1" t="str">
        <f>VLOOKUP(Table4[[#This Row],[نام شخص کارشناس نظارت]],Table1[],3,0)</f>
        <v>کارشناس برق و ابزار دقیق نظارت (1)</v>
      </c>
      <c r="I969" s="1">
        <f>COUNTIF(Table2[کد سیستم],Table4[[#This Row],[کد سیستم]])</f>
        <v>1</v>
      </c>
    </row>
    <row r="970" spans="1:9" hidden="1" x14ac:dyDescent="0.25">
      <c r="A970" s="1">
        <v>969</v>
      </c>
      <c r="B970" s="1" t="s">
        <v>3507</v>
      </c>
      <c r="C970" s="1" t="s">
        <v>3507</v>
      </c>
      <c r="D970" s="1" t="s">
        <v>3749</v>
      </c>
      <c r="E970" s="1" t="s">
        <v>418</v>
      </c>
      <c r="F970" s="1" t="str">
        <f>VLOOKUP(Table4[[#This Row],[نام کارشناس دفتر فنی]],Table1[],3,0)</f>
        <v>کارشناس بازرسی وبرنامه ریزی تعمیرات برق وابزاردقیق(1)</v>
      </c>
      <c r="G970" s="1" t="s">
        <v>704</v>
      </c>
      <c r="H970" s="1" t="str">
        <f>VLOOKUP(Table4[[#This Row],[نام شخص کارشناس نظارت]],Table1[],3,0)</f>
        <v>کارشناس برق و ابزار دقیق نظارت (1)</v>
      </c>
      <c r="I970" s="1">
        <f>COUNTIF(Table2[کد سیستم],Table4[[#This Row],[کد سیستم]])</f>
        <v>1</v>
      </c>
    </row>
    <row r="971" spans="1:9" hidden="1" x14ac:dyDescent="0.25">
      <c r="A971" s="1">
        <v>970</v>
      </c>
      <c r="B971" s="1" t="s">
        <v>3509</v>
      </c>
      <c r="C971" s="1" t="s">
        <v>3509</v>
      </c>
      <c r="D971" s="1" t="s">
        <v>3749</v>
      </c>
      <c r="E971" s="1" t="s">
        <v>418</v>
      </c>
      <c r="F971" s="1" t="str">
        <f>VLOOKUP(Table4[[#This Row],[نام کارشناس دفتر فنی]],Table1[],3,0)</f>
        <v>کارشناس بازرسی وبرنامه ریزی تعمیرات برق وابزاردقیق(1)</v>
      </c>
      <c r="G971" s="1" t="s">
        <v>704</v>
      </c>
      <c r="H971" s="1" t="str">
        <f>VLOOKUP(Table4[[#This Row],[نام شخص کارشناس نظارت]],Table1[],3,0)</f>
        <v>کارشناس برق و ابزار دقیق نظارت (1)</v>
      </c>
      <c r="I971" s="1">
        <f>COUNTIF(Table2[کد سیستم],Table4[[#This Row],[کد سیستم]])</f>
        <v>1</v>
      </c>
    </row>
    <row r="972" spans="1:9" hidden="1" x14ac:dyDescent="0.25">
      <c r="A972" s="1">
        <v>971</v>
      </c>
      <c r="B972" s="1" t="s">
        <v>3511</v>
      </c>
      <c r="C972" s="1" t="s">
        <v>3511</v>
      </c>
      <c r="D972" s="1" t="s">
        <v>3749</v>
      </c>
      <c r="E972" s="1" t="s">
        <v>418</v>
      </c>
      <c r="F972" s="1" t="str">
        <f>VLOOKUP(Table4[[#This Row],[نام کارشناس دفتر فنی]],Table1[],3,0)</f>
        <v>کارشناس بازرسی وبرنامه ریزی تعمیرات برق وابزاردقیق(1)</v>
      </c>
      <c r="G972" s="1" t="s">
        <v>704</v>
      </c>
      <c r="H972" s="1" t="str">
        <f>VLOOKUP(Table4[[#This Row],[نام شخص کارشناس نظارت]],Table1[],3,0)</f>
        <v>کارشناس برق و ابزار دقیق نظارت (1)</v>
      </c>
      <c r="I972" s="1">
        <f>COUNTIF(Table2[کد سیستم],Table4[[#This Row],[کد سیستم]])</f>
        <v>1</v>
      </c>
    </row>
    <row r="973" spans="1:9" hidden="1" x14ac:dyDescent="0.25">
      <c r="A973" s="1">
        <v>972</v>
      </c>
      <c r="B973" s="1" t="s">
        <v>3513</v>
      </c>
      <c r="C973" s="1" t="s">
        <v>3513</v>
      </c>
      <c r="D973" s="1" t="s">
        <v>3749</v>
      </c>
      <c r="E973" s="1" t="s">
        <v>418</v>
      </c>
      <c r="F973" s="1" t="str">
        <f>VLOOKUP(Table4[[#This Row],[نام کارشناس دفتر فنی]],Table1[],3,0)</f>
        <v>کارشناس بازرسی وبرنامه ریزی تعمیرات برق وابزاردقیق(1)</v>
      </c>
      <c r="G973" s="1" t="s">
        <v>704</v>
      </c>
      <c r="H973" s="1" t="str">
        <f>VLOOKUP(Table4[[#This Row],[نام شخص کارشناس نظارت]],Table1[],3,0)</f>
        <v>کارشناس برق و ابزار دقیق نظارت (1)</v>
      </c>
      <c r="I973" s="1">
        <f>COUNTIF(Table2[کد سیستم],Table4[[#This Row],[کد سیستم]])</f>
        <v>1</v>
      </c>
    </row>
    <row r="974" spans="1:9" hidden="1" x14ac:dyDescent="0.25">
      <c r="A974" s="1">
        <v>973</v>
      </c>
      <c r="B974" s="1" t="s">
        <v>3515</v>
      </c>
      <c r="C974" s="1" t="s">
        <v>3515</v>
      </c>
      <c r="D974" s="1" t="s">
        <v>3749</v>
      </c>
      <c r="E974" s="1" t="s">
        <v>418</v>
      </c>
      <c r="F974" s="1" t="str">
        <f>VLOOKUP(Table4[[#This Row],[نام کارشناس دفتر فنی]],Table1[],3,0)</f>
        <v>کارشناس بازرسی وبرنامه ریزی تعمیرات برق وابزاردقیق(1)</v>
      </c>
      <c r="G974" s="1" t="s">
        <v>704</v>
      </c>
      <c r="H974" s="1" t="str">
        <f>VLOOKUP(Table4[[#This Row],[نام شخص کارشناس نظارت]],Table1[],3,0)</f>
        <v>کارشناس برق و ابزار دقیق نظارت (1)</v>
      </c>
      <c r="I974" s="1">
        <f>COUNTIF(Table2[کد سیستم],Table4[[#This Row],[کد سیستم]])</f>
        <v>1</v>
      </c>
    </row>
    <row r="975" spans="1:9" hidden="1" x14ac:dyDescent="0.25">
      <c r="A975" s="1">
        <v>974</v>
      </c>
      <c r="B975" s="1" t="s">
        <v>3517</v>
      </c>
      <c r="C975" s="1" t="s">
        <v>3517</v>
      </c>
      <c r="D975" s="1" t="s">
        <v>3749</v>
      </c>
      <c r="E975" s="1" t="s">
        <v>418</v>
      </c>
      <c r="F975" s="1" t="str">
        <f>VLOOKUP(Table4[[#This Row],[نام کارشناس دفتر فنی]],Table1[],3,0)</f>
        <v>کارشناس بازرسی وبرنامه ریزی تعمیرات برق وابزاردقیق(1)</v>
      </c>
      <c r="G975" s="1" t="s">
        <v>704</v>
      </c>
      <c r="H975" s="1" t="str">
        <f>VLOOKUP(Table4[[#This Row],[نام شخص کارشناس نظارت]],Table1[],3,0)</f>
        <v>کارشناس برق و ابزار دقیق نظارت (1)</v>
      </c>
      <c r="I975" s="1">
        <f>COUNTIF(Table2[کد سیستم],Table4[[#This Row],[کد سیستم]])</f>
        <v>1</v>
      </c>
    </row>
    <row r="976" spans="1:9" hidden="1" x14ac:dyDescent="0.25">
      <c r="A976" s="1">
        <v>975</v>
      </c>
      <c r="B976" s="1" t="s">
        <v>3519</v>
      </c>
      <c r="C976" s="1" t="s">
        <v>3519</v>
      </c>
      <c r="D976" s="1" t="s">
        <v>3749</v>
      </c>
      <c r="E976" s="1" t="s">
        <v>418</v>
      </c>
      <c r="F976" s="1" t="str">
        <f>VLOOKUP(Table4[[#This Row],[نام کارشناس دفتر فنی]],Table1[],3,0)</f>
        <v>کارشناس بازرسی وبرنامه ریزی تعمیرات برق وابزاردقیق(1)</v>
      </c>
      <c r="G976" s="1" t="s">
        <v>704</v>
      </c>
      <c r="H976" s="1" t="str">
        <f>VLOOKUP(Table4[[#This Row],[نام شخص کارشناس نظارت]],Table1[],3,0)</f>
        <v>کارشناس برق و ابزار دقیق نظارت (1)</v>
      </c>
      <c r="I976" s="1">
        <f>COUNTIF(Table2[کد سیستم],Table4[[#This Row],[کد سیستم]])</f>
        <v>1</v>
      </c>
    </row>
    <row r="977" spans="1:9" hidden="1" x14ac:dyDescent="0.25">
      <c r="A977" s="1">
        <v>976</v>
      </c>
      <c r="B977" s="1" t="s">
        <v>3521</v>
      </c>
      <c r="C977" s="1" t="s">
        <v>3521</v>
      </c>
      <c r="D977" s="1" t="s">
        <v>3749</v>
      </c>
      <c r="E977" s="1" t="s">
        <v>418</v>
      </c>
      <c r="F977" s="1" t="str">
        <f>VLOOKUP(Table4[[#This Row],[نام کارشناس دفتر فنی]],Table1[],3,0)</f>
        <v>کارشناس بازرسی وبرنامه ریزی تعمیرات برق وابزاردقیق(1)</v>
      </c>
      <c r="G977" s="1" t="s">
        <v>704</v>
      </c>
      <c r="H977" s="1" t="str">
        <f>VLOOKUP(Table4[[#This Row],[نام شخص کارشناس نظارت]],Table1[],3,0)</f>
        <v>کارشناس برق و ابزار دقیق نظارت (1)</v>
      </c>
      <c r="I977" s="1">
        <f>COUNTIF(Table2[کد سیستم],Table4[[#This Row],[کد سیستم]])</f>
        <v>1</v>
      </c>
    </row>
    <row r="978" spans="1:9" hidden="1" x14ac:dyDescent="0.25">
      <c r="A978" s="1">
        <v>977</v>
      </c>
      <c r="B978" s="1" t="s">
        <v>3523</v>
      </c>
      <c r="C978" s="1" t="s">
        <v>3523</v>
      </c>
      <c r="D978" s="1" t="s">
        <v>3749</v>
      </c>
      <c r="E978" s="1" t="s">
        <v>418</v>
      </c>
      <c r="F978" s="1" t="str">
        <f>VLOOKUP(Table4[[#This Row],[نام کارشناس دفتر فنی]],Table1[],3,0)</f>
        <v>کارشناس بازرسی وبرنامه ریزی تعمیرات برق وابزاردقیق(1)</v>
      </c>
      <c r="G978" s="1" t="s">
        <v>704</v>
      </c>
      <c r="H978" s="1" t="str">
        <f>VLOOKUP(Table4[[#This Row],[نام شخص کارشناس نظارت]],Table1[],3,0)</f>
        <v>کارشناس برق و ابزار دقیق نظارت (1)</v>
      </c>
      <c r="I978" s="1">
        <f>COUNTIF(Table2[کد سیستم],Table4[[#This Row],[کد سیستم]])</f>
        <v>1</v>
      </c>
    </row>
    <row r="979" spans="1:9" hidden="1" x14ac:dyDescent="0.25">
      <c r="A979" s="1">
        <v>978</v>
      </c>
      <c r="B979" s="1" t="s">
        <v>3525</v>
      </c>
      <c r="C979" s="1" t="s">
        <v>3525</v>
      </c>
      <c r="D979" s="1" t="s">
        <v>3749</v>
      </c>
      <c r="E979" s="1" t="s">
        <v>418</v>
      </c>
      <c r="F979" s="1" t="str">
        <f>VLOOKUP(Table4[[#This Row],[نام کارشناس دفتر فنی]],Table1[],3,0)</f>
        <v>کارشناس بازرسی وبرنامه ریزی تعمیرات برق وابزاردقیق(1)</v>
      </c>
      <c r="G979" s="1" t="s">
        <v>704</v>
      </c>
      <c r="H979" s="1" t="str">
        <f>VLOOKUP(Table4[[#This Row],[نام شخص کارشناس نظارت]],Table1[],3,0)</f>
        <v>کارشناس برق و ابزار دقیق نظارت (1)</v>
      </c>
      <c r="I979" s="1">
        <f>COUNTIF(Table2[کد سیستم],Table4[[#This Row],[کد سیستم]])</f>
        <v>1</v>
      </c>
    </row>
    <row r="980" spans="1:9" hidden="1" x14ac:dyDescent="0.25">
      <c r="A980" s="1">
        <v>979</v>
      </c>
      <c r="B980" s="1" t="s">
        <v>3527</v>
      </c>
      <c r="C980" s="1" t="s">
        <v>3527</v>
      </c>
      <c r="D980" s="1" t="s">
        <v>3749</v>
      </c>
      <c r="E980" s="1" t="s">
        <v>418</v>
      </c>
      <c r="F980" s="1" t="str">
        <f>VLOOKUP(Table4[[#This Row],[نام کارشناس دفتر فنی]],Table1[],3,0)</f>
        <v>کارشناس بازرسی وبرنامه ریزی تعمیرات برق وابزاردقیق(1)</v>
      </c>
      <c r="G980" s="1" t="s">
        <v>704</v>
      </c>
      <c r="H980" s="1" t="str">
        <f>VLOOKUP(Table4[[#This Row],[نام شخص کارشناس نظارت]],Table1[],3,0)</f>
        <v>کارشناس برق و ابزار دقیق نظارت (1)</v>
      </c>
      <c r="I980" s="1">
        <f>COUNTIF(Table2[کد سیستم],Table4[[#This Row],[کد سیستم]])</f>
        <v>1</v>
      </c>
    </row>
    <row r="981" spans="1:9" hidden="1" x14ac:dyDescent="0.25">
      <c r="A981" s="1">
        <v>980</v>
      </c>
      <c r="B981" s="1" t="s">
        <v>3529</v>
      </c>
      <c r="C981" s="1" t="s">
        <v>3529</v>
      </c>
      <c r="D981" s="1" t="s">
        <v>3749</v>
      </c>
      <c r="E981" s="1" t="s">
        <v>418</v>
      </c>
      <c r="F981" s="1" t="str">
        <f>VLOOKUP(Table4[[#This Row],[نام کارشناس دفتر فنی]],Table1[],3,0)</f>
        <v>کارشناس بازرسی وبرنامه ریزی تعمیرات برق وابزاردقیق(1)</v>
      </c>
      <c r="G981" s="1" t="s">
        <v>704</v>
      </c>
      <c r="H981" s="1" t="str">
        <f>VLOOKUP(Table4[[#This Row],[نام شخص کارشناس نظارت]],Table1[],3,0)</f>
        <v>کارشناس برق و ابزار دقیق نظارت (1)</v>
      </c>
      <c r="I981" s="1">
        <f>COUNTIF(Table2[کد سیستم],Table4[[#This Row],[کد سیستم]])</f>
        <v>1</v>
      </c>
    </row>
    <row r="982" spans="1:9" hidden="1" x14ac:dyDescent="0.25">
      <c r="A982" s="1">
        <v>981</v>
      </c>
      <c r="B982" s="1" t="s">
        <v>3531</v>
      </c>
      <c r="C982" s="1" t="s">
        <v>3531</v>
      </c>
      <c r="D982" s="1" t="s">
        <v>3749</v>
      </c>
      <c r="E982" s="1" t="s">
        <v>418</v>
      </c>
      <c r="F982" s="1" t="str">
        <f>VLOOKUP(Table4[[#This Row],[نام کارشناس دفتر فنی]],Table1[],3,0)</f>
        <v>کارشناس بازرسی وبرنامه ریزی تعمیرات برق وابزاردقیق(1)</v>
      </c>
      <c r="G982" s="1" t="s">
        <v>704</v>
      </c>
      <c r="H982" s="1" t="str">
        <f>VLOOKUP(Table4[[#This Row],[نام شخص کارشناس نظارت]],Table1[],3,0)</f>
        <v>کارشناس برق و ابزار دقیق نظارت (1)</v>
      </c>
      <c r="I982" s="1">
        <f>COUNTIF(Table2[کد سیستم],Table4[[#This Row],[کد سیستم]])</f>
        <v>1</v>
      </c>
    </row>
    <row r="983" spans="1:9" hidden="1" x14ac:dyDescent="0.25">
      <c r="A983" s="1">
        <v>982</v>
      </c>
      <c r="B983" s="1" t="s">
        <v>3533</v>
      </c>
      <c r="C983" s="1" t="s">
        <v>3533</v>
      </c>
      <c r="D983" s="1" t="s">
        <v>3749</v>
      </c>
      <c r="E983" s="1" t="s">
        <v>418</v>
      </c>
      <c r="F983" s="1" t="str">
        <f>VLOOKUP(Table4[[#This Row],[نام کارشناس دفتر فنی]],Table1[],3,0)</f>
        <v>کارشناس بازرسی وبرنامه ریزی تعمیرات برق وابزاردقیق(1)</v>
      </c>
      <c r="G983" s="1" t="s">
        <v>704</v>
      </c>
      <c r="H983" s="1" t="str">
        <f>VLOOKUP(Table4[[#This Row],[نام شخص کارشناس نظارت]],Table1[],3,0)</f>
        <v>کارشناس برق و ابزار دقیق نظارت (1)</v>
      </c>
      <c r="I983" s="1">
        <f>COUNTIF(Table2[کد سیستم],Table4[[#This Row],[کد سیستم]])</f>
        <v>1</v>
      </c>
    </row>
    <row r="984" spans="1:9" hidden="1" x14ac:dyDescent="0.25">
      <c r="A984" s="1">
        <v>983</v>
      </c>
      <c r="B984" s="1" t="s">
        <v>3535</v>
      </c>
      <c r="C984" s="1" t="s">
        <v>3535</v>
      </c>
      <c r="D984" s="1" t="s">
        <v>3749</v>
      </c>
      <c r="E984" s="1" t="s">
        <v>418</v>
      </c>
      <c r="F984" s="1" t="str">
        <f>VLOOKUP(Table4[[#This Row],[نام کارشناس دفتر فنی]],Table1[],3,0)</f>
        <v>کارشناس بازرسی وبرنامه ریزی تعمیرات برق وابزاردقیق(1)</v>
      </c>
      <c r="G984" s="1" t="s">
        <v>704</v>
      </c>
      <c r="H984" s="1" t="str">
        <f>VLOOKUP(Table4[[#This Row],[نام شخص کارشناس نظارت]],Table1[],3,0)</f>
        <v>کارشناس برق و ابزار دقیق نظارت (1)</v>
      </c>
      <c r="I984" s="1">
        <f>COUNTIF(Table2[کد سیستم],Table4[[#This Row],[کد سیستم]])</f>
        <v>1</v>
      </c>
    </row>
    <row r="985" spans="1:9" hidden="1" x14ac:dyDescent="0.25">
      <c r="A985" s="1">
        <v>984</v>
      </c>
      <c r="B985" s="1" t="s">
        <v>3537</v>
      </c>
      <c r="C985" s="1" t="s">
        <v>3537</v>
      </c>
      <c r="D985" s="1" t="s">
        <v>3749</v>
      </c>
      <c r="E985" s="1" t="s">
        <v>418</v>
      </c>
      <c r="F985" s="1" t="str">
        <f>VLOOKUP(Table4[[#This Row],[نام کارشناس دفتر فنی]],Table1[],3,0)</f>
        <v>کارشناس بازرسی وبرنامه ریزی تعمیرات برق وابزاردقیق(1)</v>
      </c>
      <c r="G985" s="1" t="s">
        <v>704</v>
      </c>
      <c r="H985" s="1" t="str">
        <f>VLOOKUP(Table4[[#This Row],[نام شخص کارشناس نظارت]],Table1[],3,0)</f>
        <v>کارشناس برق و ابزار دقیق نظارت (1)</v>
      </c>
      <c r="I985" s="1">
        <f>COUNTIF(Table2[کد سیستم],Table4[[#This Row],[کد سیستم]])</f>
        <v>1</v>
      </c>
    </row>
    <row r="986" spans="1:9" hidden="1" x14ac:dyDescent="0.25">
      <c r="A986" s="1">
        <v>985</v>
      </c>
      <c r="B986" s="1" t="s">
        <v>3539</v>
      </c>
      <c r="C986" s="1" t="s">
        <v>3539</v>
      </c>
      <c r="D986" s="1" t="s">
        <v>3749</v>
      </c>
      <c r="E986" s="1" t="s">
        <v>418</v>
      </c>
      <c r="F986" s="1" t="str">
        <f>VLOOKUP(Table4[[#This Row],[نام کارشناس دفتر فنی]],Table1[],3,0)</f>
        <v>کارشناس بازرسی وبرنامه ریزی تعمیرات برق وابزاردقیق(1)</v>
      </c>
      <c r="G986" s="1" t="s">
        <v>704</v>
      </c>
      <c r="H986" s="1" t="str">
        <f>VLOOKUP(Table4[[#This Row],[نام شخص کارشناس نظارت]],Table1[],3,0)</f>
        <v>کارشناس برق و ابزار دقیق نظارت (1)</v>
      </c>
      <c r="I986" s="1">
        <f>COUNTIF(Table2[کد سیستم],Table4[[#This Row],[کد سیستم]])</f>
        <v>1</v>
      </c>
    </row>
    <row r="987" spans="1:9" hidden="1" x14ac:dyDescent="0.25">
      <c r="A987" s="1">
        <v>986</v>
      </c>
      <c r="B987" s="1" t="s">
        <v>3541</v>
      </c>
      <c r="C987" s="1" t="s">
        <v>3541</v>
      </c>
      <c r="D987" s="1" t="s">
        <v>3749</v>
      </c>
      <c r="E987" s="1" t="s">
        <v>418</v>
      </c>
      <c r="F987" s="1" t="str">
        <f>VLOOKUP(Table4[[#This Row],[نام کارشناس دفتر فنی]],Table1[],3,0)</f>
        <v>کارشناس بازرسی وبرنامه ریزی تعمیرات برق وابزاردقیق(1)</v>
      </c>
      <c r="G987" s="1" t="s">
        <v>704</v>
      </c>
      <c r="H987" s="1" t="str">
        <f>VLOOKUP(Table4[[#This Row],[نام شخص کارشناس نظارت]],Table1[],3,0)</f>
        <v>کارشناس برق و ابزار دقیق نظارت (1)</v>
      </c>
      <c r="I987" s="1">
        <f>COUNTIF(Table2[کد سیستم],Table4[[#This Row],[کد سیستم]])</f>
        <v>1</v>
      </c>
    </row>
    <row r="988" spans="1:9" hidden="1" x14ac:dyDescent="0.25">
      <c r="A988" s="1">
        <v>987</v>
      </c>
      <c r="B988" s="1" t="s">
        <v>3543</v>
      </c>
      <c r="C988" s="1" t="s">
        <v>3543</v>
      </c>
      <c r="D988" s="1" t="s">
        <v>3749</v>
      </c>
      <c r="E988" s="1" t="s">
        <v>418</v>
      </c>
      <c r="F988" s="1" t="str">
        <f>VLOOKUP(Table4[[#This Row],[نام کارشناس دفتر فنی]],Table1[],3,0)</f>
        <v>کارشناس بازرسی وبرنامه ریزی تعمیرات برق وابزاردقیق(1)</v>
      </c>
      <c r="G988" s="1" t="s">
        <v>704</v>
      </c>
      <c r="H988" s="1" t="str">
        <f>VLOOKUP(Table4[[#This Row],[نام شخص کارشناس نظارت]],Table1[],3,0)</f>
        <v>کارشناس برق و ابزار دقیق نظارت (1)</v>
      </c>
      <c r="I988" s="1">
        <f>COUNTIF(Table2[کد سیستم],Table4[[#This Row],[کد سیستم]])</f>
        <v>1</v>
      </c>
    </row>
    <row r="989" spans="1:9" hidden="1" x14ac:dyDescent="0.25">
      <c r="A989" s="1">
        <v>988</v>
      </c>
      <c r="B989" s="1" t="s">
        <v>3545</v>
      </c>
      <c r="C989" s="1" t="s">
        <v>3545</v>
      </c>
      <c r="D989" s="1" t="s">
        <v>3749</v>
      </c>
      <c r="E989" s="1" t="s">
        <v>418</v>
      </c>
      <c r="F989" s="1" t="str">
        <f>VLOOKUP(Table4[[#This Row],[نام کارشناس دفتر فنی]],Table1[],3,0)</f>
        <v>کارشناس بازرسی وبرنامه ریزی تعمیرات برق وابزاردقیق(1)</v>
      </c>
      <c r="G989" s="1" t="s">
        <v>704</v>
      </c>
      <c r="H989" s="1" t="str">
        <f>VLOOKUP(Table4[[#This Row],[نام شخص کارشناس نظارت]],Table1[],3,0)</f>
        <v>کارشناس برق و ابزار دقیق نظارت (1)</v>
      </c>
      <c r="I989" s="1">
        <f>COUNTIF(Table2[کد سیستم],Table4[[#This Row],[کد سیستم]])</f>
        <v>1</v>
      </c>
    </row>
    <row r="990" spans="1:9" hidden="1" x14ac:dyDescent="0.25">
      <c r="A990" s="1">
        <v>989</v>
      </c>
      <c r="B990" s="1" t="s">
        <v>3547</v>
      </c>
      <c r="C990" s="1" t="s">
        <v>3547</v>
      </c>
      <c r="D990" s="1" t="s">
        <v>3749</v>
      </c>
      <c r="E990" s="1" t="s">
        <v>418</v>
      </c>
      <c r="F990" s="1" t="str">
        <f>VLOOKUP(Table4[[#This Row],[نام کارشناس دفتر فنی]],Table1[],3,0)</f>
        <v>کارشناس بازرسی وبرنامه ریزی تعمیرات برق وابزاردقیق(1)</v>
      </c>
      <c r="G990" s="1" t="s">
        <v>704</v>
      </c>
      <c r="H990" s="1" t="str">
        <f>VLOOKUP(Table4[[#This Row],[نام شخص کارشناس نظارت]],Table1[],3,0)</f>
        <v>کارشناس برق و ابزار دقیق نظارت (1)</v>
      </c>
      <c r="I990" s="1">
        <f>COUNTIF(Table2[کد سیستم],Table4[[#This Row],[کد سیستم]])</f>
        <v>1</v>
      </c>
    </row>
    <row r="991" spans="1:9" hidden="1" x14ac:dyDescent="0.25">
      <c r="A991" s="1">
        <v>990</v>
      </c>
      <c r="B991" s="1" t="s">
        <v>3549</v>
      </c>
      <c r="C991" s="1" t="s">
        <v>3549</v>
      </c>
      <c r="D991" s="1" t="s">
        <v>3749</v>
      </c>
      <c r="E991" s="1" t="s">
        <v>418</v>
      </c>
      <c r="F991" s="1" t="str">
        <f>VLOOKUP(Table4[[#This Row],[نام کارشناس دفتر فنی]],Table1[],3,0)</f>
        <v>کارشناس بازرسی وبرنامه ریزی تعمیرات برق وابزاردقیق(1)</v>
      </c>
      <c r="G991" s="1" t="s">
        <v>704</v>
      </c>
      <c r="H991" s="1" t="str">
        <f>VLOOKUP(Table4[[#This Row],[نام شخص کارشناس نظارت]],Table1[],3,0)</f>
        <v>کارشناس برق و ابزار دقیق نظارت (1)</v>
      </c>
      <c r="I991" s="1">
        <f>COUNTIF(Table2[کد سیستم],Table4[[#This Row],[کد سیستم]])</f>
        <v>1</v>
      </c>
    </row>
    <row r="992" spans="1:9" hidden="1" x14ac:dyDescent="0.25">
      <c r="A992" s="1">
        <v>991</v>
      </c>
      <c r="B992" s="1" t="s">
        <v>3551</v>
      </c>
      <c r="C992" s="1" t="s">
        <v>3551</v>
      </c>
      <c r="D992" s="1" t="s">
        <v>3749</v>
      </c>
      <c r="E992" s="1" t="s">
        <v>418</v>
      </c>
      <c r="F992" s="1" t="str">
        <f>VLOOKUP(Table4[[#This Row],[نام کارشناس دفتر فنی]],Table1[],3,0)</f>
        <v>کارشناس بازرسی وبرنامه ریزی تعمیرات برق وابزاردقیق(1)</v>
      </c>
      <c r="G992" s="1" t="s">
        <v>704</v>
      </c>
      <c r="H992" s="1" t="str">
        <f>VLOOKUP(Table4[[#This Row],[نام شخص کارشناس نظارت]],Table1[],3,0)</f>
        <v>کارشناس برق و ابزار دقیق نظارت (1)</v>
      </c>
      <c r="I992" s="1">
        <f>COUNTIF(Table2[کد سیستم],Table4[[#This Row],[کد سیستم]])</f>
        <v>1</v>
      </c>
    </row>
    <row r="993" spans="1:9" hidden="1" x14ac:dyDescent="0.25">
      <c r="A993" s="1">
        <v>992</v>
      </c>
      <c r="B993" s="1" t="s">
        <v>3553</v>
      </c>
      <c r="C993" s="1" t="s">
        <v>3553</v>
      </c>
      <c r="D993" s="1" t="s">
        <v>3749</v>
      </c>
      <c r="E993" s="1" t="s">
        <v>418</v>
      </c>
      <c r="F993" s="1" t="str">
        <f>VLOOKUP(Table4[[#This Row],[نام کارشناس دفتر فنی]],Table1[],3,0)</f>
        <v>کارشناس بازرسی وبرنامه ریزی تعمیرات برق وابزاردقیق(1)</v>
      </c>
      <c r="G993" s="1" t="s">
        <v>704</v>
      </c>
      <c r="H993" s="1" t="str">
        <f>VLOOKUP(Table4[[#This Row],[نام شخص کارشناس نظارت]],Table1[],3,0)</f>
        <v>کارشناس برق و ابزار دقیق نظارت (1)</v>
      </c>
      <c r="I993" s="1">
        <f>COUNTIF(Table2[کد سیستم],Table4[[#This Row],[کد سیستم]])</f>
        <v>1</v>
      </c>
    </row>
    <row r="994" spans="1:9" hidden="1" x14ac:dyDescent="0.25">
      <c r="A994" s="1">
        <v>993</v>
      </c>
      <c r="B994" s="1" t="s">
        <v>3555</v>
      </c>
      <c r="C994" s="1" t="s">
        <v>3555</v>
      </c>
      <c r="D994" s="1" t="s">
        <v>3749</v>
      </c>
      <c r="E994" s="1" t="s">
        <v>418</v>
      </c>
      <c r="F994" s="1" t="str">
        <f>VLOOKUP(Table4[[#This Row],[نام کارشناس دفتر فنی]],Table1[],3,0)</f>
        <v>کارشناس بازرسی وبرنامه ریزی تعمیرات برق وابزاردقیق(1)</v>
      </c>
      <c r="G994" s="1" t="s">
        <v>704</v>
      </c>
      <c r="H994" s="1" t="str">
        <f>VLOOKUP(Table4[[#This Row],[نام شخص کارشناس نظارت]],Table1[],3,0)</f>
        <v>کارشناس برق و ابزار دقیق نظارت (1)</v>
      </c>
      <c r="I994" s="1">
        <f>COUNTIF(Table2[کد سیستم],Table4[[#This Row],[کد سیستم]])</f>
        <v>1</v>
      </c>
    </row>
    <row r="995" spans="1:9" hidden="1" x14ac:dyDescent="0.25">
      <c r="A995" s="1">
        <v>994</v>
      </c>
      <c r="B995" s="1" t="s">
        <v>3557</v>
      </c>
      <c r="C995" s="1" t="s">
        <v>3557</v>
      </c>
      <c r="D995" s="1" t="s">
        <v>3749</v>
      </c>
      <c r="E995" s="1" t="s">
        <v>418</v>
      </c>
      <c r="F995" s="1" t="str">
        <f>VLOOKUP(Table4[[#This Row],[نام کارشناس دفتر فنی]],Table1[],3,0)</f>
        <v>کارشناس بازرسی وبرنامه ریزی تعمیرات برق وابزاردقیق(1)</v>
      </c>
      <c r="G995" s="1" t="s">
        <v>704</v>
      </c>
      <c r="H995" s="1" t="str">
        <f>VLOOKUP(Table4[[#This Row],[نام شخص کارشناس نظارت]],Table1[],3,0)</f>
        <v>کارشناس برق و ابزار دقیق نظارت (1)</v>
      </c>
      <c r="I995" s="1">
        <f>COUNTIF(Table2[کد سیستم],Table4[[#This Row],[کد سیستم]])</f>
        <v>1</v>
      </c>
    </row>
    <row r="996" spans="1:9" hidden="1" x14ac:dyDescent="0.25">
      <c r="A996" s="1">
        <v>995</v>
      </c>
      <c r="B996" s="1" t="s">
        <v>3559</v>
      </c>
      <c r="C996" s="1" t="s">
        <v>3559</v>
      </c>
      <c r="D996" s="1" t="s">
        <v>3749</v>
      </c>
      <c r="E996" s="1" t="s">
        <v>418</v>
      </c>
      <c r="F996" s="1" t="str">
        <f>VLOOKUP(Table4[[#This Row],[نام کارشناس دفتر فنی]],Table1[],3,0)</f>
        <v>کارشناس بازرسی وبرنامه ریزی تعمیرات برق وابزاردقیق(1)</v>
      </c>
      <c r="G996" s="1" t="s">
        <v>704</v>
      </c>
      <c r="H996" s="1" t="str">
        <f>VLOOKUP(Table4[[#This Row],[نام شخص کارشناس نظارت]],Table1[],3,0)</f>
        <v>کارشناس برق و ابزار دقیق نظارت (1)</v>
      </c>
      <c r="I996" s="1">
        <f>COUNTIF(Table2[کد سیستم],Table4[[#This Row],[کد سیستم]])</f>
        <v>1</v>
      </c>
    </row>
    <row r="997" spans="1:9" hidden="1" x14ac:dyDescent="0.25">
      <c r="A997" s="1">
        <v>996</v>
      </c>
      <c r="B997" s="1" t="s">
        <v>3561</v>
      </c>
      <c r="C997" s="1" t="s">
        <v>3561</v>
      </c>
      <c r="D997" s="1" t="s">
        <v>3749</v>
      </c>
      <c r="E997" s="1" t="s">
        <v>418</v>
      </c>
      <c r="F997" s="1" t="str">
        <f>VLOOKUP(Table4[[#This Row],[نام کارشناس دفتر فنی]],Table1[],3,0)</f>
        <v>کارشناس بازرسی وبرنامه ریزی تعمیرات برق وابزاردقیق(1)</v>
      </c>
      <c r="G997" s="1" t="s">
        <v>704</v>
      </c>
      <c r="H997" s="1" t="str">
        <f>VLOOKUP(Table4[[#This Row],[نام شخص کارشناس نظارت]],Table1[],3,0)</f>
        <v>کارشناس برق و ابزار دقیق نظارت (1)</v>
      </c>
      <c r="I997" s="1">
        <f>COUNTIF(Table2[کد سیستم],Table4[[#This Row],[کد سیستم]])</f>
        <v>1</v>
      </c>
    </row>
    <row r="998" spans="1:9" hidden="1" x14ac:dyDescent="0.25">
      <c r="A998" s="1">
        <v>997</v>
      </c>
      <c r="B998" s="1" t="s">
        <v>3563</v>
      </c>
      <c r="C998" s="1" t="s">
        <v>3563</v>
      </c>
      <c r="D998" s="1" t="s">
        <v>3749</v>
      </c>
      <c r="E998" s="1" t="s">
        <v>418</v>
      </c>
      <c r="F998" s="1" t="str">
        <f>VLOOKUP(Table4[[#This Row],[نام کارشناس دفتر فنی]],Table1[],3,0)</f>
        <v>کارشناس بازرسی وبرنامه ریزی تعمیرات برق وابزاردقیق(1)</v>
      </c>
      <c r="G998" s="1" t="s">
        <v>704</v>
      </c>
      <c r="H998" s="1" t="str">
        <f>VLOOKUP(Table4[[#This Row],[نام شخص کارشناس نظارت]],Table1[],3,0)</f>
        <v>کارشناس برق و ابزار دقیق نظارت (1)</v>
      </c>
      <c r="I998" s="1">
        <f>COUNTIF(Table2[کد سیستم],Table4[[#This Row],[کد سیستم]])</f>
        <v>1</v>
      </c>
    </row>
    <row r="999" spans="1:9" hidden="1" x14ac:dyDescent="0.25">
      <c r="A999" s="1">
        <v>998</v>
      </c>
      <c r="B999" s="1" t="s">
        <v>3565</v>
      </c>
      <c r="C999" s="1" t="s">
        <v>3565</v>
      </c>
      <c r="D999" s="1" t="s">
        <v>3749</v>
      </c>
      <c r="E999" s="1" t="s">
        <v>418</v>
      </c>
      <c r="F999" s="1" t="str">
        <f>VLOOKUP(Table4[[#This Row],[نام کارشناس دفتر فنی]],Table1[],3,0)</f>
        <v>کارشناس بازرسی وبرنامه ریزی تعمیرات برق وابزاردقیق(1)</v>
      </c>
      <c r="G999" s="1" t="s">
        <v>704</v>
      </c>
      <c r="H999" s="1" t="str">
        <f>VLOOKUP(Table4[[#This Row],[نام شخص کارشناس نظارت]],Table1[],3,0)</f>
        <v>کارشناس برق و ابزار دقیق نظارت (1)</v>
      </c>
      <c r="I999" s="1">
        <f>COUNTIF(Table2[کد سیستم],Table4[[#This Row],[کد سیستم]])</f>
        <v>1</v>
      </c>
    </row>
    <row r="1000" spans="1:9" hidden="1" x14ac:dyDescent="0.25">
      <c r="A1000" s="1">
        <v>999</v>
      </c>
      <c r="B1000" s="1" t="s">
        <v>3567</v>
      </c>
      <c r="C1000" s="1" t="s">
        <v>3567</v>
      </c>
      <c r="D1000" s="1" t="s">
        <v>3749</v>
      </c>
      <c r="E1000" s="1" t="s">
        <v>418</v>
      </c>
      <c r="F1000" s="1" t="str">
        <f>VLOOKUP(Table4[[#This Row],[نام کارشناس دفتر فنی]],Table1[],3,0)</f>
        <v>کارشناس بازرسی وبرنامه ریزی تعمیرات برق وابزاردقیق(1)</v>
      </c>
      <c r="G1000" s="1" t="s">
        <v>704</v>
      </c>
      <c r="H1000" s="1" t="str">
        <f>VLOOKUP(Table4[[#This Row],[نام شخص کارشناس نظارت]],Table1[],3,0)</f>
        <v>کارشناس برق و ابزار دقیق نظارت (1)</v>
      </c>
      <c r="I1000" s="1">
        <f>COUNTIF(Table2[کد سیستم],Table4[[#This Row],[کد سیستم]])</f>
        <v>1</v>
      </c>
    </row>
    <row r="1001" spans="1:9" hidden="1" x14ac:dyDescent="0.25">
      <c r="A1001" s="1">
        <v>1000</v>
      </c>
      <c r="B1001" s="1" t="s">
        <v>3569</v>
      </c>
      <c r="C1001" s="1" t="s">
        <v>3569</v>
      </c>
      <c r="D1001" s="1" t="s">
        <v>3749</v>
      </c>
      <c r="E1001" s="1" t="s">
        <v>586</v>
      </c>
      <c r="F1001" s="1" t="str">
        <f>VLOOKUP(Table4[[#This Row],[نام کارشناس دفتر فنی]],Table1[],3,0)</f>
        <v>کارشناس بازرسی وبرنامه ریزی تعمیرات برق وابزاردقیق(2)</v>
      </c>
      <c r="G1001" s="1" t="s">
        <v>704</v>
      </c>
      <c r="H1001" s="1" t="str">
        <f>VLOOKUP(Table4[[#This Row],[نام شخص کارشناس نظارت]],Table1[],3,0)</f>
        <v>کارشناس برق و ابزار دقیق نظارت (1)</v>
      </c>
      <c r="I1001" s="1">
        <f>COUNTIF(Table2[کد سیستم],Table4[[#This Row],[کد سیستم]])</f>
        <v>1</v>
      </c>
    </row>
    <row r="1002" spans="1:9" hidden="1" x14ac:dyDescent="0.25">
      <c r="A1002" s="1">
        <v>1001</v>
      </c>
      <c r="B1002" s="1" t="s">
        <v>3571</v>
      </c>
      <c r="C1002" s="1" t="s">
        <v>3571</v>
      </c>
      <c r="D1002" s="1" t="s">
        <v>3749</v>
      </c>
      <c r="E1002" s="1" t="s">
        <v>586</v>
      </c>
      <c r="F1002" s="1" t="str">
        <f>VLOOKUP(Table4[[#This Row],[نام کارشناس دفتر فنی]],Table1[],3,0)</f>
        <v>کارشناس بازرسی وبرنامه ریزی تعمیرات برق وابزاردقیق(2)</v>
      </c>
      <c r="G1002" s="1" t="s">
        <v>704</v>
      </c>
      <c r="H1002" s="1" t="str">
        <f>VLOOKUP(Table4[[#This Row],[نام شخص کارشناس نظارت]],Table1[],3,0)</f>
        <v>کارشناس برق و ابزار دقیق نظارت (1)</v>
      </c>
      <c r="I1002" s="1">
        <f>COUNTIF(Table2[کد سیستم],Table4[[#This Row],[کد سیستم]])</f>
        <v>1</v>
      </c>
    </row>
    <row r="1003" spans="1:9" hidden="1" x14ac:dyDescent="0.25">
      <c r="A1003" s="1">
        <v>1002</v>
      </c>
      <c r="B1003" s="1" t="s">
        <v>3573</v>
      </c>
      <c r="C1003" s="1" t="s">
        <v>3573</v>
      </c>
      <c r="D1003" s="1" t="s">
        <v>3749</v>
      </c>
      <c r="E1003" s="1" t="s">
        <v>586</v>
      </c>
      <c r="F1003" s="1" t="str">
        <f>VLOOKUP(Table4[[#This Row],[نام کارشناس دفتر فنی]],Table1[],3,0)</f>
        <v>کارشناس بازرسی وبرنامه ریزی تعمیرات برق وابزاردقیق(2)</v>
      </c>
      <c r="G1003" s="1" t="s">
        <v>704</v>
      </c>
      <c r="H1003" s="1" t="str">
        <f>VLOOKUP(Table4[[#This Row],[نام شخص کارشناس نظارت]],Table1[],3,0)</f>
        <v>کارشناس برق و ابزار دقیق نظارت (1)</v>
      </c>
      <c r="I1003" s="1">
        <f>COUNTIF(Table2[کد سیستم],Table4[[#This Row],[کد سیستم]])</f>
        <v>1</v>
      </c>
    </row>
    <row r="1004" spans="1:9" hidden="1" x14ac:dyDescent="0.25">
      <c r="A1004" s="1">
        <v>1003</v>
      </c>
      <c r="B1004" s="1" t="s">
        <v>3575</v>
      </c>
      <c r="C1004" s="1" t="s">
        <v>3575</v>
      </c>
      <c r="D1004" s="1" t="s">
        <v>3749</v>
      </c>
      <c r="E1004" s="1" t="s">
        <v>586</v>
      </c>
      <c r="F1004" s="1" t="str">
        <f>VLOOKUP(Table4[[#This Row],[نام کارشناس دفتر فنی]],Table1[],3,0)</f>
        <v>کارشناس بازرسی وبرنامه ریزی تعمیرات برق وابزاردقیق(2)</v>
      </c>
      <c r="G1004" s="1" t="s">
        <v>704</v>
      </c>
      <c r="H1004" s="1" t="str">
        <f>VLOOKUP(Table4[[#This Row],[نام شخص کارشناس نظارت]],Table1[],3,0)</f>
        <v>کارشناس برق و ابزار دقیق نظارت (1)</v>
      </c>
      <c r="I1004" s="1">
        <f>COUNTIF(Table2[کد سیستم],Table4[[#This Row],[کد سیستم]])</f>
        <v>1</v>
      </c>
    </row>
    <row r="1005" spans="1:9" hidden="1" x14ac:dyDescent="0.25">
      <c r="A1005" s="1">
        <v>1004</v>
      </c>
      <c r="B1005" s="1" t="s">
        <v>3577</v>
      </c>
      <c r="C1005" s="1" t="s">
        <v>3577</v>
      </c>
      <c r="D1005" s="1" t="s">
        <v>3749</v>
      </c>
      <c r="E1005" s="1" t="s">
        <v>586</v>
      </c>
      <c r="F1005" s="1" t="str">
        <f>VLOOKUP(Table4[[#This Row],[نام کارشناس دفتر فنی]],Table1[],3,0)</f>
        <v>کارشناس بازرسی وبرنامه ریزی تعمیرات برق وابزاردقیق(2)</v>
      </c>
      <c r="G1005" s="1" t="s">
        <v>704</v>
      </c>
      <c r="H1005" s="1" t="str">
        <f>VLOOKUP(Table4[[#This Row],[نام شخص کارشناس نظارت]],Table1[],3,0)</f>
        <v>کارشناس برق و ابزار دقیق نظارت (1)</v>
      </c>
      <c r="I1005" s="1">
        <f>COUNTIF(Table2[کد سیستم],Table4[[#This Row],[کد سیستم]])</f>
        <v>1</v>
      </c>
    </row>
    <row r="1006" spans="1:9" hidden="1" x14ac:dyDescent="0.25">
      <c r="A1006" s="1">
        <v>1005</v>
      </c>
      <c r="B1006" s="1" t="s">
        <v>3579</v>
      </c>
      <c r="C1006" s="1" t="s">
        <v>3579</v>
      </c>
      <c r="D1006" s="1" t="s">
        <v>3749</v>
      </c>
      <c r="E1006" s="1" t="s">
        <v>586</v>
      </c>
      <c r="F1006" s="1" t="str">
        <f>VLOOKUP(Table4[[#This Row],[نام کارشناس دفتر فنی]],Table1[],3,0)</f>
        <v>کارشناس بازرسی وبرنامه ریزی تعمیرات برق وابزاردقیق(2)</v>
      </c>
      <c r="G1006" s="1" t="s">
        <v>704</v>
      </c>
      <c r="H1006" s="1" t="str">
        <f>VLOOKUP(Table4[[#This Row],[نام شخص کارشناس نظارت]],Table1[],3,0)</f>
        <v>کارشناس برق و ابزار دقیق نظارت (1)</v>
      </c>
      <c r="I1006" s="1">
        <f>COUNTIF(Table2[کد سیستم],Table4[[#This Row],[کد سیستم]])</f>
        <v>1</v>
      </c>
    </row>
    <row r="1007" spans="1:9" hidden="1" x14ac:dyDescent="0.25">
      <c r="A1007" s="1">
        <v>1006</v>
      </c>
      <c r="B1007" s="1" t="s">
        <v>3581</v>
      </c>
      <c r="C1007" s="1" t="s">
        <v>3581</v>
      </c>
      <c r="D1007" s="1" t="s">
        <v>3749</v>
      </c>
      <c r="E1007" s="1" t="s">
        <v>586</v>
      </c>
      <c r="F1007" s="1" t="str">
        <f>VLOOKUP(Table4[[#This Row],[نام کارشناس دفتر فنی]],Table1[],3,0)</f>
        <v>کارشناس بازرسی وبرنامه ریزی تعمیرات برق وابزاردقیق(2)</v>
      </c>
      <c r="G1007" s="1" t="s">
        <v>704</v>
      </c>
      <c r="H1007" s="1" t="str">
        <f>VLOOKUP(Table4[[#This Row],[نام شخص کارشناس نظارت]],Table1[],3,0)</f>
        <v>کارشناس برق و ابزار دقیق نظارت (1)</v>
      </c>
      <c r="I1007" s="1">
        <f>COUNTIF(Table2[کد سیستم],Table4[[#This Row],[کد سیستم]])</f>
        <v>1</v>
      </c>
    </row>
    <row r="1008" spans="1:9" hidden="1" x14ac:dyDescent="0.25">
      <c r="A1008" s="1">
        <v>1007</v>
      </c>
      <c r="B1008" s="1" t="s">
        <v>3583</v>
      </c>
      <c r="C1008" s="1" t="s">
        <v>3583</v>
      </c>
      <c r="D1008" s="1" t="s">
        <v>3749</v>
      </c>
      <c r="E1008" s="1" t="s">
        <v>586</v>
      </c>
      <c r="F1008" s="1" t="str">
        <f>VLOOKUP(Table4[[#This Row],[نام کارشناس دفتر فنی]],Table1[],3,0)</f>
        <v>کارشناس بازرسی وبرنامه ریزی تعمیرات برق وابزاردقیق(2)</v>
      </c>
      <c r="G1008" s="1" t="s">
        <v>704</v>
      </c>
      <c r="H1008" s="1" t="str">
        <f>VLOOKUP(Table4[[#This Row],[نام شخص کارشناس نظارت]],Table1[],3,0)</f>
        <v>کارشناس برق و ابزار دقیق نظارت (1)</v>
      </c>
      <c r="I1008" s="1">
        <f>COUNTIF(Table2[کد سیستم],Table4[[#This Row],[کد سیستم]])</f>
        <v>1</v>
      </c>
    </row>
    <row r="1009" spans="1:9" hidden="1" x14ac:dyDescent="0.25">
      <c r="A1009" s="1">
        <v>1008</v>
      </c>
      <c r="B1009" s="1" t="s">
        <v>3585</v>
      </c>
      <c r="C1009" s="1" t="s">
        <v>3585</v>
      </c>
      <c r="D1009" s="1" t="s">
        <v>3749</v>
      </c>
      <c r="E1009" s="1" t="s">
        <v>586</v>
      </c>
      <c r="F1009" s="1" t="str">
        <f>VLOOKUP(Table4[[#This Row],[نام کارشناس دفتر فنی]],Table1[],3,0)</f>
        <v>کارشناس بازرسی وبرنامه ریزی تعمیرات برق وابزاردقیق(2)</v>
      </c>
      <c r="G1009" s="1" t="s">
        <v>704</v>
      </c>
      <c r="H1009" s="1" t="str">
        <f>VLOOKUP(Table4[[#This Row],[نام شخص کارشناس نظارت]],Table1[],3,0)</f>
        <v>کارشناس برق و ابزار دقیق نظارت (1)</v>
      </c>
      <c r="I1009" s="1">
        <f>COUNTIF(Table2[کد سیستم],Table4[[#This Row],[کد سیستم]])</f>
        <v>1</v>
      </c>
    </row>
    <row r="1010" spans="1:9" hidden="1" x14ac:dyDescent="0.25">
      <c r="A1010" s="1">
        <v>1009</v>
      </c>
      <c r="B1010" s="1" t="s">
        <v>3587</v>
      </c>
      <c r="C1010" s="1" t="s">
        <v>3587</v>
      </c>
      <c r="D1010" s="1" t="s">
        <v>3749</v>
      </c>
      <c r="E1010" s="1" t="s">
        <v>586</v>
      </c>
      <c r="F1010" s="1" t="str">
        <f>VLOOKUP(Table4[[#This Row],[نام کارشناس دفتر فنی]],Table1[],3,0)</f>
        <v>کارشناس بازرسی وبرنامه ریزی تعمیرات برق وابزاردقیق(2)</v>
      </c>
      <c r="G1010" s="1" t="s">
        <v>704</v>
      </c>
      <c r="H1010" s="1" t="str">
        <f>VLOOKUP(Table4[[#This Row],[نام شخص کارشناس نظارت]],Table1[],3,0)</f>
        <v>کارشناس برق و ابزار دقیق نظارت (1)</v>
      </c>
      <c r="I1010" s="1">
        <f>COUNTIF(Table2[کد سیستم],Table4[[#This Row],[کد سیستم]])</f>
        <v>1</v>
      </c>
    </row>
    <row r="1011" spans="1:9" hidden="1" x14ac:dyDescent="0.25">
      <c r="A1011" s="1">
        <v>1010</v>
      </c>
      <c r="B1011" s="1" t="s">
        <v>3589</v>
      </c>
      <c r="C1011" s="1" t="s">
        <v>3589</v>
      </c>
      <c r="D1011" s="1" t="s">
        <v>3749</v>
      </c>
      <c r="E1011" s="1" t="s">
        <v>586</v>
      </c>
      <c r="F1011" s="1" t="str">
        <f>VLOOKUP(Table4[[#This Row],[نام کارشناس دفتر فنی]],Table1[],3,0)</f>
        <v>کارشناس بازرسی وبرنامه ریزی تعمیرات برق وابزاردقیق(2)</v>
      </c>
      <c r="G1011" s="1" t="s">
        <v>704</v>
      </c>
      <c r="H1011" s="1" t="str">
        <f>VLOOKUP(Table4[[#This Row],[نام شخص کارشناس نظارت]],Table1[],3,0)</f>
        <v>کارشناس برق و ابزار دقیق نظارت (1)</v>
      </c>
      <c r="I1011" s="1">
        <f>COUNTIF(Table2[کد سیستم],Table4[[#This Row],[کد سیستم]])</f>
        <v>1</v>
      </c>
    </row>
    <row r="1012" spans="1:9" hidden="1" x14ac:dyDescent="0.25">
      <c r="A1012" s="1">
        <v>1011</v>
      </c>
      <c r="B1012" s="1" t="s">
        <v>3591</v>
      </c>
      <c r="C1012" s="1" t="s">
        <v>3591</v>
      </c>
      <c r="D1012" s="1" t="s">
        <v>3749</v>
      </c>
      <c r="E1012" s="1" t="s">
        <v>586</v>
      </c>
      <c r="F1012" s="1" t="str">
        <f>VLOOKUP(Table4[[#This Row],[نام کارشناس دفتر فنی]],Table1[],3,0)</f>
        <v>کارشناس بازرسی وبرنامه ریزی تعمیرات برق وابزاردقیق(2)</v>
      </c>
      <c r="G1012" s="1" t="s">
        <v>704</v>
      </c>
      <c r="H1012" s="1" t="str">
        <f>VLOOKUP(Table4[[#This Row],[نام شخص کارشناس نظارت]],Table1[],3,0)</f>
        <v>کارشناس برق و ابزار دقیق نظارت (1)</v>
      </c>
      <c r="I1012" s="1">
        <f>COUNTIF(Table2[کد سیستم],Table4[[#This Row],[کد سیستم]])</f>
        <v>1</v>
      </c>
    </row>
    <row r="1013" spans="1:9" hidden="1" x14ac:dyDescent="0.25">
      <c r="A1013" s="1">
        <v>1012</v>
      </c>
      <c r="B1013" s="1" t="s">
        <v>3593</v>
      </c>
      <c r="C1013" s="1" t="s">
        <v>3594</v>
      </c>
      <c r="D1013" s="1" t="s">
        <v>3749</v>
      </c>
      <c r="E1013" s="1" t="s">
        <v>586</v>
      </c>
      <c r="F1013" s="1" t="str">
        <f>VLOOKUP(Table4[[#This Row],[نام کارشناس دفتر فنی]],Table1[],3,0)</f>
        <v>کارشناس بازرسی وبرنامه ریزی تعمیرات برق وابزاردقیق(2)</v>
      </c>
      <c r="G1013" s="1" t="s">
        <v>704</v>
      </c>
      <c r="H1013" s="1" t="str">
        <f>VLOOKUP(Table4[[#This Row],[نام شخص کارشناس نظارت]],Table1[],3,0)</f>
        <v>کارشناس برق و ابزار دقیق نظارت (1)</v>
      </c>
      <c r="I1013" s="1">
        <f>COUNTIF(Table2[کد سیستم],Table4[[#This Row],[کد سیستم]])</f>
        <v>1</v>
      </c>
    </row>
    <row r="1014" spans="1:9" hidden="1" x14ac:dyDescent="0.25">
      <c r="A1014" s="1">
        <v>1013</v>
      </c>
      <c r="B1014" s="1" t="s">
        <v>3596</v>
      </c>
      <c r="C1014" s="1" t="s">
        <v>3596</v>
      </c>
      <c r="D1014" s="1" t="s">
        <v>3749</v>
      </c>
      <c r="E1014" s="1" t="s">
        <v>586</v>
      </c>
      <c r="F1014" s="1" t="str">
        <f>VLOOKUP(Table4[[#This Row],[نام کارشناس دفتر فنی]],Table1[],3,0)</f>
        <v>کارشناس بازرسی وبرنامه ریزی تعمیرات برق وابزاردقیق(2)</v>
      </c>
      <c r="G1014" s="1" t="s">
        <v>704</v>
      </c>
      <c r="H1014" s="1" t="str">
        <f>VLOOKUP(Table4[[#This Row],[نام شخص کارشناس نظارت]],Table1[],3,0)</f>
        <v>کارشناس برق و ابزار دقیق نظارت (1)</v>
      </c>
      <c r="I1014" s="1">
        <f>COUNTIF(Table2[کد سیستم],Table4[[#This Row],[کد سیستم]])</f>
        <v>1</v>
      </c>
    </row>
    <row r="1015" spans="1:9" hidden="1" x14ac:dyDescent="0.25">
      <c r="A1015" s="1">
        <v>1014</v>
      </c>
      <c r="B1015" s="1" t="s">
        <v>3598</v>
      </c>
      <c r="C1015" s="1" t="s">
        <v>3598</v>
      </c>
      <c r="D1015" s="1" t="s">
        <v>3749</v>
      </c>
      <c r="E1015" s="1" t="s">
        <v>586</v>
      </c>
      <c r="F1015" s="1" t="str">
        <f>VLOOKUP(Table4[[#This Row],[نام کارشناس دفتر فنی]],Table1[],3,0)</f>
        <v>کارشناس بازرسی وبرنامه ریزی تعمیرات برق وابزاردقیق(2)</v>
      </c>
      <c r="G1015" s="1" t="s">
        <v>704</v>
      </c>
      <c r="H1015" s="1" t="str">
        <f>VLOOKUP(Table4[[#This Row],[نام شخص کارشناس نظارت]],Table1[],3,0)</f>
        <v>کارشناس برق و ابزار دقیق نظارت (1)</v>
      </c>
      <c r="I1015" s="1">
        <f>COUNTIF(Table2[کد سیستم],Table4[[#This Row],[کد سیستم]])</f>
        <v>1</v>
      </c>
    </row>
    <row r="1016" spans="1:9" hidden="1" x14ac:dyDescent="0.25">
      <c r="A1016" s="1">
        <v>1015</v>
      </c>
      <c r="B1016" s="1" t="s">
        <v>3600</v>
      </c>
      <c r="C1016" s="1" t="s">
        <v>3600</v>
      </c>
      <c r="D1016" s="1" t="s">
        <v>3749</v>
      </c>
      <c r="E1016" s="1" t="s">
        <v>586</v>
      </c>
      <c r="F1016" s="1" t="str">
        <f>VLOOKUP(Table4[[#This Row],[نام کارشناس دفتر فنی]],Table1[],3,0)</f>
        <v>کارشناس بازرسی وبرنامه ریزی تعمیرات برق وابزاردقیق(2)</v>
      </c>
      <c r="G1016" s="1" t="s">
        <v>704</v>
      </c>
      <c r="H1016" s="1" t="str">
        <f>VLOOKUP(Table4[[#This Row],[نام شخص کارشناس نظارت]],Table1[],3,0)</f>
        <v>کارشناس برق و ابزار دقیق نظارت (1)</v>
      </c>
      <c r="I1016" s="1">
        <f>COUNTIF(Table2[کد سیستم],Table4[[#This Row],[کد سیستم]])</f>
        <v>1</v>
      </c>
    </row>
    <row r="1017" spans="1:9" hidden="1" x14ac:dyDescent="0.25">
      <c r="A1017" s="1">
        <v>1016</v>
      </c>
      <c r="B1017" s="1" t="s">
        <v>3602</v>
      </c>
      <c r="C1017" s="1" t="s">
        <v>3602</v>
      </c>
      <c r="D1017" s="1" t="s">
        <v>3749</v>
      </c>
      <c r="E1017" s="1" t="s">
        <v>586</v>
      </c>
      <c r="F1017" s="1" t="str">
        <f>VLOOKUP(Table4[[#This Row],[نام کارشناس دفتر فنی]],Table1[],3,0)</f>
        <v>کارشناس بازرسی وبرنامه ریزی تعمیرات برق وابزاردقیق(2)</v>
      </c>
      <c r="G1017" s="1" t="s">
        <v>704</v>
      </c>
      <c r="H1017" s="1" t="str">
        <f>VLOOKUP(Table4[[#This Row],[نام شخص کارشناس نظارت]],Table1[],3,0)</f>
        <v>کارشناس برق و ابزار دقیق نظارت (1)</v>
      </c>
      <c r="I1017" s="1">
        <f>COUNTIF(Table2[کد سیستم],Table4[[#This Row],[کد سیستم]])</f>
        <v>1</v>
      </c>
    </row>
    <row r="1018" spans="1:9" hidden="1" x14ac:dyDescent="0.25">
      <c r="A1018" s="1">
        <v>1017</v>
      </c>
      <c r="B1018" s="1" t="s">
        <v>3604</v>
      </c>
      <c r="C1018" s="1" t="s">
        <v>3604</v>
      </c>
      <c r="D1018" s="1" t="s">
        <v>3749</v>
      </c>
      <c r="E1018" s="1" t="s">
        <v>586</v>
      </c>
      <c r="F1018" s="1" t="str">
        <f>VLOOKUP(Table4[[#This Row],[نام کارشناس دفتر فنی]],Table1[],3,0)</f>
        <v>کارشناس بازرسی وبرنامه ریزی تعمیرات برق وابزاردقیق(2)</v>
      </c>
      <c r="G1018" s="1" t="s">
        <v>704</v>
      </c>
      <c r="H1018" s="1" t="str">
        <f>VLOOKUP(Table4[[#This Row],[نام شخص کارشناس نظارت]],Table1[],3,0)</f>
        <v>کارشناس برق و ابزار دقیق نظارت (1)</v>
      </c>
      <c r="I1018" s="1">
        <f>COUNTIF(Table2[کد سیستم],Table4[[#This Row],[کد سیستم]])</f>
        <v>1</v>
      </c>
    </row>
    <row r="1019" spans="1:9" hidden="1" x14ac:dyDescent="0.25">
      <c r="A1019" s="1">
        <v>1018</v>
      </c>
      <c r="B1019" s="1" t="s">
        <v>3606</v>
      </c>
      <c r="C1019" s="1" t="s">
        <v>3606</v>
      </c>
      <c r="D1019" s="1" t="s">
        <v>3749</v>
      </c>
      <c r="E1019" s="1" t="s">
        <v>586</v>
      </c>
      <c r="F1019" s="1" t="str">
        <f>VLOOKUP(Table4[[#This Row],[نام کارشناس دفتر فنی]],Table1[],3,0)</f>
        <v>کارشناس بازرسی وبرنامه ریزی تعمیرات برق وابزاردقیق(2)</v>
      </c>
      <c r="G1019" s="1" t="s">
        <v>704</v>
      </c>
      <c r="H1019" s="1" t="str">
        <f>VLOOKUP(Table4[[#This Row],[نام شخص کارشناس نظارت]],Table1[],3,0)</f>
        <v>کارشناس برق و ابزار دقیق نظارت (1)</v>
      </c>
      <c r="I1019" s="1">
        <f>COUNTIF(Table2[کد سیستم],Table4[[#This Row],[کد سیستم]])</f>
        <v>1</v>
      </c>
    </row>
    <row r="1020" spans="1:9" hidden="1" x14ac:dyDescent="0.25">
      <c r="A1020" s="1">
        <v>1019</v>
      </c>
      <c r="B1020" s="1" t="s">
        <v>3608</v>
      </c>
      <c r="C1020" s="1" t="s">
        <v>3608</v>
      </c>
      <c r="D1020" s="1" t="s">
        <v>3749</v>
      </c>
      <c r="E1020" s="1" t="s">
        <v>586</v>
      </c>
      <c r="F1020" s="1" t="str">
        <f>VLOOKUP(Table4[[#This Row],[نام کارشناس دفتر فنی]],Table1[],3,0)</f>
        <v>کارشناس بازرسی وبرنامه ریزی تعمیرات برق وابزاردقیق(2)</v>
      </c>
      <c r="G1020" s="1" t="s">
        <v>704</v>
      </c>
      <c r="H1020" s="1" t="str">
        <f>VLOOKUP(Table4[[#This Row],[نام شخص کارشناس نظارت]],Table1[],3,0)</f>
        <v>کارشناس برق و ابزار دقیق نظارت (1)</v>
      </c>
      <c r="I1020" s="1">
        <f>COUNTIF(Table2[کد سیستم],Table4[[#This Row],[کد سیستم]])</f>
        <v>1</v>
      </c>
    </row>
    <row r="1021" spans="1:9" hidden="1" x14ac:dyDescent="0.25">
      <c r="A1021" s="1">
        <v>1020</v>
      </c>
      <c r="B1021" s="1" t="s">
        <v>3610</v>
      </c>
      <c r="C1021" s="1" t="s">
        <v>3610</v>
      </c>
      <c r="D1021" s="1" t="s">
        <v>3749</v>
      </c>
      <c r="E1021" s="1" t="s">
        <v>586</v>
      </c>
      <c r="F1021" s="1" t="str">
        <f>VLOOKUP(Table4[[#This Row],[نام کارشناس دفتر فنی]],Table1[],3,0)</f>
        <v>کارشناس بازرسی وبرنامه ریزی تعمیرات برق وابزاردقیق(2)</v>
      </c>
      <c r="G1021" s="1" t="s">
        <v>704</v>
      </c>
      <c r="H1021" s="1" t="str">
        <f>VLOOKUP(Table4[[#This Row],[نام شخص کارشناس نظارت]],Table1[],3,0)</f>
        <v>کارشناس برق و ابزار دقیق نظارت (1)</v>
      </c>
      <c r="I1021" s="1">
        <f>COUNTIF(Table2[کد سیستم],Table4[[#This Row],[کد سیستم]])</f>
        <v>1</v>
      </c>
    </row>
    <row r="1022" spans="1:9" hidden="1" x14ac:dyDescent="0.25">
      <c r="A1022" s="1">
        <v>1021</v>
      </c>
      <c r="B1022" s="1" t="s">
        <v>3612</v>
      </c>
      <c r="C1022" s="1" t="s">
        <v>3612</v>
      </c>
      <c r="D1022" s="1" t="s">
        <v>3749</v>
      </c>
      <c r="E1022" s="1" t="s">
        <v>586</v>
      </c>
      <c r="F1022" s="1" t="str">
        <f>VLOOKUP(Table4[[#This Row],[نام کارشناس دفتر فنی]],Table1[],3,0)</f>
        <v>کارشناس بازرسی وبرنامه ریزی تعمیرات برق وابزاردقیق(2)</v>
      </c>
      <c r="G1022" s="1" t="s">
        <v>704</v>
      </c>
      <c r="H1022" s="1" t="str">
        <f>VLOOKUP(Table4[[#This Row],[نام شخص کارشناس نظارت]],Table1[],3,0)</f>
        <v>کارشناس برق و ابزار دقیق نظارت (1)</v>
      </c>
      <c r="I1022" s="1">
        <f>COUNTIF(Table2[کد سیستم],Table4[[#This Row],[کد سیستم]])</f>
        <v>1</v>
      </c>
    </row>
    <row r="1023" spans="1:9" hidden="1" x14ac:dyDescent="0.25">
      <c r="A1023" s="1">
        <v>1022</v>
      </c>
      <c r="B1023" s="1" t="s">
        <v>3614</v>
      </c>
      <c r="C1023" s="1" t="s">
        <v>3614</v>
      </c>
      <c r="D1023" s="1" t="s">
        <v>3749</v>
      </c>
      <c r="E1023" s="1" t="s">
        <v>586</v>
      </c>
      <c r="F1023" s="1" t="str">
        <f>VLOOKUP(Table4[[#This Row],[نام کارشناس دفتر فنی]],Table1[],3,0)</f>
        <v>کارشناس بازرسی وبرنامه ریزی تعمیرات برق وابزاردقیق(2)</v>
      </c>
      <c r="G1023" s="1" t="s">
        <v>704</v>
      </c>
      <c r="H1023" s="1" t="str">
        <f>VLOOKUP(Table4[[#This Row],[نام شخص کارشناس نظارت]],Table1[],3,0)</f>
        <v>کارشناس برق و ابزار دقیق نظارت (1)</v>
      </c>
      <c r="I1023" s="1">
        <f>COUNTIF(Table2[کد سیستم],Table4[[#This Row],[کد سیستم]])</f>
        <v>1</v>
      </c>
    </row>
    <row r="1024" spans="1:9" hidden="1" x14ac:dyDescent="0.25">
      <c r="A1024" s="1">
        <v>1023</v>
      </c>
      <c r="B1024" s="1" t="s">
        <v>3616</v>
      </c>
      <c r="C1024" s="1" t="s">
        <v>3616</v>
      </c>
      <c r="D1024" s="1" t="s">
        <v>3749</v>
      </c>
      <c r="E1024" s="1" t="s">
        <v>586</v>
      </c>
      <c r="F1024" s="1" t="str">
        <f>VLOOKUP(Table4[[#This Row],[نام کارشناس دفتر فنی]],Table1[],3,0)</f>
        <v>کارشناس بازرسی وبرنامه ریزی تعمیرات برق وابزاردقیق(2)</v>
      </c>
      <c r="G1024" s="1" t="s">
        <v>704</v>
      </c>
      <c r="H1024" s="1" t="str">
        <f>VLOOKUP(Table4[[#This Row],[نام شخص کارشناس نظارت]],Table1[],3,0)</f>
        <v>کارشناس برق و ابزار دقیق نظارت (1)</v>
      </c>
      <c r="I1024" s="1">
        <f>COUNTIF(Table2[کد سیستم],Table4[[#This Row],[کد سیستم]])</f>
        <v>1</v>
      </c>
    </row>
    <row r="1025" spans="1:9" hidden="1" x14ac:dyDescent="0.25">
      <c r="A1025" s="1">
        <v>1024</v>
      </c>
      <c r="B1025" s="1" t="s">
        <v>3618</v>
      </c>
      <c r="C1025" s="1" t="s">
        <v>3618</v>
      </c>
      <c r="D1025" s="1" t="s">
        <v>3749</v>
      </c>
      <c r="E1025" s="1" t="s">
        <v>586</v>
      </c>
      <c r="F1025" s="1" t="str">
        <f>VLOOKUP(Table4[[#This Row],[نام کارشناس دفتر فنی]],Table1[],3,0)</f>
        <v>کارشناس بازرسی وبرنامه ریزی تعمیرات برق وابزاردقیق(2)</v>
      </c>
      <c r="G1025" s="1" t="s">
        <v>704</v>
      </c>
      <c r="H1025" s="1" t="str">
        <f>VLOOKUP(Table4[[#This Row],[نام شخص کارشناس نظارت]],Table1[],3,0)</f>
        <v>کارشناس برق و ابزار دقیق نظارت (1)</v>
      </c>
      <c r="I1025" s="1">
        <f>COUNTIF(Table2[کد سیستم],Table4[[#This Row],[کد سیستم]])</f>
        <v>1</v>
      </c>
    </row>
    <row r="1026" spans="1:9" hidden="1" x14ac:dyDescent="0.25">
      <c r="A1026" s="1">
        <v>1025</v>
      </c>
      <c r="B1026" s="1" t="s">
        <v>3620</v>
      </c>
      <c r="C1026" s="1" t="s">
        <v>3620</v>
      </c>
      <c r="D1026" s="1" t="s">
        <v>3749</v>
      </c>
      <c r="E1026" s="1" t="s">
        <v>586</v>
      </c>
      <c r="F1026" s="1" t="str">
        <f>VLOOKUP(Table4[[#This Row],[نام کارشناس دفتر فنی]],Table1[],3,0)</f>
        <v>کارشناس بازرسی وبرنامه ریزی تعمیرات برق وابزاردقیق(2)</v>
      </c>
      <c r="G1026" s="1" t="s">
        <v>704</v>
      </c>
      <c r="H1026" s="1" t="str">
        <f>VLOOKUP(Table4[[#This Row],[نام شخص کارشناس نظارت]],Table1[],3,0)</f>
        <v>کارشناس برق و ابزار دقیق نظارت (1)</v>
      </c>
      <c r="I1026" s="1">
        <f>COUNTIF(Table2[کد سیستم],Table4[[#This Row],[کد سیستم]])</f>
        <v>1</v>
      </c>
    </row>
    <row r="1027" spans="1:9" hidden="1" x14ac:dyDescent="0.25">
      <c r="A1027" s="1">
        <v>1026</v>
      </c>
      <c r="B1027" s="1" t="s">
        <v>3622</v>
      </c>
      <c r="C1027" s="1" t="s">
        <v>3622</v>
      </c>
      <c r="D1027" s="1" t="s">
        <v>3749</v>
      </c>
      <c r="E1027" s="1" t="s">
        <v>586</v>
      </c>
      <c r="F1027" s="1" t="str">
        <f>VLOOKUP(Table4[[#This Row],[نام کارشناس دفتر فنی]],Table1[],3,0)</f>
        <v>کارشناس بازرسی وبرنامه ریزی تعمیرات برق وابزاردقیق(2)</v>
      </c>
      <c r="G1027" s="1" t="s">
        <v>704</v>
      </c>
      <c r="H1027" s="1" t="str">
        <f>VLOOKUP(Table4[[#This Row],[نام شخص کارشناس نظارت]],Table1[],3,0)</f>
        <v>کارشناس برق و ابزار دقیق نظارت (1)</v>
      </c>
      <c r="I1027" s="1">
        <f>COUNTIF(Table2[کد سیستم],Table4[[#This Row],[کد سیستم]])</f>
        <v>1</v>
      </c>
    </row>
    <row r="1028" spans="1:9" hidden="1" x14ac:dyDescent="0.25">
      <c r="A1028" s="1">
        <v>1027</v>
      </c>
      <c r="B1028" s="1" t="s">
        <v>3624</v>
      </c>
      <c r="C1028" s="1" t="s">
        <v>3624</v>
      </c>
      <c r="D1028" s="1" t="s">
        <v>3749</v>
      </c>
      <c r="E1028" s="1" t="s">
        <v>586</v>
      </c>
      <c r="F1028" s="1" t="str">
        <f>VLOOKUP(Table4[[#This Row],[نام کارشناس دفتر فنی]],Table1[],3,0)</f>
        <v>کارشناس بازرسی وبرنامه ریزی تعمیرات برق وابزاردقیق(2)</v>
      </c>
      <c r="G1028" s="1" t="s">
        <v>704</v>
      </c>
      <c r="H1028" s="1" t="str">
        <f>VLOOKUP(Table4[[#This Row],[نام شخص کارشناس نظارت]],Table1[],3,0)</f>
        <v>کارشناس برق و ابزار دقیق نظارت (1)</v>
      </c>
      <c r="I1028" s="1">
        <f>COUNTIF(Table2[کد سیستم],Table4[[#This Row],[کد سیستم]])</f>
        <v>1</v>
      </c>
    </row>
    <row r="1029" spans="1:9" hidden="1" x14ac:dyDescent="0.25">
      <c r="A1029" s="1">
        <v>1028</v>
      </c>
      <c r="B1029" s="1" t="s">
        <v>3626</v>
      </c>
      <c r="C1029" s="1" t="s">
        <v>3626</v>
      </c>
      <c r="D1029" s="1" t="s">
        <v>3749</v>
      </c>
      <c r="E1029" s="1" t="s">
        <v>586</v>
      </c>
      <c r="F1029" s="1" t="str">
        <f>VLOOKUP(Table4[[#This Row],[نام کارشناس دفتر فنی]],Table1[],3,0)</f>
        <v>کارشناس بازرسی وبرنامه ریزی تعمیرات برق وابزاردقیق(2)</v>
      </c>
      <c r="G1029" s="1" t="s">
        <v>704</v>
      </c>
      <c r="H1029" s="1" t="str">
        <f>VLOOKUP(Table4[[#This Row],[نام شخص کارشناس نظارت]],Table1[],3,0)</f>
        <v>کارشناس برق و ابزار دقیق نظارت (1)</v>
      </c>
      <c r="I1029" s="1">
        <f>COUNTIF(Table2[کد سیستم],Table4[[#This Row],[کد سیستم]])</f>
        <v>1</v>
      </c>
    </row>
    <row r="1030" spans="1:9" hidden="1" x14ac:dyDescent="0.25">
      <c r="A1030" s="1">
        <v>1029</v>
      </c>
      <c r="B1030" s="1" t="s">
        <v>3628</v>
      </c>
      <c r="C1030" s="1" t="s">
        <v>3628</v>
      </c>
      <c r="D1030" s="1" t="s">
        <v>3749</v>
      </c>
      <c r="E1030" s="1" t="s">
        <v>586</v>
      </c>
      <c r="F1030" s="1" t="str">
        <f>VLOOKUP(Table4[[#This Row],[نام کارشناس دفتر فنی]],Table1[],3,0)</f>
        <v>کارشناس بازرسی وبرنامه ریزی تعمیرات برق وابزاردقیق(2)</v>
      </c>
      <c r="G1030" s="1" t="s">
        <v>704</v>
      </c>
      <c r="H1030" s="1" t="str">
        <f>VLOOKUP(Table4[[#This Row],[نام شخص کارشناس نظارت]],Table1[],3,0)</f>
        <v>کارشناس برق و ابزار دقیق نظارت (1)</v>
      </c>
      <c r="I1030" s="1">
        <f>COUNTIF(Table2[کد سیستم],Table4[[#This Row],[کد سیستم]])</f>
        <v>1</v>
      </c>
    </row>
    <row r="1031" spans="1:9" hidden="1" x14ac:dyDescent="0.25">
      <c r="A1031" s="1">
        <v>1030</v>
      </c>
      <c r="B1031" s="1" t="s">
        <v>3630</v>
      </c>
      <c r="C1031" s="1" t="s">
        <v>3631</v>
      </c>
      <c r="D1031" s="1" t="s">
        <v>3749</v>
      </c>
      <c r="E1031" s="1" t="s">
        <v>586</v>
      </c>
      <c r="F1031" s="1" t="str">
        <f>VLOOKUP(Table4[[#This Row],[نام کارشناس دفتر فنی]],Table1[],3,0)</f>
        <v>کارشناس بازرسی وبرنامه ریزی تعمیرات برق وابزاردقیق(2)</v>
      </c>
      <c r="G1031" s="1" t="s">
        <v>704</v>
      </c>
      <c r="H1031" s="1" t="str">
        <f>VLOOKUP(Table4[[#This Row],[نام شخص کارشناس نظارت]],Table1[],3,0)</f>
        <v>کارشناس برق و ابزار دقیق نظارت (1)</v>
      </c>
      <c r="I1031" s="1">
        <f>COUNTIF(Table2[کد سیستم],Table4[[#This Row],[کد سیستم]])</f>
        <v>1</v>
      </c>
    </row>
    <row r="1032" spans="1:9" hidden="1" x14ac:dyDescent="0.25">
      <c r="A1032" s="1">
        <v>1031</v>
      </c>
      <c r="B1032" s="1" t="s">
        <v>3633</v>
      </c>
      <c r="C1032" s="1" t="s">
        <v>3633</v>
      </c>
      <c r="D1032" s="1" t="s">
        <v>3749</v>
      </c>
      <c r="E1032" s="1" t="s">
        <v>586</v>
      </c>
      <c r="F1032" s="1" t="str">
        <f>VLOOKUP(Table4[[#This Row],[نام کارشناس دفتر فنی]],Table1[],3,0)</f>
        <v>کارشناس بازرسی وبرنامه ریزی تعمیرات برق وابزاردقیق(2)</v>
      </c>
      <c r="G1032" s="1" t="s">
        <v>704</v>
      </c>
      <c r="H1032" s="1" t="str">
        <f>VLOOKUP(Table4[[#This Row],[نام شخص کارشناس نظارت]],Table1[],3,0)</f>
        <v>کارشناس برق و ابزار دقیق نظارت (1)</v>
      </c>
      <c r="I1032" s="1">
        <f>COUNTIF(Table2[کد سیستم],Table4[[#This Row],[کد سیستم]])</f>
        <v>1</v>
      </c>
    </row>
    <row r="1033" spans="1:9" hidden="1" x14ac:dyDescent="0.25">
      <c r="A1033" s="1">
        <v>1032</v>
      </c>
      <c r="B1033" s="1" t="s">
        <v>3635</v>
      </c>
      <c r="C1033" s="1" t="s">
        <v>3635</v>
      </c>
      <c r="D1033" s="1" t="s">
        <v>3749</v>
      </c>
      <c r="E1033" s="1" t="s">
        <v>586</v>
      </c>
      <c r="F1033" s="1" t="str">
        <f>VLOOKUP(Table4[[#This Row],[نام کارشناس دفتر فنی]],Table1[],3,0)</f>
        <v>کارشناس بازرسی وبرنامه ریزی تعمیرات برق وابزاردقیق(2)</v>
      </c>
      <c r="G1033" s="1" t="s">
        <v>704</v>
      </c>
      <c r="H1033" s="1" t="str">
        <f>VLOOKUP(Table4[[#This Row],[نام شخص کارشناس نظارت]],Table1[],3,0)</f>
        <v>کارشناس برق و ابزار دقیق نظارت (1)</v>
      </c>
      <c r="I1033" s="1">
        <f>COUNTIF(Table2[کد سیستم],Table4[[#This Row],[کد سیستم]])</f>
        <v>1</v>
      </c>
    </row>
    <row r="1034" spans="1:9" hidden="1" x14ac:dyDescent="0.25">
      <c r="A1034" s="1">
        <v>1033</v>
      </c>
      <c r="B1034" s="1" t="s">
        <v>3637</v>
      </c>
      <c r="C1034" s="1" t="s">
        <v>3637</v>
      </c>
      <c r="D1034" s="1" t="s">
        <v>3749</v>
      </c>
      <c r="E1034" s="1" t="s">
        <v>586</v>
      </c>
      <c r="F1034" s="1" t="str">
        <f>VLOOKUP(Table4[[#This Row],[نام کارشناس دفتر فنی]],Table1[],3,0)</f>
        <v>کارشناس بازرسی وبرنامه ریزی تعمیرات برق وابزاردقیق(2)</v>
      </c>
      <c r="G1034" s="1" t="s">
        <v>704</v>
      </c>
      <c r="H1034" s="1" t="str">
        <f>VLOOKUP(Table4[[#This Row],[نام شخص کارشناس نظارت]],Table1[],3,0)</f>
        <v>کارشناس برق و ابزار دقیق نظارت (1)</v>
      </c>
      <c r="I1034" s="1">
        <f>COUNTIF(Table2[کد سیستم],Table4[[#This Row],[کد سیستم]])</f>
        <v>1</v>
      </c>
    </row>
    <row r="1035" spans="1:9" hidden="1" x14ac:dyDescent="0.25">
      <c r="A1035" s="1">
        <v>1034</v>
      </c>
      <c r="B1035" s="1" t="s">
        <v>3639</v>
      </c>
      <c r="C1035" s="1" t="s">
        <v>3639</v>
      </c>
      <c r="D1035" s="1" t="s">
        <v>3749</v>
      </c>
      <c r="E1035" s="1" t="s">
        <v>586</v>
      </c>
      <c r="F1035" s="1" t="str">
        <f>VLOOKUP(Table4[[#This Row],[نام کارشناس دفتر فنی]],Table1[],3,0)</f>
        <v>کارشناس بازرسی وبرنامه ریزی تعمیرات برق وابزاردقیق(2)</v>
      </c>
      <c r="G1035" s="1" t="s">
        <v>704</v>
      </c>
      <c r="H1035" s="1" t="str">
        <f>VLOOKUP(Table4[[#This Row],[نام شخص کارشناس نظارت]],Table1[],3,0)</f>
        <v>کارشناس برق و ابزار دقیق نظارت (1)</v>
      </c>
      <c r="I1035" s="1">
        <f>COUNTIF(Table2[کد سیستم],Table4[[#This Row],[کد سیستم]])</f>
        <v>1</v>
      </c>
    </row>
    <row r="1036" spans="1:9" hidden="1" x14ac:dyDescent="0.25">
      <c r="A1036" s="1">
        <v>1035</v>
      </c>
      <c r="B1036" s="1" t="s">
        <v>3641</v>
      </c>
      <c r="C1036" s="1" t="s">
        <v>3641</v>
      </c>
      <c r="D1036" s="1" t="s">
        <v>3749</v>
      </c>
      <c r="E1036" s="1" t="s">
        <v>586</v>
      </c>
      <c r="F1036" s="1" t="str">
        <f>VLOOKUP(Table4[[#This Row],[نام کارشناس دفتر فنی]],Table1[],3,0)</f>
        <v>کارشناس بازرسی وبرنامه ریزی تعمیرات برق وابزاردقیق(2)</v>
      </c>
      <c r="G1036" s="1" t="s">
        <v>704</v>
      </c>
      <c r="H1036" s="1" t="str">
        <f>VLOOKUP(Table4[[#This Row],[نام شخص کارشناس نظارت]],Table1[],3,0)</f>
        <v>کارشناس برق و ابزار دقیق نظارت (1)</v>
      </c>
      <c r="I1036" s="1">
        <f>COUNTIF(Table2[کد سیستم],Table4[[#This Row],[کد سیستم]])</f>
        <v>1</v>
      </c>
    </row>
    <row r="1037" spans="1:9" hidden="1" x14ac:dyDescent="0.25">
      <c r="A1037" s="1">
        <v>1036</v>
      </c>
      <c r="B1037" s="1" t="s">
        <v>3643</v>
      </c>
      <c r="C1037" s="1" t="s">
        <v>3643</v>
      </c>
      <c r="D1037" s="1" t="s">
        <v>3749</v>
      </c>
      <c r="E1037" s="1" t="s">
        <v>586</v>
      </c>
      <c r="F1037" s="1" t="str">
        <f>VLOOKUP(Table4[[#This Row],[نام کارشناس دفتر فنی]],Table1[],3,0)</f>
        <v>کارشناس بازرسی وبرنامه ریزی تعمیرات برق وابزاردقیق(2)</v>
      </c>
      <c r="G1037" s="1" t="s">
        <v>704</v>
      </c>
      <c r="H1037" s="1" t="str">
        <f>VLOOKUP(Table4[[#This Row],[نام شخص کارشناس نظارت]],Table1[],3,0)</f>
        <v>کارشناس برق و ابزار دقیق نظارت (1)</v>
      </c>
      <c r="I1037" s="1">
        <f>COUNTIF(Table2[کد سیستم],Table4[[#This Row],[کد سیستم]])</f>
        <v>1</v>
      </c>
    </row>
    <row r="1038" spans="1:9" hidden="1" x14ac:dyDescent="0.25">
      <c r="A1038" s="1">
        <v>1037</v>
      </c>
      <c r="B1038" s="1" t="s">
        <v>3645</v>
      </c>
      <c r="C1038" s="1" t="s">
        <v>3645</v>
      </c>
      <c r="D1038" s="1" t="s">
        <v>3749</v>
      </c>
      <c r="E1038" s="1" t="s">
        <v>586</v>
      </c>
      <c r="F1038" s="1" t="str">
        <f>VLOOKUP(Table4[[#This Row],[نام کارشناس دفتر فنی]],Table1[],3,0)</f>
        <v>کارشناس بازرسی وبرنامه ریزی تعمیرات برق وابزاردقیق(2)</v>
      </c>
      <c r="G1038" s="1" t="s">
        <v>704</v>
      </c>
      <c r="H1038" s="1" t="str">
        <f>VLOOKUP(Table4[[#This Row],[نام شخص کارشناس نظارت]],Table1[],3,0)</f>
        <v>کارشناس برق و ابزار دقیق نظارت (1)</v>
      </c>
      <c r="I1038" s="1">
        <f>COUNTIF(Table2[کد سیستم],Table4[[#This Row],[کد سیستم]])</f>
        <v>1</v>
      </c>
    </row>
    <row r="1039" spans="1:9" hidden="1" x14ac:dyDescent="0.25">
      <c r="A1039" s="1">
        <v>1038</v>
      </c>
      <c r="B1039" s="1" t="s">
        <v>3647</v>
      </c>
      <c r="C1039" s="1" t="s">
        <v>3647</v>
      </c>
      <c r="D1039" s="1" t="s">
        <v>3749</v>
      </c>
      <c r="E1039" s="1" t="s">
        <v>586</v>
      </c>
      <c r="F1039" s="1" t="str">
        <f>VLOOKUP(Table4[[#This Row],[نام کارشناس دفتر فنی]],Table1[],3,0)</f>
        <v>کارشناس بازرسی وبرنامه ریزی تعمیرات برق وابزاردقیق(2)</v>
      </c>
      <c r="G1039" s="1" t="s">
        <v>704</v>
      </c>
      <c r="H1039" s="1" t="str">
        <f>VLOOKUP(Table4[[#This Row],[نام شخص کارشناس نظارت]],Table1[],3,0)</f>
        <v>کارشناس برق و ابزار دقیق نظارت (1)</v>
      </c>
      <c r="I1039" s="1">
        <f>COUNTIF(Table2[کد سیستم],Table4[[#This Row],[کد سیستم]])</f>
        <v>1</v>
      </c>
    </row>
    <row r="1040" spans="1:9" hidden="1" x14ac:dyDescent="0.25">
      <c r="A1040" s="1">
        <v>1039</v>
      </c>
      <c r="B1040" s="1" t="s">
        <v>3649</v>
      </c>
      <c r="C1040" s="1" t="s">
        <v>3649</v>
      </c>
      <c r="D1040" s="1" t="s">
        <v>3749</v>
      </c>
      <c r="E1040" s="1" t="s">
        <v>586</v>
      </c>
      <c r="F1040" s="1" t="str">
        <f>VLOOKUP(Table4[[#This Row],[نام کارشناس دفتر فنی]],Table1[],3,0)</f>
        <v>کارشناس بازرسی وبرنامه ریزی تعمیرات برق وابزاردقیق(2)</v>
      </c>
      <c r="G1040" s="1" t="s">
        <v>704</v>
      </c>
      <c r="H1040" s="1" t="str">
        <f>VLOOKUP(Table4[[#This Row],[نام شخص کارشناس نظارت]],Table1[],3,0)</f>
        <v>کارشناس برق و ابزار دقیق نظارت (1)</v>
      </c>
      <c r="I1040" s="1">
        <f>COUNTIF(Table2[کد سیستم],Table4[[#This Row],[کد سیستم]])</f>
        <v>1</v>
      </c>
    </row>
    <row r="1041" spans="1:9" hidden="1" x14ac:dyDescent="0.25">
      <c r="A1041" s="1">
        <v>1040</v>
      </c>
      <c r="B1041" s="1" t="s">
        <v>3651</v>
      </c>
      <c r="C1041" s="1" t="s">
        <v>3651</v>
      </c>
      <c r="D1041" s="1" t="s">
        <v>3749</v>
      </c>
      <c r="E1041" s="1" t="s">
        <v>586</v>
      </c>
      <c r="F1041" s="1" t="str">
        <f>VLOOKUP(Table4[[#This Row],[نام کارشناس دفتر فنی]],Table1[],3,0)</f>
        <v>کارشناس بازرسی وبرنامه ریزی تعمیرات برق وابزاردقیق(2)</v>
      </c>
      <c r="G1041" s="1" t="s">
        <v>704</v>
      </c>
      <c r="H1041" s="1" t="str">
        <f>VLOOKUP(Table4[[#This Row],[نام شخص کارشناس نظارت]],Table1[],3,0)</f>
        <v>کارشناس برق و ابزار دقیق نظارت (1)</v>
      </c>
      <c r="I1041" s="1">
        <f>COUNTIF(Table2[کد سیستم],Table4[[#This Row],[کد سیستم]])</f>
        <v>1</v>
      </c>
    </row>
    <row r="1042" spans="1:9" hidden="1" x14ac:dyDescent="0.25">
      <c r="A1042" s="1">
        <v>1041</v>
      </c>
      <c r="B1042" s="1" t="s">
        <v>3653</v>
      </c>
      <c r="C1042" s="1" t="s">
        <v>3653</v>
      </c>
      <c r="D1042" s="1" t="s">
        <v>3749</v>
      </c>
      <c r="E1042" s="1" t="s">
        <v>586</v>
      </c>
      <c r="F1042" s="1" t="str">
        <f>VLOOKUP(Table4[[#This Row],[نام کارشناس دفتر فنی]],Table1[],3,0)</f>
        <v>کارشناس بازرسی وبرنامه ریزی تعمیرات برق وابزاردقیق(2)</v>
      </c>
      <c r="G1042" s="1" t="s">
        <v>704</v>
      </c>
      <c r="H1042" s="1" t="str">
        <f>VLOOKUP(Table4[[#This Row],[نام شخص کارشناس نظارت]],Table1[],3,0)</f>
        <v>کارشناس برق و ابزار دقیق نظارت (1)</v>
      </c>
      <c r="I1042" s="1">
        <f>COUNTIF(Table2[کد سیستم],Table4[[#This Row],[کد سیستم]])</f>
        <v>1</v>
      </c>
    </row>
    <row r="1043" spans="1:9" hidden="1" x14ac:dyDescent="0.25">
      <c r="A1043" s="1">
        <v>1042</v>
      </c>
      <c r="B1043" s="1" t="s">
        <v>3655</v>
      </c>
      <c r="C1043" s="1" t="s">
        <v>3655</v>
      </c>
      <c r="D1043" s="1" t="s">
        <v>3749</v>
      </c>
      <c r="E1043" s="1" t="s">
        <v>586</v>
      </c>
      <c r="F1043" s="1" t="str">
        <f>VLOOKUP(Table4[[#This Row],[نام کارشناس دفتر فنی]],Table1[],3,0)</f>
        <v>کارشناس بازرسی وبرنامه ریزی تعمیرات برق وابزاردقیق(2)</v>
      </c>
      <c r="G1043" s="1" t="s">
        <v>704</v>
      </c>
      <c r="H1043" s="1" t="str">
        <f>VLOOKUP(Table4[[#This Row],[نام شخص کارشناس نظارت]],Table1[],3,0)</f>
        <v>کارشناس برق و ابزار دقیق نظارت (1)</v>
      </c>
      <c r="I1043" s="1">
        <f>COUNTIF(Table2[کد سیستم],Table4[[#This Row],[کد سیستم]])</f>
        <v>1</v>
      </c>
    </row>
    <row r="1044" spans="1:9" hidden="1" x14ac:dyDescent="0.25">
      <c r="A1044" s="1">
        <v>1043</v>
      </c>
      <c r="B1044" s="1" t="s">
        <v>3657</v>
      </c>
      <c r="C1044" s="1" t="s">
        <v>3657</v>
      </c>
      <c r="D1044" s="1" t="s">
        <v>3749</v>
      </c>
      <c r="E1044" s="1" t="s">
        <v>586</v>
      </c>
      <c r="F1044" s="1" t="str">
        <f>VLOOKUP(Table4[[#This Row],[نام کارشناس دفتر فنی]],Table1[],3,0)</f>
        <v>کارشناس بازرسی وبرنامه ریزی تعمیرات برق وابزاردقیق(2)</v>
      </c>
      <c r="G1044" s="1" t="s">
        <v>704</v>
      </c>
      <c r="H1044" s="1" t="str">
        <f>VLOOKUP(Table4[[#This Row],[نام شخص کارشناس نظارت]],Table1[],3,0)</f>
        <v>کارشناس برق و ابزار دقیق نظارت (1)</v>
      </c>
      <c r="I1044" s="1">
        <f>COUNTIF(Table2[کد سیستم],Table4[[#This Row],[کد سیستم]])</f>
        <v>1</v>
      </c>
    </row>
    <row r="1045" spans="1:9" hidden="1" x14ac:dyDescent="0.25">
      <c r="A1045" s="1">
        <v>1044</v>
      </c>
      <c r="B1045" s="1" t="s">
        <v>3659</v>
      </c>
      <c r="C1045" s="1" t="s">
        <v>3659</v>
      </c>
      <c r="D1045" s="1" t="s">
        <v>3749</v>
      </c>
      <c r="E1045" s="1" t="s">
        <v>586</v>
      </c>
      <c r="F1045" s="1" t="str">
        <f>VLOOKUP(Table4[[#This Row],[نام کارشناس دفتر فنی]],Table1[],3,0)</f>
        <v>کارشناس بازرسی وبرنامه ریزی تعمیرات برق وابزاردقیق(2)</v>
      </c>
      <c r="G1045" s="1" t="s">
        <v>704</v>
      </c>
      <c r="H1045" s="1" t="str">
        <f>VLOOKUP(Table4[[#This Row],[نام شخص کارشناس نظارت]],Table1[],3,0)</f>
        <v>کارشناس برق و ابزار دقیق نظارت (1)</v>
      </c>
      <c r="I1045" s="1">
        <f>COUNTIF(Table2[کد سیستم],Table4[[#This Row],[کد سیستم]])</f>
        <v>1</v>
      </c>
    </row>
    <row r="1046" spans="1:9" hidden="1" x14ac:dyDescent="0.25">
      <c r="A1046" s="1">
        <v>1045</v>
      </c>
      <c r="B1046" s="1" t="s">
        <v>3661</v>
      </c>
      <c r="C1046" s="1" t="s">
        <v>3661</v>
      </c>
      <c r="D1046" s="1" t="s">
        <v>3749</v>
      </c>
      <c r="E1046" s="1" t="s">
        <v>586</v>
      </c>
      <c r="F1046" s="1" t="str">
        <f>VLOOKUP(Table4[[#This Row],[نام کارشناس دفتر فنی]],Table1[],3,0)</f>
        <v>کارشناس بازرسی وبرنامه ریزی تعمیرات برق وابزاردقیق(2)</v>
      </c>
      <c r="G1046" s="1" t="s">
        <v>704</v>
      </c>
      <c r="H1046" s="1" t="str">
        <f>VLOOKUP(Table4[[#This Row],[نام شخص کارشناس نظارت]],Table1[],3,0)</f>
        <v>کارشناس برق و ابزار دقیق نظارت (1)</v>
      </c>
      <c r="I1046" s="1">
        <f>COUNTIF(Table2[کد سیستم],Table4[[#This Row],[کد سیستم]])</f>
        <v>1</v>
      </c>
    </row>
    <row r="1047" spans="1:9" hidden="1" x14ac:dyDescent="0.25">
      <c r="A1047" s="1">
        <v>1046</v>
      </c>
      <c r="B1047" s="1" t="s">
        <v>3663</v>
      </c>
      <c r="C1047" s="1" t="s">
        <v>3663</v>
      </c>
      <c r="D1047" s="1" t="s">
        <v>3749</v>
      </c>
      <c r="E1047" s="1" t="s">
        <v>586</v>
      </c>
      <c r="F1047" s="1" t="str">
        <f>VLOOKUP(Table4[[#This Row],[نام کارشناس دفتر فنی]],Table1[],3,0)</f>
        <v>کارشناس بازرسی وبرنامه ریزی تعمیرات برق وابزاردقیق(2)</v>
      </c>
      <c r="G1047" s="1" t="s">
        <v>704</v>
      </c>
      <c r="H1047" s="1" t="str">
        <f>VLOOKUP(Table4[[#This Row],[نام شخص کارشناس نظارت]],Table1[],3,0)</f>
        <v>کارشناس برق و ابزار دقیق نظارت (1)</v>
      </c>
      <c r="I1047" s="1">
        <f>COUNTIF(Table2[کد سیستم],Table4[[#This Row],[کد سیستم]])</f>
        <v>1</v>
      </c>
    </row>
    <row r="1048" spans="1:9" hidden="1" x14ac:dyDescent="0.25">
      <c r="A1048" s="1">
        <v>1047</v>
      </c>
      <c r="B1048" s="1" t="s">
        <v>3665</v>
      </c>
      <c r="C1048" s="1" t="s">
        <v>3665</v>
      </c>
      <c r="D1048" s="1" t="s">
        <v>3749</v>
      </c>
      <c r="E1048" s="1" t="s">
        <v>586</v>
      </c>
      <c r="F1048" s="1" t="str">
        <f>VLOOKUP(Table4[[#This Row],[نام کارشناس دفتر فنی]],Table1[],3,0)</f>
        <v>کارشناس بازرسی وبرنامه ریزی تعمیرات برق وابزاردقیق(2)</v>
      </c>
      <c r="G1048" s="1" t="s">
        <v>704</v>
      </c>
      <c r="H1048" s="1" t="str">
        <f>VLOOKUP(Table4[[#This Row],[نام شخص کارشناس نظارت]],Table1[],3,0)</f>
        <v>کارشناس برق و ابزار دقیق نظارت (1)</v>
      </c>
      <c r="I1048" s="1">
        <f>COUNTIF(Table2[کد سیستم],Table4[[#This Row],[کد سیستم]])</f>
        <v>1</v>
      </c>
    </row>
    <row r="1049" spans="1:9" hidden="1" x14ac:dyDescent="0.25">
      <c r="A1049" s="1">
        <v>1048</v>
      </c>
      <c r="B1049" s="1" t="s">
        <v>3667</v>
      </c>
      <c r="C1049" s="1" t="s">
        <v>3667</v>
      </c>
      <c r="D1049" s="1" t="s">
        <v>3749</v>
      </c>
      <c r="E1049" s="1" t="s">
        <v>586</v>
      </c>
      <c r="F1049" s="1" t="str">
        <f>VLOOKUP(Table4[[#This Row],[نام کارشناس دفتر فنی]],Table1[],3,0)</f>
        <v>کارشناس بازرسی وبرنامه ریزی تعمیرات برق وابزاردقیق(2)</v>
      </c>
      <c r="G1049" s="1" t="s">
        <v>704</v>
      </c>
      <c r="H1049" s="1" t="str">
        <f>VLOOKUP(Table4[[#This Row],[نام شخص کارشناس نظارت]],Table1[],3,0)</f>
        <v>کارشناس برق و ابزار دقیق نظارت (1)</v>
      </c>
      <c r="I1049" s="1">
        <f>COUNTIF(Table2[کد سیستم],Table4[[#This Row],[کد سیستم]])</f>
        <v>1</v>
      </c>
    </row>
    <row r="1050" spans="1:9" hidden="1" x14ac:dyDescent="0.25">
      <c r="A1050" s="1">
        <v>1049</v>
      </c>
      <c r="B1050" s="1" t="s">
        <v>3669</v>
      </c>
      <c r="C1050" s="1" t="s">
        <v>3669</v>
      </c>
      <c r="D1050" s="1" t="s">
        <v>3749</v>
      </c>
      <c r="E1050" s="1" t="s">
        <v>586</v>
      </c>
      <c r="F1050" s="1" t="str">
        <f>VLOOKUP(Table4[[#This Row],[نام کارشناس دفتر فنی]],Table1[],3,0)</f>
        <v>کارشناس بازرسی وبرنامه ریزی تعمیرات برق وابزاردقیق(2)</v>
      </c>
      <c r="G1050" s="1" t="s">
        <v>704</v>
      </c>
      <c r="H1050" s="1" t="str">
        <f>VLOOKUP(Table4[[#This Row],[نام شخص کارشناس نظارت]],Table1[],3,0)</f>
        <v>کارشناس برق و ابزار دقیق نظارت (1)</v>
      </c>
      <c r="I1050" s="1">
        <f>COUNTIF(Table2[کد سیستم],Table4[[#This Row],[کد سیستم]])</f>
        <v>1</v>
      </c>
    </row>
    <row r="1051" spans="1:9" hidden="1" x14ac:dyDescent="0.25">
      <c r="A1051" s="1">
        <v>1050</v>
      </c>
      <c r="B1051" s="1" t="s">
        <v>3671</v>
      </c>
      <c r="C1051" s="1" t="s">
        <v>3671</v>
      </c>
      <c r="D1051" s="1" t="s">
        <v>3749</v>
      </c>
      <c r="E1051" s="1" t="s">
        <v>586</v>
      </c>
      <c r="F1051" s="1" t="str">
        <f>VLOOKUP(Table4[[#This Row],[نام کارشناس دفتر فنی]],Table1[],3,0)</f>
        <v>کارشناس بازرسی وبرنامه ریزی تعمیرات برق وابزاردقیق(2)</v>
      </c>
      <c r="G1051" s="1" t="s">
        <v>704</v>
      </c>
      <c r="H1051" s="1" t="str">
        <f>VLOOKUP(Table4[[#This Row],[نام شخص کارشناس نظارت]],Table1[],3,0)</f>
        <v>کارشناس برق و ابزار دقیق نظارت (1)</v>
      </c>
      <c r="I1051" s="1">
        <f>COUNTIF(Table2[کد سیستم],Table4[[#This Row],[کد سیستم]])</f>
        <v>1</v>
      </c>
    </row>
    <row r="1052" spans="1:9" hidden="1" x14ac:dyDescent="0.25">
      <c r="A1052" s="1">
        <v>1051</v>
      </c>
      <c r="B1052" s="1" t="s">
        <v>3673</v>
      </c>
      <c r="C1052" s="1" t="s">
        <v>3673</v>
      </c>
      <c r="D1052" s="1" t="s">
        <v>3749</v>
      </c>
      <c r="E1052" s="1" t="s">
        <v>586</v>
      </c>
      <c r="F1052" s="1" t="str">
        <f>VLOOKUP(Table4[[#This Row],[نام کارشناس دفتر فنی]],Table1[],3,0)</f>
        <v>کارشناس بازرسی وبرنامه ریزی تعمیرات برق وابزاردقیق(2)</v>
      </c>
      <c r="G1052" s="1" t="s">
        <v>704</v>
      </c>
      <c r="H1052" s="1" t="str">
        <f>VLOOKUP(Table4[[#This Row],[نام شخص کارشناس نظارت]],Table1[],3,0)</f>
        <v>کارشناس برق و ابزار دقیق نظارت (1)</v>
      </c>
      <c r="I1052" s="1">
        <f>COUNTIF(Table2[کد سیستم],Table4[[#This Row],[کد سیستم]])</f>
        <v>1</v>
      </c>
    </row>
    <row r="1053" spans="1:9" hidden="1" x14ac:dyDescent="0.25">
      <c r="A1053" s="1">
        <v>1052</v>
      </c>
      <c r="B1053" s="1" t="s">
        <v>3675</v>
      </c>
      <c r="C1053" s="1" t="s">
        <v>3676</v>
      </c>
      <c r="D1053" s="1" t="s">
        <v>3749</v>
      </c>
      <c r="E1053" s="1" t="s">
        <v>586</v>
      </c>
      <c r="F1053" s="1" t="str">
        <f>VLOOKUP(Table4[[#This Row],[نام کارشناس دفتر فنی]],Table1[],3,0)</f>
        <v>کارشناس بازرسی وبرنامه ریزی تعمیرات برق وابزاردقیق(2)</v>
      </c>
      <c r="G1053" s="1" t="s">
        <v>704</v>
      </c>
      <c r="H1053" s="1" t="str">
        <f>VLOOKUP(Table4[[#This Row],[نام شخص کارشناس نظارت]],Table1[],3,0)</f>
        <v>کارشناس برق و ابزار دقیق نظارت (1)</v>
      </c>
      <c r="I1053" s="1">
        <f>COUNTIF(Table2[کد سیستم],Table4[[#This Row],[کد سیستم]])</f>
        <v>1</v>
      </c>
    </row>
    <row r="1054" spans="1:9" hidden="1" x14ac:dyDescent="0.25">
      <c r="A1054" s="1">
        <v>1053</v>
      </c>
      <c r="B1054" s="1" t="s">
        <v>3678</v>
      </c>
      <c r="C1054" s="1" t="s">
        <v>3678</v>
      </c>
      <c r="D1054" s="1" t="s">
        <v>3749</v>
      </c>
      <c r="E1054" s="1" t="s">
        <v>586</v>
      </c>
      <c r="F1054" s="1" t="str">
        <f>VLOOKUP(Table4[[#This Row],[نام کارشناس دفتر فنی]],Table1[],3,0)</f>
        <v>کارشناس بازرسی وبرنامه ریزی تعمیرات برق وابزاردقیق(2)</v>
      </c>
      <c r="G1054" s="1" t="s">
        <v>704</v>
      </c>
      <c r="H1054" s="1" t="str">
        <f>VLOOKUP(Table4[[#This Row],[نام شخص کارشناس نظارت]],Table1[],3,0)</f>
        <v>کارشناس برق و ابزار دقیق نظارت (1)</v>
      </c>
      <c r="I1054" s="1">
        <f>COUNTIF(Table2[کد سیستم],Table4[[#This Row],[کد سیستم]])</f>
        <v>1</v>
      </c>
    </row>
    <row r="1055" spans="1:9" hidden="1" x14ac:dyDescent="0.25">
      <c r="A1055" s="1">
        <v>1054</v>
      </c>
      <c r="B1055" s="1" t="s">
        <v>3680</v>
      </c>
      <c r="C1055" s="1" t="s">
        <v>3680</v>
      </c>
      <c r="D1055" s="1" t="s">
        <v>3749</v>
      </c>
      <c r="E1055" s="1" t="s">
        <v>586</v>
      </c>
      <c r="F1055" s="1" t="str">
        <f>VLOOKUP(Table4[[#This Row],[نام کارشناس دفتر فنی]],Table1[],3,0)</f>
        <v>کارشناس بازرسی وبرنامه ریزی تعمیرات برق وابزاردقیق(2)</v>
      </c>
      <c r="G1055" s="1" t="s">
        <v>704</v>
      </c>
      <c r="H1055" s="1" t="str">
        <f>VLOOKUP(Table4[[#This Row],[نام شخص کارشناس نظارت]],Table1[],3,0)</f>
        <v>کارشناس برق و ابزار دقیق نظارت (1)</v>
      </c>
      <c r="I1055" s="1">
        <f>COUNTIF(Table2[کد سیستم],Table4[[#This Row],[کد سیستم]])</f>
        <v>1</v>
      </c>
    </row>
    <row r="1056" spans="1:9" hidden="1" x14ac:dyDescent="0.25">
      <c r="A1056" s="1">
        <v>1055</v>
      </c>
      <c r="B1056" s="1" t="s">
        <v>3682</v>
      </c>
      <c r="C1056" s="1" t="s">
        <v>3682</v>
      </c>
      <c r="D1056" s="1" t="s">
        <v>3749</v>
      </c>
      <c r="E1056" s="1" t="s">
        <v>586</v>
      </c>
      <c r="F1056" s="1" t="str">
        <f>VLOOKUP(Table4[[#This Row],[نام کارشناس دفتر فنی]],Table1[],3,0)</f>
        <v>کارشناس بازرسی وبرنامه ریزی تعمیرات برق وابزاردقیق(2)</v>
      </c>
      <c r="G1056" s="1" t="s">
        <v>704</v>
      </c>
      <c r="H1056" s="1" t="str">
        <f>VLOOKUP(Table4[[#This Row],[نام شخص کارشناس نظارت]],Table1[],3,0)</f>
        <v>کارشناس برق و ابزار دقیق نظارت (1)</v>
      </c>
      <c r="I1056" s="1">
        <f>COUNTIF(Table2[کد سیستم],Table4[[#This Row],[کد سیستم]])</f>
        <v>1</v>
      </c>
    </row>
    <row r="1057" spans="1:9" hidden="1" x14ac:dyDescent="0.25">
      <c r="A1057" s="1">
        <v>1056</v>
      </c>
      <c r="B1057" s="1" t="s">
        <v>3684</v>
      </c>
      <c r="C1057" s="1" t="s">
        <v>3684</v>
      </c>
      <c r="D1057" s="1" t="s">
        <v>3749</v>
      </c>
      <c r="E1057" s="1" t="s">
        <v>586</v>
      </c>
      <c r="F1057" s="1" t="str">
        <f>VLOOKUP(Table4[[#This Row],[نام کارشناس دفتر فنی]],Table1[],3,0)</f>
        <v>کارشناس بازرسی وبرنامه ریزی تعمیرات برق وابزاردقیق(2)</v>
      </c>
      <c r="G1057" s="1" t="s">
        <v>704</v>
      </c>
      <c r="H1057" s="1" t="str">
        <f>VLOOKUP(Table4[[#This Row],[نام شخص کارشناس نظارت]],Table1[],3,0)</f>
        <v>کارشناس برق و ابزار دقیق نظارت (1)</v>
      </c>
      <c r="I1057" s="1">
        <f>COUNTIF(Table2[کد سیستم],Table4[[#This Row],[کد سیستم]])</f>
        <v>1</v>
      </c>
    </row>
    <row r="1058" spans="1:9" hidden="1" x14ac:dyDescent="0.25">
      <c r="A1058" s="1">
        <v>1057</v>
      </c>
      <c r="B1058" s="1" t="s">
        <v>3686</v>
      </c>
      <c r="C1058" s="1" t="s">
        <v>3686</v>
      </c>
      <c r="D1058" s="1" t="s">
        <v>3749</v>
      </c>
      <c r="E1058" s="1" t="s">
        <v>586</v>
      </c>
      <c r="F1058" s="1" t="str">
        <f>VLOOKUP(Table4[[#This Row],[نام کارشناس دفتر فنی]],Table1[],3,0)</f>
        <v>کارشناس بازرسی وبرنامه ریزی تعمیرات برق وابزاردقیق(2)</v>
      </c>
      <c r="G1058" s="1" t="s">
        <v>704</v>
      </c>
      <c r="H1058" s="1" t="str">
        <f>VLOOKUP(Table4[[#This Row],[نام شخص کارشناس نظارت]],Table1[],3,0)</f>
        <v>کارشناس برق و ابزار دقیق نظارت (1)</v>
      </c>
      <c r="I1058" s="1">
        <f>COUNTIF(Table2[کد سیستم],Table4[[#This Row],[کد سیستم]])</f>
        <v>1</v>
      </c>
    </row>
    <row r="1059" spans="1:9" hidden="1" x14ac:dyDescent="0.25">
      <c r="A1059" s="1">
        <v>1058</v>
      </c>
      <c r="B1059" s="1" t="s">
        <v>3688</v>
      </c>
      <c r="C1059" s="1" t="s">
        <v>3688</v>
      </c>
      <c r="D1059" s="1" t="s">
        <v>3749</v>
      </c>
      <c r="E1059" s="1" t="s">
        <v>586</v>
      </c>
      <c r="F1059" s="1" t="str">
        <f>VLOOKUP(Table4[[#This Row],[نام کارشناس دفتر فنی]],Table1[],3,0)</f>
        <v>کارشناس بازرسی وبرنامه ریزی تعمیرات برق وابزاردقیق(2)</v>
      </c>
      <c r="G1059" s="1" t="s">
        <v>704</v>
      </c>
      <c r="H1059" s="1" t="str">
        <f>VLOOKUP(Table4[[#This Row],[نام شخص کارشناس نظارت]],Table1[],3,0)</f>
        <v>کارشناس برق و ابزار دقیق نظارت (1)</v>
      </c>
      <c r="I1059" s="1">
        <f>COUNTIF(Table2[کد سیستم],Table4[[#This Row],[کد سیستم]])</f>
        <v>1</v>
      </c>
    </row>
    <row r="1060" spans="1:9" hidden="1" x14ac:dyDescent="0.25">
      <c r="A1060" s="1">
        <v>1059</v>
      </c>
      <c r="B1060" s="1" t="s">
        <v>3690</v>
      </c>
      <c r="C1060" s="1" t="s">
        <v>3690</v>
      </c>
      <c r="D1060" s="1" t="s">
        <v>3749</v>
      </c>
      <c r="E1060" s="1" t="s">
        <v>586</v>
      </c>
      <c r="F1060" s="1" t="str">
        <f>VLOOKUP(Table4[[#This Row],[نام کارشناس دفتر فنی]],Table1[],3,0)</f>
        <v>کارشناس بازرسی وبرنامه ریزی تعمیرات برق وابزاردقیق(2)</v>
      </c>
      <c r="G1060" s="1" t="s">
        <v>704</v>
      </c>
      <c r="H1060" s="1" t="str">
        <f>VLOOKUP(Table4[[#This Row],[نام شخص کارشناس نظارت]],Table1[],3,0)</f>
        <v>کارشناس برق و ابزار دقیق نظارت (1)</v>
      </c>
      <c r="I1060" s="1">
        <f>COUNTIF(Table2[کد سیستم],Table4[[#This Row],[کد سیستم]])</f>
        <v>1</v>
      </c>
    </row>
    <row r="1061" spans="1:9" hidden="1" x14ac:dyDescent="0.25">
      <c r="A1061" s="1">
        <v>1060</v>
      </c>
      <c r="B1061" s="1" t="s">
        <v>3692</v>
      </c>
      <c r="C1061" s="1" t="s">
        <v>3692</v>
      </c>
      <c r="D1061" s="1" t="s">
        <v>3749</v>
      </c>
      <c r="E1061" s="1" t="s">
        <v>586</v>
      </c>
      <c r="F1061" s="1" t="str">
        <f>VLOOKUP(Table4[[#This Row],[نام کارشناس دفتر فنی]],Table1[],3,0)</f>
        <v>کارشناس بازرسی وبرنامه ریزی تعمیرات برق وابزاردقیق(2)</v>
      </c>
      <c r="G1061" s="1" t="s">
        <v>704</v>
      </c>
      <c r="H1061" s="1" t="str">
        <f>VLOOKUP(Table4[[#This Row],[نام شخص کارشناس نظارت]],Table1[],3,0)</f>
        <v>کارشناس برق و ابزار دقیق نظارت (1)</v>
      </c>
      <c r="I1061" s="1">
        <f>COUNTIF(Table2[کد سیستم],Table4[[#This Row],[کد سیستم]])</f>
        <v>1</v>
      </c>
    </row>
    <row r="1062" spans="1:9" hidden="1" x14ac:dyDescent="0.25">
      <c r="A1062" s="1">
        <v>1061</v>
      </c>
      <c r="B1062" s="1" t="s">
        <v>3694</v>
      </c>
      <c r="C1062" s="1" t="s">
        <v>3694</v>
      </c>
      <c r="D1062" s="1" t="s">
        <v>3749</v>
      </c>
      <c r="E1062" s="1" t="s">
        <v>586</v>
      </c>
      <c r="F1062" s="1" t="str">
        <f>VLOOKUP(Table4[[#This Row],[نام کارشناس دفتر فنی]],Table1[],3,0)</f>
        <v>کارشناس بازرسی وبرنامه ریزی تعمیرات برق وابزاردقیق(2)</v>
      </c>
      <c r="G1062" s="1" t="s">
        <v>704</v>
      </c>
      <c r="H1062" s="1" t="str">
        <f>VLOOKUP(Table4[[#This Row],[نام شخص کارشناس نظارت]],Table1[],3,0)</f>
        <v>کارشناس برق و ابزار دقیق نظارت (1)</v>
      </c>
      <c r="I1062" s="1">
        <f>COUNTIF(Table2[کد سیستم],Table4[[#This Row],[کد سیستم]])</f>
        <v>1</v>
      </c>
    </row>
    <row r="1063" spans="1:9" hidden="1" x14ac:dyDescent="0.25">
      <c r="A1063" s="1">
        <v>1062</v>
      </c>
      <c r="B1063" s="1" t="s">
        <v>3696</v>
      </c>
      <c r="C1063" s="1" t="s">
        <v>3696</v>
      </c>
      <c r="D1063" s="1" t="s">
        <v>3749</v>
      </c>
      <c r="E1063" s="1" t="s">
        <v>586</v>
      </c>
      <c r="F1063" s="1" t="str">
        <f>VLOOKUP(Table4[[#This Row],[نام کارشناس دفتر فنی]],Table1[],3,0)</f>
        <v>کارشناس بازرسی وبرنامه ریزی تعمیرات برق وابزاردقیق(2)</v>
      </c>
      <c r="G1063" s="1" t="s">
        <v>704</v>
      </c>
      <c r="H1063" s="1" t="str">
        <f>VLOOKUP(Table4[[#This Row],[نام شخص کارشناس نظارت]],Table1[],3,0)</f>
        <v>کارشناس برق و ابزار دقیق نظارت (1)</v>
      </c>
      <c r="I1063" s="1">
        <f>COUNTIF(Table2[کد سیستم],Table4[[#This Row],[کد سیستم]])</f>
        <v>1</v>
      </c>
    </row>
    <row r="1064" spans="1:9" hidden="1" x14ac:dyDescent="0.25">
      <c r="A1064" s="1">
        <v>1063</v>
      </c>
      <c r="B1064" s="1" t="s">
        <v>3698</v>
      </c>
      <c r="C1064" s="1" t="s">
        <v>3698</v>
      </c>
      <c r="D1064" s="1" t="s">
        <v>3749</v>
      </c>
      <c r="E1064" s="1" t="s">
        <v>586</v>
      </c>
      <c r="F1064" s="1" t="str">
        <f>VLOOKUP(Table4[[#This Row],[نام کارشناس دفتر فنی]],Table1[],3,0)</f>
        <v>کارشناس بازرسی وبرنامه ریزی تعمیرات برق وابزاردقیق(2)</v>
      </c>
      <c r="G1064" s="1" t="s">
        <v>704</v>
      </c>
      <c r="H1064" s="1" t="str">
        <f>VLOOKUP(Table4[[#This Row],[نام شخص کارشناس نظارت]],Table1[],3,0)</f>
        <v>کارشناس برق و ابزار دقیق نظارت (1)</v>
      </c>
      <c r="I1064" s="1">
        <f>COUNTIF(Table2[کد سیستم],Table4[[#This Row],[کد سیستم]])</f>
        <v>1</v>
      </c>
    </row>
    <row r="1065" spans="1:9" hidden="1" x14ac:dyDescent="0.25">
      <c r="A1065" s="1">
        <v>1064</v>
      </c>
      <c r="B1065" s="1" t="s">
        <v>3700</v>
      </c>
      <c r="C1065" s="1" t="s">
        <v>3700</v>
      </c>
      <c r="D1065" s="1" t="s">
        <v>3749</v>
      </c>
      <c r="E1065" s="1" t="s">
        <v>586</v>
      </c>
      <c r="F1065" s="1" t="str">
        <f>VLOOKUP(Table4[[#This Row],[نام کارشناس دفتر فنی]],Table1[],3,0)</f>
        <v>کارشناس بازرسی وبرنامه ریزی تعمیرات برق وابزاردقیق(2)</v>
      </c>
      <c r="G1065" s="1" t="s">
        <v>704</v>
      </c>
      <c r="H1065" s="1" t="str">
        <f>VLOOKUP(Table4[[#This Row],[نام شخص کارشناس نظارت]],Table1[],3,0)</f>
        <v>کارشناس برق و ابزار دقیق نظارت (1)</v>
      </c>
      <c r="I1065" s="1">
        <f>COUNTIF(Table2[کد سیستم],Table4[[#This Row],[کد سیستم]])</f>
        <v>1</v>
      </c>
    </row>
    <row r="1066" spans="1:9" hidden="1" x14ac:dyDescent="0.25">
      <c r="A1066" s="1">
        <v>1065</v>
      </c>
      <c r="B1066" s="1" t="s">
        <v>3702</v>
      </c>
      <c r="C1066" s="1" t="s">
        <v>3702</v>
      </c>
      <c r="D1066" s="1" t="s">
        <v>3749</v>
      </c>
      <c r="E1066" s="1" t="s">
        <v>586</v>
      </c>
      <c r="F1066" s="1" t="str">
        <f>VLOOKUP(Table4[[#This Row],[نام کارشناس دفتر فنی]],Table1[],3,0)</f>
        <v>کارشناس بازرسی وبرنامه ریزی تعمیرات برق وابزاردقیق(2)</v>
      </c>
      <c r="G1066" s="1" t="s">
        <v>704</v>
      </c>
      <c r="H1066" s="1" t="str">
        <f>VLOOKUP(Table4[[#This Row],[نام شخص کارشناس نظارت]],Table1[],3,0)</f>
        <v>کارشناس برق و ابزار دقیق نظارت (1)</v>
      </c>
      <c r="I1066" s="1">
        <f>COUNTIF(Table2[کد سیستم],Table4[[#This Row],[کد سیستم]])</f>
        <v>1</v>
      </c>
    </row>
    <row r="1067" spans="1:9" hidden="1" x14ac:dyDescent="0.25">
      <c r="A1067" s="1">
        <v>1066</v>
      </c>
      <c r="B1067" s="1" t="s">
        <v>3704</v>
      </c>
      <c r="C1067" s="1" t="s">
        <v>3704</v>
      </c>
      <c r="D1067" s="1" t="s">
        <v>3749</v>
      </c>
      <c r="E1067" s="1" t="s">
        <v>586</v>
      </c>
      <c r="F1067" s="1" t="str">
        <f>VLOOKUP(Table4[[#This Row],[نام کارشناس دفتر فنی]],Table1[],3,0)</f>
        <v>کارشناس بازرسی وبرنامه ریزی تعمیرات برق وابزاردقیق(2)</v>
      </c>
      <c r="G1067" s="1" t="s">
        <v>704</v>
      </c>
      <c r="H1067" s="1" t="str">
        <f>VLOOKUP(Table4[[#This Row],[نام شخص کارشناس نظارت]],Table1[],3,0)</f>
        <v>کارشناس برق و ابزار دقیق نظارت (1)</v>
      </c>
      <c r="I1067" s="1">
        <f>COUNTIF(Table2[کد سیستم],Table4[[#This Row],[کد سیستم]])</f>
        <v>1</v>
      </c>
    </row>
    <row r="1068" spans="1:9" hidden="1" x14ac:dyDescent="0.25">
      <c r="A1068" s="1">
        <v>1067</v>
      </c>
      <c r="B1068" s="1" t="s">
        <v>3706</v>
      </c>
      <c r="C1068" s="1" t="s">
        <v>3706</v>
      </c>
      <c r="D1068" s="1" t="s">
        <v>3749</v>
      </c>
      <c r="E1068" s="1" t="s">
        <v>586</v>
      </c>
      <c r="F1068" s="1" t="str">
        <f>VLOOKUP(Table4[[#This Row],[نام کارشناس دفتر فنی]],Table1[],3,0)</f>
        <v>کارشناس بازرسی وبرنامه ریزی تعمیرات برق وابزاردقیق(2)</v>
      </c>
      <c r="G1068" s="1" t="s">
        <v>704</v>
      </c>
      <c r="H1068" s="1" t="str">
        <f>VLOOKUP(Table4[[#This Row],[نام شخص کارشناس نظارت]],Table1[],3,0)</f>
        <v>کارشناس برق و ابزار دقیق نظارت (1)</v>
      </c>
      <c r="I1068" s="1">
        <f>COUNTIF(Table2[کد سیستم],Table4[[#This Row],[کد سیستم]])</f>
        <v>1</v>
      </c>
    </row>
    <row r="1069" spans="1:9" hidden="1" x14ac:dyDescent="0.25">
      <c r="A1069" s="1">
        <v>1068</v>
      </c>
      <c r="B1069" s="1" t="s">
        <v>3708</v>
      </c>
      <c r="C1069" s="1" t="s">
        <v>3708</v>
      </c>
      <c r="D1069" s="1" t="s">
        <v>3749</v>
      </c>
      <c r="E1069" s="1" t="s">
        <v>586</v>
      </c>
      <c r="F1069" s="1" t="str">
        <f>VLOOKUP(Table4[[#This Row],[نام کارشناس دفتر فنی]],Table1[],3,0)</f>
        <v>کارشناس بازرسی وبرنامه ریزی تعمیرات برق وابزاردقیق(2)</v>
      </c>
      <c r="G1069" s="1" t="s">
        <v>704</v>
      </c>
      <c r="H1069" s="1" t="str">
        <f>VLOOKUP(Table4[[#This Row],[نام شخص کارشناس نظارت]],Table1[],3,0)</f>
        <v>کارشناس برق و ابزار دقیق نظارت (1)</v>
      </c>
      <c r="I1069" s="1">
        <f>COUNTIF(Table2[کد سیستم],Table4[[#This Row],[کد سیستم]])</f>
        <v>1</v>
      </c>
    </row>
    <row r="1070" spans="1:9" hidden="1" x14ac:dyDescent="0.25">
      <c r="A1070" s="1">
        <v>1069</v>
      </c>
      <c r="B1070" s="1" t="s">
        <v>3710</v>
      </c>
      <c r="C1070" s="1" t="s">
        <v>3710</v>
      </c>
      <c r="D1070" s="1" t="s">
        <v>3749</v>
      </c>
      <c r="E1070" s="1" t="s">
        <v>586</v>
      </c>
      <c r="F1070" s="1" t="str">
        <f>VLOOKUP(Table4[[#This Row],[نام کارشناس دفتر فنی]],Table1[],3,0)</f>
        <v>کارشناس بازرسی وبرنامه ریزی تعمیرات برق وابزاردقیق(2)</v>
      </c>
      <c r="G1070" s="1" t="s">
        <v>704</v>
      </c>
      <c r="H1070" s="1" t="str">
        <f>VLOOKUP(Table4[[#This Row],[نام شخص کارشناس نظارت]],Table1[],3,0)</f>
        <v>کارشناس برق و ابزار دقیق نظارت (1)</v>
      </c>
      <c r="I1070" s="1">
        <f>COUNTIF(Table2[کد سیستم],Table4[[#This Row],[کد سیستم]])</f>
        <v>1</v>
      </c>
    </row>
    <row r="1071" spans="1:9" hidden="1" x14ac:dyDescent="0.25">
      <c r="A1071" s="1">
        <v>1070</v>
      </c>
      <c r="B1071" s="1" t="s">
        <v>3712</v>
      </c>
      <c r="C1071" s="1" t="s">
        <v>3712</v>
      </c>
      <c r="D1071" s="1" t="s">
        <v>3749</v>
      </c>
      <c r="E1071" s="1" t="s">
        <v>586</v>
      </c>
      <c r="F1071" s="1" t="str">
        <f>VLOOKUP(Table4[[#This Row],[نام کارشناس دفتر فنی]],Table1[],3,0)</f>
        <v>کارشناس بازرسی وبرنامه ریزی تعمیرات برق وابزاردقیق(2)</v>
      </c>
      <c r="G1071" s="1" t="s">
        <v>704</v>
      </c>
      <c r="H1071" s="1" t="str">
        <f>VLOOKUP(Table4[[#This Row],[نام شخص کارشناس نظارت]],Table1[],3,0)</f>
        <v>کارشناس برق و ابزار دقیق نظارت (1)</v>
      </c>
      <c r="I1071" s="1">
        <f>COUNTIF(Table2[کد سیستم],Table4[[#This Row],[کد سیستم]])</f>
        <v>1</v>
      </c>
    </row>
    <row r="1072" spans="1:9" hidden="1" x14ac:dyDescent="0.25">
      <c r="A1072" s="1">
        <v>1071</v>
      </c>
      <c r="B1072" s="1" t="s">
        <v>3714</v>
      </c>
      <c r="C1072" s="1" t="s">
        <v>3714</v>
      </c>
      <c r="D1072" s="1" t="s">
        <v>3749</v>
      </c>
      <c r="E1072" s="1" t="s">
        <v>586</v>
      </c>
      <c r="F1072" s="1" t="str">
        <f>VLOOKUP(Table4[[#This Row],[نام کارشناس دفتر فنی]],Table1[],3,0)</f>
        <v>کارشناس بازرسی وبرنامه ریزی تعمیرات برق وابزاردقیق(2)</v>
      </c>
      <c r="G1072" s="1" t="s">
        <v>704</v>
      </c>
      <c r="H1072" s="1" t="str">
        <f>VLOOKUP(Table4[[#This Row],[نام شخص کارشناس نظارت]],Table1[],3,0)</f>
        <v>کارشناس برق و ابزار دقیق نظارت (1)</v>
      </c>
      <c r="I1072" s="1">
        <f>COUNTIF(Table2[کد سیستم],Table4[[#This Row],[کد سیستم]])</f>
        <v>1</v>
      </c>
    </row>
    <row r="1073" spans="1:9" hidden="1" x14ac:dyDescent="0.25">
      <c r="A1073" s="1">
        <v>1072</v>
      </c>
      <c r="B1073" s="1" t="s">
        <v>3716</v>
      </c>
      <c r="C1073" s="1" t="s">
        <v>3716</v>
      </c>
      <c r="D1073" s="1" t="s">
        <v>3749</v>
      </c>
      <c r="E1073" s="1" t="s">
        <v>586</v>
      </c>
      <c r="F1073" s="1" t="str">
        <f>VLOOKUP(Table4[[#This Row],[نام کارشناس دفتر فنی]],Table1[],3,0)</f>
        <v>کارشناس بازرسی وبرنامه ریزی تعمیرات برق وابزاردقیق(2)</v>
      </c>
      <c r="G1073" s="1" t="s">
        <v>704</v>
      </c>
      <c r="H1073" s="1" t="str">
        <f>VLOOKUP(Table4[[#This Row],[نام شخص کارشناس نظارت]],Table1[],3,0)</f>
        <v>کارشناس برق و ابزار دقیق نظارت (1)</v>
      </c>
      <c r="I1073" s="1">
        <f>COUNTIF(Table2[کد سیستم],Table4[[#This Row],[کد سیستم]])</f>
        <v>1</v>
      </c>
    </row>
    <row r="1074" spans="1:9" hidden="1" x14ac:dyDescent="0.25">
      <c r="A1074" s="1">
        <v>1073</v>
      </c>
      <c r="B1074" s="1" t="s">
        <v>3718</v>
      </c>
      <c r="C1074" s="1" t="s">
        <v>3718</v>
      </c>
      <c r="D1074" s="1" t="s">
        <v>3749</v>
      </c>
      <c r="E1074" s="1" t="s">
        <v>586</v>
      </c>
      <c r="F1074" s="1" t="str">
        <f>VLOOKUP(Table4[[#This Row],[نام کارشناس دفتر فنی]],Table1[],3,0)</f>
        <v>کارشناس بازرسی وبرنامه ریزی تعمیرات برق وابزاردقیق(2)</v>
      </c>
      <c r="G1074" s="1" t="s">
        <v>704</v>
      </c>
      <c r="H1074" s="1" t="str">
        <f>VLOOKUP(Table4[[#This Row],[نام شخص کارشناس نظارت]],Table1[],3,0)</f>
        <v>کارشناس برق و ابزار دقیق نظارت (1)</v>
      </c>
      <c r="I1074" s="1">
        <f>COUNTIF(Table2[کد سیستم],Table4[[#This Row],[کد سیستم]])</f>
        <v>1</v>
      </c>
    </row>
    <row r="1075" spans="1:9" hidden="1" x14ac:dyDescent="0.25">
      <c r="A1075" s="1">
        <v>1074</v>
      </c>
      <c r="B1075" s="1" t="s">
        <v>3720</v>
      </c>
      <c r="C1075" s="1" t="s">
        <v>3720</v>
      </c>
      <c r="D1075" s="1" t="s">
        <v>3749</v>
      </c>
      <c r="E1075" s="1" t="s">
        <v>586</v>
      </c>
      <c r="F1075" s="1" t="str">
        <f>VLOOKUP(Table4[[#This Row],[نام کارشناس دفتر فنی]],Table1[],3,0)</f>
        <v>کارشناس بازرسی وبرنامه ریزی تعمیرات برق وابزاردقیق(2)</v>
      </c>
      <c r="G1075" s="1" t="s">
        <v>704</v>
      </c>
      <c r="H1075" s="1" t="str">
        <f>VLOOKUP(Table4[[#This Row],[نام شخص کارشناس نظارت]],Table1[],3,0)</f>
        <v>کارشناس برق و ابزار دقیق نظارت (1)</v>
      </c>
      <c r="I1075" s="1">
        <f>COUNTIF(Table2[کد سیستم],Table4[[#This Row],[کد سیستم]])</f>
        <v>1</v>
      </c>
    </row>
    <row r="1076" spans="1:9" hidden="1" x14ac:dyDescent="0.25">
      <c r="A1076" s="1">
        <v>1075</v>
      </c>
      <c r="B1076" s="1" t="s">
        <v>3722</v>
      </c>
      <c r="C1076" s="1" t="s">
        <v>3722</v>
      </c>
      <c r="D1076" s="1" t="s">
        <v>3749</v>
      </c>
      <c r="E1076" s="1" t="s">
        <v>586</v>
      </c>
      <c r="F1076" s="1" t="str">
        <f>VLOOKUP(Table4[[#This Row],[نام کارشناس دفتر فنی]],Table1[],3,0)</f>
        <v>کارشناس بازرسی وبرنامه ریزی تعمیرات برق وابزاردقیق(2)</v>
      </c>
      <c r="G1076" s="1" t="s">
        <v>704</v>
      </c>
      <c r="H1076" s="1" t="str">
        <f>VLOOKUP(Table4[[#This Row],[نام شخص کارشناس نظارت]],Table1[],3,0)</f>
        <v>کارشناس برق و ابزار دقیق نظارت (1)</v>
      </c>
      <c r="I1076" s="1">
        <f>COUNTIF(Table2[کد سیستم],Table4[[#This Row],[کد سیستم]])</f>
        <v>1</v>
      </c>
    </row>
    <row r="1077" spans="1:9" hidden="1" x14ac:dyDescent="0.25">
      <c r="A1077" s="1">
        <v>1076</v>
      </c>
      <c r="B1077" s="1" t="s">
        <v>3724</v>
      </c>
      <c r="C1077" s="1" t="s">
        <v>3724</v>
      </c>
      <c r="D1077" s="1" t="s">
        <v>3749</v>
      </c>
      <c r="E1077" s="1" t="s">
        <v>586</v>
      </c>
      <c r="F1077" s="1" t="str">
        <f>VLOOKUP(Table4[[#This Row],[نام کارشناس دفتر فنی]],Table1[],3,0)</f>
        <v>کارشناس بازرسی وبرنامه ریزی تعمیرات برق وابزاردقیق(2)</v>
      </c>
      <c r="G1077" s="1" t="s">
        <v>704</v>
      </c>
      <c r="H1077" s="1" t="str">
        <f>VLOOKUP(Table4[[#This Row],[نام شخص کارشناس نظارت]],Table1[],3,0)</f>
        <v>کارشناس برق و ابزار دقیق نظارت (1)</v>
      </c>
      <c r="I1077" s="1">
        <f>COUNTIF(Table2[کد سیستم],Table4[[#This Row],[کد سیستم]])</f>
        <v>1</v>
      </c>
    </row>
    <row r="1078" spans="1:9" hidden="1" x14ac:dyDescent="0.25">
      <c r="A1078" s="1">
        <v>1077</v>
      </c>
      <c r="B1078" s="1" t="s">
        <v>3726</v>
      </c>
      <c r="C1078" s="1" t="s">
        <v>3726</v>
      </c>
      <c r="D1078" s="1" t="s">
        <v>3749</v>
      </c>
      <c r="E1078" s="1" t="s">
        <v>586</v>
      </c>
      <c r="F1078" s="1" t="str">
        <f>VLOOKUP(Table4[[#This Row],[نام کارشناس دفتر فنی]],Table1[],3,0)</f>
        <v>کارشناس بازرسی وبرنامه ریزی تعمیرات برق وابزاردقیق(2)</v>
      </c>
      <c r="G1078" s="1" t="s">
        <v>704</v>
      </c>
      <c r="H1078" s="1" t="str">
        <f>VLOOKUP(Table4[[#This Row],[نام شخص کارشناس نظارت]],Table1[],3,0)</f>
        <v>کارشناس برق و ابزار دقیق نظارت (1)</v>
      </c>
      <c r="I1078" s="1">
        <f>COUNTIF(Table2[کد سیستم],Table4[[#This Row],[کد سیستم]])</f>
        <v>1</v>
      </c>
    </row>
    <row r="1079" spans="1:9" hidden="1" x14ac:dyDescent="0.25">
      <c r="A1079" s="1">
        <v>1078</v>
      </c>
      <c r="B1079" s="1" t="s">
        <v>3728</v>
      </c>
      <c r="C1079" s="1" t="s">
        <v>3728</v>
      </c>
      <c r="D1079" s="1" t="s">
        <v>3749</v>
      </c>
      <c r="E1079" s="1" t="s">
        <v>586</v>
      </c>
      <c r="F1079" s="1" t="str">
        <f>VLOOKUP(Table4[[#This Row],[نام کارشناس دفتر فنی]],Table1[],3,0)</f>
        <v>کارشناس بازرسی وبرنامه ریزی تعمیرات برق وابزاردقیق(2)</v>
      </c>
      <c r="G1079" s="1" t="s">
        <v>704</v>
      </c>
      <c r="H1079" s="1" t="str">
        <f>VLOOKUP(Table4[[#This Row],[نام شخص کارشناس نظارت]],Table1[],3,0)</f>
        <v>کارشناس برق و ابزار دقیق نظارت (1)</v>
      </c>
      <c r="I1079" s="1">
        <f>COUNTIF(Table2[کد سیستم],Table4[[#This Row],[کد سیستم]])</f>
        <v>1</v>
      </c>
    </row>
    <row r="1080" spans="1:9" hidden="1" x14ac:dyDescent="0.25">
      <c r="A1080" s="1">
        <v>1079</v>
      </c>
      <c r="B1080" s="1" t="s">
        <v>3730</v>
      </c>
      <c r="C1080" s="1" t="s">
        <v>3730</v>
      </c>
      <c r="D1080" s="1" t="s">
        <v>3749</v>
      </c>
      <c r="E1080" s="1" t="s">
        <v>586</v>
      </c>
      <c r="F1080" s="1" t="str">
        <f>VLOOKUP(Table4[[#This Row],[نام کارشناس دفتر فنی]],Table1[],3,0)</f>
        <v>کارشناس بازرسی وبرنامه ریزی تعمیرات برق وابزاردقیق(2)</v>
      </c>
      <c r="G1080" s="1" t="s">
        <v>704</v>
      </c>
      <c r="H1080" s="1" t="str">
        <f>VLOOKUP(Table4[[#This Row],[نام شخص کارشناس نظارت]],Table1[],3,0)</f>
        <v>کارشناس برق و ابزار دقیق نظارت (1)</v>
      </c>
      <c r="I1080" s="1">
        <f>COUNTIF(Table2[کد سیستم],Table4[[#This Row],[کد سیستم]])</f>
        <v>1</v>
      </c>
    </row>
    <row r="1081" spans="1:9" hidden="1" x14ac:dyDescent="0.25">
      <c r="A1081" s="1">
        <v>1080</v>
      </c>
      <c r="B1081" s="1" t="s">
        <v>3732</v>
      </c>
      <c r="C1081" s="1" t="s">
        <v>3732</v>
      </c>
      <c r="D1081" s="1" t="s">
        <v>3749</v>
      </c>
      <c r="E1081" s="1" t="s">
        <v>586</v>
      </c>
      <c r="F1081" s="1" t="str">
        <f>VLOOKUP(Table4[[#This Row],[نام کارشناس دفتر فنی]],Table1[],3,0)</f>
        <v>کارشناس بازرسی وبرنامه ریزی تعمیرات برق وابزاردقیق(2)</v>
      </c>
      <c r="G1081" s="1" t="s">
        <v>704</v>
      </c>
      <c r="H1081" s="1" t="str">
        <f>VLOOKUP(Table4[[#This Row],[نام شخص کارشناس نظارت]],Table1[],3,0)</f>
        <v>کارشناس برق و ابزار دقیق نظارت (1)</v>
      </c>
      <c r="I1081" s="1">
        <f>COUNTIF(Table2[کد سیستم],Table4[[#This Row],[کد سیستم]])</f>
        <v>1</v>
      </c>
    </row>
    <row r="1082" spans="1:9" hidden="1" x14ac:dyDescent="0.25">
      <c r="A1082" s="1">
        <v>1081</v>
      </c>
      <c r="B1082" s="1" t="s">
        <v>3734</v>
      </c>
      <c r="C1082" s="1" t="s">
        <v>3735</v>
      </c>
      <c r="D1082" s="1" t="s">
        <v>3749</v>
      </c>
      <c r="E1082" s="1" t="s">
        <v>418</v>
      </c>
      <c r="F1082" s="1" t="str">
        <f>VLOOKUP(Table4[[#This Row],[نام کارشناس دفتر فنی]],Table1[],3,0)</f>
        <v>کارشناس بازرسی وبرنامه ریزی تعمیرات برق وابزاردقیق(1)</v>
      </c>
      <c r="G1082" s="1" t="s">
        <v>704</v>
      </c>
      <c r="H1082" s="1" t="str">
        <f>VLOOKUP(Table4[[#This Row],[نام شخص کارشناس نظارت]],Table1[],3,0)</f>
        <v>کارشناس برق و ابزار دقیق نظارت (1)</v>
      </c>
      <c r="I1082" s="1">
        <f>COUNTIF(Table2[کد سیستم],Table4[[#This Row],[کد سیستم]])</f>
        <v>1</v>
      </c>
    </row>
    <row r="1083" spans="1:9" hidden="1" x14ac:dyDescent="0.25">
      <c r="A1083" s="1">
        <v>1082</v>
      </c>
      <c r="B1083" s="1" t="s">
        <v>3737</v>
      </c>
      <c r="C1083" s="1" t="s">
        <v>3738</v>
      </c>
      <c r="D1083" s="1" t="s">
        <v>3749</v>
      </c>
      <c r="E1083" s="1" t="s">
        <v>528</v>
      </c>
      <c r="F1083" s="1" t="str">
        <f>VLOOKUP(Table4[[#This Row],[نام کارشناس دفتر فنی]],Table1[],3,0)</f>
        <v>کارشناس بازرسی وبرنامه ریزی تعمیرات مکانیک(9)</v>
      </c>
      <c r="G1083" s="1" t="s">
        <v>704</v>
      </c>
      <c r="H1083" s="1" t="str">
        <f>VLOOKUP(Table4[[#This Row],[نام شخص کارشناس نظارت]],Table1[],3,0)</f>
        <v>کارشناس برق و ابزار دقیق نظارت (1)</v>
      </c>
      <c r="I1083" s="1">
        <f>COUNTIF(Table2[کد سیستم],Table4[[#This Row],[کد سیستم]])</f>
        <v>1</v>
      </c>
    </row>
    <row r="1084" spans="1:9" hidden="1" x14ac:dyDescent="0.25">
      <c r="A1084" s="1">
        <v>1083</v>
      </c>
      <c r="B1084" s="1" t="s">
        <v>3740</v>
      </c>
      <c r="C1084" s="1" t="s">
        <v>3740</v>
      </c>
      <c r="D1084" s="1" t="s">
        <v>3749</v>
      </c>
      <c r="E1084" s="1" t="s">
        <v>575</v>
      </c>
      <c r="F1084" s="1" t="str">
        <f>VLOOKUP(Table4[[#This Row],[نام کارشناس دفتر فنی]],Table1[],3,0)</f>
        <v>کارشناس کالیبراسیون و برنامه ریزی تعمیرات برق وابزاردقیق</v>
      </c>
      <c r="G1084" s="1" t="s">
        <v>704</v>
      </c>
      <c r="H1084" s="1" t="str">
        <f>VLOOKUP(Table4[[#This Row],[نام شخص کارشناس نظارت]],Table1[],3,0)</f>
        <v>کارشناس برق و ابزار دقیق نظارت (1)</v>
      </c>
      <c r="I1084" s="1">
        <f>COUNTIF(Table2[کد سیستم],Table4[[#This Row],[کد سیستم]])</f>
        <v>1</v>
      </c>
    </row>
    <row r="1085" spans="1:9" hidden="1" x14ac:dyDescent="0.25">
      <c r="A1085" s="1">
        <v>1084</v>
      </c>
      <c r="B1085" s="1" t="s">
        <v>3742</v>
      </c>
      <c r="C1085" s="1" t="s">
        <v>3742</v>
      </c>
      <c r="D1085" s="1" t="s">
        <v>3749</v>
      </c>
      <c r="E1085" s="1" t="s">
        <v>575</v>
      </c>
      <c r="F1085" s="1" t="str">
        <f>VLOOKUP(Table4[[#This Row],[نام کارشناس دفتر فنی]],Table1[],3,0)</f>
        <v>کارشناس کالیبراسیون و برنامه ریزی تعمیرات برق وابزاردقیق</v>
      </c>
      <c r="G1085" s="1" t="s">
        <v>704</v>
      </c>
      <c r="H1085" s="1" t="str">
        <f>VLOOKUP(Table4[[#This Row],[نام شخص کارشناس نظارت]],Table1[],3,0)</f>
        <v>کارشناس برق و ابزار دقیق نظارت (1)</v>
      </c>
      <c r="I1085" s="1">
        <f>COUNTIF(Table2[کد سیستم],Table4[[#This Row],[کد سیستم]])</f>
        <v>1</v>
      </c>
    </row>
    <row r="1086" spans="1:9" hidden="1" x14ac:dyDescent="0.25">
      <c r="A1086" s="1">
        <v>1085</v>
      </c>
      <c r="B1086" s="4" t="s">
        <v>3864</v>
      </c>
      <c r="C1086" s="4" t="s">
        <v>3864</v>
      </c>
      <c r="D1086" s="1" t="s">
        <v>3749</v>
      </c>
      <c r="E1086" s="1" t="s">
        <v>586</v>
      </c>
      <c r="F1086" s="1" t="str">
        <f>VLOOKUP(Table4[[#This Row],[نام کارشناس دفتر فنی]],Table1[],3,0)</f>
        <v>کارشناس بازرسی وبرنامه ریزی تعمیرات برق وابزاردقیق(2)</v>
      </c>
      <c r="G1086" s="1" t="s">
        <v>704</v>
      </c>
      <c r="H1086" s="1" t="str">
        <f>VLOOKUP(Table4[[#This Row],[نام شخص کارشناس نظارت]],Table1[],3,0)</f>
        <v>کارشناس برق و ابزار دقیق نظارت (1)</v>
      </c>
      <c r="I1086" s="1">
        <f>COUNTIF(Table2[کد سیستم],Table4[[#This Row],[کد سیستم]])</f>
        <v>1</v>
      </c>
    </row>
    <row r="1087" spans="1:9" hidden="1" x14ac:dyDescent="0.25">
      <c r="A1087" s="1">
        <v>1086</v>
      </c>
      <c r="B1087" s="4" t="s">
        <v>3866</v>
      </c>
      <c r="C1087" s="4" t="s">
        <v>3866</v>
      </c>
      <c r="D1087" s="1" t="s">
        <v>3749</v>
      </c>
      <c r="E1087" s="1" t="s">
        <v>575</v>
      </c>
      <c r="F1087" s="1" t="str">
        <f>VLOOKUP(Table4[[#This Row],[نام کارشناس دفتر فنی]],Table1[],3,0)</f>
        <v>کارشناس کالیبراسیون و برنامه ریزی تعمیرات برق وابزاردقیق</v>
      </c>
      <c r="G1087" s="1" t="s">
        <v>704</v>
      </c>
      <c r="H1087" s="1" t="str">
        <f>VLOOKUP(Table4[[#This Row],[نام شخص کارشناس نظارت]],Table1[],3,0)</f>
        <v>کارشناس برق و ابزار دقیق نظارت (1)</v>
      </c>
      <c r="I1087" s="1">
        <f>COUNTIF(Table2[کد سیستم],Table4[[#This Row],[کد سیستم]])</f>
        <v>1</v>
      </c>
    </row>
    <row r="1088" spans="1:9" hidden="1" x14ac:dyDescent="0.25">
      <c r="A1088" s="1">
        <v>1087</v>
      </c>
      <c r="B1088" s="4" t="s">
        <v>3868</v>
      </c>
      <c r="C1088" s="4" t="s">
        <v>3868</v>
      </c>
      <c r="D1088" s="1" t="s">
        <v>3749</v>
      </c>
      <c r="E1088" s="1" t="s">
        <v>575</v>
      </c>
      <c r="F1088" s="1" t="str">
        <f>VLOOKUP(Table4[[#This Row],[نام کارشناس دفتر فنی]],Table1[],3,0)</f>
        <v>کارشناس کالیبراسیون و برنامه ریزی تعمیرات برق وابزاردقیق</v>
      </c>
      <c r="G1088" s="1" t="s">
        <v>704</v>
      </c>
      <c r="H1088" s="1" t="str">
        <f>VLOOKUP(Table4[[#This Row],[نام شخص کارشناس نظارت]],Table1[],3,0)</f>
        <v>کارشناس برق و ابزار دقیق نظارت (1)</v>
      </c>
      <c r="I1088" s="1">
        <f>COUNTIF(Table2[کد سیستم],Table4[[#This Row],[کد سیستم]])</f>
        <v>1</v>
      </c>
    </row>
    <row r="1089" spans="1:9" hidden="1" x14ac:dyDescent="0.25">
      <c r="A1089" s="1">
        <v>1088</v>
      </c>
      <c r="B1089" s="4" t="s">
        <v>3877</v>
      </c>
      <c r="C1089" s="4" t="s">
        <v>3877</v>
      </c>
      <c r="D1089" s="1" t="s">
        <v>3749</v>
      </c>
      <c r="E1089" s="1" t="s">
        <v>575</v>
      </c>
      <c r="F1089" s="1" t="str">
        <f>VLOOKUP(Table4[[#This Row],[نام کارشناس دفتر فنی]],Table1[],3,0)</f>
        <v>کارشناس کالیبراسیون و برنامه ریزی تعمیرات برق وابزاردقیق</v>
      </c>
      <c r="G1089" s="1" t="s">
        <v>704</v>
      </c>
      <c r="H1089" s="1" t="str">
        <f>VLOOKUP(Table4[[#This Row],[نام شخص کارشناس نظارت]],Table1[],3,0)</f>
        <v>کارشناس برق و ابزار دقیق نظارت (1)</v>
      </c>
      <c r="I1089" s="1">
        <f>COUNTIF(Table2[کد سیستم],Table4[[#This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89"/>
  <sheetViews>
    <sheetView topLeftCell="B1" workbookViewId="0">
      <selection activeCell="F22" sqref="F22"/>
    </sheetView>
  </sheetViews>
  <sheetFormatPr defaultRowHeight="15" x14ac:dyDescent="0.25"/>
  <cols>
    <col min="2" max="2" width="15.375" customWidth="1"/>
    <col min="3" max="3" width="23.375" customWidth="1"/>
    <col min="4" max="4" width="19.125" customWidth="1"/>
    <col min="5" max="5" width="30.875" customWidth="1"/>
    <col min="6" max="6" width="39.25" bestFit="1" customWidth="1"/>
    <col min="7" max="7" width="32.375" customWidth="1"/>
    <col min="8" max="8" width="31.625" bestFit="1" customWidth="1"/>
  </cols>
  <sheetData>
    <row r="1" spans="1:9" x14ac:dyDescent="0.25">
      <c r="A1" s="1" t="s">
        <v>3763</v>
      </c>
      <c r="B1" s="1" t="s">
        <v>1543</v>
      </c>
      <c r="C1" s="1" t="s">
        <v>1544</v>
      </c>
      <c r="D1" s="1" t="s">
        <v>3764</v>
      </c>
      <c r="E1" s="1" t="s">
        <v>3765</v>
      </c>
      <c r="F1" s="1" t="s">
        <v>3981</v>
      </c>
      <c r="G1" s="1" t="s">
        <v>3766</v>
      </c>
      <c r="H1" s="1" t="s">
        <v>3982</v>
      </c>
      <c r="I1" s="5" t="s">
        <v>3878</v>
      </c>
    </row>
    <row r="2" spans="1:9" x14ac:dyDescent="0.25">
      <c r="A2" s="1">
        <v>1</v>
      </c>
      <c r="B2" s="1" t="s">
        <v>1546</v>
      </c>
      <c r="C2" s="1" t="s">
        <v>1546</v>
      </c>
      <c r="D2" s="1" t="s">
        <v>3751</v>
      </c>
      <c r="E2" s="1" t="s">
        <v>586</v>
      </c>
      <c r="F2" s="1" t="str">
        <f>VLOOKUP(Table5[[#This Row],[نام کارشناس دفتر فنی]],Table1[],3,0)</f>
        <v>کارشناس بازرسی وبرنامه ریزی تعمیرات برق وابزاردقیق(2)</v>
      </c>
      <c r="G2" s="1" t="s">
        <v>704</v>
      </c>
      <c r="H2" s="1" t="str">
        <f>VLOOKUP(Table5[[#This Row],[نام شخص کارشناس نظارت]],Table1[],3,0)</f>
        <v>کارشناس برق و ابزار دقیق نظارت (1)</v>
      </c>
      <c r="I2" s="1">
        <f>COUNTIF(Table2[کد سیستم],Table5[[#This Row],[کد سیستم]])</f>
        <v>1</v>
      </c>
    </row>
    <row r="3" spans="1:9" x14ac:dyDescent="0.25">
      <c r="A3" s="1">
        <v>2</v>
      </c>
      <c r="B3" s="1" t="s">
        <v>1548</v>
      </c>
      <c r="C3" s="1" t="s">
        <v>1548</v>
      </c>
      <c r="D3" s="1" t="s">
        <v>3751</v>
      </c>
      <c r="E3" s="1" t="s">
        <v>586</v>
      </c>
      <c r="F3" s="1" t="str">
        <f>VLOOKUP(Table5[[#This Row],[نام کارشناس دفتر فنی]],Table1[],3,0)</f>
        <v>کارشناس بازرسی وبرنامه ریزی تعمیرات برق وابزاردقیق(2)</v>
      </c>
      <c r="G3" s="1" t="s">
        <v>704</v>
      </c>
      <c r="H3" s="1" t="str">
        <f>VLOOKUP(Table5[[#This Row],[نام شخص کارشناس نظارت]],Table1[],3,0)</f>
        <v>کارشناس برق و ابزار دقیق نظارت (1)</v>
      </c>
      <c r="I3" s="1">
        <f>COUNTIF(Table2[کد سیستم],Table5[[#This Row],[کد سیستم]])</f>
        <v>1</v>
      </c>
    </row>
    <row r="4" spans="1:9" x14ac:dyDescent="0.25">
      <c r="A4" s="1">
        <v>3</v>
      </c>
      <c r="B4" s="1" t="s">
        <v>1550</v>
      </c>
      <c r="C4" s="1" t="s">
        <v>1550</v>
      </c>
      <c r="D4" s="1" t="s">
        <v>3751</v>
      </c>
      <c r="E4" s="1" t="s">
        <v>586</v>
      </c>
      <c r="F4" s="1" t="str">
        <f>VLOOKUP(Table5[[#This Row],[نام کارشناس دفتر فنی]],Table1[],3,0)</f>
        <v>کارشناس بازرسی وبرنامه ریزی تعمیرات برق وابزاردقیق(2)</v>
      </c>
      <c r="G4" s="1" t="s">
        <v>704</v>
      </c>
      <c r="H4" s="1" t="str">
        <f>VLOOKUP(Table5[[#This Row],[نام شخص کارشناس نظارت]],Table1[],3,0)</f>
        <v>کارشناس برق و ابزار دقیق نظارت (1)</v>
      </c>
      <c r="I4" s="1">
        <f>COUNTIF(Table2[کد سیستم],Table5[[#This Row],[کد سیستم]])</f>
        <v>1</v>
      </c>
    </row>
    <row r="5" spans="1:9" x14ac:dyDescent="0.25">
      <c r="A5" s="1">
        <v>4</v>
      </c>
      <c r="B5" s="1" t="s">
        <v>1552</v>
      </c>
      <c r="C5" s="1" t="s">
        <v>1552</v>
      </c>
      <c r="D5" s="1" t="s">
        <v>3751</v>
      </c>
      <c r="E5" s="1" t="s">
        <v>586</v>
      </c>
      <c r="F5" s="1" t="str">
        <f>VLOOKUP(Table5[[#This Row],[نام کارشناس دفتر فنی]],Table1[],3,0)</f>
        <v>کارشناس بازرسی وبرنامه ریزی تعمیرات برق وابزاردقیق(2)</v>
      </c>
      <c r="G5" s="1" t="s">
        <v>704</v>
      </c>
      <c r="H5" s="1" t="str">
        <f>VLOOKUP(Table5[[#This Row],[نام شخص کارشناس نظارت]],Table1[],3,0)</f>
        <v>کارشناس برق و ابزار دقیق نظارت (1)</v>
      </c>
      <c r="I5" s="1">
        <f>COUNTIF(Table2[کد سیستم],Table5[[#This Row],[کد سیستم]])</f>
        <v>1</v>
      </c>
    </row>
    <row r="6" spans="1:9" x14ac:dyDescent="0.25">
      <c r="A6" s="1">
        <v>5</v>
      </c>
      <c r="B6" s="1" t="s">
        <v>1554</v>
      </c>
      <c r="C6" s="1" t="s">
        <v>1554</v>
      </c>
      <c r="D6" s="1" t="s">
        <v>3751</v>
      </c>
      <c r="E6" s="1" t="s">
        <v>586</v>
      </c>
      <c r="F6" s="1" t="str">
        <f>VLOOKUP(Table5[[#This Row],[نام کارشناس دفتر فنی]],Table1[],3,0)</f>
        <v>کارشناس بازرسی وبرنامه ریزی تعمیرات برق وابزاردقیق(2)</v>
      </c>
      <c r="G6" s="1" t="s">
        <v>704</v>
      </c>
      <c r="H6" s="1" t="str">
        <f>VLOOKUP(Table5[[#This Row],[نام شخص کارشناس نظارت]],Table1[],3,0)</f>
        <v>کارشناس برق و ابزار دقیق نظارت (1)</v>
      </c>
      <c r="I6" s="1">
        <f>COUNTIF(Table2[کد سیستم],Table5[[#This Row],[کد سیستم]])</f>
        <v>1</v>
      </c>
    </row>
    <row r="7" spans="1:9" x14ac:dyDescent="0.25">
      <c r="A7" s="1">
        <v>6</v>
      </c>
      <c r="B7" s="1" t="s">
        <v>1556</v>
      </c>
      <c r="C7" s="1" t="s">
        <v>1556</v>
      </c>
      <c r="D7" s="1" t="s">
        <v>3751</v>
      </c>
      <c r="E7" s="1" t="s">
        <v>586</v>
      </c>
      <c r="F7" s="1" t="str">
        <f>VLOOKUP(Table5[[#This Row],[نام کارشناس دفتر فنی]],Table1[],3,0)</f>
        <v>کارشناس بازرسی وبرنامه ریزی تعمیرات برق وابزاردقیق(2)</v>
      </c>
      <c r="G7" s="1" t="s">
        <v>704</v>
      </c>
      <c r="H7" s="1" t="str">
        <f>VLOOKUP(Table5[[#This Row],[نام شخص کارشناس نظارت]],Table1[],3,0)</f>
        <v>کارشناس برق و ابزار دقیق نظارت (1)</v>
      </c>
      <c r="I7" s="1">
        <f>COUNTIF(Table2[کد سیستم],Table5[[#This Row],[کد سیستم]])</f>
        <v>1</v>
      </c>
    </row>
    <row r="8" spans="1:9" x14ac:dyDescent="0.25">
      <c r="A8" s="1">
        <v>7</v>
      </c>
      <c r="B8" s="1" t="s">
        <v>1558</v>
      </c>
      <c r="C8" s="1" t="s">
        <v>1558</v>
      </c>
      <c r="D8" s="1" t="s">
        <v>3751</v>
      </c>
      <c r="E8" s="1" t="s">
        <v>586</v>
      </c>
      <c r="F8" s="1" t="str">
        <f>VLOOKUP(Table5[[#This Row],[نام کارشناس دفتر فنی]],Table1[],3,0)</f>
        <v>کارشناس بازرسی وبرنامه ریزی تعمیرات برق وابزاردقیق(2)</v>
      </c>
      <c r="G8" s="1" t="s">
        <v>704</v>
      </c>
      <c r="H8" s="1" t="str">
        <f>VLOOKUP(Table5[[#This Row],[نام شخص کارشناس نظارت]],Table1[],3,0)</f>
        <v>کارشناس برق و ابزار دقیق نظارت (1)</v>
      </c>
      <c r="I8" s="1">
        <f>COUNTIF(Table2[کد سیستم],Table5[[#This Row],[کد سیستم]])</f>
        <v>1</v>
      </c>
    </row>
    <row r="9" spans="1:9" x14ac:dyDescent="0.25">
      <c r="A9" s="1">
        <v>8</v>
      </c>
      <c r="B9" s="1" t="s">
        <v>1560</v>
      </c>
      <c r="C9" s="1" t="s">
        <v>1560</v>
      </c>
      <c r="D9" s="1" t="s">
        <v>3751</v>
      </c>
      <c r="E9" s="1" t="s">
        <v>586</v>
      </c>
      <c r="F9" s="1" t="str">
        <f>VLOOKUP(Table5[[#This Row],[نام کارشناس دفتر فنی]],Table1[],3,0)</f>
        <v>کارشناس بازرسی وبرنامه ریزی تعمیرات برق وابزاردقیق(2)</v>
      </c>
      <c r="G9" s="1" t="s">
        <v>704</v>
      </c>
      <c r="H9" s="1" t="str">
        <f>VLOOKUP(Table5[[#This Row],[نام شخص کارشناس نظارت]],Table1[],3,0)</f>
        <v>کارشناس برق و ابزار دقیق نظارت (1)</v>
      </c>
      <c r="I9" s="1">
        <f>COUNTIF(Table2[کد سیستم],Table5[[#This Row],[کد سیستم]])</f>
        <v>1</v>
      </c>
    </row>
    <row r="10" spans="1:9" x14ac:dyDescent="0.25">
      <c r="A10" s="1">
        <v>9</v>
      </c>
      <c r="B10" s="1" t="s">
        <v>1562</v>
      </c>
      <c r="C10" s="1" t="s">
        <v>1562</v>
      </c>
      <c r="D10" s="1" t="s">
        <v>3751</v>
      </c>
      <c r="E10" s="1" t="s">
        <v>586</v>
      </c>
      <c r="F10" s="1" t="str">
        <f>VLOOKUP(Table5[[#This Row],[نام کارشناس دفتر فنی]],Table1[],3,0)</f>
        <v>کارشناس بازرسی وبرنامه ریزی تعمیرات برق وابزاردقیق(2)</v>
      </c>
      <c r="G10" s="1" t="s">
        <v>704</v>
      </c>
      <c r="H10" s="1" t="str">
        <f>VLOOKUP(Table5[[#This Row],[نام شخص کارشناس نظارت]],Table1[],3,0)</f>
        <v>کارشناس برق و ابزار دقیق نظارت (1)</v>
      </c>
      <c r="I10" s="1">
        <f>COUNTIF(Table2[کد سیستم],Table5[[#This Row],[کد سیستم]])</f>
        <v>1</v>
      </c>
    </row>
    <row r="11" spans="1:9" x14ac:dyDescent="0.25">
      <c r="A11" s="1">
        <v>10</v>
      </c>
      <c r="B11" s="1" t="s">
        <v>1564</v>
      </c>
      <c r="C11" s="1" t="s">
        <v>1564</v>
      </c>
      <c r="D11" s="1" t="s">
        <v>3751</v>
      </c>
      <c r="E11" s="1" t="s">
        <v>586</v>
      </c>
      <c r="F11" s="1" t="str">
        <f>VLOOKUP(Table5[[#This Row],[نام کارشناس دفتر فنی]],Table1[],3,0)</f>
        <v>کارشناس بازرسی وبرنامه ریزی تعمیرات برق وابزاردقیق(2)</v>
      </c>
      <c r="G11" s="1" t="s">
        <v>704</v>
      </c>
      <c r="H11" s="1" t="str">
        <f>VLOOKUP(Table5[[#This Row],[نام شخص کارشناس نظارت]],Table1[],3,0)</f>
        <v>کارشناس برق و ابزار دقیق نظارت (1)</v>
      </c>
      <c r="I11" s="1">
        <f>COUNTIF(Table2[کد سیستم],Table5[[#This Row],[کد سیستم]])</f>
        <v>1</v>
      </c>
    </row>
    <row r="12" spans="1:9" x14ac:dyDescent="0.25">
      <c r="A12" s="1">
        <v>11</v>
      </c>
      <c r="B12" s="1" t="s">
        <v>1566</v>
      </c>
      <c r="C12" s="1" t="s">
        <v>1566</v>
      </c>
      <c r="D12" s="1" t="s">
        <v>3751</v>
      </c>
      <c r="E12" s="1" t="s">
        <v>586</v>
      </c>
      <c r="F12" s="1" t="str">
        <f>VLOOKUP(Table5[[#This Row],[نام کارشناس دفتر فنی]],Table1[],3,0)</f>
        <v>کارشناس بازرسی وبرنامه ریزی تعمیرات برق وابزاردقیق(2)</v>
      </c>
      <c r="G12" s="1" t="s">
        <v>704</v>
      </c>
      <c r="H12" s="1" t="str">
        <f>VLOOKUP(Table5[[#This Row],[نام شخص کارشناس نظارت]],Table1[],3,0)</f>
        <v>کارشناس برق و ابزار دقیق نظارت (1)</v>
      </c>
      <c r="I12" s="1">
        <f>COUNTIF(Table2[کد سیستم],Table5[[#This Row],[کد سیستم]])</f>
        <v>1</v>
      </c>
    </row>
    <row r="13" spans="1:9" x14ac:dyDescent="0.25">
      <c r="A13" s="1">
        <v>12</v>
      </c>
      <c r="B13" s="1" t="s">
        <v>1568</v>
      </c>
      <c r="C13" s="1" t="s">
        <v>1568</v>
      </c>
      <c r="D13" s="1" t="s">
        <v>3751</v>
      </c>
      <c r="E13" s="1" t="s">
        <v>586</v>
      </c>
      <c r="F13" s="1" t="str">
        <f>VLOOKUP(Table5[[#This Row],[نام کارشناس دفتر فنی]],Table1[],3,0)</f>
        <v>کارشناس بازرسی وبرنامه ریزی تعمیرات برق وابزاردقیق(2)</v>
      </c>
      <c r="G13" s="1" t="s">
        <v>704</v>
      </c>
      <c r="H13" s="1" t="str">
        <f>VLOOKUP(Table5[[#This Row],[نام شخص کارشناس نظارت]],Table1[],3,0)</f>
        <v>کارشناس برق و ابزار دقیق نظارت (1)</v>
      </c>
      <c r="I13" s="1">
        <f>COUNTIF(Table2[کد سیستم],Table5[[#This Row],[کد سیستم]])</f>
        <v>1</v>
      </c>
    </row>
    <row r="14" spans="1:9" x14ac:dyDescent="0.25">
      <c r="A14" s="1">
        <v>13</v>
      </c>
      <c r="B14" s="1" t="s">
        <v>1570</v>
      </c>
      <c r="C14" s="1" t="s">
        <v>1570</v>
      </c>
      <c r="D14" s="1" t="s">
        <v>3751</v>
      </c>
      <c r="E14" s="1" t="s">
        <v>586</v>
      </c>
      <c r="F14" s="1" t="str">
        <f>VLOOKUP(Table5[[#This Row],[نام کارشناس دفتر فنی]],Table1[],3,0)</f>
        <v>کارشناس بازرسی وبرنامه ریزی تعمیرات برق وابزاردقیق(2)</v>
      </c>
      <c r="G14" s="1" t="s">
        <v>704</v>
      </c>
      <c r="H14" s="1" t="str">
        <f>VLOOKUP(Table5[[#This Row],[نام شخص کارشناس نظارت]],Table1[],3,0)</f>
        <v>کارشناس برق و ابزار دقیق نظارت (1)</v>
      </c>
      <c r="I14" s="1">
        <f>COUNTIF(Table2[کد سیستم],Table5[[#This Row],[کد سیستم]])</f>
        <v>1</v>
      </c>
    </row>
    <row r="15" spans="1:9" x14ac:dyDescent="0.25">
      <c r="A15" s="1">
        <v>14</v>
      </c>
      <c r="B15" s="1" t="s">
        <v>1572</v>
      </c>
      <c r="C15" s="1" t="s">
        <v>1572</v>
      </c>
      <c r="D15" s="1" t="s">
        <v>3751</v>
      </c>
      <c r="E15" s="1" t="s">
        <v>586</v>
      </c>
      <c r="F15" s="1" t="str">
        <f>VLOOKUP(Table5[[#This Row],[نام کارشناس دفتر فنی]],Table1[],3,0)</f>
        <v>کارشناس بازرسی وبرنامه ریزی تعمیرات برق وابزاردقیق(2)</v>
      </c>
      <c r="G15" s="1" t="s">
        <v>704</v>
      </c>
      <c r="H15" s="1" t="str">
        <f>VLOOKUP(Table5[[#This Row],[نام شخص کارشناس نظارت]],Table1[],3,0)</f>
        <v>کارشناس برق و ابزار دقیق نظارت (1)</v>
      </c>
      <c r="I15" s="1">
        <f>COUNTIF(Table2[کد سیستم],Table5[[#This Row],[کد سیستم]])</f>
        <v>1</v>
      </c>
    </row>
    <row r="16" spans="1:9" x14ac:dyDescent="0.25">
      <c r="A16" s="1">
        <v>15</v>
      </c>
      <c r="B16" s="1" t="s">
        <v>1574</v>
      </c>
      <c r="C16" s="1" t="s">
        <v>1574</v>
      </c>
      <c r="D16" s="1" t="s">
        <v>3751</v>
      </c>
      <c r="E16" s="1" t="s">
        <v>586</v>
      </c>
      <c r="F16" s="1" t="str">
        <f>VLOOKUP(Table5[[#This Row],[نام کارشناس دفتر فنی]],Table1[],3,0)</f>
        <v>کارشناس بازرسی وبرنامه ریزی تعمیرات برق وابزاردقیق(2)</v>
      </c>
      <c r="G16" s="1" t="s">
        <v>704</v>
      </c>
      <c r="H16" s="1" t="str">
        <f>VLOOKUP(Table5[[#This Row],[نام شخص کارشناس نظارت]],Table1[],3,0)</f>
        <v>کارشناس برق و ابزار دقیق نظارت (1)</v>
      </c>
      <c r="I16" s="1">
        <f>COUNTIF(Table2[کد سیستم],Table5[[#This Row],[کد سیستم]])</f>
        <v>1</v>
      </c>
    </row>
    <row r="17" spans="1:9" x14ac:dyDescent="0.25">
      <c r="A17" s="1">
        <v>16</v>
      </c>
      <c r="B17" s="1" t="s">
        <v>1576</v>
      </c>
      <c r="C17" s="1" t="s">
        <v>1576</v>
      </c>
      <c r="D17" s="1" t="s">
        <v>3751</v>
      </c>
      <c r="E17" s="1" t="s">
        <v>586</v>
      </c>
      <c r="F17" s="1" t="str">
        <f>VLOOKUP(Table5[[#This Row],[نام کارشناس دفتر فنی]],Table1[],3,0)</f>
        <v>کارشناس بازرسی وبرنامه ریزی تعمیرات برق وابزاردقیق(2)</v>
      </c>
      <c r="G17" s="1" t="s">
        <v>704</v>
      </c>
      <c r="H17" s="1" t="str">
        <f>VLOOKUP(Table5[[#This Row],[نام شخص کارشناس نظارت]],Table1[],3,0)</f>
        <v>کارشناس برق و ابزار دقیق نظارت (1)</v>
      </c>
      <c r="I17" s="1">
        <f>COUNTIF(Table2[کد سیستم],Table5[[#This Row],[کد سیستم]])</f>
        <v>1</v>
      </c>
    </row>
    <row r="18" spans="1:9" x14ac:dyDescent="0.25">
      <c r="A18" s="1">
        <v>17</v>
      </c>
      <c r="B18" s="1" t="s">
        <v>1578</v>
      </c>
      <c r="C18" s="1" t="s">
        <v>1578</v>
      </c>
      <c r="D18" s="1" t="s">
        <v>3751</v>
      </c>
      <c r="E18" s="1" t="s">
        <v>586</v>
      </c>
      <c r="F18" s="1" t="str">
        <f>VLOOKUP(Table5[[#This Row],[نام کارشناس دفتر فنی]],Table1[],3,0)</f>
        <v>کارشناس بازرسی وبرنامه ریزی تعمیرات برق وابزاردقیق(2)</v>
      </c>
      <c r="G18" s="1" t="s">
        <v>704</v>
      </c>
      <c r="H18" s="1" t="str">
        <f>VLOOKUP(Table5[[#This Row],[نام شخص کارشناس نظارت]],Table1[],3,0)</f>
        <v>کارشناس برق و ابزار دقیق نظارت (1)</v>
      </c>
      <c r="I18" s="1">
        <f>COUNTIF(Table2[کد سیستم],Table5[[#This Row],[کد سیستم]])</f>
        <v>1</v>
      </c>
    </row>
    <row r="19" spans="1:9" x14ac:dyDescent="0.25">
      <c r="A19" s="1">
        <v>18</v>
      </c>
      <c r="B19" s="1" t="s">
        <v>1580</v>
      </c>
      <c r="C19" s="1" t="s">
        <v>1580</v>
      </c>
      <c r="D19" s="1" t="s">
        <v>3751</v>
      </c>
      <c r="E19" s="1" t="s">
        <v>586</v>
      </c>
      <c r="F19" s="1" t="str">
        <f>VLOOKUP(Table5[[#This Row],[نام کارشناس دفتر فنی]],Table1[],3,0)</f>
        <v>کارشناس بازرسی وبرنامه ریزی تعمیرات برق وابزاردقیق(2)</v>
      </c>
      <c r="G19" s="1" t="s">
        <v>704</v>
      </c>
      <c r="H19" s="1" t="str">
        <f>VLOOKUP(Table5[[#This Row],[نام شخص کارشناس نظارت]],Table1[],3,0)</f>
        <v>کارشناس برق و ابزار دقیق نظارت (1)</v>
      </c>
      <c r="I19" s="1">
        <f>COUNTIF(Table2[کد سیستم],Table5[[#This Row],[کد سیستم]])</f>
        <v>1</v>
      </c>
    </row>
    <row r="20" spans="1:9" x14ac:dyDescent="0.25">
      <c r="A20" s="1">
        <v>19</v>
      </c>
      <c r="B20" s="1" t="s">
        <v>1582</v>
      </c>
      <c r="C20" s="1" t="s">
        <v>1582</v>
      </c>
      <c r="D20" s="1" t="s">
        <v>3751</v>
      </c>
      <c r="E20" s="1" t="s">
        <v>586</v>
      </c>
      <c r="F20" s="1" t="str">
        <f>VLOOKUP(Table5[[#This Row],[نام کارشناس دفتر فنی]],Table1[],3,0)</f>
        <v>کارشناس بازرسی وبرنامه ریزی تعمیرات برق وابزاردقیق(2)</v>
      </c>
      <c r="G20" s="1" t="s">
        <v>704</v>
      </c>
      <c r="H20" s="1" t="str">
        <f>VLOOKUP(Table5[[#This Row],[نام شخص کارشناس نظارت]],Table1[],3,0)</f>
        <v>کارشناس برق و ابزار دقیق نظارت (1)</v>
      </c>
      <c r="I20" s="1">
        <f>COUNTIF(Table2[کد سیستم],Table5[[#This Row],[کد سیستم]])</f>
        <v>1</v>
      </c>
    </row>
    <row r="21" spans="1:9" x14ac:dyDescent="0.25">
      <c r="A21" s="1">
        <v>20</v>
      </c>
      <c r="B21" s="1" t="s">
        <v>1584</v>
      </c>
      <c r="C21" s="1" t="s">
        <v>1584</v>
      </c>
      <c r="D21" s="1" t="s">
        <v>3751</v>
      </c>
      <c r="E21" s="1" t="s">
        <v>586</v>
      </c>
      <c r="F21" s="1" t="str">
        <f>VLOOKUP(Table5[[#This Row],[نام کارشناس دفتر فنی]],Table1[],3,0)</f>
        <v>کارشناس بازرسی وبرنامه ریزی تعمیرات برق وابزاردقیق(2)</v>
      </c>
      <c r="G21" s="1" t="s">
        <v>704</v>
      </c>
      <c r="H21" s="1" t="str">
        <f>VLOOKUP(Table5[[#This Row],[نام شخص کارشناس نظارت]],Table1[],3,0)</f>
        <v>کارشناس برق و ابزار دقیق نظارت (1)</v>
      </c>
      <c r="I21" s="1">
        <f>COUNTIF(Table2[کد سیستم],Table5[[#This Row],[کد سیستم]])</f>
        <v>1</v>
      </c>
    </row>
    <row r="22" spans="1:9" x14ac:dyDescent="0.25">
      <c r="A22" s="1">
        <v>21</v>
      </c>
      <c r="B22" s="1" t="s">
        <v>1586</v>
      </c>
      <c r="C22" s="1" t="s">
        <v>1586</v>
      </c>
      <c r="D22" s="1" t="s">
        <v>3751</v>
      </c>
      <c r="E22" s="1" t="s">
        <v>586</v>
      </c>
      <c r="F22" s="1" t="str">
        <f>VLOOKUP(Table5[[#This Row],[نام کارشناس دفتر فنی]],Table1[],3,0)</f>
        <v>کارشناس بازرسی وبرنامه ریزی تعمیرات برق وابزاردقیق(2)</v>
      </c>
      <c r="G22" s="1" t="s">
        <v>704</v>
      </c>
      <c r="H22" s="1" t="str">
        <f>VLOOKUP(Table5[[#This Row],[نام شخص کارشناس نظارت]],Table1[],3,0)</f>
        <v>کارشناس برق و ابزار دقیق نظارت (1)</v>
      </c>
      <c r="I22" s="1">
        <f>COUNTIF(Table2[کد سیستم],Table5[[#This Row],[کد سیستم]])</f>
        <v>1</v>
      </c>
    </row>
    <row r="23" spans="1:9" x14ac:dyDescent="0.25">
      <c r="A23" s="1">
        <v>22</v>
      </c>
      <c r="B23" s="1" t="s">
        <v>1588</v>
      </c>
      <c r="C23" s="1" t="s">
        <v>1588</v>
      </c>
      <c r="D23" s="1" t="s">
        <v>3751</v>
      </c>
      <c r="E23" s="1" t="s">
        <v>586</v>
      </c>
      <c r="F23" s="1" t="str">
        <f>VLOOKUP(Table5[[#This Row],[نام کارشناس دفتر فنی]],Table1[],3,0)</f>
        <v>کارشناس بازرسی وبرنامه ریزی تعمیرات برق وابزاردقیق(2)</v>
      </c>
      <c r="G23" s="1" t="s">
        <v>704</v>
      </c>
      <c r="H23" s="1" t="str">
        <f>VLOOKUP(Table5[[#This Row],[نام شخص کارشناس نظارت]],Table1[],3,0)</f>
        <v>کارشناس برق و ابزار دقیق نظارت (1)</v>
      </c>
      <c r="I23" s="1">
        <f>COUNTIF(Table2[کد سیستم],Table5[[#This Row],[کد سیستم]])</f>
        <v>1</v>
      </c>
    </row>
    <row r="24" spans="1:9" x14ac:dyDescent="0.25">
      <c r="A24" s="1">
        <v>23</v>
      </c>
      <c r="B24" s="1" t="s">
        <v>1590</v>
      </c>
      <c r="C24" s="1" t="s">
        <v>1590</v>
      </c>
      <c r="D24" s="1" t="s">
        <v>3751</v>
      </c>
      <c r="E24" s="1" t="s">
        <v>586</v>
      </c>
      <c r="F24" s="1" t="str">
        <f>VLOOKUP(Table5[[#This Row],[نام کارشناس دفتر فنی]],Table1[],3,0)</f>
        <v>کارشناس بازرسی وبرنامه ریزی تعمیرات برق وابزاردقیق(2)</v>
      </c>
      <c r="G24" s="1" t="s">
        <v>704</v>
      </c>
      <c r="H24" s="1" t="str">
        <f>VLOOKUP(Table5[[#This Row],[نام شخص کارشناس نظارت]],Table1[],3,0)</f>
        <v>کارشناس برق و ابزار دقیق نظارت (1)</v>
      </c>
      <c r="I24" s="1">
        <f>COUNTIF(Table2[کد سیستم],Table5[[#This Row],[کد سیستم]])</f>
        <v>1</v>
      </c>
    </row>
    <row r="25" spans="1:9" x14ac:dyDescent="0.25">
      <c r="A25" s="1">
        <v>24</v>
      </c>
      <c r="B25" s="1" t="s">
        <v>1592</v>
      </c>
      <c r="C25" s="1" t="s">
        <v>1592</v>
      </c>
      <c r="D25" s="1" t="s">
        <v>3751</v>
      </c>
      <c r="E25" s="1" t="s">
        <v>586</v>
      </c>
      <c r="F25" s="1" t="str">
        <f>VLOOKUP(Table5[[#This Row],[نام کارشناس دفتر فنی]],Table1[],3,0)</f>
        <v>کارشناس بازرسی وبرنامه ریزی تعمیرات برق وابزاردقیق(2)</v>
      </c>
      <c r="G25" s="1" t="s">
        <v>704</v>
      </c>
      <c r="H25" s="1" t="str">
        <f>VLOOKUP(Table5[[#This Row],[نام شخص کارشناس نظارت]],Table1[],3,0)</f>
        <v>کارشناس برق و ابزار دقیق نظارت (1)</v>
      </c>
      <c r="I25" s="1">
        <f>COUNTIF(Table2[کد سیستم],Table5[[#This Row],[کد سیستم]])</f>
        <v>1</v>
      </c>
    </row>
    <row r="26" spans="1:9" x14ac:dyDescent="0.25">
      <c r="A26" s="1">
        <v>25</v>
      </c>
      <c r="B26" s="1" t="s">
        <v>1594</v>
      </c>
      <c r="C26" s="1" t="s">
        <v>1594</v>
      </c>
      <c r="D26" s="1" t="s">
        <v>3751</v>
      </c>
      <c r="E26" s="1" t="s">
        <v>586</v>
      </c>
      <c r="F26" s="1" t="str">
        <f>VLOOKUP(Table5[[#This Row],[نام کارشناس دفتر فنی]],Table1[],3,0)</f>
        <v>کارشناس بازرسی وبرنامه ریزی تعمیرات برق وابزاردقیق(2)</v>
      </c>
      <c r="G26" s="1" t="s">
        <v>704</v>
      </c>
      <c r="H26" s="1" t="str">
        <f>VLOOKUP(Table5[[#This Row],[نام شخص کارشناس نظارت]],Table1[],3,0)</f>
        <v>کارشناس برق و ابزار دقیق نظارت (1)</v>
      </c>
      <c r="I26" s="1">
        <f>COUNTIF(Table2[کد سیستم],Table5[[#This Row],[کد سیستم]])</f>
        <v>1</v>
      </c>
    </row>
    <row r="27" spans="1:9" x14ac:dyDescent="0.25">
      <c r="A27" s="1">
        <v>26</v>
      </c>
      <c r="B27" s="1" t="s">
        <v>1596</v>
      </c>
      <c r="C27" s="1" t="s">
        <v>1596</v>
      </c>
      <c r="D27" s="1" t="s">
        <v>3751</v>
      </c>
      <c r="E27" s="1" t="s">
        <v>586</v>
      </c>
      <c r="F27" s="1" t="str">
        <f>VLOOKUP(Table5[[#This Row],[نام کارشناس دفتر فنی]],Table1[],3,0)</f>
        <v>کارشناس بازرسی وبرنامه ریزی تعمیرات برق وابزاردقیق(2)</v>
      </c>
      <c r="G27" s="1" t="s">
        <v>704</v>
      </c>
      <c r="H27" s="1" t="str">
        <f>VLOOKUP(Table5[[#This Row],[نام شخص کارشناس نظارت]],Table1[],3,0)</f>
        <v>کارشناس برق و ابزار دقیق نظارت (1)</v>
      </c>
      <c r="I27" s="1">
        <f>COUNTIF(Table2[کد سیستم],Table5[[#This Row],[کد سیستم]])</f>
        <v>1</v>
      </c>
    </row>
    <row r="28" spans="1:9" x14ac:dyDescent="0.25">
      <c r="A28" s="1">
        <v>27</v>
      </c>
      <c r="B28" s="1" t="s">
        <v>1598</v>
      </c>
      <c r="C28" s="1" t="s">
        <v>1598</v>
      </c>
      <c r="D28" s="1" t="s">
        <v>3751</v>
      </c>
      <c r="E28" s="1" t="s">
        <v>586</v>
      </c>
      <c r="F28" s="1" t="str">
        <f>VLOOKUP(Table5[[#This Row],[نام کارشناس دفتر فنی]],Table1[],3,0)</f>
        <v>کارشناس بازرسی وبرنامه ریزی تعمیرات برق وابزاردقیق(2)</v>
      </c>
      <c r="G28" s="1" t="s">
        <v>704</v>
      </c>
      <c r="H28" s="1" t="str">
        <f>VLOOKUP(Table5[[#This Row],[نام شخص کارشناس نظارت]],Table1[],3,0)</f>
        <v>کارشناس برق و ابزار دقیق نظارت (1)</v>
      </c>
      <c r="I28" s="1">
        <f>COUNTIF(Table2[کد سیستم],Table5[[#This Row],[کد سیستم]])</f>
        <v>1</v>
      </c>
    </row>
    <row r="29" spans="1:9" x14ac:dyDescent="0.25">
      <c r="A29" s="1">
        <v>28</v>
      </c>
      <c r="B29" s="1" t="s">
        <v>1600</v>
      </c>
      <c r="C29" s="1" t="s">
        <v>1600</v>
      </c>
      <c r="D29" s="1" t="s">
        <v>3751</v>
      </c>
      <c r="E29" s="1" t="s">
        <v>586</v>
      </c>
      <c r="F29" s="1" t="str">
        <f>VLOOKUP(Table5[[#This Row],[نام کارشناس دفتر فنی]],Table1[],3,0)</f>
        <v>کارشناس بازرسی وبرنامه ریزی تعمیرات برق وابزاردقیق(2)</v>
      </c>
      <c r="G29" s="1" t="s">
        <v>704</v>
      </c>
      <c r="H29" s="1" t="str">
        <f>VLOOKUP(Table5[[#This Row],[نام شخص کارشناس نظارت]],Table1[],3,0)</f>
        <v>کارشناس برق و ابزار دقیق نظارت (1)</v>
      </c>
      <c r="I29" s="1">
        <f>COUNTIF(Table2[کد سیستم],Table5[[#This Row],[کد سیستم]])</f>
        <v>1</v>
      </c>
    </row>
    <row r="30" spans="1:9" x14ac:dyDescent="0.25">
      <c r="A30" s="1">
        <v>29</v>
      </c>
      <c r="B30" s="1" t="s">
        <v>1602</v>
      </c>
      <c r="C30" s="1" t="s">
        <v>1602</v>
      </c>
      <c r="D30" s="1" t="s">
        <v>3751</v>
      </c>
      <c r="E30" s="1" t="s">
        <v>586</v>
      </c>
      <c r="F30" s="1" t="str">
        <f>VLOOKUP(Table5[[#This Row],[نام کارشناس دفتر فنی]],Table1[],3,0)</f>
        <v>کارشناس بازرسی وبرنامه ریزی تعمیرات برق وابزاردقیق(2)</v>
      </c>
      <c r="G30" s="1" t="s">
        <v>704</v>
      </c>
      <c r="H30" s="1" t="str">
        <f>VLOOKUP(Table5[[#This Row],[نام شخص کارشناس نظارت]],Table1[],3,0)</f>
        <v>کارشناس برق و ابزار دقیق نظارت (1)</v>
      </c>
      <c r="I30" s="1">
        <f>COUNTIF(Table2[کد سیستم],Table5[[#This Row],[کد سیستم]])</f>
        <v>1</v>
      </c>
    </row>
    <row r="31" spans="1:9" x14ac:dyDescent="0.25">
      <c r="A31" s="1">
        <v>30</v>
      </c>
      <c r="B31" s="1" t="s">
        <v>1604</v>
      </c>
      <c r="C31" s="1" t="s">
        <v>1604</v>
      </c>
      <c r="D31" s="1" t="s">
        <v>3751</v>
      </c>
      <c r="E31" s="1" t="s">
        <v>586</v>
      </c>
      <c r="F31" s="1" t="str">
        <f>VLOOKUP(Table5[[#This Row],[نام کارشناس دفتر فنی]],Table1[],3,0)</f>
        <v>کارشناس بازرسی وبرنامه ریزی تعمیرات برق وابزاردقیق(2)</v>
      </c>
      <c r="G31" s="1" t="s">
        <v>704</v>
      </c>
      <c r="H31" s="1" t="str">
        <f>VLOOKUP(Table5[[#This Row],[نام شخص کارشناس نظارت]],Table1[],3,0)</f>
        <v>کارشناس برق و ابزار دقیق نظارت (1)</v>
      </c>
      <c r="I31" s="1">
        <f>COUNTIF(Table2[کد سیستم],Table5[[#This Row],[کد سیستم]])</f>
        <v>1</v>
      </c>
    </row>
    <row r="32" spans="1:9" x14ac:dyDescent="0.25">
      <c r="A32" s="1">
        <v>31</v>
      </c>
      <c r="B32" s="1" t="s">
        <v>1606</v>
      </c>
      <c r="C32" s="1" t="s">
        <v>1606</v>
      </c>
      <c r="D32" s="1" t="s">
        <v>3751</v>
      </c>
      <c r="E32" s="1" t="s">
        <v>586</v>
      </c>
      <c r="F32" s="1" t="str">
        <f>VLOOKUP(Table5[[#This Row],[نام کارشناس دفتر فنی]],Table1[],3,0)</f>
        <v>کارشناس بازرسی وبرنامه ریزی تعمیرات برق وابزاردقیق(2)</v>
      </c>
      <c r="G32" s="1" t="s">
        <v>704</v>
      </c>
      <c r="H32" s="1" t="str">
        <f>VLOOKUP(Table5[[#This Row],[نام شخص کارشناس نظارت]],Table1[],3,0)</f>
        <v>کارشناس برق و ابزار دقیق نظارت (1)</v>
      </c>
      <c r="I32" s="1">
        <f>COUNTIF(Table2[کد سیستم],Table5[[#This Row],[کد سیستم]])</f>
        <v>1</v>
      </c>
    </row>
    <row r="33" spans="1:9" x14ac:dyDescent="0.25">
      <c r="A33" s="1">
        <v>32</v>
      </c>
      <c r="B33" s="1" t="s">
        <v>1608</v>
      </c>
      <c r="C33" s="1" t="s">
        <v>1608</v>
      </c>
      <c r="D33" s="1" t="s">
        <v>3751</v>
      </c>
      <c r="E33" s="1" t="s">
        <v>586</v>
      </c>
      <c r="F33" s="1" t="str">
        <f>VLOOKUP(Table5[[#This Row],[نام کارشناس دفتر فنی]],Table1[],3,0)</f>
        <v>کارشناس بازرسی وبرنامه ریزی تعمیرات برق وابزاردقیق(2)</v>
      </c>
      <c r="G33" s="1" t="s">
        <v>704</v>
      </c>
      <c r="H33" s="1" t="str">
        <f>VLOOKUP(Table5[[#This Row],[نام شخص کارشناس نظارت]],Table1[],3,0)</f>
        <v>کارشناس برق و ابزار دقیق نظارت (1)</v>
      </c>
      <c r="I33" s="1">
        <f>COUNTIF(Table2[کد سیستم],Table5[[#This Row],[کد سیستم]])</f>
        <v>1</v>
      </c>
    </row>
    <row r="34" spans="1:9" x14ac:dyDescent="0.25">
      <c r="A34" s="1">
        <v>33</v>
      </c>
      <c r="B34" s="1" t="s">
        <v>1610</v>
      </c>
      <c r="C34" s="1" t="s">
        <v>1610</v>
      </c>
      <c r="D34" s="1" t="s">
        <v>3751</v>
      </c>
      <c r="E34" s="1" t="s">
        <v>586</v>
      </c>
      <c r="F34" s="1" t="str">
        <f>VLOOKUP(Table5[[#This Row],[نام کارشناس دفتر فنی]],Table1[],3,0)</f>
        <v>کارشناس بازرسی وبرنامه ریزی تعمیرات برق وابزاردقیق(2)</v>
      </c>
      <c r="G34" s="1" t="s">
        <v>704</v>
      </c>
      <c r="H34" s="1" t="str">
        <f>VLOOKUP(Table5[[#This Row],[نام شخص کارشناس نظارت]],Table1[],3,0)</f>
        <v>کارشناس برق و ابزار دقیق نظارت (1)</v>
      </c>
      <c r="I34" s="1">
        <f>COUNTIF(Table2[کد سیستم],Table5[[#This Row],[کد سیستم]])</f>
        <v>1</v>
      </c>
    </row>
    <row r="35" spans="1:9" x14ac:dyDescent="0.25">
      <c r="A35" s="1">
        <v>34</v>
      </c>
      <c r="B35" s="1" t="s">
        <v>1612</v>
      </c>
      <c r="C35" s="1" t="s">
        <v>1612</v>
      </c>
      <c r="D35" s="1" t="s">
        <v>3751</v>
      </c>
      <c r="E35" s="1" t="s">
        <v>586</v>
      </c>
      <c r="F35" s="1" t="str">
        <f>VLOOKUP(Table5[[#This Row],[نام کارشناس دفتر فنی]],Table1[],3,0)</f>
        <v>کارشناس بازرسی وبرنامه ریزی تعمیرات برق وابزاردقیق(2)</v>
      </c>
      <c r="G35" s="1" t="s">
        <v>704</v>
      </c>
      <c r="H35" s="1" t="str">
        <f>VLOOKUP(Table5[[#This Row],[نام شخص کارشناس نظارت]],Table1[],3,0)</f>
        <v>کارشناس برق و ابزار دقیق نظارت (1)</v>
      </c>
      <c r="I35" s="1">
        <f>COUNTIF(Table2[کد سیستم],Table5[[#This Row],[کد سیستم]])</f>
        <v>1</v>
      </c>
    </row>
    <row r="36" spans="1:9" x14ac:dyDescent="0.25">
      <c r="A36" s="1">
        <v>35</v>
      </c>
      <c r="B36" s="1" t="s">
        <v>1614</v>
      </c>
      <c r="C36" s="1" t="s">
        <v>1614</v>
      </c>
      <c r="D36" s="1" t="s">
        <v>3751</v>
      </c>
      <c r="E36" s="1" t="s">
        <v>586</v>
      </c>
      <c r="F36" s="1" t="str">
        <f>VLOOKUP(Table5[[#This Row],[نام کارشناس دفتر فنی]],Table1[],3,0)</f>
        <v>کارشناس بازرسی وبرنامه ریزی تعمیرات برق وابزاردقیق(2)</v>
      </c>
      <c r="G36" s="1" t="s">
        <v>704</v>
      </c>
      <c r="H36" s="1" t="str">
        <f>VLOOKUP(Table5[[#This Row],[نام شخص کارشناس نظارت]],Table1[],3,0)</f>
        <v>کارشناس برق و ابزار دقیق نظارت (1)</v>
      </c>
      <c r="I36" s="1">
        <f>COUNTIF(Table2[کد سیستم],Table5[[#This Row],[کد سیستم]])</f>
        <v>1</v>
      </c>
    </row>
    <row r="37" spans="1:9" x14ac:dyDescent="0.25">
      <c r="A37" s="1">
        <v>36</v>
      </c>
      <c r="B37" s="1" t="s">
        <v>1616</v>
      </c>
      <c r="C37" s="1" t="s">
        <v>1616</v>
      </c>
      <c r="D37" s="1" t="s">
        <v>3751</v>
      </c>
      <c r="E37" s="1" t="s">
        <v>586</v>
      </c>
      <c r="F37" s="1" t="str">
        <f>VLOOKUP(Table5[[#This Row],[نام کارشناس دفتر فنی]],Table1[],3,0)</f>
        <v>کارشناس بازرسی وبرنامه ریزی تعمیرات برق وابزاردقیق(2)</v>
      </c>
      <c r="G37" s="1" t="s">
        <v>704</v>
      </c>
      <c r="H37" s="1" t="str">
        <f>VLOOKUP(Table5[[#This Row],[نام شخص کارشناس نظارت]],Table1[],3,0)</f>
        <v>کارشناس برق و ابزار دقیق نظارت (1)</v>
      </c>
      <c r="I37" s="1">
        <f>COUNTIF(Table2[کد سیستم],Table5[[#This Row],[کد سیستم]])</f>
        <v>1</v>
      </c>
    </row>
    <row r="38" spans="1:9" x14ac:dyDescent="0.25">
      <c r="A38" s="1">
        <v>37</v>
      </c>
      <c r="B38" s="1" t="s">
        <v>1618</v>
      </c>
      <c r="C38" s="1" t="s">
        <v>1618</v>
      </c>
      <c r="D38" s="1" t="s">
        <v>3751</v>
      </c>
      <c r="E38" s="1" t="s">
        <v>586</v>
      </c>
      <c r="F38" s="1" t="str">
        <f>VLOOKUP(Table5[[#This Row],[نام کارشناس دفتر فنی]],Table1[],3,0)</f>
        <v>کارشناس بازرسی وبرنامه ریزی تعمیرات برق وابزاردقیق(2)</v>
      </c>
      <c r="G38" s="1" t="s">
        <v>704</v>
      </c>
      <c r="H38" s="1" t="str">
        <f>VLOOKUP(Table5[[#This Row],[نام شخص کارشناس نظارت]],Table1[],3,0)</f>
        <v>کارشناس برق و ابزار دقیق نظارت (1)</v>
      </c>
      <c r="I38" s="1">
        <f>COUNTIF(Table2[کد سیستم],Table5[[#This Row],[کد سیستم]])</f>
        <v>1</v>
      </c>
    </row>
    <row r="39" spans="1:9" x14ac:dyDescent="0.25">
      <c r="A39" s="1">
        <v>38</v>
      </c>
      <c r="B39" s="1" t="s">
        <v>1620</v>
      </c>
      <c r="C39" s="1" t="s">
        <v>1620</v>
      </c>
      <c r="D39" s="1" t="s">
        <v>3751</v>
      </c>
      <c r="E39" s="1" t="s">
        <v>586</v>
      </c>
      <c r="F39" s="1" t="str">
        <f>VLOOKUP(Table5[[#This Row],[نام کارشناس دفتر فنی]],Table1[],3,0)</f>
        <v>کارشناس بازرسی وبرنامه ریزی تعمیرات برق وابزاردقیق(2)</v>
      </c>
      <c r="G39" s="1" t="s">
        <v>704</v>
      </c>
      <c r="H39" s="1" t="str">
        <f>VLOOKUP(Table5[[#This Row],[نام شخص کارشناس نظارت]],Table1[],3,0)</f>
        <v>کارشناس برق و ابزار دقیق نظارت (1)</v>
      </c>
      <c r="I39" s="1">
        <f>COUNTIF(Table2[کد سیستم],Table5[[#This Row],[کد سیستم]])</f>
        <v>1</v>
      </c>
    </row>
    <row r="40" spans="1:9" x14ac:dyDescent="0.25">
      <c r="A40" s="1">
        <v>39</v>
      </c>
      <c r="B40" s="1" t="s">
        <v>1622</v>
      </c>
      <c r="C40" s="1" t="s">
        <v>1622</v>
      </c>
      <c r="D40" s="1" t="s">
        <v>3751</v>
      </c>
      <c r="E40" s="1" t="s">
        <v>586</v>
      </c>
      <c r="F40" s="1" t="str">
        <f>VLOOKUP(Table5[[#This Row],[نام کارشناس دفتر فنی]],Table1[],3,0)</f>
        <v>کارشناس بازرسی وبرنامه ریزی تعمیرات برق وابزاردقیق(2)</v>
      </c>
      <c r="G40" s="1" t="s">
        <v>704</v>
      </c>
      <c r="H40" s="1" t="str">
        <f>VLOOKUP(Table5[[#This Row],[نام شخص کارشناس نظارت]],Table1[],3,0)</f>
        <v>کارشناس برق و ابزار دقیق نظارت (1)</v>
      </c>
      <c r="I40" s="1">
        <f>COUNTIF(Table2[کد سیستم],Table5[[#This Row],[کد سیستم]])</f>
        <v>1</v>
      </c>
    </row>
    <row r="41" spans="1:9" x14ac:dyDescent="0.25">
      <c r="A41" s="1">
        <v>40</v>
      </c>
      <c r="B41" s="1" t="s">
        <v>1624</v>
      </c>
      <c r="C41" s="1" t="s">
        <v>1624</v>
      </c>
      <c r="D41" s="1" t="s">
        <v>3751</v>
      </c>
      <c r="E41" s="1" t="s">
        <v>586</v>
      </c>
      <c r="F41" s="1" t="str">
        <f>VLOOKUP(Table5[[#This Row],[نام کارشناس دفتر فنی]],Table1[],3,0)</f>
        <v>کارشناس بازرسی وبرنامه ریزی تعمیرات برق وابزاردقیق(2)</v>
      </c>
      <c r="G41" s="1" t="s">
        <v>704</v>
      </c>
      <c r="H41" s="1" t="str">
        <f>VLOOKUP(Table5[[#This Row],[نام شخص کارشناس نظارت]],Table1[],3,0)</f>
        <v>کارشناس برق و ابزار دقیق نظارت (1)</v>
      </c>
      <c r="I41" s="1">
        <f>COUNTIF(Table2[کد سیستم],Table5[[#This Row],[کد سیستم]])</f>
        <v>1</v>
      </c>
    </row>
    <row r="42" spans="1:9" x14ac:dyDescent="0.25">
      <c r="A42" s="1">
        <v>41</v>
      </c>
      <c r="B42" s="1" t="s">
        <v>1626</v>
      </c>
      <c r="C42" s="1" t="s">
        <v>1626</v>
      </c>
      <c r="D42" s="1" t="s">
        <v>3751</v>
      </c>
      <c r="E42" s="1" t="s">
        <v>586</v>
      </c>
      <c r="F42" s="1" t="str">
        <f>VLOOKUP(Table5[[#This Row],[نام کارشناس دفتر فنی]],Table1[],3,0)</f>
        <v>کارشناس بازرسی وبرنامه ریزی تعمیرات برق وابزاردقیق(2)</v>
      </c>
      <c r="G42" s="1" t="s">
        <v>704</v>
      </c>
      <c r="H42" s="1" t="str">
        <f>VLOOKUP(Table5[[#This Row],[نام شخص کارشناس نظارت]],Table1[],3,0)</f>
        <v>کارشناس برق و ابزار دقیق نظارت (1)</v>
      </c>
      <c r="I42" s="1">
        <f>COUNTIF(Table2[کد سیستم],Table5[[#This Row],[کد سیستم]])</f>
        <v>1</v>
      </c>
    </row>
    <row r="43" spans="1:9" x14ac:dyDescent="0.25">
      <c r="A43" s="1">
        <v>42</v>
      </c>
      <c r="B43" s="1" t="s">
        <v>1628</v>
      </c>
      <c r="C43" s="1" t="s">
        <v>1628</v>
      </c>
      <c r="D43" s="1" t="s">
        <v>3751</v>
      </c>
      <c r="E43" s="1" t="s">
        <v>586</v>
      </c>
      <c r="F43" s="1" t="str">
        <f>VLOOKUP(Table5[[#This Row],[نام کارشناس دفتر فنی]],Table1[],3,0)</f>
        <v>کارشناس بازرسی وبرنامه ریزی تعمیرات برق وابزاردقیق(2)</v>
      </c>
      <c r="G43" s="1" t="s">
        <v>704</v>
      </c>
      <c r="H43" s="1" t="str">
        <f>VLOOKUP(Table5[[#This Row],[نام شخص کارشناس نظارت]],Table1[],3,0)</f>
        <v>کارشناس برق و ابزار دقیق نظارت (1)</v>
      </c>
      <c r="I43" s="1">
        <f>COUNTIF(Table2[کد سیستم],Table5[[#This Row],[کد سیستم]])</f>
        <v>1</v>
      </c>
    </row>
    <row r="44" spans="1:9" x14ac:dyDescent="0.25">
      <c r="A44" s="1">
        <v>43</v>
      </c>
      <c r="B44" s="1" t="s">
        <v>1630</v>
      </c>
      <c r="C44" s="1" t="s">
        <v>1630</v>
      </c>
      <c r="D44" s="1" t="s">
        <v>3751</v>
      </c>
      <c r="E44" s="1" t="s">
        <v>586</v>
      </c>
      <c r="F44" s="1" t="str">
        <f>VLOOKUP(Table5[[#This Row],[نام کارشناس دفتر فنی]],Table1[],3,0)</f>
        <v>کارشناس بازرسی وبرنامه ریزی تعمیرات برق وابزاردقیق(2)</v>
      </c>
      <c r="G44" s="1" t="s">
        <v>704</v>
      </c>
      <c r="H44" s="1" t="str">
        <f>VLOOKUP(Table5[[#This Row],[نام شخص کارشناس نظارت]],Table1[],3,0)</f>
        <v>کارشناس برق و ابزار دقیق نظارت (1)</v>
      </c>
      <c r="I44" s="1">
        <f>COUNTIF(Table2[کد سیستم],Table5[[#This Row],[کد سیستم]])</f>
        <v>1</v>
      </c>
    </row>
    <row r="45" spans="1:9" x14ac:dyDescent="0.25">
      <c r="A45" s="1">
        <v>44</v>
      </c>
      <c r="B45" s="1" t="s">
        <v>1632</v>
      </c>
      <c r="C45" s="1" t="s">
        <v>1632</v>
      </c>
      <c r="D45" s="1" t="s">
        <v>3751</v>
      </c>
      <c r="E45" s="1" t="s">
        <v>586</v>
      </c>
      <c r="F45" s="1" t="str">
        <f>VLOOKUP(Table5[[#This Row],[نام کارشناس دفتر فنی]],Table1[],3,0)</f>
        <v>کارشناس بازرسی وبرنامه ریزی تعمیرات برق وابزاردقیق(2)</v>
      </c>
      <c r="G45" s="1" t="s">
        <v>704</v>
      </c>
      <c r="H45" s="1" t="str">
        <f>VLOOKUP(Table5[[#This Row],[نام شخص کارشناس نظارت]],Table1[],3,0)</f>
        <v>کارشناس برق و ابزار دقیق نظارت (1)</v>
      </c>
      <c r="I45" s="1">
        <f>COUNTIF(Table2[کد سیستم],Table5[[#This Row],[کد سیستم]])</f>
        <v>1</v>
      </c>
    </row>
    <row r="46" spans="1:9" x14ac:dyDescent="0.25">
      <c r="A46" s="1">
        <v>45</v>
      </c>
      <c r="B46" s="1" t="s">
        <v>1634</v>
      </c>
      <c r="C46" s="1" t="s">
        <v>1634</v>
      </c>
      <c r="D46" s="1" t="s">
        <v>3751</v>
      </c>
      <c r="E46" s="1" t="s">
        <v>586</v>
      </c>
      <c r="F46" s="1" t="str">
        <f>VLOOKUP(Table5[[#This Row],[نام کارشناس دفتر فنی]],Table1[],3,0)</f>
        <v>کارشناس بازرسی وبرنامه ریزی تعمیرات برق وابزاردقیق(2)</v>
      </c>
      <c r="G46" s="1" t="s">
        <v>704</v>
      </c>
      <c r="H46" s="1" t="str">
        <f>VLOOKUP(Table5[[#This Row],[نام شخص کارشناس نظارت]],Table1[],3,0)</f>
        <v>کارشناس برق و ابزار دقیق نظارت (1)</v>
      </c>
      <c r="I46" s="1">
        <f>COUNTIF(Table2[کد سیستم],Table5[[#This Row],[کد سیستم]])</f>
        <v>1</v>
      </c>
    </row>
    <row r="47" spans="1:9" x14ac:dyDescent="0.25">
      <c r="A47" s="1">
        <v>46</v>
      </c>
      <c r="B47" s="1" t="s">
        <v>1636</v>
      </c>
      <c r="C47" s="1" t="s">
        <v>1636</v>
      </c>
      <c r="D47" s="1" t="s">
        <v>3751</v>
      </c>
      <c r="E47" s="1" t="s">
        <v>586</v>
      </c>
      <c r="F47" s="1" t="str">
        <f>VLOOKUP(Table5[[#This Row],[نام کارشناس دفتر فنی]],Table1[],3,0)</f>
        <v>کارشناس بازرسی وبرنامه ریزی تعمیرات برق وابزاردقیق(2)</v>
      </c>
      <c r="G47" s="1" t="s">
        <v>704</v>
      </c>
      <c r="H47" s="1" t="str">
        <f>VLOOKUP(Table5[[#This Row],[نام شخص کارشناس نظارت]],Table1[],3,0)</f>
        <v>کارشناس برق و ابزار دقیق نظارت (1)</v>
      </c>
      <c r="I47" s="1">
        <f>COUNTIF(Table2[کد سیستم],Table5[[#This Row],[کد سیستم]])</f>
        <v>1</v>
      </c>
    </row>
    <row r="48" spans="1:9" x14ac:dyDescent="0.25">
      <c r="A48" s="1">
        <v>47</v>
      </c>
      <c r="B48" s="1" t="s">
        <v>1638</v>
      </c>
      <c r="C48" s="1" t="s">
        <v>1638</v>
      </c>
      <c r="D48" s="1" t="s">
        <v>3751</v>
      </c>
      <c r="E48" s="1" t="s">
        <v>586</v>
      </c>
      <c r="F48" s="1" t="str">
        <f>VLOOKUP(Table5[[#This Row],[نام کارشناس دفتر فنی]],Table1[],3,0)</f>
        <v>کارشناس بازرسی وبرنامه ریزی تعمیرات برق وابزاردقیق(2)</v>
      </c>
      <c r="G48" s="1" t="s">
        <v>704</v>
      </c>
      <c r="H48" s="1" t="str">
        <f>VLOOKUP(Table5[[#This Row],[نام شخص کارشناس نظارت]],Table1[],3,0)</f>
        <v>کارشناس برق و ابزار دقیق نظارت (1)</v>
      </c>
      <c r="I48" s="1">
        <f>COUNTIF(Table2[کد سیستم],Table5[[#This Row],[کد سیستم]])</f>
        <v>1</v>
      </c>
    </row>
    <row r="49" spans="1:9" x14ac:dyDescent="0.25">
      <c r="A49" s="1">
        <v>48</v>
      </c>
      <c r="B49" s="1" t="s">
        <v>1640</v>
      </c>
      <c r="C49" s="1" t="s">
        <v>1640</v>
      </c>
      <c r="D49" s="1" t="s">
        <v>3751</v>
      </c>
      <c r="E49" s="1" t="s">
        <v>586</v>
      </c>
      <c r="F49" s="1" t="str">
        <f>VLOOKUP(Table5[[#This Row],[نام کارشناس دفتر فنی]],Table1[],3,0)</f>
        <v>کارشناس بازرسی وبرنامه ریزی تعمیرات برق وابزاردقیق(2)</v>
      </c>
      <c r="G49" s="1" t="s">
        <v>704</v>
      </c>
      <c r="H49" s="1" t="str">
        <f>VLOOKUP(Table5[[#This Row],[نام شخص کارشناس نظارت]],Table1[],3,0)</f>
        <v>کارشناس برق و ابزار دقیق نظارت (1)</v>
      </c>
      <c r="I49" s="1">
        <f>COUNTIF(Table2[کد سیستم],Table5[[#This Row],[کد سیستم]])</f>
        <v>1</v>
      </c>
    </row>
    <row r="50" spans="1:9" x14ac:dyDescent="0.25">
      <c r="A50" s="1">
        <v>49</v>
      </c>
      <c r="B50" s="1" t="s">
        <v>1642</v>
      </c>
      <c r="C50" s="1" t="s">
        <v>1642</v>
      </c>
      <c r="D50" s="1" t="s">
        <v>3751</v>
      </c>
      <c r="E50" s="1" t="s">
        <v>586</v>
      </c>
      <c r="F50" s="1" t="str">
        <f>VLOOKUP(Table5[[#This Row],[نام کارشناس دفتر فنی]],Table1[],3,0)</f>
        <v>کارشناس بازرسی وبرنامه ریزی تعمیرات برق وابزاردقیق(2)</v>
      </c>
      <c r="G50" s="1" t="s">
        <v>704</v>
      </c>
      <c r="H50" s="1" t="str">
        <f>VLOOKUP(Table5[[#This Row],[نام شخص کارشناس نظارت]],Table1[],3,0)</f>
        <v>کارشناس برق و ابزار دقیق نظارت (1)</v>
      </c>
      <c r="I50" s="1">
        <f>COUNTIF(Table2[کد سیستم],Table5[[#This Row],[کد سیستم]])</f>
        <v>1</v>
      </c>
    </row>
    <row r="51" spans="1:9" x14ac:dyDescent="0.25">
      <c r="A51" s="1">
        <v>50</v>
      </c>
      <c r="B51" s="1" t="s">
        <v>1644</v>
      </c>
      <c r="C51" s="1" t="s">
        <v>1644</v>
      </c>
      <c r="D51" s="1" t="s">
        <v>3751</v>
      </c>
      <c r="E51" s="1" t="s">
        <v>586</v>
      </c>
      <c r="F51" s="1" t="str">
        <f>VLOOKUP(Table5[[#This Row],[نام کارشناس دفتر فنی]],Table1[],3,0)</f>
        <v>کارشناس بازرسی وبرنامه ریزی تعمیرات برق وابزاردقیق(2)</v>
      </c>
      <c r="G51" s="1" t="s">
        <v>704</v>
      </c>
      <c r="H51" s="1" t="str">
        <f>VLOOKUP(Table5[[#This Row],[نام شخص کارشناس نظارت]],Table1[],3,0)</f>
        <v>کارشناس برق و ابزار دقیق نظارت (1)</v>
      </c>
      <c r="I51" s="1">
        <f>COUNTIF(Table2[کد سیستم],Table5[[#This Row],[کد سیستم]])</f>
        <v>1</v>
      </c>
    </row>
    <row r="52" spans="1:9" x14ac:dyDescent="0.25">
      <c r="A52" s="1">
        <v>51</v>
      </c>
      <c r="B52" s="1" t="s">
        <v>1646</v>
      </c>
      <c r="C52" s="1" t="s">
        <v>1646</v>
      </c>
      <c r="D52" s="1" t="s">
        <v>3751</v>
      </c>
      <c r="E52" s="1" t="s">
        <v>586</v>
      </c>
      <c r="F52" s="1" t="str">
        <f>VLOOKUP(Table5[[#This Row],[نام کارشناس دفتر فنی]],Table1[],3,0)</f>
        <v>کارشناس بازرسی وبرنامه ریزی تعمیرات برق وابزاردقیق(2)</v>
      </c>
      <c r="G52" s="1" t="s">
        <v>704</v>
      </c>
      <c r="H52" s="1" t="str">
        <f>VLOOKUP(Table5[[#This Row],[نام شخص کارشناس نظارت]],Table1[],3,0)</f>
        <v>کارشناس برق و ابزار دقیق نظارت (1)</v>
      </c>
      <c r="I52" s="1">
        <f>COUNTIF(Table2[کد سیستم],Table5[[#This Row],[کد سیستم]])</f>
        <v>1</v>
      </c>
    </row>
    <row r="53" spans="1:9" x14ac:dyDescent="0.25">
      <c r="A53" s="1">
        <v>52</v>
      </c>
      <c r="B53" s="1" t="s">
        <v>1648</v>
      </c>
      <c r="C53" s="1" t="s">
        <v>1648</v>
      </c>
      <c r="D53" s="1" t="s">
        <v>3751</v>
      </c>
      <c r="E53" s="1" t="s">
        <v>586</v>
      </c>
      <c r="F53" s="1" t="str">
        <f>VLOOKUP(Table5[[#This Row],[نام کارشناس دفتر فنی]],Table1[],3,0)</f>
        <v>کارشناس بازرسی وبرنامه ریزی تعمیرات برق وابزاردقیق(2)</v>
      </c>
      <c r="G53" s="1" t="s">
        <v>704</v>
      </c>
      <c r="H53" s="1" t="str">
        <f>VLOOKUP(Table5[[#This Row],[نام شخص کارشناس نظارت]],Table1[],3,0)</f>
        <v>کارشناس برق و ابزار دقیق نظارت (1)</v>
      </c>
      <c r="I53" s="1">
        <f>COUNTIF(Table2[کد سیستم],Table5[[#This Row],[کد سیستم]])</f>
        <v>1</v>
      </c>
    </row>
    <row r="54" spans="1:9" x14ac:dyDescent="0.25">
      <c r="A54" s="1">
        <v>53</v>
      </c>
      <c r="B54" s="1" t="s">
        <v>1650</v>
      </c>
      <c r="C54" s="1" t="s">
        <v>1650</v>
      </c>
      <c r="D54" s="1" t="s">
        <v>3751</v>
      </c>
      <c r="E54" s="1" t="s">
        <v>586</v>
      </c>
      <c r="F54" s="1" t="str">
        <f>VLOOKUP(Table5[[#This Row],[نام کارشناس دفتر فنی]],Table1[],3,0)</f>
        <v>کارشناس بازرسی وبرنامه ریزی تعمیرات برق وابزاردقیق(2)</v>
      </c>
      <c r="G54" s="1" t="s">
        <v>704</v>
      </c>
      <c r="H54" s="1" t="str">
        <f>VLOOKUP(Table5[[#This Row],[نام شخص کارشناس نظارت]],Table1[],3,0)</f>
        <v>کارشناس برق و ابزار دقیق نظارت (1)</v>
      </c>
      <c r="I54" s="1">
        <f>COUNTIF(Table2[کد سیستم],Table5[[#This Row],[کد سیستم]])</f>
        <v>1</v>
      </c>
    </row>
    <row r="55" spans="1:9" x14ac:dyDescent="0.25">
      <c r="A55" s="1">
        <v>54</v>
      </c>
      <c r="B55" s="1" t="s">
        <v>1652</v>
      </c>
      <c r="C55" s="1" t="s">
        <v>1652</v>
      </c>
      <c r="D55" s="1" t="s">
        <v>3751</v>
      </c>
      <c r="E55" s="1" t="s">
        <v>586</v>
      </c>
      <c r="F55" s="1" t="str">
        <f>VLOOKUP(Table5[[#This Row],[نام کارشناس دفتر فنی]],Table1[],3,0)</f>
        <v>کارشناس بازرسی وبرنامه ریزی تعمیرات برق وابزاردقیق(2)</v>
      </c>
      <c r="G55" s="1" t="s">
        <v>704</v>
      </c>
      <c r="H55" s="1" t="str">
        <f>VLOOKUP(Table5[[#This Row],[نام شخص کارشناس نظارت]],Table1[],3,0)</f>
        <v>کارشناس برق و ابزار دقیق نظارت (1)</v>
      </c>
      <c r="I55" s="1">
        <f>COUNTIF(Table2[کد سیستم],Table5[[#This Row],[کد سیستم]])</f>
        <v>1</v>
      </c>
    </row>
    <row r="56" spans="1:9" x14ac:dyDescent="0.25">
      <c r="A56" s="1">
        <v>55</v>
      </c>
      <c r="B56" s="1" t="s">
        <v>1654</v>
      </c>
      <c r="C56" s="1" t="s">
        <v>1654</v>
      </c>
      <c r="D56" s="1" t="s">
        <v>3751</v>
      </c>
      <c r="E56" s="1" t="s">
        <v>586</v>
      </c>
      <c r="F56" s="1" t="str">
        <f>VLOOKUP(Table5[[#This Row],[نام کارشناس دفتر فنی]],Table1[],3,0)</f>
        <v>کارشناس بازرسی وبرنامه ریزی تعمیرات برق وابزاردقیق(2)</v>
      </c>
      <c r="G56" s="1" t="s">
        <v>704</v>
      </c>
      <c r="H56" s="1" t="str">
        <f>VLOOKUP(Table5[[#This Row],[نام شخص کارشناس نظارت]],Table1[],3,0)</f>
        <v>کارشناس برق و ابزار دقیق نظارت (1)</v>
      </c>
      <c r="I56" s="1">
        <f>COUNTIF(Table2[کد سیستم],Table5[[#This Row],[کد سیستم]])</f>
        <v>1</v>
      </c>
    </row>
    <row r="57" spans="1:9" x14ac:dyDescent="0.25">
      <c r="A57" s="1">
        <v>56</v>
      </c>
      <c r="B57" s="1" t="s">
        <v>1656</v>
      </c>
      <c r="C57" s="1" t="s">
        <v>1656</v>
      </c>
      <c r="D57" s="1" t="s">
        <v>3751</v>
      </c>
      <c r="E57" s="1" t="s">
        <v>586</v>
      </c>
      <c r="F57" s="1" t="str">
        <f>VLOOKUP(Table5[[#This Row],[نام کارشناس دفتر فنی]],Table1[],3,0)</f>
        <v>کارشناس بازرسی وبرنامه ریزی تعمیرات برق وابزاردقیق(2)</v>
      </c>
      <c r="G57" s="1" t="s">
        <v>704</v>
      </c>
      <c r="H57" s="1" t="str">
        <f>VLOOKUP(Table5[[#This Row],[نام شخص کارشناس نظارت]],Table1[],3,0)</f>
        <v>کارشناس برق و ابزار دقیق نظارت (1)</v>
      </c>
      <c r="I57" s="1">
        <f>COUNTIF(Table2[کد سیستم],Table5[[#This Row],[کد سیستم]])</f>
        <v>1</v>
      </c>
    </row>
    <row r="58" spans="1:9" x14ac:dyDescent="0.25">
      <c r="A58" s="1">
        <v>57</v>
      </c>
      <c r="B58" s="1" t="s">
        <v>1658</v>
      </c>
      <c r="C58" s="1" t="s">
        <v>1658</v>
      </c>
      <c r="D58" s="1" t="s">
        <v>3751</v>
      </c>
      <c r="E58" s="1" t="s">
        <v>586</v>
      </c>
      <c r="F58" s="1" t="str">
        <f>VLOOKUP(Table5[[#This Row],[نام کارشناس دفتر فنی]],Table1[],3,0)</f>
        <v>کارشناس بازرسی وبرنامه ریزی تعمیرات برق وابزاردقیق(2)</v>
      </c>
      <c r="G58" s="1" t="s">
        <v>704</v>
      </c>
      <c r="H58" s="1" t="str">
        <f>VLOOKUP(Table5[[#This Row],[نام شخص کارشناس نظارت]],Table1[],3,0)</f>
        <v>کارشناس برق و ابزار دقیق نظارت (1)</v>
      </c>
      <c r="I58" s="1">
        <f>COUNTIF(Table2[کد سیستم],Table5[[#This Row],[کد سیستم]])</f>
        <v>1</v>
      </c>
    </row>
    <row r="59" spans="1:9" x14ac:dyDescent="0.25">
      <c r="A59" s="1">
        <v>58</v>
      </c>
      <c r="B59" s="1" t="s">
        <v>1660</v>
      </c>
      <c r="C59" s="1" t="s">
        <v>1660</v>
      </c>
      <c r="D59" s="1" t="s">
        <v>3751</v>
      </c>
      <c r="E59" s="1" t="s">
        <v>586</v>
      </c>
      <c r="F59" s="1" t="str">
        <f>VLOOKUP(Table5[[#This Row],[نام کارشناس دفتر فنی]],Table1[],3,0)</f>
        <v>کارشناس بازرسی وبرنامه ریزی تعمیرات برق وابزاردقیق(2)</v>
      </c>
      <c r="G59" s="1" t="s">
        <v>704</v>
      </c>
      <c r="H59" s="1" t="str">
        <f>VLOOKUP(Table5[[#This Row],[نام شخص کارشناس نظارت]],Table1[],3,0)</f>
        <v>کارشناس برق و ابزار دقیق نظارت (1)</v>
      </c>
      <c r="I59" s="1">
        <f>COUNTIF(Table2[کد سیستم],Table5[[#This Row],[کد سیستم]])</f>
        <v>1</v>
      </c>
    </row>
    <row r="60" spans="1:9" x14ac:dyDescent="0.25">
      <c r="A60" s="1">
        <v>59</v>
      </c>
      <c r="B60" s="1" t="s">
        <v>1662</v>
      </c>
      <c r="C60" s="1" t="s">
        <v>1662</v>
      </c>
      <c r="D60" s="1" t="s">
        <v>3751</v>
      </c>
      <c r="E60" s="1" t="s">
        <v>586</v>
      </c>
      <c r="F60" s="1" t="str">
        <f>VLOOKUP(Table5[[#This Row],[نام کارشناس دفتر فنی]],Table1[],3,0)</f>
        <v>کارشناس بازرسی وبرنامه ریزی تعمیرات برق وابزاردقیق(2)</v>
      </c>
      <c r="G60" s="1" t="s">
        <v>704</v>
      </c>
      <c r="H60" s="1" t="str">
        <f>VLOOKUP(Table5[[#This Row],[نام شخص کارشناس نظارت]],Table1[],3,0)</f>
        <v>کارشناس برق و ابزار دقیق نظارت (1)</v>
      </c>
      <c r="I60" s="1">
        <f>COUNTIF(Table2[کد سیستم],Table5[[#This Row],[کد سیستم]])</f>
        <v>1</v>
      </c>
    </row>
    <row r="61" spans="1:9" x14ac:dyDescent="0.25">
      <c r="A61" s="1">
        <v>60</v>
      </c>
      <c r="B61" s="1" t="s">
        <v>1664</v>
      </c>
      <c r="C61" s="1" t="s">
        <v>1664</v>
      </c>
      <c r="D61" s="1" t="s">
        <v>3751</v>
      </c>
      <c r="E61" s="1" t="s">
        <v>586</v>
      </c>
      <c r="F61" s="1" t="str">
        <f>VLOOKUP(Table5[[#This Row],[نام کارشناس دفتر فنی]],Table1[],3,0)</f>
        <v>کارشناس بازرسی وبرنامه ریزی تعمیرات برق وابزاردقیق(2)</v>
      </c>
      <c r="G61" s="1" t="s">
        <v>704</v>
      </c>
      <c r="H61" s="1" t="str">
        <f>VLOOKUP(Table5[[#This Row],[نام شخص کارشناس نظارت]],Table1[],3,0)</f>
        <v>کارشناس برق و ابزار دقیق نظارت (1)</v>
      </c>
      <c r="I61" s="1">
        <f>COUNTIF(Table2[کد سیستم],Table5[[#This Row],[کد سیستم]])</f>
        <v>1</v>
      </c>
    </row>
    <row r="62" spans="1:9" x14ac:dyDescent="0.25">
      <c r="A62" s="1">
        <v>61</v>
      </c>
      <c r="B62" s="1" t="s">
        <v>1666</v>
      </c>
      <c r="C62" s="1" t="s">
        <v>1666</v>
      </c>
      <c r="D62" s="1" t="s">
        <v>3751</v>
      </c>
      <c r="E62" s="1" t="s">
        <v>586</v>
      </c>
      <c r="F62" s="1" t="str">
        <f>VLOOKUP(Table5[[#This Row],[نام کارشناس دفتر فنی]],Table1[],3,0)</f>
        <v>کارشناس بازرسی وبرنامه ریزی تعمیرات برق وابزاردقیق(2)</v>
      </c>
      <c r="G62" s="1" t="s">
        <v>704</v>
      </c>
      <c r="H62" s="1" t="str">
        <f>VLOOKUP(Table5[[#This Row],[نام شخص کارشناس نظارت]],Table1[],3,0)</f>
        <v>کارشناس برق و ابزار دقیق نظارت (1)</v>
      </c>
      <c r="I62" s="1">
        <f>COUNTIF(Table2[کد سیستم],Table5[[#This Row],[کد سیستم]])</f>
        <v>1</v>
      </c>
    </row>
    <row r="63" spans="1:9" x14ac:dyDescent="0.25">
      <c r="A63" s="1">
        <v>62</v>
      </c>
      <c r="B63" s="1" t="s">
        <v>1668</v>
      </c>
      <c r="C63" s="1" t="s">
        <v>1668</v>
      </c>
      <c r="D63" s="1" t="s">
        <v>3751</v>
      </c>
      <c r="E63" s="1" t="s">
        <v>586</v>
      </c>
      <c r="F63" s="1" t="str">
        <f>VLOOKUP(Table5[[#This Row],[نام کارشناس دفتر فنی]],Table1[],3,0)</f>
        <v>کارشناس بازرسی وبرنامه ریزی تعمیرات برق وابزاردقیق(2)</v>
      </c>
      <c r="G63" s="1" t="s">
        <v>704</v>
      </c>
      <c r="H63" s="1" t="str">
        <f>VLOOKUP(Table5[[#This Row],[نام شخص کارشناس نظارت]],Table1[],3,0)</f>
        <v>کارشناس برق و ابزار دقیق نظارت (1)</v>
      </c>
      <c r="I63" s="1">
        <f>COUNTIF(Table2[کد سیستم],Table5[[#This Row],[کد سیستم]])</f>
        <v>1</v>
      </c>
    </row>
    <row r="64" spans="1:9" x14ac:dyDescent="0.25">
      <c r="A64" s="1">
        <v>63</v>
      </c>
      <c r="B64" s="1" t="s">
        <v>1670</v>
      </c>
      <c r="C64" s="1" t="s">
        <v>1670</v>
      </c>
      <c r="D64" s="1" t="s">
        <v>3751</v>
      </c>
      <c r="E64" s="1" t="s">
        <v>586</v>
      </c>
      <c r="F64" s="1" t="str">
        <f>VLOOKUP(Table5[[#This Row],[نام کارشناس دفتر فنی]],Table1[],3,0)</f>
        <v>کارشناس بازرسی وبرنامه ریزی تعمیرات برق وابزاردقیق(2)</v>
      </c>
      <c r="G64" s="1" t="s">
        <v>704</v>
      </c>
      <c r="H64" s="1" t="str">
        <f>VLOOKUP(Table5[[#This Row],[نام شخص کارشناس نظارت]],Table1[],3,0)</f>
        <v>کارشناس برق و ابزار دقیق نظارت (1)</v>
      </c>
      <c r="I64" s="1">
        <f>COUNTIF(Table2[کد سیستم],Table5[[#This Row],[کد سیستم]])</f>
        <v>1</v>
      </c>
    </row>
    <row r="65" spans="1:9" x14ac:dyDescent="0.25">
      <c r="A65" s="1">
        <v>64</v>
      </c>
      <c r="B65" s="1" t="s">
        <v>1672</v>
      </c>
      <c r="C65" s="1" t="s">
        <v>1672</v>
      </c>
      <c r="D65" s="1" t="s">
        <v>3751</v>
      </c>
      <c r="E65" s="1" t="s">
        <v>586</v>
      </c>
      <c r="F65" s="1" t="str">
        <f>VLOOKUP(Table5[[#This Row],[نام کارشناس دفتر فنی]],Table1[],3,0)</f>
        <v>کارشناس بازرسی وبرنامه ریزی تعمیرات برق وابزاردقیق(2)</v>
      </c>
      <c r="G65" s="1" t="s">
        <v>704</v>
      </c>
      <c r="H65" s="1" t="str">
        <f>VLOOKUP(Table5[[#This Row],[نام شخص کارشناس نظارت]],Table1[],3,0)</f>
        <v>کارشناس برق و ابزار دقیق نظارت (1)</v>
      </c>
      <c r="I65" s="1">
        <f>COUNTIF(Table2[کد سیستم],Table5[[#This Row],[کد سیستم]])</f>
        <v>1</v>
      </c>
    </row>
    <row r="66" spans="1:9" x14ac:dyDescent="0.25">
      <c r="A66" s="1">
        <v>65</v>
      </c>
      <c r="B66" s="1" t="s">
        <v>1674</v>
      </c>
      <c r="C66" s="1" t="s">
        <v>1674</v>
      </c>
      <c r="D66" s="1" t="s">
        <v>3751</v>
      </c>
      <c r="E66" s="1" t="s">
        <v>586</v>
      </c>
      <c r="F66" s="1" t="str">
        <f>VLOOKUP(Table5[[#This Row],[نام کارشناس دفتر فنی]],Table1[],3,0)</f>
        <v>کارشناس بازرسی وبرنامه ریزی تعمیرات برق وابزاردقیق(2)</v>
      </c>
      <c r="G66" s="1" t="s">
        <v>704</v>
      </c>
      <c r="H66" s="1" t="str">
        <f>VLOOKUP(Table5[[#This Row],[نام شخص کارشناس نظارت]],Table1[],3,0)</f>
        <v>کارشناس برق و ابزار دقیق نظارت (1)</v>
      </c>
      <c r="I66" s="1">
        <f>COUNTIF(Table2[کد سیستم],Table5[[#This Row],[کد سیستم]])</f>
        <v>1</v>
      </c>
    </row>
    <row r="67" spans="1:9" x14ac:dyDescent="0.25">
      <c r="A67" s="1">
        <v>66</v>
      </c>
      <c r="B67" s="1" t="s">
        <v>1676</v>
      </c>
      <c r="C67" s="1" t="s">
        <v>1676</v>
      </c>
      <c r="D67" s="1" t="s">
        <v>3751</v>
      </c>
      <c r="E67" s="1" t="s">
        <v>575</v>
      </c>
      <c r="F67" s="1" t="str">
        <f>VLOOKUP(Table5[[#This Row],[نام کارشناس دفتر فنی]],Table1[],3,0)</f>
        <v>کارشناس کالیبراسیون و برنامه ریزی تعمیرات برق وابزاردقیق</v>
      </c>
      <c r="G67" s="1" t="s">
        <v>704</v>
      </c>
      <c r="H67" s="1" t="str">
        <f>VLOOKUP(Table5[[#This Row],[نام شخص کارشناس نظارت]],Table1[],3,0)</f>
        <v>کارشناس برق و ابزار دقیق نظارت (1)</v>
      </c>
      <c r="I67" s="1">
        <f>COUNTIF(Table2[کد سیستم],Table5[[#This Row],[کد سیستم]])</f>
        <v>1</v>
      </c>
    </row>
    <row r="68" spans="1:9" x14ac:dyDescent="0.25">
      <c r="A68" s="1">
        <v>67</v>
      </c>
      <c r="B68" s="1" t="s">
        <v>1678</v>
      </c>
      <c r="C68" s="1" t="s">
        <v>1678</v>
      </c>
      <c r="D68" s="1" t="s">
        <v>3751</v>
      </c>
      <c r="E68" s="1" t="s">
        <v>575</v>
      </c>
      <c r="F68" s="1" t="str">
        <f>VLOOKUP(Table5[[#This Row],[نام کارشناس دفتر فنی]],Table1[],3,0)</f>
        <v>کارشناس کالیبراسیون و برنامه ریزی تعمیرات برق وابزاردقیق</v>
      </c>
      <c r="G68" s="1" t="s">
        <v>704</v>
      </c>
      <c r="H68" s="1" t="str">
        <f>VLOOKUP(Table5[[#This Row],[نام شخص کارشناس نظارت]],Table1[],3,0)</f>
        <v>کارشناس برق و ابزار دقیق نظارت (1)</v>
      </c>
      <c r="I68" s="1">
        <f>COUNTIF(Table2[کد سیستم],Table5[[#This Row],[کد سیستم]])</f>
        <v>1</v>
      </c>
    </row>
    <row r="69" spans="1:9" x14ac:dyDescent="0.25">
      <c r="A69" s="1">
        <v>68</v>
      </c>
      <c r="B69" s="1" t="s">
        <v>1680</v>
      </c>
      <c r="C69" s="1" t="s">
        <v>1680</v>
      </c>
      <c r="D69" s="1" t="s">
        <v>3751</v>
      </c>
      <c r="E69" s="1" t="s">
        <v>575</v>
      </c>
      <c r="F69" s="1" t="str">
        <f>VLOOKUP(Table5[[#This Row],[نام کارشناس دفتر فنی]],Table1[],3,0)</f>
        <v>کارشناس کالیبراسیون و برنامه ریزی تعمیرات برق وابزاردقیق</v>
      </c>
      <c r="G69" s="1" t="s">
        <v>704</v>
      </c>
      <c r="H69" s="1" t="str">
        <f>VLOOKUP(Table5[[#This Row],[نام شخص کارشناس نظارت]],Table1[],3,0)</f>
        <v>کارشناس برق و ابزار دقیق نظارت (1)</v>
      </c>
      <c r="I69" s="1">
        <f>COUNTIF(Table2[کد سیستم],Table5[[#This Row],[کد سیستم]])</f>
        <v>1</v>
      </c>
    </row>
    <row r="70" spans="1:9" x14ac:dyDescent="0.25">
      <c r="A70" s="1">
        <v>69</v>
      </c>
      <c r="B70" s="1" t="s">
        <v>1682</v>
      </c>
      <c r="C70" s="1" t="s">
        <v>1682</v>
      </c>
      <c r="D70" s="1" t="s">
        <v>3751</v>
      </c>
      <c r="E70" s="1" t="s">
        <v>575</v>
      </c>
      <c r="F70" s="1" t="str">
        <f>VLOOKUP(Table5[[#This Row],[نام کارشناس دفتر فنی]],Table1[],3,0)</f>
        <v>کارشناس کالیبراسیون و برنامه ریزی تعمیرات برق وابزاردقیق</v>
      </c>
      <c r="G70" s="1" t="s">
        <v>704</v>
      </c>
      <c r="H70" s="1" t="str">
        <f>VLOOKUP(Table5[[#This Row],[نام شخص کارشناس نظارت]],Table1[],3,0)</f>
        <v>کارشناس برق و ابزار دقیق نظارت (1)</v>
      </c>
      <c r="I70" s="1">
        <f>COUNTIF(Table2[کد سیستم],Table5[[#This Row],[کد سیستم]])</f>
        <v>1</v>
      </c>
    </row>
    <row r="71" spans="1:9" x14ac:dyDescent="0.25">
      <c r="A71" s="1">
        <v>70</v>
      </c>
      <c r="B71" s="1" t="s">
        <v>1684</v>
      </c>
      <c r="C71" s="1" t="s">
        <v>1684</v>
      </c>
      <c r="D71" s="1" t="s">
        <v>3751</v>
      </c>
      <c r="E71" s="1" t="s">
        <v>575</v>
      </c>
      <c r="F71" s="1" t="str">
        <f>VLOOKUP(Table5[[#This Row],[نام کارشناس دفتر فنی]],Table1[],3,0)</f>
        <v>کارشناس کالیبراسیون و برنامه ریزی تعمیرات برق وابزاردقیق</v>
      </c>
      <c r="G71" s="1" t="s">
        <v>704</v>
      </c>
      <c r="H71" s="1" t="str">
        <f>VLOOKUP(Table5[[#This Row],[نام شخص کارشناس نظارت]],Table1[],3,0)</f>
        <v>کارشناس برق و ابزار دقیق نظارت (1)</v>
      </c>
      <c r="I71" s="1">
        <f>COUNTIF(Table2[کد سیستم],Table5[[#This Row],[کد سیستم]])</f>
        <v>1</v>
      </c>
    </row>
    <row r="72" spans="1:9" x14ac:dyDescent="0.25">
      <c r="A72" s="1">
        <v>71</v>
      </c>
      <c r="B72" s="1" t="s">
        <v>1686</v>
      </c>
      <c r="C72" s="1" t="s">
        <v>1686</v>
      </c>
      <c r="D72" s="1" t="s">
        <v>3751</v>
      </c>
      <c r="E72" s="1" t="s">
        <v>575</v>
      </c>
      <c r="F72" s="1" t="str">
        <f>VLOOKUP(Table5[[#This Row],[نام کارشناس دفتر فنی]],Table1[],3,0)</f>
        <v>کارشناس کالیبراسیون و برنامه ریزی تعمیرات برق وابزاردقیق</v>
      </c>
      <c r="G72" s="1" t="s">
        <v>704</v>
      </c>
      <c r="H72" s="1" t="str">
        <f>VLOOKUP(Table5[[#This Row],[نام شخص کارشناس نظارت]],Table1[],3,0)</f>
        <v>کارشناس برق و ابزار دقیق نظارت (1)</v>
      </c>
      <c r="I72" s="1">
        <f>COUNTIF(Table2[کد سیستم],Table5[[#This Row],[کد سیستم]])</f>
        <v>1</v>
      </c>
    </row>
    <row r="73" spans="1:9" x14ac:dyDescent="0.25">
      <c r="A73" s="1">
        <v>72</v>
      </c>
      <c r="B73" s="1" t="s">
        <v>1688</v>
      </c>
      <c r="C73" s="1" t="s">
        <v>1688</v>
      </c>
      <c r="D73" s="1" t="s">
        <v>3751</v>
      </c>
      <c r="E73" s="1" t="s">
        <v>575</v>
      </c>
      <c r="F73" s="1" t="str">
        <f>VLOOKUP(Table5[[#This Row],[نام کارشناس دفتر فنی]],Table1[],3,0)</f>
        <v>کارشناس کالیبراسیون و برنامه ریزی تعمیرات برق وابزاردقیق</v>
      </c>
      <c r="G73" s="1" t="s">
        <v>704</v>
      </c>
      <c r="H73" s="1" t="str">
        <f>VLOOKUP(Table5[[#This Row],[نام شخص کارشناس نظارت]],Table1[],3,0)</f>
        <v>کارشناس برق و ابزار دقیق نظارت (1)</v>
      </c>
      <c r="I73" s="1">
        <f>COUNTIF(Table2[کد سیستم],Table5[[#This Row],[کد سیستم]])</f>
        <v>1</v>
      </c>
    </row>
    <row r="74" spans="1:9" x14ac:dyDescent="0.25">
      <c r="A74" s="1">
        <v>73</v>
      </c>
      <c r="B74" s="1" t="s">
        <v>1690</v>
      </c>
      <c r="C74" s="1" t="s">
        <v>1690</v>
      </c>
      <c r="D74" s="1" t="s">
        <v>3751</v>
      </c>
      <c r="E74" s="1" t="s">
        <v>575</v>
      </c>
      <c r="F74" s="1" t="str">
        <f>VLOOKUP(Table5[[#This Row],[نام کارشناس دفتر فنی]],Table1[],3,0)</f>
        <v>کارشناس کالیبراسیون و برنامه ریزی تعمیرات برق وابزاردقیق</v>
      </c>
      <c r="G74" s="1" t="s">
        <v>704</v>
      </c>
      <c r="H74" s="1" t="str">
        <f>VLOOKUP(Table5[[#This Row],[نام شخص کارشناس نظارت]],Table1[],3,0)</f>
        <v>کارشناس برق و ابزار دقیق نظارت (1)</v>
      </c>
      <c r="I74" s="1">
        <f>COUNTIF(Table2[کد سیستم],Table5[[#This Row],[کد سیستم]])</f>
        <v>1</v>
      </c>
    </row>
    <row r="75" spans="1:9" x14ac:dyDescent="0.25">
      <c r="A75" s="1">
        <v>74</v>
      </c>
      <c r="B75" s="1" t="s">
        <v>1692</v>
      </c>
      <c r="C75" s="1" t="s">
        <v>1692</v>
      </c>
      <c r="D75" s="1" t="s">
        <v>3751</v>
      </c>
      <c r="E75" s="1" t="s">
        <v>575</v>
      </c>
      <c r="F75" s="1" t="str">
        <f>VLOOKUP(Table5[[#This Row],[نام کارشناس دفتر فنی]],Table1[],3,0)</f>
        <v>کارشناس کالیبراسیون و برنامه ریزی تعمیرات برق وابزاردقیق</v>
      </c>
      <c r="G75" s="1" t="s">
        <v>704</v>
      </c>
      <c r="H75" s="1" t="str">
        <f>VLOOKUP(Table5[[#This Row],[نام شخص کارشناس نظارت]],Table1[],3,0)</f>
        <v>کارشناس برق و ابزار دقیق نظارت (1)</v>
      </c>
      <c r="I75" s="1">
        <f>COUNTIF(Table2[کد سیستم],Table5[[#This Row],[کد سیستم]])</f>
        <v>1</v>
      </c>
    </row>
    <row r="76" spans="1:9" x14ac:dyDescent="0.25">
      <c r="A76" s="1">
        <v>75</v>
      </c>
      <c r="B76" s="1" t="s">
        <v>1694</v>
      </c>
      <c r="C76" s="1" t="s">
        <v>1694</v>
      </c>
      <c r="D76" s="1" t="s">
        <v>3751</v>
      </c>
      <c r="E76" s="1" t="s">
        <v>575</v>
      </c>
      <c r="F76" s="1" t="str">
        <f>VLOOKUP(Table5[[#This Row],[نام کارشناس دفتر فنی]],Table1[],3,0)</f>
        <v>کارشناس کالیبراسیون و برنامه ریزی تعمیرات برق وابزاردقیق</v>
      </c>
      <c r="G76" s="1" t="s">
        <v>704</v>
      </c>
      <c r="H76" s="1" t="str">
        <f>VLOOKUP(Table5[[#This Row],[نام شخص کارشناس نظارت]],Table1[],3,0)</f>
        <v>کارشناس برق و ابزار دقیق نظارت (1)</v>
      </c>
      <c r="I76" s="1">
        <f>COUNTIF(Table2[کد سیستم],Table5[[#This Row],[کد سیستم]])</f>
        <v>1</v>
      </c>
    </row>
    <row r="77" spans="1:9" x14ac:dyDescent="0.25">
      <c r="A77" s="1">
        <v>76</v>
      </c>
      <c r="B77" s="1" t="s">
        <v>1696</v>
      </c>
      <c r="C77" s="1" t="s">
        <v>1696</v>
      </c>
      <c r="D77" s="1" t="s">
        <v>3751</v>
      </c>
      <c r="E77" s="1" t="s">
        <v>575</v>
      </c>
      <c r="F77" s="1" t="str">
        <f>VLOOKUP(Table5[[#This Row],[نام کارشناس دفتر فنی]],Table1[],3,0)</f>
        <v>کارشناس کالیبراسیون و برنامه ریزی تعمیرات برق وابزاردقیق</v>
      </c>
      <c r="G77" s="1" t="s">
        <v>704</v>
      </c>
      <c r="H77" s="1" t="str">
        <f>VLOOKUP(Table5[[#This Row],[نام شخص کارشناس نظارت]],Table1[],3,0)</f>
        <v>کارشناس برق و ابزار دقیق نظارت (1)</v>
      </c>
      <c r="I77" s="1">
        <f>COUNTIF(Table2[کد سیستم],Table5[[#This Row],[کد سیستم]])</f>
        <v>1</v>
      </c>
    </row>
    <row r="78" spans="1:9" x14ac:dyDescent="0.25">
      <c r="A78" s="1">
        <v>77</v>
      </c>
      <c r="B78" s="1" t="s">
        <v>1698</v>
      </c>
      <c r="C78" s="1" t="s">
        <v>1698</v>
      </c>
      <c r="D78" s="1" t="s">
        <v>3751</v>
      </c>
      <c r="E78" s="1" t="s">
        <v>575</v>
      </c>
      <c r="F78" s="1" t="str">
        <f>VLOOKUP(Table5[[#This Row],[نام کارشناس دفتر فنی]],Table1[],3,0)</f>
        <v>کارشناس کالیبراسیون و برنامه ریزی تعمیرات برق وابزاردقیق</v>
      </c>
      <c r="G78" s="1" t="s">
        <v>704</v>
      </c>
      <c r="H78" s="1" t="str">
        <f>VLOOKUP(Table5[[#This Row],[نام شخص کارشناس نظارت]],Table1[],3,0)</f>
        <v>کارشناس برق و ابزار دقیق نظارت (1)</v>
      </c>
      <c r="I78" s="1">
        <f>COUNTIF(Table2[کد سیستم],Table5[[#This Row],[کد سیستم]])</f>
        <v>1</v>
      </c>
    </row>
    <row r="79" spans="1:9" x14ac:dyDescent="0.25">
      <c r="A79" s="1">
        <v>78</v>
      </c>
      <c r="B79" s="1" t="s">
        <v>1700</v>
      </c>
      <c r="C79" s="1" t="s">
        <v>1700</v>
      </c>
      <c r="D79" s="1" t="s">
        <v>3751</v>
      </c>
      <c r="E79" s="1" t="s">
        <v>575</v>
      </c>
      <c r="F79" s="1" t="str">
        <f>VLOOKUP(Table5[[#This Row],[نام کارشناس دفتر فنی]],Table1[],3,0)</f>
        <v>کارشناس کالیبراسیون و برنامه ریزی تعمیرات برق وابزاردقیق</v>
      </c>
      <c r="G79" s="1" t="s">
        <v>704</v>
      </c>
      <c r="H79" s="1" t="str">
        <f>VLOOKUP(Table5[[#This Row],[نام شخص کارشناس نظارت]],Table1[],3,0)</f>
        <v>کارشناس برق و ابزار دقیق نظارت (1)</v>
      </c>
      <c r="I79" s="1">
        <f>COUNTIF(Table2[کد سیستم],Table5[[#This Row],[کد سیستم]])</f>
        <v>1</v>
      </c>
    </row>
    <row r="80" spans="1:9" x14ac:dyDescent="0.25">
      <c r="A80" s="1">
        <v>79</v>
      </c>
      <c r="B80" s="1" t="s">
        <v>1702</v>
      </c>
      <c r="C80" s="1" t="s">
        <v>1702</v>
      </c>
      <c r="D80" s="1" t="s">
        <v>3751</v>
      </c>
      <c r="E80" s="1" t="s">
        <v>575</v>
      </c>
      <c r="F80" s="1" t="str">
        <f>VLOOKUP(Table5[[#This Row],[نام کارشناس دفتر فنی]],Table1[],3,0)</f>
        <v>کارشناس کالیبراسیون و برنامه ریزی تعمیرات برق وابزاردقیق</v>
      </c>
      <c r="G80" s="1" t="s">
        <v>704</v>
      </c>
      <c r="H80" s="1" t="str">
        <f>VLOOKUP(Table5[[#This Row],[نام شخص کارشناس نظارت]],Table1[],3,0)</f>
        <v>کارشناس برق و ابزار دقیق نظارت (1)</v>
      </c>
      <c r="I80" s="1">
        <f>COUNTIF(Table2[کد سیستم],Table5[[#This Row],[کد سیستم]])</f>
        <v>1</v>
      </c>
    </row>
    <row r="81" spans="1:9" x14ac:dyDescent="0.25">
      <c r="A81" s="1">
        <v>80</v>
      </c>
      <c r="B81" s="1" t="s">
        <v>1704</v>
      </c>
      <c r="C81" s="1" t="s">
        <v>1704</v>
      </c>
      <c r="D81" s="1" t="s">
        <v>3751</v>
      </c>
      <c r="E81" s="1" t="s">
        <v>575</v>
      </c>
      <c r="F81" s="1" t="str">
        <f>VLOOKUP(Table5[[#This Row],[نام کارشناس دفتر فنی]],Table1[],3,0)</f>
        <v>کارشناس کالیبراسیون و برنامه ریزی تعمیرات برق وابزاردقیق</v>
      </c>
      <c r="G81" s="1" t="s">
        <v>704</v>
      </c>
      <c r="H81" s="1" t="str">
        <f>VLOOKUP(Table5[[#This Row],[نام شخص کارشناس نظارت]],Table1[],3,0)</f>
        <v>کارشناس برق و ابزار دقیق نظارت (1)</v>
      </c>
      <c r="I81" s="1">
        <f>COUNTIF(Table2[کد سیستم],Table5[[#This Row],[کد سیستم]])</f>
        <v>1</v>
      </c>
    </row>
    <row r="82" spans="1:9" x14ac:dyDescent="0.25">
      <c r="A82" s="1">
        <v>81</v>
      </c>
      <c r="B82" s="1" t="s">
        <v>1706</v>
      </c>
      <c r="C82" s="1" t="s">
        <v>1706</v>
      </c>
      <c r="D82" s="1" t="s">
        <v>3751</v>
      </c>
      <c r="E82" s="1" t="s">
        <v>575</v>
      </c>
      <c r="F82" s="1" t="str">
        <f>VLOOKUP(Table5[[#This Row],[نام کارشناس دفتر فنی]],Table1[],3,0)</f>
        <v>کارشناس کالیبراسیون و برنامه ریزی تعمیرات برق وابزاردقیق</v>
      </c>
      <c r="G82" s="1" t="s">
        <v>704</v>
      </c>
      <c r="H82" s="1" t="str">
        <f>VLOOKUP(Table5[[#This Row],[نام شخص کارشناس نظارت]],Table1[],3,0)</f>
        <v>کارشناس برق و ابزار دقیق نظارت (1)</v>
      </c>
      <c r="I82" s="1">
        <f>COUNTIF(Table2[کد سیستم],Table5[[#This Row],[کد سیستم]])</f>
        <v>1</v>
      </c>
    </row>
    <row r="83" spans="1:9" x14ac:dyDescent="0.25">
      <c r="A83" s="1">
        <v>82</v>
      </c>
      <c r="B83" s="1" t="s">
        <v>1708</v>
      </c>
      <c r="C83" s="1" t="s">
        <v>1708</v>
      </c>
      <c r="D83" s="1" t="s">
        <v>3751</v>
      </c>
      <c r="E83" s="1" t="s">
        <v>575</v>
      </c>
      <c r="F83" s="1" t="str">
        <f>VLOOKUP(Table5[[#This Row],[نام کارشناس دفتر فنی]],Table1[],3,0)</f>
        <v>کارشناس کالیبراسیون و برنامه ریزی تعمیرات برق وابزاردقیق</v>
      </c>
      <c r="G83" s="1" t="s">
        <v>704</v>
      </c>
      <c r="H83" s="1" t="str">
        <f>VLOOKUP(Table5[[#This Row],[نام شخص کارشناس نظارت]],Table1[],3,0)</f>
        <v>کارشناس برق و ابزار دقیق نظارت (1)</v>
      </c>
      <c r="I83" s="1">
        <f>COUNTIF(Table2[کد سیستم],Table5[[#This Row],[کد سیستم]])</f>
        <v>1</v>
      </c>
    </row>
    <row r="84" spans="1:9" x14ac:dyDescent="0.25">
      <c r="A84" s="1">
        <v>83</v>
      </c>
      <c r="B84" s="1" t="s">
        <v>1710</v>
      </c>
      <c r="C84" s="1" t="s">
        <v>1710</v>
      </c>
      <c r="D84" s="1" t="s">
        <v>3751</v>
      </c>
      <c r="E84" s="1" t="s">
        <v>575</v>
      </c>
      <c r="F84" s="1" t="str">
        <f>VLOOKUP(Table5[[#This Row],[نام کارشناس دفتر فنی]],Table1[],3,0)</f>
        <v>کارشناس کالیبراسیون و برنامه ریزی تعمیرات برق وابزاردقیق</v>
      </c>
      <c r="G84" s="1" t="s">
        <v>704</v>
      </c>
      <c r="H84" s="1" t="str">
        <f>VLOOKUP(Table5[[#This Row],[نام شخص کارشناس نظارت]],Table1[],3,0)</f>
        <v>کارشناس برق و ابزار دقیق نظارت (1)</v>
      </c>
      <c r="I84" s="1">
        <f>COUNTIF(Table2[کد سیستم],Table5[[#This Row],[کد سیستم]])</f>
        <v>1</v>
      </c>
    </row>
    <row r="85" spans="1:9" x14ac:dyDescent="0.25">
      <c r="A85" s="1">
        <v>84</v>
      </c>
      <c r="B85" s="1" t="s">
        <v>1712</v>
      </c>
      <c r="C85" s="1" t="s">
        <v>1712</v>
      </c>
      <c r="D85" s="1" t="s">
        <v>3751</v>
      </c>
      <c r="E85" s="1" t="s">
        <v>575</v>
      </c>
      <c r="F85" s="1" t="str">
        <f>VLOOKUP(Table5[[#This Row],[نام کارشناس دفتر فنی]],Table1[],3,0)</f>
        <v>کارشناس کالیبراسیون و برنامه ریزی تعمیرات برق وابزاردقیق</v>
      </c>
      <c r="G85" s="1" t="s">
        <v>704</v>
      </c>
      <c r="H85" s="1" t="str">
        <f>VLOOKUP(Table5[[#This Row],[نام شخص کارشناس نظارت]],Table1[],3,0)</f>
        <v>کارشناس برق و ابزار دقیق نظارت (1)</v>
      </c>
      <c r="I85" s="1">
        <f>COUNTIF(Table2[کد سیستم],Table5[[#This Row],[کد سیستم]])</f>
        <v>1</v>
      </c>
    </row>
    <row r="86" spans="1:9" x14ac:dyDescent="0.25">
      <c r="A86" s="1">
        <v>85</v>
      </c>
      <c r="B86" s="1" t="s">
        <v>1714</v>
      </c>
      <c r="C86" s="1" t="s">
        <v>1714</v>
      </c>
      <c r="D86" s="1" t="s">
        <v>3751</v>
      </c>
      <c r="E86" s="1" t="s">
        <v>575</v>
      </c>
      <c r="F86" s="1" t="str">
        <f>VLOOKUP(Table5[[#This Row],[نام کارشناس دفتر فنی]],Table1[],3,0)</f>
        <v>کارشناس کالیبراسیون و برنامه ریزی تعمیرات برق وابزاردقیق</v>
      </c>
      <c r="G86" s="1" t="s">
        <v>704</v>
      </c>
      <c r="H86" s="1" t="str">
        <f>VLOOKUP(Table5[[#This Row],[نام شخص کارشناس نظارت]],Table1[],3,0)</f>
        <v>کارشناس برق و ابزار دقیق نظارت (1)</v>
      </c>
      <c r="I86" s="1">
        <f>COUNTIF(Table2[کد سیستم],Table5[[#This Row],[کد سیستم]])</f>
        <v>1</v>
      </c>
    </row>
    <row r="87" spans="1:9" x14ac:dyDescent="0.25">
      <c r="A87" s="1">
        <v>86</v>
      </c>
      <c r="B87" s="1" t="s">
        <v>1716</v>
      </c>
      <c r="C87" s="1" t="s">
        <v>1716</v>
      </c>
      <c r="D87" s="1" t="s">
        <v>3751</v>
      </c>
      <c r="E87" s="1" t="s">
        <v>575</v>
      </c>
      <c r="F87" s="1" t="str">
        <f>VLOOKUP(Table5[[#This Row],[نام کارشناس دفتر فنی]],Table1[],3,0)</f>
        <v>کارشناس کالیبراسیون و برنامه ریزی تعمیرات برق وابزاردقیق</v>
      </c>
      <c r="G87" s="1" t="s">
        <v>704</v>
      </c>
      <c r="H87" s="1" t="str">
        <f>VLOOKUP(Table5[[#This Row],[نام شخص کارشناس نظارت]],Table1[],3,0)</f>
        <v>کارشناس برق و ابزار دقیق نظارت (1)</v>
      </c>
      <c r="I87" s="1">
        <f>COUNTIF(Table2[کد سیستم],Table5[[#This Row],[کد سیستم]])</f>
        <v>1</v>
      </c>
    </row>
    <row r="88" spans="1:9" x14ac:dyDescent="0.25">
      <c r="A88" s="1">
        <v>87</v>
      </c>
      <c r="B88" s="1" t="s">
        <v>1718</v>
      </c>
      <c r="C88" s="1" t="s">
        <v>1718</v>
      </c>
      <c r="D88" s="1" t="s">
        <v>3751</v>
      </c>
      <c r="E88" s="1" t="s">
        <v>575</v>
      </c>
      <c r="F88" s="1" t="str">
        <f>VLOOKUP(Table5[[#This Row],[نام کارشناس دفتر فنی]],Table1[],3,0)</f>
        <v>کارشناس کالیبراسیون و برنامه ریزی تعمیرات برق وابزاردقیق</v>
      </c>
      <c r="G88" s="1" t="s">
        <v>704</v>
      </c>
      <c r="H88" s="1" t="str">
        <f>VLOOKUP(Table5[[#This Row],[نام شخص کارشناس نظارت]],Table1[],3,0)</f>
        <v>کارشناس برق و ابزار دقیق نظارت (1)</v>
      </c>
      <c r="I88" s="1">
        <f>COUNTIF(Table2[کد سیستم],Table5[[#This Row],[کد سیستم]])</f>
        <v>1</v>
      </c>
    </row>
    <row r="89" spans="1:9" x14ac:dyDescent="0.25">
      <c r="A89" s="1">
        <v>88</v>
      </c>
      <c r="B89" s="1" t="s">
        <v>1720</v>
      </c>
      <c r="C89" s="1" t="s">
        <v>1720</v>
      </c>
      <c r="D89" s="1" t="s">
        <v>3751</v>
      </c>
      <c r="E89" s="1" t="s">
        <v>575</v>
      </c>
      <c r="F89" s="1" t="str">
        <f>VLOOKUP(Table5[[#This Row],[نام کارشناس دفتر فنی]],Table1[],3,0)</f>
        <v>کارشناس کالیبراسیون و برنامه ریزی تعمیرات برق وابزاردقیق</v>
      </c>
      <c r="G89" s="1" t="s">
        <v>704</v>
      </c>
      <c r="H89" s="1" t="str">
        <f>VLOOKUP(Table5[[#This Row],[نام شخص کارشناس نظارت]],Table1[],3,0)</f>
        <v>کارشناس برق و ابزار دقیق نظارت (1)</v>
      </c>
      <c r="I89" s="1">
        <f>COUNTIF(Table2[کد سیستم],Table5[[#This Row],[کد سیستم]])</f>
        <v>1</v>
      </c>
    </row>
    <row r="90" spans="1:9" x14ac:dyDescent="0.25">
      <c r="A90" s="1">
        <v>89</v>
      </c>
      <c r="B90" s="1" t="s">
        <v>1722</v>
      </c>
      <c r="C90" s="1" t="s">
        <v>1722</v>
      </c>
      <c r="D90" s="1" t="s">
        <v>3751</v>
      </c>
      <c r="E90" s="1" t="s">
        <v>575</v>
      </c>
      <c r="F90" s="1" t="str">
        <f>VLOOKUP(Table5[[#This Row],[نام کارشناس دفتر فنی]],Table1[],3,0)</f>
        <v>کارشناس کالیبراسیون و برنامه ریزی تعمیرات برق وابزاردقیق</v>
      </c>
      <c r="G90" s="1" t="s">
        <v>704</v>
      </c>
      <c r="H90" s="1" t="str">
        <f>VLOOKUP(Table5[[#This Row],[نام شخص کارشناس نظارت]],Table1[],3,0)</f>
        <v>کارشناس برق و ابزار دقیق نظارت (1)</v>
      </c>
      <c r="I90" s="1">
        <f>COUNTIF(Table2[کد سیستم],Table5[[#This Row],[کد سیستم]])</f>
        <v>1</v>
      </c>
    </row>
    <row r="91" spans="1:9" x14ac:dyDescent="0.25">
      <c r="A91" s="1">
        <v>90</v>
      </c>
      <c r="B91" s="1" t="s">
        <v>1724</v>
      </c>
      <c r="C91" s="1" t="s">
        <v>1724</v>
      </c>
      <c r="D91" s="1" t="s">
        <v>3751</v>
      </c>
      <c r="E91" s="1" t="s">
        <v>575</v>
      </c>
      <c r="F91" s="1" t="str">
        <f>VLOOKUP(Table5[[#This Row],[نام کارشناس دفتر فنی]],Table1[],3,0)</f>
        <v>کارشناس کالیبراسیون و برنامه ریزی تعمیرات برق وابزاردقیق</v>
      </c>
      <c r="G91" s="1" t="s">
        <v>704</v>
      </c>
      <c r="H91" s="1" t="str">
        <f>VLOOKUP(Table5[[#This Row],[نام شخص کارشناس نظارت]],Table1[],3,0)</f>
        <v>کارشناس برق و ابزار دقیق نظارت (1)</v>
      </c>
      <c r="I91" s="1">
        <f>COUNTIF(Table2[کد سیستم],Table5[[#This Row],[کد سیستم]])</f>
        <v>1</v>
      </c>
    </row>
    <row r="92" spans="1:9" x14ac:dyDescent="0.25">
      <c r="A92" s="1">
        <v>91</v>
      </c>
      <c r="B92" s="1" t="s">
        <v>1726</v>
      </c>
      <c r="C92" s="1" t="s">
        <v>1726</v>
      </c>
      <c r="D92" s="1" t="s">
        <v>3751</v>
      </c>
      <c r="E92" s="1" t="s">
        <v>575</v>
      </c>
      <c r="F92" s="1" t="str">
        <f>VLOOKUP(Table5[[#This Row],[نام کارشناس دفتر فنی]],Table1[],3,0)</f>
        <v>کارشناس کالیبراسیون و برنامه ریزی تعمیرات برق وابزاردقیق</v>
      </c>
      <c r="G92" s="1" t="s">
        <v>704</v>
      </c>
      <c r="H92" s="1" t="str">
        <f>VLOOKUP(Table5[[#This Row],[نام شخص کارشناس نظارت]],Table1[],3,0)</f>
        <v>کارشناس برق و ابزار دقیق نظارت (1)</v>
      </c>
      <c r="I92" s="1">
        <f>COUNTIF(Table2[کد سیستم],Table5[[#This Row],[کد سیستم]])</f>
        <v>1</v>
      </c>
    </row>
    <row r="93" spans="1:9" x14ac:dyDescent="0.25">
      <c r="A93" s="1">
        <v>92</v>
      </c>
      <c r="B93" s="1" t="s">
        <v>1728</v>
      </c>
      <c r="C93" s="1" t="s">
        <v>1728</v>
      </c>
      <c r="D93" s="1" t="s">
        <v>3751</v>
      </c>
      <c r="E93" s="1" t="s">
        <v>575</v>
      </c>
      <c r="F93" s="1" t="str">
        <f>VLOOKUP(Table5[[#This Row],[نام کارشناس دفتر فنی]],Table1[],3,0)</f>
        <v>کارشناس کالیبراسیون و برنامه ریزی تعمیرات برق وابزاردقیق</v>
      </c>
      <c r="G93" s="1" t="s">
        <v>704</v>
      </c>
      <c r="H93" s="1" t="str">
        <f>VLOOKUP(Table5[[#This Row],[نام شخص کارشناس نظارت]],Table1[],3,0)</f>
        <v>کارشناس برق و ابزار دقیق نظارت (1)</v>
      </c>
      <c r="I93" s="1">
        <f>COUNTIF(Table2[کد سیستم],Table5[[#This Row],[کد سیستم]])</f>
        <v>1</v>
      </c>
    </row>
    <row r="94" spans="1:9" x14ac:dyDescent="0.25">
      <c r="A94" s="1">
        <v>93</v>
      </c>
      <c r="B94" s="1" t="s">
        <v>1730</v>
      </c>
      <c r="C94" s="1" t="s">
        <v>1730</v>
      </c>
      <c r="D94" s="1" t="s">
        <v>3751</v>
      </c>
      <c r="E94" s="1" t="s">
        <v>575</v>
      </c>
      <c r="F94" s="1" t="str">
        <f>VLOOKUP(Table5[[#This Row],[نام کارشناس دفتر فنی]],Table1[],3,0)</f>
        <v>کارشناس کالیبراسیون و برنامه ریزی تعمیرات برق وابزاردقیق</v>
      </c>
      <c r="G94" s="1" t="s">
        <v>704</v>
      </c>
      <c r="H94" s="1" t="str">
        <f>VLOOKUP(Table5[[#This Row],[نام شخص کارشناس نظارت]],Table1[],3,0)</f>
        <v>کارشناس برق و ابزار دقیق نظارت (1)</v>
      </c>
      <c r="I94" s="1">
        <f>COUNTIF(Table2[کد سیستم],Table5[[#This Row],[کد سیستم]])</f>
        <v>1</v>
      </c>
    </row>
    <row r="95" spans="1:9" x14ac:dyDescent="0.25">
      <c r="A95" s="1">
        <v>94</v>
      </c>
      <c r="B95" s="1" t="s">
        <v>1732</v>
      </c>
      <c r="C95" s="1" t="s">
        <v>1732</v>
      </c>
      <c r="D95" s="1" t="s">
        <v>3751</v>
      </c>
      <c r="E95" s="1" t="s">
        <v>575</v>
      </c>
      <c r="F95" s="1" t="str">
        <f>VLOOKUP(Table5[[#This Row],[نام کارشناس دفتر فنی]],Table1[],3,0)</f>
        <v>کارشناس کالیبراسیون و برنامه ریزی تعمیرات برق وابزاردقیق</v>
      </c>
      <c r="G95" s="1" t="s">
        <v>704</v>
      </c>
      <c r="H95" s="1" t="str">
        <f>VLOOKUP(Table5[[#This Row],[نام شخص کارشناس نظارت]],Table1[],3,0)</f>
        <v>کارشناس برق و ابزار دقیق نظارت (1)</v>
      </c>
      <c r="I95" s="1">
        <f>COUNTIF(Table2[کد سیستم],Table5[[#This Row],[کد سیستم]])</f>
        <v>1</v>
      </c>
    </row>
    <row r="96" spans="1:9" x14ac:dyDescent="0.25">
      <c r="A96" s="1">
        <v>95</v>
      </c>
      <c r="B96" s="1" t="s">
        <v>1734</v>
      </c>
      <c r="C96" s="1" t="s">
        <v>1734</v>
      </c>
      <c r="D96" s="1" t="s">
        <v>3751</v>
      </c>
      <c r="E96" s="1" t="s">
        <v>575</v>
      </c>
      <c r="F96" s="1" t="str">
        <f>VLOOKUP(Table5[[#This Row],[نام کارشناس دفتر فنی]],Table1[],3,0)</f>
        <v>کارشناس کالیبراسیون و برنامه ریزی تعمیرات برق وابزاردقیق</v>
      </c>
      <c r="G96" s="1" t="s">
        <v>704</v>
      </c>
      <c r="H96" s="1" t="str">
        <f>VLOOKUP(Table5[[#This Row],[نام شخص کارشناس نظارت]],Table1[],3,0)</f>
        <v>کارشناس برق و ابزار دقیق نظارت (1)</v>
      </c>
      <c r="I96" s="1">
        <f>COUNTIF(Table2[کد سیستم],Table5[[#This Row],[کد سیستم]])</f>
        <v>1</v>
      </c>
    </row>
    <row r="97" spans="1:9" x14ac:dyDescent="0.25">
      <c r="A97" s="1">
        <v>96</v>
      </c>
      <c r="B97" s="1" t="s">
        <v>1736</v>
      </c>
      <c r="C97" s="1" t="s">
        <v>1736</v>
      </c>
      <c r="D97" s="1" t="s">
        <v>3751</v>
      </c>
      <c r="E97" s="1" t="s">
        <v>575</v>
      </c>
      <c r="F97" s="1" t="str">
        <f>VLOOKUP(Table5[[#This Row],[نام کارشناس دفتر فنی]],Table1[],3,0)</f>
        <v>کارشناس کالیبراسیون و برنامه ریزی تعمیرات برق وابزاردقیق</v>
      </c>
      <c r="G97" s="1" t="s">
        <v>704</v>
      </c>
      <c r="H97" s="1" t="str">
        <f>VLOOKUP(Table5[[#This Row],[نام شخص کارشناس نظارت]],Table1[],3,0)</f>
        <v>کارشناس برق و ابزار دقیق نظارت (1)</v>
      </c>
      <c r="I97" s="1">
        <f>COUNTIF(Table2[کد سیستم],Table5[[#This Row],[کد سیستم]])</f>
        <v>1</v>
      </c>
    </row>
    <row r="98" spans="1:9" x14ac:dyDescent="0.25">
      <c r="A98" s="1">
        <v>97</v>
      </c>
      <c r="B98" s="1" t="s">
        <v>1738</v>
      </c>
      <c r="C98" s="1" t="s">
        <v>1738</v>
      </c>
      <c r="D98" s="1" t="s">
        <v>3751</v>
      </c>
      <c r="E98" s="1" t="s">
        <v>418</v>
      </c>
      <c r="F98" s="1" t="str">
        <f>VLOOKUP(Table5[[#This Row],[نام کارشناس دفتر فنی]],Table1[],3,0)</f>
        <v>کارشناس بازرسی وبرنامه ریزی تعمیرات برق وابزاردقیق(1)</v>
      </c>
      <c r="G98" s="1" t="s">
        <v>704</v>
      </c>
      <c r="H98" s="1" t="str">
        <f>VLOOKUP(Table5[[#This Row],[نام شخص کارشناس نظارت]],Table1[],3,0)</f>
        <v>کارشناس برق و ابزار دقیق نظارت (1)</v>
      </c>
      <c r="I98" s="1">
        <f>COUNTIF(Table2[کد سیستم],Table5[[#This Row],[کد سیستم]])</f>
        <v>1</v>
      </c>
    </row>
    <row r="99" spans="1:9" x14ac:dyDescent="0.25">
      <c r="A99" s="1">
        <v>98</v>
      </c>
      <c r="B99" s="1" t="s">
        <v>1740</v>
      </c>
      <c r="C99" s="1" t="s">
        <v>1740</v>
      </c>
      <c r="D99" s="1" t="s">
        <v>3751</v>
      </c>
      <c r="E99" s="1" t="s">
        <v>418</v>
      </c>
      <c r="F99" s="1" t="str">
        <f>VLOOKUP(Table5[[#This Row],[نام کارشناس دفتر فنی]],Table1[],3,0)</f>
        <v>کارشناس بازرسی وبرنامه ریزی تعمیرات برق وابزاردقیق(1)</v>
      </c>
      <c r="G99" s="1" t="s">
        <v>704</v>
      </c>
      <c r="H99" s="1" t="str">
        <f>VLOOKUP(Table5[[#This Row],[نام شخص کارشناس نظارت]],Table1[],3,0)</f>
        <v>کارشناس برق و ابزار دقیق نظارت (1)</v>
      </c>
      <c r="I99" s="1">
        <f>COUNTIF(Table2[کد سیستم],Table5[[#This Row],[کد سیستم]])</f>
        <v>1</v>
      </c>
    </row>
    <row r="100" spans="1:9" x14ac:dyDescent="0.25">
      <c r="A100" s="1">
        <v>99</v>
      </c>
      <c r="B100" s="1" t="s">
        <v>1742</v>
      </c>
      <c r="C100" s="1" t="s">
        <v>1742</v>
      </c>
      <c r="D100" s="1" t="s">
        <v>3751</v>
      </c>
      <c r="E100" s="1" t="s">
        <v>418</v>
      </c>
      <c r="F100" s="1" t="str">
        <f>VLOOKUP(Table5[[#This Row],[نام کارشناس دفتر فنی]],Table1[],3,0)</f>
        <v>کارشناس بازرسی وبرنامه ریزی تعمیرات برق وابزاردقیق(1)</v>
      </c>
      <c r="G100" s="1" t="s">
        <v>704</v>
      </c>
      <c r="H100" s="1" t="str">
        <f>VLOOKUP(Table5[[#This Row],[نام شخص کارشناس نظارت]],Table1[],3,0)</f>
        <v>کارشناس برق و ابزار دقیق نظارت (1)</v>
      </c>
      <c r="I100" s="1">
        <f>COUNTIF(Table2[کد سیستم],Table5[[#This Row],[کد سیستم]])</f>
        <v>1</v>
      </c>
    </row>
    <row r="101" spans="1:9" x14ac:dyDescent="0.25">
      <c r="A101" s="1">
        <v>100</v>
      </c>
      <c r="B101" s="1" t="s">
        <v>1744</v>
      </c>
      <c r="C101" s="1" t="s">
        <v>1744</v>
      </c>
      <c r="D101" s="1" t="s">
        <v>3751</v>
      </c>
      <c r="E101" s="1" t="s">
        <v>418</v>
      </c>
      <c r="F101" s="1" t="str">
        <f>VLOOKUP(Table5[[#This Row],[نام کارشناس دفتر فنی]],Table1[],3,0)</f>
        <v>کارشناس بازرسی وبرنامه ریزی تعمیرات برق وابزاردقیق(1)</v>
      </c>
      <c r="G101" s="1" t="s">
        <v>704</v>
      </c>
      <c r="H101" s="1" t="str">
        <f>VLOOKUP(Table5[[#This Row],[نام شخص کارشناس نظارت]],Table1[],3,0)</f>
        <v>کارشناس برق و ابزار دقیق نظارت (1)</v>
      </c>
      <c r="I101" s="1">
        <f>COUNTIF(Table2[کد سیستم],Table5[[#This Row],[کد سیستم]])</f>
        <v>1</v>
      </c>
    </row>
    <row r="102" spans="1:9" x14ac:dyDescent="0.25">
      <c r="A102" s="1">
        <v>101</v>
      </c>
      <c r="B102" s="1" t="s">
        <v>1746</v>
      </c>
      <c r="C102" s="1" t="s">
        <v>1746</v>
      </c>
      <c r="D102" s="1" t="s">
        <v>3751</v>
      </c>
      <c r="E102" s="1" t="s">
        <v>418</v>
      </c>
      <c r="F102" s="1" t="str">
        <f>VLOOKUP(Table5[[#This Row],[نام کارشناس دفتر فنی]],Table1[],3,0)</f>
        <v>کارشناس بازرسی وبرنامه ریزی تعمیرات برق وابزاردقیق(1)</v>
      </c>
      <c r="G102" s="1" t="s">
        <v>704</v>
      </c>
      <c r="H102" s="1" t="str">
        <f>VLOOKUP(Table5[[#This Row],[نام شخص کارشناس نظارت]],Table1[],3,0)</f>
        <v>کارشناس برق و ابزار دقیق نظارت (1)</v>
      </c>
      <c r="I102" s="1">
        <f>COUNTIF(Table2[کد سیستم],Table5[[#This Row],[کد سیستم]])</f>
        <v>1</v>
      </c>
    </row>
    <row r="103" spans="1:9" x14ac:dyDescent="0.25">
      <c r="A103" s="1">
        <v>102</v>
      </c>
      <c r="B103" s="1" t="s">
        <v>1748</v>
      </c>
      <c r="C103" s="1" t="s">
        <v>1748</v>
      </c>
      <c r="D103" s="1" t="s">
        <v>3751</v>
      </c>
      <c r="E103" s="1" t="s">
        <v>418</v>
      </c>
      <c r="F103" s="1" t="str">
        <f>VLOOKUP(Table5[[#This Row],[نام کارشناس دفتر فنی]],Table1[],3,0)</f>
        <v>کارشناس بازرسی وبرنامه ریزی تعمیرات برق وابزاردقیق(1)</v>
      </c>
      <c r="G103" s="1" t="s">
        <v>704</v>
      </c>
      <c r="H103" s="1" t="str">
        <f>VLOOKUP(Table5[[#This Row],[نام شخص کارشناس نظارت]],Table1[],3,0)</f>
        <v>کارشناس برق و ابزار دقیق نظارت (1)</v>
      </c>
      <c r="I103" s="1">
        <f>COUNTIF(Table2[کد سیستم],Table5[[#This Row],[کد سیستم]])</f>
        <v>1</v>
      </c>
    </row>
    <row r="104" spans="1:9" x14ac:dyDescent="0.25">
      <c r="A104" s="1">
        <v>103</v>
      </c>
      <c r="B104" s="1" t="s">
        <v>1750</v>
      </c>
      <c r="C104" s="1" t="s">
        <v>1750</v>
      </c>
      <c r="D104" s="1" t="s">
        <v>3751</v>
      </c>
      <c r="E104" s="1" t="s">
        <v>418</v>
      </c>
      <c r="F104" s="1" t="str">
        <f>VLOOKUP(Table5[[#This Row],[نام کارشناس دفتر فنی]],Table1[],3,0)</f>
        <v>کارشناس بازرسی وبرنامه ریزی تعمیرات برق وابزاردقیق(1)</v>
      </c>
      <c r="G104" s="1" t="s">
        <v>704</v>
      </c>
      <c r="H104" s="1" t="str">
        <f>VLOOKUP(Table5[[#This Row],[نام شخص کارشناس نظارت]],Table1[],3,0)</f>
        <v>کارشناس برق و ابزار دقیق نظارت (1)</v>
      </c>
      <c r="I104" s="1">
        <f>COUNTIF(Table2[کد سیستم],Table5[[#This Row],[کد سیستم]])</f>
        <v>1</v>
      </c>
    </row>
    <row r="105" spans="1:9" x14ac:dyDescent="0.25">
      <c r="A105" s="1">
        <v>104</v>
      </c>
      <c r="B105" s="1" t="s">
        <v>1752</v>
      </c>
      <c r="C105" s="1" t="s">
        <v>1752</v>
      </c>
      <c r="D105" s="1" t="s">
        <v>3751</v>
      </c>
      <c r="E105" s="1" t="s">
        <v>418</v>
      </c>
      <c r="F105" s="1" t="str">
        <f>VLOOKUP(Table5[[#This Row],[نام کارشناس دفتر فنی]],Table1[],3,0)</f>
        <v>کارشناس بازرسی وبرنامه ریزی تعمیرات برق وابزاردقیق(1)</v>
      </c>
      <c r="G105" s="1" t="s">
        <v>704</v>
      </c>
      <c r="H105" s="1" t="str">
        <f>VLOOKUP(Table5[[#This Row],[نام شخص کارشناس نظارت]],Table1[],3,0)</f>
        <v>کارشناس برق و ابزار دقیق نظارت (1)</v>
      </c>
      <c r="I105" s="1">
        <f>COUNTIF(Table2[کد سیستم],Table5[[#This Row],[کد سیستم]])</f>
        <v>1</v>
      </c>
    </row>
    <row r="106" spans="1:9" x14ac:dyDescent="0.25">
      <c r="A106" s="1">
        <v>105</v>
      </c>
      <c r="B106" s="1" t="s">
        <v>1754</v>
      </c>
      <c r="C106" s="1" t="s">
        <v>1754</v>
      </c>
      <c r="D106" s="1" t="s">
        <v>3751</v>
      </c>
      <c r="E106" s="1" t="s">
        <v>418</v>
      </c>
      <c r="F106" s="1" t="str">
        <f>VLOOKUP(Table5[[#This Row],[نام کارشناس دفتر فنی]],Table1[],3,0)</f>
        <v>کارشناس بازرسی وبرنامه ریزی تعمیرات برق وابزاردقیق(1)</v>
      </c>
      <c r="G106" s="1" t="s">
        <v>704</v>
      </c>
      <c r="H106" s="1" t="str">
        <f>VLOOKUP(Table5[[#This Row],[نام شخص کارشناس نظارت]],Table1[],3,0)</f>
        <v>کارشناس برق و ابزار دقیق نظارت (1)</v>
      </c>
      <c r="I106" s="1">
        <f>COUNTIF(Table2[کد سیستم],Table5[[#This Row],[کد سیستم]])</f>
        <v>1</v>
      </c>
    </row>
    <row r="107" spans="1:9" x14ac:dyDescent="0.25">
      <c r="A107" s="1">
        <v>106</v>
      </c>
      <c r="B107" s="1" t="s">
        <v>1756</v>
      </c>
      <c r="C107" s="1" t="s">
        <v>1756</v>
      </c>
      <c r="D107" s="1" t="s">
        <v>3751</v>
      </c>
      <c r="E107" s="1" t="s">
        <v>418</v>
      </c>
      <c r="F107" s="1" t="str">
        <f>VLOOKUP(Table5[[#This Row],[نام کارشناس دفتر فنی]],Table1[],3,0)</f>
        <v>کارشناس بازرسی وبرنامه ریزی تعمیرات برق وابزاردقیق(1)</v>
      </c>
      <c r="G107" s="1" t="s">
        <v>704</v>
      </c>
      <c r="H107" s="1" t="str">
        <f>VLOOKUP(Table5[[#This Row],[نام شخص کارشناس نظارت]],Table1[],3,0)</f>
        <v>کارشناس برق و ابزار دقیق نظارت (1)</v>
      </c>
      <c r="I107" s="1">
        <f>COUNTIF(Table2[کد سیستم],Table5[[#This Row],[کد سیستم]])</f>
        <v>1</v>
      </c>
    </row>
    <row r="108" spans="1:9" x14ac:dyDescent="0.25">
      <c r="A108" s="1">
        <v>107</v>
      </c>
      <c r="B108" s="1" t="s">
        <v>1758</v>
      </c>
      <c r="C108" s="1" t="s">
        <v>1758</v>
      </c>
      <c r="D108" s="1" t="s">
        <v>3751</v>
      </c>
      <c r="E108" s="1" t="s">
        <v>418</v>
      </c>
      <c r="F108" s="1" t="str">
        <f>VLOOKUP(Table5[[#This Row],[نام کارشناس دفتر فنی]],Table1[],3,0)</f>
        <v>کارشناس بازرسی وبرنامه ریزی تعمیرات برق وابزاردقیق(1)</v>
      </c>
      <c r="G108" s="1" t="s">
        <v>704</v>
      </c>
      <c r="H108" s="1" t="str">
        <f>VLOOKUP(Table5[[#This Row],[نام شخص کارشناس نظارت]],Table1[],3,0)</f>
        <v>کارشناس برق و ابزار دقیق نظارت (1)</v>
      </c>
      <c r="I108" s="1">
        <f>COUNTIF(Table2[کد سیستم],Table5[[#This Row],[کد سیستم]])</f>
        <v>1</v>
      </c>
    </row>
    <row r="109" spans="1:9" x14ac:dyDescent="0.25">
      <c r="A109" s="1">
        <v>108</v>
      </c>
      <c r="B109" s="1" t="s">
        <v>1760</v>
      </c>
      <c r="C109" s="1" t="s">
        <v>1760</v>
      </c>
      <c r="D109" s="1" t="s">
        <v>3751</v>
      </c>
      <c r="E109" s="1" t="s">
        <v>418</v>
      </c>
      <c r="F109" s="1" t="str">
        <f>VLOOKUP(Table5[[#This Row],[نام کارشناس دفتر فنی]],Table1[],3,0)</f>
        <v>کارشناس بازرسی وبرنامه ریزی تعمیرات برق وابزاردقیق(1)</v>
      </c>
      <c r="G109" s="1" t="s">
        <v>704</v>
      </c>
      <c r="H109" s="1" t="str">
        <f>VLOOKUP(Table5[[#This Row],[نام شخص کارشناس نظارت]],Table1[],3,0)</f>
        <v>کارشناس برق و ابزار دقیق نظارت (1)</v>
      </c>
      <c r="I109" s="1">
        <f>COUNTIF(Table2[کد سیستم],Table5[[#This Row],[کد سیستم]])</f>
        <v>1</v>
      </c>
    </row>
    <row r="110" spans="1:9" x14ac:dyDescent="0.25">
      <c r="A110" s="1">
        <v>109</v>
      </c>
      <c r="B110" s="1" t="s">
        <v>1762</v>
      </c>
      <c r="C110" s="1" t="s">
        <v>1762</v>
      </c>
      <c r="D110" s="1" t="s">
        <v>3751</v>
      </c>
      <c r="E110" s="1" t="s">
        <v>418</v>
      </c>
      <c r="F110" s="1" t="str">
        <f>VLOOKUP(Table5[[#This Row],[نام کارشناس دفتر فنی]],Table1[],3,0)</f>
        <v>کارشناس بازرسی وبرنامه ریزی تعمیرات برق وابزاردقیق(1)</v>
      </c>
      <c r="G110" s="1" t="s">
        <v>704</v>
      </c>
      <c r="H110" s="1" t="str">
        <f>VLOOKUP(Table5[[#This Row],[نام شخص کارشناس نظارت]],Table1[],3,0)</f>
        <v>کارشناس برق و ابزار دقیق نظارت (1)</v>
      </c>
      <c r="I110" s="1">
        <f>COUNTIF(Table2[کد سیستم],Table5[[#This Row],[کد سیستم]])</f>
        <v>1</v>
      </c>
    </row>
    <row r="111" spans="1:9" x14ac:dyDescent="0.25">
      <c r="A111" s="1">
        <v>110</v>
      </c>
      <c r="B111" s="1" t="s">
        <v>1764</v>
      </c>
      <c r="C111" s="1" t="s">
        <v>1764</v>
      </c>
      <c r="D111" s="1" t="s">
        <v>3751</v>
      </c>
      <c r="E111" s="1" t="s">
        <v>418</v>
      </c>
      <c r="F111" s="1" t="str">
        <f>VLOOKUP(Table5[[#This Row],[نام کارشناس دفتر فنی]],Table1[],3,0)</f>
        <v>کارشناس بازرسی وبرنامه ریزی تعمیرات برق وابزاردقیق(1)</v>
      </c>
      <c r="G111" s="1" t="s">
        <v>704</v>
      </c>
      <c r="H111" s="1" t="str">
        <f>VLOOKUP(Table5[[#This Row],[نام شخص کارشناس نظارت]],Table1[],3,0)</f>
        <v>کارشناس برق و ابزار دقیق نظارت (1)</v>
      </c>
      <c r="I111" s="1">
        <f>COUNTIF(Table2[کد سیستم],Table5[[#This Row],[کد سیستم]])</f>
        <v>1</v>
      </c>
    </row>
    <row r="112" spans="1:9" x14ac:dyDescent="0.25">
      <c r="A112" s="1">
        <v>111</v>
      </c>
      <c r="B112" s="1" t="s">
        <v>1766</v>
      </c>
      <c r="C112" s="1" t="s">
        <v>1766</v>
      </c>
      <c r="D112" s="1" t="s">
        <v>3751</v>
      </c>
      <c r="E112" s="1" t="s">
        <v>418</v>
      </c>
      <c r="F112" s="1" t="str">
        <f>VLOOKUP(Table5[[#This Row],[نام کارشناس دفتر فنی]],Table1[],3,0)</f>
        <v>کارشناس بازرسی وبرنامه ریزی تعمیرات برق وابزاردقیق(1)</v>
      </c>
      <c r="G112" s="1" t="s">
        <v>704</v>
      </c>
      <c r="H112" s="1" t="str">
        <f>VLOOKUP(Table5[[#This Row],[نام شخص کارشناس نظارت]],Table1[],3,0)</f>
        <v>کارشناس برق و ابزار دقیق نظارت (1)</v>
      </c>
      <c r="I112" s="1">
        <f>COUNTIF(Table2[کد سیستم],Table5[[#This Row],[کد سیستم]])</f>
        <v>1</v>
      </c>
    </row>
    <row r="113" spans="1:9" x14ac:dyDescent="0.25">
      <c r="A113" s="1">
        <v>112</v>
      </c>
      <c r="B113" s="1" t="s">
        <v>1768</v>
      </c>
      <c r="C113" s="1" t="s">
        <v>1768</v>
      </c>
      <c r="D113" s="1" t="s">
        <v>3751</v>
      </c>
      <c r="E113" s="1" t="s">
        <v>418</v>
      </c>
      <c r="F113" s="1" t="str">
        <f>VLOOKUP(Table5[[#This Row],[نام کارشناس دفتر فنی]],Table1[],3,0)</f>
        <v>کارشناس بازرسی وبرنامه ریزی تعمیرات برق وابزاردقیق(1)</v>
      </c>
      <c r="G113" s="1" t="s">
        <v>704</v>
      </c>
      <c r="H113" s="1" t="str">
        <f>VLOOKUP(Table5[[#This Row],[نام شخص کارشناس نظارت]],Table1[],3,0)</f>
        <v>کارشناس برق و ابزار دقیق نظارت (1)</v>
      </c>
      <c r="I113" s="1">
        <f>COUNTIF(Table2[کد سیستم],Table5[[#This Row],[کد سیستم]])</f>
        <v>1</v>
      </c>
    </row>
    <row r="114" spans="1:9" x14ac:dyDescent="0.25">
      <c r="A114" s="1">
        <v>113</v>
      </c>
      <c r="B114" s="1" t="s">
        <v>1770</v>
      </c>
      <c r="C114" s="1" t="s">
        <v>1770</v>
      </c>
      <c r="D114" s="1" t="s">
        <v>3751</v>
      </c>
      <c r="E114" s="1" t="s">
        <v>418</v>
      </c>
      <c r="F114" s="1" t="str">
        <f>VLOOKUP(Table5[[#This Row],[نام کارشناس دفتر فنی]],Table1[],3,0)</f>
        <v>کارشناس بازرسی وبرنامه ریزی تعمیرات برق وابزاردقیق(1)</v>
      </c>
      <c r="G114" s="1" t="s">
        <v>704</v>
      </c>
      <c r="H114" s="1" t="str">
        <f>VLOOKUP(Table5[[#This Row],[نام شخص کارشناس نظارت]],Table1[],3,0)</f>
        <v>کارشناس برق و ابزار دقیق نظارت (1)</v>
      </c>
      <c r="I114" s="1">
        <f>COUNTIF(Table2[کد سیستم],Table5[[#This Row],[کد سیستم]])</f>
        <v>1</v>
      </c>
    </row>
    <row r="115" spans="1:9" x14ac:dyDescent="0.25">
      <c r="A115" s="1">
        <v>114</v>
      </c>
      <c r="B115" s="1" t="s">
        <v>1772</v>
      </c>
      <c r="C115" s="1" t="s">
        <v>1772</v>
      </c>
      <c r="D115" s="1" t="s">
        <v>3751</v>
      </c>
      <c r="E115" s="1" t="s">
        <v>418</v>
      </c>
      <c r="F115" s="1" t="str">
        <f>VLOOKUP(Table5[[#This Row],[نام کارشناس دفتر فنی]],Table1[],3,0)</f>
        <v>کارشناس بازرسی وبرنامه ریزی تعمیرات برق وابزاردقیق(1)</v>
      </c>
      <c r="G115" s="1" t="s">
        <v>704</v>
      </c>
      <c r="H115" s="1" t="str">
        <f>VLOOKUP(Table5[[#This Row],[نام شخص کارشناس نظارت]],Table1[],3,0)</f>
        <v>کارشناس برق و ابزار دقیق نظارت (1)</v>
      </c>
      <c r="I115" s="1">
        <f>COUNTIF(Table2[کد سیستم],Table5[[#This Row],[کد سیستم]])</f>
        <v>1</v>
      </c>
    </row>
    <row r="116" spans="1:9" x14ac:dyDescent="0.25">
      <c r="A116" s="1">
        <v>115</v>
      </c>
      <c r="B116" s="1" t="s">
        <v>1774</v>
      </c>
      <c r="C116" s="1" t="s">
        <v>1774</v>
      </c>
      <c r="D116" s="1" t="s">
        <v>3751</v>
      </c>
      <c r="E116" s="1" t="s">
        <v>418</v>
      </c>
      <c r="F116" s="1" t="str">
        <f>VLOOKUP(Table5[[#This Row],[نام کارشناس دفتر فنی]],Table1[],3,0)</f>
        <v>کارشناس بازرسی وبرنامه ریزی تعمیرات برق وابزاردقیق(1)</v>
      </c>
      <c r="G116" s="1" t="s">
        <v>704</v>
      </c>
      <c r="H116" s="1" t="str">
        <f>VLOOKUP(Table5[[#This Row],[نام شخص کارشناس نظارت]],Table1[],3,0)</f>
        <v>کارشناس برق و ابزار دقیق نظارت (1)</v>
      </c>
      <c r="I116" s="1">
        <f>COUNTIF(Table2[کد سیستم],Table5[[#This Row],[کد سیستم]])</f>
        <v>1</v>
      </c>
    </row>
    <row r="117" spans="1:9" x14ac:dyDescent="0.25">
      <c r="A117" s="1">
        <v>116</v>
      </c>
      <c r="B117" s="1" t="s">
        <v>1776</v>
      </c>
      <c r="C117" s="1" t="s">
        <v>1776</v>
      </c>
      <c r="D117" s="1" t="s">
        <v>3751</v>
      </c>
      <c r="E117" s="1" t="s">
        <v>418</v>
      </c>
      <c r="F117" s="1" t="str">
        <f>VLOOKUP(Table5[[#This Row],[نام کارشناس دفتر فنی]],Table1[],3,0)</f>
        <v>کارشناس بازرسی وبرنامه ریزی تعمیرات برق وابزاردقیق(1)</v>
      </c>
      <c r="G117" s="1" t="s">
        <v>704</v>
      </c>
      <c r="H117" s="1" t="str">
        <f>VLOOKUP(Table5[[#This Row],[نام شخص کارشناس نظارت]],Table1[],3,0)</f>
        <v>کارشناس برق و ابزار دقیق نظارت (1)</v>
      </c>
      <c r="I117" s="1">
        <f>COUNTIF(Table2[کد سیستم],Table5[[#This Row],[کد سیستم]])</f>
        <v>1</v>
      </c>
    </row>
    <row r="118" spans="1:9" x14ac:dyDescent="0.25">
      <c r="A118" s="1">
        <v>117</v>
      </c>
      <c r="B118" s="1" t="s">
        <v>1778</v>
      </c>
      <c r="C118" s="1" t="s">
        <v>1778</v>
      </c>
      <c r="D118" s="1" t="s">
        <v>3751</v>
      </c>
      <c r="E118" s="1" t="s">
        <v>418</v>
      </c>
      <c r="F118" s="1" t="str">
        <f>VLOOKUP(Table5[[#This Row],[نام کارشناس دفتر فنی]],Table1[],3,0)</f>
        <v>کارشناس بازرسی وبرنامه ریزی تعمیرات برق وابزاردقیق(1)</v>
      </c>
      <c r="G118" s="1" t="s">
        <v>704</v>
      </c>
      <c r="H118" s="1" t="str">
        <f>VLOOKUP(Table5[[#This Row],[نام شخص کارشناس نظارت]],Table1[],3,0)</f>
        <v>کارشناس برق و ابزار دقیق نظارت (1)</v>
      </c>
      <c r="I118" s="1">
        <f>COUNTIF(Table2[کد سیستم],Table5[[#This Row],[کد سیستم]])</f>
        <v>1</v>
      </c>
    </row>
    <row r="119" spans="1:9" x14ac:dyDescent="0.25">
      <c r="A119" s="1">
        <v>118</v>
      </c>
      <c r="B119" s="1" t="s">
        <v>1780</v>
      </c>
      <c r="C119" s="1" t="s">
        <v>1780</v>
      </c>
      <c r="D119" s="1" t="s">
        <v>3751</v>
      </c>
      <c r="E119" s="1" t="s">
        <v>418</v>
      </c>
      <c r="F119" s="1" t="str">
        <f>VLOOKUP(Table5[[#This Row],[نام کارشناس دفتر فنی]],Table1[],3,0)</f>
        <v>کارشناس بازرسی وبرنامه ریزی تعمیرات برق وابزاردقیق(1)</v>
      </c>
      <c r="G119" s="1" t="s">
        <v>704</v>
      </c>
      <c r="H119" s="1" t="str">
        <f>VLOOKUP(Table5[[#This Row],[نام شخص کارشناس نظارت]],Table1[],3,0)</f>
        <v>کارشناس برق و ابزار دقیق نظارت (1)</v>
      </c>
      <c r="I119" s="1">
        <f>COUNTIF(Table2[کد سیستم],Table5[[#This Row],[کد سیستم]])</f>
        <v>1</v>
      </c>
    </row>
    <row r="120" spans="1:9" x14ac:dyDescent="0.25">
      <c r="A120" s="1">
        <v>119</v>
      </c>
      <c r="B120" s="1" t="s">
        <v>1782</v>
      </c>
      <c r="C120" s="1" t="s">
        <v>1782</v>
      </c>
      <c r="D120" s="1" t="s">
        <v>3751</v>
      </c>
      <c r="E120" s="1" t="s">
        <v>418</v>
      </c>
      <c r="F120" s="1" t="str">
        <f>VLOOKUP(Table5[[#This Row],[نام کارشناس دفتر فنی]],Table1[],3,0)</f>
        <v>کارشناس بازرسی وبرنامه ریزی تعمیرات برق وابزاردقیق(1)</v>
      </c>
      <c r="G120" s="1" t="s">
        <v>704</v>
      </c>
      <c r="H120" s="1" t="str">
        <f>VLOOKUP(Table5[[#This Row],[نام شخص کارشناس نظارت]],Table1[],3,0)</f>
        <v>کارشناس برق و ابزار دقیق نظارت (1)</v>
      </c>
      <c r="I120" s="1">
        <f>COUNTIF(Table2[کد سیستم],Table5[[#This Row],[کد سیستم]])</f>
        <v>1</v>
      </c>
    </row>
    <row r="121" spans="1:9" x14ac:dyDescent="0.25">
      <c r="A121" s="1">
        <v>120</v>
      </c>
      <c r="B121" s="1" t="s">
        <v>1784</v>
      </c>
      <c r="C121" s="1" t="s">
        <v>1784</v>
      </c>
      <c r="D121" s="1" t="s">
        <v>3751</v>
      </c>
      <c r="E121" s="1" t="s">
        <v>418</v>
      </c>
      <c r="F121" s="1" t="str">
        <f>VLOOKUP(Table5[[#This Row],[نام کارشناس دفتر فنی]],Table1[],3,0)</f>
        <v>کارشناس بازرسی وبرنامه ریزی تعمیرات برق وابزاردقیق(1)</v>
      </c>
      <c r="G121" s="1" t="s">
        <v>704</v>
      </c>
      <c r="H121" s="1" t="str">
        <f>VLOOKUP(Table5[[#This Row],[نام شخص کارشناس نظارت]],Table1[],3,0)</f>
        <v>کارشناس برق و ابزار دقیق نظارت (1)</v>
      </c>
      <c r="I121" s="1">
        <f>COUNTIF(Table2[کد سیستم],Table5[[#This Row],[کد سیستم]])</f>
        <v>1</v>
      </c>
    </row>
    <row r="122" spans="1:9" x14ac:dyDescent="0.25">
      <c r="A122" s="1">
        <v>121</v>
      </c>
      <c r="B122" s="1" t="s">
        <v>1786</v>
      </c>
      <c r="C122" s="1" t="s">
        <v>1786</v>
      </c>
      <c r="D122" s="1" t="s">
        <v>3751</v>
      </c>
      <c r="E122" s="1" t="s">
        <v>418</v>
      </c>
      <c r="F122" s="1" t="str">
        <f>VLOOKUP(Table5[[#This Row],[نام کارشناس دفتر فنی]],Table1[],3,0)</f>
        <v>کارشناس بازرسی وبرنامه ریزی تعمیرات برق وابزاردقیق(1)</v>
      </c>
      <c r="G122" s="1" t="s">
        <v>704</v>
      </c>
      <c r="H122" s="1" t="str">
        <f>VLOOKUP(Table5[[#This Row],[نام شخص کارشناس نظارت]],Table1[],3,0)</f>
        <v>کارشناس برق و ابزار دقیق نظارت (1)</v>
      </c>
      <c r="I122" s="1">
        <f>COUNTIF(Table2[کد سیستم],Table5[[#This Row],[کد سیستم]])</f>
        <v>1</v>
      </c>
    </row>
    <row r="123" spans="1:9" x14ac:dyDescent="0.25">
      <c r="A123" s="1">
        <v>122</v>
      </c>
      <c r="B123" s="1" t="s">
        <v>1788</v>
      </c>
      <c r="C123" s="1" t="s">
        <v>1788</v>
      </c>
      <c r="D123" s="1" t="s">
        <v>3751</v>
      </c>
      <c r="E123" s="1" t="s">
        <v>418</v>
      </c>
      <c r="F123" s="1" t="str">
        <f>VLOOKUP(Table5[[#This Row],[نام کارشناس دفتر فنی]],Table1[],3,0)</f>
        <v>کارشناس بازرسی وبرنامه ریزی تعمیرات برق وابزاردقیق(1)</v>
      </c>
      <c r="G123" s="1" t="s">
        <v>704</v>
      </c>
      <c r="H123" s="1" t="str">
        <f>VLOOKUP(Table5[[#This Row],[نام شخص کارشناس نظارت]],Table1[],3,0)</f>
        <v>کارشناس برق و ابزار دقیق نظارت (1)</v>
      </c>
      <c r="I123" s="1">
        <f>COUNTIF(Table2[کد سیستم],Table5[[#This Row],[کد سیستم]])</f>
        <v>1</v>
      </c>
    </row>
    <row r="124" spans="1:9" x14ac:dyDescent="0.25">
      <c r="A124" s="1">
        <v>123</v>
      </c>
      <c r="B124" s="1" t="s">
        <v>1790</v>
      </c>
      <c r="C124" s="1" t="s">
        <v>1790</v>
      </c>
      <c r="D124" s="1" t="s">
        <v>3751</v>
      </c>
      <c r="E124" s="1" t="s">
        <v>418</v>
      </c>
      <c r="F124" s="1" t="str">
        <f>VLOOKUP(Table5[[#This Row],[نام کارشناس دفتر فنی]],Table1[],3,0)</f>
        <v>کارشناس بازرسی وبرنامه ریزی تعمیرات برق وابزاردقیق(1)</v>
      </c>
      <c r="G124" s="1" t="s">
        <v>704</v>
      </c>
      <c r="H124" s="1" t="str">
        <f>VLOOKUP(Table5[[#This Row],[نام شخص کارشناس نظارت]],Table1[],3,0)</f>
        <v>کارشناس برق و ابزار دقیق نظارت (1)</v>
      </c>
      <c r="I124" s="1">
        <f>COUNTIF(Table2[کد سیستم],Table5[[#This Row],[کد سیستم]])</f>
        <v>1</v>
      </c>
    </row>
    <row r="125" spans="1:9" x14ac:dyDescent="0.25">
      <c r="A125" s="1">
        <v>124</v>
      </c>
      <c r="B125" s="1" t="s">
        <v>1792</v>
      </c>
      <c r="C125" s="1" t="s">
        <v>1792</v>
      </c>
      <c r="D125" s="1" t="s">
        <v>3751</v>
      </c>
      <c r="E125" s="1" t="s">
        <v>418</v>
      </c>
      <c r="F125" s="1" t="str">
        <f>VLOOKUP(Table5[[#This Row],[نام کارشناس دفتر فنی]],Table1[],3,0)</f>
        <v>کارشناس بازرسی وبرنامه ریزی تعمیرات برق وابزاردقیق(1)</v>
      </c>
      <c r="G125" s="1" t="s">
        <v>704</v>
      </c>
      <c r="H125" s="1" t="str">
        <f>VLOOKUP(Table5[[#This Row],[نام شخص کارشناس نظارت]],Table1[],3,0)</f>
        <v>کارشناس برق و ابزار دقیق نظارت (1)</v>
      </c>
      <c r="I125" s="1">
        <f>COUNTIF(Table2[کد سیستم],Table5[[#This Row],[کد سیستم]])</f>
        <v>1</v>
      </c>
    </row>
    <row r="126" spans="1:9" x14ac:dyDescent="0.25">
      <c r="A126" s="1">
        <v>125</v>
      </c>
      <c r="B126" s="1" t="s">
        <v>1794</v>
      </c>
      <c r="C126" s="1" t="s">
        <v>1794</v>
      </c>
      <c r="D126" s="1" t="s">
        <v>3751</v>
      </c>
      <c r="E126" s="1" t="s">
        <v>418</v>
      </c>
      <c r="F126" s="1" t="str">
        <f>VLOOKUP(Table5[[#This Row],[نام کارشناس دفتر فنی]],Table1[],3,0)</f>
        <v>کارشناس بازرسی وبرنامه ریزی تعمیرات برق وابزاردقیق(1)</v>
      </c>
      <c r="G126" s="1" t="s">
        <v>704</v>
      </c>
      <c r="H126" s="1" t="str">
        <f>VLOOKUP(Table5[[#This Row],[نام شخص کارشناس نظارت]],Table1[],3,0)</f>
        <v>کارشناس برق و ابزار دقیق نظارت (1)</v>
      </c>
      <c r="I126" s="1">
        <f>COUNTIF(Table2[کد سیستم],Table5[[#This Row],[کد سیستم]])</f>
        <v>1</v>
      </c>
    </row>
    <row r="127" spans="1:9" x14ac:dyDescent="0.25">
      <c r="A127" s="1">
        <v>126</v>
      </c>
      <c r="B127" s="1" t="s">
        <v>1796</v>
      </c>
      <c r="C127" s="1" t="s">
        <v>1796</v>
      </c>
      <c r="D127" s="1" t="s">
        <v>3751</v>
      </c>
      <c r="E127" s="1" t="s">
        <v>418</v>
      </c>
      <c r="F127" s="1" t="str">
        <f>VLOOKUP(Table5[[#This Row],[نام کارشناس دفتر فنی]],Table1[],3,0)</f>
        <v>کارشناس بازرسی وبرنامه ریزی تعمیرات برق وابزاردقیق(1)</v>
      </c>
      <c r="G127" s="1" t="s">
        <v>704</v>
      </c>
      <c r="H127" s="1" t="str">
        <f>VLOOKUP(Table5[[#This Row],[نام شخص کارشناس نظارت]],Table1[],3,0)</f>
        <v>کارشناس برق و ابزار دقیق نظارت (1)</v>
      </c>
      <c r="I127" s="1">
        <f>COUNTIF(Table2[کد سیستم],Table5[[#This Row],[کد سیستم]])</f>
        <v>1</v>
      </c>
    </row>
    <row r="128" spans="1:9" x14ac:dyDescent="0.25">
      <c r="A128" s="1">
        <v>127</v>
      </c>
      <c r="B128" s="1" t="s">
        <v>1798</v>
      </c>
      <c r="C128" s="1" t="s">
        <v>1798</v>
      </c>
      <c r="D128" s="1" t="s">
        <v>3751</v>
      </c>
      <c r="E128" s="1" t="s">
        <v>418</v>
      </c>
      <c r="F128" s="1" t="str">
        <f>VLOOKUP(Table5[[#This Row],[نام کارشناس دفتر فنی]],Table1[],3,0)</f>
        <v>کارشناس بازرسی وبرنامه ریزی تعمیرات برق وابزاردقیق(1)</v>
      </c>
      <c r="G128" s="1" t="s">
        <v>704</v>
      </c>
      <c r="H128" s="1" t="str">
        <f>VLOOKUP(Table5[[#This Row],[نام شخص کارشناس نظارت]],Table1[],3,0)</f>
        <v>کارشناس برق و ابزار دقیق نظارت (1)</v>
      </c>
      <c r="I128" s="1">
        <f>COUNTIF(Table2[کد سیستم],Table5[[#This Row],[کد سیستم]])</f>
        <v>1</v>
      </c>
    </row>
    <row r="129" spans="1:9" x14ac:dyDescent="0.25">
      <c r="A129" s="1">
        <v>128</v>
      </c>
      <c r="B129" s="1" t="s">
        <v>1800</v>
      </c>
      <c r="C129" s="1" t="s">
        <v>1800</v>
      </c>
      <c r="D129" s="1" t="s">
        <v>3751</v>
      </c>
      <c r="E129" s="1" t="s">
        <v>418</v>
      </c>
      <c r="F129" s="1" t="str">
        <f>VLOOKUP(Table5[[#This Row],[نام کارشناس دفتر فنی]],Table1[],3,0)</f>
        <v>کارشناس بازرسی وبرنامه ریزی تعمیرات برق وابزاردقیق(1)</v>
      </c>
      <c r="G129" s="1" t="s">
        <v>704</v>
      </c>
      <c r="H129" s="1" t="str">
        <f>VLOOKUP(Table5[[#This Row],[نام شخص کارشناس نظارت]],Table1[],3,0)</f>
        <v>کارشناس برق و ابزار دقیق نظارت (1)</v>
      </c>
      <c r="I129" s="1">
        <f>COUNTIF(Table2[کد سیستم],Table5[[#This Row],[کد سیستم]])</f>
        <v>1</v>
      </c>
    </row>
    <row r="130" spans="1:9" x14ac:dyDescent="0.25">
      <c r="A130" s="1">
        <v>129</v>
      </c>
      <c r="B130" s="1" t="s">
        <v>1802</v>
      </c>
      <c r="C130" s="1" t="s">
        <v>1802</v>
      </c>
      <c r="D130" s="1" t="s">
        <v>3751</v>
      </c>
      <c r="E130" s="1" t="s">
        <v>418</v>
      </c>
      <c r="F130" s="1" t="str">
        <f>VLOOKUP(Table5[[#This Row],[نام کارشناس دفتر فنی]],Table1[],3,0)</f>
        <v>کارشناس بازرسی وبرنامه ریزی تعمیرات برق وابزاردقیق(1)</v>
      </c>
      <c r="G130" s="1" t="s">
        <v>704</v>
      </c>
      <c r="H130" s="1" t="str">
        <f>VLOOKUP(Table5[[#This Row],[نام شخص کارشناس نظارت]],Table1[],3,0)</f>
        <v>کارشناس برق و ابزار دقیق نظارت (1)</v>
      </c>
      <c r="I130" s="1">
        <f>COUNTIF(Table2[کد سیستم],Table5[[#This Row],[کد سیستم]])</f>
        <v>1</v>
      </c>
    </row>
    <row r="131" spans="1:9" x14ac:dyDescent="0.25">
      <c r="A131" s="1">
        <v>130</v>
      </c>
      <c r="B131" s="1" t="s">
        <v>1804</v>
      </c>
      <c r="C131" s="1" t="s">
        <v>1804</v>
      </c>
      <c r="D131" s="1" t="s">
        <v>3751</v>
      </c>
      <c r="E131" s="1" t="s">
        <v>418</v>
      </c>
      <c r="F131" s="1" t="str">
        <f>VLOOKUP(Table5[[#This Row],[نام کارشناس دفتر فنی]],Table1[],3,0)</f>
        <v>کارشناس بازرسی وبرنامه ریزی تعمیرات برق وابزاردقیق(1)</v>
      </c>
      <c r="G131" s="1" t="s">
        <v>704</v>
      </c>
      <c r="H131" s="1" t="str">
        <f>VLOOKUP(Table5[[#This Row],[نام شخص کارشناس نظارت]],Table1[],3,0)</f>
        <v>کارشناس برق و ابزار دقیق نظارت (1)</v>
      </c>
      <c r="I131" s="1">
        <f>COUNTIF(Table2[کد سیستم],Table5[[#This Row],[کد سیستم]])</f>
        <v>1</v>
      </c>
    </row>
    <row r="132" spans="1:9" x14ac:dyDescent="0.25">
      <c r="A132" s="1">
        <v>131</v>
      </c>
      <c r="B132" s="1" t="s">
        <v>1806</v>
      </c>
      <c r="C132" s="1" t="s">
        <v>1806</v>
      </c>
      <c r="D132" s="1" t="s">
        <v>3751</v>
      </c>
      <c r="E132" s="1" t="s">
        <v>418</v>
      </c>
      <c r="F132" s="1" t="str">
        <f>VLOOKUP(Table5[[#This Row],[نام کارشناس دفتر فنی]],Table1[],3,0)</f>
        <v>کارشناس بازرسی وبرنامه ریزی تعمیرات برق وابزاردقیق(1)</v>
      </c>
      <c r="G132" s="1" t="s">
        <v>704</v>
      </c>
      <c r="H132" s="1" t="str">
        <f>VLOOKUP(Table5[[#This Row],[نام شخص کارشناس نظارت]],Table1[],3,0)</f>
        <v>کارشناس برق و ابزار دقیق نظارت (1)</v>
      </c>
      <c r="I132" s="1">
        <f>COUNTIF(Table2[کد سیستم],Table5[[#This Row],[کد سیستم]])</f>
        <v>1</v>
      </c>
    </row>
    <row r="133" spans="1:9" x14ac:dyDescent="0.25">
      <c r="A133" s="1">
        <v>132</v>
      </c>
      <c r="B133" s="1" t="s">
        <v>1808</v>
      </c>
      <c r="C133" s="1" t="s">
        <v>1808</v>
      </c>
      <c r="D133" s="1" t="s">
        <v>3751</v>
      </c>
      <c r="E133" s="1" t="s">
        <v>418</v>
      </c>
      <c r="F133" s="1" t="str">
        <f>VLOOKUP(Table5[[#This Row],[نام کارشناس دفتر فنی]],Table1[],3,0)</f>
        <v>کارشناس بازرسی وبرنامه ریزی تعمیرات برق وابزاردقیق(1)</v>
      </c>
      <c r="G133" s="1" t="s">
        <v>704</v>
      </c>
      <c r="H133" s="1" t="str">
        <f>VLOOKUP(Table5[[#This Row],[نام شخص کارشناس نظارت]],Table1[],3,0)</f>
        <v>کارشناس برق و ابزار دقیق نظارت (1)</v>
      </c>
      <c r="I133" s="1">
        <f>COUNTIF(Table2[کد سیستم],Table5[[#This Row],[کد سیستم]])</f>
        <v>1</v>
      </c>
    </row>
    <row r="134" spans="1:9" x14ac:dyDescent="0.25">
      <c r="A134" s="1">
        <v>133</v>
      </c>
      <c r="B134" s="1" t="s">
        <v>1810</v>
      </c>
      <c r="C134" s="1" t="s">
        <v>1810</v>
      </c>
      <c r="D134" s="1" t="s">
        <v>3751</v>
      </c>
      <c r="E134" s="1" t="s">
        <v>418</v>
      </c>
      <c r="F134" s="1" t="str">
        <f>VLOOKUP(Table5[[#This Row],[نام کارشناس دفتر فنی]],Table1[],3,0)</f>
        <v>کارشناس بازرسی وبرنامه ریزی تعمیرات برق وابزاردقیق(1)</v>
      </c>
      <c r="G134" s="1" t="s">
        <v>704</v>
      </c>
      <c r="H134" s="1" t="str">
        <f>VLOOKUP(Table5[[#This Row],[نام شخص کارشناس نظارت]],Table1[],3,0)</f>
        <v>کارشناس برق و ابزار دقیق نظارت (1)</v>
      </c>
      <c r="I134" s="1">
        <f>COUNTIF(Table2[کد سیستم],Table5[[#This Row],[کد سیستم]])</f>
        <v>1</v>
      </c>
    </row>
    <row r="135" spans="1:9" x14ac:dyDescent="0.25">
      <c r="A135" s="1">
        <v>134</v>
      </c>
      <c r="B135" s="1" t="s">
        <v>1812</v>
      </c>
      <c r="C135" s="1" t="s">
        <v>1812</v>
      </c>
      <c r="D135" s="1" t="s">
        <v>3751</v>
      </c>
      <c r="E135" s="1" t="s">
        <v>418</v>
      </c>
      <c r="F135" s="1" t="str">
        <f>VLOOKUP(Table5[[#This Row],[نام کارشناس دفتر فنی]],Table1[],3,0)</f>
        <v>کارشناس بازرسی وبرنامه ریزی تعمیرات برق وابزاردقیق(1)</v>
      </c>
      <c r="G135" s="1" t="s">
        <v>704</v>
      </c>
      <c r="H135" s="1" t="str">
        <f>VLOOKUP(Table5[[#This Row],[نام شخص کارشناس نظارت]],Table1[],3,0)</f>
        <v>کارشناس برق و ابزار دقیق نظارت (1)</v>
      </c>
      <c r="I135" s="1">
        <f>COUNTIF(Table2[کد سیستم],Table5[[#This Row],[کد سیستم]])</f>
        <v>1</v>
      </c>
    </row>
    <row r="136" spans="1:9" x14ac:dyDescent="0.25">
      <c r="A136" s="1">
        <v>135</v>
      </c>
      <c r="B136" s="1" t="s">
        <v>1814</v>
      </c>
      <c r="C136" s="1" t="s">
        <v>1814</v>
      </c>
      <c r="D136" s="1" t="s">
        <v>3751</v>
      </c>
      <c r="E136" s="1" t="s">
        <v>418</v>
      </c>
      <c r="F136" s="1" t="str">
        <f>VLOOKUP(Table5[[#This Row],[نام کارشناس دفتر فنی]],Table1[],3,0)</f>
        <v>کارشناس بازرسی وبرنامه ریزی تعمیرات برق وابزاردقیق(1)</v>
      </c>
      <c r="G136" s="1" t="s">
        <v>704</v>
      </c>
      <c r="H136" s="1" t="str">
        <f>VLOOKUP(Table5[[#This Row],[نام شخص کارشناس نظارت]],Table1[],3,0)</f>
        <v>کارشناس برق و ابزار دقیق نظارت (1)</v>
      </c>
      <c r="I136" s="1">
        <f>COUNTIF(Table2[کد سیستم],Table5[[#This Row],[کد سیستم]])</f>
        <v>1</v>
      </c>
    </row>
    <row r="137" spans="1:9" x14ac:dyDescent="0.25">
      <c r="A137" s="1">
        <v>136</v>
      </c>
      <c r="B137" s="1" t="s">
        <v>1816</v>
      </c>
      <c r="C137" s="1" t="s">
        <v>1816</v>
      </c>
      <c r="D137" s="1" t="s">
        <v>3751</v>
      </c>
      <c r="E137" s="1" t="s">
        <v>418</v>
      </c>
      <c r="F137" s="1" t="str">
        <f>VLOOKUP(Table5[[#This Row],[نام کارشناس دفتر فنی]],Table1[],3,0)</f>
        <v>کارشناس بازرسی وبرنامه ریزی تعمیرات برق وابزاردقیق(1)</v>
      </c>
      <c r="G137" s="1" t="s">
        <v>704</v>
      </c>
      <c r="H137" s="1" t="str">
        <f>VLOOKUP(Table5[[#This Row],[نام شخص کارشناس نظارت]],Table1[],3,0)</f>
        <v>کارشناس برق و ابزار دقیق نظارت (1)</v>
      </c>
      <c r="I137" s="1">
        <f>COUNTIF(Table2[کد سیستم],Table5[[#This Row],[کد سیستم]])</f>
        <v>1</v>
      </c>
    </row>
    <row r="138" spans="1:9" x14ac:dyDescent="0.25">
      <c r="A138" s="1">
        <v>137</v>
      </c>
      <c r="B138" s="1" t="s">
        <v>1818</v>
      </c>
      <c r="C138" s="1" t="s">
        <v>1818</v>
      </c>
      <c r="D138" s="1" t="s">
        <v>3751</v>
      </c>
      <c r="E138" s="1" t="s">
        <v>418</v>
      </c>
      <c r="F138" s="1" t="str">
        <f>VLOOKUP(Table5[[#This Row],[نام کارشناس دفتر فنی]],Table1[],3,0)</f>
        <v>کارشناس بازرسی وبرنامه ریزی تعمیرات برق وابزاردقیق(1)</v>
      </c>
      <c r="G138" s="1" t="s">
        <v>704</v>
      </c>
      <c r="H138" s="1" t="str">
        <f>VLOOKUP(Table5[[#This Row],[نام شخص کارشناس نظارت]],Table1[],3,0)</f>
        <v>کارشناس برق و ابزار دقیق نظارت (1)</v>
      </c>
      <c r="I138" s="1">
        <f>COUNTIF(Table2[کد سیستم],Table5[[#This Row],[کد سیستم]])</f>
        <v>1</v>
      </c>
    </row>
    <row r="139" spans="1:9" x14ac:dyDescent="0.25">
      <c r="A139" s="1">
        <v>138</v>
      </c>
      <c r="B139" s="1" t="s">
        <v>1820</v>
      </c>
      <c r="C139" s="1" t="s">
        <v>1820</v>
      </c>
      <c r="D139" s="1" t="s">
        <v>3751</v>
      </c>
      <c r="E139" s="1" t="s">
        <v>418</v>
      </c>
      <c r="F139" s="1" t="str">
        <f>VLOOKUP(Table5[[#This Row],[نام کارشناس دفتر فنی]],Table1[],3,0)</f>
        <v>کارشناس بازرسی وبرنامه ریزی تعمیرات برق وابزاردقیق(1)</v>
      </c>
      <c r="G139" s="1" t="s">
        <v>704</v>
      </c>
      <c r="H139" s="1" t="str">
        <f>VLOOKUP(Table5[[#This Row],[نام شخص کارشناس نظارت]],Table1[],3,0)</f>
        <v>کارشناس برق و ابزار دقیق نظارت (1)</v>
      </c>
      <c r="I139" s="1">
        <f>COUNTIF(Table2[کد سیستم],Table5[[#This Row],[کد سیستم]])</f>
        <v>1</v>
      </c>
    </row>
    <row r="140" spans="1:9" x14ac:dyDescent="0.25">
      <c r="A140" s="1">
        <v>139</v>
      </c>
      <c r="B140" s="1" t="s">
        <v>1822</v>
      </c>
      <c r="C140" s="1" t="s">
        <v>1822</v>
      </c>
      <c r="D140" s="1" t="s">
        <v>3751</v>
      </c>
      <c r="E140" s="1" t="s">
        <v>418</v>
      </c>
      <c r="F140" s="1" t="str">
        <f>VLOOKUP(Table5[[#This Row],[نام کارشناس دفتر فنی]],Table1[],3,0)</f>
        <v>کارشناس بازرسی وبرنامه ریزی تعمیرات برق وابزاردقیق(1)</v>
      </c>
      <c r="G140" s="1" t="s">
        <v>704</v>
      </c>
      <c r="H140" s="1" t="str">
        <f>VLOOKUP(Table5[[#This Row],[نام شخص کارشناس نظارت]],Table1[],3,0)</f>
        <v>کارشناس برق و ابزار دقیق نظارت (1)</v>
      </c>
      <c r="I140" s="1">
        <f>COUNTIF(Table2[کد سیستم],Table5[[#This Row],[کد سیستم]])</f>
        <v>1</v>
      </c>
    </row>
    <row r="141" spans="1:9" x14ac:dyDescent="0.25">
      <c r="A141" s="1">
        <v>140</v>
      </c>
      <c r="B141" s="1" t="s">
        <v>1824</v>
      </c>
      <c r="C141" s="1" t="s">
        <v>1824</v>
      </c>
      <c r="D141" s="1" t="s">
        <v>3751</v>
      </c>
      <c r="E141" s="1" t="s">
        <v>418</v>
      </c>
      <c r="F141" s="1" t="str">
        <f>VLOOKUP(Table5[[#This Row],[نام کارشناس دفتر فنی]],Table1[],3,0)</f>
        <v>کارشناس بازرسی وبرنامه ریزی تعمیرات برق وابزاردقیق(1)</v>
      </c>
      <c r="G141" s="1" t="s">
        <v>704</v>
      </c>
      <c r="H141" s="1" t="str">
        <f>VLOOKUP(Table5[[#This Row],[نام شخص کارشناس نظارت]],Table1[],3,0)</f>
        <v>کارشناس برق و ابزار دقیق نظارت (1)</v>
      </c>
      <c r="I141" s="1">
        <f>COUNTIF(Table2[کد سیستم],Table5[[#This Row],[کد سیستم]])</f>
        <v>1</v>
      </c>
    </row>
    <row r="142" spans="1:9" x14ac:dyDescent="0.25">
      <c r="A142" s="1">
        <v>141</v>
      </c>
      <c r="B142" s="1" t="s">
        <v>1826</v>
      </c>
      <c r="C142" s="1" t="s">
        <v>1826</v>
      </c>
      <c r="D142" s="1" t="s">
        <v>3751</v>
      </c>
      <c r="E142" s="1" t="s">
        <v>418</v>
      </c>
      <c r="F142" s="1" t="str">
        <f>VLOOKUP(Table5[[#This Row],[نام کارشناس دفتر فنی]],Table1[],3,0)</f>
        <v>کارشناس بازرسی وبرنامه ریزی تعمیرات برق وابزاردقیق(1)</v>
      </c>
      <c r="G142" s="1" t="s">
        <v>704</v>
      </c>
      <c r="H142" s="1" t="str">
        <f>VLOOKUP(Table5[[#This Row],[نام شخص کارشناس نظارت]],Table1[],3,0)</f>
        <v>کارشناس برق و ابزار دقیق نظارت (1)</v>
      </c>
      <c r="I142" s="1">
        <f>COUNTIF(Table2[کد سیستم],Table5[[#This Row],[کد سیستم]])</f>
        <v>1</v>
      </c>
    </row>
    <row r="143" spans="1:9" x14ac:dyDescent="0.25">
      <c r="A143" s="1">
        <v>142</v>
      </c>
      <c r="B143" s="1" t="s">
        <v>1828</v>
      </c>
      <c r="C143" s="1" t="s">
        <v>1828</v>
      </c>
      <c r="D143" s="1" t="s">
        <v>3751</v>
      </c>
      <c r="E143" s="1" t="s">
        <v>418</v>
      </c>
      <c r="F143" s="1" t="str">
        <f>VLOOKUP(Table5[[#This Row],[نام کارشناس دفتر فنی]],Table1[],3,0)</f>
        <v>کارشناس بازرسی وبرنامه ریزی تعمیرات برق وابزاردقیق(1)</v>
      </c>
      <c r="G143" s="1" t="s">
        <v>704</v>
      </c>
      <c r="H143" s="1" t="str">
        <f>VLOOKUP(Table5[[#This Row],[نام شخص کارشناس نظارت]],Table1[],3,0)</f>
        <v>کارشناس برق و ابزار دقیق نظارت (1)</v>
      </c>
      <c r="I143" s="1">
        <f>COUNTIF(Table2[کد سیستم],Table5[[#This Row],[کد سیستم]])</f>
        <v>1</v>
      </c>
    </row>
    <row r="144" spans="1:9" x14ac:dyDescent="0.25">
      <c r="A144" s="1">
        <v>143</v>
      </c>
      <c r="B144" s="1" t="s">
        <v>1830</v>
      </c>
      <c r="C144" s="1" t="s">
        <v>1830</v>
      </c>
      <c r="D144" s="1" t="s">
        <v>3751</v>
      </c>
      <c r="E144" s="1" t="s">
        <v>418</v>
      </c>
      <c r="F144" s="1" t="str">
        <f>VLOOKUP(Table5[[#This Row],[نام کارشناس دفتر فنی]],Table1[],3,0)</f>
        <v>کارشناس بازرسی وبرنامه ریزی تعمیرات برق وابزاردقیق(1)</v>
      </c>
      <c r="G144" s="1" t="s">
        <v>704</v>
      </c>
      <c r="H144" s="1" t="str">
        <f>VLOOKUP(Table5[[#This Row],[نام شخص کارشناس نظارت]],Table1[],3,0)</f>
        <v>کارشناس برق و ابزار دقیق نظارت (1)</v>
      </c>
      <c r="I144" s="1">
        <f>COUNTIF(Table2[کد سیستم],Table5[[#This Row],[کد سیستم]])</f>
        <v>1</v>
      </c>
    </row>
    <row r="145" spans="1:9" x14ac:dyDescent="0.25">
      <c r="A145" s="1">
        <v>144</v>
      </c>
      <c r="B145" s="1" t="s">
        <v>1832</v>
      </c>
      <c r="C145" s="1" t="s">
        <v>1832</v>
      </c>
      <c r="D145" s="1" t="s">
        <v>3751</v>
      </c>
      <c r="E145" s="1" t="s">
        <v>418</v>
      </c>
      <c r="F145" s="1" t="str">
        <f>VLOOKUP(Table5[[#This Row],[نام کارشناس دفتر فنی]],Table1[],3,0)</f>
        <v>کارشناس بازرسی وبرنامه ریزی تعمیرات برق وابزاردقیق(1)</v>
      </c>
      <c r="G145" s="1" t="s">
        <v>704</v>
      </c>
      <c r="H145" s="1" t="str">
        <f>VLOOKUP(Table5[[#This Row],[نام شخص کارشناس نظارت]],Table1[],3,0)</f>
        <v>کارشناس برق و ابزار دقیق نظارت (1)</v>
      </c>
      <c r="I145" s="1">
        <f>COUNTIF(Table2[کد سیستم],Table5[[#This Row],[کد سیستم]])</f>
        <v>1</v>
      </c>
    </row>
    <row r="146" spans="1:9" x14ac:dyDescent="0.25">
      <c r="A146" s="1">
        <v>145</v>
      </c>
      <c r="B146" s="1" t="s">
        <v>1834</v>
      </c>
      <c r="C146" s="1" t="s">
        <v>1834</v>
      </c>
      <c r="D146" s="1" t="s">
        <v>3751</v>
      </c>
      <c r="E146" s="1" t="s">
        <v>418</v>
      </c>
      <c r="F146" s="1" t="str">
        <f>VLOOKUP(Table5[[#This Row],[نام کارشناس دفتر فنی]],Table1[],3,0)</f>
        <v>کارشناس بازرسی وبرنامه ریزی تعمیرات برق وابزاردقیق(1)</v>
      </c>
      <c r="G146" s="1" t="s">
        <v>704</v>
      </c>
      <c r="H146" s="1" t="str">
        <f>VLOOKUP(Table5[[#This Row],[نام شخص کارشناس نظارت]],Table1[],3,0)</f>
        <v>کارشناس برق و ابزار دقیق نظارت (1)</v>
      </c>
      <c r="I146" s="1">
        <f>COUNTIF(Table2[کد سیستم],Table5[[#This Row],[کد سیستم]])</f>
        <v>1</v>
      </c>
    </row>
    <row r="147" spans="1:9" x14ac:dyDescent="0.25">
      <c r="A147" s="1">
        <v>146</v>
      </c>
      <c r="B147" s="1" t="s">
        <v>1836</v>
      </c>
      <c r="C147" s="1" t="s">
        <v>1836</v>
      </c>
      <c r="D147" s="1" t="s">
        <v>3751</v>
      </c>
      <c r="E147" s="1" t="s">
        <v>418</v>
      </c>
      <c r="F147" s="1" t="str">
        <f>VLOOKUP(Table5[[#This Row],[نام کارشناس دفتر فنی]],Table1[],3,0)</f>
        <v>کارشناس بازرسی وبرنامه ریزی تعمیرات برق وابزاردقیق(1)</v>
      </c>
      <c r="G147" s="1" t="s">
        <v>704</v>
      </c>
      <c r="H147" s="1" t="str">
        <f>VLOOKUP(Table5[[#This Row],[نام شخص کارشناس نظارت]],Table1[],3,0)</f>
        <v>کارشناس برق و ابزار دقیق نظارت (1)</v>
      </c>
      <c r="I147" s="1">
        <f>COUNTIF(Table2[کد سیستم],Table5[[#This Row],[کد سیستم]])</f>
        <v>1</v>
      </c>
    </row>
    <row r="148" spans="1:9" x14ac:dyDescent="0.25">
      <c r="A148" s="1">
        <v>147</v>
      </c>
      <c r="B148" s="1" t="s">
        <v>1838</v>
      </c>
      <c r="C148" s="1" t="s">
        <v>1838</v>
      </c>
      <c r="D148" s="1" t="s">
        <v>3751</v>
      </c>
      <c r="E148" s="1" t="s">
        <v>418</v>
      </c>
      <c r="F148" s="1" t="str">
        <f>VLOOKUP(Table5[[#This Row],[نام کارشناس دفتر فنی]],Table1[],3,0)</f>
        <v>کارشناس بازرسی وبرنامه ریزی تعمیرات برق وابزاردقیق(1)</v>
      </c>
      <c r="G148" s="1" t="s">
        <v>704</v>
      </c>
      <c r="H148" s="1" t="str">
        <f>VLOOKUP(Table5[[#This Row],[نام شخص کارشناس نظارت]],Table1[],3,0)</f>
        <v>کارشناس برق و ابزار دقیق نظارت (1)</v>
      </c>
      <c r="I148" s="1">
        <f>COUNTIF(Table2[کد سیستم],Table5[[#This Row],[کد سیستم]])</f>
        <v>1</v>
      </c>
    </row>
    <row r="149" spans="1:9" x14ac:dyDescent="0.25">
      <c r="A149" s="1">
        <v>148</v>
      </c>
      <c r="B149" s="1" t="s">
        <v>1840</v>
      </c>
      <c r="C149" s="1" t="s">
        <v>1840</v>
      </c>
      <c r="D149" s="1" t="s">
        <v>3751</v>
      </c>
      <c r="E149" s="1" t="s">
        <v>418</v>
      </c>
      <c r="F149" s="1" t="str">
        <f>VLOOKUP(Table5[[#This Row],[نام کارشناس دفتر فنی]],Table1[],3,0)</f>
        <v>کارشناس بازرسی وبرنامه ریزی تعمیرات برق وابزاردقیق(1)</v>
      </c>
      <c r="G149" s="1" t="s">
        <v>704</v>
      </c>
      <c r="H149" s="1" t="str">
        <f>VLOOKUP(Table5[[#This Row],[نام شخص کارشناس نظارت]],Table1[],3,0)</f>
        <v>کارشناس برق و ابزار دقیق نظارت (1)</v>
      </c>
      <c r="I149" s="1">
        <f>COUNTIF(Table2[کد سیستم],Table5[[#This Row],[کد سیستم]])</f>
        <v>1</v>
      </c>
    </row>
    <row r="150" spans="1:9" x14ac:dyDescent="0.25">
      <c r="A150" s="1">
        <v>149</v>
      </c>
      <c r="B150" s="1" t="s">
        <v>1842</v>
      </c>
      <c r="C150" s="1" t="s">
        <v>1842</v>
      </c>
      <c r="D150" s="1" t="s">
        <v>3751</v>
      </c>
      <c r="E150" s="1" t="s">
        <v>418</v>
      </c>
      <c r="F150" s="1" t="str">
        <f>VLOOKUP(Table5[[#This Row],[نام کارشناس دفتر فنی]],Table1[],3,0)</f>
        <v>کارشناس بازرسی وبرنامه ریزی تعمیرات برق وابزاردقیق(1)</v>
      </c>
      <c r="G150" s="1" t="s">
        <v>704</v>
      </c>
      <c r="H150" s="1" t="str">
        <f>VLOOKUP(Table5[[#This Row],[نام شخص کارشناس نظارت]],Table1[],3,0)</f>
        <v>کارشناس برق و ابزار دقیق نظارت (1)</v>
      </c>
      <c r="I150" s="1">
        <f>COUNTIF(Table2[کد سیستم],Table5[[#This Row],[کد سیستم]])</f>
        <v>1</v>
      </c>
    </row>
    <row r="151" spans="1:9" x14ac:dyDescent="0.25">
      <c r="A151" s="1">
        <v>150</v>
      </c>
      <c r="B151" s="1" t="s">
        <v>1844</v>
      </c>
      <c r="C151" s="1" t="s">
        <v>1844</v>
      </c>
      <c r="D151" s="1" t="s">
        <v>3751</v>
      </c>
      <c r="E151" s="1" t="s">
        <v>418</v>
      </c>
      <c r="F151" s="1" t="str">
        <f>VLOOKUP(Table5[[#This Row],[نام کارشناس دفتر فنی]],Table1[],3,0)</f>
        <v>کارشناس بازرسی وبرنامه ریزی تعمیرات برق وابزاردقیق(1)</v>
      </c>
      <c r="G151" s="1" t="s">
        <v>704</v>
      </c>
      <c r="H151" s="1" t="str">
        <f>VLOOKUP(Table5[[#This Row],[نام شخص کارشناس نظارت]],Table1[],3,0)</f>
        <v>کارشناس برق و ابزار دقیق نظارت (1)</v>
      </c>
      <c r="I151" s="1">
        <f>COUNTIF(Table2[کد سیستم],Table5[[#This Row],[کد سیستم]])</f>
        <v>1</v>
      </c>
    </row>
    <row r="152" spans="1:9" x14ac:dyDescent="0.25">
      <c r="A152" s="1">
        <v>151</v>
      </c>
      <c r="B152" s="1" t="s">
        <v>1846</v>
      </c>
      <c r="C152" s="1" t="s">
        <v>1846</v>
      </c>
      <c r="D152" s="1" t="s">
        <v>3751</v>
      </c>
      <c r="E152" s="1" t="s">
        <v>418</v>
      </c>
      <c r="F152" s="1" t="str">
        <f>VLOOKUP(Table5[[#This Row],[نام کارشناس دفتر فنی]],Table1[],3,0)</f>
        <v>کارشناس بازرسی وبرنامه ریزی تعمیرات برق وابزاردقیق(1)</v>
      </c>
      <c r="G152" s="1" t="s">
        <v>704</v>
      </c>
      <c r="H152" s="1" t="str">
        <f>VLOOKUP(Table5[[#This Row],[نام شخص کارشناس نظارت]],Table1[],3,0)</f>
        <v>کارشناس برق و ابزار دقیق نظارت (1)</v>
      </c>
      <c r="I152" s="1">
        <f>COUNTIF(Table2[کد سیستم],Table5[[#This Row],[کد سیستم]])</f>
        <v>1</v>
      </c>
    </row>
    <row r="153" spans="1:9" x14ac:dyDescent="0.25">
      <c r="A153" s="1">
        <v>152</v>
      </c>
      <c r="B153" s="1" t="s">
        <v>1848</v>
      </c>
      <c r="C153" s="1" t="s">
        <v>1848</v>
      </c>
      <c r="D153" s="1" t="s">
        <v>3751</v>
      </c>
      <c r="E153" s="1" t="s">
        <v>418</v>
      </c>
      <c r="F153" s="1" t="str">
        <f>VLOOKUP(Table5[[#This Row],[نام کارشناس دفتر فنی]],Table1[],3,0)</f>
        <v>کارشناس بازرسی وبرنامه ریزی تعمیرات برق وابزاردقیق(1)</v>
      </c>
      <c r="G153" s="1" t="s">
        <v>704</v>
      </c>
      <c r="H153" s="1" t="str">
        <f>VLOOKUP(Table5[[#This Row],[نام شخص کارشناس نظارت]],Table1[],3,0)</f>
        <v>کارشناس برق و ابزار دقیق نظارت (1)</v>
      </c>
      <c r="I153" s="1">
        <f>COUNTIF(Table2[کد سیستم],Table5[[#This Row],[کد سیستم]])</f>
        <v>1</v>
      </c>
    </row>
    <row r="154" spans="1:9" x14ac:dyDescent="0.25">
      <c r="A154" s="1">
        <v>153</v>
      </c>
      <c r="B154" s="1" t="s">
        <v>1850</v>
      </c>
      <c r="C154" s="1" t="s">
        <v>1850</v>
      </c>
      <c r="D154" s="1" t="s">
        <v>3751</v>
      </c>
      <c r="E154" s="1" t="s">
        <v>418</v>
      </c>
      <c r="F154" s="1" t="str">
        <f>VLOOKUP(Table5[[#This Row],[نام کارشناس دفتر فنی]],Table1[],3,0)</f>
        <v>کارشناس بازرسی وبرنامه ریزی تعمیرات برق وابزاردقیق(1)</v>
      </c>
      <c r="G154" s="1" t="s">
        <v>704</v>
      </c>
      <c r="H154" s="1" t="str">
        <f>VLOOKUP(Table5[[#This Row],[نام شخص کارشناس نظارت]],Table1[],3,0)</f>
        <v>کارشناس برق و ابزار دقیق نظارت (1)</v>
      </c>
      <c r="I154" s="1">
        <f>COUNTIF(Table2[کد سیستم],Table5[[#This Row],[کد سیستم]])</f>
        <v>1</v>
      </c>
    </row>
    <row r="155" spans="1:9" x14ac:dyDescent="0.25">
      <c r="A155" s="1">
        <v>154</v>
      </c>
      <c r="B155" s="1" t="s">
        <v>1852</v>
      </c>
      <c r="C155" s="1" t="s">
        <v>1852</v>
      </c>
      <c r="D155" s="1" t="s">
        <v>3751</v>
      </c>
      <c r="E155" s="1" t="s">
        <v>418</v>
      </c>
      <c r="F155" s="1" t="str">
        <f>VLOOKUP(Table5[[#This Row],[نام کارشناس دفتر فنی]],Table1[],3,0)</f>
        <v>کارشناس بازرسی وبرنامه ریزی تعمیرات برق وابزاردقیق(1)</v>
      </c>
      <c r="G155" s="1" t="s">
        <v>704</v>
      </c>
      <c r="H155" s="1" t="str">
        <f>VLOOKUP(Table5[[#This Row],[نام شخص کارشناس نظارت]],Table1[],3,0)</f>
        <v>کارشناس برق و ابزار دقیق نظارت (1)</v>
      </c>
      <c r="I155" s="1">
        <f>COUNTIF(Table2[کد سیستم],Table5[[#This Row],[کد سیستم]])</f>
        <v>1</v>
      </c>
    </row>
    <row r="156" spans="1:9" x14ac:dyDescent="0.25">
      <c r="A156" s="1">
        <v>155</v>
      </c>
      <c r="B156" s="1" t="s">
        <v>1854</v>
      </c>
      <c r="C156" s="1" t="s">
        <v>1854</v>
      </c>
      <c r="D156" s="1" t="s">
        <v>3751</v>
      </c>
      <c r="E156" s="1" t="s">
        <v>418</v>
      </c>
      <c r="F156" s="1" t="str">
        <f>VLOOKUP(Table5[[#This Row],[نام کارشناس دفتر فنی]],Table1[],3,0)</f>
        <v>کارشناس بازرسی وبرنامه ریزی تعمیرات برق وابزاردقیق(1)</v>
      </c>
      <c r="G156" s="1" t="s">
        <v>704</v>
      </c>
      <c r="H156" s="1" t="str">
        <f>VLOOKUP(Table5[[#This Row],[نام شخص کارشناس نظارت]],Table1[],3,0)</f>
        <v>کارشناس برق و ابزار دقیق نظارت (1)</v>
      </c>
      <c r="I156" s="1">
        <f>COUNTIF(Table2[کد سیستم],Table5[[#This Row],[کد سیستم]])</f>
        <v>1</v>
      </c>
    </row>
    <row r="157" spans="1:9" x14ac:dyDescent="0.25">
      <c r="A157" s="1">
        <v>156</v>
      </c>
      <c r="B157" s="1" t="s">
        <v>1856</v>
      </c>
      <c r="C157" s="1" t="s">
        <v>1856</v>
      </c>
      <c r="D157" s="1" t="s">
        <v>3751</v>
      </c>
      <c r="E157" s="1" t="s">
        <v>418</v>
      </c>
      <c r="F157" s="1" t="str">
        <f>VLOOKUP(Table5[[#This Row],[نام کارشناس دفتر فنی]],Table1[],3,0)</f>
        <v>کارشناس بازرسی وبرنامه ریزی تعمیرات برق وابزاردقیق(1)</v>
      </c>
      <c r="G157" s="1" t="s">
        <v>704</v>
      </c>
      <c r="H157" s="1" t="str">
        <f>VLOOKUP(Table5[[#This Row],[نام شخص کارشناس نظارت]],Table1[],3,0)</f>
        <v>کارشناس برق و ابزار دقیق نظارت (1)</v>
      </c>
      <c r="I157" s="1">
        <f>COUNTIF(Table2[کد سیستم],Table5[[#This Row],[کد سیستم]])</f>
        <v>1</v>
      </c>
    </row>
    <row r="158" spans="1:9" x14ac:dyDescent="0.25">
      <c r="A158" s="1">
        <v>157</v>
      </c>
      <c r="B158" s="1" t="s">
        <v>1858</v>
      </c>
      <c r="C158" s="1" t="s">
        <v>1858</v>
      </c>
      <c r="D158" s="1" t="s">
        <v>3751</v>
      </c>
      <c r="E158" s="1" t="s">
        <v>418</v>
      </c>
      <c r="F158" s="1" t="str">
        <f>VLOOKUP(Table5[[#This Row],[نام کارشناس دفتر فنی]],Table1[],3,0)</f>
        <v>کارشناس بازرسی وبرنامه ریزی تعمیرات برق وابزاردقیق(1)</v>
      </c>
      <c r="G158" s="1" t="s">
        <v>704</v>
      </c>
      <c r="H158" s="1" t="str">
        <f>VLOOKUP(Table5[[#This Row],[نام شخص کارشناس نظارت]],Table1[],3,0)</f>
        <v>کارشناس برق و ابزار دقیق نظارت (1)</v>
      </c>
      <c r="I158" s="1">
        <f>COUNTIF(Table2[کد سیستم],Table5[[#This Row],[کد سیستم]])</f>
        <v>1</v>
      </c>
    </row>
    <row r="159" spans="1:9" x14ac:dyDescent="0.25">
      <c r="A159" s="1">
        <v>158</v>
      </c>
      <c r="B159" s="1" t="s">
        <v>1860</v>
      </c>
      <c r="C159" s="1" t="s">
        <v>1860</v>
      </c>
      <c r="D159" s="1" t="s">
        <v>3751</v>
      </c>
      <c r="E159" s="1" t="s">
        <v>418</v>
      </c>
      <c r="F159" s="1" t="str">
        <f>VLOOKUP(Table5[[#This Row],[نام کارشناس دفتر فنی]],Table1[],3,0)</f>
        <v>کارشناس بازرسی وبرنامه ریزی تعمیرات برق وابزاردقیق(1)</v>
      </c>
      <c r="G159" s="1" t="s">
        <v>704</v>
      </c>
      <c r="H159" s="1" t="str">
        <f>VLOOKUP(Table5[[#This Row],[نام شخص کارشناس نظارت]],Table1[],3,0)</f>
        <v>کارشناس برق و ابزار دقیق نظارت (1)</v>
      </c>
      <c r="I159" s="1">
        <f>COUNTIF(Table2[کد سیستم],Table5[[#This Row],[کد سیستم]])</f>
        <v>1</v>
      </c>
    </row>
    <row r="160" spans="1:9" x14ac:dyDescent="0.25">
      <c r="A160" s="1">
        <v>159</v>
      </c>
      <c r="B160" s="1" t="s">
        <v>1862</v>
      </c>
      <c r="C160" s="1" t="s">
        <v>1862</v>
      </c>
      <c r="D160" s="1" t="s">
        <v>3751</v>
      </c>
      <c r="E160" s="1" t="s">
        <v>418</v>
      </c>
      <c r="F160" s="1" t="str">
        <f>VLOOKUP(Table5[[#This Row],[نام کارشناس دفتر فنی]],Table1[],3,0)</f>
        <v>کارشناس بازرسی وبرنامه ریزی تعمیرات برق وابزاردقیق(1)</v>
      </c>
      <c r="G160" s="1" t="s">
        <v>704</v>
      </c>
      <c r="H160" s="1" t="str">
        <f>VLOOKUP(Table5[[#This Row],[نام شخص کارشناس نظارت]],Table1[],3,0)</f>
        <v>کارشناس برق و ابزار دقیق نظارت (1)</v>
      </c>
      <c r="I160" s="1">
        <f>COUNTIF(Table2[کد سیستم],Table5[[#This Row],[کد سیستم]])</f>
        <v>1</v>
      </c>
    </row>
    <row r="161" spans="1:9" x14ac:dyDescent="0.25">
      <c r="A161" s="1">
        <v>160</v>
      </c>
      <c r="B161" s="1" t="s">
        <v>1864</v>
      </c>
      <c r="C161" s="1" t="s">
        <v>1864</v>
      </c>
      <c r="D161" s="1" t="s">
        <v>3751</v>
      </c>
      <c r="E161" s="1" t="s">
        <v>418</v>
      </c>
      <c r="F161" s="1" t="str">
        <f>VLOOKUP(Table5[[#This Row],[نام کارشناس دفتر فنی]],Table1[],3,0)</f>
        <v>کارشناس بازرسی وبرنامه ریزی تعمیرات برق وابزاردقیق(1)</v>
      </c>
      <c r="G161" s="1" t="s">
        <v>704</v>
      </c>
      <c r="H161" s="1" t="str">
        <f>VLOOKUP(Table5[[#This Row],[نام شخص کارشناس نظارت]],Table1[],3,0)</f>
        <v>کارشناس برق و ابزار دقیق نظارت (1)</v>
      </c>
      <c r="I161" s="1">
        <f>COUNTIF(Table2[کد سیستم],Table5[[#This Row],[کد سیستم]])</f>
        <v>1</v>
      </c>
    </row>
    <row r="162" spans="1:9" x14ac:dyDescent="0.25">
      <c r="A162" s="1">
        <v>161</v>
      </c>
      <c r="B162" s="1" t="s">
        <v>1866</v>
      </c>
      <c r="C162" s="1" t="s">
        <v>1866</v>
      </c>
      <c r="D162" s="1" t="s">
        <v>3751</v>
      </c>
      <c r="E162" s="1" t="s">
        <v>418</v>
      </c>
      <c r="F162" s="1" t="str">
        <f>VLOOKUP(Table5[[#This Row],[نام کارشناس دفتر فنی]],Table1[],3,0)</f>
        <v>کارشناس بازرسی وبرنامه ریزی تعمیرات برق وابزاردقیق(1)</v>
      </c>
      <c r="G162" s="1" t="s">
        <v>704</v>
      </c>
      <c r="H162" s="1" t="str">
        <f>VLOOKUP(Table5[[#This Row],[نام شخص کارشناس نظارت]],Table1[],3,0)</f>
        <v>کارشناس برق و ابزار دقیق نظارت (1)</v>
      </c>
      <c r="I162" s="1">
        <f>COUNTIF(Table2[کد سیستم],Table5[[#This Row],[کد سیستم]])</f>
        <v>1</v>
      </c>
    </row>
    <row r="163" spans="1:9" x14ac:dyDescent="0.25">
      <c r="A163" s="1">
        <v>162</v>
      </c>
      <c r="B163" s="1" t="s">
        <v>1868</v>
      </c>
      <c r="C163" s="1" t="s">
        <v>1868</v>
      </c>
      <c r="D163" s="1" t="s">
        <v>3751</v>
      </c>
      <c r="E163" s="1" t="s">
        <v>418</v>
      </c>
      <c r="F163" s="1" t="str">
        <f>VLOOKUP(Table5[[#This Row],[نام کارشناس دفتر فنی]],Table1[],3,0)</f>
        <v>کارشناس بازرسی وبرنامه ریزی تعمیرات برق وابزاردقیق(1)</v>
      </c>
      <c r="G163" s="1" t="s">
        <v>704</v>
      </c>
      <c r="H163" s="1" t="str">
        <f>VLOOKUP(Table5[[#This Row],[نام شخص کارشناس نظارت]],Table1[],3,0)</f>
        <v>کارشناس برق و ابزار دقیق نظارت (1)</v>
      </c>
      <c r="I163" s="1">
        <f>COUNTIF(Table2[کد سیستم],Table5[[#This Row],[کد سیستم]])</f>
        <v>1</v>
      </c>
    </row>
    <row r="164" spans="1:9" x14ac:dyDescent="0.25">
      <c r="A164" s="1">
        <v>163</v>
      </c>
      <c r="B164" s="1" t="s">
        <v>1870</v>
      </c>
      <c r="C164" s="1" t="s">
        <v>1870</v>
      </c>
      <c r="D164" s="1" t="s">
        <v>3751</v>
      </c>
      <c r="E164" s="1" t="s">
        <v>418</v>
      </c>
      <c r="F164" s="1" t="str">
        <f>VLOOKUP(Table5[[#This Row],[نام کارشناس دفتر فنی]],Table1[],3,0)</f>
        <v>کارشناس بازرسی وبرنامه ریزی تعمیرات برق وابزاردقیق(1)</v>
      </c>
      <c r="G164" s="1" t="s">
        <v>704</v>
      </c>
      <c r="H164" s="1" t="str">
        <f>VLOOKUP(Table5[[#This Row],[نام شخص کارشناس نظارت]],Table1[],3,0)</f>
        <v>کارشناس برق و ابزار دقیق نظارت (1)</v>
      </c>
      <c r="I164" s="1">
        <f>COUNTIF(Table2[کد سیستم],Table5[[#This Row],[کد سیستم]])</f>
        <v>1</v>
      </c>
    </row>
    <row r="165" spans="1:9" x14ac:dyDescent="0.25">
      <c r="A165" s="1">
        <v>164</v>
      </c>
      <c r="B165" s="1" t="s">
        <v>1872</v>
      </c>
      <c r="C165" s="1" t="s">
        <v>1872</v>
      </c>
      <c r="D165" s="1" t="s">
        <v>3751</v>
      </c>
      <c r="E165" s="1" t="s">
        <v>418</v>
      </c>
      <c r="F165" s="1" t="str">
        <f>VLOOKUP(Table5[[#This Row],[نام کارشناس دفتر فنی]],Table1[],3,0)</f>
        <v>کارشناس بازرسی وبرنامه ریزی تعمیرات برق وابزاردقیق(1)</v>
      </c>
      <c r="G165" s="1" t="s">
        <v>704</v>
      </c>
      <c r="H165" s="1" t="str">
        <f>VLOOKUP(Table5[[#This Row],[نام شخص کارشناس نظارت]],Table1[],3,0)</f>
        <v>کارشناس برق و ابزار دقیق نظارت (1)</v>
      </c>
      <c r="I165" s="1">
        <f>COUNTIF(Table2[کد سیستم],Table5[[#This Row],[کد سیستم]])</f>
        <v>1</v>
      </c>
    </row>
    <row r="166" spans="1:9" x14ac:dyDescent="0.25">
      <c r="A166" s="1">
        <v>165</v>
      </c>
      <c r="B166" s="1" t="s">
        <v>1874</v>
      </c>
      <c r="C166" s="1" t="s">
        <v>1874</v>
      </c>
      <c r="D166" s="1" t="s">
        <v>3751</v>
      </c>
      <c r="E166" s="1" t="s">
        <v>418</v>
      </c>
      <c r="F166" s="1" t="str">
        <f>VLOOKUP(Table5[[#This Row],[نام کارشناس دفتر فنی]],Table1[],3,0)</f>
        <v>کارشناس بازرسی وبرنامه ریزی تعمیرات برق وابزاردقیق(1)</v>
      </c>
      <c r="G166" s="1" t="s">
        <v>704</v>
      </c>
      <c r="H166" s="1" t="str">
        <f>VLOOKUP(Table5[[#This Row],[نام شخص کارشناس نظارت]],Table1[],3,0)</f>
        <v>کارشناس برق و ابزار دقیق نظارت (1)</v>
      </c>
      <c r="I166" s="1">
        <f>COUNTIF(Table2[کد سیستم],Table5[[#This Row],[کد سیستم]])</f>
        <v>1</v>
      </c>
    </row>
    <row r="167" spans="1:9" x14ac:dyDescent="0.25">
      <c r="A167" s="1">
        <v>166</v>
      </c>
      <c r="B167" s="1" t="s">
        <v>1876</v>
      </c>
      <c r="C167" s="1" t="s">
        <v>1876</v>
      </c>
      <c r="D167" s="1" t="s">
        <v>3751</v>
      </c>
      <c r="E167" s="1" t="s">
        <v>418</v>
      </c>
      <c r="F167" s="1" t="str">
        <f>VLOOKUP(Table5[[#This Row],[نام کارشناس دفتر فنی]],Table1[],3,0)</f>
        <v>کارشناس بازرسی وبرنامه ریزی تعمیرات برق وابزاردقیق(1)</v>
      </c>
      <c r="G167" s="1" t="s">
        <v>704</v>
      </c>
      <c r="H167" s="1" t="str">
        <f>VLOOKUP(Table5[[#This Row],[نام شخص کارشناس نظارت]],Table1[],3,0)</f>
        <v>کارشناس برق و ابزار دقیق نظارت (1)</v>
      </c>
      <c r="I167" s="1">
        <f>COUNTIF(Table2[کد سیستم],Table5[[#This Row],[کد سیستم]])</f>
        <v>1</v>
      </c>
    </row>
    <row r="168" spans="1:9" x14ac:dyDescent="0.25">
      <c r="A168" s="1">
        <v>167</v>
      </c>
      <c r="B168" s="1" t="s">
        <v>1878</v>
      </c>
      <c r="C168" s="1" t="s">
        <v>1878</v>
      </c>
      <c r="D168" s="1" t="s">
        <v>3751</v>
      </c>
      <c r="E168" s="1" t="s">
        <v>418</v>
      </c>
      <c r="F168" s="1" t="str">
        <f>VLOOKUP(Table5[[#This Row],[نام کارشناس دفتر فنی]],Table1[],3,0)</f>
        <v>کارشناس بازرسی وبرنامه ریزی تعمیرات برق وابزاردقیق(1)</v>
      </c>
      <c r="G168" s="1" t="s">
        <v>704</v>
      </c>
      <c r="H168" s="1" t="str">
        <f>VLOOKUP(Table5[[#This Row],[نام شخص کارشناس نظارت]],Table1[],3,0)</f>
        <v>کارشناس برق و ابزار دقیق نظارت (1)</v>
      </c>
      <c r="I168" s="1">
        <f>COUNTIF(Table2[کد سیستم],Table5[[#This Row],[کد سیستم]])</f>
        <v>1</v>
      </c>
    </row>
    <row r="169" spans="1:9" x14ac:dyDescent="0.25">
      <c r="A169" s="1">
        <v>168</v>
      </c>
      <c r="B169" s="1" t="s">
        <v>1880</v>
      </c>
      <c r="C169" s="1" t="s">
        <v>1880</v>
      </c>
      <c r="D169" s="1" t="s">
        <v>3751</v>
      </c>
      <c r="E169" s="1" t="s">
        <v>418</v>
      </c>
      <c r="F169" s="1" t="str">
        <f>VLOOKUP(Table5[[#This Row],[نام کارشناس دفتر فنی]],Table1[],3,0)</f>
        <v>کارشناس بازرسی وبرنامه ریزی تعمیرات برق وابزاردقیق(1)</v>
      </c>
      <c r="G169" s="1" t="s">
        <v>704</v>
      </c>
      <c r="H169" s="1" t="str">
        <f>VLOOKUP(Table5[[#This Row],[نام شخص کارشناس نظارت]],Table1[],3,0)</f>
        <v>کارشناس برق و ابزار دقیق نظارت (1)</v>
      </c>
      <c r="I169" s="1">
        <f>COUNTIF(Table2[کد سیستم],Table5[[#This Row],[کد سیستم]])</f>
        <v>1</v>
      </c>
    </row>
    <row r="170" spans="1:9" x14ac:dyDescent="0.25">
      <c r="A170" s="1">
        <v>169</v>
      </c>
      <c r="B170" s="1" t="s">
        <v>1882</v>
      </c>
      <c r="C170" s="1" t="s">
        <v>1882</v>
      </c>
      <c r="D170" s="1" t="s">
        <v>3751</v>
      </c>
      <c r="E170" s="1" t="s">
        <v>418</v>
      </c>
      <c r="F170" s="1" t="str">
        <f>VLOOKUP(Table5[[#This Row],[نام کارشناس دفتر فنی]],Table1[],3,0)</f>
        <v>کارشناس بازرسی وبرنامه ریزی تعمیرات برق وابزاردقیق(1)</v>
      </c>
      <c r="G170" s="1" t="s">
        <v>704</v>
      </c>
      <c r="H170" s="1" t="str">
        <f>VLOOKUP(Table5[[#This Row],[نام شخص کارشناس نظارت]],Table1[],3,0)</f>
        <v>کارشناس برق و ابزار دقیق نظارت (1)</v>
      </c>
      <c r="I170" s="1">
        <f>COUNTIF(Table2[کد سیستم],Table5[[#This Row],[کد سیستم]])</f>
        <v>1</v>
      </c>
    </row>
    <row r="171" spans="1:9" x14ac:dyDescent="0.25">
      <c r="A171" s="1">
        <v>170</v>
      </c>
      <c r="B171" s="1" t="s">
        <v>1884</v>
      </c>
      <c r="C171" s="1" t="s">
        <v>1884</v>
      </c>
      <c r="D171" s="1" t="s">
        <v>3751</v>
      </c>
      <c r="E171" s="1" t="s">
        <v>418</v>
      </c>
      <c r="F171" s="1" t="str">
        <f>VLOOKUP(Table5[[#This Row],[نام کارشناس دفتر فنی]],Table1[],3,0)</f>
        <v>کارشناس بازرسی وبرنامه ریزی تعمیرات برق وابزاردقیق(1)</v>
      </c>
      <c r="G171" s="1" t="s">
        <v>704</v>
      </c>
      <c r="H171" s="1" t="str">
        <f>VLOOKUP(Table5[[#This Row],[نام شخص کارشناس نظارت]],Table1[],3,0)</f>
        <v>کارشناس برق و ابزار دقیق نظارت (1)</v>
      </c>
      <c r="I171" s="1">
        <f>COUNTIF(Table2[کد سیستم],Table5[[#This Row],[کد سیستم]])</f>
        <v>1</v>
      </c>
    </row>
    <row r="172" spans="1:9" x14ac:dyDescent="0.25">
      <c r="A172" s="1">
        <v>171</v>
      </c>
      <c r="B172" s="1" t="s">
        <v>1886</v>
      </c>
      <c r="C172" s="1" t="s">
        <v>1886</v>
      </c>
      <c r="D172" s="1" t="s">
        <v>3751</v>
      </c>
      <c r="E172" s="1" t="s">
        <v>418</v>
      </c>
      <c r="F172" s="1" t="str">
        <f>VLOOKUP(Table5[[#This Row],[نام کارشناس دفتر فنی]],Table1[],3,0)</f>
        <v>کارشناس بازرسی وبرنامه ریزی تعمیرات برق وابزاردقیق(1)</v>
      </c>
      <c r="G172" s="1" t="s">
        <v>704</v>
      </c>
      <c r="H172" s="1" t="str">
        <f>VLOOKUP(Table5[[#This Row],[نام شخص کارشناس نظارت]],Table1[],3,0)</f>
        <v>کارشناس برق و ابزار دقیق نظارت (1)</v>
      </c>
      <c r="I172" s="1">
        <f>COUNTIF(Table2[کد سیستم],Table5[[#This Row],[کد سیستم]])</f>
        <v>1</v>
      </c>
    </row>
    <row r="173" spans="1:9" x14ac:dyDescent="0.25">
      <c r="A173" s="1">
        <v>172</v>
      </c>
      <c r="B173" s="1" t="s">
        <v>1888</v>
      </c>
      <c r="C173" s="1" t="s">
        <v>1888</v>
      </c>
      <c r="D173" s="1" t="s">
        <v>3751</v>
      </c>
      <c r="E173" s="1" t="s">
        <v>418</v>
      </c>
      <c r="F173" s="1" t="str">
        <f>VLOOKUP(Table5[[#This Row],[نام کارشناس دفتر فنی]],Table1[],3,0)</f>
        <v>کارشناس بازرسی وبرنامه ریزی تعمیرات برق وابزاردقیق(1)</v>
      </c>
      <c r="G173" s="1" t="s">
        <v>704</v>
      </c>
      <c r="H173" s="1" t="str">
        <f>VLOOKUP(Table5[[#This Row],[نام شخص کارشناس نظارت]],Table1[],3,0)</f>
        <v>کارشناس برق و ابزار دقیق نظارت (1)</v>
      </c>
      <c r="I173" s="1">
        <f>COUNTIF(Table2[کد سیستم],Table5[[#This Row],[کد سیستم]])</f>
        <v>1</v>
      </c>
    </row>
    <row r="174" spans="1:9" x14ac:dyDescent="0.25">
      <c r="A174" s="1">
        <v>173</v>
      </c>
      <c r="B174" s="1" t="s">
        <v>1890</v>
      </c>
      <c r="C174" s="1" t="s">
        <v>1890</v>
      </c>
      <c r="D174" s="1" t="s">
        <v>3751</v>
      </c>
      <c r="E174" s="1" t="s">
        <v>418</v>
      </c>
      <c r="F174" s="1" t="str">
        <f>VLOOKUP(Table5[[#This Row],[نام کارشناس دفتر فنی]],Table1[],3,0)</f>
        <v>کارشناس بازرسی وبرنامه ریزی تعمیرات برق وابزاردقیق(1)</v>
      </c>
      <c r="G174" s="1" t="s">
        <v>704</v>
      </c>
      <c r="H174" s="1" t="str">
        <f>VLOOKUP(Table5[[#This Row],[نام شخص کارشناس نظارت]],Table1[],3,0)</f>
        <v>کارشناس برق و ابزار دقیق نظارت (1)</v>
      </c>
      <c r="I174" s="1">
        <f>COUNTIF(Table2[کد سیستم],Table5[[#This Row],[کد سیستم]])</f>
        <v>1</v>
      </c>
    </row>
    <row r="175" spans="1:9" x14ac:dyDescent="0.25">
      <c r="A175" s="1">
        <v>174</v>
      </c>
      <c r="B175" s="1" t="s">
        <v>1892</v>
      </c>
      <c r="C175" s="1" t="s">
        <v>1892</v>
      </c>
      <c r="D175" s="1" t="s">
        <v>3751</v>
      </c>
      <c r="E175" s="1" t="s">
        <v>418</v>
      </c>
      <c r="F175" s="1" t="str">
        <f>VLOOKUP(Table5[[#This Row],[نام کارشناس دفتر فنی]],Table1[],3,0)</f>
        <v>کارشناس بازرسی وبرنامه ریزی تعمیرات برق وابزاردقیق(1)</v>
      </c>
      <c r="G175" s="1" t="s">
        <v>704</v>
      </c>
      <c r="H175" s="1" t="str">
        <f>VLOOKUP(Table5[[#This Row],[نام شخص کارشناس نظارت]],Table1[],3,0)</f>
        <v>کارشناس برق و ابزار دقیق نظارت (1)</v>
      </c>
      <c r="I175" s="1">
        <f>COUNTIF(Table2[کد سیستم],Table5[[#This Row],[کد سیستم]])</f>
        <v>1</v>
      </c>
    </row>
    <row r="176" spans="1:9" x14ac:dyDescent="0.25">
      <c r="A176" s="1">
        <v>175</v>
      </c>
      <c r="B176" s="1" t="s">
        <v>1894</v>
      </c>
      <c r="C176" s="1" t="s">
        <v>1894</v>
      </c>
      <c r="D176" s="1" t="s">
        <v>3751</v>
      </c>
      <c r="E176" s="1" t="s">
        <v>418</v>
      </c>
      <c r="F176" s="1" t="str">
        <f>VLOOKUP(Table5[[#This Row],[نام کارشناس دفتر فنی]],Table1[],3,0)</f>
        <v>کارشناس بازرسی وبرنامه ریزی تعمیرات برق وابزاردقیق(1)</v>
      </c>
      <c r="G176" s="1" t="s">
        <v>704</v>
      </c>
      <c r="H176" s="1" t="str">
        <f>VLOOKUP(Table5[[#This Row],[نام شخص کارشناس نظارت]],Table1[],3,0)</f>
        <v>کارشناس برق و ابزار دقیق نظارت (1)</v>
      </c>
      <c r="I176" s="1">
        <f>COUNTIF(Table2[کد سیستم],Table5[[#This Row],[کد سیستم]])</f>
        <v>1</v>
      </c>
    </row>
    <row r="177" spans="1:9" x14ac:dyDescent="0.25">
      <c r="A177" s="1">
        <v>176</v>
      </c>
      <c r="B177" s="1" t="s">
        <v>1896</v>
      </c>
      <c r="C177" s="1" t="s">
        <v>1896</v>
      </c>
      <c r="D177" s="1" t="s">
        <v>3751</v>
      </c>
      <c r="E177" s="1" t="s">
        <v>418</v>
      </c>
      <c r="F177" s="1" t="str">
        <f>VLOOKUP(Table5[[#This Row],[نام کارشناس دفتر فنی]],Table1[],3,0)</f>
        <v>کارشناس بازرسی وبرنامه ریزی تعمیرات برق وابزاردقیق(1)</v>
      </c>
      <c r="G177" s="1" t="s">
        <v>704</v>
      </c>
      <c r="H177" s="1" t="str">
        <f>VLOOKUP(Table5[[#This Row],[نام شخص کارشناس نظارت]],Table1[],3,0)</f>
        <v>کارشناس برق و ابزار دقیق نظارت (1)</v>
      </c>
      <c r="I177" s="1">
        <f>COUNTIF(Table2[کد سیستم],Table5[[#This Row],[کد سیستم]])</f>
        <v>1</v>
      </c>
    </row>
    <row r="178" spans="1:9" x14ac:dyDescent="0.25">
      <c r="A178" s="1">
        <v>177</v>
      </c>
      <c r="B178" s="1" t="s">
        <v>1898</v>
      </c>
      <c r="C178" s="1" t="s">
        <v>1898</v>
      </c>
      <c r="D178" s="1" t="s">
        <v>3751</v>
      </c>
      <c r="E178" s="1" t="s">
        <v>418</v>
      </c>
      <c r="F178" s="1" t="str">
        <f>VLOOKUP(Table5[[#This Row],[نام کارشناس دفتر فنی]],Table1[],3,0)</f>
        <v>کارشناس بازرسی وبرنامه ریزی تعمیرات برق وابزاردقیق(1)</v>
      </c>
      <c r="G178" s="1" t="s">
        <v>704</v>
      </c>
      <c r="H178" s="1" t="str">
        <f>VLOOKUP(Table5[[#This Row],[نام شخص کارشناس نظارت]],Table1[],3,0)</f>
        <v>کارشناس برق و ابزار دقیق نظارت (1)</v>
      </c>
      <c r="I178" s="1">
        <f>COUNTIF(Table2[کد سیستم],Table5[[#This Row],[کد سیستم]])</f>
        <v>1</v>
      </c>
    </row>
    <row r="179" spans="1:9" x14ac:dyDescent="0.25">
      <c r="A179" s="1">
        <v>178</v>
      </c>
      <c r="B179" s="1" t="s">
        <v>1900</v>
      </c>
      <c r="C179" s="1" t="s">
        <v>1900</v>
      </c>
      <c r="D179" s="1" t="s">
        <v>3751</v>
      </c>
      <c r="E179" s="1" t="s">
        <v>418</v>
      </c>
      <c r="F179" s="1" t="str">
        <f>VLOOKUP(Table5[[#This Row],[نام کارشناس دفتر فنی]],Table1[],3,0)</f>
        <v>کارشناس بازرسی وبرنامه ریزی تعمیرات برق وابزاردقیق(1)</v>
      </c>
      <c r="G179" s="1" t="s">
        <v>704</v>
      </c>
      <c r="H179" s="1" t="str">
        <f>VLOOKUP(Table5[[#This Row],[نام شخص کارشناس نظارت]],Table1[],3,0)</f>
        <v>کارشناس برق و ابزار دقیق نظارت (1)</v>
      </c>
      <c r="I179" s="1">
        <f>COUNTIF(Table2[کد سیستم],Table5[[#This Row],[کد سیستم]])</f>
        <v>1</v>
      </c>
    </row>
    <row r="180" spans="1:9" x14ac:dyDescent="0.25">
      <c r="A180" s="1">
        <v>179</v>
      </c>
      <c r="B180" s="1" t="s">
        <v>1902</v>
      </c>
      <c r="C180" s="1" t="s">
        <v>1902</v>
      </c>
      <c r="D180" s="1" t="s">
        <v>3751</v>
      </c>
      <c r="E180" s="1" t="s">
        <v>418</v>
      </c>
      <c r="F180" s="1" t="str">
        <f>VLOOKUP(Table5[[#This Row],[نام کارشناس دفتر فنی]],Table1[],3,0)</f>
        <v>کارشناس بازرسی وبرنامه ریزی تعمیرات برق وابزاردقیق(1)</v>
      </c>
      <c r="G180" s="1" t="s">
        <v>704</v>
      </c>
      <c r="H180" s="1" t="str">
        <f>VLOOKUP(Table5[[#This Row],[نام شخص کارشناس نظارت]],Table1[],3,0)</f>
        <v>کارشناس برق و ابزار دقیق نظارت (1)</v>
      </c>
      <c r="I180" s="1">
        <f>COUNTIF(Table2[کد سیستم],Table5[[#This Row],[کد سیستم]])</f>
        <v>1</v>
      </c>
    </row>
    <row r="181" spans="1:9" x14ac:dyDescent="0.25">
      <c r="A181" s="1">
        <v>180</v>
      </c>
      <c r="B181" s="1" t="s">
        <v>1904</v>
      </c>
      <c r="C181" s="1" t="s">
        <v>1904</v>
      </c>
      <c r="D181" s="1" t="s">
        <v>3751</v>
      </c>
      <c r="E181" s="1" t="s">
        <v>418</v>
      </c>
      <c r="F181" s="1" t="str">
        <f>VLOOKUP(Table5[[#This Row],[نام کارشناس دفتر فنی]],Table1[],3,0)</f>
        <v>کارشناس بازرسی وبرنامه ریزی تعمیرات برق وابزاردقیق(1)</v>
      </c>
      <c r="G181" s="1" t="s">
        <v>704</v>
      </c>
      <c r="H181" s="1" t="str">
        <f>VLOOKUP(Table5[[#This Row],[نام شخص کارشناس نظارت]],Table1[],3,0)</f>
        <v>کارشناس برق و ابزار دقیق نظارت (1)</v>
      </c>
      <c r="I181" s="1">
        <f>COUNTIF(Table2[کد سیستم],Table5[[#This Row],[کد سیستم]])</f>
        <v>1</v>
      </c>
    </row>
    <row r="182" spans="1:9" x14ac:dyDescent="0.25">
      <c r="A182" s="1">
        <v>181</v>
      </c>
      <c r="B182" s="1" t="s">
        <v>1906</v>
      </c>
      <c r="C182" s="1" t="s">
        <v>1906</v>
      </c>
      <c r="D182" s="1" t="s">
        <v>3751</v>
      </c>
      <c r="E182" s="1" t="s">
        <v>418</v>
      </c>
      <c r="F182" s="1" t="str">
        <f>VLOOKUP(Table5[[#This Row],[نام کارشناس دفتر فنی]],Table1[],3,0)</f>
        <v>کارشناس بازرسی وبرنامه ریزی تعمیرات برق وابزاردقیق(1)</v>
      </c>
      <c r="G182" s="1" t="s">
        <v>704</v>
      </c>
      <c r="H182" s="1" t="str">
        <f>VLOOKUP(Table5[[#This Row],[نام شخص کارشناس نظارت]],Table1[],3,0)</f>
        <v>کارشناس برق و ابزار دقیق نظارت (1)</v>
      </c>
      <c r="I182" s="1">
        <f>COUNTIF(Table2[کد سیستم],Table5[[#This Row],[کد سیستم]])</f>
        <v>1</v>
      </c>
    </row>
    <row r="183" spans="1:9" x14ac:dyDescent="0.25">
      <c r="A183" s="1">
        <v>182</v>
      </c>
      <c r="B183" s="1" t="s">
        <v>1908</v>
      </c>
      <c r="C183" s="1" t="s">
        <v>1908</v>
      </c>
      <c r="D183" s="1" t="s">
        <v>3751</v>
      </c>
      <c r="E183" s="1" t="s">
        <v>418</v>
      </c>
      <c r="F183" s="1" t="str">
        <f>VLOOKUP(Table5[[#This Row],[نام کارشناس دفتر فنی]],Table1[],3,0)</f>
        <v>کارشناس بازرسی وبرنامه ریزی تعمیرات برق وابزاردقیق(1)</v>
      </c>
      <c r="G183" s="1" t="s">
        <v>704</v>
      </c>
      <c r="H183" s="1" t="str">
        <f>VLOOKUP(Table5[[#This Row],[نام شخص کارشناس نظارت]],Table1[],3,0)</f>
        <v>کارشناس برق و ابزار دقیق نظارت (1)</v>
      </c>
      <c r="I183" s="1">
        <f>COUNTIF(Table2[کد سیستم],Table5[[#This Row],[کد سیستم]])</f>
        <v>1</v>
      </c>
    </row>
    <row r="184" spans="1:9" x14ac:dyDescent="0.25">
      <c r="A184" s="1">
        <v>183</v>
      </c>
      <c r="B184" s="1" t="s">
        <v>1910</v>
      </c>
      <c r="C184" s="1" t="s">
        <v>1910</v>
      </c>
      <c r="D184" s="1" t="s">
        <v>3751</v>
      </c>
      <c r="E184" s="1" t="s">
        <v>418</v>
      </c>
      <c r="F184" s="1" t="str">
        <f>VLOOKUP(Table5[[#This Row],[نام کارشناس دفتر فنی]],Table1[],3,0)</f>
        <v>کارشناس بازرسی وبرنامه ریزی تعمیرات برق وابزاردقیق(1)</v>
      </c>
      <c r="G184" s="1" t="s">
        <v>704</v>
      </c>
      <c r="H184" s="1" t="str">
        <f>VLOOKUP(Table5[[#This Row],[نام شخص کارشناس نظارت]],Table1[],3,0)</f>
        <v>کارشناس برق و ابزار دقیق نظارت (1)</v>
      </c>
      <c r="I184" s="1">
        <f>COUNTIF(Table2[کد سیستم],Table5[[#This Row],[کد سیستم]])</f>
        <v>1</v>
      </c>
    </row>
    <row r="185" spans="1:9" x14ac:dyDescent="0.25">
      <c r="A185" s="1">
        <v>184</v>
      </c>
      <c r="B185" s="1" t="s">
        <v>1912</v>
      </c>
      <c r="C185" s="1" t="s">
        <v>1912</v>
      </c>
      <c r="D185" s="1" t="s">
        <v>3751</v>
      </c>
      <c r="E185" s="1" t="s">
        <v>418</v>
      </c>
      <c r="F185" s="1" t="str">
        <f>VLOOKUP(Table5[[#This Row],[نام کارشناس دفتر فنی]],Table1[],3,0)</f>
        <v>کارشناس بازرسی وبرنامه ریزی تعمیرات برق وابزاردقیق(1)</v>
      </c>
      <c r="G185" s="1" t="s">
        <v>704</v>
      </c>
      <c r="H185" s="1" t="str">
        <f>VLOOKUP(Table5[[#This Row],[نام شخص کارشناس نظارت]],Table1[],3,0)</f>
        <v>کارشناس برق و ابزار دقیق نظارت (1)</v>
      </c>
      <c r="I185" s="1">
        <f>COUNTIF(Table2[کد سیستم],Table5[[#This Row],[کد سیستم]])</f>
        <v>1</v>
      </c>
    </row>
    <row r="186" spans="1:9" x14ac:dyDescent="0.25">
      <c r="A186" s="1">
        <v>185</v>
      </c>
      <c r="B186" s="1" t="s">
        <v>1914</v>
      </c>
      <c r="C186" s="1" t="s">
        <v>1914</v>
      </c>
      <c r="D186" s="1" t="s">
        <v>3751</v>
      </c>
      <c r="E186" s="1" t="s">
        <v>418</v>
      </c>
      <c r="F186" s="1" t="str">
        <f>VLOOKUP(Table5[[#This Row],[نام کارشناس دفتر فنی]],Table1[],3,0)</f>
        <v>کارشناس بازرسی وبرنامه ریزی تعمیرات برق وابزاردقیق(1)</v>
      </c>
      <c r="G186" s="1" t="s">
        <v>704</v>
      </c>
      <c r="H186" s="1" t="str">
        <f>VLOOKUP(Table5[[#This Row],[نام شخص کارشناس نظارت]],Table1[],3,0)</f>
        <v>کارشناس برق و ابزار دقیق نظارت (1)</v>
      </c>
      <c r="I186" s="1">
        <f>COUNTIF(Table2[کد سیستم],Table5[[#This Row],[کد سیستم]])</f>
        <v>1</v>
      </c>
    </row>
    <row r="187" spans="1:9" x14ac:dyDescent="0.25">
      <c r="A187" s="1">
        <v>186</v>
      </c>
      <c r="B187" s="1" t="s">
        <v>1916</v>
      </c>
      <c r="C187" s="1" t="s">
        <v>1916</v>
      </c>
      <c r="D187" s="1" t="s">
        <v>3751</v>
      </c>
      <c r="E187" s="1" t="s">
        <v>418</v>
      </c>
      <c r="F187" s="1" t="str">
        <f>VLOOKUP(Table5[[#This Row],[نام کارشناس دفتر فنی]],Table1[],3,0)</f>
        <v>کارشناس بازرسی وبرنامه ریزی تعمیرات برق وابزاردقیق(1)</v>
      </c>
      <c r="G187" s="1" t="s">
        <v>704</v>
      </c>
      <c r="H187" s="1" t="str">
        <f>VLOOKUP(Table5[[#This Row],[نام شخص کارشناس نظارت]],Table1[],3,0)</f>
        <v>کارشناس برق و ابزار دقیق نظارت (1)</v>
      </c>
      <c r="I187" s="1">
        <f>COUNTIF(Table2[کد سیستم],Table5[[#This Row],[کد سیستم]])</f>
        <v>1</v>
      </c>
    </row>
    <row r="188" spans="1:9" x14ac:dyDescent="0.25">
      <c r="A188" s="1">
        <v>187</v>
      </c>
      <c r="B188" s="1" t="s">
        <v>1918</v>
      </c>
      <c r="C188" s="1" t="s">
        <v>1918</v>
      </c>
      <c r="D188" s="1" t="s">
        <v>3751</v>
      </c>
      <c r="E188" s="1" t="s">
        <v>418</v>
      </c>
      <c r="F188" s="1" t="str">
        <f>VLOOKUP(Table5[[#This Row],[نام کارشناس دفتر فنی]],Table1[],3,0)</f>
        <v>کارشناس بازرسی وبرنامه ریزی تعمیرات برق وابزاردقیق(1)</v>
      </c>
      <c r="G188" s="1" t="s">
        <v>704</v>
      </c>
      <c r="H188" s="1" t="str">
        <f>VLOOKUP(Table5[[#This Row],[نام شخص کارشناس نظارت]],Table1[],3,0)</f>
        <v>کارشناس برق و ابزار دقیق نظارت (1)</v>
      </c>
      <c r="I188" s="1">
        <f>COUNTIF(Table2[کد سیستم],Table5[[#This Row],[کد سیستم]])</f>
        <v>1</v>
      </c>
    </row>
    <row r="189" spans="1:9" x14ac:dyDescent="0.25">
      <c r="A189" s="1">
        <v>188</v>
      </c>
      <c r="B189" s="1" t="s">
        <v>1920</v>
      </c>
      <c r="C189" s="1" t="s">
        <v>1920</v>
      </c>
      <c r="D189" s="1" t="s">
        <v>3751</v>
      </c>
      <c r="E189" s="1" t="s">
        <v>418</v>
      </c>
      <c r="F189" s="1" t="str">
        <f>VLOOKUP(Table5[[#This Row],[نام کارشناس دفتر فنی]],Table1[],3,0)</f>
        <v>کارشناس بازرسی وبرنامه ریزی تعمیرات برق وابزاردقیق(1)</v>
      </c>
      <c r="G189" s="1" t="s">
        <v>704</v>
      </c>
      <c r="H189" s="1" t="str">
        <f>VLOOKUP(Table5[[#This Row],[نام شخص کارشناس نظارت]],Table1[],3,0)</f>
        <v>کارشناس برق و ابزار دقیق نظارت (1)</v>
      </c>
      <c r="I189" s="1">
        <f>COUNTIF(Table2[کد سیستم],Table5[[#This Row],[کد سیستم]])</f>
        <v>1</v>
      </c>
    </row>
    <row r="190" spans="1:9" x14ac:dyDescent="0.25">
      <c r="A190" s="1">
        <v>189</v>
      </c>
      <c r="B190" s="1" t="s">
        <v>1922</v>
      </c>
      <c r="C190" s="1" t="s">
        <v>1922</v>
      </c>
      <c r="D190" s="1" t="s">
        <v>3751</v>
      </c>
      <c r="E190" s="1" t="s">
        <v>418</v>
      </c>
      <c r="F190" s="1" t="str">
        <f>VLOOKUP(Table5[[#This Row],[نام کارشناس دفتر فنی]],Table1[],3,0)</f>
        <v>کارشناس بازرسی وبرنامه ریزی تعمیرات برق وابزاردقیق(1)</v>
      </c>
      <c r="G190" s="1" t="s">
        <v>704</v>
      </c>
      <c r="H190" s="1" t="str">
        <f>VLOOKUP(Table5[[#This Row],[نام شخص کارشناس نظارت]],Table1[],3,0)</f>
        <v>کارشناس برق و ابزار دقیق نظارت (1)</v>
      </c>
      <c r="I190" s="1">
        <f>COUNTIF(Table2[کد سیستم],Table5[[#This Row],[کد سیستم]])</f>
        <v>1</v>
      </c>
    </row>
    <row r="191" spans="1:9" x14ac:dyDescent="0.25">
      <c r="A191" s="1">
        <v>190</v>
      </c>
      <c r="B191" s="1" t="s">
        <v>1924</v>
      </c>
      <c r="C191" s="1" t="s">
        <v>1924</v>
      </c>
      <c r="D191" s="1" t="s">
        <v>3751</v>
      </c>
      <c r="E191" s="1" t="s">
        <v>418</v>
      </c>
      <c r="F191" s="1" t="str">
        <f>VLOOKUP(Table5[[#This Row],[نام کارشناس دفتر فنی]],Table1[],3,0)</f>
        <v>کارشناس بازرسی وبرنامه ریزی تعمیرات برق وابزاردقیق(1)</v>
      </c>
      <c r="G191" s="1" t="s">
        <v>704</v>
      </c>
      <c r="H191" s="1" t="str">
        <f>VLOOKUP(Table5[[#This Row],[نام شخص کارشناس نظارت]],Table1[],3,0)</f>
        <v>کارشناس برق و ابزار دقیق نظارت (1)</v>
      </c>
      <c r="I191" s="1">
        <f>COUNTIF(Table2[کد سیستم],Table5[[#This Row],[کد سیستم]])</f>
        <v>1</v>
      </c>
    </row>
    <row r="192" spans="1:9" x14ac:dyDescent="0.25">
      <c r="A192" s="1">
        <v>191</v>
      </c>
      <c r="B192" s="1" t="s">
        <v>1926</v>
      </c>
      <c r="C192" s="1" t="s">
        <v>1926</v>
      </c>
      <c r="D192" s="1" t="s">
        <v>3751</v>
      </c>
      <c r="E192" s="1" t="s">
        <v>1435</v>
      </c>
      <c r="F192" s="1" t="str">
        <f>VLOOKUP(Table5[[#This Row],[نام کارشناس دفتر فنی]],Table1[],3,0)</f>
        <v>کارشناس بازرسی وبرنامه ریزی تعمیرات برق وابزاردقیق(3)</v>
      </c>
      <c r="G192" s="1" t="s">
        <v>704</v>
      </c>
      <c r="H192" s="1" t="str">
        <f>VLOOKUP(Table5[[#This Row],[نام شخص کارشناس نظارت]],Table1[],3,0)</f>
        <v>کارشناس برق و ابزار دقیق نظارت (1)</v>
      </c>
      <c r="I192" s="1">
        <f>COUNTIF(Table2[کد سیستم],Table5[[#This Row],[کد سیستم]])</f>
        <v>1</v>
      </c>
    </row>
    <row r="193" spans="1:9" x14ac:dyDescent="0.25">
      <c r="A193" s="1">
        <v>192</v>
      </c>
      <c r="B193" s="1" t="s">
        <v>1928</v>
      </c>
      <c r="C193" s="1" t="s">
        <v>1928</v>
      </c>
      <c r="D193" s="1" t="s">
        <v>3751</v>
      </c>
      <c r="E193" s="1" t="s">
        <v>1435</v>
      </c>
      <c r="F193" s="1" t="str">
        <f>VLOOKUP(Table5[[#This Row],[نام کارشناس دفتر فنی]],Table1[],3,0)</f>
        <v>کارشناس بازرسی وبرنامه ریزی تعمیرات برق وابزاردقیق(3)</v>
      </c>
      <c r="G193" s="1" t="s">
        <v>704</v>
      </c>
      <c r="H193" s="1" t="str">
        <f>VLOOKUP(Table5[[#This Row],[نام شخص کارشناس نظارت]],Table1[],3,0)</f>
        <v>کارشناس برق و ابزار دقیق نظارت (1)</v>
      </c>
      <c r="I193" s="1">
        <f>COUNTIF(Table2[کد سیستم],Table5[[#This Row],[کد سیستم]])</f>
        <v>1</v>
      </c>
    </row>
    <row r="194" spans="1:9" x14ac:dyDescent="0.25">
      <c r="A194" s="1">
        <v>193</v>
      </c>
      <c r="B194" s="1" t="s">
        <v>1930</v>
      </c>
      <c r="C194" s="1" t="s">
        <v>1930</v>
      </c>
      <c r="D194" s="1" t="s">
        <v>3751</v>
      </c>
      <c r="E194" s="1" t="s">
        <v>1435</v>
      </c>
      <c r="F194" s="1" t="str">
        <f>VLOOKUP(Table5[[#This Row],[نام کارشناس دفتر فنی]],Table1[],3,0)</f>
        <v>کارشناس بازرسی وبرنامه ریزی تعمیرات برق وابزاردقیق(3)</v>
      </c>
      <c r="G194" s="1" t="s">
        <v>704</v>
      </c>
      <c r="H194" s="1" t="str">
        <f>VLOOKUP(Table5[[#This Row],[نام شخص کارشناس نظارت]],Table1[],3,0)</f>
        <v>کارشناس برق و ابزار دقیق نظارت (1)</v>
      </c>
      <c r="I194" s="1">
        <f>COUNTIF(Table2[کد سیستم],Table5[[#This Row],[کد سیستم]])</f>
        <v>1</v>
      </c>
    </row>
    <row r="195" spans="1:9" x14ac:dyDescent="0.25">
      <c r="A195" s="1">
        <v>194</v>
      </c>
      <c r="B195" s="1" t="s">
        <v>1932</v>
      </c>
      <c r="C195" s="1" t="s">
        <v>1932</v>
      </c>
      <c r="D195" s="1" t="s">
        <v>3751</v>
      </c>
      <c r="E195" s="1" t="s">
        <v>1435</v>
      </c>
      <c r="F195" s="1" t="str">
        <f>VLOOKUP(Table5[[#This Row],[نام کارشناس دفتر فنی]],Table1[],3,0)</f>
        <v>کارشناس بازرسی وبرنامه ریزی تعمیرات برق وابزاردقیق(3)</v>
      </c>
      <c r="G195" s="1" t="s">
        <v>704</v>
      </c>
      <c r="H195" s="1" t="str">
        <f>VLOOKUP(Table5[[#This Row],[نام شخص کارشناس نظارت]],Table1[],3,0)</f>
        <v>کارشناس برق و ابزار دقیق نظارت (1)</v>
      </c>
      <c r="I195" s="1">
        <f>COUNTIF(Table2[کد سیستم],Table5[[#This Row],[کد سیستم]])</f>
        <v>1</v>
      </c>
    </row>
    <row r="196" spans="1:9" x14ac:dyDescent="0.25">
      <c r="A196" s="1">
        <v>195</v>
      </c>
      <c r="B196" s="1" t="s">
        <v>1934</v>
      </c>
      <c r="C196" s="1" t="s">
        <v>1934</v>
      </c>
      <c r="D196" s="1" t="s">
        <v>3751</v>
      </c>
      <c r="E196" s="1" t="s">
        <v>1435</v>
      </c>
      <c r="F196" s="1" t="str">
        <f>VLOOKUP(Table5[[#This Row],[نام کارشناس دفتر فنی]],Table1[],3,0)</f>
        <v>کارشناس بازرسی وبرنامه ریزی تعمیرات برق وابزاردقیق(3)</v>
      </c>
      <c r="G196" s="1" t="s">
        <v>704</v>
      </c>
      <c r="H196" s="1" t="str">
        <f>VLOOKUP(Table5[[#This Row],[نام شخص کارشناس نظارت]],Table1[],3,0)</f>
        <v>کارشناس برق و ابزار دقیق نظارت (1)</v>
      </c>
      <c r="I196" s="1">
        <f>COUNTIF(Table2[کد سیستم],Table5[[#This Row],[کد سیستم]])</f>
        <v>1</v>
      </c>
    </row>
    <row r="197" spans="1:9" x14ac:dyDescent="0.25">
      <c r="A197" s="1">
        <v>196</v>
      </c>
      <c r="B197" s="1" t="s">
        <v>1936</v>
      </c>
      <c r="C197" s="1" t="s">
        <v>1936</v>
      </c>
      <c r="D197" s="1" t="s">
        <v>3751</v>
      </c>
      <c r="E197" s="1" t="s">
        <v>1435</v>
      </c>
      <c r="F197" s="1" t="str">
        <f>VLOOKUP(Table5[[#This Row],[نام کارشناس دفتر فنی]],Table1[],3,0)</f>
        <v>کارشناس بازرسی وبرنامه ریزی تعمیرات برق وابزاردقیق(3)</v>
      </c>
      <c r="G197" s="1" t="s">
        <v>704</v>
      </c>
      <c r="H197" s="1" t="str">
        <f>VLOOKUP(Table5[[#This Row],[نام شخص کارشناس نظارت]],Table1[],3,0)</f>
        <v>کارشناس برق و ابزار دقیق نظارت (1)</v>
      </c>
      <c r="I197" s="1">
        <f>COUNTIF(Table2[کد سیستم],Table5[[#This Row],[کد سیستم]])</f>
        <v>1</v>
      </c>
    </row>
    <row r="198" spans="1:9" x14ac:dyDescent="0.25">
      <c r="A198" s="1">
        <v>197</v>
      </c>
      <c r="B198" s="1" t="s">
        <v>1938</v>
      </c>
      <c r="C198" s="1" t="s">
        <v>1938</v>
      </c>
      <c r="D198" s="1" t="s">
        <v>3751</v>
      </c>
      <c r="E198" s="1" t="s">
        <v>1435</v>
      </c>
      <c r="F198" s="1" t="str">
        <f>VLOOKUP(Table5[[#This Row],[نام کارشناس دفتر فنی]],Table1[],3,0)</f>
        <v>کارشناس بازرسی وبرنامه ریزی تعمیرات برق وابزاردقیق(3)</v>
      </c>
      <c r="G198" s="1" t="s">
        <v>704</v>
      </c>
      <c r="H198" s="1" t="str">
        <f>VLOOKUP(Table5[[#This Row],[نام شخص کارشناس نظارت]],Table1[],3,0)</f>
        <v>کارشناس برق و ابزار دقیق نظارت (1)</v>
      </c>
      <c r="I198" s="1">
        <f>COUNTIF(Table2[کد سیستم],Table5[[#This Row],[کد سیستم]])</f>
        <v>1</v>
      </c>
    </row>
    <row r="199" spans="1:9" x14ac:dyDescent="0.25">
      <c r="A199" s="1">
        <v>198</v>
      </c>
      <c r="B199" s="1" t="s">
        <v>1940</v>
      </c>
      <c r="C199" s="1" t="s">
        <v>1940</v>
      </c>
      <c r="D199" s="1" t="s">
        <v>3751</v>
      </c>
      <c r="E199" s="1" t="s">
        <v>1435</v>
      </c>
      <c r="F199" s="1" t="str">
        <f>VLOOKUP(Table5[[#This Row],[نام کارشناس دفتر فنی]],Table1[],3,0)</f>
        <v>کارشناس بازرسی وبرنامه ریزی تعمیرات برق وابزاردقیق(3)</v>
      </c>
      <c r="G199" s="1" t="s">
        <v>704</v>
      </c>
      <c r="H199" s="1" t="str">
        <f>VLOOKUP(Table5[[#This Row],[نام شخص کارشناس نظارت]],Table1[],3,0)</f>
        <v>کارشناس برق و ابزار دقیق نظارت (1)</v>
      </c>
      <c r="I199" s="1">
        <f>COUNTIF(Table2[کد سیستم],Table5[[#This Row],[کد سیستم]])</f>
        <v>1</v>
      </c>
    </row>
    <row r="200" spans="1:9" x14ac:dyDescent="0.25">
      <c r="A200" s="1">
        <v>199</v>
      </c>
      <c r="B200" s="1" t="s">
        <v>1942</v>
      </c>
      <c r="C200" s="1" t="s">
        <v>1942</v>
      </c>
      <c r="D200" s="1" t="s">
        <v>3751</v>
      </c>
      <c r="E200" s="1" t="s">
        <v>1435</v>
      </c>
      <c r="F200" s="1" t="str">
        <f>VLOOKUP(Table5[[#This Row],[نام کارشناس دفتر فنی]],Table1[],3,0)</f>
        <v>کارشناس بازرسی وبرنامه ریزی تعمیرات برق وابزاردقیق(3)</v>
      </c>
      <c r="G200" s="1" t="s">
        <v>704</v>
      </c>
      <c r="H200" s="1" t="str">
        <f>VLOOKUP(Table5[[#This Row],[نام شخص کارشناس نظارت]],Table1[],3,0)</f>
        <v>کارشناس برق و ابزار دقیق نظارت (1)</v>
      </c>
      <c r="I200" s="1">
        <f>COUNTIF(Table2[کد سیستم],Table5[[#This Row],[کد سیستم]])</f>
        <v>1</v>
      </c>
    </row>
    <row r="201" spans="1:9" x14ac:dyDescent="0.25">
      <c r="A201" s="1">
        <v>200</v>
      </c>
      <c r="B201" s="1" t="s">
        <v>1944</v>
      </c>
      <c r="C201" s="1" t="s">
        <v>1944</v>
      </c>
      <c r="D201" s="1" t="s">
        <v>3751</v>
      </c>
      <c r="E201" s="1" t="s">
        <v>1435</v>
      </c>
      <c r="F201" s="1" t="str">
        <f>VLOOKUP(Table5[[#This Row],[نام کارشناس دفتر فنی]],Table1[],3,0)</f>
        <v>کارشناس بازرسی وبرنامه ریزی تعمیرات برق وابزاردقیق(3)</v>
      </c>
      <c r="G201" s="1" t="s">
        <v>704</v>
      </c>
      <c r="H201" s="1" t="str">
        <f>VLOOKUP(Table5[[#This Row],[نام شخص کارشناس نظارت]],Table1[],3,0)</f>
        <v>کارشناس برق و ابزار دقیق نظارت (1)</v>
      </c>
      <c r="I201" s="1">
        <f>COUNTIF(Table2[کد سیستم],Table5[[#This Row],[کد سیستم]])</f>
        <v>1</v>
      </c>
    </row>
    <row r="202" spans="1:9" x14ac:dyDescent="0.25">
      <c r="A202" s="1">
        <v>201</v>
      </c>
      <c r="B202" s="1" t="s">
        <v>1946</v>
      </c>
      <c r="C202" s="1" t="s">
        <v>1946</v>
      </c>
      <c r="D202" s="1" t="s">
        <v>3751</v>
      </c>
      <c r="E202" s="1" t="s">
        <v>1435</v>
      </c>
      <c r="F202" s="1" t="str">
        <f>VLOOKUP(Table5[[#This Row],[نام کارشناس دفتر فنی]],Table1[],3,0)</f>
        <v>کارشناس بازرسی وبرنامه ریزی تعمیرات برق وابزاردقیق(3)</v>
      </c>
      <c r="G202" s="1" t="s">
        <v>704</v>
      </c>
      <c r="H202" s="1" t="str">
        <f>VLOOKUP(Table5[[#This Row],[نام شخص کارشناس نظارت]],Table1[],3,0)</f>
        <v>کارشناس برق و ابزار دقیق نظارت (1)</v>
      </c>
      <c r="I202" s="1">
        <f>COUNTIF(Table2[کد سیستم],Table5[[#This Row],[کد سیستم]])</f>
        <v>1</v>
      </c>
    </row>
    <row r="203" spans="1:9" x14ac:dyDescent="0.25">
      <c r="A203" s="1">
        <v>202</v>
      </c>
      <c r="B203" s="1" t="s">
        <v>1948</v>
      </c>
      <c r="C203" s="1" t="s">
        <v>1948</v>
      </c>
      <c r="D203" s="1" t="s">
        <v>3751</v>
      </c>
      <c r="E203" s="1" t="s">
        <v>1435</v>
      </c>
      <c r="F203" s="1" t="str">
        <f>VLOOKUP(Table5[[#This Row],[نام کارشناس دفتر فنی]],Table1[],3,0)</f>
        <v>کارشناس بازرسی وبرنامه ریزی تعمیرات برق وابزاردقیق(3)</v>
      </c>
      <c r="G203" s="1" t="s">
        <v>704</v>
      </c>
      <c r="H203" s="1" t="str">
        <f>VLOOKUP(Table5[[#This Row],[نام شخص کارشناس نظارت]],Table1[],3,0)</f>
        <v>کارشناس برق و ابزار دقیق نظارت (1)</v>
      </c>
      <c r="I203" s="1">
        <f>COUNTIF(Table2[کد سیستم],Table5[[#This Row],[کد سیستم]])</f>
        <v>1</v>
      </c>
    </row>
    <row r="204" spans="1:9" x14ac:dyDescent="0.25">
      <c r="A204" s="1">
        <v>203</v>
      </c>
      <c r="B204" s="1" t="s">
        <v>1950</v>
      </c>
      <c r="C204" s="1" t="s">
        <v>1950</v>
      </c>
      <c r="D204" s="1" t="s">
        <v>3751</v>
      </c>
      <c r="E204" s="1" t="s">
        <v>1435</v>
      </c>
      <c r="F204" s="1" t="str">
        <f>VLOOKUP(Table5[[#This Row],[نام کارشناس دفتر فنی]],Table1[],3,0)</f>
        <v>کارشناس بازرسی وبرنامه ریزی تعمیرات برق وابزاردقیق(3)</v>
      </c>
      <c r="G204" s="1" t="s">
        <v>704</v>
      </c>
      <c r="H204" s="1" t="str">
        <f>VLOOKUP(Table5[[#This Row],[نام شخص کارشناس نظارت]],Table1[],3,0)</f>
        <v>کارشناس برق و ابزار دقیق نظارت (1)</v>
      </c>
      <c r="I204" s="1">
        <f>COUNTIF(Table2[کد سیستم],Table5[[#This Row],[کد سیستم]])</f>
        <v>1</v>
      </c>
    </row>
    <row r="205" spans="1:9" x14ac:dyDescent="0.25">
      <c r="A205" s="1">
        <v>204</v>
      </c>
      <c r="B205" s="1" t="s">
        <v>1952</v>
      </c>
      <c r="C205" s="1" t="s">
        <v>1952</v>
      </c>
      <c r="D205" s="1" t="s">
        <v>3751</v>
      </c>
      <c r="E205" s="1" t="s">
        <v>1435</v>
      </c>
      <c r="F205" s="1" t="str">
        <f>VLOOKUP(Table5[[#This Row],[نام کارشناس دفتر فنی]],Table1[],3,0)</f>
        <v>کارشناس بازرسی وبرنامه ریزی تعمیرات برق وابزاردقیق(3)</v>
      </c>
      <c r="G205" s="1" t="s">
        <v>704</v>
      </c>
      <c r="H205" s="1" t="str">
        <f>VLOOKUP(Table5[[#This Row],[نام شخص کارشناس نظارت]],Table1[],3,0)</f>
        <v>کارشناس برق و ابزار دقیق نظارت (1)</v>
      </c>
      <c r="I205" s="1">
        <f>COUNTIF(Table2[کد سیستم],Table5[[#This Row],[کد سیستم]])</f>
        <v>1</v>
      </c>
    </row>
    <row r="206" spans="1:9" x14ac:dyDescent="0.25">
      <c r="A206" s="1">
        <v>205</v>
      </c>
      <c r="B206" s="1" t="s">
        <v>1954</v>
      </c>
      <c r="C206" s="1" t="s">
        <v>1954</v>
      </c>
      <c r="D206" s="1" t="s">
        <v>3751</v>
      </c>
      <c r="E206" s="1" t="s">
        <v>1435</v>
      </c>
      <c r="F206" s="1" t="str">
        <f>VLOOKUP(Table5[[#This Row],[نام کارشناس دفتر فنی]],Table1[],3,0)</f>
        <v>کارشناس بازرسی وبرنامه ریزی تعمیرات برق وابزاردقیق(3)</v>
      </c>
      <c r="G206" s="1" t="s">
        <v>704</v>
      </c>
      <c r="H206" s="1" t="str">
        <f>VLOOKUP(Table5[[#This Row],[نام شخص کارشناس نظارت]],Table1[],3,0)</f>
        <v>کارشناس برق و ابزار دقیق نظارت (1)</v>
      </c>
      <c r="I206" s="1">
        <f>COUNTIF(Table2[کد سیستم],Table5[[#This Row],[کد سیستم]])</f>
        <v>1</v>
      </c>
    </row>
    <row r="207" spans="1:9" x14ac:dyDescent="0.25">
      <c r="A207" s="1">
        <v>206</v>
      </c>
      <c r="B207" s="1" t="s">
        <v>1956</v>
      </c>
      <c r="C207" s="1" t="s">
        <v>1956</v>
      </c>
      <c r="D207" s="1" t="s">
        <v>3751</v>
      </c>
      <c r="E207" s="1" t="s">
        <v>1435</v>
      </c>
      <c r="F207" s="1" t="str">
        <f>VLOOKUP(Table5[[#This Row],[نام کارشناس دفتر فنی]],Table1[],3,0)</f>
        <v>کارشناس بازرسی وبرنامه ریزی تعمیرات برق وابزاردقیق(3)</v>
      </c>
      <c r="G207" s="1" t="s">
        <v>704</v>
      </c>
      <c r="H207" s="1" t="str">
        <f>VLOOKUP(Table5[[#This Row],[نام شخص کارشناس نظارت]],Table1[],3,0)</f>
        <v>کارشناس برق و ابزار دقیق نظارت (1)</v>
      </c>
      <c r="I207" s="1">
        <f>COUNTIF(Table2[کد سیستم],Table5[[#This Row],[کد سیستم]])</f>
        <v>1</v>
      </c>
    </row>
    <row r="208" spans="1:9" x14ac:dyDescent="0.25">
      <c r="A208" s="1">
        <v>207</v>
      </c>
      <c r="B208" s="1" t="s">
        <v>1958</v>
      </c>
      <c r="C208" s="1" t="s">
        <v>1958</v>
      </c>
      <c r="D208" s="1" t="s">
        <v>3751</v>
      </c>
      <c r="E208" s="1" t="s">
        <v>1435</v>
      </c>
      <c r="F208" s="1" t="str">
        <f>VLOOKUP(Table5[[#This Row],[نام کارشناس دفتر فنی]],Table1[],3,0)</f>
        <v>کارشناس بازرسی وبرنامه ریزی تعمیرات برق وابزاردقیق(3)</v>
      </c>
      <c r="G208" s="1" t="s">
        <v>704</v>
      </c>
      <c r="H208" s="1" t="str">
        <f>VLOOKUP(Table5[[#This Row],[نام شخص کارشناس نظارت]],Table1[],3,0)</f>
        <v>کارشناس برق و ابزار دقیق نظارت (1)</v>
      </c>
      <c r="I208" s="1">
        <f>COUNTIF(Table2[کد سیستم],Table5[[#This Row],[کد سیستم]])</f>
        <v>1</v>
      </c>
    </row>
    <row r="209" spans="1:9" x14ac:dyDescent="0.25">
      <c r="A209" s="1">
        <v>208</v>
      </c>
      <c r="B209" s="1" t="s">
        <v>1960</v>
      </c>
      <c r="C209" s="1" t="s">
        <v>1960</v>
      </c>
      <c r="D209" s="1" t="s">
        <v>3751</v>
      </c>
      <c r="E209" s="1" t="s">
        <v>1435</v>
      </c>
      <c r="F209" s="1" t="str">
        <f>VLOOKUP(Table5[[#This Row],[نام کارشناس دفتر فنی]],Table1[],3,0)</f>
        <v>کارشناس بازرسی وبرنامه ریزی تعمیرات برق وابزاردقیق(3)</v>
      </c>
      <c r="G209" s="1" t="s">
        <v>704</v>
      </c>
      <c r="H209" s="1" t="str">
        <f>VLOOKUP(Table5[[#This Row],[نام شخص کارشناس نظارت]],Table1[],3,0)</f>
        <v>کارشناس برق و ابزار دقیق نظارت (1)</v>
      </c>
      <c r="I209" s="1">
        <f>COUNTIF(Table2[کد سیستم],Table5[[#This Row],[کد سیستم]])</f>
        <v>1</v>
      </c>
    </row>
    <row r="210" spans="1:9" x14ac:dyDescent="0.25">
      <c r="A210" s="1">
        <v>209</v>
      </c>
      <c r="B210" s="1" t="s">
        <v>1962</v>
      </c>
      <c r="C210" s="1" t="s">
        <v>1962</v>
      </c>
      <c r="D210" s="1" t="s">
        <v>3751</v>
      </c>
      <c r="E210" s="1" t="s">
        <v>1435</v>
      </c>
      <c r="F210" s="1" t="str">
        <f>VLOOKUP(Table5[[#This Row],[نام کارشناس دفتر فنی]],Table1[],3,0)</f>
        <v>کارشناس بازرسی وبرنامه ریزی تعمیرات برق وابزاردقیق(3)</v>
      </c>
      <c r="G210" s="1" t="s">
        <v>704</v>
      </c>
      <c r="H210" s="1" t="str">
        <f>VLOOKUP(Table5[[#This Row],[نام شخص کارشناس نظارت]],Table1[],3,0)</f>
        <v>کارشناس برق و ابزار دقیق نظارت (1)</v>
      </c>
      <c r="I210" s="1">
        <f>COUNTIF(Table2[کد سیستم],Table5[[#This Row],[کد سیستم]])</f>
        <v>1</v>
      </c>
    </row>
    <row r="211" spans="1:9" x14ac:dyDescent="0.25">
      <c r="A211" s="1">
        <v>210</v>
      </c>
      <c r="B211" s="1" t="s">
        <v>1964</v>
      </c>
      <c r="C211" s="1" t="s">
        <v>1964</v>
      </c>
      <c r="D211" s="1" t="s">
        <v>3751</v>
      </c>
      <c r="E211" s="1" t="s">
        <v>1435</v>
      </c>
      <c r="F211" s="1" t="str">
        <f>VLOOKUP(Table5[[#This Row],[نام کارشناس دفتر فنی]],Table1[],3,0)</f>
        <v>کارشناس بازرسی وبرنامه ریزی تعمیرات برق وابزاردقیق(3)</v>
      </c>
      <c r="G211" s="1" t="s">
        <v>704</v>
      </c>
      <c r="H211" s="1" t="str">
        <f>VLOOKUP(Table5[[#This Row],[نام شخص کارشناس نظارت]],Table1[],3,0)</f>
        <v>کارشناس برق و ابزار دقیق نظارت (1)</v>
      </c>
      <c r="I211" s="1">
        <f>COUNTIF(Table2[کد سیستم],Table5[[#This Row],[کد سیستم]])</f>
        <v>1</v>
      </c>
    </row>
    <row r="212" spans="1:9" x14ac:dyDescent="0.25">
      <c r="A212" s="1">
        <v>211</v>
      </c>
      <c r="B212" s="1" t="s">
        <v>1966</v>
      </c>
      <c r="C212" s="1" t="s">
        <v>1966</v>
      </c>
      <c r="D212" s="1" t="s">
        <v>3751</v>
      </c>
      <c r="E212" s="1" t="s">
        <v>1435</v>
      </c>
      <c r="F212" s="1" t="str">
        <f>VLOOKUP(Table5[[#This Row],[نام کارشناس دفتر فنی]],Table1[],3,0)</f>
        <v>کارشناس بازرسی وبرنامه ریزی تعمیرات برق وابزاردقیق(3)</v>
      </c>
      <c r="G212" s="1" t="s">
        <v>704</v>
      </c>
      <c r="H212" s="1" t="str">
        <f>VLOOKUP(Table5[[#This Row],[نام شخص کارشناس نظارت]],Table1[],3,0)</f>
        <v>کارشناس برق و ابزار دقیق نظارت (1)</v>
      </c>
      <c r="I212" s="1">
        <f>COUNTIF(Table2[کد سیستم],Table5[[#This Row],[کد سیستم]])</f>
        <v>1</v>
      </c>
    </row>
    <row r="213" spans="1:9" x14ac:dyDescent="0.25">
      <c r="A213" s="1">
        <v>212</v>
      </c>
      <c r="B213" s="1" t="s">
        <v>1968</v>
      </c>
      <c r="C213" s="1" t="s">
        <v>1968</v>
      </c>
      <c r="D213" s="1" t="s">
        <v>3751</v>
      </c>
      <c r="E213" s="1" t="s">
        <v>1435</v>
      </c>
      <c r="F213" s="1" t="str">
        <f>VLOOKUP(Table5[[#This Row],[نام کارشناس دفتر فنی]],Table1[],3,0)</f>
        <v>کارشناس بازرسی وبرنامه ریزی تعمیرات برق وابزاردقیق(3)</v>
      </c>
      <c r="G213" s="1" t="s">
        <v>704</v>
      </c>
      <c r="H213" s="1" t="str">
        <f>VLOOKUP(Table5[[#This Row],[نام شخص کارشناس نظارت]],Table1[],3,0)</f>
        <v>کارشناس برق و ابزار دقیق نظارت (1)</v>
      </c>
      <c r="I213" s="1">
        <f>COUNTIF(Table2[کد سیستم],Table5[[#This Row],[کد سیستم]])</f>
        <v>1</v>
      </c>
    </row>
    <row r="214" spans="1:9" x14ac:dyDescent="0.25">
      <c r="A214" s="1">
        <v>213</v>
      </c>
      <c r="B214" s="1" t="s">
        <v>1970</v>
      </c>
      <c r="C214" s="1" t="s">
        <v>1970</v>
      </c>
      <c r="D214" s="1" t="s">
        <v>3751</v>
      </c>
      <c r="E214" s="1" t="s">
        <v>1435</v>
      </c>
      <c r="F214" s="1" t="str">
        <f>VLOOKUP(Table5[[#This Row],[نام کارشناس دفتر فنی]],Table1[],3,0)</f>
        <v>کارشناس بازرسی وبرنامه ریزی تعمیرات برق وابزاردقیق(3)</v>
      </c>
      <c r="G214" s="1" t="s">
        <v>704</v>
      </c>
      <c r="H214" s="1" t="str">
        <f>VLOOKUP(Table5[[#This Row],[نام شخص کارشناس نظارت]],Table1[],3,0)</f>
        <v>کارشناس برق و ابزار دقیق نظارت (1)</v>
      </c>
      <c r="I214" s="1">
        <f>COUNTIF(Table2[کد سیستم],Table5[[#This Row],[کد سیستم]])</f>
        <v>1</v>
      </c>
    </row>
    <row r="215" spans="1:9" x14ac:dyDescent="0.25">
      <c r="A215" s="1">
        <v>214</v>
      </c>
      <c r="B215" s="1" t="s">
        <v>1972</v>
      </c>
      <c r="C215" s="1" t="s">
        <v>1972</v>
      </c>
      <c r="D215" s="1" t="s">
        <v>3751</v>
      </c>
      <c r="E215" s="1" t="s">
        <v>1435</v>
      </c>
      <c r="F215" s="1" t="str">
        <f>VLOOKUP(Table5[[#This Row],[نام کارشناس دفتر فنی]],Table1[],3,0)</f>
        <v>کارشناس بازرسی وبرنامه ریزی تعمیرات برق وابزاردقیق(3)</v>
      </c>
      <c r="G215" s="1" t="s">
        <v>704</v>
      </c>
      <c r="H215" s="1" t="str">
        <f>VLOOKUP(Table5[[#This Row],[نام شخص کارشناس نظارت]],Table1[],3,0)</f>
        <v>کارشناس برق و ابزار دقیق نظارت (1)</v>
      </c>
      <c r="I215" s="1">
        <f>COUNTIF(Table2[کد سیستم],Table5[[#This Row],[کد سیستم]])</f>
        <v>1</v>
      </c>
    </row>
    <row r="216" spans="1:9" x14ac:dyDescent="0.25">
      <c r="A216" s="1">
        <v>215</v>
      </c>
      <c r="B216" s="1" t="s">
        <v>1974</v>
      </c>
      <c r="C216" s="1" t="s">
        <v>1974</v>
      </c>
      <c r="D216" s="1" t="s">
        <v>3751</v>
      </c>
      <c r="E216" s="1" t="s">
        <v>1435</v>
      </c>
      <c r="F216" s="1" t="str">
        <f>VLOOKUP(Table5[[#This Row],[نام کارشناس دفتر فنی]],Table1[],3,0)</f>
        <v>کارشناس بازرسی وبرنامه ریزی تعمیرات برق وابزاردقیق(3)</v>
      </c>
      <c r="G216" s="1" t="s">
        <v>704</v>
      </c>
      <c r="H216" s="1" t="str">
        <f>VLOOKUP(Table5[[#This Row],[نام شخص کارشناس نظارت]],Table1[],3,0)</f>
        <v>کارشناس برق و ابزار دقیق نظارت (1)</v>
      </c>
      <c r="I216" s="1">
        <f>COUNTIF(Table2[کد سیستم],Table5[[#This Row],[کد سیستم]])</f>
        <v>1</v>
      </c>
    </row>
    <row r="217" spans="1:9" x14ac:dyDescent="0.25">
      <c r="A217" s="1">
        <v>216</v>
      </c>
      <c r="B217" s="1" t="s">
        <v>1976</v>
      </c>
      <c r="C217" s="1" t="s">
        <v>1976</v>
      </c>
      <c r="D217" s="1" t="s">
        <v>3751</v>
      </c>
      <c r="E217" s="1" t="s">
        <v>1435</v>
      </c>
      <c r="F217" s="1" t="str">
        <f>VLOOKUP(Table5[[#This Row],[نام کارشناس دفتر فنی]],Table1[],3,0)</f>
        <v>کارشناس بازرسی وبرنامه ریزی تعمیرات برق وابزاردقیق(3)</v>
      </c>
      <c r="G217" s="1" t="s">
        <v>704</v>
      </c>
      <c r="H217" s="1" t="str">
        <f>VLOOKUP(Table5[[#This Row],[نام شخص کارشناس نظارت]],Table1[],3,0)</f>
        <v>کارشناس برق و ابزار دقیق نظارت (1)</v>
      </c>
      <c r="I217" s="1">
        <f>COUNTIF(Table2[کد سیستم],Table5[[#This Row],[کد سیستم]])</f>
        <v>1</v>
      </c>
    </row>
    <row r="218" spans="1:9" x14ac:dyDescent="0.25">
      <c r="A218" s="1">
        <v>217</v>
      </c>
      <c r="B218" s="1" t="s">
        <v>1978</v>
      </c>
      <c r="C218" s="1" t="s">
        <v>1978</v>
      </c>
      <c r="D218" s="1" t="s">
        <v>3751</v>
      </c>
      <c r="E218" s="1" t="s">
        <v>1435</v>
      </c>
      <c r="F218" s="1" t="str">
        <f>VLOOKUP(Table5[[#This Row],[نام کارشناس دفتر فنی]],Table1[],3,0)</f>
        <v>کارشناس بازرسی وبرنامه ریزی تعمیرات برق وابزاردقیق(3)</v>
      </c>
      <c r="G218" s="1" t="s">
        <v>704</v>
      </c>
      <c r="H218" s="1" t="str">
        <f>VLOOKUP(Table5[[#This Row],[نام شخص کارشناس نظارت]],Table1[],3,0)</f>
        <v>کارشناس برق و ابزار دقیق نظارت (1)</v>
      </c>
      <c r="I218" s="1">
        <f>COUNTIF(Table2[کد سیستم],Table5[[#This Row],[کد سیستم]])</f>
        <v>1</v>
      </c>
    </row>
    <row r="219" spans="1:9" x14ac:dyDescent="0.25">
      <c r="A219" s="1">
        <v>218</v>
      </c>
      <c r="B219" s="1" t="s">
        <v>1980</v>
      </c>
      <c r="C219" s="1" t="s">
        <v>1980</v>
      </c>
      <c r="D219" s="1" t="s">
        <v>3751</v>
      </c>
      <c r="E219" s="1" t="s">
        <v>1435</v>
      </c>
      <c r="F219" s="1" t="str">
        <f>VLOOKUP(Table5[[#This Row],[نام کارشناس دفتر فنی]],Table1[],3,0)</f>
        <v>کارشناس بازرسی وبرنامه ریزی تعمیرات برق وابزاردقیق(3)</v>
      </c>
      <c r="G219" s="1" t="s">
        <v>704</v>
      </c>
      <c r="H219" s="1" t="str">
        <f>VLOOKUP(Table5[[#This Row],[نام شخص کارشناس نظارت]],Table1[],3,0)</f>
        <v>کارشناس برق و ابزار دقیق نظارت (1)</v>
      </c>
      <c r="I219" s="1">
        <f>COUNTIF(Table2[کد سیستم],Table5[[#This Row],[کد سیستم]])</f>
        <v>1</v>
      </c>
    </row>
    <row r="220" spans="1:9" x14ac:dyDescent="0.25">
      <c r="A220" s="1">
        <v>219</v>
      </c>
      <c r="B220" s="1" t="s">
        <v>1982</v>
      </c>
      <c r="C220" s="1" t="s">
        <v>1982</v>
      </c>
      <c r="D220" s="1" t="s">
        <v>3751</v>
      </c>
      <c r="E220" s="1" t="s">
        <v>1435</v>
      </c>
      <c r="F220" s="1" t="str">
        <f>VLOOKUP(Table5[[#This Row],[نام کارشناس دفتر فنی]],Table1[],3,0)</f>
        <v>کارشناس بازرسی وبرنامه ریزی تعمیرات برق وابزاردقیق(3)</v>
      </c>
      <c r="G220" s="1" t="s">
        <v>704</v>
      </c>
      <c r="H220" s="1" t="str">
        <f>VLOOKUP(Table5[[#This Row],[نام شخص کارشناس نظارت]],Table1[],3,0)</f>
        <v>کارشناس برق و ابزار دقیق نظارت (1)</v>
      </c>
      <c r="I220" s="1">
        <f>COUNTIF(Table2[کد سیستم],Table5[[#This Row],[کد سیستم]])</f>
        <v>1</v>
      </c>
    </row>
    <row r="221" spans="1:9" x14ac:dyDescent="0.25">
      <c r="A221" s="1">
        <v>220</v>
      </c>
      <c r="B221" s="1" t="s">
        <v>1984</v>
      </c>
      <c r="C221" s="1" t="s">
        <v>1984</v>
      </c>
      <c r="D221" s="1" t="s">
        <v>3751</v>
      </c>
      <c r="E221" s="1" t="s">
        <v>1435</v>
      </c>
      <c r="F221" s="1" t="str">
        <f>VLOOKUP(Table5[[#This Row],[نام کارشناس دفتر فنی]],Table1[],3,0)</f>
        <v>کارشناس بازرسی وبرنامه ریزی تعمیرات برق وابزاردقیق(3)</v>
      </c>
      <c r="G221" s="1" t="s">
        <v>704</v>
      </c>
      <c r="H221" s="1" t="str">
        <f>VLOOKUP(Table5[[#This Row],[نام شخص کارشناس نظارت]],Table1[],3,0)</f>
        <v>کارشناس برق و ابزار دقیق نظارت (1)</v>
      </c>
      <c r="I221" s="1">
        <f>COUNTIF(Table2[کد سیستم],Table5[[#This Row],[کد سیستم]])</f>
        <v>1</v>
      </c>
    </row>
    <row r="222" spans="1:9" x14ac:dyDescent="0.25">
      <c r="A222" s="1">
        <v>221</v>
      </c>
      <c r="B222" s="1" t="s">
        <v>1986</v>
      </c>
      <c r="C222" s="1" t="s">
        <v>1986</v>
      </c>
      <c r="D222" s="1" t="s">
        <v>3751</v>
      </c>
      <c r="E222" s="1" t="s">
        <v>1435</v>
      </c>
      <c r="F222" s="1" t="str">
        <f>VLOOKUP(Table5[[#This Row],[نام کارشناس دفتر فنی]],Table1[],3,0)</f>
        <v>کارشناس بازرسی وبرنامه ریزی تعمیرات برق وابزاردقیق(3)</v>
      </c>
      <c r="G222" s="1" t="s">
        <v>704</v>
      </c>
      <c r="H222" s="1" t="str">
        <f>VLOOKUP(Table5[[#This Row],[نام شخص کارشناس نظارت]],Table1[],3,0)</f>
        <v>کارشناس برق و ابزار دقیق نظارت (1)</v>
      </c>
      <c r="I222" s="1">
        <f>COUNTIF(Table2[کد سیستم],Table5[[#This Row],[کد سیستم]])</f>
        <v>1</v>
      </c>
    </row>
    <row r="223" spans="1:9" x14ac:dyDescent="0.25">
      <c r="A223" s="1">
        <v>222</v>
      </c>
      <c r="B223" s="1" t="s">
        <v>1988</v>
      </c>
      <c r="C223" s="1" t="s">
        <v>1988</v>
      </c>
      <c r="D223" s="1" t="s">
        <v>3751</v>
      </c>
      <c r="E223" s="1" t="s">
        <v>1435</v>
      </c>
      <c r="F223" s="1" t="str">
        <f>VLOOKUP(Table5[[#This Row],[نام کارشناس دفتر فنی]],Table1[],3,0)</f>
        <v>کارشناس بازرسی وبرنامه ریزی تعمیرات برق وابزاردقیق(3)</v>
      </c>
      <c r="G223" s="1" t="s">
        <v>704</v>
      </c>
      <c r="H223" s="1" t="str">
        <f>VLOOKUP(Table5[[#This Row],[نام شخص کارشناس نظارت]],Table1[],3,0)</f>
        <v>کارشناس برق و ابزار دقیق نظارت (1)</v>
      </c>
      <c r="I223" s="1">
        <f>COUNTIF(Table2[کد سیستم],Table5[[#This Row],[کد سیستم]])</f>
        <v>1</v>
      </c>
    </row>
    <row r="224" spans="1:9" x14ac:dyDescent="0.25">
      <c r="A224" s="1">
        <v>223</v>
      </c>
      <c r="B224" s="1" t="s">
        <v>1990</v>
      </c>
      <c r="C224" s="1" t="s">
        <v>1990</v>
      </c>
      <c r="D224" s="1" t="s">
        <v>3751</v>
      </c>
      <c r="E224" s="1" t="s">
        <v>1435</v>
      </c>
      <c r="F224" s="1" t="str">
        <f>VLOOKUP(Table5[[#This Row],[نام کارشناس دفتر فنی]],Table1[],3,0)</f>
        <v>کارشناس بازرسی وبرنامه ریزی تعمیرات برق وابزاردقیق(3)</v>
      </c>
      <c r="G224" s="1" t="s">
        <v>704</v>
      </c>
      <c r="H224" s="1" t="str">
        <f>VLOOKUP(Table5[[#This Row],[نام شخص کارشناس نظارت]],Table1[],3,0)</f>
        <v>کارشناس برق و ابزار دقیق نظارت (1)</v>
      </c>
      <c r="I224" s="1">
        <f>COUNTIF(Table2[کد سیستم],Table5[[#This Row],[کد سیستم]])</f>
        <v>1</v>
      </c>
    </row>
    <row r="225" spans="1:9" x14ac:dyDescent="0.25">
      <c r="A225" s="1">
        <v>224</v>
      </c>
      <c r="B225" s="1" t="s">
        <v>1992</v>
      </c>
      <c r="C225" s="1" t="s">
        <v>1992</v>
      </c>
      <c r="D225" s="1" t="s">
        <v>3751</v>
      </c>
      <c r="E225" s="1" t="s">
        <v>1435</v>
      </c>
      <c r="F225" s="1" t="str">
        <f>VLOOKUP(Table5[[#This Row],[نام کارشناس دفتر فنی]],Table1[],3,0)</f>
        <v>کارشناس بازرسی وبرنامه ریزی تعمیرات برق وابزاردقیق(3)</v>
      </c>
      <c r="G225" s="1" t="s">
        <v>704</v>
      </c>
      <c r="H225" s="1" t="str">
        <f>VLOOKUP(Table5[[#This Row],[نام شخص کارشناس نظارت]],Table1[],3,0)</f>
        <v>کارشناس برق و ابزار دقیق نظارت (1)</v>
      </c>
      <c r="I225" s="1">
        <f>COUNTIF(Table2[کد سیستم],Table5[[#This Row],[کد سیستم]])</f>
        <v>1</v>
      </c>
    </row>
    <row r="226" spans="1:9" x14ac:dyDescent="0.25">
      <c r="A226" s="1">
        <v>225</v>
      </c>
      <c r="B226" s="1" t="s">
        <v>1994</v>
      </c>
      <c r="C226" s="1" t="s">
        <v>1994</v>
      </c>
      <c r="D226" s="1" t="s">
        <v>3751</v>
      </c>
      <c r="E226" s="1" t="s">
        <v>1435</v>
      </c>
      <c r="F226" s="1" t="str">
        <f>VLOOKUP(Table5[[#This Row],[نام کارشناس دفتر فنی]],Table1[],3,0)</f>
        <v>کارشناس بازرسی وبرنامه ریزی تعمیرات برق وابزاردقیق(3)</v>
      </c>
      <c r="G226" s="1" t="s">
        <v>704</v>
      </c>
      <c r="H226" s="1" t="str">
        <f>VLOOKUP(Table5[[#This Row],[نام شخص کارشناس نظارت]],Table1[],3,0)</f>
        <v>کارشناس برق و ابزار دقیق نظارت (1)</v>
      </c>
      <c r="I226" s="1">
        <f>COUNTIF(Table2[کد سیستم],Table5[[#This Row],[کد سیستم]])</f>
        <v>1</v>
      </c>
    </row>
    <row r="227" spans="1:9" x14ac:dyDescent="0.25">
      <c r="A227" s="1">
        <v>226</v>
      </c>
      <c r="B227" s="1" t="s">
        <v>1996</v>
      </c>
      <c r="C227" s="1" t="s">
        <v>1996</v>
      </c>
      <c r="D227" s="1" t="s">
        <v>3751</v>
      </c>
      <c r="E227" s="1" t="s">
        <v>1435</v>
      </c>
      <c r="F227" s="1" t="str">
        <f>VLOOKUP(Table5[[#This Row],[نام کارشناس دفتر فنی]],Table1[],3,0)</f>
        <v>کارشناس بازرسی وبرنامه ریزی تعمیرات برق وابزاردقیق(3)</v>
      </c>
      <c r="G227" s="1" t="s">
        <v>704</v>
      </c>
      <c r="H227" s="1" t="str">
        <f>VLOOKUP(Table5[[#This Row],[نام شخص کارشناس نظارت]],Table1[],3,0)</f>
        <v>کارشناس برق و ابزار دقیق نظارت (1)</v>
      </c>
      <c r="I227" s="1">
        <f>COUNTIF(Table2[کد سیستم],Table5[[#This Row],[کد سیستم]])</f>
        <v>1</v>
      </c>
    </row>
    <row r="228" spans="1:9" x14ac:dyDescent="0.25">
      <c r="A228" s="1">
        <v>227</v>
      </c>
      <c r="B228" s="1" t="s">
        <v>1998</v>
      </c>
      <c r="C228" s="1" t="s">
        <v>1998</v>
      </c>
      <c r="D228" s="1" t="s">
        <v>3751</v>
      </c>
      <c r="E228" s="1" t="s">
        <v>1435</v>
      </c>
      <c r="F228" s="1" t="str">
        <f>VLOOKUP(Table5[[#This Row],[نام کارشناس دفتر فنی]],Table1[],3,0)</f>
        <v>کارشناس بازرسی وبرنامه ریزی تعمیرات برق وابزاردقیق(3)</v>
      </c>
      <c r="G228" s="1" t="s">
        <v>704</v>
      </c>
      <c r="H228" s="1" t="str">
        <f>VLOOKUP(Table5[[#This Row],[نام شخص کارشناس نظارت]],Table1[],3,0)</f>
        <v>کارشناس برق و ابزار دقیق نظارت (1)</v>
      </c>
      <c r="I228" s="1">
        <f>COUNTIF(Table2[کد سیستم],Table5[[#This Row],[کد سیستم]])</f>
        <v>1</v>
      </c>
    </row>
    <row r="229" spans="1:9" x14ac:dyDescent="0.25">
      <c r="A229" s="1">
        <v>228</v>
      </c>
      <c r="B229" s="1" t="s">
        <v>2000</v>
      </c>
      <c r="C229" s="1" t="s">
        <v>2000</v>
      </c>
      <c r="D229" s="1" t="s">
        <v>3751</v>
      </c>
      <c r="E229" s="1" t="s">
        <v>1435</v>
      </c>
      <c r="F229" s="1" t="str">
        <f>VLOOKUP(Table5[[#This Row],[نام کارشناس دفتر فنی]],Table1[],3,0)</f>
        <v>کارشناس بازرسی وبرنامه ریزی تعمیرات برق وابزاردقیق(3)</v>
      </c>
      <c r="G229" s="1" t="s">
        <v>704</v>
      </c>
      <c r="H229" s="1" t="str">
        <f>VLOOKUP(Table5[[#This Row],[نام شخص کارشناس نظارت]],Table1[],3,0)</f>
        <v>کارشناس برق و ابزار دقیق نظارت (1)</v>
      </c>
      <c r="I229" s="1">
        <f>COUNTIF(Table2[کد سیستم],Table5[[#This Row],[کد سیستم]])</f>
        <v>1</v>
      </c>
    </row>
    <row r="230" spans="1:9" x14ac:dyDescent="0.25">
      <c r="A230" s="1">
        <v>229</v>
      </c>
      <c r="B230" s="1" t="s">
        <v>2002</v>
      </c>
      <c r="C230" s="1" t="s">
        <v>2002</v>
      </c>
      <c r="D230" s="1" t="s">
        <v>3751</v>
      </c>
      <c r="E230" s="1" t="s">
        <v>1435</v>
      </c>
      <c r="F230" s="1" t="str">
        <f>VLOOKUP(Table5[[#This Row],[نام کارشناس دفتر فنی]],Table1[],3,0)</f>
        <v>کارشناس بازرسی وبرنامه ریزی تعمیرات برق وابزاردقیق(3)</v>
      </c>
      <c r="G230" s="1" t="s">
        <v>704</v>
      </c>
      <c r="H230" s="1" t="str">
        <f>VLOOKUP(Table5[[#This Row],[نام شخص کارشناس نظارت]],Table1[],3,0)</f>
        <v>کارشناس برق و ابزار دقیق نظارت (1)</v>
      </c>
      <c r="I230" s="1">
        <f>COUNTIF(Table2[کد سیستم],Table5[[#This Row],[کد سیستم]])</f>
        <v>1</v>
      </c>
    </row>
    <row r="231" spans="1:9" x14ac:dyDescent="0.25">
      <c r="A231" s="1">
        <v>230</v>
      </c>
      <c r="B231" s="1" t="s">
        <v>2004</v>
      </c>
      <c r="C231" s="1" t="s">
        <v>2004</v>
      </c>
      <c r="D231" s="1" t="s">
        <v>3751</v>
      </c>
      <c r="E231" s="1" t="s">
        <v>1435</v>
      </c>
      <c r="F231" s="1" t="str">
        <f>VLOOKUP(Table5[[#This Row],[نام کارشناس دفتر فنی]],Table1[],3,0)</f>
        <v>کارشناس بازرسی وبرنامه ریزی تعمیرات برق وابزاردقیق(3)</v>
      </c>
      <c r="G231" s="1" t="s">
        <v>704</v>
      </c>
      <c r="H231" s="1" t="str">
        <f>VLOOKUP(Table5[[#This Row],[نام شخص کارشناس نظارت]],Table1[],3,0)</f>
        <v>کارشناس برق و ابزار دقیق نظارت (1)</v>
      </c>
      <c r="I231" s="1">
        <f>COUNTIF(Table2[کد سیستم],Table5[[#This Row],[کد سیستم]])</f>
        <v>1</v>
      </c>
    </row>
    <row r="232" spans="1:9" x14ac:dyDescent="0.25">
      <c r="A232" s="1">
        <v>231</v>
      </c>
      <c r="B232" s="1" t="s">
        <v>2006</v>
      </c>
      <c r="C232" s="1" t="s">
        <v>2006</v>
      </c>
      <c r="D232" s="1" t="s">
        <v>3751</v>
      </c>
      <c r="E232" s="1" t="s">
        <v>1435</v>
      </c>
      <c r="F232" s="1" t="str">
        <f>VLOOKUP(Table5[[#This Row],[نام کارشناس دفتر فنی]],Table1[],3,0)</f>
        <v>کارشناس بازرسی وبرنامه ریزی تعمیرات برق وابزاردقیق(3)</v>
      </c>
      <c r="G232" s="1" t="s">
        <v>704</v>
      </c>
      <c r="H232" s="1" t="str">
        <f>VLOOKUP(Table5[[#This Row],[نام شخص کارشناس نظارت]],Table1[],3,0)</f>
        <v>کارشناس برق و ابزار دقیق نظارت (1)</v>
      </c>
      <c r="I232" s="1">
        <f>COUNTIF(Table2[کد سیستم],Table5[[#This Row],[کد سیستم]])</f>
        <v>1</v>
      </c>
    </row>
    <row r="233" spans="1:9" x14ac:dyDescent="0.25">
      <c r="A233" s="1">
        <v>232</v>
      </c>
      <c r="B233" s="1" t="s">
        <v>2008</v>
      </c>
      <c r="C233" s="1" t="s">
        <v>2008</v>
      </c>
      <c r="D233" s="1" t="s">
        <v>3751</v>
      </c>
      <c r="E233" s="1" t="s">
        <v>1435</v>
      </c>
      <c r="F233" s="1" t="str">
        <f>VLOOKUP(Table5[[#This Row],[نام کارشناس دفتر فنی]],Table1[],3,0)</f>
        <v>کارشناس بازرسی وبرنامه ریزی تعمیرات برق وابزاردقیق(3)</v>
      </c>
      <c r="G233" s="1" t="s">
        <v>704</v>
      </c>
      <c r="H233" s="1" t="str">
        <f>VLOOKUP(Table5[[#This Row],[نام شخص کارشناس نظارت]],Table1[],3,0)</f>
        <v>کارشناس برق و ابزار دقیق نظارت (1)</v>
      </c>
      <c r="I233" s="1">
        <f>COUNTIF(Table2[کد سیستم],Table5[[#This Row],[کد سیستم]])</f>
        <v>1</v>
      </c>
    </row>
    <row r="234" spans="1:9" x14ac:dyDescent="0.25">
      <c r="A234" s="1">
        <v>233</v>
      </c>
      <c r="B234" s="1" t="s">
        <v>2010</v>
      </c>
      <c r="C234" s="1" t="s">
        <v>2010</v>
      </c>
      <c r="D234" s="1" t="s">
        <v>3751</v>
      </c>
      <c r="E234" s="1" t="s">
        <v>1435</v>
      </c>
      <c r="F234" s="1" t="str">
        <f>VLOOKUP(Table5[[#This Row],[نام کارشناس دفتر فنی]],Table1[],3,0)</f>
        <v>کارشناس بازرسی وبرنامه ریزی تعمیرات برق وابزاردقیق(3)</v>
      </c>
      <c r="G234" s="1" t="s">
        <v>704</v>
      </c>
      <c r="H234" s="1" t="str">
        <f>VLOOKUP(Table5[[#This Row],[نام شخص کارشناس نظارت]],Table1[],3,0)</f>
        <v>کارشناس برق و ابزار دقیق نظارت (1)</v>
      </c>
      <c r="I234" s="1">
        <f>COUNTIF(Table2[کد سیستم],Table5[[#This Row],[کد سیستم]])</f>
        <v>1</v>
      </c>
    </row>
    <row r="235" spans="1:9" x14ac:dyDescent="0.25">
      <c r="A235" s="1">
        <v>234</v>
      </c>
      <c r="B235" s="1" t="s">
        <v>2012</v>
      </c>
      <c r="C235" s="1" t="s">
        <v>2012</v>
      </c>
      <c r="D235" s="1" t="s">
        <v>3751</v>
      </c>
      <c r="E235" s="1" t="s">
        <v>1435</v>
      </c>
      <c r="F235" s="1" t="str">
        <f>VLOOKUP(Table5[[#This Row],[نام کارشناس دفتر فنی]],Table1[],3,0)</f>
        <v>کارشناس بازرسی وبرنامه ریزی تعمیرات برق وابزاردقیق(3)</v>
      </c>
      <c r="G235" s="1" t="s">
        <v>704</v>
      </c>
      <c r="H235" s="1" t="str">
        <f>VLOOKUP(Table5[[#This Row],[نام شخص کارشناس نظارت]],Table1[],3,0)</f>
        <v>کارشناس برق و ابزار دقیق نظارت (1)</v>
      </c>
      <c r="I235" s="1">
        <f>COUNTIF(Table2[کد سیستم],Table5[[#This Row],[کد سیستم]])</f>
        <v>1</v>
      </c>
    </row>
    <row r="236" spans="1:9" x14ac:dyDescent="0.25">
      <c r="A236" s="1">
        <v>235</v>
      </c>
      <c r="B236" s="1" t="s">
        <v>2014</v>
      </c>
      <c r="C236" s="1" t="s">
        <v>2014</v>
      </c>
      <c r="D236" s="1" t="s">
        <v>3751</v>
      </c>
      <c r="E236" s="1" t="s">
        <v>1435</v>
      </c>
      <c r="F236" s="1" t="str">
        <f>VLOOKUP(Table5[[#This Row],[نام کارشناس دفتر فنی]],Table1[],3,0)</f>
        <v>کارشناس بازرسی وبرنامه ریزی تعمیرات برق وابزاردقیق(3)</v>
      </c>
      <c r="G236" s="1" t="s">
        <v>704</v>
      </c>
      <c r="H236" s="1" t="str">
        <f>VLOOKUP(Table5[[#This Row],[نام شخص کارشناس نظارت]],Table1[],3,0)</f>
        <v>کارشناس برق و ابزار دقیق نظارت (1)</v>
      </c>
      <c r="I236" s="1">
        <f>COUNTIF(Table2[کد سیستم],Table5[[#This Row],[کد سیستم]])</f>
        <v>1</v>
      </c>
    </row>
    <row r="237" spans="1:9" x14ac:dyDescent="0.25">
      <c r="A237" s="1">
        <v>236</v>
      </c>
      <c r="B237" s="1" t="s">
        <v>2016</v>
      </c>
      <c r="C237" s="1" t="s">
        <v>2016</v>
      </c>
      <c r="D237" s="1" t="s">
        <v>3751</v>
      </c>
      <c r="E237" s="1" t="s">
        <v>1435</v>
      </c>
      <c r="F237" s="1" t="str">
        <f>VLOOKUP(Table5[[#This Row],[نام کارشناس دفتر فنی]],Table1[],3,0)</f>
        <v>کارشناس بازرسی وبرنامه ریزی تعمیرات برق وابزاردقیق(3)</v>
      </c>
      <c r="G237" s="1" t="s">
        <v>704</v>
      </c>
      <c r="H237" s="1" t="str">
        <f>VLOOKUP(Table5[[#This Row],[نام شخص کارشناس نظارت]],Table1[],3,0)</f>
        <v>کارشناس برق و ابزار دقیق نظارت (1)</v>
      </c>
      <c r="I237" s="1">
        <f>COUNTIF(Table2[کد سیستم],Table5[[#This Row],[کد سیستم]])</f>
        <v>1</v>
      </c>
    </row>
    <row r="238" spans="1:9" x14ac:dyDescent="0.25">
      <c r="A238" s="1">
        <v>237</v>
      </c>
      <c r="B238" s="1" t="s">
        <v>2018</v>
      </c>
      <c r="C238" s="1" t="s">
        <v>2018</v>
      </c>
      <c r="D238" s="1" t="s">
        <v>3751</v>
      </c>
      <c r="E238" s="1" t="s">
        <v>1435</v>
      </c>
      <c r="F238" s="1" t="str">
        <f>VLOOKUP(Table5[[#This Row],[نام کارشناس دفتر فنی]],Table1[],3,0)</f>
        <v>کارشناس بازرسی وبرنامه ریزی تعمیرات برق وابزاردقیق(3)</v>
      </c>
      <c r="G238" s="1" t="s">
        <v>704</v>
      </c>
      <c r="H238" s="1" t="str">
        <f>VLOOKUP(Table5[[#This Row],[نام شخص کارشناس نظارت]],Table1[],3,0)</f>
        <v>کارشناس برق و ابزار دقیق نظارت (1)</v>
      </c>
      <c r="I238" s="1">
        <f>COUNTIF(Table2[کد سیستم],Table5[[#This Row],[کد سیستم]])</f>
        <v>1</v>
      </c>
    </row>
    <row r="239" spans="1:9" x14ac:dyDescent="0.25">
      <c r="A239" s="1">
        <v>238</v>
      </c>
      <c r="B239" s="1" t="s">
        <v>2020</v>
      </c>
      <c r="C239" s="1" t="s">
        <v>2020</v>
      </c>
      <c r="D239" s="1" t="s">
        <v>3751</v>
      </c>
      <c r="E239" s="1" t="s">
        <v>1435</v>
      </c>
      <c r="F239" s="1" t="str">
        <f>VLOOKUP(Table5[[#This Row],[نام کارشناس دفتر فنی]],Table1[],3,0)</f>
        <v>کارشناس بازرسی وبرنامه ریزی تعمیرات برق وابزاردقیق(3)</v>
      </c>
      <c r="G239" s="1" t="s">
        <v>704</v>
      </c>
      <c r="H239" s="1" t="str">
        <f>VLOOKUP(Table5[[#This Row],[نام شخص کارشناس نظارت]],Table1[],3,0)</f>
        <v>کارشناس برق و ابزار دقیق نظارت (1)</v>
      </c>
      <c r="I239" s="1">
        <f>COUNTIF(Table2[کد سیستم],Table5[[#This Row],[کد سیستم]])</f>
        <v>1</v>
      </c>
    </row>
    <row r="240" spans="1:9" x14ac:dyDescent="0.25">
      <c r="A240" s="1">
        <v>239</v>
      </c>
      <c r="B240" s="1" t="s">
        <v>2022</v>
      </c>
      <c r="C240" s="1" t="s">
        <v>2022</v>
      </c>
      <c r="D240" s="1" t="s">
        <v>3751</v>
      </c>
      <c r="E240" s="1" t="s">
        <v>1435</v>
      </c>
      <c r="F240" s="1" t="str">
        <f>VLOOKUP(Table5[[#This Row],[نام کارشناس دفتر فنی]],Table1[],3,0)</f>
        <v>کارشناس بازرسی وبرنامه ریزی تعمیرات برق وابزاردقیق(3)</v>
      </c>
      <c r="G240" s="1" t="s">
        <v>704</v>
      </c>
      <c r="H240" s="1" t="str">
        <f>VLOOKUP(Table5[[#This Row],[نام شخص کارشناس نظارت]],Table1[],3,0)</f>
        <v>کارشناس برق و ابزار دقیق نظارت (1)</v>
      </c>
      <c r="I240" s="1">
        <f>COUNTIF(Table2[کد سیستم],Table5[[#This Row],[کد سیستم]])</f>
        <v>1</v>
      </c>
    </row>
    <row r="241" spans="1:9" x14ac:dyDescent="0.25">
      <c r="A241" s="1">
        <v>240</v>
      </c>
      <c r="B241" s="1" t="s">
        <v>2024</v>
      </c>
      <c r="C241" s="1" t="s">
        <v>2024</v>
      </c>
      <c r="D241" s="1" t="s">
        <v>3751</v>
      </c>
      <c r="E241" s="1" t="s">
        <v>1435</v>
      </c>
      <c r="F241" s="1" t="str">
        <f>VLOOKUP(Table5[[#This Row],[نام کارشناس دفتر فنی]],Table1[],3,0)</f>
        <v>کارشناس بازرسی وبرنامه ریزی تعمیرات برق وابزاردقیق(3)</v>
      </c>
      <c r="G241" s="1" t="s">
        <v>704</v>
      </c>
      <c r="H241" s="1" t="str">
        <f>VLOOKUP(Table5[[#This Row],[نام شخص کارشناس نظارت]],Table1[],3,0)</f>
        <v>کارشناس برق و ابزار دقیق نظارت (1)</v>
      </c>
      <c r="I241" s="1">
        <f>COUNTIF(Table2[کد سیستم],Table5[[#This Row],[کد سیستم]])</f>
        <v>1</v>
      </c>
    </row>
    <row r="242" spans="1:9" x14ac:dyDescent="0.25">
      <c r="A242" s="1">
        <v>241</v>
      </c>
      <c r="B242" s="1" t="s">
        <v>2026</v>
      </c>
      <c r="C242" s="1" t="s">
        <v>2026</v>
      </c>
      <c r="D242" s="1" t="s">
        <v>3751</v>
      </c>
      <c r="E242" s="1" t="s">
        <v>1435</v>
      </c>
      <c r="F242" s="1" t="str">
        <f>VLOOKUP(Table5[[#This Row],[نام کارشناس دفتر فنی]],Table1[],3,0)</f>
        <v>کارشناس بازرسی وبرنامه ریزی تعمیرات برق وابزاردقیق(3)</v>
      </c>
      <c r="G242" s="1" t="s">
        <v>704</v>
      </c>
      <c r="H242" s="1" t="str">
        <f>VLOOKUP(Table5[[#This Row],[نام شخص کارشناس نظارت]],Table1[],3,0)</f>
        <v>کارشناس برق و ابزار دقیق نظارت (1)</v>
      </c>
      <c r="I242" s="1">
        <f>COUNTIF(Table2[کد سیستم],Table5[[#This Row],[کد سیستم]])</f>
        <v>1</v>
      </c>
    </row>
    <row r="243" spans="1:9" x14ac:dyDescent="0.25">
      <c r="A243" s="1">
        <v>242</v>
      </c>
      <c r="B243" s="1" t="s">
        <v>2028</v>
      </c>
      <c r="C243" s="1" t="s">
        <v>2028</v>
      </c>
      <c r="D243" s="1" t="s">
        <v>3751</v>
      </c>
      <c r="E243" s="1" t="s">
        <v>1435</v>
      </c>
      <c r="F243" s="1" t="str">
        <f>VLOOKUP(Table5[[#This Row],[نام کارشناس دفتر فنی]],Table1[],3,0)</f>
        <v>کارشناس بازرسی وبرنامه ریزی تعمیرات برق وابزاردقیق(3)</v>
      </c>
      <c r="G243" s="1" t="s">
        <v>704</v>
      </c>
      <c r="H243" s="1" t="str">
        <f>VLOOKUP(Table5[[#This Row],[نام شخص کارشناس نظارت]],Table1[],3,0)</f>
        <v>کارشناس برق و ابزار دقیق نظارت (1)</v>
      </c>
      <c r="I243" s="1">
        <f>COUNTIF(Table2[کد سیستم],Table5[[#This Row],[کد سیستم]])</f>
        <v>1</v>
      </c>
    </row>
    <row r="244" spans="1:9" x14ac:dyDescent="0.25">
      <c r="A244" s="1">
        <v>243</v>
      </c>
      <c r="B244" s="1" t="s">
        <v>2030</v>
      </c>
      <c r="C244" s="1" t="s">
        <v>2030</v>
      </c>
      <c r="D244" s="1" t="s">
        <v>3751</v>
      </c>
      <c r="E244" s="1" t="s">
        <v>1435</v>
      </c>
      <c r="F244" s="1" t="str">
        <f>VLOOKUP(Table5[[#This Row],[نام کارشناس دفتر فنی]],Table1[],3,0)</f>
        <v>کارشناس بازرسی وبرنامه ریزی تعمیرات برق وابزاردقیق(3)</v>
      </c>
      <c r="G244" s="1" t="s">
        <v>704</v>
      </c>
      <c r="H244" s="1" t="str">
        <f>VLOOKUP(Table5[[#This Row],[نام شخص کارشناس نظارت]],Table1[],3,0)</f>
        <v>کارشناس برق و ابزار دقیق نظارت (1)</v>
      </c>
      <c r="I244" s="1">
        <f>COUNTIF(Table2[کد سیستم],Table5[[#This Row],[کد سیستم]])</f>
        <v>1</v>
      </c>
    </row>
    <row r="245" spans="1:9" x14ac:dyDescent="0.25">
      <c r="A245" s="1">
        <v>244</v>
      </c>
      <c r="B245" s="1" t="s">
        <v>2032</v>
      </c>
      <c r="C245" s="1" t="s">
        <v>2032</v>
      </c>
      <c r="D245" s="1" t="s">
        <v>3751</v>
      </c>
      <c r="E245" s="1" t="s">
        <v>1435</v>
      </c>
      <c r="F245" s="1" t="str">
        <f>VLOOKUP(Table5[[#This Row],[نام کارشناس دفتر فنی]],Table1[],3,0)</f>
        <v>کارشناس بازرسی وبرنامه ریزی تعمیرات برق وابزاردقیق(3)</v>
      </c>
      <c r="G245" s="1" t="s">
        <v>704</v>
      </c>
      <c r="H245" s="1" t="str">
        <f>VLOOKUP(Table5[[#This Row],[نام شخص کارشناس نظارت]],Table1[],3,0)</f>
        <v>کارشناس برق و ابزار دقیق نظارت (1)</v>
      </c>
      <c r="I245" s="1">
        <f>COUNTIF(Table2[کد سیستم],Table5[[#This Row],[کد سیستم]])</f>
        <v>1</v>
      </c>
    </row>
    <row r="246" spans="1:9" x14ac:dyDescent="0.25">
      <c r="A246" s="1">
        <v>245</v>
      </c>
      <c r="B246" s="1" t="s">
        <v>2034</v>
      </c>
      <c r="C246" s="1" t="s">
        <v>2034</v>
      </c>
      <c r="D246" s="1" t="s">
        <v>3751</v>
      </c>
      <c r="E246" s="1" t="s">
        <v>1435</v>
      </c>
      <c r="F246" s="1" t="str">
        <f>VLOOKUP(Table5[[#This Row],[نام کارشناس دفتر فنی]],Table1[],3,0)</f>
        <v>کارشناس بازرسی وبرنامه ریزی تعمیرات برق وابزاردقیق(3)</v>
      </c>
      <c r="G246" s="1" t="s">
        <v>704</v>
      </c>
      <c r="H246" s="1" t="str">
        <f>VLOOKUP(Table5[[#This Row],[نام شخص کارشناس نظارت]],Table1[],3,0)</f>
        <v>کارشناس برق و ابزار دقیق نظارت (1)</v>
      </c>
      <c r="I246" s="1">
        <f>COUNTIF(Table2[کد سیستم],Table5[[#This Row],[کد سیستم]])</f>
        <v>1</v>
      </c>
    </row>
    <row r="247" spans="1:9" x14ac:dyDescent="0.25">
      <c r="A247" s="1">
        <v>246</v>
      </c>
      <c r="B247" s="1" t="s">
        <v>2036</v>
      </c>
      <c r="C247" s="1" t="s">
        <v>2036</v>
      </c>
      <c r="D247" s="1" t="s">
        <v>3751</v>
      </c>
      <c r="E247" s="1" t="s">
        <v>1435</v>
      </c>
      <c r="F247" s="1" t="str">
        <f>VLOOKUP(Table5[[#This Row],[نام کارشناس دفتر فنی]],Table1[],3,0)</f>
        <v>کارشناس بازرسی وبرنامه ریزی تعمیرات برق وابزاردقیق(3)</v>
      </c>
      <c r="G247" s="1" t="s">
        <v>704</v>
      </c>
      <c r="H247" s="1" t="str">
        <f>VLOOKUP(Table5[[#This Row],[نام شخص کارشناس نظارت]],Table1[],3,0)</f>
        <v>کارشناس برق و ابزار دقیق نظارت (1)</v>
      </c>
      <c r="I247" s="1">
        <f>COUNTIF(Table2[کد سیستم],Table5[[#This Row],[کد سیستم]])</f>
        <v>1</v>
      </c>
    </row>
    <row r="248" spans="1:9" x14ac:dyDescent="0.25">
      <c r="A248" s="1">
        <v>247</v>
      </c>
      <c r="B248" s="1" t="s">
        <v>2038</v>
      </c>
      <c r="C248" s="1" t="s">
        <v>2038</v>
      </c>
      <c r="D248" s="1" t="s">
        <v>3751</v>
      </c>
      <c r="E248" s="1" t="s">
        <v>1435</v>
      </c>
      <c r="F248" s="1" t="str">
        <f>VLOOKUP(Table5[[#This Row],[نام کارشناس دفتر فنی]],Table1[],3,0)</f>
        <v>کارشناس بازرسی وبرنامه ریزی تعمیرات برق وابزاردقیق(3)</v>
      </c>
      <c r="G248" s="1" t="s">
        <v>704</v>
      </c>
      <c r="H248" s="1" t="str">
        <f>VLOOKUP(Table5[[#This Row],[نام شخص کارشناس نظارت]],Table1[],3,0)</f>
        <v>کارشناس برق و ابزار دقیق نظارت (1)</v>
      </c>
      <c r="I248" s="1">
        <f>COUNTIF(Table2[کد سیستم],Table5[[#This Row],[کد سیستم]])</f>
        <v>1</v>
      </c>
    </row>
    <row r="249" spans="1:9" x14ac:dyDescent="0.25">
      <c r="A249" s="1">
        <v>248</v>
      </c>
      <c r="B249" s="1" t="s">
        <v>2040</v>
      </c>
      <c r="C249" s="1" t="s">
        <v>2040</v>
      </c>
      <c r="D249" s="1" t="s">
        <v>3751</v>
      </c>
      <c r="E249" s="1" t="s">
        <v>1435</v>
      </c>
      <c r="F249" s="1" t="str">
        <f>VLOOKUP(Table5[[#This Row],[نام کارشناس دفتر فنی]],Table1[],3,0)</f>
        <v>کارشناس بازرسی وبرنامه ریزی تعمیرات برق وابزاردقیق(3)</v>
      </c>
      <c r="G249" s="1" t="s">
        <v>704</v>
      </c>
      <c r="H249" s="1" t="str">
        <f>VLOOKUP(Table5[[#This Row],[نام شخص کارشناس نظارت]],Table1[],3,0)</f>
        <v>کارشناس برق و ابزار دقیق نظارت (1)</v>
      </c>
      <c r="I249" s="1">
        <f>COUNTIF(Table2[کد سیستم],Table5[[#This Row],[کد سیستم]])</f>
        <v>1</v>
      </c>
    </row>
    <row r="250" spans="1:9" x14ac:dyDescent="0.25">
      <c r="A250" s="1">
        <v>249</v>
      </c>
      <c r="B250" s="1" t="s">
        <v>2042</v>
      </c>
      <c r="C250" s="1" t="s">
        <v>2042</v>
      </c>
      <c r="D250" s="1" t="s">
        <v>3751</v>
      </c>
      <c r="E250" s="1" t="s">
        <v>1435</v>
      </c>
      <c r="F250" s="1" t="str">
        <f>VLOOKUP(Table5[[#This Row],[نام کارشناس دفتر فنی]],Table1[],3,0)</f>
        <v>کارشناس بازرسی وبرنامه ریزی تعمیرات برق وابزاردقیق(3)</v>
      </c>
      <c r="G250" s="1" t="s">
        <v>704</v>
      </c>
      <c r="H250" s="1" t="str">
        <f>VLOOKUP(Table5[[#This Row],[نام شخص کارشناس نظارت]],Table1[],3,0)</f>
        <v>کارشناس برق و ابزار دقیق نظارت (1)</v>
      </c>
      <c r="I250" s="1">
        <f>COUNTIF(Table2[کد سیستم],Table5[[#This Row],[کد سیستم]])</f>
        <v>1</v>
      </c>
    </row>
    <row r="251" spans="1:9" x14ac:dyDescent="0.25">
      <c r="A251" s="1">
        <v>250</v>
      </c>
      <c r="B251" s="1" t="s">
        <v>2044</v>
      </c>
      <c r="C251" s="1" t="s">
        <v>2044</v>
      </c>
      <c r="D251" s="1" t="s">
        <v>3751</v>
      </c>
      <c r="E251" s="1" t="s">
        <v>1435</v>
      </c>
      <c r="F251" s="1" t="str">
        <f>VLOOKUP(Table5[[#This Row],[نام کارشناس دفتر فنی]],Table1[],3,0)</f>
        <v>کارشناس بازرسی وبرنامه ریزی تعمیرات برق وابزاردقیق(3)</v>
      </c>
      <c r="G251" s="1" t="s">
        <v>704</v>
      </c>
      <c r="H251" s="1" t="str">
        <f>VLOOKUP(Table5[[#This Row],[نام شخص کارشناس نظارت]],Table1[],3,0)</f>
        <v>کارشناس برق و ابزار دقیق نظارت (1)</v>
      </c>
      <c r="I251" s="1">
        <f>COUNTIF(Table2[کد سیستم],Table5[[#This Row],[کد سیستم]])</f>
        <v>1</v>
      </c>
    </row>
    <row r="252" spans="1:9" x14ac:dyDescent="0.25">
      <c r="A252" s="1">
        <v>251</v>
      </c>
      <c r="B252" s="1" t="s">
        <v>2046</v>
      </c>
      <c r="C252" s="1" t="s">
        <v>2046</v>
      </c>
      <c r="D252" s="1" t="s">
        <v>3751</v>
      </c>
      <c r="E252" s="1" t="s">
        <v>1435</v>
      </c>
      <c r="F252" s="1" t="str">
        <f>VLOOKUP(Table5[[#This Row],[نام کارشناس دفتر فنی]],Table1[],3,0)</f>
        <v>کارشناس بازرسی وبرنامه ریزی تعمیرات برق وابزاردقیق(3)</v>
      </c>
      <c r="G252" s="1" t="s">
        <v>704</v>
      </c>
      <c r="H252" s="1" t="str">
        <f>VLOOKUP(Table5[[#This Row],[نام شخص کارشناس نظارت]],Table1[],3,0)</f>
        <v>کارشناس برق و ابزار دقیق نظارت (1)</v>
      </c>
      <c r="I252" s="1">
        <f>COUNTIF(Table2[کد سیستم],Table5[[#This Row],[کد سیستم]])</f>
        <v>1</v>
      </c>
    </row>
    <row r="253" spans="1:9" x14ac:dyDescent="0.25">
      <c r="A253" s="1">
        <v>252</v>
      </c>
      <c r="B253" s="1" t="s">
        <v>2048</v>
      </c>
      <c r="C253" s="1" t="s">
        <v>2048</v>
      </c>
      <c r="D253" s="1" t="s">
        <v>3751</v>
      </c>
      <c r="E253" s="1" t="s">
        <v>1435</v>
      </c>
      <c r="F253" s="1" t="str">
        <f>VLOOKUP(Table5[[#This Row],[نام کارشناس دفتر فنی]],Table1[],3,0)</f>
        <v>کارشناس بازرسی وبرنامه ریزی تعمیرات برق وابزاردقیق(3)</v>
      </c>
      <c r="G253" s="1" t="s">
        <v>704</v>
      </c>
      <c r="H253" s="1" t="str">
        <f>VLOOKUP(Table5[[#This Row],[نام شخص کارشناس نظارت]],Table1[],3,0)</f>
        <v>کارشناس برق و ابزار دقیق نظارت (1)</v>
      </c>
      <c r="I253" s="1">
        <f>COUNTIF(Table2[کد سیستم],Table5[[#This Row],[کد سیستم]])</f>
        <v>1</v>
      </c>
    </row>
    <row r="254" spans="1:9" x14ac:dyDescent="0.25">
      <c r="A254" s="1">
        <v>253</v>
      </c>
      <c r="B254" s="1" t="s">
        <v>2050</v>
      </c>
      <c r="C254" s="1" t="s">
        <v>2050</v>
      </c>
      <c r="D254" s="1" t="s">
        <v>3751</v>
      </c>
      <c r="E254" s="1" t="s">
        <v>1435</v>
      </c>
      <c r="F254" s="1" t="str">
        <f>VLOOKUP(Table5[[#This Row],[نام کارشناس دفتر فنی]],Table1[],3,0)</f>
        <v>کارشناس بازرسی وبرنامه ریزی تعمیرات برق وابزاردقیق(3)</v>
      </c>
      <c r="G254" s="1" t="s">
        <v>704</v>
      </c>
      <c r="H254" s="1" t="str">
        <f>VLOOKUP(Table5[[#This Row],[نام شخص کارشناس نظارت]],Table1[],3,0)</f>
        <v>کارشناس برق و ابزار دقیق نظارت (1)</v>
      </c>
      <c r="I254" s="1">
        <f>COUNTIF(Table2[کد سیستم],Table5[[#This Row],[کد سیستم]])</f>
        <v>1</v>
      </c>
    </row>
    <row r="255" spans="1:9" x14ac:dyDescent="0.25">
      <c r="A255" s="1">
        <v>254</v>
      </c>
      <c r="B255" s="1" t="s">
        <v>2052</v>
      </c>
      <c r="C255" s="1" t="s">
        <v>2052</v>
      </c>
      <c r="D255" s="1" t="s">
        <v>3751</v>
      </c>
      <c r="E255" s="1" t="s">
        <v>1435</v>
      </c>
      <c r="F255" s="1" t="str">
        <f>VLOOKUP(Table5[[#This Row],[نام کارشناس دفتر فنی]],Table1[],3,0)</f>
        <v>کارشناس بازرسی وبرنامه ریزی تعمیرات برق وابزاردقیق(3)</v>
      </c>
      <c r="G255" s="1" t="s">
        <v>704</v>
      </c>
      <c r="H255" s="1" t="str">
        <f>VLOOKUP(Table5[[#This Row],[نام شخص کارشناس نظارت]],Table1[],3,0)</f>
        <v>کارشناس برق و ابزار دقیق نظارت (1)</v>
      </c>
      <c r="I255" s="1">
        <f>COUNTIF(Table2[کد سیستم],Table5[[#This Row],[کد سیستم]])</f>
        <v>1</v>
      </c>
    </row>
    <row r="256" spans="1:9" x14ac:dyDescent="0.25">
      <c r="A256" s="1">
        <v>255</v>
      </c>
      <c r="B256" s="1" t="s">
        <v>2054</v>
      </c>
      <c r="C256" s="1" t="s">
        <v>2054</v>
      </c>
      <c r="D256" s="1" t="s">
        <v>3751</v>
      </c>
      <c r="E256" s="1" t="s">
        <v>1435</v>
      </c>
      <c r="F256" s="1" t="str">
        <f>VLOOKUP(Table5[[#This Row],[نام کارشناس دفتر فنی]],Table1[],3,0)</f>
        <v>کارشناس بازرسی وبرنامه ریزی تعمیرات برق وابزاردقیق(3)</v>
      </c>
      <c r="G256" s="1" t="s">
        <v>704</v>
      </c>
      <c r="H256" s="1" t="str">
        <f>VLOOKUP(Table5[[#This Row],[نام شخص کارشناس نظارت]],Table1[],3,0)</f>
        <v>کارشناس برق و ابزار دقیق نظارت (1)</v>
      </c>
      <c r="I256" s="1">
        <f>COUNTIF(Table2[کد سیستم],Table5[[#This Row],[کد سیستم]])</f>
        <v>1</v>
      </c>
    </row>
    <row r="257" spans="1:9" x14ac:dyDescent="0.25">
      <c r="A257" s="1">
        <v>256</v>
      </c>
      <c r="B257" s="1" t="s">
        <v>2056</v>
      </c>
      <c r="C257" s="1" t="s">
        <v>2056</v>
      </c>
      <c r="D257" s="1" t="s">
        <v>3751</v>
      </c>
      <c r="E257" s="1" t="s">
        <v>1435</v>
      </c>
      <c r="F257" s="1" t="str">
        <f>VLOOKUP(Table5[[#This Row],[نام کارشناس دفتر فنی]],Table1[],3,0)</f>
        <v>کارشناس بازرسی وبرنامه ریزی تعمیرات برق وابزاردقیق(3)</v>
      </c>
      <c r="G257" s="1" t="s">
        <v>704</v>
      </c>
      <c r="H257" s="1" t="str">
        <f>VLOOKUP(Table5[[#This Row],[نام شخص کارشناس نظارت]],Table1[],3,0)</f>
        <v>کارشناس برق و ابزار دقیق نظارت (1)</v>
      </c>
      <c r="I257" s="1">
        <f>COUNTIF(Table2[کد سیستم],Table5[[#This Row],[کد سیستم]])</f>
        <v>1</v>
      </c>
    </row>
    <row r="258" spans="1:9" x14ac:dyDescent="0.25">
      <c r="A258" s="1">
        <v>257</v>
      </c>
      <c r="B258" s="1" t="s">
        <v>2058</v>
      </c>
      <c r="C258" s="1" t="s">
        <v>2058</v>
      </c>
      <c r="D258" s="1" t="s">
        <v>3751</v>
      </c>
      <c r="E258" s="1" t="s">
        <v>1435</v>
      </c>
      <c r="F258" s="1" t="str">
        <f>VLOOKUP(Table5[[#This Row],[نام کارشناس دفتر فنی]],Table1[],3,0)</f>
        <v>کارشناس بازرسی وبرنامه ریزی تعمیرات برق وابزاردقیق(3)</v>
      </c>
      <c r="G258" s="1" t="s">
        <v>704</v>
      </c>
      <c r="H258" s="1" t="str">
        <f>VLOOKUP(Table5[[#This Row],[نام شخص کارشناس نظارت]],Table1[],3,0)</f>
        <v>کارشناس برق و ابزار دقیق نظارت (1)</v>
      </c>
      <c r="I258" s="1">
        <f>COUNTIF(Table2[کد سیستم],Table5[[#This Row],[کد سیستم]])</f>
        <v>1</v>
      </c>
    </row>
    <row r="259" spans="1:9" x14ac:dyDescent="0.25">
      <c r="A259" s="1">
        <v>258</v>
      </c>
      <c r="B259" s="1" t="s">
        <v>2060</v>
      </c>
      <c r="C259" s="1" t="s">
        <v>2060</v>
      </c>
      <c r="D259" s="1" t="s">
        <v>3751</v>
      </c>
      <c r="E259" s="1" t="s">
        <v>1435</v>
      </c>
      <c r="F259" s="1" t="str">
        <f>VLOOKUP(Table5[[#This Row],[نام کارشناس دفتر فنی]],Table1[],3,0)</f>
        <v>کارشناس بازرسی وبرنامه ریزی تعمیرات برق وابزاردقیق(3)</v>
      </c>
      <c r="G259" s="1" t="s">
        <v>704</v>
      </c>
      <c r="H259" s="1" t="str">
        <f>VLOOKUP(Table5[[#This Row],[نام شخص کارشناس نظارت]],Table1[],3,0)</f>
        <v>کارشناس برق و ابزار دقیق نظارت (1)</v>
      </c>
      <c r="I259" s="1">
        <f>COUNTIF(Table2[کد سیستم],Table5[[#This Row],[کد سیستم]])</f>
        <v>1</v>
      </c>
    </row>
    <row r="260" spans="1:9" x14ac:dyDescent="0.25">
      <c r="A260" s="1">
        <v>259</v>
      </c>
      <c r="B260" s="1" t="s">
        <v>2062</v>
      </c>
      <c r="C260" s="1" t="s">
        <v>2062</v>
      </c>
      <c r="D260" s="1" t="s">
        <v>3751</v>
      </c>
      <c r="E260" s="1" t="s">
        <v>1435</v>
      </c>
      <c r="F260" s="1" t="str">
        <f>VLOOKUP(Table5[[#This Row],[نام کارشناس دفتر فنی]],Table1[],3,0)</f>
        <v>کارشناس بازرسی وبرنامه ریزی تعمیرات برق وابزاردقیق(3)</v>
      </c>
      <c r="G260" s="1" t="s">
        <v>704</v>
      </c>
      <c r="H260" s="1" t="str">
        <f>VLOOKUP(Table5[[#This Row],[نام شخص کارشناس نظارت]],Table1[],3,0)</f>
        <v>کارشناس برق و ابزار دقیق نظارت (1)</v>
      </c>
      <c r="I260" s="1">
        <f>COUNTIF(Table2[کد سیستم],Table5[[#This Row],[کد سیستم]])</f>
        <v>1</v>
      </c>
    </row>
    <row r="261" spans="1:9" x14ac:dyDescent="0.25">
      <c r="A261" s="1">
        <v>260</v>
      </c>
      <c r="B261" s="1" t="s">
        <v>2064</v>
      </c>
      <c r="C261" s="1" t="s">
        <v>2064</v>
      </c>
      <c r="D261" s="1" t="s">
        <v>3751</v>
      </c>
      <c r="E261" s="1" t="s">
        <v>1435</v>
      </c>
      <c r="F261" s="1" t="str">
        <f>VLOOKUP(Table5[[#This Row],[نام کارشناس دفتر فنی]],Table1[],3,0)</f>
        <v>کارشناس بازرسی وبرنامه ریزی تعمیرات برق وابزاردقیق(3)</v>
      </c>
      <c r="G261" s="1" t="s">
        <v>704</v>
      </c>
      <c r="H261" s="1" t="str">
        <f>VLOOKUP(Table5[[#This Row],[نام شخص کارشناس نظارت]],Table1[],3,0)</f>
        <v>کارشناس برق و ابزار دقیق نظارت (1)</v>
      </c>
      <c r="I261" s="1">
        <f>COUNTIF(Table2[کد سیستم],Table5[[#This Row],[کد سیستم]])</f>
        <v>1</v>
      </c>
    </row>
    <row r="262" spans="1:9" x14ac:dyDescent="0.25">
      <c r="A262" s="1">
        <v>261</v>
      </c>
      <c r="B262" s="1" t="s">
        <v>2066</v>
      </c>
      <c r="C262" s="1" t="s">
        <v>2066</v>
      </c>
      <c r="D262" s="1" t="s">
        <v>3751</v>
      </c>
      <c r="E262" s="1" t="s">
        <v>1435</v>
      </c>
      <c r="F262" s="1" t="str">
        <f>VLOOKUP(Table5[[#This Row],[نام کارشناس دفتر فنی]],Table1[],3,0)</f>
        <v>کارشناس بازرسی وبرنامه ریزی تعمیرات برق وابزاردقیق(3)</v>
      </c>
      <c r="G262" s="1" t="s">
        <v>704</v>
      </c>
      <c r="H262" s="1" t="str">
        <f>VLOOKUP(Table5[[#This Row],[نام شخص کارشناس نظارت]],Table1[],3,0)</f>
        <v>کارشناس برق و ابزار دقیق نظارت (1)</v>
      </c>
      <c r="I262" s="1">
        <f>COUNTIF(Table2[کد سیستم],Table5[[#This Row],[کد سیستم]])</f>
        <v>1</v>
      </c>
    </row>
    <row r="263" spans="1:9" x14ac:dyDescent="0.25">
      <c r="A263" s="1">
        <v>262</v>
      </c>
      <c r="B263" s="1" t="s">
        <v>2068</v>
      </c>
      <c r="C263" s="1" t="s">
        <v>2068</v>
      </c>
      <c r="D263" s="1" t="s">
        <v>3751</v>
      </c>
      <c r="E263" s="1" t="s">
        <v>1435</v>
      </c>
      <c r="F263" s="1" t="str">
        <f>VLOOKUP(Table5[[#This Row],[نام کارشناس دفتر فنی]],Table1[],3,0)</f>
        <v>کارشناس بازرسی وبرنامه ریزی تعمیرات برق وابزاردقیق(3)</v>
      </c>
      <c r="G263" s="1" t="s">
        <v>704</v>
      </c>
      <c r="H263" s="1" t="str">
        <f>VLOOKUP(Table5[[#This Row],[نام شخص کارشناس نظارت]],Table1[],3,0)</f>
        <v>کارشناس برق و ابزار دقیق نظارت (1)</v>
      </c>
      <c r="I263" s="1">
        <f>COUNTIF(Table2[کد سیستم],Table5[[#This Row],[کد سیستم]])</f>
        <v>1</v>
      </c>
    </row>
    <row r="264" spans="1:9" x14ac:dyDescent="0.25">
      <c r="A264" s="1">
        <v>263</v>
      </c>
      <c r="B264" s="1" t="s">
        <v>2070</v>
      </c>
      <c r="C264" s="1" t="s">
        <v>2070</v>
      </c>
      <c r="D264" s="1" t="s">
        <v>3751</v>
      </c>
      <c r="E264" s="1" t="s">
        <v>1435</v>
      </c>
      <c r="F264" s="1" t="str">
        <f>VLOOKUP(Table5[[#This Row],[نام کارشناس دفتر فنی]],Table1[],3,0)</f>
        <v>کارشناس بازرسی وبرنامه ریزی تعمیرات برق وابزاردقیق(3)</v>
      </c>
      <c r="G264" s="1" t="s">
        <v>704</v>
      </c>
      <c r="H264" s="1" t="str">
        <f>VLOOKUP(Table5[[#This Row],[نام شخص کارشناس نظارت]],Table1[],3,0)</f>
        <v>کارشناس برق و ابزار دقیق نظارت (1)</v>
      </c>
      <c r="I264" s="1">
        <f>COUNTIF(Table2[کد سیستم],Table5[[#This Row],[کد سیستم]])</f>
        <v>1</v>
      </c>
    </row>
    <row r="265" spans="1:9" x14ac:dyDescent="0.25">
      <c r="A265" s="1">
        <v>264</v>
      </c>
      <c r="B265" s="1" t="s">
        <v>2072</v>
      </c>
      <c r="C265" s="1" t="s">
        <v>2072</v>
      </c>
      <c r="D265" s="1" t="s">
        <v>3751</v>
      </c>
      <c r="E265" s="1" t="s">
        <v>1435</v>
      </c>
      <c r="F265" s="1" t="str">
        <f>VLOOKUP(Table5[[#This Row],[نام کارشناس دفتر فنی]],Table1[],3,0)</f>
        <v>کارشناس بازرسی وبرنامه ریزی تعمیرات برق وابزاردقیق(3)</v>
      </c>
      <c r="G265" s="1" t="s">
        <v>704</v>
      </c>
      <c r="H265" s="1" t="str">
        <f>VLOOKUP(Table5[[#This Row],[نام شخص کارشناس نظارت]],Table1[],3,0)</f>
        <v>کارشناس برق و ابزار دقیق نظارت (1)</v>
      </c>
      <c r="I265" s="1">
        <f>COUNTIF(Table2[کد سیستم],Table5[[#This Row],[کد سیستم]])</f>
        <v>1</v>
      </c>
    </row>
    <row r="266" spans="1:9" x14ac:dyDescent="0.25">
      <c r="A266" s="1">
        <v>265</v>
      </c>
      <c r="B266" s="1" t="s">
        <v>2074</v>
      </c>
      <c r="C266" s="1" t="s">
        <v>2074</v>
      </c>
      <c r="D266" s="1" t="s">
        <v>3751</v>
      </c>
      <c r="E266" s="1" t="s">
        <v>1435</v>
      </c>
      <c r="F266" s="1" t="str">
        <f>VLOOKUP(Table5[[#This Row],[نام کارشناس دفتر فنی]],Table1[],3,0)</f>
        <v>کارشناس بازرسی وبرنامه ریزی تعمیرات برق وابزاردقیق(3)</v>
      </c>
      <c r="G266" s="1" t="s">
        <v>704</v>
      </c>
      <c r="H266" s="1" t="str">
        <f>VLOOKUP(Table5[[#This Row],[نام شخص کارشناس نظارت]],Table1[],3,0)</f>
        <v>کارشناس برق و ابزار دقیق نظارت (1)</v>
      </c>
      <c r="I266" s="1">
        <f>COUNTIF(Table2[کد سیستم],Table5[[#This Row],[کد سیستم]])</f>
        <v>1</v>
      </c>
    </row>
    <row r="267" spans="1:9" x14ac:dyDescent="0.25">
      <c r="A267" s="1">
        <v>266</v>
      </c>
      <c r="B267" s="1" t="s">
        <v>2076</v>
      </c>
      <c r="C267" s="1" t="s">
        <v>2076</v>
      </c>
      <c r="D267" s="1" t="s">
        <v>3751</v>
      </c>
      <c r="E267" s="1" t="s">
        <v>1435</v>
      </c>
      <c r="F267" s="1" t="str">
        <f>VLOOKUP(Table5[[#This Row],[نام کارشناس دفتر فنی]],Table1[],3,0)</f>
        <v>کارشناس بازرسی وبرنامه ریزی تعمیرات برق وابزاردقیق(3)</v>
      </c>
      <c r="G267" s="1" t="s">
        <v>704</v>
      </c>
      <c r="H267" s="1" t="str">
        <f>VLOOKUP(Table5[[#This Row],[نام شخص کارشناس نظارت]],Table1[],3,0)</f>
        <v>کارشناس برق و ابزار دقیق نظارت (1)</v>
      </c>
      <c r="I267" s="1">
        <f>COUNTIF(Table2[کد سیستم],Table5[[#This Row],[کد سیستم]])</f>
        <v>1</v>
      </c>
    </row>
    <row r="268" spans="1:9" x14ac:dyDescent="0.25">
      <c r="A268" s="1">
        <v>267</v>
      </c>
      <c r="B268" s="1" t="s">
        <v>2078</v>
      </c>
      <c r="C268" s="1" t="s">
        <v>2078</v>
      </c>
      <c r="D268" s="1" t="s">
        <v>3751</v>
      </c>
      <c r="E268" s="1" t="s">
        <v>1435</v>
      </c>
      <c r="F268" s="1" t="str">
        <f>VLOOKUP(Table5[[#This Row],[نام کارشناس دفتر فنی]],Table1[],3,0)</f>
        <v>کارشناس بازرسی وبرنامه ریزی تعمیرات برق وابزاردقیق(3)</v>
      </c>
      <c r="G268" s="1" t="s">
        <v>704</v>
      </c>
      <c r="H268" s="1" t="str">
        <f>VLOOKUP(Table5[[#This Row],[نام شخص کارشناس نظارت]],Table1[],3,0)</f>
        <v>کارشناس برق و ابزار دقیق نظارت (1)</v>
      </c>
      <c r="I268" s="1">
        <f>COUNTIF(Table2[کد سیستم],Table5[[#This Row],[کد سیستم]])</f>
        <v>1</v>
      </c>
    </row>
    <row r="269" spans="1:9" x14ac:dyDescent="0.25">
      <c r="A269" s="1">
        <v>268</v>
      </c>
      <c r="B269" s="1" t="s">
        <v>2080</v>
      </c>
      <c r="C269" s="1" t="s">
        <v>2080</v>
      </c>
      <c r="D269" s="1" t="s">
        <v>3751</v>
      </c>
      <c r="E269" s="1" t="s">
        <v>1435</v>
      </c>
      <c r="F269" s="1" t="str">
        <f>VLOOKUP(Table5[[#This Row],[نام کارشناس دفتر فنی]],Table1[],3,0)</f>
        <v>کارشناس بازرسی وبرنامه ریزی تعمیرات برق وابزاردقیق(3)</v>
      </c>
      <c r="G269" s="1" t="s">
        <v>704</v>
      </c>
      <c r="H269" s="1" t="str">
        <f>VLOOKUP(Table5[[#This Row],[نام شخص کارشناس نظارت]],Table1[],3,0)</f>
        <v>کارشناس برق و ابزار دقیق نظارت (1)</v>
      </c>
      <c r="I269" s="1">
        <f>COUNTIF(Table2[کد سیستم],Table5[[#This Row],[کد سیستم]])</f>
        <v>1</v>
      </c>
    </row>
    <row r="270" spans="1:9" x14ac:dyDescent="0.25">
      <c r="A270" s="1">
        <v>269</v>
      </c>
      <c r="B270" s="1" t="s">
        <v>2082</v>
      </c>
      <c r="C270" s="1" t="s">
        <v>2082</v>
      </c>
      <c r="D270" s="1" t="s">
        <v>3751</v>
      </c>
      <c r="E270" s="1" t="s">
        <v>418</v>
      </c>
      <c r="F270" s="1" t="str">
        <f>VLOOKUP(Table5[[#This Row],[نام کارشناس دفتر فنی]],Table1[],3,0)</f>
        <v>کارشناس بازرسی وبرنامه ریزی تعمیرات برق وابزاردقیق(1)</v>
      </c>
      <c r="G270" s="1" t="s">
        <v>704</v>
      </c>
      <c r="H270" s="1" t="str">
        <f>VLOOKUP(Table5[[#This Row],[نام شخص کارشناس نظارت]],Table1[],3,0)</f>
        <v>کارشناس برق و ابزار دقیق نظارت (1)</v>
      </c>
      <c r="I270" s="1">
        <f>COUNTIF(Table2[کد سیستم],Table5[[#This Row],[کد سیستم]])</f>
        <v>1</v>
      </c>
    </row>
    <row r="271" spans="1:9" x14ac:dyDescent="0.25">
      <c r="A271" s="1">
        <v>270</v>
      </c>
      <c r="B271" s="1" t="s">
        <v>2084</v>
      </c>
      <c r="C271" s="1" t="s">
        <v>2084</v>
      </c>
      <c r="D271" s="1" t="s">
        <v>3751</v>
      </c>
      <c r="E271" s="1" t="s">
        <v>418</v>
      </c>
      <c r="F271" s="1" t="str">
        <f>VLOOKUP(Table5[[#This Row],[نام کارشناس دفتر فنی]],Table1[],3,0)</f>
        <v>کارشناس بازرسی وبرنامه ریزی تعمیرات برق وابزاردقیق(1)</v>
      </c>
      <c r="G271" s="1" t="s">
        <v>704</v>
      </c>
      <c r="H271" s="1" t="str">
        <f>VLOOKUP(Table5[[#This Row],[نام شخص کارشناس نظارت]],Table1[],3,0)</f>
        <v>کارشناس برق و ابزار دقیق نظارت (1)</v>
      </c>
      <c r="I271" s="1">
        <f>COUNTIF(Table2[کد سیستم],Table5[[#This Row],[کد سیستم]])</f>
        <v>1</v>
      </c>
    </row>
    <row r="272" spans="1:9" x14ac:dyDescent="0.25">
      <c r="A272" s="1">
        <v>271</v>
      </c>
      <c r="B272" s="1" t="s">
        <v>2086</v>
      </c>
      <c r="C272" s="1" t="s">
        <v>2086</v>
      </c>
      <c r="D272" s="1" t="s">
        <v>3751</v>
      </c>
      <c r="E272" s="1" t="s">
        <v>418</v>
      </c>
      <c r="F272" s="1" t="str">
        <f>VLOOKUP(Table5[[#This Row],[نام کارشناس دفتر فنی]],Table1[],3,0)</f>
        <v>کارشناس بازرسی وبرنامه ریزی تعمیرات برق وابزاردقیق(1)</v>
      </c>
      <c r="G272" s="1" t="s">
        <v>704</v>
      </c>
      <c r="H272" s="1" t="str">
        <f>VLOOKUP(Table5[[#This Row],[نام شخص کارشناس نظارت]],Table1[],3,0)</f>
        <v>کارشناس برق و ابزار دقیق نظارت (1)</v>
      </c>
      <c r="I272" s="1">
        <f>COUNTIF(Table2[کد سیستم],Table5[[#This Row],[کد سیستم]])</f>
        <v>1</v>
      </c>
    </row>
    <row r="273" spans="1:9" x14ac:dyDescent="0.25">
      <c r="A273" s="1">
        <v>272</v>
      </c>
      <c r="B273" s="1" t="s">
        <v>2088</v>
      </c>
      <c r="C273" s="1" t="s">
        <v>2088</v>
      </c>
      <c r="D273" s="1" t="s">
        <v>3751</v>
      </c>
      <c r="E273" s="1" t="s">
        <v>418</v>
      </c>
      <c r="F273" s="1" t="str">
        <f>VLOOKUP(Table5[[#This Row],[نام کارشناس دفتر فنی]],Table1[],3,0)</f>
        <v>کارشناس بازرسی وبرنامه ریزی تعمیرات برق وابزاردقیق(1)</v>
      </c>
      <c r="G273" s="1" t="s">
        <v>704</v>
      </c>
      <c r="H273" s="1" t="str">
        <f>VLOOKUP(Table5[[#This Row],[نام شخص کارشناس نظارت]],Table1[],3,0)</f>
        <v>کارشناس برق و ابزار دقیق نظارت (1)</v>
      </c>
      <c r="I273" s="1">
        <f>COUNTIF(Table2[کد سیستم],Table5[[#This Row],[کد سیستم]])</f>
        <v>1</v>
      </c>
    </row>
    <row r="274" spans="1:9" x14ac:dyDescent="0.25">
      <c r="A274" s="1">
        <v>273</v>
      </c>
      <c r="B274" s="1" t="s">
        <v>2090</v>
      </c>
      <c r="C274" s="1" t="s">
        <v>2090</v>
      </c>
      <c r="D274" s="1" t="s">
        <v>3751</v>
      </c>
      <c r="E274" s="1" t="s">
        <v>418</v>
      </c>
      <c r="F274" s="1" t="str">
        <f>VLOOKUP(Table5[[#This Row],[نام کارشناس دفتر فنی]],Table1[],3,0)</f>
        <v>کارشناس بازرسی وبرنامه ریزی تعمیرات برق وابزاردقیق(1)</v>
      </c>
      <c r="G274" s="1" t="s">
        <v>704</v>
      </c>
      <c r="H274" s="1" t="str">
        <f>VLOOKUP(Table5[[#This Row],[نام شخص کارشناس نظارت]],Table1[],3,0)</f>
        <v>کارشناس برق و ابزار دقیق نظارت (1)</v>
      </c>
      <c r="I274" s="1">
        <f>COUNTIF(Table2[کد سیستم],Table5[[#This Row],[کد سیستم]])</f>
        <v>1</v>
      </c>
    </row>
    <row r="275" spans="1:9" x14ac:dyDescent="0.25">
      <c r="A275" s="1">
        <v>274</v>
      </c>
      <c r="B275" s="1" t="s">
        <v>2092</v>
      </c>
      <c r="C275" s="1" t="s">
        <v>2092</v>
      </c>
      <c r="D275" s="1" t="s">
        <v>3751</v>
      </c>
      <c r="E275" s="1" t="s">
        <v>418</v>
      </c>
      <c r="F275" s="1" t="str">
        <f>VLOOKUP(Table5[[#This Row],[نام کارشناس دفتر فنی]],Table1[],3,0)</f>
        <v>کارشناس بازرسی وبرنامه ریزی تعمیرات برق وابزاردقیق(1)</v>
      </c>
      <c r="G275" s="1" t="s">
        <v>704</v>
      </c>
      <c r="H275" s="1" t="str">
        <f>VLOOKUP(Table5[[#This Row],[نام شخص کارشناس نظارت]],Table1[],3,0)</f>
        <v>کارشناس برق و ابزار دقیق نظارت (1)</v>
      </c>
      <c r="I275" s="1">
        <f>COUNTIF(Table2[کد سیستم],Table5[[#This Row],[کد سیستم]])</f>
        <v>1</v>
      </c>
    </row>
    <row r="276" spans="1:9" x14ac:dyDescent="0.25">
      <c r="A276" s="1">
        <v>275</v>
      </c>
      <c r="B276" s="1" t="s">
        <v>2094</v>
      </c>
      <c r="C276" s="1" t="s">
        <v>2094</v>
      </c>
      <c r="D276" s="1" t="s">
        <v>3751</v>
      </c>
      <c r="E276" s="1" t="s">
        <v>418</v>
      </c>
      <c r="F276" s="1" t="str">
        <f>VLOOKUP(Table5[[#This Row],[نام کارشناس دفتر فنی]],Table1[],3,0)</f>
        <v>کارشناس بازرسی وبرنامه ریزی تعمیرات برق وابزاردقیق(1)</v>
      </c>
      <c r="G276" s="1" t="s">
        <v>704</v>
      </c>
      <c r="H276" s="1" t="str">
        <f>VLOOKUP(Table5[[#This Row],[نام شخص کارشناس نظارت]],Table1[],3,0)</f>
        <v>کارشناس برق و ابزار دقیق نظارت (1)</v>
      </c>
      <c r="I276" s="1">
        <f>COUNTIF(Table2[کد سیستم],Table5[[#This Row],[کد سیستم]])</f>
        <v>1</v>
      </c>
    </row>
    <row r="277" spans="1:9" x14ac:dyDescent="0.25">
      <c r="A277" s="1">
        <v>276</v>
      </c>
      <c r="B277" s="1" t="s">
        <v>2096</v>
      </c>
      <c r="C277" s="1" t="s">
        <v>2096</v>
      </c>
      <c r="D277" s="1" t="s">
        <v>3751</v>
      </c>
      <c r="E277" s="1" t="s">
        <v>418</v>
      </c>
      <c r="F277" s="1" t="str">
        <f>VLOOKUP(Table5[[#This Row],[نام کارشناس دفتر فنی]],Table1[],3,0)</f>
        <v>کارشناس بازرسی وبرنامه ریزی تعمیرات برق وابزاردقیق(1)</v>
      </c>
      <c r="G277" s="1" t="s">
        <v>704</v>
      </c>
      <c r="H277" s="1" t="str">
        <f>VLOOKUP(Table5[[#This Row],[نام شخص کارشناس نظارت]],Table1[],3,0)</f>
        <v>کارشناس برق و ابزار دقیق نظارت (1)</v>
      </c>
      <c r="I277" s="1">
        <f>COUNTIF(Table2[کد سیستم],Table5[[#This Row],[کد سیستم]])</f>
        <v>1</v>
      </c>
    </row>
    <row r="278" spans="1:9" x14ac:dyDescent="0.25">
      <c r="A278" s="1">
        <v>277</v>
      </c>
      <c r="B278" s="1" t="s">
        <v>2098</v>
      </c>
      <c r="C278" s="1" t="s">
        <v>2098</v>
      </c>
      <c r="D278" s="1" t="s">
        <v>3751</v>
      </c>
      <c r="E278" s="1" t="s">
        <v>418</v>
      </c>
      <c r="F278" s="1" t="str">
        <f>VLOOKUP(Table5[[#This Row],[نام کارشناس دفتر فنی]],Table1[],3,0)</f>
        <v>کارشناس بازرسی وبرنامه ریزی تعمیرات برق وابزاردقیق(1)</v>
      </c>
      <c r="G278" s="1" t="s">
        <v>704</v>
      </c>
      <c r="H278" s="1" t="str">
        <f>VLOOKUP(Table5[[#This Row],[نام شخص کارشناس نظارت]],Table1[],3,0)</f>
        <v>کارشناس برق و ابزار دقیق نظارت (1)</v>
      </c>
      <c r="I278" s="1">
        <f>COUNTIF(Table2[کد سیستم],Table5[[#This Row],[کد سیستم]])</f>
        <v>1</v>
      </c>
    </row>
    <row r="279" spans="1:9" x14ac:dyDescent="0.25">
      <c r="A279" s="1">
        <v>278</v>
      </c>
      <c r="B279" s="1" t="s">
        <v>2100</v>
      </c>
      <c r="C279" s="1" t="s">
        <v>2100</v>
      </c>
      <c r="D279" s="1" t="s">
        <v>3751</v>
      </c>
      <c r="E279" s="1" t="s">
        <v>418</v>
      </c>
      <c r="F279" s="1" t="str">
        <f>VLOOKUP(Table5[[#This Row],[نام کارشناس دفتر فنی]],Table1[],3,0)</f>
        <v>کارشناس بازرسی وبرنامه ریزی تعمیرات برق وابزاردقیق(1)</v>
      </c>
      <c r="G279" s="1" t="s">
        <v>704</v>
      </c>
      <c r="H279" s="1" t="str">
        <f>VLOOKUP(Table5[[#This Row],[نام شخص کارشناس نظارت]],Table1[],3,0)</f>
        <v>کارشناس برق و ابزار دقیق نظارت (1)</v>
      </c>
      <c r="I279" s="1">
        <f>COUNTIF(Table2[کد سیستم],Table5[[#This Row],[کد سیستم]])</f>
        <v>1</v>
      </c>
    </row>
    <row r="280" spans="1:9" x14ac:dyDescent="0.25">
      <c r="A280" s="1">
        <v>279</v>
      </c>
      <c r="B280" s="1" t="s">
        <v>2102</v>
      </c>
      <c r="C280" s="1" t="s">
        <v>2102</v>
      </c>
      <c r="D280" s="1" t="s">
        <v>3751</v>
      </c>
      <c r="E280" s="1" t="s">
        <v>418</v>
      </c>
      <c r="F280" s="1" t="str">
        <f>VLOOKUP(Table5[[#This Row],[نام کارشناس دفتر فنی]],Table1[],3,0)</f>
        <v>کارشناس بازرسی وبرنامه ریزی تعمیرات برق وابزاردقیق(1)</v>
      </c>
      <c r="G280" s="1" t="s">
        <v>704</v>
      </c>
      <c r="H280" s="1" t="str">
        <f>VLOOKUP(Table5[[#This Row],[نام شخص کارشناس نظارت]],Table1[],3,0)</f>
        <v>کارشناس برق و ابزار دقیق نظارت (1)</v>
      </c>
      <c r="I280" s="1">
        <f>COUNTIF(Table2[کد سیستم],Table5[[#This Row],[کد سیستم]])</f>
        <v>1</v>
      </c>
    </row>
    <row r="281" spans="1:9" x14ac:dyDescent="0.25">
      <c r="A281" s="1">
        <v>280</v>
      </c>
      <c r="B281" s="1" t="s">
        <v>2104</v>
      </c>
      <c r="C281" s="1" t="s">
        <v>2104</v>
      </c>
      <c r="D281" s="1" t="s">
        <v>3751</v>
      </c>
      <c r="E281" s="1" t="s">
        <v>418</v>
      </c>
      <c r="F281" s="1" t="str">
        <f>VLOOKUP(Table5[[#This Row],[نام کارشناس دفتر فنی]],Table1[],3,0)</f>
        <v>کارشناس بازرسی وبرنامه ریزی تعمیرات برق وابزاردقیق(1)</v>
      </c>
      <c r="G281" s="1" t="s">
        <v>704</v>
      </c>
      <c r="H281" s="1" t="str">
        <f>VLOOKUP(Table5[[#This Row],[نام شخص کارشناس نظارت]],Table1[],3,0)</f>
        <v>کارشناس برق و ابزار دقیق نظارت (1)</v>
      </c>
      <c r="I281" s="1">
        <f>COUNTIF(Table2[کد سیستم],Table5[[#This Row],[کد سیستم]])</f>
        <v>1</v>
      </c>
    </row>
    <row r="282" spans="1:9" x14ac:dyDescent="0.25">
      <c r="A282" s="1">
        <v>281</v>
      </c>
      <c r="B282" s="1" t="s">
        <v>2106</v>
      </c>
      <c r="C282" s="1" t="s">
        <v>2106</v>
      </c>
      <c r="D282" s="1" t="s">
        <v>3751</v>
      </c>
      <c r="E282" s="1" t="s">
        <v>418</v>
      </c>
      <c r="F282" s="1" t="str">
        <f>VLOOKUP(Table5[[#This Row],[نام کارشناس دفتر فنی]],Table1[],3,0)</f>
        <v>کارشناس بازرسی وبرنامه ریزی تعمیرات برق وابزاردقیق(1)</v>
      </c>
      <c r="G282" s="1" t="s">
        <v>704</v>
      </c>
      <c r="H282" s="1" t="str">
        <f>VLOOKUP(Table5[[#This Row],[نام شخص کارشناس نظارت]],Table1[],3,0)</f>
        <v>کارشناس برق و ابزار دقیق نظارت (1)</v>
      </c>
      <c r="I282" s="1">
        <f>COUNTIF(Table2[کد سیستم],Table5[[#This Row],[کد سیستم]])</f>
        <v>1</v>
      </c>
    </row>
    <row r="283" spans="1:9" x14ac:dyDescent="0.25">
      <c r="A283" s="1">
        <v>282</v>
      </c>
      <c r="B283" s="1" t="s">
        <v>2108</v>
      </c>
      <c r="C283" s="1" t="s">
        <v>2108</v>
      </c>
      <c r="D283" s="1" t="s">
        <v>3751</v>
      </c>
      <c r="E283" s="1" t="s">
        <v>418</v>
      </c>
      <c r="F283" s="1" t="str">
        <f>VLOOKUP(Table5[[#This Row],[نام کارشناس دفتر فنی]],Table1[],3,0)</f>
        <v>کارشناس بازرسی وبرنامه ریزی تعمیرات برق وابزاردقیق(1)</v>
      </c>
      <c r="G283" s="1" t="s">
        <v>704</v>
      </c>
      <c r="H283" s="1" t="str">
        <f>VLOOKUP(Table5[[#This Row],[نام شخص کارشناس نظارت]],Table1[],3,0)</f>
        <v>کارشناس برق و ابزار دقیق نظارت (1)</v>
      </c>
      <c r="I283" s="1">
        <f>COUNTIF(Table2[کد سیستم],Table5[[#This Row],[کد سیستم]])</f>
        <v>1</v>
      </c>
    </row>
    <row r="284" spans="1:9" x14ac:dyDescent="0.25">
      <c r="A284" s="1">
        <v>283</v>
      </c>
      <c r="B284" s="1" t="s">
        <v>2110</v>
      </c>
      <c r="C284" s="1" t="s">
        <v>2110</v>
      </c>
      <c r="D284" s="1" t="s">
        <v>3751</v>
      </c>
      <c r="E284" s="1" t="s">
        <v>418</v>
      </c>
      <c r="F284" s="1" t="str">
        <f>VLOOKUP(Table5[[#This Row],[نام کارشناس دفتر فنی]],Table1[],3,0)</f>
        <v>کارشناس بازرسی وبرنامه ریزی تعمیرات برق وابزاردقیق(1)</v>
      </c>
      <c r="G284" s="1" t="s">
        <v>704</v>
      </c>
      <c r="H284" s="1" t="str">
        <f>VLOOKUP(Table5[[#This Row],[نام شخص کارشناس نظارت]],Table1[],3,0)</f>
        <v>کارشناس برق و ابزار دقیق نظارت (1)</v>
      </c>
      <c r="I284" s="1">
        <f>COUNTIF(Table2[کد سیستم],Table5[[#This Row],[کد سیستم]])</f>
        <v>1</v>
      </c>
    </row>
    <row r="285" spans="1:9" x14ac:dyDescent="0.25">
      <c r="A285" s="1">
        <v>284</v>
      </c>
      <c r="B285" s="1" t="s">
        <v>2112</v>
      </c>
      <c r="C285" s="1" t="s">
        <v>2112</v>
      </c>
      <c r="D285" s="1" t="s">
        <v>3751</v>
      </c>
      <c r="E285" s="1" t="s">
        <v>418</v>
      </c>
      <c r="F285" s="1" t="str">
        <f>VLOOKUP(Table5[[#This Row],[نام کارشناس دفتر فنی]],Table1[],3,0)</f>
        <v>کارشناس بازرسی وبرنامه ریزی تعمیرات برق وابزاردقیق(1)</v>
      </c>
      <c r="G285" s="1" t="s">
        <v>704</v>
      </c>
      <c r="H285" s="1" t="str">
        <f>VLOOKUP(Table5[[#This Row],[نام شخص کارشناس نظارت]],Table1[],3,0)</f>
        <v>کارشناس برق و ابزار دقیق نظارت (1)</v>
      </c>
      <c r="I285" s="1">
        <f>COUNTIF(Table2[کد سیستم],Table5[[#This Row],[کد سیستم]])</f>
        <v>1</v>
      </c>
    </row>
    <row r="286" spans="1:9" x14ac:dyDescent="0.25">
      <c r="A286" s="1">
        <v>285</v>
      </c>
      <c r="B286" s="1" t="s">
        <v>2114</v>
      </c>
      <c r="C286" s="1" t="s">
        <v>2114</v>
      </c>
      <c r="D286" s="1" t="s">
        <v>3751</v>
      </c>
      <c r="E286" s="1" t="s">
        <v>418</v>
      </c>
      <c r="F286" s="1" t="str">
        <f>VLOOKUP(Table5[[#This Row],[نام کارشناس دفتر فنی]],Table1[],3,0)</f>
        <v>کارشناس بازرسی وبرنامه ریزی تعمیرات برق وابزاردقیق(1)</v>
      </c>
      <c r="G286" s="1" t="s">
        <v>704</v>
      </c>
      <c r="H286" s="1" t="str">
        <f>VLOOKUP(Table5[[#This Row],[نام شخص کارشناس نظارت]],Table1[],3,0)</f>
        <v>کارشناس برق و ابزار دقیق نظارت (1)</v>
      </c>
      <c r="I286" s="1">
        <f>COUNTIF(Table2[کد سیستم],Table5[[#This Row],[کد سیستم]])</f>
        <v>1</v>
      </c>
    </row>
    <row r="287" spans="1:9" x14ac:dyDescent="0.25">
      <c r="A287" s="1">
        <v>286</v>
      </c>
      <c r="B287" s="1" t="s">
        <v>2116</v>
      </c>
      <c r="C287" s="1" t="s">
        <v>2116</v>
      </c>
      <c r="D287" s="1" t="s">
        <v>3751</v>
      </c>
      <c r="E287" s="1" t="s">
        <v>418</v>
      </c>
      <c r="F287" s="1" t="str">
        <f>VLOOKUP(Table5[[#This Row],[نام کارشناس دفتر فنی]],Table1[],3,0)</f>
        <v>کارشناس بازرسی وبرنامه ریزی تعمیرات برق وابزاردقیق(1)</v>
      </c>
      <c r="G287" s="1" t="s">
        <v>704</v>
      </c>
      <c r="H287" s="1" t="str">
        <f>VLOOKUP(Table5[[#This Row],[نام شخص کارشناس نظارت]],Table1[],3,0)</f>
        <v>کارشناس برق و ابزار دقیق نظارت (1)</v>
      </c>
      <c r="I287" s="1">
        <f>COUNTIF(Table2[کد سیستم],Table5[[#This Row],[کد سیستم]])</f>
        <v>1</v>
      </c>
    </row>
    <row r="288" spans="1:9" x14ac:dyDescent="0.25">
      <c r="A288" s="1">
        <v>287</v>
      </c>
      <c r="B288" s="1" t="s">
        <v>2118</v>
      </c>
      <c r="C288" s="1" t="s">
        <v>2118</v>
      </c>
      <c r="D288" s="1" t="s">
        <v>3751</v>
      </c>
      <c r="E288" s="1" t="s">
        <v>418</v>
      </c>
      <c r="F288" s="1" t="str">
        <f>VLOOKUP(Table5[[#This Row],[نام کارشناس دفتر فنی]],Table1[],3,0)</f>
        <v>کارشناس بازرسی وبرنامه ریزی تعمیرات برق وابزاردقیق(1)</v>
      </c>
      <c r="G288" s="1" t="s">
        <v>704</v>
      </c>
      <c r="H288" s="1" t="str">
        <f>VLOOKUP(Table5[[#This Row],[نام شخص کارشناس نظارت]],Table1[],3,0)</f>
        <v>کارشناس برق و ابزار دقیق نظارت (1)</v>
      </c>
      <c r="I288" s="1">
        <f>COUNTIF(Table2[کد سیستم],Table5[[#This Row],[کد سیستم]])</f>
        <v>1</v>
      </c>
    </row>
    <row r="289" spans="1:9" x14ac:dyDescent="0.25">
      <c r="A289" s="1">
        <v>288</v>
      </c>
      <c r="B289" s="1" t="s">
        <v>2120</v>
      </c>
      <c r="C289" s="1" t="s">
        <v>2120</v>
      </c>
      <c r="D289" s="1" t="s">
        <v>3751</v>
      </c>
      <c r="E289" s="1" t="s">
        <v>418</v>
      </c>
      <c r="F289" s="1" t="str">
        <f>VLOOKUP(Table5[[#This Row],[نام کارشناس دفتر فنی]],Table1[],3,0)</f>
        <v>کارشناس بازرسی وبرنامه ریزی تعمیرات برق وابزاردقیق(1)</v>
      </c>
      <c r="G289" s="1" t="s">
        <v>704</v>
      </c>
      <c r="H289" s="1" t="str">
        <f>VLOOKUP(Table5[[#This Row],[نام شخص کارشناس نظارت]],Table1[],3,0)</f>
        <v>کارشناس برق و ابزار دقیق نظارت (1)</v>
      </c>
      <c r="I289" s="1">
        <f>COUNTIF(Table2[کد سیستم],Table5[[#This Row],[کد سیستم]])</f>
        <v>1</v>
      </c>
    </row>
    <row r="290" spans="1:9" x14ac:dyDescent="0.25">
      <c r="A290" s="1">
        <v>289</v>
      </c>
      <c r="B290" s="1" t="s">
        <v>2122</v>
      </c>
      <c r="C290" s="1" t="s">
        <v>2122</v>
      </c>
      <c r="D290" s="1" t="s">
        <v>3751</v>
      </c>
      <c r="E290" s="1" t="s">
        <v>418</v>
      </c>
      <c r="F290" s="1" t="str">
        <f>VLOOKUP(Table5[[#This Row],[نام کارشناس دفتر فنی]],Table1[],3,0)</f>
        <v>کارشناس بازرسی وبرنامه ریزی تعمیرات برق وابزاردقیق(1)</v>
      </c>
      <c r="G290" s="1" t="s">
        <v>704</v>
      </c>
      <c r="H290" s="1" t="str">
        <f>VLOOKUP(Table5[[#This Row],[نام شخص کارشناس نظارت]],Table1[],3,0)</f>
        <v>کارشناس برق و ابزار دقیق نظارت (1)</v>
      </c>
      <c r="I290" s="1">
        <f>COUNTIF(Table2[کد سیستم],Table5[[#This Row],[کد سیستم]])</f>
        <v>1</v>
      </c>
    </row>
    <row r="291" spans="1:9" x14ac:dyDescent="0.25">
      <c r="A291" s="1">
        <v>290</v>
      </c>
      <c r="B291" s="1" t="s">
        <v>2124</v>
      </c>
      <c r="C291" s="1" t="s">
        <v>2124</v>
      </c>
      <c r="D291" s="1" t="s">
        <v>3751</v>
      </c>
      <c r="E291" s="1" t="s">
        <v>418</v>
      </c>
      <c r="F291" s="1" t="str">
        <f>VLOOKUP(Table5[[#This Row],[نام کارشناس دفتر فنی]],Table1[],3,0)</f>
        <v>کارشناس بازرسی وبرنامه ریزی تعمیرات برق وابزاردقیق(1)</v>
      </c>
      <c r="G291" s="1" t="s">
        <v>704</v>
      </c>
      <c r="H291" s="1" t="str">
        <f>VLOOKUP(Table5[[#This Row],[نام شخص کارشناس نظارت]],Table1[],3,0)</f>
        <v>کارشناس برق و ابزار دقیق نظارت (1)</v>
      </c>
      <c r="I291" s="1">
        <f>COUNTIF(Table2[کد سیستم],Table5[[#This Row],[کد سیستم]])</f>
        <v>1</v>
      </c>
    </row>
    <row r="292" spans="1:9" x14ac:dyDescent="0.25">
      <c r="A292" s="1">
        <v>291</v>
      </c>
      <c r="B292" s="1" t="s">
        <v>2126</v>
      </c>
      <c r="C292" s="1" t="s">
        <v>2126</v>
      </c>
      <c r="D292" s="1" t="s">
        <v>3751</v>
      </c>
      <c r="E292" s="1" t="s">
        <v>418</v>
      </c>
      <c r="F292" s="1" t="str">
        <f>VLOOKUP(Table5[[#This Row],[نام کارشناس دفتر فنی]],Table1[],3,0)</f>
        <v>کارشناس بازرسی وبرنامه ریزی تعمیرات برق وابزاردقیق(1)</v>
      </c>
      <c r="G292" s="1" t="s">
        <v>704</v>
      </c>
      <c r="H292" s="1" t="str">
        <f>VLOOKUP(Table5[[#This Row],[نام شخص کارشناس نظارت]],Table1[],3,0)</f>
        <v>کارشناس برق و ابزار دقیق نظارت (1)</v>
      </c>
      <c r="I292" s="1">
        <f>COUNTIF(Table2[کد سیستم],Table5[[#This Row],[کد سیستم]])</f>
        <v>1</v>
      </c>
    </row>
    <row r="293" spans="1:9" x14ac:dyDescent="0.25">
      <c r="A293" s="1">
        <v>292</v>
      </c>
      <c r="B293" s="1" t="s">
        <v>2128</v>
      </c>
      <c r="C293" s="1" t="s">
        <v>2128</v>
      </c>
      <c r="D293" s="1" t="s">
        <v>3751</v>
      </c>
      <c r="E293" s="1" t="s">
        <v>418</v>
      </c>
      <c r="F293" s="1" t="str">
        <f>VLOOKUP(Table5[[#This Row],[نام کارشناس دفتر فنی]],Table1[],3,0)</f>
        <v>کارشناس بازرسی وبرنامه ریزی تعمیرات برق وابزاردقیق(1)</v>
      </c>
      <c r="G293" s="1" t="s">
        <v>704</v>
      </c>
      <c r="H293" s="1" t="str">
        <f>VLOOKUP(Table5[[#This Row],[نام شخص کارشناس نظارت]],Table1[],3,0)</f>
        <v>کارشناس برق و ابزار دقیق نظارت (1)</v>
      </c>
      <c r="I293" s="1">
        <f>COUNTIF(Table2[کد سیستم],Table5[[#This Row],[کد سیستم]])</f>
        <v>1</v>
      </c>
    </row>
    <row r="294" spans="1:9" x14ac:dyDescent="0.25">
      <c r="A294" s="1">
        <v>293</v>
      </c>
      <c r="B294" s="1" t="s">
        <v>2130</v>
      </c>
      <c r="C294" s="1" t="s">
        <v>2130</v>
      </c>
      <c r="D294" s="1" t="s">
        <v>3751</v>
      </c>
      <c r="E294" s="1" t="s">
        <v>418</v>
      </c>
      <c r="F294" s="1" t="str">
        <f>VLOOKUP(Table5[[#This Row],[نام کارشناس دفتر فنی]],Table1[],3,0)</f>
        <v>کارشناس بازرسی وبرنامه ریزی تعمیرات برق وابزاردقیق(1)</v>
      </c>
      <c r="G294" s="1" t="s">
        <v>704</v>
      </c>
      <c r="H294" s="1" t="str">
        <f>VLOOKUP(Table5[[#This Row],[نام شخص کارشناس نظارت]],Table1[],3,0)</f>
        <v>کارشناس برق و ابزار دقیق نظارت (1)</v>
      </c>
      <c r="I294" s="1">
        <f>COUNTIF(Table2[کد سیستم],Table5[[#This Row],[کد سیستم]])</f>
        <v>1</v>
      </c>
    </row>
    <row r="295" spans="1:9" x14ac:dyDescent="0.25">
      <c r="A295" s="1">
        <v>294</v>
      </c>
      <c r="B295" s="1" t="s">
        <v>2132</v>
      </c>
      <c r="C295" s="1" t="s">
        <v>2132</v>
      </c>
      <c r="D295" s="1" t="s">
        <v>3751</v>
      </c>
      <c r="E295" s="1" t="s">
        <v>418</v>
      </c>
      <c r="F295" s="1" t="str">
        <f>VLOOKUP(Table5[[#This Row],[نام کارشناس دفتر فنی]],Table1[],3,0)</f>
        <v>کارشناس بازرسی وبرنامه ریزی تعمیرات برق وابزاردقیق(1)</v>
      </c>
      <c r="G295" s="1" t="s">
        <v>704</v>
      </c>
      <c r="H295" s="1" t="str">
        <f>VLOOKUP(Table5[[#This Row],[نام شخص کارشناس نظارت]],Table1[],3,0)</f>
        <v>کارشناس برق و ابزار دقیق نظارت (1)</v>
      </c>
      <c r="I295" s="1">
        <f>COUNTIF(Table2[کد سیستم],Table5[[#This Row],[کد سیستم]])</f>
        <v>1</v>
      </c>
    </row>
    <row r="296" spans="1:9" x14ac:dyDescent="0.25">
      <c r="A296" s="1">
        <v>295</v>
      </c>
      <c r="B296" s="1" t="s">
        <v>2134</v>
      </c>
      <c r="C296" s="1" t="s">
        <v>2134</v>
      </c>
      <c r="D296" s="1" t="s">
        <v>3751</v>
      </c>
      <c r="E296" s="1" t="s">
        <v>418</v>
      </c>
      <c r="F296" s="1" t="str">
        <f>VLOOKUP(Table5[[#This Row],[نام کارشناس دفتر فنی]],Table1[],3,0)</f>
        <v>کارشناس بازرسی وبرنامه ریزی تعمیرات برق وابزاردقیق(1)</v>
      </c>
      <c r="G296" s="1" t="s">
        <v>704</v>
      </c>
      <c r="H296" s="1" t="str">
        <f>VLOOKUP(Table5[[#This Row],[نام شخص کارشناس نظارت]],Table1[],3,0)</f>
        <v>کارشناس برق و ابزار دقیق نظارت (1)</v>
      </c>
      <c r="I296" s="1">
        <f>COUNTIF(Table2[کد سیستم],Table5[[#This Row],[کد سیستم]])</f>
        <v>1</v>
      </c>
    </row>
    <row r="297" spans="1:9" x14ac:dyDescent="0.25">
      <c r="A297" s="1">
        <v>296</v>
      </c>
      <c r="B297" s="1" t="s">
        <v>2136</v>
      </c>
      <c r="C297" s="1" t="s">
        <v>2136</v>
      </c>
      <c r="D297" s="1" t="s">
        <v>3751</v>
      </c>
      <c r="E297" s="1" t="s">
        <v>418</v>
      </c>
      <c r="F297" s="1" t="str">
        <f>VLOOKUP(Table5[[#This Row],[نام کارشناس دفتر فنی]],Table1[],3,0)</f>
        <v>کارشناس بازرسی وبرنامه ریزی تعمیرات برق وابزاردقیق(1)</v>
      </c>
      <c r="G297" s="1" t="s">
        <v>704</v>
      </c>
      <c r="H297" s="1" t="str">
        <f>VLOOKUP(Table5[[#This Row],[نام شخص کارشناس نظارت]],Table1[],3,0)</f>
        <v>کارشناس برق و ابزار دقیق نظارت (1)</v>
      </c>
      <c r="I297" s="1">
        <f>COUNTIF(Table2[کد سیستم],Table5[[#This Row],[کد سیستم]])</f>
        <v>1</v>
      </c>
    </row>
    <row r="298" spans="1:9" x14ac:dyDescent="0.25">
      <c r="A298" s="1">
        <v>297</v>
      </c>
      <c r="B298" s="1" t="s">
        <v>2138</v>
      </c>
      <c r="C298" s="1" t="s">
        <v>2138</v>
      </c>
      <c r="D298" s="1" t="s">
        <v>3751</v>
      </c>
      <c r="E298" s="1" t="s">
        <v>418</v>
      </c>
      <c r="F298" s="1" t="str">
        <f>VLOOKUP(Table5[[#This Row],[نام کارشناس دفتر فنی]],Table1[],3,0)</f>
        <v>کارشناس بازرسی وبرنامه ریزی تعمیرات برق وابزاردقیق(1)</v>
      </c>
      <c r="G298" s="1" t="s">
        <v>704</v>
      </c>
      <c r="H298" s="1" t="str">
        <f>VLOOKUP(Table5[[#This Row],[نام شخص کارشناس نظارت]],Table1[],3,0)</f>
        <v>کارشناس برق و ابزار دقیق نظارت (1)</v>
      </c>
      <c r="I298" s="1">
        <f>COUNTIF(Table2[کد سیستم],Table5[[#This Row],[کد سیستم]])</f>
        <v>1</v>
      </c>
    </row>
    <row r="299" spans="1:9" x14ac:dyDescent="0.25">
      <c r="A299" s="1">
        <v>298</v>
      </c>
      <c r="B299" s="1" t="s">
        <v>2140</v>
      </c>
      <c r="C299" s="1" t="s">
        <v>2140</v>
      </c>
      <c r="D299" s="1" t="s">
        <v>3751</v>
      </c>
      <c r="E299" s="1" t="s">
        <v>418</v>
      </c>
      <c r="F299" s="1" t="str">
        <f>VLOOKUP(Table5[[#This Row],[نام کارشناس دفتر فنی]],Table1[],3,0)</f>
        <v>کارشناس بازرسی وبرنامه ریزی تعمیرات برق وابزاردقیق(1)</v>
      </c>
      <c r="G299" s="1" t="s">
        <v>704</v>
      </c>
      <c r="H299" s="1" t="str">
        <f>VLOOKUP(Table5[[#This Row],[نام شخص کارشناس نظارت]],Table1[],3,0)</f>
        <v>کارشناس برق و ابزار دقیق نظارت (1)</v>
      </c>
      <c r="I299" s="1">
        <f>COUNTIF(Table2[کد سیستم],Table5[[#This Row],[کد سیستم]])</f>
        <v>1</v>
      </c>
    </row>
    <row r="300" spans="1:9" x14ac:dyDescent="0.25">
      <c r="A300" s="1">
        <v>299</v>
      </c>
      <c r="B300" s="1" t="s">
        <v>2142</v>
      </c>
      <c r="C300" s="1" t="s">
        <v>2142</v>
      </c>
      <c r="D300" s="1" t="s">
        <v>3751</v>
      </c>
      <c r="E300" s="1" t="s">
        <v>418</v>
      </c>
      <c r="F300" s="1" t="str">
        <f>VLOOKUP(Table5[[#This Row],[نام کارشناس دفتر فنی]],Table1[],3,0)</f>
        <v>کارشناس بازرسی وبرنامه ریزی تعمیرات برق وابزاردقیق(1)</v>
      </c>
      <c r="G300" s="1" t="s">
        <v>704</v>
      </c>
      <c r="H300" s="1" t="str">
        <f>VLOOKUP(Table5[[#This Row],[نام شخص کارشناس نظارت]],Table1[],3,0)</f>
        <v>کارشناس برق و ابزار دقیق نظارت (1)</v>
      </c>
      <c r="I300" s="1">
        <f>COUNTIF(Table2[کد سیستم],Table5[[#This Row],[کد سیستم]])</f>
        <v>1</v>
      </c>
    </row>
    <row r="301" spans="1:9" x14ac:dyDescent="0.25">
      <c r="A301" s="1">
        <v>300</v>
      </c>
      <c r="B301" s="1" t="s">
        <v>2144</v>
      </c>
      <c r="C301" s="1" t="s">
        <v>2144</v>
      </c>
      <c r="D301" s="1" t="s">
        <v>3751</v>
      </c>
      <c r="E301" s="1" t="s">
        <v>418</v>
      </c>
      <c r="F301" s="1" t="str">
        <f>VLOOKUP(Table5[[#This Row],[نام کارشناس دفتر فنی]],Table1[],3,0)</f>
        <v>کارشناس بازرسی وبرنامه ریزی تعمیرات برق وابزاردقیق(1)</v>
      </c>
      <c r="G301" s="1" t="s">
        <v>704</v>
      </c>
      <c r="H301" s="1" t="str">
        <f>VLOOKUP(Table5[[#This Row],[نام شخص کارشناس نظارت]],Table1[],3,0)</f>
        <v>کارشناس برق و ابزار دقیق نظارت (1)</v>
      </c>
      <c r="I301" s="1">
        <f>COUNTIF(Table2[کد سیستم],Table5[[#This Row],[کد سیستم]])</f>
        <v>1</v>
      </c>
    </row>
    <row r="302" spans="1:9" x14ac:dyDescent="0.25">
      <c r="A302" s="1">
        <v>301</v>
      </c>
      <c r="B302" s="1" t="s">
        <v>2146</v>
      </c>
      <c r="C302" s="1" t="s">
        <v>2146</v>
      </c>
      <c r="D302" s="1" t="s">
        <v>3751</v>
      </c>
      <c r="E302" s="1" t="s">
        <v>418</v>
      </c>
      <c r="F302" s="1" t="str">
        <f>VLOOKUP(Table5[[#This Row],[نام کارشناس دفتر فنی]],Table1[],3,0)</f>
        <v>کارشناس بازرسی وبرنامه ریزی تعمیرات برق وابزاردقیق(1)</v>
      </c>
      <c r="G302" s="1" t="s">
        <v>704</v>
      </c>
      <c r="H302" s="1" t="str">
        <f>VLOOKUP(Table5[[#This Row],[نام شخص کارشناس نظارت]],Table1[],3,0)</f>
        <v>کارشناس برق و ابزار دقیق نظارت (1)</v>
      </c>
      <c r="I302" s="1">
        <f>COUNTIF(Table2[کد سیستم],Table5[[#This Row],[کد سیستم]])</f>
        <v>1</v>
      </c>
    </row>
    <row r="303" spans="1:9" x14ac:dyDescent="0.25">
      <c r="A303" s="1">
        <v>302</v>
      </c>
      <c r="B303" s="1" t="s">
        <v>2148</v>
      </c>
      <c r="C303" s="1" t="s">
        <v>2148</v>
      </c>
      <c r="D303" s="1" t="s">
        <v>3751</v>
      </c>
      <c r="E303" s="1" t="s">
        <v>418</v>
      </c>
      <c r="F303" s="1" t="str">
        <f>VLOOKUP(Table5[[#This Row],[نام کارشناس دفتر فنی]],Table1[],3,0)</f>
        <v>کارشناس بازرسی وبرنامه ریزی تعمیرات برق وابزاردقیق(1)</v>
      </c>
      <c r="G303" s="1" t="s">
        <v>704</v>
      </c>
      <c r="H303" s="1" t="str">
        <f>VLOOKUP(Table5[[#This Row],[نام شخص کارشناس نظارت]],Table1[],3,0)</f>
        <v>کارشناس برق و ابزار دقیق نظارت (1)</v>
      </c>
      <c r="I303" s="1">
        <f>COUNTIF(Table2[کد سیستم],Table5[[#This Row],[کد سیستم]])</f>
        <v>1</v>
      </c>
    </row>
    <row r="304" spans="1:9" x14ac:dyDescent="0.25">
      <c r="A304" s="1">
        <v>303</v>
      </c>
      <c r="B304" s="1" t="s">
        <v>2150</v>
      </c>
      <c r="C304" s="1" t="s">
        <v>2150</v>
      </c>
      <c r="D304" s="1" t="s">
        <v>3751</v>
      </c>
      <c r="E304" s="1" t="s">
        <v>418</v>
      </c>
      <c r="F304" s="1" t="str">
        <f>VLOOKUP(Table5[[#This Row],[نام کارشناس دفتر فنی]],Table1[],3,0)</f>
        <v>کارشناس بازرسی وبرنامه ریزی تعمیرات برق وابزاردقیق(1)</v>
      </c>
      <c r="G304" s="1" t="s">
        <v>704</v>
      </c>
      <c r="H304" s="1" t="str">
        <f>VLOOKUP(Table5[[#This Row],[نام شخص کارشناس نظارت]],Table1[],3,0)</f>
        <v>کارشناس برق و ابزار دقیق نظارت (1)</v>
      </c>
      <c r="I304" s="1">
        <f>COUNTIF(Table2[کد سیستم],Table5[[#This Row],[کد سیستم]])</f>
        <v>1</v>
      </c>
    </row>
    <row r="305" spans="1:9" x14ac:dyDescent="0.25">
      <c r="A305" s="1">
        <v>304</v>
      </c>
      <c r="B305" s="1" t="s">
        <v>2152</v>
      </c>
      <c r="C305" s="1" t="s">
        <v>2152</v>
      </c>
      <c r="D305" s="1" t="s">
        <v>3751</v>
      </c>
      <c r="E305" s="1" t="s">
        <v>418</v>
      </c>
      <c r="F305" s="1" t="str">
        <f>VLOOKUP(Table5[[#This Row],[نام کارشناس دفتر فنی]],Table1[],3,0)</f>
        <v>کارشناس بازرسی وبرنامه ریزی تعمیرات برق وابزاردقیق(1)</v>
      </c>
      <c r="G305" s="1" t="s">
        <v>704</v>
      </c>
      <c r="H305" s="1" t="str">
        <f>VLOOKUP(Table5[[#This Row],[نام شخص کارشناس نظارت]],Table1[],3,0)</f>
        <v>کارشناس برق و ابزار دقیق نظارت (1)</v>
      </c>
      <c r="I305" s="1">
        <f>COUNTIF(Table2[کد سیستم],Table5[[#This Row],[کد سیستم]])</f>
        <v>1</v>
      </c>
    </row>
    <row r="306" spans="1:9" x14ac:dyDescent="0.25">
      <c r="A306" s="1">
        <v>305</v>
      </c>
      <c r="B306" s="1" t="s">
        <v>2154</v>
      </c>
      <c r="C306" s="1" t="s">
        <v>2154</v>
      </c>
      <c r="D306" s="1" t="s">
        <v>3751</v>
      </c>
      <c r="E306" s="1" t="s">
        <v>418</v>
      </c>
      <c r="F306" s="1" t="str">
        <f>VLOOKUP(Table5[[#This Row],[نام کارشناس دفتر فنی]],Table1[],3,0)</f>
        <v>کارشناس بازرسی وبرنامه ریزی تعمیرات برق وابزاردقیق(1)</v>
      </c>
      <c r="G306" s="1" t="s">
        <v>704</v>
      </c>
      <c r="H306" s="1" t="str">
        <f>VLOOKUP(Table5[[#This Row],[نام شخص کارشناس نظارت]],Table1[],3,0)</f>
        <v>کارشناس برق و ابزار دقیق نظارت (1)</v>
      </c>
      <c r="I306" s="1">
        <f>COUNTIF(Table2[کد سیستم],Table5[[#This Row],[کد سیستم]])</f>
        <v>1</v>
      </c>
    </row>
    <row r="307" spans="1:9" x14ac:dyDescent="0.25">
      <c r="A307" s="1">
        <v>306</v>
      </c>
      <c r="B307" s="1" t="s">
        <v>2156</v>
      </c>
      <c r="C307" s="1" t="s">
        <v>2156</v>
      </c>
      <c r="D307" s="1" t="s">
        <v>3751</v>
      </c>
      <c r="E307" s="1" t="s">
        <v>418</v>
      </c>
      <c r="F307" s="1" t="str">
        <f>VLOOKUP(Table5[[#This Row],[نام کارشناس دفتر فنی]],Table1[],3,0)</f>
        <v>کارشناس بازرسی وبرنامه ریزی تعمیرات برق وابزاردقیق(1)</v>
      </c>
      <c r="G307" s="1" t="s">
        <v>704</v>
      </c>
      <c r="H307" s="1" t="str">
        <f>VLOOKUP(Table5[[#This Row],[نام شخص کارشناس نظارت]],Table1[],3,0)</f>
        <v>کارشناس برق و ابزار دقیق نظارت (1)</v>
      </c>
      <c r="I307" s="1">
        <f>COUNTIF(Table2[کد سیستم],Table5[[#This Row],[کد سیستم]])</f>
        <v>1</v>
      </c>
    </row>
    <row r="308" spans="1:9" x14ac:dyDescent="0.25">
      <c r="A308" s="1">
        <v>307</v>
      </c>
      <c r="B308" s="1" t="s">
        <v>2158</v>
      </c>
      <c r="C308" s="1" t="s">
        <v>2158</v>
      </c>
      <c r="D308" s="1" t="s">
        <v>3751</v>
      </c>
      <c r="E308" s="1" t="s">
        <v>418</v>
      </c>
      <c r="F308" s="1" t="str">
        <f>VLOOKUP(Table5[[#This Row],[نام کارشناس دفتر فنی]],Table1[],3,0)</f>
        <v>کارشناس بازرسی وبرنامه ریزی تعمیرات برق وابزاردقیق(1)</v>
      </c>
      <c r="G308" s="1" t="s">
        <v>704</v>
      </c>
      <c r="H308" s="1" t="str">
        <f>VLOOKUP(Table5[[#This Row],[نام شخص کارشناس نظارت]],Table1[],3,0)</f>
        <v>کارشناس برق و ابزار دقیق نظارت (1)</v>
      </c>
      <c r="I308" s="1">
        <f>COUNTIF(Table2[کد سیستم],Table5[[#This Row],[کد سیستم]])</f>
        <v>1</v>
      </c>
    </row>
    <row r="309" spans="1:9" x14ac:dyDescent="0.25">
      <c r="A309" s="1">
        <v>308</v>
      </c>
      <c r="B309" s="1" t="s">
        <v>2160</v>
      </c>
      <c r="C309" s="1" t="s">
        <v>2160</v>
      </c>
      <c r="D309" s="1" t="s">
        <v>3751</v>
      </c>
      <c r="E309" s="1" t="s">
        <v>418</v>
      </c>
      <c r="F309" s="1" t="str">
        <f>VLOOKUP(Table5[[#This Row],[نام کارشناس دفتر فنی]],Table1[],3,0)</f>
        <v>کارشناس بازرسی وبرنامه ریزی تعمیرات برق وابزاردقیق(1)</v>
      </c>
      <c r="G309" s="1" t="s">
        <v>704</v>
      </c>
      <c r="H309" s="1" t="str">
        <f>VLOOKUP(Table5[[#This Row],[نام شخص کارشناس نظارت]],Table1[],3,0)</f>
        <v>کارشناس برق و ابزار دقیق نظارت (1)</v>
      </c>
      <c r="I309" s="1">
        <f>COUNTIF(Table2[کد سیستم],Table5[[#This Row],[کد سیستم]])</f>
        <v>1</v>
      </c>
    </row>
    <row r="310" spans="1:9" x14ac:dyDescent="0.25">
      <c r="A310" s="1">
        <v>309</v>
      </c>
      <c r="B310" s="1" t="s">
        <v>2162</v>
      </c>
      <c r="C310" s="1" t="s">
        <v>2162</v>
      </c>
      <c r="D310" s="1" t="s">
        <v>3751</v>
      </c>
      <c r="E310" s="1" t="s">
        <v>418</v>
      </c>
      <c r="F310" s="1" t="str">
        <f>VLOOKUP(Table5[[#This Row],[نام کارشناس دفتر فنی]],Table1[],3,0)</f>
        <v>کارشناس بازرسی وبرنامه ریزی تعمیرات برق وابزاردقیق(1)</v>
      </c>
      <c r="G310" s="1" t="s">
        <v>704</v>
      </c>
      <c r="H310" s="1" t="str">
        <f>VLOOKUP(Table5[[#This Row],[نام شخص کارشناس نظارت]],Table1[],3,0)</f>
        <v>کارشناس برق و ابزار دقیق نظارت (1)</v>
      </c>
      <c r="I310" s="1">
        <f>COUNTIF(Table2[کد سیستم],Table5[[#This Row],[کد سیستم]])</f>
        <v>1</v>
      </c>
    </row>
    <row r="311" spans="1:9" x14ac:dyDescent="0.25">
      <c r="A311" s="1">
        <v>310</v>
      </c>
      <c r="B311" s="1" t="s">
        <v>2164</v>
      </c>
      <c r="C311" s="1" t="s">
        <v>2164</v>
      </c>
      <c r="D311" s="1" t="s">
        <v>3751</v>
      </c>
      <c r="E311" s="1" t="s">
        <v>418</v>
      </c>
      <c r="F311" s="1" t="str">
        <f>VLOOKUP(Table5[[#This Row],[نام کارشناس دفتر فنی]],Table1[],3,0)</f>
        <v>کارشناس بازرسی وبرنامه ریزی تعمیرات برق وابزاردقیق(1)</v>
      </c>
      <c r="G311" s="1" t="s">
        <v>704</v>
      </c>
      <c r="H311" s="1" t="str">
        <f>VLOOKUP(Table5[[#This Row],[نام شخص کارشناس نظارت]],Table1[],3,0)</f>
        <v>کارشناس برق و ابزار دقیق نظارت (1)</v>
      </c>
      <c r="I311" s="1">
        <f>COUNTIF(Table2[کد سیستم],Table5[[#This Row],[کد سیستم]])</f>
        <v>1</v>
      </c>
    </row>
    <row r="312" spans="1:9" x14ac:dyDescent="0.25">
      <c r="A312" s="1">
        <v>311</v>
      </c>
      <c r="B312" s="1" t="s">
        <v>2166</v>
      </c>
      <c r="C312" s="1" t="s">
        <v>2166</v>
      </c>
      <c r="D312" s="1" t="s">
        <v>3751</v>
      </c>
      <c r="E312" s="1" t="s">
        <v>418</v>
      </c>
      <c r="F312" s="1" t="str">
        <f>VLOOKUP(Table5[[#This Row],[نام کارشناس دفتر فنی]],Table1[],3,0)</f>
        <v>کارشناس بازرسی وبرنامه ریزی تعمیرات برق وابزاردقیق(1)</v>
      </c>
      <c r="G312" s="1" t="s">
        <v>704</v>
      </c>
      <c r="H312" s="1" t="str">
        <f>VLOOKUP(Table5[[#This Row],[نام شخص کارشناس نظارت]],Table1[],3,0)</f>
        <v>کارشناس برق و ابزار دقیق نظارت (1)</v>
      </c>
      <c r="I312" s="1">
        <f>COUNTIF(Table2[کد سیستم],Table5[[#This Row],[کد سیستم]])</f>
        <v>1</v>
      </c>
    </row>
    <row r="313" spans="1:9" x14ac:dyDescent="0.25">
      <c r="A313" s="1">
        <v>312</v>
      </c>
      <c r="B313" s="1" t="s">
        <v>2168</v>
      </c>
      <c r="C313" s="1" t="s">
        <v>2168</v>
      </c>
      <c r="D313" s="1" t="s">
        <v>3751</v>
      </c>
      <c r="E313" s="1" t="s">
        <v>418</v>
      </c>
      <c r="F313" s="1" t="str">
        <f>VLOOKUP(Table5[[#This Row],[نام کارشناس دفتر فنی]],Table1[],3,0)</f>
        <v>کارشناس بازرسی وبرنامه ریزی تعمیرات برق وابزاردقیق(1)</v>
      </c>
      <c r="G313" s="1" t="s">
        <v>704</v>
      </c>
      <c r="H313" s="1" t="str">
        <f>VLOOKUP(Table5[[#This Row],[نام شخص کارشناس نظارت]],Table1[],3,0)</f>
        <v>کارشناس برق و ابزار دقیق نظارت (1)</v>
      </c>
      <c r="I313" s="1">
        <f>COUNTIF(Table2[کد سیستم],Table5[[#This Row],[کد سیستم]])</f>
        <v>1</v>
      </c>
    </row>
    <row r="314" spans="1:9" x14ac:dyDescent="0.25">
      <c r="A314" s="1">
        <v>313</v>
      </c>
      <c r="B314" s="1" t="s">
        <v>2170</v>
      </c>
      <c r="C314" s="1" t="s">
        <v>2170</v>
      </c>
      <c r="D314" s="1" t="s">
        <v>3751</v>
      </c>
      <c r="E314" s="1" t="s">
        <v>418</v>
      </c>
      <c r="F314" s="1" t="str">
        <f>VLOOKUP(Table5[[#This Row],[نام کارشناس دفتر فنی]],Table1[],3,0)</f>
        <v>کارشناس بازرسی وبرنامه ریزی تعمیرات برق وابزاردقیق(1)</v>
      </c>
      <c r="G314" s="1" t="s">
        <v>704</v>
      </c>
      <c r="H314" s="1" t="str">
        <f>VLOOKUP(Table5[[#This Row],[نام شخص کارشناس نظارت]],Table1[],3,0)</f>
        <v>کارشناس برق و ابزار دقیق نظارت (1)</v>
      </c>
      <c r="I314" s="1">
        <f>COUNTIF(Table2[کد سیستم],Table5[[#This Row],[کد سیستم]])</f>
        <v>1</v>
      </c>
    </row>
    <row r="315" spans="1:9" x14ac:dyDescent="0.25">
      <c r="A315" s="1">
        <v>314</v>
      </c>
      <c r="B315" s="1" t="s">
        <v>2172</v>
      </c>
      <c r="C315" s="1" t="s">
        <v>2172</v>
      </c>
      <c r="D315" s="1" t="s">
        <v>3751</v>
      </c>
      <c r="E315" s="1" t="s">
        <v>418</v>
      </c>
      <c r="F315" s="1" t="str">
        <f>VLOOKUP(Table5[[#This Row],[نام کارشناس دفتر فنی]],Table1[],3,0)</f>
        <v>کارشناس بازرسی وبرنامه ریزی تعمیرات برق وابزاردقیق(1)</v>
      </c>
      <c r="G315" s="1" t="s">
        <v>704</v>
      </c>
      <c r="H315" s="1" t="str">
        <f>VLOOKUP(Table5[[#This Row],[نام شخص کارشناس نظارت]],Table1[],3,0)</f>
        <v>کارشناس برق و ابزار دقیق نظارت (1)</v>
      </c>
      <c r="I315" s="1">
        <f>COUNTIF(Table2[کد سیستم],Table5[[#This Row],[کد سیستم]])</f>
        <v>1</v>
      </c>
    </row>
    <row r="316" spans="1:9" x14ac:dyDescent="0.25">
      <c r="A316" s="1">
        <v>315</v>
      </c>
      <c r="B316" s="1" t="s">
        <v>2174</v>
      </c>
      <c r="C316" s="1" t="s">
        <v>2174</v>
      </c>
      <c r="D316" s="1" t="s">
        <v>3751</v>
      </c>
      <c r="E316" s="1" t="s">
        <v>418</v>
      </c>
      <c r="F316" s="1" t="str">
        <f>VLOOKUP(Table5[[#This Row],[نام کارشناس دفتر فنی]],Table1[],3,0)</f>
        <v>کارشناس بازرسی وبرنامه ریزی تعمیرات برق وابزاردقیق(1)</v>
      </c>
      <c r="G316" s="1" t="s">
        <v>704</v>
      </c>
      <c r="H316" s="1" t="str">
        <f>VLOOKUP(Table5[[#This Row],[نام شخص کارشناس نظارت]],Table1[],3,0)</f>
        <v>کارشناس برق و ابزار دقیق نظارت (1)</v>
      </c>
      <c r="I316" s="1">
        <f>COUNTIF(Table2[کد سیستم],Table5[[#This Row],[کد سیستم]])</f>
        <v>1</v>
      </c>
    </row>
    <row r="317" spans="1:9" x14ac:dyDescent="0.25">
      <c r="A317" s="1">
        <v>316</v>
      </c>
      <c r="B317" s="1" t="s">
        <v>2176</v>
      </c>
      <c r="C317" s="1" t="s">
        <v>2176</v>
      </c>
      <c r="D317" s="1" t="s">
        <v>3751</v>
      </c>
      <c r="E317" s="1" t="s">
        <v>418</v>
      </c>
      <c r="F317" s="1" t="str">
        <f>VLOOKUP(Table5[[#This Row],[نام کارشناس دفتر فنی]],Table1[],3,0)</f>
        <v>کارشناس بازرسی وبرنامه ریزی تعمیرات برق وابزاردقیق(1)</v>
      </c>
      <c r="G317" s="1" t="s">
        <v>704</v>
      </c>
      <c r="H317" s="1" t="str">
        <f>VLOOKUP(Table5[[#This Row],[نام شخص کارشناس نظارت]],Table1[],3,0)</f>
        <v>کارشناس برق و ابزار دقیق نظارت (1)</v>
      </c>
      <c r="I317" s="1">
        <f>COUNTIF(Table2[کد سیستم],Table5[[#This Row],[کد سیستم]])</f>
        <v>1</v>
      </c>
    </row>
    <row r="318" spans="1:9" x14ac:dyDescent="0.25">
      <c r="A318" s="1">
        <v>317</v>
      </c>
      <c r="B318" s="1" t="s">
        <v>2178</v>
      </c>
      <c r="C318" s="1" t="s">
        <v>2178</v>
      </c>
      <c r="D318" s="1" t="s">
        <v>3751</v>
      </c>
      <c r="E318" s="1" t="s">
        <v>418</v>
      </c>
      <c r="F318" s="1" t="str">
        <f>VLOOKUP(Table5[[#This Row],[نام کارشناس دفتر فنی]],Table1[],3,0)</f>
        <v>کارشناس بازرسی وبرنامه ریزی تعمیرات برق وابزاردقیق(1)</v>
      </c>
      <c r="G318" s="1" t="s">
        <v>704</v>
      </c>
      <c r="H318" s="1" t="str">
        <f>VLOOKUP(Table5[[#This Row],[نام شخص کارشناس نظارت]],Table1[],3,0)</f>
        <v>کارشناس برق و ابزار دقیق نظارت (1)</v>
      </c>
      <c r="I318" s="1">
        <f>COUNTIF(Table2[کد سیستم],Table5[[#This Row],[کد سیستم]])</f>
        <v>1</v>
      </c>
    </row>
    <row r="319" spans="1:9" x14ac:dyDescent="0.25">
      <c r="A319" s="1">
        <v>318</v>
      </c>
      <c r="B319" s="1" t="s">
        <v>2180</v>
      </c>
      <c r="C319" s="1" t="s">
        <v>2180</v>
      </c>
      <c r="D319" s="1" t="s">
        <v>3751</v>
      </c>
      <c r="E319" s="1" t="s">
        <v>418</v>
      </c>
      <c r="F319" s="1" t="str">
        <f>VLOOKUP(Table5[[#This Row],[نام کارشناس دفتر فنی]],Table1[],3,0)</f>
        <v>کارشناس بازرسی وبرنامه ریزی تعمیرات برق وابزاردقیق(1)</v>
      </c>
      <c r="G319" s="1" t="s">
        <v>704</v>
      </c>
      <c r="H319" s="1" t="str">
        <f>VLOOKUP(Table5[[#This Row],[نام شخص کارشناس نظارت]],Table1[],3,0)</f>
        <v>کارشناس برق و ابزار دقیق نظارت (1)</v>
      </c>
      <c r="I319" s="1">
        <f>COUNTIF(Table2[کد سیستم],Table5[[#This Row],[کد سیستم]])</f>
        <v>1</v>
      </c>
    </row>
    <row r="320" spans="1:9" x14ac:dyDescent="0.25">
      <c r="A320" s="1">
        <v>319</v>
      </c>
      <c r="B320" s="1" t="s">
        <v>2182</v>
      </c>
      <c r="C320" s="1" t="s">
        <v>2182</v>
      </c>
      <c r="D320" s="1" t="s">
        <v>3751</v>
      </c>
      <c r="E320" s="1" t="s">
        <v>418</v>
      </c>
      <c r="F320" s="1" t="str">
        <f>VLOOKUP(Table5[[#This Row],[نام کارشناس دفتر فنی]],Table1[],3,0)</f>
        <v>کارشناس بازرسی وبرنامه ریزی تعمیرات برق وابزاردقیق(1)</v>
      </c>
      <c r="G320" s="1" t="s">
        <v>704</v>
      </c>
      <c r="H320" s="1" t="str">
        <f>VLOOKUP(Table5[[#This Row],[نام شخص کارشناس نظارت]],Table1[],3,0)</f>
        <v>کارشناس برق و ابزار دقیق نظارت (1)</v>
      </c>
      <c r="I320" s="1">
        <f>COUNTIF(Table2[کد سیستم],Table5[[#This Row],[کد سیستم]])</f>
        <v>1</v>
      </c>
    </row>
    <row r="321" spans="1:9" x14ac:dyDescent="0.25">
      <c r="A321" s="1">
        <v>320</v>
      </c>
      <c r="B321" s="1" t="s">
        <v>2184</v>
      </c>
      <c r="C321" s="1" t="s">
        <v>2184</v>
      </c>
      <c r="D321" s="1" t="s">
        <v>3751</v>
      </c>
      <c r="E321" s="1" t="s">
        <v>418</v>
      </c>
      <c r="F321" s="1" t="str">
        <f>VLOOKUP(Table5[[#This Row],[نام کارشناس دفتر فنی]],Table1[],3,0)</f>
        <v>کارشناس بازرسی وبرنامه ریزی تعمیرات برق وابزاردقیق(1)</v>
      </c>
      <c r="G321" s="1" t="s">
        <v>704</v>
      </c>
      <c r="H321" s="1" t="str">
        <f>VLOOKUP(Table5[[#This Row],[نام شخص کارشناس نظارت]],Table1[],3,0)</f>
        <v>کارشناس برق و ابزار دقیق نظارت (1)</v>
      </c>
      <c r="I321" s="1">
        <f>COUNTIF(Table2[کد سیستم],Table5[[#This Row],[کد سیستم]])</f>
        <v>1</v>
      </c>
    </row>
    <row r="322" spans="1:9" x14ac:dyDescent="0.25">
      <c r="A322" s="1">
        <v>321</v>
      </c>
      <c r="B322" s="1" t="s">
        <v>2186</v>
      </c>
      <c r="C322" s="1" t="s">
        <v>2186</v>
      </c>
      <c r="D322" s="1" t="s">
        <v>3751</v>
      </c>
      <c r="E322" s="1" t="s">
        <v>418</v>
      </c>
      <c r="F322" s="1" t="str">
        <f>VLOOKUP(Table5[[#This Row],[نام کارشناس دفتر فنی]],Table1[],3,0)</f>
        <v>کارشناس بازرسی وبرنامه ریزی تعمیرات برق وابزاردقیق(1)</v>
      </c>
      <c r="G322" s="1" t="s">
        <v>704</v>
      </c>
      <c r="H322" s="1" t="str">
        <f>VLOOKUP(Table5[[#This Row],[نام شخص کارشناس نظارت]],Table1[],3,0)</f>
        <v>کارشناس برق و ابزار دقیق نظارت (1)</v>
      </c>
      <c r="I322" s="1">
        <f>COUNTIF(Table2[کد سیستم],Table5[[#This Row],[کد سیستم]])</f>
        <v>1</v>
      </c>
    </row>
    <row r="323" spans="1:9" x14ac:dyDescent="0.25">
      <c r="A323" s="1">
        <v>322</v>
      </c>
      <c r="B323" s="1" t="s">
        <v>2188</v>
      </c>
      <c r="C323" s="1" t="s">
        <v>2188</v>
      </c>
      <c r="D323" s="1" t="s">
        <v>3751</v>
      </c>
      <c r="E323" s="1" t="s">
        <v>418</v>
      </c>
      <c r="F323" s="1" t="str">
        <f>VLOOKUP(Table5[[#This Row],[نام کارشناس دفتر فنی]],Table1[],3,0)</f>
        <v>کارشناس بازرسی وبرنامه ریزی تعمیرات برق وابزاردقیق(1)</v>
      </c>
      <c r="G323" s="1" t="s">
        <v>704</v>
      </c>
      <c r="H323" s="1" t="str">
        <f>VLOOKUP(Table5[[#This Row],[نام شخص کارشناس نظارت]],Table1[],3,0)</f>
        <v>کارشناس برق و ابزار دقیق نظارت (1)</v>
      </c>
      <c r="I323" s="1">
        <f>COUNTIF(Table2[کد سیستم],Table5[[#This Row],[کد سیستم]])</f>
        <v>1</v>
      </c>
    </row>
    <row r="324" spans="1:9" x14ac:dyDescent="0.25">
      <c r="A324" s="1">
        <v>323</v>
      </c>
      <c r="B324" s="1" t="s">
        <v>2190</v>
      </c>
      <c r="C324" s="1" t="s">
        <v>2190</v>
      </c>
      <c r="D324" s="1" t="s">
        <v>3751</v>
      </c>
      <c r="E324" s="1" t="s">
        <v>418</v>
      </c>
      <c r="F324" s="1" t="str">
        <f>VLOOKUP(Table5[[#This Row],[نام کارشناس دفتر فنی]],Table1[],3,0)</f>
        <v>کارشناس بازرسی وبرنامه ریزی تعمیرات برق وابزاردقیق(1)</v>
      </c>
      <c r="G324" s="1" t="s">
        <v>704</v>
      </c>
      <c r="H324" s="1" t="str">
        <f>VLOOKUP(Table5[[#This Row],[نام شخص کارشناس نظارت]],Table1[],3,0)</f>
        <v>کارشناس برق و ابزار دقیق نظارت (1)</v>
      </c>
      <c r="I324" s="1">
        <f>COUNTIF(Table2[کد سیستم],Table5[[#This Row],[کد سیستم]])</f>
        <v>1</v>
      </c>
    </row>
    <row r="325" spans="1:9" x14ac:dyDescent="0.25">
      <c r="A325" s="1">
        <v>324</v>
      </c>
      <c r="B325" s="1" t="s">
        <v>2192</v>
      </c>
      <c r="C325" s="1" t="s">
        <v>2192</v>
      </c>
      <c r="D325" s="1" t="s">
        <v>3751</v>
      </c>
      <c r="E325" s="1" t="s">
        <v>418</v>
      </c>
      <c r="F325" s="1" t="str">
        <f>VLOOKUP(Table5[[#This Row],[نام کارشناس دفتر فنی]],Table1[],3,0)</f>
        <v>کارشناس بازرسی وبرنامه ریزی تعمیرات برق وابزاردقیق(1)</v>
      </c>
      <c r="G325" s="1" t="s">
        <v>704</v>
      </c>
      <c r="H325" s="1" t="str">
        <f>VLOOKUP(Table5[[#This Row],[نام شخص کارشناس نظارت]],Table1[],3,0)</f>
        <v>کارشناس برق و ابزار دقیق نظارت (1)</v>
      </c>
      <c r="I325" s="1">
        <f>COUNTIF(Table2[کد سیستم],Table5[[#This Row],[کد سیستم]])</f>
        <v>1</v>
      </c>
    </row>
    <row r="326" spans="1:9" x14ac:dyDescent="0.25">
      <c r="A326" s="1">
        <v>325</v>
      </c>
      <c r="B326" s="1" t="s">
        <v>2194</v>
      </c>
      <c r="C326" s="1" t="s">
        <v>2194</v>
      </c>
      <c r="D326" s="1" t="s">
        <v>3751</v>
      </c>
      <c r="E326" s="1" t="s">
        <v>418</v>
      </c>
      <c r="F326" s="1" t="str">
        <f>VLOOKUP(Table5[[#This Row],[نام کارشناس دفتر فنی]],Table1[],3,0)</f>
        <v>کارشناس بازرسی وبرنامه ریزی تعمیرات برق وابزاردقیق(1)</v>
      </c>
      <c r="G326" s="1" t="s">
        <v>704</v>
      </c>
      <c r="H326" s="1" t="str">
        <f>VLOOKUP(Table5[[#This Row],[نام شخص کارشناس نظارت]],Table1[],3,0)</f>
        <v>کارشناس برق و ابزار دقیق نظارت (1)</v>
      </c>
      <c r="I326" s="1">
        <f>COUNTIF(Table2[کد سیستم],Table5[[#This Row],[کد سیستم]])</f>
        <v>1</v>
      </c>
    </row>
    <row r="327" spans="1:9" x14ac:dyDescent="0.25">
      <c r="A327" s="1">
        <v>326</v>
      </c>
      <c r="B327" s="1" t="s">
        <v>2196</v>
      </c>
      <c r="C327" s="1" t="s">
        <v>2196</v>
      </c>
      <c r="D327" s="1" t="s">
        <v>3751</v>
      </c>
      <c r="E327" s="1" t="s">
        <v>418</v>
      </c>
      <c r="F327" s="1" t="str">
        <f>VLOOKUP(Table5[[#This Row],[نام کارشناس دفتر فنی]],Table1[],3,0)</f>
        <v>کارشناس بازرسی وبرنامه ریزی تعمیرات برق وابزاردقیق(1)</v>
      </c>
      <c r="G327" s="1" t="s">
        <v>704</v>
      </c>
      <c r="H327" s="1" t="str">
        <f>VLOOKUP(Table5[[#This Row],[نام شخص کارشناس نظارت]],Table1[],3,0)</f>
        <v>کارشناس برق و ابزار دقیق نظارت (1)</v>
      </c>
      <c r="I327" s="1">
        <f>COUNTIF(Table2[کد سیستم],Table5[[#This Row],[کد سیستم]])</f>
        <v>1</v>
      </c>
    </row>
    <row r="328" spans="1:9" x14ac:dyDescent="0.25">
      <c r="A328" s="1">
        <v>327</v>
      </c>
      <c r="B328" s="1" t="s">
        <v>2198</v>
      </c>
      <c r="C328" s="1" t="s">
        <v>2198</v>
      </c>
      <c r="D328" s="1" t="s">
        <v>3751</v>
      </c>
      <c r="E328" s="1" t="s">
        <v>418</v>
      </c>
      <c r="F328" s="1" t="str">
        <f>VLOOKUP(Table5[[#This Row],[نام کارشناس دفتر فنی]],Table1[],3,0)</f>
        <v>کارشناس بازرسی وبرنامه ریزی تعمیرات برق وابزاردقیق(1)</v>
      </c>
      <c r="G328" s="1" t="s">
        <v>704</v>
      </c>
      <c r="H328" s="1" t="str">
        <f>VLOOKUP(Table5[[#This Row],[نام شخص کارشناس نظارت]],Table1[],3,0)</f>
        <v>کارشناس برق و ابزار دقیق نظارت (1)</v>
      </c>
      <c r="I328" s="1">
        <f>COUNTIF(Table2[کد سیستم],Table5[[#This Row],[کد سیستم]])</f>
        <v>1</v>
      </c>
    </row>
    <row r="329" spans="1:9" x14ac:dyDescent="0.25">
      <c r="A329" s="1">
        <v>328</v>
      </c>
      <c r="B329" s="1" t="s">
        <v>2200</v>
      </c>
      <c r="C329" s="1" t="s">
        <v>2200</v>
      </c>
      <c r="D329" s="1" t="s">
        <v>3751</v>
      </c>
      <c r="E329" s="1" t="s">
        <v>418</v>
      </c>
      <c r="F329" s="1" t="str">
        <f>VLOOKUP(Table5[[#This Row],[نام کارشناس دفتر فنی]],Table1[],3,0)</f>
        <v>کارشناس بازرسی وبرنامه ریزی تعمیرات برق وابزاردقیق(1)</v>
      </c>
      <c r="G329" s="1" t="s">
        <v>704</v>
      </c>
      <c r="H329" s="1" t="str">
        <f>VLOOKUP(Table5[[#This Row],[نام شخص کارشناس نظارت]],Table1[],3,0)</f>
        <v>کارشناس برق و ابزار دقیق نظارت (1)</v>
      </c>
      <c r="I329" s="1">
        <f>COUNTIF(Table2[کد سیستم],Table5[[#This Row],[کد سیستم]])</f>
        <v>1</v>
      </c>
    </row>
    <row r="330" spans="1:9" x14ac:dyDescent="0.25">
      <c r="A330" s="1">
        <v>329</v>
      </c>
      <c r="B330" s="1" t="s">
        <v>2202</v>
      </c>
      <c r="C330" s="1" t="s">
        <v>2202</v>
      </c>
      <c r="D330" s="1" t="s">
        <v>3751</v>
      </c>
      <c r="E330" s="1" t="s">
        <v>418</v>
      </c>
      <c r="F330" s="1" t="str">
        <f>VLOOKUP(Table5[[#This Row],[نام کارشناس دفتر فنی]],Table1[],3,0)</f>
        <v>کارشناس بازرسی وبرنامه ریزی تعمیرات برق وابزاردقیق(1)</v>
      </c>
      <c r="G330" s="1" t="s">
        <v>704</v>
      </c>
      <c r="H330" s="1" t="str">
        <f>VLOOKUP(Table5[[#This Row],[نام شخص کارشناس نظارت]],Table1[],3,0)</f>
        <v>کارشناس برق و ابزار دقیق نظارت (1)</v>
      </c>
      <c r="I330" s="1">
        <f>COUNTIF(Table2[کد سیستم],Table5[[#This Row],[کد سیستم]])</f>
        <v>1</v>
      </c>
    </row>
    <row r="331" spans="1:9" x14ac:dyDescent="0.25">
      <c r="A331" s="1">
        <v>330</v>
      </c>
      <c r="B331" s="1" t="s">
        <v>2204</v>
      </c>
      <c r="C331" s="1" t="s">
        <v>2204</v>
      </c>
      <c r="D331" s="1" t="s">
        <v>3751</v>
      </c>
      <c r="E331" s="1" t="s">
        <v>418</v>
      </c>
      <c r="F331" s="1" t="str">
        <f>VLOOKUP(Table5[[#This Row],[نام کارشناس دفتر فنی]],Table1[],3,0)</f>
        <v>کارشناس بازرسی وبرنامه ریزی تعمیرات برق وابزاردقیق(1)</v>
      </c>
      <c r="G331" s="1" t="s">
        <v>704</v>
      </c>
      <c r="H331" s="1" t="str">
        <f>VLOOKUP(Table5[[#This Row],[نام شخص کارشناس نظارت]],Table1[],3,0)</f>
        <v>کارشناس برق و ابزار دقیق نظارت (1)</v>
      </c>
      <c r="I331" s="1">
        <f>COUNTIF(Table2[کد سیستم],Table5[[#This Row],[کد سیستم]])</f>
        <v>1</v>
      </c>
    </row>
    <row r="332" spans="1:9" x14ac:dyDescent="0.25">
      <c r="A332" s="1">
        <v>331</v>
      </c>
      <c r="B332" s="1" t="s">
        <v>2206</v>
      </c>
      <c r="C332" s="1" t="s">
        <v>2206</v>
      </c>
      <c r="D332" s="1" t="s">
        <v>3751</v>
      </c>
      <c r="E332" s="1" t="s">
        <v>418</v>
      </c>
      <c r="F332" s="1" t="str">
        <f>VLOOKUP(Table5[[#This Row],[نام کارشناس دفتر فنی]],Table1[],3,0)</f>
        <v>کارشناس بازرسی وبرنامه ریزی تعمیرات برق وابزاردقیق(1)</v>
      </c>
      <c r="G332" s="1" t="s">
        <v>704</v>
      </c>
      <c r="H332" s="1" t="str">
        <f>VLOOKUP(Table5[[#This Row],[نام شخص کارشناس نظارت]],Table1[],3,0)</f>
        <v>کارشناس برق و ابزار دقیق نظارت (1)</v>
      </c>
      <c r="I332" s="1">
        <f>COUNTIF(Table2[کد سیستم],Table5[[#This Row],[کد سیستم]])</f>
        <v>1</v>
      </c>
    </row>
    <row r="333" spans="1:9" x14ac:dyDescent="0.25">
      <c r="A333" s="1">
        <v>332</v>
      </c>
      <c r="B333" s="1" t="s">
        <v>2208</v>
      </c>
      <c r="C333" s="1" t="s">
        <v>2208</v>
      </c>
      <c r="D333" s="1" t="s">
        <v>3751</v>
      </c>
      <c r="E333" s="1" t="s">
        <v>418</v>
      </c>
      <c r="F333" s="1" t="str">
        <f>VLOOKUP(Table5[[#This Row],[نام کارشناس دفتر فنی]],Table1[],3,0)</f>
        <v>کارشناس بازرسی وبرنامه ریزی تعمیرات برق وابزاردقیق(1)</v>
      </c>
      <c r="G333" s="1" t="s">
        <v>704</v>
      </c>
      <c r="H333" s="1" t="str">
        <f>VLOOKUP(Table5[[#This Row],[نام شخص کارشناس نظارت]],Table1[],3,0)</f>
        <v>کارشناس برق و ابزار دقیق نظارت (1)</v>
      </c>
      <c r="I333" s="1">
        <f>COUNTIF(Table2[کد سیستم],Table5[[#This Row],[کد سیستم]])</f>
        <v>1</v>
      </c>
    </row>
    <row r="334" spans="1:9" x14ac:dyDescent="0.25">
      <c r="A334" s="1">
        <v>333</v>
      </c>
      <c r="B334" s="1" t="s">
        <v>2210</v>
      </c>
      <c r="C334" s="1" t="s">
        <v>2210</v>
      </c>
      <c r="D334" s="1" t="s">
        <v>3751</v>
      </c>
      <c r="E334" s="1" t="s">
        <v>418</v>
      </c>
      <c r="F334" s="1" t="str">
        <f>VLOOKUP(Table5[[#This Row],[نام کارشناس دفتر فنی]],Table1[],3,0)</f>
        <v>کارشناس بازرسی وبرنامه ریزی تعمیرات برق وابزاردقیق(1)</v>
      </c>
      <c r="G334" s="1" t="s">
        <v>704</v>
      </c>
      <c r="H334" s="1" t="str">
        <f>VLOOKUP(Table5[[#This Row],[نام شخص کارشناس نظارت]],Table1[],3,0)</f>
        <v>کارشناس برق و ابزار دقیق نظارت (1)</v>
      </c>
      <c r="I334" s="1">
        <f>COUNTIF(Table2[کد سیستم],Table5[[#This Row],[کد سیستم]])</f>
        <v>1</v>
      </c>
    </row>
    <row r="335" spans="1:9" x14ac:dyDescent="0.25">
      <c r="A335" s="1">
        <v>334</v>
      </c>
      <c r="B335" s="1" t="s">
        <v>2212</v>
      </c>
      <c r="C335" s="1" t="s">
        <v>2212</v>
      </c>
      <c r="D335" s="1" t="s">
        <v>3751</v>
      </c>
      <c r="E335" s="1" t="s">
        <v>418</v>
      </c>
      <c r="F335" s="1" t="str">
        <f>VLOOKUP(Table5[[#This Row],[نام کارشناس دفتر فنی]],Table1[],3,0)</f>
        <v>کارشناس بازرسی وبرنامه ریزی تعمیرات برق وابزاردقیق(1)</v>
      </c>
      <c r="G335" s="1" t="s">
        <v>704</v>
      </c>
      <c r="H335" s="1" t="str">
        <f>VLOOKUP(Table5[[#This Row],[نام شخص کارشناس نظارت]],Table1[],3,0)</f>
        <v>کارشناس برق و ابزار دقیق نظارت (1)</v>
      </c>
      <c r="I335" s="1">
        <f>COUNTIF(Table2[کد سیستم],Table5[[#This Row],[کد سیستم]])</f>
        <v>1</v>
      </c>
    </row>
    <row r="336" spans="1:9" x14ac:dyDescent="0.25">
      <c r="A336" s="1">
        <v>335</v>
      </c>
      <c r="B336" s="1" t="s">
        <v>2214</v>
      </c>
      <c r="C336" s="1" t="s">
        <v>2214</v>
      </c>
      <c r="D336" s="1" t="s">
        <v>3751</v>
      </c>
      <c r="E336" s="1" t="s">
        <v>418</v>
      </c>
      <c r="F336" s="1" t="str">
        <f>VLOOKUP(Table5[[#This Row],[نام کارشناس دفتر فنی]],Table1[],3,0)</f>
        <v>کارشناس بازرسی وبرنامه ریزی تعمیرات برق وابزاردقیق(1)</v>
      </c>
      <c r="G336" s="1" t="s">
        <v>704</v>
      </c>
      <c r="H336" s="1" t="str">
        <f>VLOOKUP(Table5[[#This Row],[نام شخص کارشناس نظارت]],Table1[],3,0)</f>
        <v>کارشناس برق و ابزار دقیق نظارت (1)</v>
      </c>
      <c r="I336" s="1">
        <f>COUNTIF(Table2[کد سیستم],Table5[[#This Row],[کد سیستم]])</f>
        <v>1</v>
      </c>
    </row>
    <row r="337" spans="1:9" x14ac:dyDescent="0.25">
      <c r="A337" s="1">
        <v>336</v>
      </c>
      <c r="B337" s="1" t="s">
        <v>2216</v>
      </c>
      <c r="C337" s="1" t="s">
        <v>2216</v>
      </c>
      <c r="D337" s="1" t="s">
        <v>3751</v>
      </c>
      <c r="E337" s="1" t="s">
        <v>418</v>
      </c>
      <c r="F337" s="1" t="str">
        <f>VLOOKUP(Table5[[#This Row],[نام کارشناس دفتر فنی]],Table1[],3,0)</f>
        <v>کارشناس بازرسی وبرنامه ریزی تعمیرات برق وابزاردقیق(1)</v>
      </c>
      <c r="G337" s="1" t="s">
        <v>704</v>
      </c>
      <c r="H337" s="1" t="str">
        <f>VLOOKUP(Table5[[#This Row],[نام شخص کارشناس نظارت]],Table1[],3,0)</f>
        <v>کارشناس برق و ابزار دقیق نظارت (1)</v>
      </c>
      <c r="I337" s="1">
        <f>COUNTIF(Table2[کد سیستم],Table5[[#This Row],[کد سیستم]])</f>
        <v>1</v>
      </c>
    </row>
    <row r="338" spans="1:9" x14ac:dyDescent="0.25">
      <c r="A338" s="1">
        <v>337</v>
      </c>
      <c r="B338" s="1" t="s">
        <v>2218</v>
      </c>
      <c r="C338" s="1" t="s">
        <v>2218</v>
      </c>
      <c r="D338" s="1" t="s">
        <v>3751</v>
      </c>
      <c r="E338" s="1" t="s">
        <v>418</v>
      </c>
      <c r="F338" s="1" t="str">
        <f>VLOOKUP(Table5[[#This Row],[نام کارشناس دفتر فنی]],Table1[],3,0)</f>
        <v>کارشناس بازرسی وبرنامه ریزی تعمیرات برق وابزاردقیق(1)</v>
      </c>
      <c r="G338" s="1" t="s">
        <v>704</v>
      </c>
      <c r="H338" s="1" t="str">
        <f>VLOOKUP(Table5[[#This Row],[نام شخص کارشناس نظارت]],Table1[],3,0)</f>
        <v>کارشناس برق و ابزار دقیق نظارت (1)</v>
      </c>
      <c r="I338" s="1">
        <f>COUNTIF(Table2[کد سیستم],Table5[[#This Row],[کد سیستم]])</f>
        <v>1</v>
      </c>
    </row>
    <row r="339" spans="1:9" x14ac:dyDescent="0.25">
      <c r="A339" s="1">
        <v>338</v>
      </c>
      <c r="B339" s="1" t="s">
        <v>2220</v>
      </c>
      <c r="C339" s="1" t="s">
        <v>2220</v>
      </c>
      <c r="D339" s="1" t="s">
        <v>3751</v>
      </c>
      <c r="E339" s="1" t="s">
        <v>418</v>
      </c>
      <c r="F339" s="1" t="str">
        <f>VLOOKUP(Table5[[#This Row],[نام کارشناس دفتر فنی]],Table1[],3,0)</f>
        <v>کارشناس بازرسی وبرنامه ریزی تعمیرات برق وابزاردقیق(1)</v>
      </c>
      <c r="G339" s="1" t="s">
        <v>704</v>
      </c>
      <c r="H339" s="1" t="str">
        <f>VLOOKUP(Table5[[#This Row],[نام شخص کارشناس نظارت]],Table1[],3,0)</f>
        <v>کارشناس برق و ابزار دقیق نظارت (1)</v>
      </c>
      <c r="I339" s="1">
        <f>COUNTIF(Table2[کد سیستم],Table5[[#This Row],[کد سیستم]])</f>
        <v>1</v>
      </c>
    </row>
    <row r="340" spans="1:9" x14ac:dyDescent="0.25">
      <c r="A340" s="1">
        <v>339</v>
      </c>
      <c r="B340" s="1" t="s">
        <v>2222</v>
      </c>
      <c r="C340" s="1" t="s">
        <v>2222</v>
      </c>
      <c r="D340" s="1" t="s">
        <v>3751</v>
      </c>
      <c r="E340" s="1" t="s">
        <v>418</v>
      </c>
      <c r="F340" s="1" t="str">
        <f>VLOOKUP(Table5[[#This Row],[نام کارشناس دفتر فنی]],Table1[],3,0)</f>
        <v>کارشناس بازرسی وبرنامه ریزی تعمیرات برق وابزاردقیق(1)</v>
      </c>
      <c r="G340" s="1" t="s">
        <v>704</v>
      </c>
      <c r="H340" s="1" t="str">
        <f>VLOOKUP(Table5[[#This Row],[نام شخص کارشناس نظارت]],Table1[],3,0)</f>
        <v>کارشناس برق و ابزار دقیق نظارت (1)</v>
      </c>
      <c r="I340" s="1">
        <f>COUNTIF(Table2[کد سیستم],Table5[[#This Row],[کد سیستم]])</f>
        <v>1</v>
      </c>
    </row>
    <row r="341" spans="1:9" x14ac:dyDescent="0.25">
      <c r="A341" s="1">
        <v>340</v>
      </c>
      <c r="B341" s="1" t="s">
        <v>2224</v>
      </c>
      <c r="C341" s="1" t="s">
        <v>2224</v>
      </c>
      <c r="D341" s="1" t="s">
        <v>3751</v>
      </c>
      <c r="E341" s="1" t="s">
        <v>418</v>
      </c>
      <c r="F341" s="1" t="str">
        <f>VLOOKUP(Table5[[#This Row],[نام کارشناس دفتر فنی]],Table1[],3,0)</f>
        <v>کارشناس بازرسی وبرنامه ریزی تعمیرات برق وابزاردقیق(1)</v>
      </c>
      <c r="G341" s="1" t="s">
        <v>704</v>
      </c>
      <c r="H341" s="1" t="str">
        <f>VLOOKUP(Table5[[#This Row],[نام شخص کارشناس نظارت]],Table1[],3,0)</f>
        <v>کارشناس برق و ابزار دقیق نظارت (1)</v>
      </c>
      <c r="I341" s="1">
        <f>COUNTIF(Table2[کد سیستم],Table5[[#This Row],[کد سیستم]])</f>
        <v>1</v>
      </c>
    </row>
    <row r="342" spans="1:9" x14ac:dyDescent="0.25">
      <c r="A342" s="1">
        <v>341</v>
      </c>
      <c r="B342" s="1" t="s">
        <v>2226</v>
      </c>
      <c r="C342" s="1" t="s">
        <v>2226</v>
      </c>
      <c r="D342" s="1" t="s">
        <v>3751</v>
      </c>
      <c r="E342" s="1" t="s">
        <v>418</v>
      </c>
      <c r="F342" s="1" t="str">
        <f>VLOOKUP(Table5[[#This Row],[نام کارشناس دفتر فنی]],Table1[],3,0)</f>
        <v>کارشناس بازرسی وبرنامه ریزی تعمیرات برق وابزاردقیق(1)</v>
      </c>
      <c r="G342" s="1" t="s">
        <v>704</v>
      </c>
      <c r="H342" s="1" t="str">
        <f>VLOOKUP(Table5[[#This Row],[نام شخص کارشناس نظارت]],Table1[],3,0)</f>
        <v>کارشناس برق و ابزار دقیق نظارت (1)</v>
      </c>
      <c r="I342" s="1">
        <f>COUNTIF(Table2[کد سیستم],Table5[[#This Row],[کد سیستم]])</f>
        <v>1</v>
      </c>
    </row>
    <row r="343" spans="1:9" x14ac:dyDescent="0.25">
      <c r="A343" s="1">
        <v>342</v>
      </c>
      <c r="B343" s="1" t="s">
        <v>2228</v>
      </c>
      <c r="C343" s="1" t="s">
        <v>2228</v>
      </c>
      <c r="D343" s="1" t="s">
        <v>3751</v>
      </c>
      <c r="E343" s="1" t="s">
        <v>418</v>
      </c>
      <c r="F343" s="1" t="str">
        <f>VLOOKUP(Table5[[#This Row],[نام کارشناس دفتر فنی]],Table1[],3,0)</f>
        <v>کارشناس بازرسی وبرنامه ریزی تعمیرات برق وابزاردقیق(1)</v>
      </c>
      <c r="G343" s="1" t="s">
        <v>704</v>
      </c>
      <c r="H343" s="1" t="str">
        <f>VLOOKUP(Table5[[#This Row],[نام شخص کارشناس نظارت]],Table1[],3,0)</f>
        <v>کارشناس برق و ابزار دقیق نظارت (1)</v>
      </c>
      <c r="I343" s="1">
        <f>COUNTIF(Table2[کد سیستم],Table5[[#This Row],[کد سیستم]])</f>
        <v>1</v>
      </c>
    </row>
    <row r="344" spans="1:9" x14ac:dyDescent="0.25">
      <c r="A344" s="1">
        <v>343</v>
      </c>
      <c r="B344" s="1" t="s">
        <v>2230</v>
      </c>
      <c r="C344" s="1" t="s">
        <v>2230</v>
      </c>
      <c r="D344" s="1" t="s">
        <v>3751</v>
      </c>
      <c r="E344" s="1" t="s">
        <v>418</v>
      </c>
      <c r="F344" s="1" t="str">
        <f>VLOOKUP(Table5[[#This Row],[نام کارشناس دفتر فنی]],Table1[],3,0)</f>
        <v>کارشناس بازرسی وبرنامه ریزی تعمیرات برق وابزاردقیق(1)</v>
      </c>
      <c r="G344" s="1" t="s">
        <v>704</v>
      </c>
      <c r="H344" s="1" t="str">
        <f>VLOOKUP(Table5[[#This Row],[نام شخص کارشناس نظارت]],Table1[],3,0)</f>
        <v>کارشناس برق و ابزار دقیق نظارت (1)</v>
      </c>
      <c r="I344" s="1">
        <f>COUNTIF(Table2[کد سیستم],Table5[[#This Row],[کد سیستم]])</f>
        <v>1</v>
      </c>
    </row>
    <row r="345" spans="1:9" x14ac:dyDescent="0.25">
      <c r="A345" s="1">
        <v>344</v>
      </c>
      <c r="B345" s="1" t="s">
        <v>2232</v>
      </c>
      <c r="C345" s="1" t="s">
        <v>2232</v>
      </c>
      <c r="D345" s="1" t="s">
        <v>3751</v>
      </c>
      <c r="E345" s="1" t="s">
        <v>418</v>
      </c>
      <c r="F345" s="1" t="str">
        <f>VLOOKUP(Table5[[#This Row],[نام کارشناس دفتر فنی]],Table1[],3,0)</f>
        <v>کارشناس بازرسی وبرنامه ریزی تعمیرات برق وابزاردقیق(1)</v>
      </c>
      <c r="G345" s="1" t="s">
        <v>704</v>
      </c>
      <c r="H345" s="1" t="str">
        <f>VLOOKUP(Table5[[#This Row],[نام شخص کارشناس نظارت]],Table1[],3,0)</f>
        <v>کارشناس برق و ابزار دقیق نظارت (1)</v>
      </c>
      <c r="I345" s="1">
        <f>COUNTIF(Table2[کد سیستم],Table5[[#This Row],[کد سیستم]])</f>
        <v>1</v>
      </c>
    </row>
    <row r="346" spans="1:9" x14ac:dyDescent="0.25">
      <c r="A346" s="1">
        <v>345</v>
      </c>
      <c r="B346" s="1" t="s">
        <v>2234</v>
      </c>
      <c r="C346" s="1" t="s">
        <v>2234</v>
      </c>
      <c r="D346" s="1" t="s">
        <v>3751</v>
      </c>
      <c r="E346" s="1" t="s">
        <v>418</v>
      </c>
      <c r="F346" s="1" t="str">
        <f>VLOOKUP(Table5[[#This Row],[نام کارشناس دفتر فنی]],Table1[],3,0)</f>
        <v>کارشناس بازرسی وبرنامه ریزی تعمیرات برق وابزاردقیق(1)</v>
      </c>
      <c r="G346" s="1" t="s">
        <v>704</v>
      </c>
      <c r="H346" s="1" t="str">
        <f>VLOOKUP(Table5[[#This Row],[نام شخص کارشناس نظارت]],Table1[],3,0)</f>
        <v>کارشناس برق و ابزار دقیق نظارت (1)</v>
      </c>
      <c r="I346" s="1">
        <f>COUNTIF(Table2[کد سیستم],Table5[[#This Row],[کد سیستم]])</f>
        <v>1</v>
      </c>
    </row>
    <row r="347" spans="1:9" x14ac:dyDescent="0.25">
      <c r="A347" s="1">
        <v>346</v>
      </c>
      <c r="B347" s="1" t="s">
        <v>2236</v>
      </c>
      <c r="C347" s="1" t="s">
        <v>2236</v>
      </c>
      <c r="D347" s="1" t="s">
        <v>3751</v>
      </c>
      <c r="E347" s="1" t="s">
        <v>418</v>
      </c>
      <c r="F347" s="1" t="str">
        <f>VLOOKUP(Table5[[#This Row],[نام کارشناس دفتر فنی]],Table1[],3,0)</f>
        <v>کارشناس بازرسی وبرنامه ریزی تعمیرات برق وابزاردقیق(1)</v>
      </c>
      <c r="G347" s="1" t="s">
        <v>704</v>
      </c>
      <c r="H347" s="1" t="str">
        <f>VLOOKUP(Table5[[#This Row],[نام شخص کارشناس نظارت]],Table1[],3,0)</f>
        <v>کارشناس برق و ابزار دقیق نظارت (1)</v>
      </c>
      <c r="I347" s="1">
        <f>COUNTIF(Table2[کد سیستم],Table5[[#This Row],[کد سیستم]])</f>
        <v>1</v>
      </c>
    </row>
    <row r="348" spans="1:9" x14ac:dyDescent="0.25">
      <c r="A348" s="1">
        <v>347</v>
      </c>
      <c r="B348" s="1" t="s">
        <v>2238</v>
      </c>
      <c r="C348" s="1" t="s">
        <v>2238</v>
      </c>
      <c r="D348" s="1" t="s">
        <v>3751</v>
      </c>
      <c r="E348" s="1" t="s">
        <v>418</v>
      </c>
      <c r="F348" s="1" t="str">
        <f>VLOOKUP(Table5[[#This Row],[نام کارشناس دفتر فنی]],Table1[],3,0)</f>
        <v>کارشناس بازرسی وبرنامه ریزی تعمیرات برق وابزاردقیق(1)</v>
      </c>
      <c r="G348" s="1" t="s">
        <v>704</v>
      </c>
      <c r="H348" s="1" t="str">
        <f>VLOOKUP(Table5[[#This Row],[نام شخص کارشناس نظارت]],Table1[],3,0)</f>
        <v>کارشناس برق و ابزار دقیق نظارت (1)</v>
      </c>
      <c r="I348" s="1">
        <f>COUNTIF(Table2[کد سیستم],Table5[[#This Row],[کد سیستم]])</f>
        <v>1</v>
      </c>
    </row>
    <row r="349" spans="1:9" x14ac:dyDescent="0.25">
      <c r="A349" s="1">
        <v>348</v>
      </c>
      <c r="B349" s="1" t="s">
        <v>2240</v>
      </c>
      <c r="C349" s="1" t="s">
        <v>2240</v>
      </c>
      <c r="D349" s="1" t="s">
        <v>3751</v>
      </c>
      <c r="E349" s="1" t="s">
        <v>418</v>
      </c>
      <c r="F349" s="1" t="str">
        <f>VLOOKUP(Table5[[#This Row],[نام کارشناس دفتر فنی]],Table1[],3,0)</f>
        <v>کارشناس بازرسی وبرنامه ریزی تعمیرات برق وابزاردقیق(1)</v>
      </c>
      <c r="G349" s="1" t="s">
        <v>704</v>
      </c>
      <c r="H349" s="1" t="str">
        <f>VLOOKUP(Table5[[#This Row],[نام شخص کارشناس نظارت]],Table1[],3,0)</f>
        <v>کارشناس برق و ابزار دقیق نظارت (1)</v>
      </c>
      <c r="I349" s="1">
        <f>COUNTIF(Table2[کد سیستم],Table5[[#This Row],[کد سیستم]])</f>
        <v>1</v>
      </c>
    </row>
    <row r="350" spans="1:9" x14ac:dyDescent="0.25">
      <c r="A350" s="1">
        <v>349</v>
      </c>
      <c r="B350" s="1" t="s">
        <v>2242</v>
      </c>
      <c r="C350" s="1" t="s">
        <v>2242</v>
      </c>
      <c r="D350" s="1" t="s">
        <v>3751</v>
      </c>
      <c r="E350" s="1" t="s">
        <v>418</v>
      </c>
      <c r="F350" s="1" t="str">
        <f>VLOOKUP(Table5[[#This Row],[نام کارشناس دفتر فنی]],Table1[],3,0)</f>
        <v>کارشناس بازرسی وبرنامه ریزی تعمیرات برق وابزاردقیق(1)</v>
      </c>
      <c r="G350" s="1" t="s">
        <v>704</v>
      </c>
      <c r="H350" s="1" t="str">
        <f>VLOOKUP(Table5[[#This Row],[نام شخص کارشناس نظارت]],Table1[],3,0)</f>
        <v>کارشناس برق و ابزار دقیق نظارت (1)</v>
      </c>
      <c r="I350" s="1">
        <f>COUNTIF(Table2[کد سیستم],Table5[[#This Row],[کد سیستم]])</f>
        <v>1</v>
      </c>
    </row>
    <row r="351" spans="1:9" x14ac:dyDescent="0.25">
      <c r="A351" s="1">
        <v>350</v>
      </c>
      <c r="B351" s="1" t="s">
        <v>2244</v>
      </c>
      <c r="C351" s="1" t="s">
        <v>2244</v>
      </c>
      <c r="D351" s="1" t="s">
        <v>3751</v>
      </c>
      <c r="E351" s="1" t="s">
        <v>418</v>
      </c>
      <c r="F351" s="1" t="str">
        <f>VLOOKUP(Table5[[#This Row],[نام کارشناس دفتر فنی]],Table1[],3,0)</f>
        <v>کارشناس بازرسی وبرنامه ریزی تعمیرات برق وابزاردقیق(1)</v>
      </c>
      <c r="G351" s="1" t="s">
        <v>704</v>
      </c>
      <c r="H351" s="1" t="str">
        <f>VLOOKUP(Table5[[#This Row],[نام شخص کارشناس نظارت]],Table1[],3,0)</f>
        <v>کارشناس برق و ابزار دقیق نظارت (1)</v>
      </c>
      <c r="I351" s="1">
        <f>COUNTIF(Table2[کد سیستم],Table5[[#This Row],[کد سیستم]])</f>
        <v>1</v>
      </c>
    </row>
    <row r="352" spans="1:9" x14ac:dyDescent="0.25">
      <c r="A352" s="1">
        <v>351</v>
      </c>
      <c r="B352" s="1" t="s">
        <v>2246</v>
      </c>
      <c r="C352" s="1" t="s">
        <v>2246</v>
      </c>
      <c r="D352" s="1" t="s">
        <v>3751</v>
      </c>
      <c r="E352" s="1" t="s">
        <v>418</v>
      </c>
      <c r="F352" s="1" t="str">
        <f>VLOOKUP(Table5[[#This Row],[نام کارشناس دفتر فنی]],Table1[],3,0)</f>
        <v>کارشناس بازرسی وبرنامه ریزی تعمیرات برق وابزاردقیق(1)</v>
      </c>
      <c r="G352" s="1" t="s">
        <v>704</v>
      </c>
      <c r="H352" s="1" t="str">
        <f>VLOOKUP(Table5[[#This Row],[نام شخص کارشناس نظارت]],Table1[],3,0)</f>
        <v>کارشناس برق و ابزار دقیق نظارت (1)</v>
      </c>
      <c r="I352" s="1">
        <f>COUNTIF(Table2[کد سیستم],Table5[[#This Row],[کد سیستم]])</f>
        <v>1</v>
      </c>
    </row>
    <row r="353" spans="1:9" x14ac:dyDescent="0.25">
      <c r="A353" s="1">
        <v>352</v>
      </c>
      <c r="B353" s="1" t="s">
        <v>2248</v>
      </c>
      <c r="C353" s="1" t="s">
        <v>2248</v>
      </c>
      <c r="D353" s="1" t="s">
        <v>3751</v>
      </c>
      <c r="E353" s="1" t="s">
        <v>418</v>
      </c>
      <c r="F353" s="1" t="str">
        <f>VLOOKUP(Table5[[#This Row],[نام کارشناس دفتر فنی]],Table1[],3,0)</f>
        <v>کارشناس بازرسی وبرنامه ریزی تعمیرات برق وابزاردقیق(1)</v>
      </c>
      <c r="G353" s="1" t="s">
        <v>704</v>
      </c>
      <c r="H353" s="1" t="str">
        <f>VLOOKUP(Table5[[#This Row],[نام شخص کارشناس نظارت]],Table1[],3,0)</f>
        <v>کارشناس برق و ابزار دقیق نظارت (1)</v>
      </c>
      <c r="I353" s="1">
        <f>COUNTIF(Table2[کد سیستم],Table5[[#This Row],[کد سیستم]])</f>
        <v>1</v>
      </c>
    </row>
    <row r="354" spans="1:9" x14ac:dyDescent="0.25">
      <c r="A354" s="1">
        <v>353</v>
      </c>
      <c r="B354" s="1" t="s">
        <v>2250</v>
      </c>
      <c r="C354" s="1" t="s">
        <v>2250</v>
      </c>
      <c r="D354" s="1" t="s">
        <v>3751</v>
      </c>
      <c r="E354" s="1" t="s">
        <v>418</v>
      </c>
      <c r="F354" s="1" t="str">
        <f>VLOOKUP(Table5[[#This Row],[نام کارشناس دفتر فنی]],Table1[],3,0)</f>
        <v>کارشناس بازرسی وبرنامه ریزی تعمیرات برق وابزاردقیق(1)</v>
      </c>
      <c r="G354" s="1" t="s">
        <v>704</v>
      </c>
      <c r="H354" s="1" t="str">
        <f>VLOOKUP(Table5[[#This Row],[نام شخص کارشناس نظارت]],Table1[],3,0)</f>
        <v>کارشناس برق و ابزار دقیق نظارت (1)</v>
      </c>
      <c r="I354" s="1">
        <f>COUNTIF(Table2[کد سیستم],Table5[[#This Row],[کد سیستم]])</f>
        <v>1</v>
      </c>
    </row>
    <row r="355" spans="1:9" x14ac:dyDescent="0.25">
      <c r="A355" s="1">
        <v>354</v>
      </c>
      <c r="B355" s="1" t="s">
        <v>2252</v>
      </c>
      <c r="C355" s="1" t="s">
        <v>2252</v>
      </c>
      <c r="D355" s="1" t="s">
        <v>3751</v>
      </c>
      <c r="E355" s="1" t="s">
        <v>418</v>
      </c>
      <c r="F355" s="1" t="str">
        <f>VLOOKUP(Table5[[#This Row],[نام کارشناس دفتر فنی]],Table1[],3,0)</f>
        <v>کارشناس بازرسی وبرنامه ریزی تعمیرات برق وابزاردقیق(1)</v>
      </c>
      <c r="G355" s="1" t="s">
        <v>704</v>
      </c>
      <c r="H355" s="1" t="str">
        <f>VLOOKUP(Table5[[#This Row],[نام شخص کارشناس نظارت]],Table1[],3,0)</f>
        <v>کارشناس برق و ابزار دقیق نظارت (1)</v>
      </c>
      <c r="I355" s="1">
        <f>COUNTIF(Table2[کد سیستم],Table5[[#This Row],[کد سیستم]])</f>
        <v>1</v>
      </c>
    </row>
    <row r="356" spans="1:9" x14ac:dyDescent="0.25">
      <c r="A356" s="1">
        <v>355</v>
      </c>
      <c r="B356" s="1" t="s">
        <v>2254</v>
      </c>
      <c r="C356" s="1" t="s">
        <v>2254</v>
      </c>
      <c r="D356" s="1" t="s">
        <v>3751</v>
      </c>
      <c r="E356" s="1" t="s">
        <v>418</v>
      </c>
      <c r="F356" s="1" t="str">
        <f>VLOOKUP(Table5[[#This Row],[نام کارشناس دفتر فنی]],Table1[],3,0)</f>
        <v>کارشناس بازرسی وبرنامه ریزی تعمیرات برق وابزاردقیق(1)</v>
      </c>
      <c r="G356" s="1" t="s">
        <v>704</v>
      </c>
      <c r="H356" s="1" t="str">
        <f>VLOOKUP(Table5[[#This Row],[نام شخص کارشناس نظارت]],Table1[],3,0)</f>
        <v>کارشناس برق و ابزار دقیق نظارت (1)</v>
      </c>
      <c r="I356" s="1">
        <f>COUNTIF(Table2[کد سیستم],Table5[[#This Row],[کد سیستم]])</f>
        <v>1</v>
      </c>
    </row>
    <row r="357" spans="1:9" x14ac:dyDescent="0.25">
      <c r="A357" s="1">
        <v>356</v>
      </c>
      <c r="B357" s="1" t="s">
        <v>2256</v>
      </c>
      <c r="C357" s="1" t="s">
        <v>2256</v>
      </c>
      <c r="D357" s="1" t="s">
        <v>3751</v>
      </c>
      <c r="E357" s="1" t="s">
        <v>418</v>
      </c>
      <c r="F357" s="1" t="str">
        <f>VLOOKUP(Table5[[#This Row],[نام کارشناس دفتر فنی]],Table1[],3,0)</f>
        <v>کارشناس بازرسی وبرنامه ریزی تعمیرات برق وابزاردقیق(1)</v>
      </c>
      <c r="G357" s="1" t="s">
        <v>704</v>
      </c>
      <c r="H357" s="1" t="str">
        <f>VLOOKUP(Table5[[#This Row],[نام شخص کارشناس نظارت]],Table1[],3,0)</f>
        <v>کارشناس برق و ابزار دقیق نظارت (1)</v>
      </c>
      <c r="I357" s="1">
        <f>COUNTIF(Table2[کد سیستم],Table5[[#This Row],[کد سیستم]])</f>
        <v>1</v>
      </c>
    </row>
    <row r="358" spans="1:9" x14ac:dyDescent="0.25">
      <c r="A358" s="1">
        <v>357</v>
      </c>
      <c r="B358" s="1" t="s">
        <v>2258</v>
      </c>
      <c r="C358" s="1" t="s">
        <v>2258</v>
      </c>
      <c r="D358" s="1" t="s">
        <v>3751</v>
      </c>
      <c r="E358" s="1" t="s">
        <v>418</v>
      </c>
      <c r="F358" s="1" t="str">
        <f>VLOOKUP(Table5[[#This Row],[نام کارشناس دفتر فنی]],Table1[],3,0)</f>
        <v>کارشناس بازرسی وبرنامه ریزی تعمیرات برق وابزاردقیق(1)</v>
      </c>
      <c r="G358" s="1" t="s">
        <v>704</v>
      </c>
      <c r="H358" s="1" t="str">
        <f>VLOOKUP(Table5[[#This Row],[نام شخص کارشناس نظارت]],Table1[],3,0)</f>
        <v>کارشناس برق و ابزار دقیق نظارت (1)</v>
      </c>
      <c r="I358" s="1">
        <f>COUNTIF(Table2[کد سیستم],Table5[[#This Row],[کد سیستم]])</f>
        <v>1</v>
      </c>
    </row>
    <row r="359" spans="1:9" x14ac:dyDescent="0.25">
      <c r="A359" s="1">
        <v>358</v>
      </c>
      <c r="B359" s="1" t="s">
        <v>2260</v>
      </c>
      <c r="C359" s="1" t="s">
        <v>2260</v>
      </c>
      <c r="D359" s="1" t="s">
        <v>3751</v>
      </c>
      <c r="E359" s="1" t="s">
        <v>418</v>
      </c>
      <c r="F359" s="1" t="str">
        <f>VLOOKUP(Table5[[#This Row],[نام کارشناس دفتر فنی]],Table1[],3,0)</f>
        <v>کارشناس بازرسی وبرنامه ریزی تعمیرات برق وابزاردقیق(1)</v>
      </c>
      <c r="G359" s="1" t="s">
        <v>704</v>
      </c>
      <c r="H359" s="1" t="str">
        <f>VLOOKUP(Table5[[#This Row],[نام شخص کارشناس نظارت]],Table1[],3,0)</f>
        <v>کارشناس برق و ابزار دقیق نظارت (1)</v>
      </c>
      <c r="I359" s="1">
        <f>COUNTIF(Table2[کد سیستم],Table5[[#This Row],[کد سیستم]])</f>
        <v>1</v>
      </c>
    </row>
    <row r="360" spans="1:9" x14ac:dyDescent="0.25">
      <c r="A360" s="1">
        <v>359</v>
      </c>
      <c r="B360" s="1" t="s">
        <v>2262</v>
      </c>
      <c r="C360" s="1" t="s">
        <v>2262</v>
      </c>
      <c r="D360" s="1" t="s">
        <v>3751</v>
      </c>
      <c r="E360" s="1" t="s">
        <v>418</v>
      </c>
      <c r="F360" s="1" t="str">
        <f>VLOOKUP(Table5[[#This Row],[نام کارشناس دفتر فنی]],Table1[],3,0)</f>
        <v>کارشناس بازرسی وبرنامه ریزی تعمیرات برق وابزاردقیق(1)</v>
      </c>
      <c r="G360" s="1" t="s">
        <v>704</v>
      </c>
      <c r="H360" s="1" t="str">
        <f>VLOOKUP(Table5[[#This Row],[نام شخص کارشناس نظارت]],Table1[],3,0)</f>
        <v>کارشناس برق و ابزار دقیق نظارت (1)</v>
      </c>
      <c r="I360" s="1">
        <f>COUNTIF(Table2[کد سیستم],Table5[[#This Row],[کد سیستم]])</f>
        <v>1</v>
      </c>
    </row>
    <row r="361" spans="1:9" x14ac:dyDescent="0.25">
      <c r="A361" s="1">
        <v>360</v>
      </c>
      <c r="B361" s="1" t="s">
        <v>2264</v>
      </c>
      <c r="C361" s="1" t="s">
        <v>2264</v>
      </c>
      <c r="D361" s="1" t="s">
        <v>3751</v>
      </c>
      <c r="E361" s="1" t="s">
        <v>418</v>
      </c>
      <c r="F361" s="1" t="str">
        <f>VLOOKUP(Table5[[#This Row],[نام کارشناس دفتر فنی]],Table1[],3,0)</f>
        <v>کارشناس بازرسی وبرنامه ریزی تعمیرات برق وابزاردقیق(1)</v>
      </c>
      <c r="G361" s="1" t="s">
        <v>704</v>
      </c>
      <c r="H361" s="1" t="str">
        <f>VLOOKUP(Table5[[#This Row],[نام شخص کارشناس نظارت]],Table1[],3,0)</f>
        <v>کارشناس برق و ابزار دقیق نظارت (1)</v>
      </c>
      <c r="I361" s="1">
        <f>COUNTIF(Table2[کد سیستم],Table5[[#This Row],[کد سیستم]])</f>
        <v>1</v>
      </c>
    </row>
    <row r="362" spans="1:9" x14ac:dyDescent="0.25">
      <c r="A362" s="1">
        <v>361</v>
      </c>
      <c r="B362" s="1" t="s">
        <v>2266</v>
      </c>
      <c r="C362" s="1" t="s">
        <v>2266</v>
      </c>
      <c r="D362" s="1" t="s">
        <v>3751</v>
      </c>
      <c r="E362" s="1" t="s">
        <v>418</v>
      </c>
      <c r="F362" s="1" t="str">
        <f>VLOOKUP(Table5[[#This Row],[نام کارشناس دفتر فنی]],Table1[],3,0)</f>
        <v>کارشناس بازرسی وبرنامه ریزی تعمیرات برق وابزاردقیق(1)</v>
      </c>
      <c r="G362" s="1" t="s">
        <v>704</v>
      </c>
      <c r="H362" s="1" t="str">
        <f>VLOOKUP(Table5[[#This Row],[نام شخص کارشناس نظارت]],Table1[],3,0)</f>
        <v>کارشناس برق و ابزار دقیق نظارت (1)</v>
      </c>
      <c r="I362" s="1">
        <f>COUNTIF(Table2[کد سیستم],Table5[[#This Row],[کد سیستم]])</f>
        <v>1</v>
      </c>
    </row>
    <row r="363" spans="1:9" x14ac:dyDescent="0.25">
      <c r="A363" s="1">
        <v>362</v>
      </c>
      <c r="B363" s="1" t="s">
        <v>2268</v>
      </c>
      <c r="C363" s="1" t="s">
        <v>2268</v>
      </c>
      <c r="D363" s="1" t="s">
        <v>3751</v>
      </c>
      <c r="E363" s="1" t="s">
        <v>418</v>
      </c>
      <c r="F363" s="1" t="str">
        <f>VLOOKUP(Table5[[#This Row],[نام کارشناس دفتر فنی]],Table1[],3,0)</f>
        <v>کارشناس بازرسی وبرنامه ریزی تعمیرات برق وابزاردقیق(1)</v>
      </c>
      <c r="G363" s="1" t="s">
        <v>704</v>
      </c>
      <c r="H363" s="1" t="str">
        <f>VLOOKUP(Table5[[#This Row],[نام شخص کارشناس نظارت]],Table1[],3,0)</f>
        <v>کارشناس برق و ابزار دقیق نظارت (1)</v>
      </c>
      <c r="I363" s="1">
        <f>COUNTIF(Table2[کد سیستم],Table5[[#This Row],[کد سیستم]])</f>
        <v>1</v>
      </c>
    </row>
    <row r="364" spans="1:9" x14ac:dyDescent="0.25">
      <c r="A364" s="1">
        <v>363</v>
      </c>
      <c r="B364" s="1" t="s">
        <v>2270</v>
      </c>
      <c r="C364" s="1" t="s">
        <v>2270</v>
      </c>
      <c r="D364" s="1" t="s">
        <v>3751</v>
      </c>
      <c r="E364" s="1" t="s">
        <v>418</v>
      </c>
      <c r="F364" s="1" t="str">
        <f>VLOOKUP(Table5[[#This Row],[نام کارشناس دفتر فنی]],Table1[],3,0)</f>
        <v>کارشناس بازرسی وبرنامه ریزی تعمیرات برق وابزاردقیق(1)</v>
      </c>
      <c r="G364" s="1" t="s">
        <v>704</v>
      </c>
      <c r="H364" s="1" t="str">
        <f>VLOOKUP(Table5[[#This Row],[نام شخص کارشناس نظارت]],Table1[],3,0)</f>
        <v>کارشناس برق و ابزار دقیق نظارت (1)</v>
      </c>
      <c r="I364" s="1">
        <f>COUNTIF(Table2[کد سیستم],Table5[[#This Row],[کد سیستم]])</f>
        <v>1</v>
      </c>
    </row>
    <row r="365" spans="1:9" x14ac:dyDescent="0.25">
      <c r="A365" s="1">
        <v>364</v>
      </c>
      <c r="B365" s="1" t="s">
        <v>2272</v>
      </c>
      <c r="C365" s="1" t="s">
        <v>2272</v>
      </c>
      <c r="D365" s="1" t="s">
        <v>3751</v>
      </c>
      <c r="E365" s="1" t="s">
        <v>418</v>
      </c>
      <c r="F365" s="1" t="str">
        <f>VLOOKUP(Table5[[#This Row],[نام کارشناس دفتر فنی]],Table1[],3,0)</f>
        <v>کارشناس بازرسی وبرنامه ریزی تعمیرات برق وابزاردقیق(1)</v>
      </c>
      <c r="G365" s="1" t="s">
        <v>704</v>
      </c>
      <c r="H365" s="1" t="str">
        <f>VLOOKUP(Table5[[#This Row],[نام شخص کارشناس نظارت]],Table1[],3,0)</f>
        <v>کارشناس برق و ابزار دقیق نظارت (1)</v>
      </c>
      <c r="I365" s="1">
        <f>COUNTIF(Table2[کد سیستم],Table5[[#This Row],[کد سیستم]])</f>
        <v>1</v>
      </c>
    </row>
    <row r="366" spans="1:9" x14ac:dyDescent="0.25">
      <c r="A366" s="1">
        <v>365</v>
      </c>
      <c r="B366" s="1" t="s">
        <v>2274</v>
      </c>
      <c r="C366" s="1" t="s">
        <v>2274</v>
      </c>
      <c r="D366" s="1" t="s">
        <v>3751</v>
      </c>
      <c r="E366" s="1" t="s">
        <v>418</v>
      </c>
      <c r="F366" s="1" t="str">
        <f>VLOOKUP(Table5[[#This Row],[نام کارشناس دفتر فنی]],Table1[],3,0)</f>
        <v>کارشناس بازرسی وبرنامه ریزی تعمیرات برق وابزاردقیق(1)</v>
      </c>
      <c r="G366" s="1" t="s">
        <v>704</v>
      </c>
      <c r="H366" s="1" t="str">
        <f>VLOOKUP(Table5[[#This Row],[نام شخص کارشناس نظارت]],Table1[],3,0)</f>
        <v>کارشناس برق و ابزار دقیق نظارت (1)</v>
      </c>
      <c r="I366" s="1">
        <f>COUNTIF(Table2[کد سیستم],Table5[[#This Row],[کد سیستم]])</f>
        <v>1</v>
      </c>
    </row>
    <row r="367" spans="1:9" x14ac:dyDescent="0.25">
      <c r="A367" s="1">
        <v>366</v>
      </c>
      <c r="B367" s="1" t="s">
        <v>2276</v>
      </c>
      <c r="C367" s="1" t="s">
        <v>2276</v>
      </c>
      <c r="D367" s="1" t="s">
        <v>3751</v>
      </c>
      <c r="E367" s="1" t="s">
        <v>418</v>
      </c>
      <c r="F367" s="1" t="str">
        <f>VLOOKUP(Table5[[#This Row],[نام کارشناس دفتر فنی]],Table1[],3,0)</f>
        <v>کارشناس بازرسی وبرنامه ریزی تعمیرات برق وابزاردقیق(1)</v>
      </c>
      <c r="G367" s="1" t="s">
        <v>704</v>
      </c>
      <c r="H367" s="1" t="str">
        <f>VLOOKUP(Table5[[#This Row],[نام شخص کارشناس نظارت]],Table1[],3,0)</f>
        <v>کارشناس برق و ابزار دقیق نظارت (1)</v>
      </c>
      <c r="I367" s="1">
        <f>COUNTIF(Table2[کد سیستم],Table5[[#This Row],[کد سیستم]])</f>
        <v>1</v>
      </c>
    </row>
    <row r="368" spans="1:9" x14ac:dyDescent="0.25">
      <c r="A368" s="1">
        <v>367</v>
      </c>
      <c r="B368" s="1" t="s">
        <v>2278</v>
      </c>
      <c r="C368" s="1" t="s">
        <v>2278</v>
      </c>
      <c r="D368" s="1" t="s">
        <v>3751</v>
      </c>
      <c r="E368" s="1" t="s">
        <v>418</v>
      </c>
      <c r="F368" s="1" t="str">
        <f>VLOOKUP(Table5[[#This Row],[نام کارشناس دفتر فنی]],Table1[],3,0)</f>
        <v>کارشناس بازرسی وبرنامه ریزی تعمیرات برق وابزاردقیق(1)</v>
      </c>
      <c r="G368" s="1" t="s">
        <v>704</v>
      </c>
      <c r="H368" s="1" t="str">
        <f>VLOOKUP(Table5[[#This Row],[نام شخص کارشناس نظارت]],Table1[],3,0)</f>
        <v>کارشناس برق و ابزار دقیق نظارت (1)</v>
      </c>
      <c r="I368" s="1">
        <f>COUNTIF(Table2[کد سیستم],Table5[[#This Row],[کد سیستم]])</f>
        <v>1</v>
      </c>
    </row>
    <row r="369" spans="1:9" x14ac:dyDescent="0.25">
      <c r="A369" s="1">
        <v>368</v>
      </c>
      <c r="B369" s="1" t="s">
        <v>2280</v>
      </c>
      <c r="C369" s="1" t="s">
        <v>2280</v>
      </c>
      <c r="D369" s="1" t="s">
        <v>3751</v>
      </c>
      <c r="E369" s="1" t="s">
        <v>418</v>
      </c>
      <c r="F369" s="1" t="str">
        <f>VLOOKUP(Table5[[#This Row],[نام کارشناس دفتر فنی]],Table1[],3,0)</f>
        <v>کارشناس بازرسی وبرنامه ریزی تعمیرات برق وابزاردقیق(1)</v>
      </c>
      <c r="G369" s="1" t="s">
        <v>704</v>
      </c>
      <c r="H369" s="1" t="str">
        <f>VLOOKUP(Table5[[#This Row],[نام شخص کارشناس نظارت]],Table1[],3,0)</f>
        <v>کارشناس برق و ابزار دقیق نظارت (1)</v>
      </c>
      <c r="I369" s="1">
        <f>COUNTIF(Table2[کد سیستم],Table5[[#This Row],[کد سیستم]])</f>
        <v>1</v>
      </c>
    </row>
    <row r="370" spans="1:9" x14ac:dyDescent="0.25">
      <c r="A370" s="1">
        <v>369</v>
      </c>
      <c r="B370" s="1" t="s">
        <v>2282</v>
      </c>
      <c r="C370" s="1" t="s">
        <v>2282</v>
      </c>
      <c r="D370" s="1" t="s">
        <v>3751</v>
      </c>
      <c r="E370" s="1" t="s">
        <v>418</v>
      </c>
      <c r="F370" s="1" t="str">
        <f>VLOOKUP(Table5[[#This Row],[نام کارشناس دفتر فنی]],Table1[],3,0)</f>
        <v>کارشناس بازرسی وبرنامه ریزی تعمیرات برق وابزاردقیق(1)</v>
      </c>
      <c r="G370" s="1" t="s">
        <v>704</v>
      </c>
      <c r="H370" s="1" t="str">
        <f>VLOOKUP(Table5[[#This Row],[نام شخص کارشناس نظارت]],Table1[],3,0)</f>
        <v>کارشناس برق و ابزار دقیق نظارت (1)</v>
      </c>
      <c r="I370" s="1">
        <f>COUNTIF(Table2[کد سیستم],Table5[[#This Row],[کد سیستم]])</f>
        <v>1</v>
      </c>
    </row>
    <row r="371" spans="1:9" x14ac:dyDescent="0.25">
      <c r="A371" s="1">
        <v>370</v>
      </c>
      <c r="B371" s="1" t="s">
        <v>2284</v>
      </c>
      <c r="C371" s="1" t="s">
        <v>2284</v>
      </c>
      <c r="D371" s="1" t="s">
        <v>3751</v>
      </c>
      <c r="E371" s="1" t="s">
        <v>418</v>
      </c>
      <c r="F371" s="1" t="str">
        <f>VLOOKUP(Table5[[#This Row],[نام کارشناس دفتر فنی]],Table1[],3,0)</f>
        <v>کارشناس بازرسی وبرنامه ریزی تعمیرات برق وابزاردقیق(1)</v>
      </c>
      <c r="G371" s="1" t="s">
        <v>704</v>
      </c>
      <c r="H371" s="1" t="str">
        <f>VLOOKUP(Table5[[#This Row],[نام شخص کارشناس نظارت]],Table1[],3,0)</f>
        <v>کارشناس برق و ابزار دقیق نظارت (1)</v>
      </c>
      <c r="I371" s="1">
        <f>COUNTIF(Table2[کد سیستم],Table5[[#This Row],[کد سیستم]])</f>
        <v>1</v>
      </c>
    </row>
    <row r="372" spans="1:9" x14ac:dyDescent="0.25">
      <c r="A372" s="1">
        <v>371</v>
      </c>
      <c r="B372" s="1" t="s">
        <v>2286</v>
      </c>
      <c r="C372" s="1" t="s">
        <v>2286</v>
      </c>
      <c r="D372" s="1" t="s">
        <v>3751</v>
      </c>
      <c r="E372" s="1" t="s">
        <v>418</v>
      </c>
      <c r="F372" s="1" t="str">
        <f>VLOOKUP(Table5[[#This Row],[نام کارشناس دفتر فنی]],Table1[],3,0)</f>
        <v>کارشناس بازرسی وبرنامه ریزی تعمیرات برق وابزاردقیق(1)</v>
      </c>
      <c r="G372" s="1" t="s">
        <v>704</v>
      </c>
      <c r="H372" s="1" t="str">
        <f>VLOOKUP(Table5[[#This Row],[نام شخص کارشناس نظارت]],Table1[],3,0)</f>
        <v>کارشناس برق و ابزار دقیق نظارت (1)</v>
      </c>
      <c r="I372" s="1">
        <f>COUNTIF(Table2[کد سیستم],Table5[[#This Row],[کد سیستم]])</f>
        <v>1</v>
      </c>
    </row>
    <row r="373" spans="1:9" x14ac:dyDescent="0.25">
      <c r="A373" s="1">
        <v>372</v>
      </c>
      <c r="B373" s="1" t="s">
        <v>2288</v>
      </c>
      <c r="C373" s="1" t="s">
        <v>2288</v>
      </c>
      <c r="D373" s="1" t="s">
        <v>3751</v>
      </c>
      <c r="E373" s="1" t="s">
        <v>418</v>
      </c>
      <c r="F373" s="1" t="str">
        <f>VLOOKUP(Table5[[#This Row],[نام کارشناس دفتر فنی]],Table1[],3,0)</f>
        <v>کارشناس بازرسی وبرنامه ریزی تعمیرات برق وابزاردقیق(1)</v>
      </c>
      <c r="G373" s="1" t="s">
        <v>704</v>
      </c>
      <c r="H373" s="1" t="str">
        <f>VLOOKUP(Table5[[#This Row],[نام شخص کارشناس نظارت]],Table1[],3,0)</f>
        <v>کارشناس برق و ابزار دقیق نظارت (1)</v>
      </c>
      <c r="I373" s="1">
        <f>COUNTIF(Table2[کد سیستم],Table5[[#This Row],[کد سیستم]])</f>
        <v>1</v>
      </c>
    </row>
    <row r="374" spans="1:9" x14ac:dyDescent="0.25">
      <c r="A374" s="1">
        <v>373</v>
      </c>
      <c r="B374" s="1" t="s">
        <v>2290</v>
      </c>
      <c r="C374" s="1" t="s">
        <v>2290</v>
      </c>
      <c r="D374" s="1" t="s">
        <v>3751</v>
      </c>
      <c r="E374" s="1" t="s">
        <v>418</v>
      </c>
      <c r="F374" s="1" t="str">
        <f>VLOOKUP(Table5[[#This Row],[نام کارشناس دفتر فنی]],Table1[],3,0)</f>
        <v>کارشناس بازرسی وبرنامه ریزی تعمیرات برق وابزاردقیق(1)</v>
      </c>
      <c r="G374" s="1" t="s">
        <v>704</v>
      </c>
      <c r="H374" s="1" t="str">
        <f>VLOOKUP(Table5[[#This Row],[نام شخص کارشناس نظارت]],Table1[],3,0)</f>
        <v>کارشناس برق و ابزار دقیق نظارت (1)</v>
      </c>
      <c r="I374" s="1">
        <f>COUNTIF(Table2[کد سیستم],Table5[[#This Row],[کد سیستم]])</f>
        <v>1</v>
      </c>
    </row>
    <row r="375" spans="1:9" x14ac:dyDescent="0.25">
      <c r="A375" s="1">
        <v>374</v>
      </c>
      <c r="B375" s="1" t="s">
        <v>2292</v>
      </c>
      <c r="C375" s="1" t="s">
        <v>2292</v>
      </c>
      <c r="D375" s="1" t="s">
        <v>3751</v>
      </c>
      <c r="E375" s="1" t="s">
        <v>418</v>
      </c>
      <c r="F375" s="1" t="str">
        <f>VLOOKUP(Table5[[#This Row],[نام کارشناس دفتر فنی]],Table1[],3,0)</f>
        <v>کارشناس بازرسی وبرنامه ریزی تعمیرات برق وابزاردقیق(1)</v>
      </c>
      <c r="G375" s="1" t="s">
        <v>704</v>
      </c>
      <c r="H375" s="1" t="str">
        <f>VLOOKUP(Table5[[#This Row],[نام شخص کارشناس نظارت]],Table1[],3,0)</f>
        <v>کارشناس برق و ابزار دقیق نظارت (1)</v>
      </c>
      <c r="I375" s="1">
        <f>COUNTIF(Table2[کد سیستم],Table5[[#This Row],[کد سیستم]])</f>
        <v>1</v>
      </c>
    </row>
    <row r="376" spans="1:9" x14ac:dyDescent="0.25">
      <c r="A376" s="1">
        <v>375</v>
      </c>
      <c r="B376" s="1" t="s">
        <v>2294</v>
      </c>
      <c r="C376" s="1" t="s">
        <v>2294</v>
      </c>
      <c r="D376" s="1" t="s">
        <v>3751</v>
      </c>
      <c r="E376" s="1" t="s">
        <v>418</v>
      </c>
      <c r="F376" s="1" t="str">
        <f>VLOOKUP(Table5[[#This Row],[نام کارشناس دفتر فنی]],Table1[],3,0)</f>
        <v>کارشناس بازرسی وبرنامه ریزی تعمیرات برق وابزاردقیق(1)</v>
      </c>
      <c r="G376" s="1" t="s">
        <v>704</v>
      </c>
      <c r="H376" s="1" t="str">
        <f>VLOOKUP(Table5[[#This Row],[نام شخص کارشناس نظارت]],Table1[],3,0)</f>
        <v>کارشناس برق و ابزار دقیق نظارت (1)</v>
      </c>
      <c r="I376" s="1">
        <f>COUNTIF(Table2[کد سیستم],Table5[[#This Row],[کد سیستم]])</f>
        <v>1</v>
      </c>
    </row>
    <row r="377" spans="1:9" x14ac:dyDescent="0.25">
      <c r="A377" s="1">
        <v>376</v>
      </c>
      <c r="B377" s="1" t="s">
        <v>2296</v>
      </c>
      <c r="C377" s="1" t="s">
        <v>2296</v>
      </c>
      <c r="D377" s="1" t="s">
        <v>3751</v>
      </c>
      <c r="E377" s="1" t="s">
        <v>418</v>
      </c>
      <c r="F377" s="1" t="str">
        <f>VLOOKUP(Table5[[#This Row],[نام کارشناس دفتر فنی]],Table1[],3,0)</f>
        <v>کارشناس بازرسی وبرنامه ریزی تعمیرات برق وابزاردقیق(1)</v>
      </c>
      <c r="G377" s="1" t="s">
        <v>704</v>
      </c>
      <c r="H377" s="1" t="str">
        <f>VLOOKUP(Table5[[#This Row],[نام شخص کارشناس نظارت]],Table1[],3,0)</f>
        <v>کارشناس برق و ابزار دقیق نظارت (1)</v>
      </c>
      <c r="I377" s="1">
        <f>COUNTIF(Table2[کد سیستم],Table5[[#This Row],[کد سیستم]])</f>
        <v>1</v>
      </c>
    </row>
    <row r="378" spans="1:9" x14ac:dyDescent="0.25">
      <c r="A378" s="1">
        <v>377</v>
      </c>
      <c r="B378" s="1" t="s">
        <v>2298</v>
      </c>
      <c r="C378" s="1" t="s">
        <v>2298</v>
      </c>
      <c r="D378" s="1" t="s">
        <v>3751</v>
      </c>
      <c r="E378" s="1" t="s">
        <v>418</v>
      </c>
      <c r="F378" s="1" t="str">
        <f>VLOOKUP(Table5[[#This Row],[نام کارشناس دفتر فنی]],Table1[],3,0)</f>
        <v>کارشناس بازرسی وبرنامه ریزی تعمیرات برق وابزاردقیق(1)</v>
      </c>
      <c r="G378" s="1" t="s">
        <v>704</v>
      </c>
      <c r="H378" s="1" t="str">
        <f>VLOOKUP(Table5[[#This Row],[نام شخص کارشناس نظارت]],Table1[],3,0)</f>
        <v>کارشناس برق و ابزار دقیق نظارت (1)</v>
      </c>
      <c r="I378" s="1">
        <f>COUNTIF(Table2[کد سیستم],Table5[[#This Row],[کد سیستم]])</f>
        <v>1</v>
      </c>
    </row>
    <row r="379" spans="1:9" x14ac:dyDescent="0.25">
      <c r="A379" s="1">
        <v>378</v>
      </c>
      <c r="B379" s="1" t="s">
        <v>2300</v>
      </c>
      <c r="C379" s="1" t="s">
        <v>2300</v>
      </c>
      <c r="D379" s="1" t="s">
        <v>3751</v>
      </c>
      <c r="E379" s="1" t="s">
        <v>418</v>
      </c>
      <c r="F379" s="1" t="str">
        <f>VLOOKUP(Table5[[#This Row],[نام کارشناس دفتر فنی]],Table1[],3,0)</f>
        <v>کارشناس بازرسی وبرنامه ریزی تعمیرات برق وابزاردقیق(1)</v>
      </c>
      <c r="G379" s="1" t="s">
        <v>704</v>
      </c>
      <c r="H379" s="1" t="str">
        <f>VLOOKUP(Table5[[#This Row],[نام شخص کارشناس نظارت]],Table1[],3,0)</f>
        <v>کارشناس برق و ابزار دقیق نظارت (1)</v>
      </c>
      <c r="I379" s="1">
        <f>COUNTIF(Table2[کد سیستم],Table5[[#This Row],[کد سیستم]])</f>
        <v>1</v>
      </c>
    </row>
    <row r="380" spans="1:9" x14ac:dyDescent="0.25">
      <c r="A380" s="1">
        <v>379</v>
      </c>
      <c r="B380" s="1" t="s">
        <v>2302</v>
      </c>
      <c r="C380" s="1" t="s">
        <v>2302</v>
      </c>
      <c r="D380" s="1" t="s">
        <v>3751</v>
      </c>
      <c r="E380" s="1" t="s">
        <v>418</v>
      </c>
      <c r="F380" s="1" t="str">
        <f>VLOOKUP(Table5[[#This Row],[نام کارشناس دفتر فنی]],Table1[],3,0)</f>
        <v>کارشناس بازرسی وبرنامه ریزی تعمیرات برق وابزاردقیق(1)</v>
      </c>
      <c r="G380" s="1" t="s">
        <v>704</v>
      </c>
      <c r="H380" s="1" t="str">
        <f>VLOOKUP(Table5[[#This Row],[نام شخص کارشناس نظارت]],Table1[],3,0)</f>
        <v>کارشناس برق و ابزار دقیق نظارت (1)</v>
      </c>
      <c r="I380" s="1">
        <f>COUNTIF(Table2[کد سیستم],Table5[[#This Row],[کد سیستم]])</f>
        <v>1</v>
      </c>
    </row>
    <row r="381" spans="1:9" x14ac:dyDescent="0.25">
      <c r="A381" s="1">
        <v>380</v>
      </c>
      <c r="B381" s="1" t="s">
        <v>2304</v>
      </c>
      <c r="C381" s="1" t="s">
        <v>2304</v>
      </c>
      <c r="D381" s="1" t="s">
        <v>3751</v>
      </c>
      <c r="E381" s="1" t="s">
        <v>418</v>
      </c>
      <c r="F381" s="1" t="str">
        <f>VLOOKUP(Table5[[#This Row],[نام کارشناس دفتر فنی]],Table1[],3,0)</f>
        <v>کارشناس بازرسی وبرنامه ریزی تعمیرات برق وابزاردقیق(1)</v>
      </c>
      <c r="G381" s="1" t="s">
        <v>704</v>
      </c>
      <c r="H381" s="1" t="str">
        <f>VLOOKUP(Table5[[#This Row],[نام شخص کارشناس نظارت]],Table1[],3,0)</f>
        <v>کارشناس برق و ابزار دقیق نظارت (1)</v>
      </c>
      <c r="I381" s="1">
        <f>COUNTIF(Table2[کد سیستم],Table5[[#This Row],[کد سیستم]])</f>
        <v>1</v>
      </c>
    </row>
    <row r="382" spans="1:9" x14ac:dyDescent="0.25">
      <c r="A382" s="1">
        <v>381</v>
      </c>
      <c r="B382" s="1" t="s">
        <v>2306</v>
      </c>
      <c r="C382" s="1" t="s">
        <v>2306</v>
      </c>
      <c r="D382" s="1" t="s">
        <v>3751</v>
      </c>
      <c r="E382" s="1" t="s">
        <v>418</v>
      </c>
      <c r="F382" s="1" t="str">
        <f>VLOOKUP(Table5[[#This Row],[نام کارشناس دفتر فنی]],Table1[],3,0)</f>
        <v>کارشناس بازرسی وبرنامه ریزی تعمیرات برق وابزاردقیق(1)</v>
      </c>
      <c r="G382" s="1" t="s">
        <v>704</v>
      </c>
      <c r="H382" s="1" t="str">
        <f>VLOOKUP(Table5[[#This Row],[نام شخص کارشناس نظارت]],Table1[],3,0)</f>
        <v>کارشناس برق و ابزار دقیق نظارت (1)</v>
      </c>
      <c r="I382" s="1">
        <f>COUNTIF(Table2[کد سیستم],Table5[[#This Row],[کد سیستم]])</f>
        <v>1</v>
      </c>
    </row>
    <row r="383" spans="1:9" x14ac:dyDescent="0.25">
      <c r="A383" s="1">
        <v>382</v>
      </c>
      <c r="B383" s="1" t="s">
        <v>2308</v>
      </c>
      <c r="C383" s="1" t="s">
        <v>2308</v>
      </c>
      <c r="D383" s="1" t="s">
        <v>3751</v>
      </c>
      <c r="E383" s="1" t="s">
        <v>418</v>
      </c>
      <c r="F383" s="1" t="str">
        <f>VLOOKUP(Table5[[#This Row],[نام کارشناس دفتر فنی]],Table1[],3,0)</f>
        <v>کارشناس بازرسی وبرنامه ریزی تعمیرات برق وابزاردقیق(1)</v>
      </c>
      <c r="G383" s="1" t="s">
        <v>704</v>
      </c>
      <c r="H383" s="1" t="str">
        <f>VLOOKUP(Table5[[#This Row],[نام شخص کارشناس نظارت]],Table1[],3,0)</f>
        <v>کارشناس برق و ابزار دقیق نظارت (1)</v>
      </c>
      <c r="I383" s="1">
        <f>COUNTIF(Table2[کد سیستم],Table5[[#This Row],[کد سیستم]])</f>
        <v>1</v>
      </c>
    </row>
    <row r="384" spans="1:9" x14ac:dyDescent="0.25">
      <c r="A384" s="1">
        <v>383</v>
      </c>
      <c r="B384" s="1" t="s">
        <v>2310</v>
      </c>
      <c r="C384" s="1" t="s">
        <v>2310</v>
      </c>
      <c r="D384" s="1" t="s">
        <v>3751</v>
      </c>
      <c r="E384" s="1" t="s">
        <v>418</v>
      </c>
      <c r="F384" s="1" t="str">
        <f>VLOOKUP(Table5[[#This Row],[نام کارشناس دفتر فنی]],Table1[],3,0)</f>
        <v>کارشناس بازرسی وبرنامه ریزی تعمیرات برق وابزاردقیق(1)</v>
      </c>
      <c r="G384" s="1" t="s">
        <v>704</v>
      </c>
      <c r="H384" s="1" t="str">
        <f>VLOOKUP(Table5[[#This Row],[نام شخص کارشناس نظارت]],Table1[],3,0)</f>
        <v>کارشناس برق و ابزار دقیق نظارت (1)</v>
      </c>
      <c r="I384" s="1">
        <f>COUNTIF(Table2[کد سیستم],Table5[[#This Row],[کد سیستم]])</f>
        <v>1</v>
      </c>
    </row>
    <row r="385" spans="1:9" x14ac:dyDescent="0.25">
      <c r="A385" s="1">
        <v>384</v>
      </c>
      <c r="B385" s="1" t="s">
        <v>2312</v>
      </c>
      <c r="C385" s="1" t="s">
        <v>2312</v>
      </c>
      <c r="D385" s="1" t="s">
        <v>3751</v>
      </c>
      <c r="E385" s="1" t="s">
        <v>586</v>
      </c>
      <c r="F385" s="1" t="str">
        <f>VLOOKUP(Table5[[#This Row],[نام کارشناس دفتر فنی]],Table1[],3,0)</f>
        <v>کارشناس بازرسی وبرنامه ریزی تعمیرات برق وابزاردقیق(2)</v>
      </c>
      <c r="G385" s="1" t="s">
        <v>704</v>
      </c>
      <c r="H385" s="1" t="str">
        <f>VLOOKUP(Table5[[#This Row],[نام شخص کارشناس نظارت]],Table1[],3,0)</f>
        <v>کارشناس برق و ابزار دقیق نظارت (1)</v>
      </c>
      <c r="I385" s="1">
        <f>COUNTIF(Table2[کد سیستم],Table5[[#This Row],[کد سیستم]])</f>
        <v>1</v>
      </c>
    </row>
    <row r="386" spans="1:9" x14ac:dyDescent="0.25">
      <c r="A386" s="1">
        <v>385</v>
      </c>
      <c r="B386" s="1" t="s">
        <v>2314</v>
      </c>
      <c r="C386" s="1" t="s">
        <v>2314</v>
      </c>
      <c r="D386" s="1" t="s">
        <v>3751</v>
      </c>
      <c r="E386" s="1" t="s">
        <v>586</v>
      </c>
      <c r="F386" s="1" t="str">
        <f>VLOOKUP(Table5[[#This Row],[نام کارشناس دفتر فنی]],Table1[],3,0)</f>
        <v>کارشناس بازرسی وبرنامه ریزی تعمیرات برق وابزاردقیق(2)</v>
      </c>
      <c r="G386" s="1" t="s">
        <v>704</v>
      </c>
      <c r="H386" s="1" t="str">
        <f>VLOOKUP(Table5[[#This Row],[نام شخص کارشناس نظارت]],Table1[],3,0)</f>
        <v>کارشناس برق و ابزار دقیق نظارت (1)</v>
      </c>
      <c r="I386" s="1">
        <f>COUNTIF(Table2[کد سیستم],Table5[[#This Row],[کد سیستم]])</f>
        <v>1</v>
      </c>
    </row>
    <row r="387" spans="1:9" x14ac:dyDescent="0.25">
      <c r="A387" s="1">
        <v>386</v>
      </c>
      <c r="B387" s="1" t="s">
        <v>2316</v>
      </c>
      <c r="C387" s="1" t="s">
        <v>2316</v>
      </c>
      <c r="D387" s="1" t="s">
        <v>3751</v>
      </c>
      <c r="E387" s="1" t="s">
        <v>586</v>
      </c>
      <c r="F387" s="1" t="str">
        <f>VLOOKUP(Table5[[#This Row],[نام کارشناس دفتر فنی]],Table1[],3,0)</f>
        <v>کارشناس بازرسی وبرنامه ریزی تعمیرات برق وابزاردقیق(2)</v>
      </c>
      <c r="G387" s="1" t="s">
        <v>704</v>
      </c>
      <c r="H387" s="1" t="str">
        <f>VLOOKUP(Table5[[#This Row],[نام شخص کارشناس نظارت]],Table1[],3,0)</f>
        <v>کارشناس برق و ابزار دقیق نظارت (1)</v>
      </c>
      <c r="I387" s="1">
        <f>COUNTIF(Table2[کد سیستم],Table5[[#This Row],[کد سیستم]])</f>
        <v>1</v>
      </c>
    </row>
    <row r="388" spans="1:9" x14ac:dyDescent="0.25">
      <c r="A388" s="1">
        <v>387</v>
      </c>
      <c r="B388" s="1" t="s">
        <v>2318</v>
      </c>
      <c r="C388" s="1" t="s">
        <v>2318</v>
      </c>
      <c r="D388" s="1" t="s">
        <v>3751</v>
      </c>
      <c r="E388" s="1" t="s">
        <v>586</v>
      </c>
      <c r="F388" s="1" t="str">
        <f>VLOOKUP(Table5[[#This Row],[نام کارشناس دفتر فنی]],Table1[],3,0)</f>
        <v>کارشناس بازرسی وبرنامه ریزی تعمیرات برق وابزاردقیق(2)</v>
      </c>
      <c r="G388" s="1" t="s">
        <v>704</v>
      </c>
      <c r="H388" s="1" t="str">
        <f>VLOOKUP(Table5[[#This Row],[نام شخص کارشناس نظارت]],Table1[],3,0)</f>
        <v>کارشناس برق و ابزار دقیق نظارت (1)</v>
      </c>
      <c r="I388" s="1">
        <f>COUNTIF(Table2[کد سیستم],Table5[[#This Row],[کد سیستم]])</f>
        <v>1</v>
      </c>
    </row>
    <row r="389" spans="1:9" x14ac:dyDescent="0.25">
      <c r="A389" s="1">
        <v>388</v>
      </c>
      <c r="B389" s="1" t="s">
        <v>2320</v>
      </c>
      <c r="C389" s="1" t="s">
        <v>2320</v>
      </c>
      <c r="D389" s="1" t="s">
        <v>3751</v>
      </c>
      <c r="E389" s="1" t="s">
        <v>586</v>
      </c>
      <c r="F389" s="1" t="str">
        <f>VLOOKUP(Table5[[#This Row],[نام کارشناس دفتر فنی]],Table1[],3,0)</f>
        <v>کارشناس بازرسی وبرنامه ریزی تعمیرات برق وابزاردقیق(2)</v>
      </c>
      <c r="G389" s="1" t="s">
        <v>704</v>
      </c>
      <c r="H389" s="1" t="str">
        <f>VLOOKUP(Table5[[#This Row],[نام شخص کارشناس نظارت]],Table1[],3,0)</f>
        <v>کارشناس برق و ابزار دقیق نظارت (1)</v>
      </c>
      <c r="I389" s="1">
        <f>COUNTIF(Table2[کد سیستم],Table5[[#This Row],[کد سیستم]])</f>
        <v>1</v>
      </c>
    </row>
    <row r="390" spans="1:9" x14ac:dyDescent="0.25">
      <c r="A390" s="1">
        <v>389</v>
      </c>
      <c r="B390" s="1" t="s">
        <v>2322</v>
      </c>
      <c r="C390" s="1" t="s">
        <v>2322</v>
      </c>
      <c r="D390" s="1" t="s">
        <v>3751</v>
      </c>
      <c r="E390" s="1" t="s">
        <v>586</v>
      </c>
      <c r="F390" s="1" t="str">
        <f>VLOOKUP(Table5[[#This Row],[نام کارشناس دفتر فنی]],Table1[],3,0)</f>
        <v>کارشناس بازرسی وبرنامه ریزی تعمیرات برق وابزاردقیق(2)</v>
      </c>
      <c r="G390" s="1" t="s">
        <v>704</v>
      </c>
      <c r="H390" s="1" t="str">
        <f>VLOOKUP(Table5[[#This Row],[نام شخص کارشناس نظارت]],Table1[],3,0)</f>
        <v>کارشناس برق و ابزار دقیق نظارت (1)</v>
      </c>
      <c r="I390" s="1">
        <f>COUNTIF(Table2[کد سیستم],Table5[[#This Row],[کد سیستم]])</f>
        <v>1</v>
      </c>
    </row>
    <row r="391" spans="1:9" x14ac:dyDescent="0.25">
      <c r="A391" s="1">
        <v>390</v>
      </c>
      <c r="B391" s="1" t="s">
        <v>2324</v>
      </c>
      <c r="C391" s="1" t="s">
        <v>2324</v>
      </c>
      <c r="D391" s="1" t="s">
        <v>3751</v>
      </c>
      <c r="E391" s="1" t="s">
        <v>586</v>
      </c>
      <c r="F391" s="1" t="str">
        <f>VLOOKUP(Table5[[#This Row],[نام کارشناس دفتر فنی]],Table1[],3,0)</f>
        <v>کارشناس بازرسی وبرنامه ریزی تعمیرات برق وابزاردقیق(2)</v>
      </c>
      <c r="G391" s="1" t="s">
        <v>704</v>
      </c>
      <c r="H391" s="1" t="str">
        <f>VLOOKUP(Table5[[#This Row],[نام شخص کارشناس نظارت]],Table1[],3,0)</f>
        <v>کارشناس برق و ابزار دقیق نظارت (1)</v>
      </c>
      <c r="I391" s="1">
        <f>COUNTIF(Table2[کد سیستم],Table5[[#This Row],[کد سیستم]])</f>
        <v>1</v>
      </c>
    </row>
    <row r="392" spans="1:9" x14ac:dyDescent="0.25">
      <c r="A392" s="1">
        <v>391</v>
      </c>
      <c r="B392" s="1" t="s">
        <v>2326</v>
      </c>
      <c r="C392" s="1" t="s">
        <v>2326</v>
      </c>
      <c r="D392" s="1" t="s">
        <v>3751</v>
      </c>
      <c r="E392" s="1" t="s">
        <v>586</v>
      </c>
      <c r="F392" s="1" t="str">
        <f>VLOOKUP(Table5[[#This Row],[نام کارشناس دفتر فنی]],Table1[],3,0)</f>
        <v>کارشناس بازرسی وبرنامه ریزی تعمیرات برق وابزاردقیق(2)</v>
      </c>
      <c r="G392" s="1" t="s">
        <v>704</v>
      </c>
      <c r="H392" s="1" t="str">
        <f>VLOOKUP(Table5[[#This Row],[نام شخص کارشناس نظارت]],Table1[],3,0)</f>
        <v>کارشناس برق و ابزار دقیق نظارت (1)</v>
      </c>
      <c r="I392" s="1">
        <f>COUNTIF(Table2[کد سیستم],Table5[[#This Row],[کد سیستم]])</f>
        <v>1</v>
      </c>
    </row>
    <row r="393" spans="1:9" x14ac:dyDescent="0.25">
      <c r="A393" s="1">
        <v>392</v>
      </c>
      <c r="B393" s="1" t="s">
        <v>2328</v>
      </c>
      <c r="C393" s="1" t="s">
        <v>2328</v>
      </c>
      <c r="D393" s="1" t="s">
        <v>3751</v>
      </c>
      <c r="E393" s="1" t="s">
        <v>586</v>
      </c>
      <c r="F393" s="1" t="str">
        <f>VLOOKUP(Table5[[#This Row],[نام کارشناس دفتر فنی]],Table1[],3,0)</f>
        <v>کارشناس بازرسی وبرنامه ریزی تعمیرات برق وابزاردقیق(2)</v>
      </c>
      <c r="G393" s="1" t="s">
        <v>704</v>
      </c>
      <c r="H393" s="1" t="str">
        <f>VLOOKUP(Table5[[#This Row],[نام شخص کارشناس نظارت]],Table1[],3,0)</f>
        <v>کارشناس برق و ابزار دقیق نظارت (1)</v>
      </c>
      <c r="I393" s="1">
        <f>COUNTIF(Table2[کد سیستم],Table5[[#This Row],[کد سیستم]])</f>
        <v>1</v>
      </c>
    </row>
    <row r="394" spans="1:9" x14ac:dyDescent="0.25">
      <c r="A394" s="1">
        <v>393</v>
      </c>
      <c r="B394" s="1" t="s">
        <v>2330</v>
      </c>
      <c r="C394" s="1" t="s">
        <v>2330</v>
      </c>
      <c r="D394" s="1" t="s">
        <v>3751</v>
      </c>
      <c r="E394" s="1" t="s">
        <v>586</v>
      </c>
      <c r="F394" s="1" t="str">
        <f>VLOOKUP(Table5[[#This Row],[نام کارشناس دفتر فنی]],Table1[],3,0)</f>
        <v>کارشناس بازرسی وبرنامه ریزی تعمیرات برق وابزاردقیق(2)</v>
      </c>
      <c r="G394" s="1" t="s">
        <v>704</v>
      </c>
      <c r="H394" s="1" t="str">
        <f>VLOOKUP(Table5[[#This Row],[نام شخص کارشناس نظارت]],Table1[],3,0)</f>
        <v>کارشناس برق و ابزار دقیق نظارت (1)</v>
      </c>
      <c r="I394" s="1">
        <f>COUNTIF(Table2[کد سیستم],Table5[[#This Row],[کد سیستم]])</f>
        <v>1</v>
      </c>
    </row>
    <row r="395" spans="1:9" x14ac:dyDescent="0.25">
      <c r="A395" s="1">
        <v>394</v>
      </c>
      <c r="B395" s="1" t="s">
        <v>2332</v>
      </c>
      <c r="C395" s="1" t="s">
        <v>2332</v>
      </c>
      <c r="D395" s="1" t="s">
        <v>3751</v>
      </c>
      <c r="E395" s="1" t="s">
        <v>586</v>
      </c>
      <c r="F395" s="1" t="str">
        <f>VLOOKUP(Table5[[#This Row],[نام کارشناس دفتر فنی]],Table1[],3,0)</f>
        <v>کارشناس بازرسی وبرنامه ریزی تعمیرات برق وابزاردقیق(2)</v>
      </c>
      <c r="G395" s="1" t="s">
        <v>704</v>
      </c>
      <c r="H395" s="1" t="str">
        <f>VLOOKUP(Table5[[#This Row],[نام شخص کارشناس نظارت]],Table1[],3,0)</f>
        <v>کارشناس برق و ابزار دقیق نظارت (1)</v>
      </c>
      <c r="I395" s="1">
        <f>COUNTIF(Table2[کد سیستم],Table5[[#This Row],[کد سیستم]])</f>
        <v>1</v>
      </c>
    </row>
    <row r="396" spans="1:9" x14ac:dyDescent="0.25">
      <c r="A396" s="1">
        <v>395</v>
      </c>
      <c r="B396" s="1" t="s">
        <v>2334</v>
      </c>
      <c r="C396" s="1" t="s">
        <v>2334</v>
      </c>
      <c r="D396" s="1" t="s">
        <v>3751</v>
      </c>
      <c r="E396" s="1" t="s">
        <v>586</v>
      </c>
      <c r="F396" s="1" t="str">
        <f>VLOOKUP(Table5[[#This Row],[نام کارشناس دفتر فنی]],Table1[],3,0)</f>
        <v>کارشناس بازرسی وبرنامه ریزی تعمیرات برق وابزاردقیق(2)</v>
      </c>
      <c r="G396" s="1" t="s">
        <v>704</v>
      </c>
      <c r="H396" s="1" t="str">
        <f>VLOOKUP(Table5[[#This Row],[نام شخص کارشناس نظارت]],Table1[],3,0)</f>
        <v>کارشناس برق و ابزار دقیق نظارت (1)</v>
      </c>
      <c r="I396" s="1">
        <f>COUNTIF(Table2[کد سیستم],Table5[[#This Row],[کد سیستم]])</f>
        <v>1</v>
      </c>
    </row>
    <row r="397" spans="1:9" x14ac:dyDescent="0.25">
      <c r="A397" s="1">
        <v>396</v>
      </c>
      <c r="B397" s="1" t="s">
        <v>2336</v>
      </c>
      <c r="C397" s="1" t="s">
        <v>2336</v>
      </c>
      <c r="D397" s="1" t="s">
        <v>3751</v>
      </c>
      <c r="E397" s="1" t="s">
        <v>586</v>
      </c>
      <c r="F397" s="1" t="str">
        <f>VLOOKUP(Table5[[#This Row],[نام کارشناس دفتر فنی]],Table1[],3,0)</f>
        <v>کارشناس بازرسی وبرنامه ریزی تعمیرات برق وابزاردقیق(2)</v>
      </c>
      <c r="G397" s="1" t="s">
        <v>704</v>
      </c>
      <c r="H397" s="1" t="str">
        <f>VLOOKUP(Table5[[#This Row],[نام شخص کارشناس نظارت]],Table1[],3,0)</f>
        <v>کارشناس برق و ابزار دقیق نظارت (1)</v>
      </c>
      <c r="I397" s="1">
        <f>COUNTIF(Table2[کد سیستم],Table5[[#This Row],[کد سیستم]])</f>
        <v>1</v>
      </c>
    </row>
    <row r="398" spans="1:9" x14ac:dyDescent="0.25">
      <c r="A398" s="1">
        <v>397</v>
      </c>
      <c r="B398" s="1" t="s">
        <v>2338</v>
      </c>
      <c r="C398" s="1" t="s">
        <v>2338</v>
      </c>
      <c r="D398" s="1" t="s">
        <v>3751</v>
      </c>
      <c r="E398" s="1" t="s">
        <v>586</v>
      </c>
      <c r="F398" s="1" t="str">
        <f>VLOOKUP(Table5[[#This Row],[نام کارشناس دفتر فنی]],Table1[],3,0)</f>
        <v>کارشناس بازرسی وبرنامه ریزی تعمیرات برق وابزاردقیق(2)</v>
      </c>
      <c r="G398" s="1" t="s">
        <v>704</v>
      </c>
      <c r="H398" s="1" t="str">
        <f>VLOOKUP(Table5[[#This Row],[نام شخص کارشناس نظارت]],Table1[],3,0)</f>
        <v>کارشناس برق و ابزار دقیق نظارت (1)</v>
      </c>
      <c r="I398" s="1">
        <f>COUNTIF(Table2[کد سیستم],Table5[[#This Row],[کد سیستم]])</f>
        <v>1</v>
      </c>
    </row>
    <row r="399" spans="1:9" x14ac:dyDescent="0.25">
      <c r="A399" s="1">
        <v>398</v>
      </c>
      <c r="B399" s="1" t="s">
        <v>2340</v>
      </c>
      <c r="C399" s="1" t="s">
        <v>2340</v>
      </c>
      <c r="D399" s="1" t="s">
        <v>3751</v>
      </c>
      <c r="E399" s="1" t="s">
        <v>586</v>
      </c>
      <c r="F399" s="1" t="str">
        <f>VLOOKUP(Table5[[#This Row],[نام کارشناس دفتر فنی]],Table1[],3,0)</f>
        <v>کارشناس بازرسی وبرنامه ریزی تعمیرات برق وابزاردقیق(2)</v>
      </c>
      <c r="G399" s="1" t="s">
        <v>704</v>
      </c>
      <c r="H399" s="1" t="str">
        <f>VLOOKUP(Table5[[#This Row],[نام شخص کارشناس نظارت]],Table1[],3,0)</f>
        <v>کارشناس برق و ابزار دقیق نظارت (1)</v>
      </c>
      <c r="I399" s="1">
        <f>COUNTIF(Table2[کد سیستم],Table5[[#This Row],[کد سیستم]])</f>
        <v>1</v>
      </c>
    </row>
    <row r="400" spans="1:9" x14ac:dyDescent="0.25">
      <c r="A400" s="1">
        <v>399</v>
      </c>
      <c r="B400" s="1" t="s">
        <v>2342</v>
      </c>
      <c r="C400" s="1" t="s">
        <v>2342</v>
      </c>
      <c r="D400" s="1" t="s">
        <v>3751</v>
      </c>
      <c r="E400" s="1" t="s">
        <v>586</v>
      </c>
      <c r="F400" s="1" t="str">
        <f>VLOOKUP(Table5[[#This Row],[نام کارشناس دفتر فنی]],Table1[],3,0)</f>
        <v>کارشناس بازرسی وبرنامه ریزی تعمیرات برق وابزاردقیق(2)</v>
      </c>
      <c r="G400" s="1" t="s">
        <v>704</v>
      </c>
      <c r="H400" s="1" t="str">
        <f>VLOOKUP(Table5[[#This Row],[نام شخص کارشناس نظارت]],Table1[],3,0)</f>
        <v>کارشناس برق و ابزار دقیق نظارت (1)</v>
      </c>
      <c r="I400" s="1">
        <f>COUNTIF(Table2[کد سیستم],Table5[[#This Row],[کد سیستم]])</f>
        <v>1</v>
      </c>
    </row>
    <row r="401" spans="1:9" x14ac:dyDescent="0.25">
      <c r="A401" s="1">
        <v>400</v>
      </c>
      <c r="B401" s="1" t="s">
        <v>2344</v>
      </c>
      <c r="C401" s="1" t="s">
        <v>2344</v>
      </c>
      <c r="D401" s="1" t="s">
        <v>3751</v>
      </c>
      <c r="E401" s="1" t="s">
        <v>586</v>
      </c>
      <c r="F401" s="1" t="str">
        <f>VLOOKUP(Table5[[#This Row],[نام کارشناس دفتر فنی]],Table1[],3,0)</f>
        <v>کارشناس بازرسی وبرنامه ریزی تعمیرات برق وابزاردقیق(2)</v>
      </c>
      <c r="G401" s="1" t="s">
        <v>704</v>
      </c>
      <c r="H401" s="1" t="str">
        <f>VLOOKUP(Table5[[#This Row],[نام شخص کارشناس نظارت]],Table1[],3,0)</f>
        <v>کارشناس برق و ابزار دقیق نظارت (1)</v>
      </c>
      <c r="I401" s="1">
        <f>COUNTIF(Table2[کد سیستم],Table5[[#This Row],[کد سیستم]])</f>
        <v>1</v>
      </c>
    </row>
    <row r="402" spans="1:9" x14ac:dyDescent="0.25">
      <c r="A402" s="1">
        <v>401</v>
      </c>
      <c r="B402" s="1" t="s">
        <v>2346</v>
      </c>
      <c r="C402" s="1" t="s">
        <v>2346</v>
      </c>
      <c r="D402" s="1" t="s">
        <v>3751</v>
      </c>
      <c r="E402" s="1" t="s">
        <v>586</v>
      </c>
      <c r="F402" s="1" t="str">
        <f>VLOOKUP(Table5[[#This Row],[نام کارشناس دفتر فنی]],Table1[],3,0)</f>
        <v>کارشناس بازرسی وبرنامه ریزی تعمیرات برق وابزاردقیق(2)</v>
      </c>
      <c r="G402" s="1" t="s">
        <v>704</v>
      </c>
      <c r="H402" s="1" t="str">
        <f>VLOOKUP(Table5[[#This Row],[نام شخص کارشناس نظارت]],Table1[],3,0)</f>
        <v>کارشناس برق و ابزار دقیق نظارت (1)</v>
      </c>
      <c r="I402" s="1">
        <f>COUNTIF(Table2[کد سیستم],Table5[[#This Row],[کد سیستم]])</f>
        <v>1</v>
      </c>
    </row>
    <row r="403" spans="1:9" x14ac:dyDescent="0.25">
      <c r="A403" s="1">
        <v>402</v>
      </c>
      <c r="B403" s="1" t="s">
        <v>2348</v>
      </c>
      <c r="C403" s="1" t="s">
        <v>2348</v>
      </c>
      <c r="D403" s="1" t="s">
        <v>3751</v>
      </c>
      <c r="E403" s="1" t="s">
        <v>586</v>
      </c>
      <c r="F403" s="1" t="str">
        <f>VLOOKUP(Table5[[#This Row],[نام کارشناس دفتر فنی]],Table1[],3,0)</f>
        <v>کارشناس بازرسی وبرنامه ریزی تعمیرات برق وابزاردقیق(2)</v>
      </c>
      <c r="G403" s="1" t="s">
        <v>704</v>
      </c>
      <c r="H403" s="1" t="str">
        <f>VLOOKUP(Table5[[#This Row],[نام شخص کارشناس نظارت]],Table1[],3,0)</f>
        <v>کارشناس برق و ابزار دقیق نظارت (1)</v>
      </c>
      <c r="I403" s="1">
        <f>COUNTIF(Table2[کد سیستم],Table5[[#This Row],[کد سیستم]])</f>
        <v>1</v>
      </c>
    </row>
    <row r="404" spans="1:9" x14ac:dyDescent="0.25">
      <c r="A404" s="1">
        <v>403</v>
      </c>
      <c r="B404" s="1" t="s">
        <v>2350</v>
      </c>
      <c r="C404" s="1" t="s">
        <v>2350</v>
      </c>
      <c r="D404" s="1" t="s">
        <v>3751</v>
      </c>
      <c r="E404" s="1" t="s">
        <v>586</v>
      </c>
      <c r="F404" s="1" t="str">
        <f>VLOOKUP(Table5[[#This Row],[نام کارشناس دفتر فنی]],Table1[],3,0)</f>
        <v>کارشناس بازرسی وبرنامه ریزی تعمیرات برق وابزاردقیق(2)</v>
      </c>
      <c r="G404" s="1" t="s">
        <v>704</v>
      </c>
      <c r="H404" s="1" t="str">
        <f>VLOOKUP(Table5[[#This Row],[نام شخص کارشناس نظارت]],Table1[],3,0)</f>
        <v>کارشناس برق و ابزار دقیق نظارت (1)</v>
      </c>
      <c r="I404" s="1">
        <f>COUNTIF(Table2[کد سیستم],Table5[[#This Row],[کد سیستم]])</f>
        <v>1</v>
      </c>
    </row>
    <row r="405" spans="1:9" x14ac:dyDescent="0.25">
      <c r="A405" s="1">
        <v>404</v>
      </c>
      <c r="B405" s="1" t="s">
        <v>2352</v>
      </c>
      <c r="C405" s="1" t="s">
        <v>2352</v>
      </c>
      <c r="D405" s="1" t="s">
        <v>3751</v>
      </c>
      <c r="E405" s="1" t="s">
        <v>586</v>
      </c>
      <c r="F405" s="1" t="str">
        <f>VLOOKUP(Table5[[#This Row],[نام کارشناس دفتر فنی]],Table1[],3,0)</f>
        <v>کارشناس بازرسی وبرنامه ریزی تعمیرات برق وابزاردقیق(2)</v>
      </c>
      <c r="G405" s="1" t="s">
        <v>704</v>
      </c>
      <c r="H405" s="1" t="str">
        <f>VLOOKUP(Table5[[#This Row],[نام شخص کارشناس نظارت]],Table1[],3,0)</f>
        <v>کارشناس برق و ابزار دقیق نظارت (1)</v>
      </c>
      <c r="I405" s="1">
        <f>COUNTIF(Table2[کد سیستم],Table5[[#This Row],[کد سیستم]])</f>
        <v>1</v>
      </c>
    </row>
    <row r="406" spans="1:9" x14ac:dyDescent="0.25">
      <c r="A406" s="1">
        <v>405</v>
      </c>
      <c r="B406" s="1" t="s">
        <v>2354</v>
      </c>
      <c r="C406" s="1" t="s">
        <v>2354</v>
      </c>
      <c r="D406" s="1" t="s">
        <v>3751</v>
      </c>
      <c r="E406" s="1" t="s">
        <v>586</v>
      </c>
      <c r="F406" s="1" t="str">
        <f>VLOOKUP(Table5[[#This Row],[نام کارشناس دفتر فنی]],Table1[],3,0)</f>
        <v>کارشناس بازرسی وبرنامه ریزی تعمیرات برق وابزاردقیق(2)</v>
      </c>
      <c r="G406" s="1" t="s">
        <v>704</v>
      </c>
      <c r="H406" s="1" t="str">
        <f>VLOOKUP(Table5[[#This Row],[نام شخص کارشناس نظارت]],Table1[],3,0)</f>
        <v>کارشناس برق و ابزار دقیق نظارت (1)</v>
      </c>
      <c r="I406" s="1">
        <f>COUNTIF(Table2[کد سیستم],Table5[[#This Row],[کد سیستم]])</f>
        <v>1</v>
      </c>
    </row>
    <row r="407" spans="1:9" x14ac:dyDescent="0.25">
      <c r="A407" s="1">
        <v>406</v>
      </c>
      <c r="B407" s="1" t="s">
        <v>2356</v>
      </c>
      <c r="C407" s="1" t="s">
        <v>2356</v>
      </c>
      <c r="D407" s="1" t="s">
        <v>3751</v>
      </c>
      <c r="E407" s="1" t="s">
        <v>586</v>
      </c>
      <c r="F407" s="1" t="str">
        <f>VLOOKUP(Table5[[#This Row],[نام کارشناس دفتر فنی]],Table1[],3,0)</f>
        <v>کارشناس بازرسی وبرنامه ریزی تعمیرات برق وابزاردقیق(2)</v>
      </c>
      <c r="G407" s="1" t="s">
        <v>704</v>
      </c>
      <c r="H407" s="1" t="str">
        <f>VLOOKUP(Table5[[#This Row],[نام شخص کارشناس نظارت]],Table1[],3,0)</f>
        <v>کارشناس برق و ابزار دقیق نظارت (1)</v>
      </c>
      <c r="I407" s="1">
        <f>COUNTIF(Table2[کد سیستم],Table5[[#This Row],[کد سیستم]])</f>
        <v>1</v>
      </c>
    </row>
    <row r="408" spans="1:9" x14ac:dyDescent="0.25">
      <c r="A408" s="1">
        <v>407</v>
      </c>
      <c r="B408" s="1" t="s">
        <v>2358</v>
      </c>
      <c r="C408" s="1" t="s">
        <v>2358</v>
      </c>
      <c r="D408" s="1" t="s">
        <v>3751</v>
      </c>
      <c r="E408" s="1" t="s">
        <v>586</v>
      </c>
      <c r="F408" s="1" t="str">
        <f>VLOOKUP(Table5[[#This Row],[نام کارشناس دفتر فنی]],Table1[],3,0)</f>
        <v>کارشناس بازرسی وبرنامه ریزی تعمیرات برق وابزاردقیق(2)</v>
      </c>
      <c r="G408" s="1" t="s">
        <v>704</v>
      </c>
      <c r="H408" s="1" t="str">
        <f>VLOOKUP(Table5[[#This Row],[نام شخص کارشناس نظارت]],Table1[],3,0)</f>
        <v>کارشناس برق و ابزار دقیق نظارت (1)</v>
      </c>
      <c r="I408" s="1">
        <f>COUNTIF(Table2[کد سیستم],Table5[[#This Row],[کد سیستم]])</f>
        <v>1</v>
      </c>
    </row>
    <row r="409" spans="1:9" x14ac:dyDescent="0.25">
      <c r="A409" s="1">
        <v>408</v>
      </c>
      <c r="B409" s="1" t="s">
        <v>2360</v>
      </c>
      <c r="C409" s="1" t="s">
        <v>2360</v>
      </c>
      <c r="D409" s="1" t="s">
        <v>3751</v>
      </c>
      <c r="E409" s="1" t="s">
        <v>586</v>
      </c>
      <c r="F409" s="1" t="str">
        <f>VLOOKUP(Table5[[#This Row],[نام کارشناس دفتر فنی]],Table1[],3,0)</f>
        <v>کارشناس بازرسی وبرنامه ریزی تعمیرات برق وابزاردقیق(2)</v>
      </c>
      <c r="G409" s="1" t="s">
        <v>704</v>
      </c>
      <c r="H409" s="1" t="str">
        <f>VLOOKUP(Table5[[#This Row],[نام شخص کارشناس نظارت]],Table1[],3,0)</f>
        <v>کارشناس برق و ابزار دقیق نظارت (1)</v>
      </c>
      <c r="I409" s="1">
        <f>COUNTIF(Table2[کد سیستم],Table5[[#This Row],[کد سیستم]])</f>
        <v>1</v>
      </c>
    </row>
    <row r="410" spans="1:9" x14ac:dyDescent="0.25">
      <c r="A410" s="1">
        <v>409</v>
      </c>
      <c r="B410" s="1" t="s">
        <v>2362</v>
      </c>
      <c r="C410" s="1" t="s">
        <v>2362</v>
      </c>
      <c r="D410" s="1" t="s">
        <v>3751</v>
      </c>
      <c r="E410" s="1" t="s">
        <v>586</v>
      </c>
      <c r="F410" s="1" t="str">
        <f>VLOOKUP(Table5[[#This Row],[نام کارشناس دفتر فنی]],Table1[],3,0)</f>
        <v>کارشناس بازرسی وبرنامه ریزی تعمیرات برق وابزاردقیق(2)</v>
      </c>
      <c r="G410" s="1" t="s">
        <v>704</v>
      </c>
      <c r="H410" s="1" t="str">
        <f>VLOOKUP(Table5[[#This Row],[نام شخص کارشناس نظارت]],Table1[],3,0)</f>
        <v>کارشناس برق و ابزار دقیق نظارت (1)</v>
      </c>
      <c r="I410" s="1">
        <f>COUNTIF(Table2[کد سیستم],Table5[[#This Row],[کد سیستم]])</f>
        <v>1</v>
      </c>
    </row>
    <row r="411" spans="1:9" x14ac:dyDescent="0.25">
      <c r="A411" s="1">
        <v>410</v>
      </c>
      <c r="B411" s="1" t="s">
        <v>2364</v>
      </c>
      <c r="C411" s="1" t="s">
        <v>2364</v>
      </c>
      <c r="D411" s="1" t="s">
        <v>3751</v>
      </c>
      <c r="E411" s="1" t="s">
        <v>586</v>
      </c>
      <c r="F411" s="1" t="str">
        <f>VLOOKUP(Table5[[#This Row],[نام کارشناس دفتر فنی]],Table1[],3,0)</f>
        <v>کارشناس بازرسی وبرنامه ریزی تعمیرات برق وابزاردقیق(2)</v>
      </c>
      <c r="G411" s="1" t="s">
        <v>704</v>
      </c>
      <c r="H411" s="1" t="str">
        <f>VLOOKUP(Table5[[#This Row],[نام شخص کارشناس نظارت]],Table1[],3,0)</f>
        <v>کارشناس برق و ابزار دقیق نظارت (1)</v>
      </c>
      <c r="I411" s="1">
        <f>COUNTIF(Table2[کد سیستم],Table5[[#This Row],[کد سیستم]])</f>
        <v>1</v>
      </c>
    </row>
    <row r="412" spans="1:9" x14ac:dyDescent="0.25">
      <c r="A412" s="1">
        <v>411</v>
      </c>
      <c r="B412" s="1" t="s">
        <v>2366</v>
      </c>
      <c r="C412" s="1" t="s">
        <v>2366</v>
      </c>
      <c r="D412" s="1" t="s">
        <v>3751</v>
      </c>
      <c r="E412" s="1" t="s">
        <v>586</v>
      </c>
      <c r="F412" s="1" t="str">
        <f>VLOOKUP(Table5[[#This Row],[نام کارشناس دفتر فنی]],Table1[],3,0)</f>
        <v>کارشناس بازرسی وبرنامه ریزی تعمیرات برق وابزاردقیق(2)</v>
      </c>
      <c r="G412" s="1" t="s">
        <v>704</v>
      </c>
      <c r="H412" s="1" t="str">
        <f>VLOOKUP(Table5[[#This Row],[نام شخص کارشناس نظارت]],Table1[],3,0)</f>
        <v>کارشناس برق و ابزار دقیق نظارت (1)</v>
      </c>
      <c r="I412" s="1">
        <f>COUNTIF(Table2[کد سیستم],Table5[[#This Row],[کد سیستم]])</f>
        <v>1</v>
      </c>
    </row>
    <row r="413" spans="1:9" x14ac:dyDescent="0.25">
      <c r="A413" s="1">
        <v>412</v>
      </c>
      <c r="B413" s="1" t="s">
        <v>2368</v>
      </c>
      <c r="C413" s="1" t="s">
        <v>2368</v>
      </c>
      <c r="D413" s="1" t="s">
        <v>3751</v>
      </c>
      <c r="E413" s="1" t="s">
        <v>586</v>
      </c>
      <c r="F413" s="1" t="str">
        <f>VLOOKUP(Table5[[#This Row],[نام کارشناس دفتر فنی]],Table1[],3,0)</f>
        <v>کارشناس بازرسی وبرنامه ریزی تعمیرات برق وابزاردقیق(2)</v>
      </c>
      <c r="G413" s="1" t="s">
        <v>704</v>
      </c>
      <c r="H413" s="1" t="str">
        <f>VLOOKUP(Table5[[#This Row],[نام شخص کارشناس نظارت]],Table1[],3,0)</f>
        <v>کارشناس برق و ابزار دقیق نظارت (1)</v>
      </c>
      <c r="I413" s="1">
        <f>COUNTIF(Table2[کد سیستم],Table5[[#This Row],[کد سیستم]])</f>
        <v>1</v>
      </c>
    </row>
    <row r="414" spans="1:9" x14ac:dyDescent="0.25">
      <c r="A414" s="1">
        <v>413</v>
      </c>
      <c r="B414" s="1" t="s">
        <v>2370</v>
      </c>
      <c r="C414" s="1" t="s">
        <v>2370</v>
      </c>
      <c r="D414" s="1" t="s">
        <v>3751</v>
      </c>
      <c r="E414" s="1" t="s">
        <v>586</v>
      </c>
      <c r="F414" s="1" t="str">
        <f>VLOOKUP(Table5[[#This Row],[نام کارشناس دفتر فنی]],Table1[],3,0)</f>
        <v>کارشناس بازرسی وبرنامه ریزی تعمیرات برق وابزاردقیق(2)</v>
      </c>
      <c r="G414" s="1" t="s">
        <v>704</v>
      </c>
      <c r="H414" s="1" t="str">
        <f>VLOOKUP(Table5[[#This Row],[نام شخص کارشناس نظارت]],Table1[],3,0)</f>
        <v>کارشناس برق و ابزار دقیق نظارت (1)</v>
      </c>
      <c r="I414" s="1">
        <f>COUNTIF(Table2[کد سیستم],Table5[[#This Row],[کد سیستم]])</f>
        <v>1</v>
      </c>
    </row>
    <row r="415" spans="1:9" x14ac:dyDescent="0.25">
      <c r="A415" s="1">
        <v>414</v>
      </c>
      <c r="B415" s="1" t="s">
        <v>2372</v>
      </c>
      <c r="C415" s="1" t="s">
        <v>2372</v>
      </c>
      <c r="D415" s="1" t="s">
        <v>3751</v>
      </c>
      <c r="E415" s="1" t="s">
        <v>586</v>
      </c>
      <c r="F415" s="1" t="str">
        <f>VLOOKUP(Table5[[#This Row],[نام کارشناس دفتر فنی]],Table1[],3,0)</f>
        <v>کارشناس بازرسی وبرنامه ریزی تعمیرات برق وابزاردقیق(2)</v>
      </c>
      <c r="G415" s="1" t="s">
        <v>704</v>
      </c>
      <c r="H415" s="1" t="str">
        <f>VLOOKUP(Table5[[#This Row],[نام شخص کارشناس نظارت]],Table1[],3,0)</f>
        <v>کارشناس برق و ابزار دقیق نظارت (1)</v>
      </c>
      <c r="I415" s="1">
        <f>COUNTIF(Table2[کد سیستم],Table5[[#This Row],[کد سیستم]])</f>
        <v>1</v>
      </c>
    </row>
    <row r="416" spans="1:9" x14ac:dyDescent="0.25">
      <c r="A416" s="1">
        <v>415</v>
      </c>
      <c r="B416" s="1" t="s">
        <v>2374</v>
      </c>
      <c r="C416" s="1" t="s">
        <v>2374</v>
      </c>
      <c r="D416" s="1" t="s">
        <v>3751</v>
      </c>
      <c r="E416" s="1" t="s">
        <v>586</v>
      </c>
      <c r="F416" s="1" t="str">
        <f>VLOOKUP(Table5[[#This Row],[نام کارشناس دفتر فنی]],Table1[],3,0)</f>
        <v>کارشناس بازرسی وبرنامه ریزی تعمیرات برق وابزاردقیق(2)</v>
      </c>
      <c r="G416" s="1" t="s">
        <v>704</v>
      </c>
      <c r="H416" s="1" t="str">
        <f>VLOOKUP(Table5[[#This Row],[نام شخص کارشناس نظارت]],Table1[],3,0)</f>
        <v>کارشناس برق و ابزار دقیق نظارت (1)</v>
      </c>
      <c r="I416" s="1">
        <f>COUNTIF(Table2[کد سیستم],Table5[[#This Row],[کد سیستم]])</f>
        <v>1</v>
      </c>
    </row>
    <row r="417" spans="1:9" x14ac:dyDescent="0.25">
      <c r="A417" s="1">
        <v>416</v>
      </c>
      <c r="B417" s="1" t="s">
        <v>2376</v>
      </c>
      <c r="C417" s="1" t="s">
        <v>2376</v>
      </c>
      <c r="D417" s="1" t="s">
        <v>3751</v>
      </c>
      <c r="E417" s="1" t="s">
        <v>586</v>
      </c>
      <c r="F417" s="1" t="str">
        <f>VLOOKUP(Table5[[#This Row],[نام کارشناس دفتر فنی]],Table1[],3,0)</f>
        <v>کارشناس بازرسی وبرنامه ریزی تعمیرات برق وابزاردقیق(2)</v>
      </c>
      <c r="G417" s="1" t="s">
        <v>704</v>
      </c>
      <c r="H417" s="1" t="str">
        <f>VLOOKUP(Table5[[#This Row],[نام شخص کارشناس نظارت]],Table1[],3,0)</f>
        <v>کارشناس برق و ابزار دقیق نظارت (1)</v>
      </c>
      <c r="I417" s="1">
        <f>COUNTIF(Table2[کد سیستم],Table5[[#This Row],[کد سیستم]])</f>
        <v>1</v>
      </c>
    </row>
    <row r="418" spans="1:9" x14ac:dyDescent="0.25">
      <c r="A418" s="1">
        <v>417</v>
      </c>
      <c r="B418" s="1" t="s">
        <v>2378</v>
      </c>
      <c r="C418" s="1" t="s">
        <v>2378</v>
      </c>
      <c r="D418" s="1" t="s">
        <v>3751</v>
      </c>
      <c r="E418" s="1" t="s">
        <v>586</v>
      </c>
      <c r="F418" s="1" t="str">
        <f>VLOOKUP(Table5[[#This Row],[نام کارشناس دفتر فنی]],Table1[],3,0)</f>
        <v>کارشناس بازرسی وبرنامه ریزی تعمیرات برق وابزاردقیق(2)</v>
      </c>
      <c r="G418" s="1" t="s">
        <v>704</v>
      </c>
      <c r="H418" s="1" t="str">
        <f>VLOOKUP(Table5[[#This Row],[نام شخص کارشناس نظارت]],Table1[],3,0)</f>
        <v>کارشناس برق و ابزار دقیق نظارت (1)</v>
      </c>
      <c r="I418" s="1">
        <f>COUNTIF(Table2[کد سیستم],Table5[[#This Row],[کد سیستم]])</f>
        <v>1</v>
      </c>
    </row>
    <row r="419" spans="1:9" x14ac:dyDescent="0.25">
      <c r="A419" s="1">
        <v>418</v>
      </c>
      <c r="B419" s="1" t="s">
        <v>2380</v>
      </c>
      <c r="C419" s="1" t="s">
        <v>2380</v>
      </c>
      <c r="D419" s="1" t="s">
        <v>3751</v>
      </c>
      <c r="E419" s="1" t="s">
        <v>586</v>
      </c>
      <c r="F419" s="1" t="str">
        <f>VLOOKUP(Table5[[#This Row],[نام کارشناس دفتر فنی]],Table1[],3,0)</f>
        <v>کارشناس بازرسی وبرنامه ریزی تعمیرات برق وابزاردقیق(2)</v>
      </c>
      <c r="G419" s="1" t="s">
        <v>704</v>
      </c>
      <c r="H419" s="1" t="str">
        <f>VLOOKUP(Table5[[#This Row],[نام شخص کارشناس نظارت]],Table1[],3,0)</f>
        <v>کارشناس برق و ابزار دقیق نظارت (1)</v>
      </c>
      <c r="I419" s="1">
        <f>COUNTIF(Table2[کد سیستم],Table5[[#This Row],[کد سیستم]])</f>
        <v>1</v>
      </c>
    </row>
    <row r="420" spans="1:9" x14ac:dyDescent="0.25">
      <c r="A420" s="1">
        <v>419</v>
      </c>
      <c r="B420" s="1" t="s">
        <v>2382</v>
      </c>
      <c r="C420" s="1" t="s">
        <v>2382</v>
      </c>
      <c r="D420" s="1" t="s">
        <v>3751</v>
      </c>
      <c r="E420" s="1" t="s">
        <v>586</v>
      </c>
      <c r="F420" s="1" t="str">
        <f>VLOOKUP(Table5[[#This Row],[نام کارشناس دفتر فنی]],Table1[],3,0)</f>
        <v>کارشناس بازرسی وبرنامه ریزی تعمیرات برق وابزاردقیق(2)</v>
      </c>
      <c r="G420" s="1" t="s">
        <v>704</v>
      </c>
      <c r="H420" s="1" t="str">
        <f>VLOOKUP(Table5[[#This Row],[نام شخص کارشناس نظارت]],Table1[],3,0)</f>
        <v>کارشناس برق و ابزار دقیق نظارت (1)</v>
      </c>
      <c r="I420" s="1">
        <f>COUNTIF(Table2[کد سیستم],Table5[[#This Row],[کد سیستم]])</f>
        <v>1</v>
      </c>
    </row>
    <row r="421" spans="1:9" x14ac:dyDescent="0.25">
      <c r="A421" s="1">
        <v>420</v>
      </c>
      <c r="B421" s="1" t="s">
        <v>2384</v>
      </c>
      <c r="C421" s="1" t="s">
        <v>2384</v>
      </c>
      <c r="D421" s="1" t="s">
        <v>3751</v>
      </c>
      <c r="E421" s="1" t="s">
        <v>586</v>
      </c>
      <c r="F421" s="1" t="str">
        <f>VLOOKUP(Table5[[#This Row],[نام کارشناس دفتر فنی]],Table1[],3,0)</f>
        <v>کارشناس بازرسی وبرنامه ریزی تعمیرات برق وابزاردقیق(2)</v>
      </c>
      <c r="G421" s="1" t="s">
        <v>704</v>
      </c>
      <c r="H421" s="1" t="str">
        <f>VLOOKUP(Table5[[#This Row],[نام شخص کارشناس نظارت]],Table1[],3,0)</f>
        <v>کارشناس برق و ابزار دقیق نظارت (1)</v>
      </c>
      <c r="I421" s="1">
        <f>COUNTIF(Table2[کد سیستم],Table5[[#This Row],[کد سیستم]])</f>
        <v>1</v>
      </c>
    </row>
    <row r="422" spans="1:9" x14ac:dyDescent="0.25">
      <c r="A422" s="1">
        <v>421</v>
      </c>
      <c r="B422" s="1" t="s">
        <v>2386</v>
      </c>
      <c r="C422" s="1" t="s">
        <v>2386</v>
      </c>
      <c r="D422" s="1" t="s">
        <v>3751</v>
      </c>
      <c r="E422" s="1" t="s">
        <v>586</v>
      </c>
      <c r="F422" s="1" t="str">
        <f>VLOOKUP(Table5[[#This Row],[نام کارشناس دفتر فنی]],Table1[],3,0)</f>
        <v>کارشناس بازرسی وبرنامه ریزی تعمیرات برق وابزاردقیق(2)</v>
      </c>
      <c r="G422" s="1" t="s">
        <v>704</v>
      </c>
      <c r="H422" s="1" t="str">
        <f>VLOOKUP(Table5[[#This Row],[نام شخص کارشناس نظارت]],Table1[],3,0)</f>
        <v>کارشناس برق و ابزار دقیق نظارت (1)</v>
      </c>
      <c r="I422" s="1">
        <f>COUNTIF(Table2[کد سیستم],Table5[[#This Row],[کد سیستم]])</f>
        <v>1</v>
      </c>
    </row>
    <row r="423" spans="1:9" x14ac:dyDescent="0.25">
      <c r="A423" s="1">
        <v>422</v>
      </c>
      <c r="B423" s="1" t="s">
        <v>2388</v>
      </c>
      <c r="C423" s="1" t="s">
        <v>2388</v>
      </c>
      <c r="D423" s="1" t="s">
        <v>3751</v>
      </c>
      <c r="E423" s="1" t="s">
        <v>586</v>
      </c>
      <c r="F423" s="1" t="str">
        <f>VLOOKUP(Table5[[#This Row],[نام کارشناس دفتر فنی]],Table1[],3,0)</f>
        <v>کارشناس بازرسی وبرنامه ریزی تعمیرات برق وابزاردقیق(2)</v>
      </c>
      <c r="G423" s="1" t="s">
        <v>704</v>
      </c>
      <c r="H423" s="1" t="str">
        <f>VLOOKUP(Table5[[#This Row],[نام شخص کارشناس نظارت]],Table1[],3,0)</f>
        <v>کارشناس برق و ابزار دقیق نظارت (1)</v>
      </c>
      <c r="I423" s="1">
        <f>COUNTIF(Table2[کد سیستم],Table5[[#This Row],[کد سیستم]])</f>
        <v>1</v>
      </c>
    </row>
    <row r="424" spans="1:9" x14ac:dyDescent="0.25">
      <c r="A424" s="1">
        <v>423</v>
      </c>
      <c r="B424" s="1" t="s">
        <v>2390</v>
      </c>
      <c r="C424" s="1" t="s">
        <v>2390</v>
      </c>
      <c r="D424" s="1" t="s">
        <v>3751</v>
      </c>
      <c r="E424" s="1" t="s">
        <v>586</v>
      </c>
      <c r="F424" s="1" t="str">
        <f>VLOOKUP(Table5[[#This Row],[نام کارشناس دفتر فنی]],Table1[],3,0)</f>
        <v>کارشناس بازرسی وبرنامه ریزی تعمیرات برق وابزاردقیق(2)</v>
      </c>
      <c r="G424" s="1" t="s">
        <v>704</v>
      </c>
      <c r="H424" s="1" t="str">
        <f>VLOOKUP(Table5[[#This Row],[نام شخص کارشناس نظارت]],Table1[],3,0)</f>
        <v>کارشناس برق و ابزار دقیق نظارت (1)</v>
      </c>
      <c r="I424" s="1">
        <f>COUNTIF(Table2[کد سیستم],Table5[[#This Row],[کد سیستم]])</f>
        <v>1</v>
      </c>
    </row>
    <row r="425" spans="1:9" x14ac:dyDescent="0.25">
      <c r="A425" s="1">
        <v>424</v>
      </c>
      <c r="B425" s="1" t="s">
        <v>2392</v>
      </c>
      <c r="C425" s="1" t="s">
        <v>2392</v>
      </c>
      <c r="D425" s="1" t="s">
        <v>3751</v>
      </c>
      <c r="E425" s="1" t="s">
        <v>586</v>
      </c>
      <c r="F425" s="1" t="str">
        <f>VLOOKUP(Table5[[#This Row],[نام کارشناس دفتر فنی]],Table1[],3,0)</f>
        <v>کارشناس بازرسی وبرنامه ریزی تعمیرات برق وابزاردقیق(2)</v>
      </c>
      <c r="G425" s="1" t="s">
        <v>704</v>
      </c>
      <c r="H425" s="1" t="str">
        <f>VLOOKUP(Table5[[#This Row],[نام شخص کارشناس نظارت]],Table1[],3,0)</f>
        <v>کارشناس برق و ابزار دقیق نظارت (1)</v>
      </c>
      <c r="I425" s="1">
        <f>COUNTIF(Table2[کد سیستم],Table5[[#This Row],[کد سیستم]])</f>
        <v>1</v>
      </c>
    </row>
    <row r="426" spans="1:9" x14ac:dyDescent="0.25">
      <c r="A426" s="1">
        <v>425</v>
      </c>
      <c r="B426" s="1" t="s">
        <v>2394</v>
      </c>
      <c r="C426" s="1" t="s">
        <v>2394</v>
      </c>
      <c r="D426" s="1" t="s">
        <v>3751</v>
      </c>
      <c r="E426" s="1" t="s">
        <v>586</v>
      </c>
      <c r="F426" s="1" t="str">
        <f>VLOOKUP(Table5[[#This Row],[نام کارشناس دفتر فنی]],Table1[],3,0)</f>
        <v>کارشناس بازرسی وبرنامه ریزی تعمیرات برق وابزاردقیق(2)</v>
      </c>
      <c r="G426" s="1" t="s">
        <v>704</v>
      </c>
      <c r="H426" s="1" t="str">
        <f>VLOOKUP(Table5[[#This Row],[نام شخص کارشناس نظارت]],Table1[],3,0)</f>
        <v>کارشناس برق و ابزار دقیق نظارت (1)</v>
      </c>
      <c r="I426" s="1">
        <f>COUNTIF(Table2[کد سیستم],Table5[[#This Row],[کد سیستم]])</f>
        <v>1</v>
      </c>
    </row>
    <row r="427" spans="1:9" x14ac:dyDescent="0.25">
      <c r="A427" s="1">
        <v>426</v>
      </c>
      <c r="B427" s="1" t="s">
        <v>2396</v>
      </c>
      <c r="C427" s="1" t="s">
        <v>2396</v>
      </c>
      <c r="D427" s="1" t="s">
        <v>3751</v>
      </c>
      <c r="E427" s="1" t="s">
        <v>586</v>
      </c>
      <c r="F427" s="1" t="str">
        <f>VLOOKUP(Table5[[#This Row],[نام کارشناس دفتر فنی]],Table1[],3,0)</f>
        <v>کارشناس بازرسی وبرنامه ریزی تعمیرات برق وابزاردقیق(2)</v>
      </c>
      <c r="G427" s="1" t="s">
        <v>704</v>
      </c>
      <c r="H427" s="1" t="str">
        <f>VLOOKUP(Table5[[#This Row],[نام شخص کارشناس نظارت]],Table1[],3,0)</f>
        <v>کارشناس برق و ابزار دقیق نظارت (1)</v>
      </c>
      <c r="I427" s="1">
        <f>COUNTIF(Table2[کد سیستم],Table5[[#This Row],[کد سیستم]])</f>
        <v>1</v>
      </c>
    </row>
    <row r="428" spans="1:9" x14ac:dyDescent="0.25">
      <c r="A428" s="1">
        <v>427</v>
      </c>
      <c r="B428" s="1" t="s">
        <v>2398</v>
      </c>
      <c r="C428" s="1" t="s">
        <v>2398</v>
      </c>
      <c r="D428" s="1" t="s">
        <v>3751</v>
      </c>
      <c r="E428" s="1" t="s">
        <v>586</v>
      </c>
      <c r="F428" s="1" t="str">
        <f>VLOOKUP(Table5[[#This Row],[نام کارشناس دفتر فنی]],Table1[],3,0)</f>
        <v>کارشناس بازرسی وبرنامه ریزی تعمیرات برق وابزاردقیق(2)</v>
      </c>
      <c r="G428" s="1" t="s">
        <v>704</v>
      </c>
      <c r="H428" s="1" t="str">
        <f>VLOOKUP(Table5[[#This Row],[نام شخص کارشناس نظارت]],Table1[],3,0)</f>
        <v>کارشناس برق و ابزار دقیق نظارت (1)</v>
      </c>
      <c r="I428" s="1">
        <f>COUNTIF(Table2[کد سیستم],Table5[[#This Row],[کد سیستم]])</f>
        <v>1</v>
      </c>
    </row>
    <row r="429" spans="1:9" x14ac:dyDescent="0.25">
      <c r="A429" s="1">
        <v>428</v>
      </c>
      <c r="B429" s="1" t="s">
        <v>2400</v>
      </c>
      <c r="C429" s="1" t="s">
        <v>2400</v>
      </c>
      <c r="D429" s="1" t="s">
        <v>3751</v>
      </c>
      <c r="E429" s="1" t="s">
        <v>586</v>
      </c>
      <c r="F429" s="1" t="str">
        <f>VLOOKUP(Table5[[#This Row],[نام کارشناس دفتر فنی]],Table1[],3,0)</f>
        <v>کارشناس بازرسی وبرنامه ریزی تعمیرات برق وابزاردقیق(2)</v>
      </c>
      <c r="G429" s="1" t="s">
        <v>704</v>
      </c>
      <c r="H429" s="1" t="str">
        <f>VLOOKUP(Table5[[#This Row],[نام شخص کارشناس نظارت]],Table1[],3,0)</f>
        <v>کارشناس برق و ابزار دقیق نظارت (1)</v>
      </c>
      <c r="I429" s="1">
        <f>COUNTIF(Table2[کد سیستم],Table5[[#This Row],[کد سیستم]])</f>
        <v>1</v>
      </c>
    </row>
    <row r="430" spans="1:9" x14ac:dyDescent="0.25">
      <c r="A430" s="1">
        <v>429</v>
      </c>
      <c r="B430" s="1" t="s">
        <v>2402</v>
      </c>
      <c r="C430" s="1" t="s">
        <v>2402</v>
      </c>
      <c r="D430" s="1" t="s">
        <v>3751</v>
      </c>
      <c r="E430" s="1" t="s">
        <v>586</v>
      </c>
      <c r="F430" s="1" t="str">
        <f>VLOOKUP(Table5[[#This Row],[نام کارشناس دفتر فنی]],Table1[],3,0)</f>
        <v>کارشناس بازرسی وبرنامه ریزی تعمیرات برق وابزاردقیق(2)</v>
      </c>
      <c r="G430" s="1" t="s">
        <v>704</v>
      </c>
      <c r="H430" s="1" t="str">
        <f>VLOOKUP(Table5[[#This Row],[نام شخص کارشناس نظارت]],Table1[],3,0)</f>
        <v>کارشناس برق و ابزار دقیق نظارت (1)</v>
      </c>
      <c r="I430" s="1">
        <f>COUNTIF(Table2[کد سیستم],Table5[[#This Row],[کد سیستم]])</f>
        <v>1</v>
      </c>
    </row>
    <row r="431" spans="1:9" x14ac:dyDescent="0.25">
      <c r="A431" s="1">
        <v>430</v>
      </c>
      <c r="B431" s="1" t="s">
        <v>2404</v>
      </c>
      <c r="C431" s="1" t="s">
        <v>2404</v>
      </c>
      <c r="D431" s="1" t="s">
        <v>3751</v>
      </c>
      <c r="E431" s="1" t="s">
        <v>586</v>
      </c>
      <c r="F431" s="1" t="str">
        <f>VLOOKUP(Table5[[#This Row],[نام کارشناس دفتر فنی]],Table1[],3,0)</f>
        <v>کارشناس بازرسی وبرنامه ریزی تعمیرات برق وابزاردقیق(2)</v>
      </c>
      <c r="G431" s="1" t="s">
        <v>704</v>
      </c>
      <c r="H431" s="1" t="str">
        <f>VLOOKUP(Table5[[#This Row],[نام شخص کارشناس نظارت]],Table1[],3,0)</f>
        <v>کارشناس برق و ابزار دقیق نظارت (1)</v>
      </c>
      <c r="I431" s="1">
        <f>COUNTIF(Table2[کد سیستم],Table5[[#This Row],[کد سیستم]])</f>
        <v>1</v>
      </c>
    </row>
    <row r="432" spans="1:9" x14ac:dyDescent="0.25">
      <c r="A432" s="1">
        <v>431</v>
      </c>
      <c r="B432" s="1" t="s">
        <v>2406</v>
      </c>
      <c r="C432" s="1" t="s">
        <v>2406</v>
      </c>
      <c r="D432" s="1" t="s">
        <v>3751</v>
      </c>
      <c r="E432" s="1" t="s">
        <v>586</v>
      </c>
      <c r="F432" s="1" t="str">
        <f>VLOOKUP(Table5[[#This Row],[نام کارشناس دفتر فنی]],Table1[],3,0)</f>
        <v>کارشناس بازرسی وبرنامه ریزی تعمیرات برق وابزاردقیق(2)</v>
      </c>
      <c r="G432" s="1" t="s">
        <v>704</v>
      </c>
      <c r="H432" s="1" t="str">
        <f>VLOOKUP(Table5[[#This Row],[نام شخص کارشناس نظارت]],Table1[],3,0)</f>
        <v>کارشناس برق و ابزار دقیق نظارت (1)</v>
      </c>
      <c r="I432" s="1">
        <f>COUNTIF(Table2[کد سیستم],Table5[[#This Row],[کد سیستم]])</f>
        <v>1</v>
      </c>
    </row>
    <row r="433" spans="1:9" x14ac:dyDescent="0.25">
      <c r="A433" s="1">
        <v>432</v>
      </c>
      <c r="B433" s="1" t="s">
        <v>2408</v>
      </c>
      <c r="C433" s="1" t="s">
        <v>2408</v>
      </c>
      <c r="D433" s="1" t="s">
        <v>3751</v>
      </c>
      <c r="E433" s="1" t="s">
        <v>586</v>
      </c>
      <c r="F433" s="1" t="str">
        <f>VLOOKUP(Table5[[#This Row],[نام کارشناس دفتر فنی]],Table1[],3,0)</f>
        <v>کارشناس بازرسی وبرنامه ریزی تعمیرات برق وابزاردقیق(2)</v>
      </c>
      <c r="G433" s="1" t="s">
        <v>704</v>
      </c>
      <c r="H433" s="1" t="str">
        <f>VLOOKUP(Table5[[#This Row],[نام شخص کارشناس نظارت]],Table1[],3,0)</f>
        <v>کارشناس برق و ابزار دقیق نظارت (1)</v>
      </c>
      <c r="I433" s="1">
        <f>COUNTIF(Table2[کد سیستم],Table5[[#This Row],[کد سیستم]])</f>
        <v>1</v>
      </c>
    </row>
    <row r="434" spans="1:9" x14ac:dyDescent="0.25">
      <c r="A434" s="1">
        <v>433</v>
      </c>
      <c r="B434" s="1" t="s">
        <v>2410</v>
      </c>
      <c r="C434" s="1" t="s">
        <v>2410</v>
      </c>
      <c r="D434" s="1" t="s">
        <v>3751</v>
      </c>
      <c r="E434" s="1" t="s">
        <v>586</v>
      </c>
      <c r="F434" s="1" t="str">
        <f>VLOOKUP(Table5[[#This Row],[نام کارشناس دفتر فنی]],Table1[],3,0)</f>
        <v>کارشناس بازرسی وبرنامه ریزی تعمیرات برق وابزاردقیق(2)</v>
      </c>
      <c r="G434" s="1" t="s">
        <v>704</v>
      </c>
      <c r="H434" s="1" t="str">
        <f>VLOOKUP(Table5[[#This Row],[نام شخص کارشناس نظارت]],Table1[],3,0)</f>
        <v>کارشناس برق و ابزار دقیق نظارت (1)</v>
      </c>
      <c r="I434" s="1">
        <f>COUNTIF(Table2[کد سیستم],Table5[[#This Row],[کد سیستم]])</f>
        <v>1</v>
      </c>
    </row>
    <row r="435" spans="1:9" x14ac:dyDescent="0.25">
      <c r="A435" s="1">
        <v>434</v>
      </c>
      <c r="B435" s="1" t="s">
        <v>2412</v>
      </c>
      <c r="C435" s="1" t="s">
        <v>2412</v>
      </c>
      <c r="D435" s="1" t="s">
        <v>3751</v>
      </c>
      <c r="E435" s="1" t="s">
        <v>586</v>
      </c>
      <c r="F435" s="1" t="str">
        <f>VLOOKUP(Table5[[#This Row],[نام کارشناس دفتر فنی]],Table1[],3,0)</f>
        <v>کارشناس بازرسی وبرنامه ریزی تعمیرات برق وابزاردقیق(2)</v>
      </c>
      <c r="G435" s="1" t="s">
        <v>704</v>
      </c>
      <c r="H435" s="1" t="str">
        <f>VLOOKUP(Table5[[#This Row],[نام شخص کارشناس نظارت]],Table1[],3,0)</f>
        <v>کارشناس برق و ابزار دقیق نظارت (1)</v>
      </c>
      <c r="I435" s="1">
        <f>COUNTIF(Table2[کد سیستم],Table5[[#This Row],[کد سیستم]])</f>
        <v>1</v>
      </c>
    </row>
    <row r="436" spans="1:9" x14ac:dyDescent="0.25">
      <c r="A436" s="1">
        <v>435</v>
      </c>
      <c r="B436" s="1" t="s">
        <v>2414</v>
      </c>
      <c r="C436" s="1" t="s">
        <v>2414</v>
      </c>
      <c r="D436" s="1" t="s">
        <v>3751</v>
      </c>
      <c r="E436" s="1" t="s">
        <v>586</v>
      </c>
      <c r="F436" s="1" t="str">
        <f>VLOOKUP(Table5[[#This Row],[نام کارشناس دفتر فنی]],Table1[],3,0)</f>
        <v>کارشناس بازرسی وبرنامه ریزی تعمیرات برق وابزاردقیق(2)</v>
      </c>
      <c r="G436" s="1" t="s">
        <v>704</v>
      </c>
      <c r="H436" s="1" t="str">
        <f>VLOOKUP(Table5[[#This Row],[نام شخص کارشناس نظارت]],Table1[],3,0)</f>
        <v>کارشناس برق و ابزار دقیق نظارت (1)</v>
      </c>
      <c r="I436" s="1">
        <f>COUNTIF(Table2[کد سیستم],Table5[[#This Row],[کد سیستم]])</f>
        <v>1</v>
      </c>
    </row>
    <row r="437" spans="1:9" x14ac:dyDescent="0.25">
      <c r="A437" s="1">
        <v>436</v>
      </c>
      <c r="B437" s="1" t="s">
        <v>2416</v>
      </c>
      <c r="C437" s="1" t="s">
        <v>2416</v>
      </c>
      <c r="D437" s="1" t="s">
        <v>3751</v>
      </c>
      <c r="E437" s="1" t="s">
        <v>586</v>
      </c>
      <c r="F437" s="1" t="str">
        <f>VLOOKUP(Table5[[#This Row],[نام کارشناس دفتر فنی]],Table1[],3,0)</f>
        <v>کارشناس بازرسی وبرنامه ریزی تعمیرات برق وابزاردقیق(2)</v>
      </c>
      <c r="G437" s="1" t="s">
        <v>704</v>
      </c>
      <c r="H437" s="1" t="str">
        <f>VLOOKUP(Table5[[#This Row],[نام شخص کارشناس نظارت]],Table1[],3,0)</f>
        <v>کارشناس برق و ابزار دقیق نظارت (1)</v>
      </c>
      <c r="I437" s="1">
        <f>COUNTIF(Table2[کد سیستم],Table5[[#This Row],[کد سیستم]])</f>
        <v>1</v>
      </c>
    </row>
    <row r="438" spans="1:9" x14ac:dyDescent="0.25">
      <c r="A438" s="1">
        <v>437</v>
      </c>
      <c r="B438" s="1" t="s">
        <v>2418</v>
      </c>
      <c r="C438" s="1" t="s">
        <v>2418</v>
      </c>
      <c r="D438" s="1" t="s">
        <v>3751</v>
      </c>
      <c r="E438" s="1" t="s">
        <v>586</v>
      </c>
      <c r="F438" s="1" t="str">
        <f>VLOOKUP(Table5[[#This Row],[نام کارشناس دفتر فنی]],Table1[],3,0)</f>
        <v>کارشناس بازرسی وبرنامه ریزی تعمیرات برق وابزاردقیق(2)</v>
      </c>
      <c r="G438" s="1" t="s">
        <v>704</v>
      </c>
      <c r="H438" s="1" t="str">
        <f>VLOOKUP(Table5[[#This Row],[نام شخص کارشناس نظارت]],Table1[],3,0)</f>
        <v>کارشناس برق و ابزار دقیق نظارت (1)</v>
      </c>
      <c r="I438" s="1">
        <f>COUNTIF(Table2[کد سیستم],Table5[[#This Row],[کد سیستم]])</f>
        <v>1</v>
      </c>
    </row>
    <row r="439" spans="1:9" x14ac:dyDescent="0.25">
      <c r="A439" s="1">
        <v>438</v>
      </c>
      <c r="B439" s="1" t="s">
        <v>2420</v>
      </c>
      <c r="C439" s="1" t="s">
        <v>2420</v>
      </c>
      <c r="D439" s="1" t="s">
        <v>3751</v>
      </c>
      <c r="E439" s="1" t="s">
        <v>586</v>
      </c>
      <c r="F439" s="1" t="str">
        <f>VLOOKUP(Table5[[#This Row],[نام کارشناس دفتر فنی]],Table1[],3,0)</f>
        <v>کارشناس بازرسی وبرنامه ریزی تعمیرات برق وابزاردقیق(2)</v>
      </c>
      <c r="G439" s="1" t="s">
        <v>704</v>
      </c>
      <c r="H439" s="1" t="str">
        <f>VLOOKUP(Table5[[#This Row],[نام شخص کارشناس نظارت]],Table1[],3,0)</f>
        <v>کارشناس برق و ابزار دقیق نظارت (1)</v>
      </c>
      <c r="I439" s="1">
        <f>COUNTIF(Table2[کد سیستم],Table5[[#This Row],[کد سیستم]])</f>
        <v>1</v>
      </c>
    </row>
    <row r="440" spans="1:9" x14ac:dyDescent="0.25">
      <c r="A440" s="1">
        <v>439</v>
      </c>
      <c r="B440" s="1" t="s">
        <v>2422</v>
      </c>
      <c r="C440" s="1" t="s">
        <v>2422</v>
      </c>
      <c r="D440" s="1" t="s">
        <v>3751</v>
      </c>
      <c r="E440" s="1" t="s">
        <v>586</v>
      </c>
      <c r="F440" s="1" t="str">
        <f>VLOOKUP(Table5[[#This Row],[نام کارشناس دفتر فنی]],Table1[],3,0)</f>
        <v>کارشناس بازرسی وبرنامه ریزی تعمیرات برق وابزاردقیق(2)</v>
      </c>
      <c r="G440" s="1" t="s">
        <v>704</v>
      </c>
      <c r="H440" s="1" t="str">
        <f>VLOOKUP(Table5[[#This Row],[نام شخص کارشناس نظارت]],Table1[],3,0)</f>
        <v>کارشناس برق و ابزار دقیق نظارت (1)</v>
      </c>
      <c r="I440" s="1">
        <f>COUNTIF(Table2[کد سیستم],Table5[[#This Row],[کد سیستم]])</f>
        <v>1</v>
      </c>
    </row>
    <row r="441" spans="1:9" x14ac:dyDescent="0.25">
      <c r="A441" s="1">
        <v>440</v>
      </c>
      <c r="B441" s="1" t="s">
        <v>2424</v>
      </c>
      <c r="C441" s="1" t="s">
        <v>2424</v>
      </c>
      <c r="D441" s="1" t="s">
        <v>3751</v>
      </c>
      <c r="E441" s="1" t="s">
        <v>586</v>
      </c>
      <c r="F441" s="1" t="str">
        <f>VLOOKUP(Table5[[#This Row],[نام کارشناس دفتر فنی]],Table1[],3,0)</f>
        <v>کارشناس بازرسی وبرنامه ریزی تعمیرات برق وابزاردقیق(2)</v>
      </c>
      <c r="G441" s="1" t="s">
        <v>704</v>
      </c>
      <c r="H441" s="1" t="str">
        <f>VLOOKUP(Table5[[#This Row],[نام شخص کارشناس نظارت]],Table1[],3,0)</f>
        <v>کارشناس برق و ابزار دقیق نظارت (1)</v>
      </c>
      <c r="I441" s="1">
        <f>COUNTIF(Table2[کد سیستم],Table5[[#This Row],[کد سیستم]])</f>
        <v>1</v>
      </c>
    </row>
    <row r="442" spans="1:9" x14ac:dyDescent="0.25">
      <c r="A442" s="1">
        <v>441</v>
      </c>
      <c r="B442" s="1" t="s">
        <v>2426</v>
      </c>
      <c r="C442" s="1" t="s">
        <v>2426</v>
      </c>
      <c r="D442" s="1" t="s">
        <v>3751</v>
      </c>
      <c r="E442" s="1" t="s">
        <v>586</v>
      </c>
      <c r="F442" s="1" t="str">
        <f>VLOOKUP(Table5[[#This Row],[نام کارشناس دفتر فنی]],Table1[],3,0)</f>
        <v>کارشناس بازرسی وبرنامه ریزی تعمیرات برق وابزاردقیق(2)</v>
      </c>
      <c r="G442" s="1" t="s">
        <v>704</v>
      </c>
      <c r="H442" s="1" t="str">
        <f>VLOOKUP(Table5[[#This Row],[نام شخص کارشناس نظارت]],Table1[],3,0)</f>
        <v>کارشناس برق و ابزار دقیق نظارت (1)</v>
      </c>
      <c r="I442" s="1">
        <f>COUNTIF(Table2[کد سیستم],Table5[[#This Row],[کد سیستم]])</f>
        <v>1</v>
      </c>
    </row>
    <row r="443" spans="1:9" x14ac:dyDescent="0.25">
      <c r="A443" s="1">
        <v>442</v>
      </c>
      <c r="B443" s="1" t="s">
        <v>2428</v>
      </c>
      <c r="C443" s="1" t="s">
        <v>2428</v>
      </c>
      <c r="D443" s="1" t="s">
        <v>3751</v>
      </c>
      <c r="E443" s="1" t="s">
        <v>586</v>
      </c>
      <c r="F443" s="1" t="str">
        <f>VLOOKUP(Table5[[#This Row],[نام کارشناس دفتر فنی]],Table1[],3,0)</f>
        <v>کارشناس بازرسی وبرنامه ریزی تعمیرات برق وابزاردقیق(2)</v>
      </c>
      <c r="G443" s="1" t="s">
        <v>704</v>
      </c>
      <c r="H443" s="1" t="str">
        <f>VLOOKUP(Table5[[#This Row],[نام شخص کارشناس نظارت]],Table1[],3,0)</f>
        <v>کارشناس برق و ابزار دقیق نظارت (1)</v>
      </c>
      <c r="I443" s="1">
        <f>COUNTIF(Table2[کد سیستم],Table5[[#This Row],[کد سیستم]])</f>
        <v>1</v>
      </c>
    </row>
    <row r="444" spans="1:9" x14ac:dyDescent="0.25">
      <c r="A444" s="1">
        <v>443</v>
      </c>
      <c r="B444" s="1" t="s">
        <v>2430</v>
      </c>
      <c r="C444" s="1" t="s">
        <v>2430</v>
      </c>
      <c r="D444" s="1" t="s">
        <v>3751</v>
      </c>
      <c r="E444" s="1" t="s">
        <v>586</v>
      </c>
      <c r="F444" s="1" t="str">
        <f>VLOOKUP(Table5[[#This Row],[نام کارشناس دفتر فنی]],Table1[],3,0)</f>
        <v>کارشناس بازرسی وبرنامه ریزی تعمیرات برق وابزاردقیق(2)</v>
      </c>
      <c r="G444" s="1" t="s">
        <v>704</v>
      </c>
      <c r="H444" s="1" t="str">
        <f>VLOOKUP(Table5[[#This Row],[نام شخص کارشناس نظارت]],Table1[],3,0)</f>
        <v>کارشناس برق و ابزار دقیق نظارت (1)</v>
      </c>
      <c r="I444" s="1">
        <f>COUNTIF(Table2[کد سیستم],Table5[[#This Row],[کد سیستم]])</f>
        <v>1</v>
      </c>
    </row>
    <row r="445" spans="1:9" x14ac:dyDescent="0.25">
      <c r="A445" s="1">
        <v>444</v>
      </c>
      <c r="B445" s="1" t="s">
        <v>2432</v>
      </c>
      <c r="C445" s="1" t="s">
        <v>2432</v>
      </c>
      <c r="D445" s="1" t="s">
        <v>3751</v>
      </c>
      <c r="E445" s="1" t="s">
        <v>586</v>
      </c>
      <c r="F445" s="1" t="str">
        <f>VLOOKUP(Table5[[#This Row],[نام کارشناس دفتر فنی]],Table1[],3,0)</f>
        <v>کارشناس بازرسی وبرنامه ریزی تعمیرات برق وابزاردقیق(2)</v>
      </c>
      <c r="G445" s="1" t="s">
        <v>704</v>
      </c>
      <c r="H445" s="1" t="str">
        <f>VLOOKUP(Table5[[#This Row],[نام شخص کارشناس نظارت]],Table1[],3,0)</f>
        <v>کارشناس برق و ابزار دقیق نظارت (1)</v>
      </c>
      <c r="I445" s="1">
        <f>COUNTIF(Table2[کد سیستم],Table5[[#This Row],[کد سیستم]])</f>
        <v>1</v>
      </c>
    </row>
    <row r="446" spans="1:9" x14ac:dyDescent="0.25">
      <c r="A446" s="1">
        <v>445</v>
      </c>
      <c r="B446" s="1" t="s">
        <v>2434</v>
      </c>
      <c r="C446" s="1" t="s">
        <v>2434</v>
      </c>
      <c r="D446" s="1" t="s">
        <v>3751</v>
      </c>
      <c r="E446" s="1" t="s">
        <v>586</v>
      </c>
      <c r="F446" s="1" t="str">
        <f>VLOOKUP(Table5[[#This Row],[نام کارشناس دفتر فنی]],Table1[],3,0)</f>
        <v>کارشناس بازرسی وبرنامه ریزی تعمیرات برق وابزاردقیق(2)</v>
      </c>
      <c r="G446" s="1" t="s">
        <v>704</v>
      </c>
      <c r="H446" s="1" t="str">
        <f>VLOOKUP(Table5[[#This Row],[نام شخص کارشناس نظارت]],Table1[],3,0)</f>
        <v>کارشناس برق و ابزار دقیق نظارت (1)</v>
      </c>
      <c r="I446" s="1">
        <f>COUNTIF(Table2[کد سیستم],Table5[[#This Row],[کد سیستم]])</f>
        <v>1</v>
      </c>
    </row>
    <row r="447" spans="1:9" x14ac:dyDescent="0.25">
      <c r="A447" s="1">
        <v>446</v>
      </c>
      <c r="B447" s="1" t="s">
        <v>2436</v>
      </c>
      <c r="C447" s="1" t="s">
        <v>2436</v>
      </c>
      <c r="D447" s="1" t="s">
        <v>3751</v>
      </c>
      <c r="E447" s="1" t="s">
        <v>586</v>
      </c>
      <c r="F447" s="1" t="str">
        <f>VLOOKUP(Table5[[#This Row],[نام کارشناس دفتر فنی]],Table1[],3,0)</f>
        <v>کارشناس بازرسی وبرنامه ریزی تعمیرات برق وابزاردقیق(2)</v>
      </c>
      <c r="G447" s="1" t="s">
        <v>704</v>
      </c>
      <c r="H447" s="1" t="str">
        <f>VLOOKUP(Table5[[#This Row],[نام شخص کارشناس نظارت]],Table1[],3,0)</f>
        <v>کارشناس برق و ابزار دقیق نظارت (1)</v>
      </c>
      <c r="I447" s="1">
        <f>COUNTIF(Table2[کد سیستم],Table5[[#This Row],[کد سیستم]])</f>
        <v>1</v>
      </c>
    </row>
    <row r="448" spans="1:9" x14ac:dyDescent="0.25">
      <c r="A448" s="1">
        <v>447</v>
      </c>
      <c r="B448" s="1" t="s">
        <v>2438</v>
      </c>
      <c r="C448" s="1" t="s">
        <v>2438</v>
      </c>
      <c r="D448" s="1" t="s">
        <v>3751</v>
      </c>
      <c r="E448" s="1" t="s">
        <v>586</v>
      </c>
      <c r="F448" s="1" t="str">
        <f>VLOOKUP(Table5[[#This Row],[نام کارشناس دفتر فنی]],Table1[],3,0)</f>
        <v>کارشناس بازرسی وبرنامه ریزی تعمیرات برق وابزاردقیق(2)</v>
      </c>
      <c r="G448" s="1" t="s">
        <v>704</v>
      </c>
      <c r="H448" s="1" t="str">
        <f>VLOOKUP(Table5[[#This Row],[نام شخص کارشناس نظارت]],Table1[],3,0)</f>
        <v>کارشناس برق و ابزار دقیق نظارت (1)</v>
      </c>
      <c r="I448" s="1">
        <f>COUNTIF(Table2[کد سیستم],Table5[[#This Row],[کد سیستم]])</f>
        <v>1</v>
      </c>
    </row>
    <row r="449" spans="1:9" x14ac:dyDescent="0.25">
      <c r="A449" s="1">
        <v>448</v>
      </c>
      <c r="B449" s="1" t="s">
        <v>2440</v>
      </c>
      <c r="C449" s="1" t="s">
        <v>2440</v>
      </c>
      <c r="D449" s="1" t="s">
        <v>3751</v>
      </c>
      <c r="E449" s="1" t="s">
        <v>586</v>
      </c>
      <c r="F449" s="1" t="str">
        <f>VLOOKUP(Table5[[#This Row],[نام کارشناس دفتر فنی]],Table1[],3,0)</f>
        <v>کارشناس بازرسی وبرنامه ریزی تعمیرات برق وابزاردقیق(2)</v>
      </c>
      <c r="G449" s="1" t="s">
        <v>704</v>
      </c>
      <c r="H449" s="1" t="str">
        <f>VLOOKUP(Table5[[#This Row],[نام شخص کارشناس نظارت]],Table1[],3,0)</f>
        <v>کارشناس برق و ابزار دقیق نظارت (1)</v>
      </c>
      <c r="I449" s="1">
        <f>COUNTIF(Table2[کد سیستم],Table5[[#This Row],[کد سیستم]])</f>
        <v>1</v>
      </c>
    </row>
    <row r="450" spans="1:9" x14ac:dyDescent="0.25">
      <c r="A450" s="1">
        <v>449</v>
      </c>
      <c r="B450" s="1" t="s">
        <v>2442</v>
      </c>
      <c r="C450" s="1" t="s">
        <v>2442</v>
      </c>
      <c r="D450" s="1" t="s">
        <v>3751</v>
      </c>
      <c r="E450" s="1" t="s">
        <v>586</v>
      </c>
      <c r="F450" s="1" t="str">
        <f>VLOOKUP(Table5[[#This Row],[نام کارشناس دفتر فنی]],Table1[],3,0)</f>
        <v>کارشناس بازرسی وبرنامه ریزی تعمیرات برق وابزاردقیق(2)</v>
      </c>
      <c r="G450" s="1" t="s">
        <v>704</v>
      </c>
      <c r="H450" s="1" t="str">
        <f>VLOOKUP(Table5[[#This Row],[نام شخص کارشناس نظارت]],Table1[],3,0)</f>
        <v>کارشناس برق و ابزار دقیق نظارت (1)</v>
      </c>
      <c r="I450" s="1">
        <f>COUNTIF(Table2[کد سیستم],Table5[[#This Row],[کد سیستم]])</f>
        <v>1</v>
      </c>
    </row>
    <row r="451" spans="1:9" x14ac:dyDescent="0.25">
      <c r="A451" s="1">
        <v>450</v>
      </c>
      <c r="B451" s="1" t="s">
        <v>2444</v>
      </c>
      <c r="C451" s="1" t="s">
        <v>2444</v>
      </c>
      <c r="D451" s="1" t="s">
        <v>3751</v>
      </c>
      <c r="E451" s="1" t="s">
        <v>586</v>
      </c>
      <c r="F451" s="1" t="str">
        <f>VLOOKUP(Table5[[#This Row],[نام کارشناس دفتر فنی]],Table1[],3,0)</f>
        <v>کارشناس بازرسی وبرنامه ریزی تعمیرات برق وابزاردقیق(2)</v>
      </c>
      <c r="G451" s="1" t="s">
        <v>704</v>
      </c>
      <c r="H451" s="1" t="str">
        <f>VLOOKUP(Table5[[#This Row],[نام شخص کارشناس نظارت]],Table1[],3,0)</f>
        <v>کارشناس برق و ابزار دقیق نظارت (1)</v>
      </c>
      <c r="I451" s="1">
        <f>COUNTIF(Table2[کد سیستم],Table5[[#This Row],[کد سیستم]])</f>
        <v>1</v>
      </c>
    </row>
    <row r="452" spans="1:9" x14ac:dyDescent="0.25">
      <c r="A452" s="1">
        <v>451</v>
      </c>
      <c r="B452" s="1" t="s">
        <v>2446</v>
      </c>
      <c r="C452" s="1" t="s">
        <v>2446</v>
      </c>
      <c r="D452" s="1" t="s">
        <v>3751</v>
      </c>
      <c r="E452" s="1" t="s">
        <v>586</v>
      </c>
      <c r="F452" s="1" t="str">
        <f>VLOOKUP(Table5[[#This Row],[نام کارشناس دفتر فنی]],Table1[],3,0)</f>
        <v>کارشناس بازرسی وبرنامه ریزی تعمیرات برق وابزاردقیق(2)</v>
      </c>
      <c r="G452" s="1" t="s">
        <v>704</v>
      </c>
      <c r="H452" s="1" t="str">
        <f>VLOOKUP(Table5[[#This Row],[نام شخص کارشناس نظارت]],Table1[],3,0)</f>
        <v>کارشناس برق و ابزار دقیق نظارت (1)</v>
      </c>
      <c r="I452" s="1">
        <f>COUNTIF(Table2[کد سیستم],Table5[[#This Row],[کد سیستم]])</f>
        <v>1</v>
      </c>
    </row>
    <row r="453" spans="1:9" x14ac:dyDescent="0.25">
      <c r="A453" s="1">
        <v>452</v>
      </c>
      <c r="B453" s="1" t="s">
        <v>2448</v>
      </c>
      <c r="C453" s="1" t="s">
        <v>2448</v>
      </c>
      <c r="D453" s="1" t="s">
        <v>3751</v>
      </c>
      <c r="E453" s="1" t="s">
        <v>586</v>
      </c>
      <c r="F453" s="1" t="str">
        <f>VLOOKUP(Table5[[#This Row],[نام کارشناس دفتر فنی]],Table1[],3,0)</f>
        <v>کارشناس بازرسی وبرنامه ریزی تعمیرات برق وابزاردقیق(2)</v>
      </c>
      <c r="G453" s="1" t="s">
        <v>704</v>
      </c>
      <c r="H453" s="1" t="str">
        <f>VLOOKUP(Table5[[#This Row],[نام شخص کارشناس نظارت]],Table1[],3,0)</f>
        <v>کارشناس برق و ابزار دقیق نظارت (1)</v>
      </c>
      <c r="I453" s="1">
        <f>COUNTIF(Table2[کد سیستم],Table5[[#This Row],[کد سیستم]])</f>
        <v>1</v>
      </c>
    </row>
    <row r="454" spans="1:9" x14ac:dyDescent="0.25">
      <c r="A454" s="1">
        <v>453</v>
      </c>
      <c r="B454" s="1" t="s">
        <v>2450</v>
      </c>
      <c r="C454" s="1" t="s">
        <v>2450</v>
      </c>
      <c r="D454" s="1" t="s">
        <v>3751</v>
      </c>
      <c r="E454" s="1" t="s">
        <v>586</v>
      </c>
      <c r="F454" s="1" t="str">
        <f>VLOOKUP(Table5[[#This Row],[نام کارشناس دفتر فنی]],Table1[],3,0)</f>
        <v>کارشناس بازرسی وبرنامه ریزی تعمیرات برق وابزاردقیق(2)</v>
      </c>
      <c r="G454" s="1" t="s">
        <v>704</v>
      </c>
      <c r="H454" s="1" t="str">
        <f>VLOOKUP(Table5[[#This Row],[نام شخص کارشناس نظارت]],Table1[],3,0)</f>
        <v>کارشناس برق و ابزار دقیق نظارت (1)</v>
      </c>
      <c r="I454" s="1">
        <f>COUNTIF(Table2[کد سیستم],Table5[[#This Row],[کد سیستم]])</f>
        <v>1</v>
      </c>
    </row>
    <row r="455" spans="1:9" x14ac:dyDescent="0.25">
      <c r="A455" s="1">
        <v>454</v>
      </c>
      <c r="B455" s="1" t="s">
        <v>2452</v>
      </c>
      <c r="C455" s="1" t="s">
        <v>2452</v>
      </c>
      <c r="D455" s="1" t="s">
        <v>3751</v>
      </c>
      <c r="E455" s="1" t="s">
        <v>586</v>
      </c>
      <c r="F455" s="1" t="str">
        <f>VLOOKUP(Table5[[#This Row],[نام کارشناس دفتر فنی]],Table1[],3,0)</f>
        <v>کارشناس بازرسی وبرنامه ریزی تعمیرات برق وابزاردقیق(2)</v>
      </c>
      <c r="G455" s="1" t="s">
        <v>704</v>
      </c>
      <c r="H455" s="1" t="str">
        <f>VLOOKUP(Table5[[#This Row],[نام شخص کارشناس نظارت]],Table1[],3,0)</f>
        <v>کارشناس برق و ابزار دقیق نظارت (1)</v>
      </c>
      <c r="I455" s="1">
        <f>COUNTIF(Table2[کد سیستم],Table5[[#This Row],[کد سیستم]])</f>
        <v>1</v>
      </c>
    </row>
    <row r="456" spans="1:9" x14ac:dyDescent="0.25">
      <c r="A456" s="1">
        <v>455</v>
      </c>
      <c r="B456" s="1" t="s">
        <v>2454</v>
      </c>
      <c r="C456" s="1" t="s">
        <v>2454</v>
      </c>
      <c r="D456" s="1" t="s">
        <v>3751</v>
      </c>
      <c r="E456" s="1" t="s">
        <v>586</v>
      </c>
      <c r="F456" s="1" t="str">
        <f>VLOOKUP(Table5[[#This Row],[نام کارشناس دفتر فنی]],Table1[],3,0)</f>
        <v>کارشناس بازرسی وبرنامه ریزی تعمیرات برق وابزاردقیق(2)</v>
      </c>
      <c r="G456" s="1" t="s">
        <v>704</v>
      </c>
      <c r="H456" s="1" t="str">
        <f>VLOOKUP(Table5[[#This Row],[نام شخص کارشناس نظارت]],Table1[],3,0)</f>
        <v>کارشناس برق و ابزار دقیق نظارت (1)</v>
      </c>
      <c r="I456" s="1">
        <f>COUNTIF(Table2[کد سیستم],Table5[[#This Row],[کد سیستم]])</f>
        <v>1</v>
      </c>
    </row>
    <row r="457" spans="1:9" x14ac:dyDescent="0.25">
      <c r="A457" s="1">
        <v>456</v>
      </c>
      <c r="B457" s="1" t="s">
        <v>2456</v>
      </c>
      <c r="C457" s="1" t="s">
        <v>2456</v>
      </c>
      <c r="D457" s="1" t="s">
        <v>3751</v>
      </c>
      <c r="E457" s="1" t="s">
        <v>586</v>
      </c>
      <c r="F457" s="1" t="str">
        <f>VLOOKUP(Table5[[#This Row],[نام کارشناس دفتر فنی]],Table1[],3,0)</f>
        <v>کارشناس بازرسی وبرنامه ریزی تعمیرات برق وابزاردقیق(2)</v>
      </c>
      <c r="G457" s="1" t="s">
        <v>704</v>
      </c>
      <c r="H457" s="1" t="str">
        <f>VLOOKUP(Table5[[#This Row],[نام شخص کارشناس نظارت]],Table1[],3,0)</f>
        <v>کارشناس برق و ابزار دقیق نظارت (1)</v>
      </c>
      <c r="I457" s="1">
        <f>COUNTIF(Table2[کد سیستم],Table5[[#This Row],[کد سیستم]])</f>
        <v>1</v>
      </c>
    </row>
    <row r="458" spans="1:9" x14ac:dyDescent="0.25">
      <c r="A458" s="1">
        <v>457</v>
      </c>
      <c r="B458" s="1" t="s">
        <v>2458</v>
      </c>
      <c r="C458" s="1" t="s">
        <v>2458</v>
      </c>
      <c r="D458" s="1" t="s">
        <v>3751</v>
      </c>
      <c r="E458" s="1" t="s">
        <v>586</v>
      </c>
      <c r="F458" s="1" t="str">
        <f>VLOOKUP(Table5[[#This Row],[نام کارشناس دفتر فنی]],Table1[],3,0)</f>
        <v>کارشناس بازرسی وبرنامه ریزی تعمیرات برق وابزاردقیق(2)</v>
      </c>
      <c r="G458" s="1" t="s">
        <v>704</v>
      </c>
      <c r="H458" s="1" t="str">
        <f>VLOOKUP(Table5[[#This Row],[نام شخص کارشناس نظارت]],Table1[],3,0)</f>
        <v>کارشناس برق و ابزار دقیق نظارت (1)</v>
      </c>
      <c r="I458" s="1">
        <f>COUNTIF(Table2[کد سیستم],Table5[[#This Row],[کد سیستم]])</f>
        <v>1</v>
      </c>
    </row>
    <row r="459" spans="1:9" x14ac:dyDescent="0.25">
      <c r="A459" s="1">
        <v>458</v>
      </c>
      <c r="B459" s="1" t="s">
        <v>2460</v>
      </c>
      <c r="C459" s="1" t="s">
        <v>2460</v>
      </c>
      <c r="D459" s="1" t="s">
        <v>3751</v>
      </c>
      <c r="E459" s="1" t="s">
        <v>586</v>
      </c>
      <c r="F459" s="1" t="str">
        <f>VLOOKUP(Table5[[#This Row],[نام کارشناس دفتر فنی]],Table1[],3,0)</f>
        <v>کارشناس بازرسی وبرنامه ریزی تعمیرات برق وابزاردقیق(2)</v>
      </c>
      <c r="G459" s="1" t="s">
        <v>704</v>
      </c>
      <c r="H459" s="1" t="str">
        <f>VLOOKUP(Table5[[#This Row],[نام شخص کارشناس نظارت]],Table1[],3,0)</f>
        <v>کارشناس برق و ابزار دقیق نظارت (1)</v>
      </c>
      <c r="I459" s="1">
        <f>COUNTIF(Table2[کد سیستم],Table5[[#This Row],[کد سیستم]])</f>
        <v>1</v>
      </c>
    </row>
    <row r="460" spans="1:9" x14ac:dyDescent="0.25">
      <c r="A460" s="1">
        <v>459</v>
      </c>
      <c r="B460" s="1" t="s">
        <v>2462</v>
      </c>
      <c r="C460" s="1" t="s">
        <v>2462</v>
      </c>
      <c r="D460" s="1" t="s">
        <v>3751</v>
      </c>
      <c r="E460" s="1" t="s">
        <v>586</v>
      </c>
      <c r="F460" s="1" t="str">
        <f>VLOOKUP(Table5[[#This Row],[نام کارشناس دفتر فنی]],Table1[],3,0)</f>
        <v>کارشناس بازرسی وبرنامه ریزی تعمیرات برق وابزاردقیق(2)</v>
      </c>
      <c r="G460" s="1" t="s">
        <v>704</v>
      </c>
      <c r="H460" s="1" t="str">
        <f>VLOOKUP(Table5[[#This Row],[نام شخص کارشناس نظارت]],Table1[],3,0)</f>
        <v>کارشناس برق و ابزار دقیق نظارت (1)</v>
      </c>
      <c r="I460" s="1">
        <f>COUNTIF(Table2[کد سیستم],Table5[[#This Row],[کد سیستم]])</f>
        <v>1</v>
      </c>
    </row>
    <row r="461" spans="1:9" x14ac:dyDescent="0.25">
      <c r="A461" s="1">
        <v>460</v>
      </c>
      <c r="B461" s="1" t="s">
        <v>2464</v>
      </c>
      <c r="C461" s="1" t="s">
        <v>2464</v>
      </c>
      <c r="D461" s="1" t="s">
        <v>3751</v>
      </c>
      <c r="E461" s="1" t="s">
        <v>586</v>
      </c>
      <c r="F461" s="1" t="str">
        <f>VLOOKUP(Table5[[#This Row],[نام کارشناس دفتر فنی]],Table1[],3,0)</f>
        <v>کارشناس بازرسی وبرنامه ریزی تعمیرات برق وابزاردقیق(2)</v>
      </c>
      <c r="G461" s="1" t="s">
        <v>704</v>
      </c>
      <c r="H461" s="1" t="str">
        <f>VLOOKUP(Table5[[#This Row],[نام شخص کارشناس نظارت]],Table1[],3,0)</f>
        <v>کارشناس برق و ابزار دقیق نظارت (1)</v>
      </c>
      <c r="I461" s="1">
        <f>COUNTIF(Table2[کد سیستم],Table5[[#This Row],[کد سیستم]])</f>
        <v>1</v>
      </c>
    </row>
    <row r="462" spans="1:9" x14ac:dyDescent="0.25">
      <c r="A462" s="1">
        <v>461</v>
      </c>
      <c r="B462" s="1" t="s">
        <v>2466</v>
      </c>
      <c r="C462" s="1" t="s">
        <v>2466</v>
      </c>
      <c r="D462" s="1" t="s">
        <v>3751</v>
      </c>
      <c r="E462" s="1" t="s">
        <v>586</v>
      </c>
      <c r="F462" s="1" t="str">
        <f>VLOOKUP(Table5[[#This Row],[نام کارشناس دفتر فنی]],Table1[],3,0)</f>
        <v>کارشناس بازرسی وبرنامه ریزی تعمیرات برق وابزاردقیق(2)</v>
      </c>
      <c r="G462" s="1" t="s">
        <v>704</v>
      </c>
      <c r="H462" s="1" t="str">
        <f>VLOOKUP(Table5[[#This Row],[نام شخص کارشناس نظارت]],Table1[],3,0)</f>
        <v>کارشناس برق و ابزار دقیق نظارت (1)</v>
      </c>
      <c r="I462" s="1">
        <f>COUNTIF(Table2[کد سیستم],Table5[[#This Row],[کد سیستم]])</f>
        <v>1</v>
      </c>
    </row>
    <row r="463" spans="1:9" x14ac:dyDescent="0.25">
      <c r="A463" s="1">
        <v>462</v>
      </c>
      <c r="B463" s="1" t="s">
        <v>2468</v>
      </c>
      <c r="C463" s="1" t="s">
        <v>2468</v>
      </c>
      <c r="D463" s="1" t="s">
        <v>3751</v>
      </c>
      <c r="E463" s="1" t="s">
        <v>586</v>
      </c>
      <c r="F463" s="1" t="str">
        <f>VLOOKUP(Table5[[#This Row],[نام کارشناس دفتر فنی]],Table1[],3,0)</f>
        <v>کارشناس بازرسی وبرنامه ریزی تعمیرات برق وابزاردقیق(2)</v>
      </c>
      <c r="G463" s="1" t="s">
        <v>704</v>
      </c>
      <c r="H463" s="1" t="str">
        <f>VLOOKUP(Table5[[#This Row],[نام شخص کارشناس نظارت]],Table1[],3,0)</f>
        <v>کارشناس برق و ابزار دقیق نظارت (1)</v>
      </c>
      <c r="I463" s="1">
        <f>COUNTIF(Table2[کد سیستم],Table5[[#This Row],[کد سیستم]])</f>
        <v>1</v>
      </c>
    </row>
    <row r="464" spans="1:9" x14ac:dyDescent="0.25">
      <c r="A464" s="1">
        <v>463</v>
      </c>
      <c r="B464" s="1" t="s">
        <v>2470</v>
      </c>
      <c r="C464" s="1" t="s">
        <v>2470</v>
      </c>
      <c r="D464" s="1" t="s">
        <v>3751</v>
      </c>
      <c r="E464" s="1" t="s">
        <v>586</v>
      </c>
      <c r="F464" s="1" t="str">
        <f>VLOOKUP(Table5[[#This Row],[نام کارشناس دفتر فنی]],Table1[],3,0)</f>
        <v>کارشناس بازرسی وبرنامه ریزی تعمیرات برق وابزاردقیق(2)</v>
      </c>
      <c r="G464" s="1" t="s">
        <v>704</v>
      </c>
      <c r="H464" s="1" t="str">
        <f>VLOOKUP(Table5[[#This Row],[نام شخص کارشناس نظارت]],Table1[],3,0)</f>
        <v>کارشناس برق و ابزار دقیق نظارت (1)</v>
      </c>
      <c r="I464" s="1">
        <f>COUNTIF(Table2[کد سیستم],Table5[[#This Row],[کد سیستم]])</f>
        <v>1</v>
      </c>
    </row>
    <row r="465" spans="1:9" x14ac:dyDescent="0.25">
      <c r="A465" s="1">
        <v>464</v>
      </c>
      <c r="B465" s="1" t="s">
        <v>2472</v>
      </c>
      <c r="C465" s="1" t="s">
        <v>2472</v>
      </c>
      <c r="D465" s="1" t="s">
        <v>3751</v>
      </c>
      <c r="E465" s="1" t="s">
        <v>586</v>
      </c>
      <c r="F465" s="1" t="str">
        <f>VLOOKUP(Table5[[#This Row],[نام کارشناس دفتر فنی]],Table1[],3,0)</f>
        <v>کارشناس بازرسی وبرنامه ریزی تعمیرات برق وابزاردقیق(2)</v>
      </c>
      <c r="G465" s="1" t="s">
        <v>704</v>
      </c>
      <c r="H465" s="1" t="str">
        <f>VLOOKUP(Table5[[#This Row],[نام شخص کارشناس نظارت]],Table1[],3,0)</f>
        <v>کارشناس برق و ابزار دقیق نظارت (1)</v>
      </c>
      <c r="I465" s="1">
        <f>COUNTIF(Table2[کد سیستم],Table5[[#This Row],[کد سیستم]])</f>
        <v>1</v>
      </c>
    </row>
    <row r="466" spans="1:9" x14ac:dyDescent="0.25">
      <c r="A466" s="1">
        <v>465</v>
      </c>
      <c r="B466" s="1" t="s">
        <v>2474</v>
      </c>
      <c r="C466" s="1" t="s">
        <v>2474</v>
      </c>
      <c r="D466" s="1" t="s">
        <v>3751</v>
      </c>
      <c r="E466" s="1" t="s">
        <v>586</v>
      </c>
      <c r="F466" s="1" t="str">
        <f>VLOOKUP(Table5[[#This Row],[نام کارشناس دفتر فنی]],Table1[],3,0)</f>
        <v>کارشناس بازرسی وبرنامه ریزی تعمیرات برق وابزاردقیق(2)</v>
      </c>
      <c r="G466" s="1" t="s">
        <v>704</v>
      </c>
      <c r="H466" s="1" t="str">
        <f>VLOOKUP(Table5[[#This Row],[نام شخص کارشناس نظارت]],Table1[],3,0)</f>
        <v>کارشناس برق و ابزار دقیق نظارت (1)</v>
      </c>
      <c r="I466" s="1">
        <f>COUNTIF(Table2[کد سیستم],Table5[[#This Row],[کد سیستم]])</f>
        <v>1</v>
      </c>
    </row>
    <row r="467" spans="1:9" x14ac:dyDescent="0.25">
      <c r="A467" s="1">
        <v>466</v>
      </c>
      <c r="B467" s="1" t="s">
        <v>2476</v>
      </c>
      <c r="C467" s="1" t="s">
        <v>2476</v>
      </c>
      <c r="D467" s="1" t="s">
        <v>3751</v>
      </c>
      <c r="E467" s="1" t="s">
        <v>586</v>
      </c>
      <c r="F467" s="1" t="str">
        <f>VLOOKUP(Table5[[#This Row],[نام کارشناس دفتر فنی]],Table1[],3,0)</f>
        <v>کارشناس بازرسی وبرنامه ریزی تعمیرات برق وابزاردقیق(2)</v>
      </c>
      <c r="G467" s="1" t="s">
        <v>704</v>
      </c>
      <c r="H467" s="1" t="str">
        <f>VLOOKUP(Table5[[#This Row],[نام شخص کارشناس نظارت]],Table1[],3,0)</f>
        <v>کارشناس برق و ابزار دقیق نظارت (1)</v>
      </c>
      <c r="I467" s="1">
        <f>COUNTIF(Table2[کد سیستم],Table5[[#This Row],[کد سیستم]])</f>
        <v>1</v>
      </c>
    </row>
    <row r="468" spans="1:9" x14ac:dyDescent="0.25">
      <c r="A468" s="1">
        <v>467</v>
      </c>
      <c r="B468" s="1" t="s">
        <v>2478</v>
      </c>
      <c r="C468" s="1" t="s">
        <v>2478</v>
      </c>
      <c r="D468" s="1" t="s">
        <v>3751</v>
      </c>
      <c r="E468" s="1" t="s">
        <v>586</v>
      </c>
      <c r="F468" s="1" t="str">
        <f>VLOOKUP(Table5[[#This Row],[نام کارشناس دفتر فنی]],Table1[],3,0)</f>
        <v>کارشناس بازرسی وبرنامه ریزی تعمیرات برق وابزاردقیق(2)</v>
      </c>
      <c r="G468" s="1" t="s">
        <v>704</v>
      </c>
      <c r="H468" s="1" t="str">
        <f>VLOOKUP(Table5[[#This Row],[نام شخص کارشناس نظارت]],Table1[],3,0)</f>
        <v>کارشناس برق و ابزار دقیق نظارت (1)</v>
      </c>
      <c r="I468" s="1">
        <f>COUNTIF(Table2[کد سیستم],Table5[[#This Row],[کد سیستم]])</f>
        <v>1</v>
      </c>
    </row>
    <row r="469" spans="1:9" x14ac:dyDescent="0.25">
      <c r="A469" s="1">
        <v>468</v>
      </c>
      <c r="B469" s="1" t="s">
        <v>2480</v>
      </c>
      <c r="C469" s="1" t="s">
        <v>2480</v>
      </c>
      <c r="D469" s="1" t="s">
        <v>3751</v>
      </c>
      <c r="E469" s="1" t="s">
        <v>586</v>
      </c>
      <c r="F469" s="1" t="str">
        <f>VLOOKUP(Table5[[#This Row],[نام کارشناس دفتر فنی]],Table1[],3,0)</f>
        <v>کارشناس بازرسی وبرنامه ریزی تعمیرات برق وابزاردقیق(2)</v>
      </c>
      <c r="G469" s="1" t="s">
        <v>704</v>
      </c>
      <c r="H469" s="1" t="str">
        <f>VLOOKUP(Table5[[#This Row],[نام شخص کارشناس نظارت]],Table1[],3,0)</f>
        <v>کارشناس برق و ابزار دقیق نظارت (1)</v>
      </c>
      <c r="I469" s="1">
        <f>COUNTIF(Table2[کد سیستم],Table5[[#This Row],[کد سیستم]])</f>
        <v>1</v>
      </c>
    </row>
    <row r="470" spans="1:9" x14ac:dyDescent="0.25">
      <c r="A470" s="1">
        <v>469</v>
      </c>
      <c r="B470" s="1" t="s">
        <v>2482</v>
      </c>
      <c r="C470" s="1" t="s">
        <v>2482</v>
      </c>
      <c r="D470" s="1" t="s">
        <v>3751</v>
      </c>
      <c r="E470" s="1" t="s">
        <v>586</v>
      </c>
      <c r="F470" s="1" t="str">
        <f>VLOOKUP(Table5[[#This Row],[نام کارشناس دفتر فنی]],Table1[],3,0)</f>
        <v>کارشناس بازرسی وبرنامه ریزی تعمیرات برق وابزاردقیق(2)</v>
      </c>
      <c r="G470" s="1" t="s">
        <v>704</v>
      </c>
      <c r="H470" s="1" t="str">
        <f>VLOOKUP(Table5[[#This Row],[نام شخص کارشناس نظارت]],Table1[],3,0)</f>
        <v>کارشناس برق و ابزار دقیق نظارت (1)</v>
      </c>
      <c r="I470" s="1">
        <f>COUNTIF(Table2[کد سیستم],Table5[[#This Row],[کد سیستم]])</f>
        <v>1</v>
      </c>
    </row>
    <row r="471" spans="1:9" x14ac:dyDescent="0.25">
      <c r="A471" s="1">
        <v>470</v>
      </c>
      <c r="B471" s="1" t="s">
        <v>2484</v>
      </c>
      <c r="C471" s="1" t="s">
        <v>2484</v>
      </c>
      <c r="D471" s="1" t="s">
        <v>3751</v>
      </c>
      <c r="E471" s="1" t="s">
        <v>586</v>
      </c>
      <c r="F471" s="1" t="str">
        <f>VLOOKUP(Table5[[#This Row],[نام کارشناس دفتر فنی]],Table1[],3,0)</f>
        <v>کارشناس بازرسی وبرنامه ریزی تعمیرات برق وابزاردقیق(2)</v>
      </c>
      <c r="G471" s="1" t="s">
        <v>704</v>
      </c>
      <c r="H471" s="1" t="str">
        <f>VLOOKUP(Table5[[#This Row],[نام شخص کارشناس نظارت]],Table1[],3,0)</f>
        <v>کارشناس برق و ابزار دقیق نظارت (1)</v>
      </c>
      <c r="I471" s="1">
        <f>COUNTIF(Table2[کد سیستم],Table5[[#This Row],[کد سیستم]])</f>
        <v>1</v>
      </c>
    </row>
    <row r="472" spans="1:9" x14ac:dyDescent="0.25">
      <c r="A472" s="1">
        <v>471</v>
      </c>
      <c r="B472" s="1" t="s">
        <v>2486</v>
      </c>
      <c r="C472" s="1" t="s">
        <v>2486</v>
      </c>
      <c r="D472" s="1" t="s">
        <v>3751</v>
      </c>
      <c r="E472" s="1" t="s">
        <v>586</v>
      </c>
      <c r="F472" s="1" t="str">
        <f>VLOOKUP(Table5[[#This Row],[نام کارشناس دفتر فنی]],Table1[],3,0)</f>
        <v>کارشناس بازرسی وبرنامه ریزی تعمیرات برق وابزاردقیق(2)</v>
      </c>
      <c r="G472" s="1" t="s">
        <v>704</v>
      </c>
      <c r="H472" s="1" t="str">
        <f>VLOOKUP(Table5[[#This Row],[نام شخص کارشناس نظارت]],Table1[],3,0)</f>
        <v>کارشناس برق و ابزار دقیق نظارت (1)</v>
      </c>
      <c r="I472" s="1">
        <f>COUNTIF(Table2[کد سیستم],Table5[[#This Row],[کد سیستم]])</f>
        <v>1</v>
      </c>
    </row>
    <row r="473" spans="1:9" x14ac:dyDescent="0.25">
      <c r="A473" s="1">
        <v>472</v>
      </c>
      <c r="B473" s="1" t="s">
        <v>2488</v>
      </c>
      <c r="C473" s="1">
        <v>100</v>
      </c>
      <c r="D473" s="1" t="s">
        <v>3751</v>
      </c>
      <c r="E473" s="1" t="s">
        <v>586</v>
      </c>
      <c r="F473" s="1" t="str">
        <f>VLOOKUP(Table5[[#This Row],[نام کارشناس دفتر فنی]],Table1[],3,0)</f>
        <v>کارشناس بازرسی وبرنامه ریزی تعمیرات برق وابزاردقیق(2)</v>
      </c>
      <c r="G473" s="1" t="s">
        <v>704</v>
      </c>
      <c r="H473" s="1" t="str">
        <f>VLOOKUP(Table5[[#This Row],[نام شخص کارشناس نظارت]],Table1[],3,0)</f>
        <v>کارشناس برق و ابزار دقیق نظارت (1)</v>
      </c>
      <c r="I473" s="1">
        <f>COUNTIF(Table2[کد سیستم],Table5[[#This Row],[کد سیستم]])</f>
        <v>1</v>
      </c>
    </row>
    <row r="474" spans="1:9" x14ac:dyDescent="0.25">
      <c r="A474" s="1">
        <v>473</v>
      </c>
      <c r="B474" s="1" t="s">
        <v>2490</v>
      </c>
      <c r="C474" s="1">
        <v>1000</v>
      </c>
      <c r="D474" s="1" t="s">
        <v>3751</v>
      </c>
      <c r="E474" s="1" t="s">
        <v>575</v>
      </c>
      <c r="F474" s="1" t="str">
        <f>VLOOKUP(Table5[[#This Row],[نام کارشناس دفتر فنی]],Table1[],3,0)</f>
        <v>کارشناس کالیبراسیون و برنامه ریزی تعمیرات برق وابزاردقیق</v>
      </c>
      <c r="G474" s="1" t="s">
        <v>704</v>
      </c>
      <c r="H474" s="1" t="str">
        <f>VLOOKUP(Table5[[#This Row],[نام شخص کارشناس نظارت]],Table1[],3,0)</f>
        <v>کارشناس برق و ابزار دقیق نظارت (1)</v>
      </c>
      <c r="I474" s="1">
        <f>COUNTIF(Table2[کد سیستم],Table5[[#This Row],[کد سیستم]])</f>
        <v>1</v>
      </c>
    </row>
    <row r="475" spans="1:9" x14ac:dyDescent="0.25">
      <c r="A475" s="1">
        <v>474</v>
      </c>
      <c r="B475" s="1" t="s">
        <v>2492</v>
      </c>
      <c r="C475" s="1">
        <v>1010</v>
      </c>
      <c r="D475" s="1" t="s">
        <v>3751</v>
      </c>
      <c r="E475" s="1" t="s">
        <v>575</v>
      </c>
      <c r="F475" s="1" t="str">
        <f>VLOOKUP(Table5[[#This Row],[نام کارشناس دفتر فنی]],Table1[],3,0)</f>
        <v>کارشناس کالیبراسیون و برنامه ریزی تعمیرات برق وابزاردقیق</v>
      </c>
      <c r="G475" s="1" t="s">
        <v>704</v>
      </c>
      <c r="H475" s="1" t="str">
        <f>VLOOKUP(Table5[[#This Row],[نام شخص کارشناس نظارت]],Table1[],3,0)</f>
        <v>کارشناس برق و ابزار دقیق نظارت (1)</v>
      </c>
      <c r="I475" s="1">
        <f>COUNTIF(Table2[کد سیستم],Table5[[#This Row],[کد سیستم]])</f>
        <v>1</v>
      </c>
    </row>
    <row r="476" spans="1:9" x14ac:dyDescent="0.25">
      <c r="A476" s="1">
        <v>475</v>
      </c>
      <c r="B476" s="1" t="s">
        <v>2494</v>
      </c>
      <c r="C476" s="1" t="s">
        <v>2494</v>
      </c>
      <c r="D476" s="1" t="s">
        <v>3751</v>
      </c>
      <c r="E476" s="1" t="s">
        <v>575</v>
      </c>
      <c r="F476" s="1" t="str">
        <f>VLOOKUP(Table5[[#This Row],[نام کارشناس دفتر فنی]],Table1[],3,0)</f>
        <v>کارشناس کالیبراسیون و برنامه ریزی تعمیرات برق وابزاردقیق</v>
      </c>
      <c r="G476" s="1" t="s">
        <v>704</v>
      </c>
      <c r="H476" s="1" t="str">
        <f>VLOOKUP(Table5[[#This Row],[نام شخص کارشناس نظارت]],Table1[],3,0)</f>
        <v>کارشناس برق و ابزار دقیق نظارت (1)</v>
      </c>
      <c r="I476" s="1">
        <f>COUNTIF(Table2[کد سیستم],Table5[[#This Row],[کد سیستم]])</f>
        <v>1</v>
      </c>
    </row>
    <row r="477" spans="1:9" x14ac:dyDescent="0.25">
      <c r="A477" s="1">
        <v>476</v>
      </c>
      <c r="B477" s="1" t="s">
        <v>2496</v>
      </c>
      <c r="C477" s="1" t="s">
        <v>2496</v>
      </c>
      <c r="D477" s="1" t="s">
        <v>3751</v>
      </c>
      <c r="E477" s="1" t="s">
        <v>575</v>
      </c>
      <c r="F477" s="1" t="str">
        <f>VLOOKUP(Table5[[#This Row],[نام کارشناس دفتر فنی]],Table1[],3,0)</f>
        <v>کارشناس کالیبراسیون و برنامه ریزی تعمیرات برق وابزاردقیق</v>
      </c>
      <c r="G477" s="1" t="s">
        <v>704</v>
      </c>
      <c r="H477" s="1" t="str">
        <f>VLOOKUP(Table5[[#This Row],[نام شخص کارشناس نظارت]],Table1[],3,0)</f>
        <v>کارشناس برق و ابزار دقیق نظارت (1)</v>
      </c>
      <c r="I477" s="1">
        <f>COUNTIF(Table2[کد سیستم],Table5[[#This Row],[کد سیستم]])</f>
        <v>1</v>
      </c>
    </row>
    <row r="478" spans="1:9" x14ac:dyDescent="0.25">
      <c r="A478" s="1">
        <v>477</v>
      </c>
      <c r="B478" s="1" t="s">
        <v>2498</v>
      </c>
      <c r="C478" s="1" t="s">
        <v>2498</v>
      </c>
      <c r="D478" s="1" t="s">
        <v>3751</v>
      </c>
      <c r="E478" s="1" t="s">
        <v>575</v>
      </c>
      <c r="F478" s="1" t="str">
        <f>VLOOKUP(Table5[[#This Row],[نام کارشناس دفتر فنی]],Table1[],3,0)</f>
        <v>کارشناس کالیبراسیون و برنامه ریزی تعمیرات برق وابزاردقیق</v>
      </c>
      <c r="G478" s="1" t="s">
        <v>704</v>
      </c>
      <c r="H478" s="1" t="str">
        <f>VLOOKUP(Table5[[#This Row],[نام شخص کارشناس نظارت]],Table1[],3,0)</f>
        <v>کارشناس برق و ابزار دقیق نظارت (1)</v>
      </c>
      <c r="I478" s="1">
        <f>COUNTIF(Table2[کد سیستم],Table5[[#This Row],[کد سیستم]])</f>
        <v>1</v>
      </c>
    </row>
    <row r="479" spans="1:9" x14ac:dyDescent="0.25">
      <c r="A479" s="1">
        <v>478</v>
      </c>
      <c r="B479" s="1" t="s">
        <v>2500</v>
      </c>
      <c r="C479" s="1" t="s">
        <v>2500</v>
      </c>
      <c r="D479" s="1" t="s">
        <v>3751</v>
      </c>
      <c r="E479" s="1" t="s">
        <v>575</v>
      </c>
      <c r="F479" s="1" t="str">
        <f>VLOOKUP(Table5[[#This Row],[نام کارشناس دفتر فنی]],Table1[],3,0)</f>
        <v>کارشناس کالیبراسیون و برنامه ریزی تعمیرات برق وابزاردقیق</v>
      </c>
      <c r="G479" s="1" t="s">
        <v>704</v>
      </c>
      <c r="H479" s="1" t="str">
        <f>VLOOKUP(Table5[[#This Row],[نام شخص کارشناس نظارت]],Table1[],3,0)</f>
        <v>کارشناس برق و ابزار دقیق نظارت (1)</v>
      </c>
      <c r="I479" s="1">
        <f>COUNTIF(Table2[کد سیستم],Table5[[#This Row],[کد سیستم]])</f>
        <v>1</v>
      </c>
    </row>
    <row r="480" spans="1:9" x14ac:dyDescent="0.25">
      <c r="A480" s="1">
        <v>479</v>
      </c>
      <c r="B480" s="1" t="s">
        <v>2502</v>
      </c>
      <c r="C480" s="1" t="s">
        <v>2502</v>
      </c>
      <c r="D480" s="1" t="s">
        <v>3751</v>
      </c>
      <c r="E480" s="1" t="s">
        <v>575</v>
      </c>
      <c r="F480" s="1" t="str">
        <f>VLOOKUP(Table5[[#This Row],[نام کارشناس دفتر فنی]],Table1[],3,0)</f>
        <v>کارشناس کالیبراسیون و برنامه ریزی تعمیرات برق وابزاردقیق</v>
      </c>
      <c r="G480" s="1" t="s">
        <v>704</v>
      </c>
      <c r="H480" s="1" t="str">
        <f>VLOOKUP(Table5[[#This Row],[نام شخص کارشناس نظارت]],Table1[],3,0)</f>
        <v>کارشناس برق و ابزار دقیق نظارت (1)</v>
      </c>
      <c r="I480" s="1">
        <f>COUNTIF(Table2[کد سیستم],Table5[[#This Row],[کد سیستم]])</f>
        <v>1</v>
      </c>
    </row>
    <row r="481" spans="1:9" x14ac:dyDescent="0.25">
      <c r="A481" s="1">
        <v>480</v>
      </c>
      <c r="B481" s="1" t="s">
        <v>2504</v>
      </c>
      <c r="C481" s="1" t="s">
        <v>2504</v>
      </c>
      <c r="D481" s="1" t="s">
        <v>3751</v>
      </c>
      <c r="E481" s="1" t="s">
        <v>575</v>
      </c>
      <c r="F481" s="1" t="str">
        <f>VLOOKUP(Table5[[#This Row],[نام کارشناس دفتر فنی]],Table1[],3,0)</f>
        <v>کارشناس کالیبراسیون و برنامه ریزی تعمیرات برق وابزاردقیق</v>
      </c>
      <c r="G481" s="1" t="s">
        <v>704</v>
      </c>
      <c r="H481" s="1" t="str">
        <f>VLOOKUP(Table5[[#This Row],[نام شخص کارشناس نظارت]],Table1[],3,0)</f>
        <v>کارشناس برق و ابزار دقیق نظارت (1)</v>
      </c>
      <c r="I481" s="1">
        <f>COUNTIF(Table2[کد سیستم],Table5[[#This Row],[کد سیستم]])</f>
        <v>1</v>
      </c>
    </row>
    <row r="482" spans="1:9" x14ac:dyDescent="0.25">
      <c r="A482" s="1">
        <v>481</v>
      </c>
      <c r="B482" s="1" t="s">
        <v>2506</v>
      </c>
      <c r="C482" s="1" t="s">
        <v>2506</v>
      </c>
      <c r="D482" s="1" t="s">
        <v>3751</v>
      </c>
      <c r="E482" s="1" t="s">
        <v>575</v>
      </c>
      <c r="F482" s="1" t="str">
        <f>VLOOKUP(Table5[[#This Row],[نام کارشناس دفتر فنی]],Table1[],3,0)</f>
        <v>کارشناس کالیبراسیون و برنامه ریزی تعمیرات برق وابزاردقیق</v>
      </c>
      <c r="G482" s="1" t="s">
        <v>704</v>
      </c>
      <c r="H482" s="1" t="str">
        <f>VLOOKUP(Table5[[#This Row],[نام شخص کارشناس نظارت]],Table1[],3,0)</f>
        <v>کارشناس برق و ابزار دقیق نظارت (1)</v>
      </c>
      <c r="I482" s="1">
        <f>COUNTIF(Table2[کد سیستم],Table5[[#This Row],[کد سیستم]])</f>
        <v>1</v>
      </c>
    </row>
    <row r="483" spans="1:9" x14ac:dyDescent="0.25">
      <c r="A483" s="1">
        <v>482</v>
      </c>
      <c r="B483" s="1" t="s">
        <v>2508</v>
      </c>
      <c r="C483" s="1" t="s">
        <v>2508</v>
      </c>
      <c r="D483" s="1" t="s">
        <v>3751</v>
      </c>
      <c r="E483" s="1" t="s">
        <v>575</v>
      </c>
      <c r="F483" s="1" t="str">
        <f>VLOOKUP(Table5[[#This Row],[نام کارشناس دفتر فنی]],Table1[],3,0)</f>
        <v>کارشناس کالیبراسیون و برنامه ریزی تعمیرات برق وابزاردقیق</v>
      </c>
      <c r="G483" s="1" t="s">
        <v>704</v>
      </c>
      <c r="H483" s="1" t="str">
        <f>VLOOKUP(Table5[[#This Row],[نام شخص کارشناس نظارت]],Table1[],3,0)</f>
        <v>کارشناس برق و ابزار دقیق نظارت (1)</v>
      </c>
      <c r="I483" s="1">
        <f>COUNTIF(Table2[کد سیستم],Table5[[#This Row],[کد سیستم]])</f>
        <v>1</v>
      </c>
    </row>
    <row r="484" spans="1:9" x14ac:dyDescent="0.25">
      <c r="A484" s="1">
        <v>483</v>
      </c>
      <c r="B484" s="1" t="s">
        <v>2510</v>
      </c>
      <c r="C484" s="1" t="s">
        <v>2510</v>
      </c>
      <c r="D484" s="1" t="s">
        <v>3751</v>
      </c>
      <c r="E484" s="1" t="s">
        <v>575</v>
      </c>
      <c r="F484" s="1" t="str">
        <f>VLOOKUP(Table5[[#This Row],[نام کارشناس دفتر فنی]],Table1[],3,0)</f>
        <v>کارشناس کالیبراسیون و برنامه ریزی تعمیرات برق وابزاردقیق</v>
      </c>
      <c r="G484" s="1" t="s">
        <v>704</v>
      </c>
      <c r="H484" s="1" t="str">
        <f>VLOOKUP(Table5[[#This Row],[نام شخص کارشناس نظارت]],Table1[],3,0)</f>
        <v>کارشناس برق و ابزار دقیق نظارت (1)</v>
      </c>
      <c r="I484" s="1">
        <f>COUNTIF(Table2[کد سیستم],Table5[[#This Row],[کد سیستم]])</f>
        <v>1</v>
      </c>
    </row>
    <row r="485" spans="1:9" x14ac:dyDescent="0.25">
      <c r="A485" s="1">
        <v>484</v>
      </c>
      <c r="B485" s="1" t="s">
        <v>2512</v>
      </c>
      <c r="C485" s="1" t="s">
        <v>2512</v>
      </c>
      <c r="D485" s="1" t="s">
        <v>3751</v>
      </c>
      <c r="E485" s="1" t="s">
        <v>575</v>
      </c>
      <c r="F485" s="1" t="str">
        <f>VLOOKUP(Table5[[#This Row],[نام کارشناس دفتر فنی]],Table1[],3,0)</f>
        <v>کارشناس کالیبراسیون و برنامه ریزی تعمیرات برق وابزاردقیق</v>
      </c>
      <c r="G485" s="1" t="s">
        <v>704</v>
      </c>
      <c r="H485" s="1" t="str">
        <f>VLOOKUP(Table5[[#This Row],[نام شخص کارشناس نظارت]],Table1[],3,0)</f>
        <v>کارشناس برق و ابزار دقیق نظارت (1)</v>
      </c>
      <c r="I485" s="1">
        <f>COUNTIF(Table2[کد سیستم],Table5[[#This Row],[کد سیستم]])</f>
        <v>1</v>
      </c>
    </row>
    <row r="486" spans="1:9" x14ac:dyDescent="0.25">
      <c r="A486" s="1">
        <v>485</v>
      </c>
      <c r="B486" s="1" t="s">
        <v>2514</v>
      </c>
      <c r="C486" s="1" t="s">
        <v>2514</v>
      </c>
      <c r="D486" s="1" t="s">
        <v>3751</v>
      </c>
      <c r="E486" s="1" t="s">
        <v>575</v>
      </c>
      <c r="F486" s="1" t="str">
        <f>VLOOKUP(Table5[[#This Row],[نام کارشناس دفتر فنی]],Table1[],3,0)</f>
        <v>کارشناس کالیبراسیون و برنامه ریزی تعمیرات برق وابزاردقیق</v>
      </c>
      <c r="G486" s="1" t="s">
        <v>704</v>
      </c>
      <c r="H486" s="1" t="str">
        <f>VLOOKUP(Table5[[#This Row],[نام شخص کارشناس نظارت]],Table1[],3,0)</f>
        <v>کارشناس برق و ابزار دقیق نظارت (1)</v>
      </c>
      <c r="I486" s="1">
        <f>COUNTIF(Table2[کد سیستم],Table5[[#This Row],[کد سیستم]])</f>
        <v>1</v>
      </c>
    </row>
    <row r="487" spans="1:9" x14ac:dyDescent="0.25">
      <c r="A487" s="1">
        <v>486</v>
      </c>
      <c r="B487" s="1" t="s">
        <v>2516</v>
      </c>
      <c r="C487" s="1" t="s">
        <v>2516</v>
      </c>
      <c r="D487" s="1" t="s">
        <v>3751</v>
      </c>
      <c r="E487" s="1" t="s">
        <v>575</v>
      </c>
      <c r="F487" s="1" t="str">
        <f>VLOOKUP(Table5[[#This Row],[نام کارشناس دفتر فنی]],Table1[],3,0)</f>
        <v>کارشناس کالیبراسیون و برنامه ریزی تعمیرات برق وابزاردقیق</v>
      </c>
      <c r="G487" s="1" t="s">
        <v>704</v>
      </c>
      <c r="H487" s="1" t="str">
        <f>VLOOKUP(Table5[[#This Row],[نام شخص کارشناس نظارت]],Table1[],3,0)</f>
        <v>کارشناس برق و ابزار دقیق نظارت (1)</v>
      </c>
      <c r="I487" s="1">
        <f>COUNTIF(Table2[کد سیستم],Table5[[#This Row],[کد سیستم]])</f>
        <v>1</v>
      </c>
    </row>
    <row r="488" spans="1:9" x14ac:dyDescent="0.25">
      <c r="A488" s="1">
        <v>487</v>
      </c>
      <c r="B488" s="1" t="s">
        <v>2518</v>
      </c>
      <c r="C488" s="1" t="s">
        <v>2518</v>
      </c>
      <c r="D488" s="1" t="s">
        <v>3751</v>
      </c>
      <c r="E488" s="1" t="s">
        <v>575</v>
      </c>
      <c r="F488" s="1" t="str">
        <f>VLOOKUP(Table5[[#This Row],[نام کارشناس دفتر فنی]],Table1[],3,0)</f>
        <v>کارشناس کالیبراسیون و برنامه ریزی تعمیرات برق وابزاردقیق</v>
      </c>
      <c r="G488" s="1" t="s">
        <v>704</v>
      </c>
      <c r="H488" s="1" t="str">
        <f>VLOOKUP(Table5[[#This Row],[نام شخص کارشناس نظارت]],Table1[],3,0)</f>
        <v>کارشناس برق و ابزار دقیق نظارت (1)</v>
      </c>
      <c r="I488" s="1">
        <f>COUNTIF(Table2[کد سیستم],Table5[[#This Row],[کد سیستم]])</f>
        <v>1</v>
      </c>
    </row>
    <row r="489" spans="1:9" x14ac:dyDescent="0.25">
      <c r="A489" s="1">
        <v>488</v>
      </c>
      <c r="B489" s="1" t="s">
        <v>2520</v>
      </c>
      <c r="C489" s="1" t="s">
        <v>2520</v>
      </c>
      <c r="D489" s="1" t="s">
        <v>3751</v>
      </c>
      <c r="E489" s="1" t="s">
        <v>575</v>
      </c>
      <c r="F489" s="1" t="str">
        <f>VLOOKUP(Table5[[#This Row],[نام کارشناس دفتر فنی]],Table1[],3,0)</f>
        <v>کارشناس کالیبراسیون و برنامه ریزی تعمیرات برق وابزاردقیق</v>
      </c>
      <c r="G489" s="1" t="s">
        <v>704</v>
      </c>
      <c r="H489" s="1" t="str">
        <f>VLOOKUP(Table5[[#This Row],[نام شخص کارشناس نظارت]],Table1[],3,0)</f>
        <v>کارشناس برق و ابزار دقیق نظارت (1)</v>
      </c>
      <c r="I489" s="1">
        <f>COUNTIF(Table2[کد سیستم],Table5[[#This Row],[کد سیستم]])</f>
        <v>1</v>
      </c>
    </row>
    <row r="490" spans="1:9" x14ac:dyDescent="0.25">
      <c r="A490" s="1">
        <v>489</v>
      </c>
      <c r="B490" s="1" t="s">
        <v>2522</v>
      </c>
      <c r="C490" s="1" t="s">
        <v>2522</v>
      </c>
      <c r="D490" s="1" t="s">
        <v>3751</v>
      </c>
      <c r="E490" s="1" t="s">
        <v>575</v>
      </c>
      <c r="F490" s="1" t="str">
        <f>VLOOKUP(Table5[[#This Row],[نام کارشناس دفتر فنی]],Table1[],3,0)</f>
        <v>کارشناس کالیبراسیون و برنامه ریزی تعمیرات برق وابزاردقیق</v>
      </c>
      <c r="G490" s="1" t="s">
        <v>704</v>
      </c>
      <c r="H490" s="1" t="str">
        <f>VLOOKUP(Table5[[#This Row],[نام شخص کارشناس نظارت]],Table1[],3,0)</f>
        <v>کارشناس برق و ابزار دقیق نظارت (1)</v>
      </c>
      <c r="I490" s="1">
        <f>COUNTIF(Table2[کد سیستم],Table5[[#This Row],[کد سیستم]])</f>
        <v>1</v>
      </c>
    </row>
    <row r="491" spans="1:9" x14ac:dyDescent="0.25">
      <c r="A491" s="1">
        <v>490</v>
      </c>
      <c r="B491" s="1" t="s">
        <v>2524</v>
      </c>
      <c r="C491" s="1" t="s">
        <v>2524</v>
      </c>
      <c r="D491" s="1" t="s">
        <v>3751</v>
      </c>
      <c r="E491" s="1" t="s">
        <v>575</v>
      </c>
      <c r="F491" s="1" t="str">
        <f>VLOOKUP(Table5[[#This Row],[نام کارشناس دفتر فنی]],Table1[],3,0)</f>
        <v>کارشناس کالیبراسیون و برنامه ریزی تعمیرات برق وابزاردقیق</v>
      </c>
      <c r="G491" s="1" t="s">
        <v>704</v>
      </c>
      <c r="H491" s="1" t="str">
        <f>VLOOKUP(Table5[[#This Row],[نام شخص کارشناس نظارت]],Table1[],3,0)</f>
        <v>کارشناس برق و ابزار دقیق نظارت (1)</v>
      </c>
      <c r="I491" s="1">
        <f>COUNTIF(Table2[کد سیستم],Table5[[#This Row],[کد سیستم]])</f>
        <v>1</v>
      </c>
    </row>
    <row r="492" spans="1:9" x14ac:dyDescent="0.25">
      <c r="A492" s="1">
        <v>491</v>
      </c>
      <c r="B492" s="1" t="s">
        <v>2526</v>
      </c>
      <c r="C492" s="1" t="s">
        <v>2526</v>
      </c>
      <c r="D492" s="1" t="s">
        <v>3751</v>
      </c>
      <c r="E492" s="1" t="s">
        <v>575</v>
      </c>
      <c r="F492" s="1" t="str">
        <f>VLOOKUP(Table5[[#This Row],[نام کارشناس دفتر فنی]],Table1[],3,0)</f>
        <v>کارشناس کالیبراسیون و برنامه ریزی تعمیرات برق وابزاردقیق</v>
      </c>
      <c r="G492" s="1" t="s">
        <v>704</v>
      </c>
      <c r="H492" s="1" t="str">
        <f>VLOOKUP(Table5[[#This Row],[نام شخص کارشناس نظارت]],Table1[],3,0)</f>
        <v>کارشناس برق و ابزار دقیق نظارت (1)</v>
      </c>
      <c r="I492" s="1">
        <f>COUNTIF(Table2[کد سیستم],Table5[[#This Row],[کد سیستم]])</f>
        <v>1</v>
      </c>
    </row>
    <row r="493" spans="1:9" x14ac:dyDescent="0.25">
      <c r="A493" s="1">
        <v>492</v>
      </c>
      <c r="B493" s="1" t="s">
        <v>2528</v>
      </c>
      <c r="C493" s="1" t="s">
        <v>2528</v>
      </c>
      <c r="D493" s="1" t="s">
        <v>3751</v>
      </c>
      <c r="E493" s="1" t="s">
        <v>575</v>
      </c>
      <c r="F493" s="1" t="str">
        <f>VLOOKUP(Table5[[#This Row],[نام کارشناس دفتر فنی]],Table1[],3,0)</f>
        <v>کارشناس کالیبراسیون و برنامه ریزی تعمیرات برق وابزاردقیق</v>
      </c>
      <c r="G493" s="1" t="s">
        <v>704</v>
      </c>
      <c r="H493" s="1" t="str">
        <f>VLOOKUP(Table5[[#This Row],[نام شخص کارشناس نظارت]],Table1[],3,0)</f>
        <v>کارشناس برق و ابزار دقیق نظارت (1)</v>
      </c>
      <c r="I493" s="1">
        <f>COUNTIF(Table2[کد سیستم],Table5[[#This Row],[کد سیستم]])</f>
        <v>1</v>
      </c>
    </row>
    <row r="494" spans="1:9" x14ac:dyDescent="0.25">
      <c r="A494" s="1">
        <v>493</v>
      </c>
      <c r="B494" s="1" t="s">
        <v>2530</v>
      </c>
      <c r="C494" s="1" t="s">
        <v>2530</v>
      </c>
      <c r="D494" s="1" t="s">
        <v>3751</v>
      </c>
      <c r="E494" s="1" t="s">
        <v>575</v>
      </c>
      <c r="F494" s="1" t="str">
        <f>VLOOKUP(Table5[[#This Row],[نام کارشناس دفتر فنی]],Table1[],3,0)</f>
        <v>کارشناس کالیبراسیون و برنامه ریزی تعمیرات برق وابزاردقیق</v>
      </c>
      <c r="G494" s="1" t="s">
        <v>704</v>
      </c>
      <c r="H494" s="1" t="str">
        <f>VLOOKUP(Table5[[#This Row],[نام شخص کارشناس نظارت]],Table1[],3,0)</f>
        <v>کارشناس برق و ابزار دقیق نظارت (1)</v>
      </c>
      <c r="I494" s="1">
        <f>COUNTIF(Table2[کد سیستم],Table5[[#This Row],[کد سیستم]])</f>
        <v>1</v>
      </c>
    </row>
    <row r="495" spans="1:9" x14ac:dyDescent="0.25">
      <c r="A495" s="1">
        <v>494</v>
      </c>
      <c r="B495" s="1" t="s">
        <v>2532</v>
      </c>
      <c r="C495" s="1" t="s">
        <v>2532</v>
      </c>
      <c r="D495" s="1" t="s">
        <v>3751</v>
      </c>
      <c r="E495" s="1" t="s">
        <v>575</v>
      </c>
      <c r="F495" s="1" t="str">
        <f>VLOOKUP(Table5[[#This Row],[نام کارشناس دفتر فنی]],Table1[],3,0)</f>
        <v>کارشناس کالیبراسیون و برنامه ریزی تعمیرات برق وابزاردقیق</v>
      </c>
      <c r="G495" s="1" t="s">
        <v>704</v>
      </c>
      <c r="H495" s="1" t="str">
        <f>VLOOKUP(Table5[[#This Row],[نام شخص کارشناس نظارت]],Table1[],3,0)</f>
        <v>کارشناس برق و ابزار دقیق نظارت (1)</v>
      </c>
      <c r="I495" s="1">
        <f>COUNTIF(Table2[کد سیستم],Table5[[#This Row],[کد سیستم]])</f>
        <v>1</v>
      </c>
    </row>
    <row r="496" spans="1:9" x14ac:dyDescent="0.25">
      <c r="A496" s="1">
        <v>495</v>
      </c>
      <c r="B496" s="1" t="s">
        <v>2534</v>
      </c>
      <c r="C496" s="1" t="s">
        <v>2534</v>
      </c>
      <c r="D496" s="1" t="s">
        <v>3751</v>
      </c>
      <c r="E496" s="1" t="s">
        <v>575</v>
      </c>
      <c r="F496" s="1" t="str">
        <f>VLOOKUP(Table5[[#This Row],[نام کارشناس دفتر فنی]],Table1[],3,0)</f>
        <v>کارشناس کالیبراسیون و برنامه ریزی تعمیرات برق وابزاردقیق</v>
      </c>
      <c r="G496" s="1" t="s">
        <v>704</v>
      </c>
      <c r="H496" s="1" t="str">
        <f>VLOOKUP(Table5[[#This Row],[نام شخص کارشناس نظارت]],Table1[],3,0)</f>
        <v>کارشناس برق و ابزار دقیق نظارت (1)</v>
      </c>
      <c r="I496" s="1">
        <f>COUNTIF(Table2[کد سیستم],Table5[[#This Row],[کد سیستم]])</f>
        <v>1</v>
      </c>
    </row>
    <row r="497" spans="1:9" x14ac:dyDescent="0.25">
      <c r="A497" s="1">
        <v>496</v>
      </c>
      <c r="B497" s="1" t="s">
        <v>2536</v>
      </c>
      <c r="C497" s="1" t="s">
        <v>2536</v>
      </c>
      <c r="D497" s="1" t="s">
        <v>3751</v>
      </c>
      <c r="E497" s="1" t="s">
        <v>575</v>
      </c>
      <c r="F497" s="1" t="str">
        <f>VLOOKUP(Table5[[#This Row],[نام کارشناس دفتر فنی]],Table1[],3,0)</f>
        <v>کارشناس کالیبراسیون و برنامه ریزی تعمیرات برق وابزاردقیق</v>
      </c>
      <c r="G497" s="1" t="s">
        <v>704</v>
      </c>
      <c r="H497" s="1" t="str">
        <f>VLOOKUP(Table5[[#This Row],[نام شخص کارشناس نظارت]],Table1[],3,0)</f>
        <v>کارشناس برق و ابزار دقیق نظارت (1)</v>
      </c>
      <c r="I497" s="1">
        <f>COUNTIF(Table2[کد سیستم],Table5[[#This Row],[کد سیستم]])</f>
        <v>1</v>
      </c>
    </row>
    <row r="498" spans="1:9" x14ac:dyDescent="0.25">
      <c r="A498" s="1">
        <v>497</v>
      </c>
      <c r="B498" s="1" t="s">
        <v>2538</v>
      </c>
      <c r="C498" s="1" t="s">
        <v>2538</v>
      </c>
      <c r="D498" s="1" t="s">
        <v>3751</v>
      </c>
      <c r="E498" s="1" t="s">
        <v>575</v>
      </c>
      <c r="F498" s="1" t="str">
        <f>VLOOKUP(Table5[[#This Row],[نام کارشناس دفتر فنی]],Table1[],3,0)</f>
        <v>کارشناس کالیبراسیون و برنامه ریزی تعمیرات برق وابزاردقیق</v>
      </c>
      <c r="G498" s="1" t="s">
        <v>704</v>
      </c>
      <c r="H498" s="1" t="str">
        <f>VLOOKUP(Table5[[#This Row],[نام شخص کارشناس نظارت]],Table1[],3,0)</f>
        <v>کارشناس برق و ابزار دقیق نظارت (1)</v>
      </c>
      <c r="I498" s="1">
        <f>COUNTIF(Table2[کد سیستم],Table5[[#This Row],[کد سیستم]])</f>
        <v>1</v>
      </c>
    </row>
    <row r="499" spans="1:9" x14ac:dyDescent="0.25">
      <c r="A499" s="1">
        <v>498</v>
      </c>
      <c r="B499" s="1" t="s">
        <v>2540</v>
      </c>
      <c r="C499" s="1">
        <v>110</v>
      </c>
      <c r="D499" s="1" t="s">
        <v>3751</v>
      </c>
      <c r="E499" s="1" t="s">
        <v>586</v>
      </c>
      <c r="F499" s="1" t="str">
        <f>VLOOKUP(Table5[[#This Row],[نام کارشناس دفتر فنی]],Table1[],3,0)</f>
        <v>کارشناس بازرسی وبرنامه ریزی تعمیرات برق وابزاردقیق(2)</v>
      </c>
      <c r="G499" s="1" t="s">
        <v>704</v>
      </c>
      <c r="H499" s="1" t="str">
        <f>VLOOKUP(Table5[[#This Row],[نام شخص کارشناس نظارت]],Table1[],3,0)</f>
        <v>کارشناس برق و ابزار دقیق نظارت (1)</v>
      </c>
      <c r="I499" s="1">
        <f>COUNTIF(Table2[کد سیستم],Table5[[#This Row],[کد سیستم]])</f>
        <v>1</v>
      </c>
    </row>
    <row r="500" spans="1:9" x14ac:dyDescent="0.25">
      <c r="A500" s="1">
        <v>499</v>
      </c>
      <c r="B500" s="1" t="s">
        <v>2542</v>
      </c>
      <c r="C500" s="1">
        <v>1100</v>
      </c>
      <c r="D500" s="1" t="s">
        <v>3751</v>
      </c>
      <c r="E500" s="1" t="s">
        <v>575</v>
      </c>
      <c r="F500" s="1" t="str">
        <f>VLOOKUP(Table5[[#This Row],[نام کارشناس دفتر فنی]],Table1[],3,0)</f>
        <v>کارشناس کالیبراسیون و برنامه ریزی تعمیرات برق وابزاردقیق</v>
      </c>
      <c r="G500" s="1" t="s">
        <v>704</v>
      </c>
      <c r="H500" s="1" t="str">
        <f>VLOOKUP(Table5[[#This Row],[نام شخص کارشناس نظارت]],Table1[],3,0)</f>
        <v>کارشناس برق و ابزار دقیق نظارت (1)</v>
      </c>
      <c r="I500" s="1">
        <f>COUNTIF(Table2[کد سیستم],Table5[[#This Row],[کد سیستم]])</f>
        <v>1</v>
      </c>
    </row>
    <row r="501" spans="1:9" x14ac:dyDescent="0.25">
      <c r="A501" s="1">
        <v>500</v>
      </c>
      <c r="B501" s="1" t="s">
        <v>2544</v>
      </c>
      <c r="C501" s="1">
        <v>1110</v>
      </c>
      <c r="D501" s="1" t="s">
        <v>3751</v>
      </c>
      <c r="E501" s="1" t="s">
        <v>575</v>
      </c>
      <c r="F501" s="1" t="str">
        <f>VLOOKUP(Table5[[#This Row],[نام کارشناس دفتر فنی]],Table1[],3,0)</f>
        <v>کارشناس کالیبراسیون و برنامه ریزی تعمیرات برق وابزاردقیق</v>
      </c>
      <c r="G501" s="1" t="s">
        <v>704</v>
      </c>
      <c r="H501" s="1" t="str">
        <f>VLOOKUP(Table5[[#This Row],[نام شخص کارشناس نظارت]],Table1[],3,0)</f>
        <v>کارشناس برق و ابزار دقیق نظارت (1)</v>
      </c>
      <c r="I501" s="1">
        <f>COUNTIF(Table2[کد سیستم],Table5[[#This Row],[کد سیستم]])</f>
        <v>1</v>
      </c>
    </row>
    <row r="502" spans="1:9" x14ac:dyDescent="0.25">
      <c r="A502" s="1">
        <v>501</v>
      </c>
      <c r="B502" s="1" t="s">
        <v>2546</v>
      </c>
      <c r="C502" s="1" t="s">
        <v>2546</v>
      </c>
      <c r="D502" s="1" t="s">
        <v>3751</v>
      </c>
      <c r="E502" s="1" t="s">
        <v>575</v>
      </c>
      <c r="F502" s="1" t="str">
        <f>VLOOKUP(Table5[[#This Row],[نام کارشناس دفتر فنی]],Table1[],3,0)</f>
        <v>کارشناس کالیبراسیون و برنامه ریزی تعمیرات برق وابزاردقیق</v>
      </c>
      <c r="G502" s="1" t="s">
        <v>704</v>
      </c>
      <c r="H502" s="1" t="str">
        <f>VLOOKUP(Table5[[#This Row],[نام شخص کارشناس نظارت]],Table1[],3,0)</f>
        <v>کارشناس برق و ابزار دقیق نظارت (1)</v>
      </c>
      <c r="I502" s="1">
        <f>COUNTIF(Table2[کد سیستم],Table5[[#This Row],[کد سیستم]])</f>
        <v>1</v>
      </c>
    </row>
    <row r="503" spans="1:9" x14ac:dyDescent="0.25">
      <c r="A503" s="1">
        <v>502</v>
      </c>
      <c r="B503" s="1" t="s">
        <v>2548</v>
      </c>
      <c r="C503" s="1" t="s">
        <v>2548</v>
      </c>
      <c r="D503" s="1" t="s">
        <v>3751</v>
      </c>
      <c r="E503" s="1" t="s">
        <v>575</v>
      </c>
      <c r="F503" s="1" t="str">
        <f>VLOOKUP(Table5[[#This Row],[نام کارشناس دفتر فنی]],Table1[],3,0)</f>
        <v>کارشناس کالیبراسیون و برنامه ریزی تعمیرات برق وابزاردقیق</v>
      </c>
      <c r="G503" s="1" t="s">
        <v>704</v>
      </c>
      <c r="H503" s="1" t="str">
        <f>VLOOKUP(Table5[[#This Row],[نام شخص کارشناس نظارت]],Table1[],3,0)</f>
        <v>کارشناس برق و ابزار دقیق نظارت (1)</v>
      </c>
      <c r="I503" s="1">
        <f>COUNTIF(Table2[کد سیستم],Table5[[#This Row],[کد سیستم]])</f>
        <v>1</v>
      </c>
    </row>
    <row r="504" spans="1:9" x14ac:dyDescent="0.25">
      <c r="A504" s="1">
        <v>503</v>
      </c>
      <c r="B504" s="1" t="s">
        <v>2550</v>
      </c>
      <c r="C504" s="1">
        <v>120</v>
      </c>
      <c r="D504" s="1" t="s">
        <v>3751</v>
      </c>
      <c r="E504" s="1" t="s">
        <v>586</v>
      </c>
      <c r="F504" s="1" t="str">
        <f>VLOOKUP(Table5[[#This Row],[نام کارشناس دفتر فنی]],Table1[],3,0)</f>
        <v>کارشناس بازرسی وبرنامه ریزی تعمیرات برق وابزاردقیق(2)</v>
      </c>
      <c r="G504" s="1" t="s">
        <v>704</v>
      </c>
      <c r="H504" s="1" t="str">
        <f>VLOOKUP(Table5[[#This Row],[نام شخص کارشناس نظارت]],Table1[],3,0)</f>
        <v>کارشناس برق و ابزار دقیق نظارت (1)</v>
      </c>
      <c r="I504" s="1">
        <f>COUNTIF(Table2[کد سیستم],Table5[[#This Row],[کد سیستم]])</f>
        <v>1</v>
      </c>
    </row>
    <row r="505" spans="1:9" x14ac:dyDescent="0.25">
      <c r="A505" s="1">
        <v>504</v>
      </c>
      <c r="B505" s="1" t="s">
        <v>2552</v>
      </c>
      <c r="C505" s="1">
        <v>1200</v>
      </c>
      <c r="D505" s="1" t="s">
        <v>3751</v>
      </c>
      <c r="E505" s="1" t="s">
        <v>575</v>
      </c>
      <c r="F505" s="1" t="str">
        <f>VLOOKUP(Table5[[#This Row],[نام کارشناس دفتر فنی]],Table1[],3,0)</f>
        <v>کارشناس کالیبراسیون و برنامه ریزی تعمیرات برق وابزاردقیق</v>
      </c>
      <c r="G505" s="1" t="s">
        <v>704</v>
      </c>
      <c r="H505" s="1" t="str">
        <f>VLOOKUP(Table5[[#This Row],[نام شخص کارشناس نظارت]],Table1[],3,0)</f>
        <v>کارشناس برق و ابزار دقیق نظارت (1)</v>
      </c>
      <c r="I505" s="1">
        <f>COUNTIF(Table2[کد سیستم],Table5[[#This Row],[کد سیستم]])</f>
        <v>1</v>
      </c>
    </row>
    <row r="506" spans="1:9" x14ac:dyDescent="0.25">
      <c r="A506" s="1">
        <v>505</v>
      </c>
      <c r="B506" s="1" t="s">
        <v>2554</v>
      </c>
      <c r="C506" s="1">
        <v>1210</v>
      </c>
      <c r="D506" s="1" t="s">
        <v>3751</v>
      </c>
      <c r="E506" s="1" t="s">
        <v>575</v>
      </c>
      <c r="F506" s="1" t="str">
        <f>VLOOKUP(Table5[[#This Row],[نام کارشناس دفتر فنی]],Table1[],3,0)</f>
        <v>کارشناس کالیبراسیون و برنامه ریزی تعمیرات برق وابزاردقیق</v>
      </c>
      <c r="G506" s="1" t="s">
        <v>704</v>
      </c>
      <c r="H506" s="1" t="str">
        <f>VLOOKUP(Table5[[#This Row],[نام شخص کارشناس نظارت]],Table1[],3,0)</f>
        <v>کارشناس برق و ابزار دقیق نظارت (1)</v>
      </c>
      <c r="I506" s="1">
        <f>COUNTIF(Table2[کد سیستم],Table5[[#This Row],[کد سیستم]])</f>
        <v>1</v>
      </c>
    </row>
    <row r="507" spans="1:9" x14ac:dyDescent="0.25">
      <c r="A507" s="1">
        <v>506</v>
      </c>
      <c r="B507" s="1" t="s">
        <v>2556</v>
      </c>
      <c r="C507" s="1" t="s">
        <v>2556</v>
      </c>
      <c r="D507" s="1" t="s">
        <v>3751</v>
      </c>
      <c r="E507" s="1" t="s">
        <v>575</v>
      </c>
      <c r="F507" s="1" t="str">
        <f>VLOOKUP(Table5[[#This Row],[نام کارشناس دفتر فنی]],Table1[],3,0)</f>
        <v>کارشناس کالیبراسیون و برنامه ریزی تعمیرات برق وابزاردقیق</v>
      </c>
      <c r="G507" s="1" t="s">
        <v>704</v>
      </c>
      <c r="H507" s="1" t="str">
        <f>VLOOKUP(Table5[[#This Row],[نام شخص کارشناس نظارت]],Table1[],3,0)</f>
        <v>کارشناس برق و ابزار دقیق نظارت (1)</v>
      </c>
      <c r="I507" s="1">
        <f>COUNTIF(Table2[کد سیستم],Table5[[#This Row],[کد سیستم]])</f>
        <v>1</v>
      </c>
    </row>
    <row r="508" spans="1:9" x14ac:dyDescent="0.25">
      <c r="A508" s="1">
        <v>507</v>
      </c>
      <c r="B508" s="1" t="s">
        <v>2558</v>
      </c>
      <c r="C508" s="1" t="s">
        <v>2558</v>
      </c>
      <c r="D508" s="1" t="s">
        <v>3751</v>
      </c>
      <c r="E508" s="1" t="s">
        <v>575</v>
      </c>
      <c r="F508" s="1" t="str">
        <f>VLOOKUP(Table5[[#This Row],[نام کارشناس دفتر فنی]],Table1[],3,0)</f>
        <v>کارشناس کالیبراسیون و برنامه ریزی تعمیرات برق وابزاردقیق</v>
      </c>
      <c r="G508" s="1" t="s">
        <v>704</v>
      </c>
      <c r="H508" s="1" t="str">
        <f>VLOOKUP(Table5[[#This Row],[نام شخص کارشناس نظارت]],Table1[],3,0)</f>
        <v>کارشناس برق و ابزار دقیق نظارت (1)</v>
      </c>
      <c r="I508" s="1">
        <f>COUNTIF(Table2[کد سیستم],Table5[[#This Row],[کد سیستم]])</f>
        <v>1</v>
      </c>
    </row>
    <row r="509" spans="1:9" x14ac:dyDescent="0.25">
      <c r="A509" s="1">
        <v>508</v>
      </c>
      <c r="B509" s="1" t="s">
        <v>2560</v>
      </c>
      <c r="C509" s="1" t="s">
        <v>2560</v>
      </c>
      <c r="D509" s="1" t="s">
        <v>3751</v>
      </c>
      <c r="E509" s="1" t="s">
        <v>575</v>
      </c>
      <c r="F509" s="1" t="str">
        <f>VLOOKUP(Table5[[#This Row],[نام کارشناس دفتر فنی]],Table1[],3,0)</f>
        <v>کارشناس کالیبراسیون و برنامه ریزی تعمیرات برق وابزاردقیق</v>
      </c>
      <c r="G509" s="1" t="s">
        <v>704</v>
      </c>
      <c r="H509" s="1" t="str">
        <f>VLOOKUP(Table5[[#This Row],[نام شخص کارشناس نظارت]],Table1[],3,0)</f>
        <v>کارشناس برق و ابزار دقیق نظارت (1)</v>
      </c>
      <c r="I509" s="1">
        <f>COUNTIF(Table2[کد سیستم],Table5[[#This Row],[کد سیستم]])</f>
        <v>1</v>
      </c>
    </row>
    <row r="510" spans="1:9" x14ac:dyDescent="0.25">
      <c r="A510" s="1">
        <v>509</v>
      </c>
      <c r="B510" s="1" t="s">
        <v>2562</v>
      </c>
      <c r="C510" s="1" t="s">
        <v>2562</v>
      </c>
      <c r="D510" s="1" t="s">
        <v>3751</v>
      </c>
      <c r="E510" s="1" t="s">
        <v>575</v>
      </c>
      <c r="F510" s="1" t="str">
        <f>VLOOKUP(Table5[[#This Row],[نام کارشناس دفتر فنی]],Table1[],3,0)</f>
        <v>کارشناس کالیبراسیون و برنامه ریزی تعمیرات برق وابزاردقیق</v>
      </c>
      <c r="G510" s="1" t="s">
        <v>704</v>
      </c>
      <c r="H510" s="1" t="str">
        <f>VLOOKUP(Table5[[#This Row],[نام شخص کارشناس نظارت]],Table1[],3,0)</f>
        <v>کارشناس برق و ابزار دقیق نظارت (1)</v>
      </c>
      <c r="I510" s="1">
        <f>COUNTIF(Table2[کد سیستم],Table5[[#This Row],[کد سیستم]])</f>
        <v>1</v>
      </c>
    </row>
    <row r="511" spans="1:9" x14ac:dyDescent="0.25">
      <c r="A511" s="1">
        <v>510</v>
      </c>
      <c r="B511" s="1" t="s">
        <v>2564</v>
      </c>
      <c r="C511" s="1" t="s">
        <v>2564</v>
      </c>
      <c r="D511" s="1" t="s">
        <v>3751</v>
      </c>
      <c r="E511" s="1" t="s">
        <v>575</v>
      </c>
      <c r="F511" s="1" t="str">
        <f>VLOOKUP(Table5[[#This Row],[نام کارشناس دفتر فنی]],Table1[],3,0)</f>
        <v>کارشناس کالیبراسیون و برنامه ریزی تعمیرات برق وابزاردقیق</v>
      </c>
      <c r="G511" s="1" t="s">
        <v>704</v>
      </c>
      <c r="H511" s="1" t="str">
        <f>VLOOKUP(Table5[[#This Row],[نام شخص کارشناس نظارت]],Table1[],3,0)</f>
        <v>کارشناس برق و ابزار دقیق نظارت (1)</v>
      </c>
      <c r="I511" s="1">
        <f>COUNTIF(Table2[کد سیستم],Table5[[#This Row],[کد سیستم]])</f>
        <v>1</v>
      </c>
    </row>
    <row r="512" spans="1:9" x14ac:dyDescent="0.25">
      <c r="A512" s="1">
        <v>511</v>
      </c>
      <c r="B512" s="1" t="s">
        <v>2566</v>
      </c>
      <c r="C512" s="1">
        <v>130</v>
      </c>
      <c r="D512" s="1" t="s">
        <v>3751</v>
      </c>
      <c r="E512" s="1" t="s">
        <v>586</v>
      </c>
      <c r="F512" s="1" t="str">
        <f>VLOOKUP(Table5[[#This Row],[نام کارشناس دفتر فنی]],Table1[],3,0)</f>
        <v>کارشناس بازرسی وبرنامه ریزی تعمیرات برق وابزاردقیق(2)</v>
      </c>
      <c r="G512" s="1" t="s">
        <v>704</v>
      </c>
      <c r="H512" s="1" t="str">
        <f>VLOOKUP(Table5[[#This Row],[نام شخص کارشناس نظارت]],Table1[],3,0)</f>
        <v>کارشناس برق و ابزار دقیق نظارت (1)</v>
      </c>
      <c r="I512" s="1">
        <f>COUNTIF(Table2[کد سیستم],Table5[[#This Row],[کد سیستم]])</f>
        <v>1</v>
      </c>
    </row>
    <row r="513" spans="1:9" x14ac:dyDescent="0.25">
      <c r="A513" s="1">
        <v>512</v>
      </c>
      <c r="B513" s="1" t="s">
        <v>2568</v>
      </c>
      <c r="C513" s="1">
        <v>1300</v>
      </c>
      <c r="D513" s="1" t="s">
        <v>3751</v>
      </c>
      <c r="E513" s="1" t="s">
        <v>575</v>
      </c>
      <c r="F513" s="1" t="str">
        <f>VLOOKUP(Table5[[#This Row],[نام کارشناس دفتر فنی]],Table1[],3,0)</f>
        <v>کارشناس کالیبراسیون و برنامه ریزی تعمیرات برق وابزاردقیق</v>
      </c>
      <c r="G513" s="1" t="s">
        <v>704</v>
      </c>
      <c r="H513" s="1" t="str">
        <f>VLOOKUP(Table5[[#This Row],[نام شخص کارشناس نظارت]],Table1[],3,0)</f>
        <v>کارشناس برق و ابزار دقیق نظارت (1)</v>
      </c>
      <c r="I513" s="1">
        <f>COUNTIF(Table2[کد سیستم],Table5[[#This Row],[کد سیستم]])</f>
        <v>1</v>
      </c>
    </row>
    <row r="514" spans="1:9" x14ac:dyDescent="0.25">
      <c r="A514" s="1">
        <v>513</v>
      </c>
      <c r="B514" s="1" t="s">
        <v>2570</v>
      </c>
      <c r="C514" s="1">
        <v>1310</v>
      </c>
      <c r="D514" s="1" t="s">
        <v>3751</v>
      </c>
      <c r="E514" s="1" t="s">
        <v>575</v>
      </c>
      <c r="F514" s="1" t="str">
        <f>VLOOKUP(Table5[[#This Row],[نام کارشناس دفتر فنی]],Table1[],3,0)</f>
        <v>کارشناس کالیبراسیون و برنامه ریزی تعمیرات برق وابزاردقیق</v>
      </c>
      <c r="G514" s="1" t="s">
        <v>704</v>
      </c>
      <c r="H514" s="1" t="str">
        <f>VLOOKUP(Table5[[#This Row],[نام شخص کارشناس نظارت]],Table1[],3,0)</f>
        <v>کارشناس برق و ابزار دقیق نظارت (1)</v>
      </c>
      <c r="I514" s="1">
        <f>COUNTIF(Table2[کد سیستم],Table5[[#This Row],[کد سیستم]])</f>
        <v>1</v>
      </c>
    </row>
    <row r="515" spans="1:9" x14ac:dyDescent="0.25">
      <c r="A515" s="1">
        <v>514</v>
      </c>
      <c r="B515" s="1" t="s">
        <v>2572</v>
      </c>
      <c r="C515" s="1" t="s">
        <v>2572</v>
      </c>
      <c r="D515" s="1" t="s">
        <v>3751</v>
      </c>
      <c r="E515" s="1" t="s">
        <v>575</v>
      </c>
      <c r="F515" s="1" t="str">
        <f>VLOOKUP(Table5[[#This Row],[نام کارشناس دفتر فنی]],Table1[],3,0)</f>
        <v>کارشناس کالیبراسیون و برنامه ریزی تعمیرات برق وابزاردقیق</v>
      </c>
      <c r="G515" s="1" t="s">
        <v>704</v>
      </c>
      <c r="H515" s="1" t="str">
        <f>VLOOKUP(Table5[[#This Row],[نام شخص کارشناس نظارت]],Table1[],3,0)</f>
        <v>کارشناس برق و ابزار دقیق نظارت (1)</v>
      </c>
      <c r="I515" s="1">
        <f>COUNTIF(Table2[کد سیستم],Table5[[#This Row],[کد سیستم]])</f>
        <v>1</v>
      </c>
    </row>
    <row r="516" spans="1:9" x14ac:dyDescent="0.25">
      <c r="A516" s="1">
        <v>515</v>
      </c>
      <c r="B516" s="1" t="s">
        <v>2574</v>
      </c>
      <c r="C516" s="1" t="s">
        <v>2574</v>
      </c>
      <c r="D516" s="1" t="s">
        <v>3751</v>
      </c>
      <c r="E516" s="1" t="s">
        <v>575</v>
      </c>
      <c r="F516" s="1" t="str">
        <f>VLOOKUP(Table5[[#This Row],[نام کارشناس دفتر فنی]],Table1[],3,0)</f>
        <v>کارشناس کالیبراسیون و برنامه ریزی تعمیرات برق وابزاردقیق</v>
      </c>
      <c r="G516" s="1" t="s">
        <v>704</v>
      </c>
      <c r="H516" s="1" t="str">
        <f>VLOOKUP(Table5[[#This Row],[نام شخص کارشناس نظارت]],Table1[],3,0)</f>
        <v>کارشناس برق و ابزار دقیق نظارت (1)</v>
      </c>
      <c r="I516" s="1">
        <f>COUNTIF(Table2[کد سیستم],Table5[[#This Row],[کد سیستم]])</f>
        <v>1</v>
      </c>
    </row>
    <row r="517" spans="1:9" x14ac:dyDescent="0.25">
      <c r="A517" s="1">
        <v>516</v>
      </c>
      <c r="B517" s="1" t="s">
        <v>2576</v>
      </c>
      <c r="C517" s="1" t="s">
        <v>2576</v>
      </c>
      <c r="D517" s="1" t="s">
        <v>3751</v>
      </c>
      <c r="E517" s="1" t="s">
        <v>575</v>
      </c>
      <c r="F517" s="1" t="str">
        <f>VLOOKUP(Table5[[#This Row],[نام کارشناس دفتر فنی]],Table1[],3,0)</f>
        <v>کارشناس کالیبراسیون و برنامه ریزی تعمیرات برق وابزاردقیق</v>
      </c>
      <c r="G517" s="1" t="s">
        <v>704</v>
      </c>
      <c r="H517" s="1" t="str">
        <f>VLOOKUP(Table5[[#This Row],[نام شخص کارشناس نظارت]],Table1[],3,0)</f>
        <v>کارشناس برق و ابزار دقیق نظارت (1)</v>
      </c>
      <c r="I517" s="1">
        <f>COUNTIF(Table2[کد سیستم],Table5[[#This Row],[کد سیستم]])</f>
        <v>1</v>
      </c>
    </row>
    <row r="518" spans="1:9" x14ac:dyDescent="0.25">
      <c r="A518" s="1">
        <v>517</v>
      </c>
      <c r="B518" s="1" t="s">
        <v>2578</v>
      </c>
      <c r="C518" s="1" t="s">
        <v>2578</v>
      </c>
      <c r="D518" s="1" t="s">
        <v>3751</v>
      </c>
      <c r="E518" s="1" t="s">
        <v>575</v>
      </c>
      <c r="F518" s="1" t="str">
        <f>VLOOKUP(Table5[[#This Row],[نام کارشناس دفتر فنی]],Table1[],3,0)</f>
        <v>کارشناس کالیبراسیون و برنامه ریزی تعمیرات برق وابزاردقیق</v>
      </c>
      <c r="G518" s="1" t="s">
        <v>704</v>
      </c>
      <c r="H518" s="1" t="str">
        <f>VLOOKUP(Table5[[#This Row],[نام شخص کارشناس نظارت]],Table1[],3,0)</f>
        <v>کارشناس برق و ابزار دقیق نظارت (1)</v>
      </c>
      <c r="I518" s="1">
        <f>COUNTIF(Table2[کد سیستم],Table5[[#This Row],[کد سیستم]])</f>
        <v>1</v>
      </c>
    </row>
    <row r="519" spans="1:9" x14ac:dyDescent="0.25">
      <c r="A519" s="1">
        <v>518</v>
      </c>
      <c r="B519" s="1" t="s">
        <v>2580</v>
      </c>
      <c r="C519" s="1" t="s">
        <v>2580</v>
      </c>
      <c r="D519" s="1" t="s">
        <v>3751</v>
      </c>
      <c r="E519" s="1" t="s">
        <v>575</v>
      </c>
      <c r="F519" s="1" t="str">
        <f>VLOOKUP(Table5[[#This Row],[نام کارشناس دفتر فنی]],Table1[],3,0)</f>
        <v>کارشناس کالیبراسیون و برنامه ریزی تعمیرات برق وابزاردقیق</v>
      </c>
      <c r="G519" s="1" t="s">
        <v>704</v>
      </c>
      <c r="H519" s="1" t="str">
        <f>VLOOKUP(Table5[[#This Row],[نام شخص کارشناس نظارت]],Table1[],3,0)</f>
        <v>کارشناس برق و ابزار دقیق نظارت (1)</v>
      </c>
      <c r="I519" s="1">
        <f>COUNTIF(Table2[کد سیستم],Table5[[#This Row],[کد سیستم]])</f>
        <v>1</v>
      </c>
    </row>
    <row r="520" spans="1:9" x14ac:dyDescent="0.25">
      <c r="A520" s="1">
        <v>519</v>
      </c>
      <c r="B520" s="1" t="s">
        <v>2582</v>
      </c>
      <c r="C520" s="1" t="s">
        <v>2582</v>
      </c>
      <c r="D520" s="1" t="s">
        <v>3751</v>
      </c>
      <c r="E520" s="1" t="s">
        <v>575</v>
      </c>
      <c r="F520" s="1" t="str">
        <f>VLOOKUP(Table5[[#This Row],[نام کارشناس دفتر فنی]],Table1[],3,0)</f>
        <v>کارشناس کالیبراسیون و برنامه ریزی تعمیرات برق وابزاردقیق</v>
      </c>
      <c r="G520" s="1" t="s">
        <v>704</v>
      </c>
      <c r="H520" s="1" t="str">
        <f>VLOOKUP(Table5[[#This Row],[نام شخص کارشناس نظارت]],Table1[],3,0)</f>
        <v>کارشناس برق و ابزار دقیق نظارت (1)</v>
      </c>
      <c r="I520" s="1">
        <f>COUNTIF(Table2[کد سیستم],Table5[[#This Row],[کد سیستم]])</f>
        <v>1</v>
      </c>
    </row>
    <row r="521" spans="1:9" x14ac:dyDescent="0.25">
      <c r="A521" s="1">
        <v>520</v>
      </c>
      <c r="B521" s="1" t="s">
        <v>2584</v>
      </c>
      <c r="C521" s="1">
        <v>1320</v>
      </c>
      <c r="D521" s="1" t="s">
        <v>3751</v>
      </c>
      <c r="E521" s="1" t="s">
        <v>575</v>
      </c>
      <c r="F521" s="1" t="str">
        <f>VLOOKUP(Table5[[#This Row],[نام کارشناس دفتر فنی]],Table1[],3,0)</f>
        <v>کارشناس کالیبراسیون و برنامه ریزی تعمیرات برق وابزاردقیق</v>
      </c>
      <c r="G521" s="1" t="s">
        <v>704</v>
      </c>
      <c r="H521" s="1" t="str">
        <f>VLOOKUP(Table5[[#This Row],[نام شخص کارشناس نظارت]],Table1[],3,0)</f>
        <v>کارشناس برق و ابزار دقیق نظارت (1)</v>
      </c>
      <c r="I521" s="1">
        <f>COUNTIF(Table2[کد سیستم],Table5[[#This Row],[کد سیستم]])</f>
        <v>1</v>
      </c>
    </row>
    <row r="522" spans="1:9" x14ac:dyDescent="0.25">
      <c r="A522" s="1">
        <v>521</v>
      </c>
      <c r="B522" s="1" t="s">
        <v>2586</v>
      </c>
      <c r="C522" s="1" t="s">
        <v>2586</v>
      </c>
      <c r="D522" s="1" t="s">
        <v>3751</v>
      </c>
      <c r="E522" s="1" t="s">
        <v>575</v>
      </c>
      <c r="F522" s="1" t="str">
        <f>VLOOKUP(Table5[[#This Row],[نام کارشناس دفتر فنی]],Table1[],3,0)</f>
        <v>کارشناس کالیبراسیون و برنامه ریزی تعمیرات برق وابزاردقیق</v>
      </c>
      <c r="G522" s="1" t="s">
        <v>704</v>
      </c>
      <c r="H522" s="1" t="str">
        <f>VLOOKUP(Table5[[#This Row],[نام شخص کارشناس نظارت]],Table1[],3,0)</f>
        <v>کارشناس برق و ابزار دقیق نظارت (1)</v>
      </c>
      <c r="I522" s="1">
        <f>COUNTIF(Table2[کد سیستم],Table5[[#This Row],[کد سیستم]])</f>
        <v>1</v>
      </c>
    </row>
    <row r="523" spans="1:9" x14ac:dyDescent="0.25">
      <c r="A523" s="1">
        <v>522</v>
      </c>
      <c r="B523" s="1" t="s">
        <v>2588</v>
      </c>
      <c r="C523" s="1" t="s">
        <v>2588</v>
      </c>
      <c r="D523" s="1" t="s">
        <v>3751</v>
      </c>
      <c r="E523" s="1" t="s">
        <v>575</v>
      </c>
      <c r="F523" s="1" t="str">
        <f>VLOOKUP(Table5[[#This Row],[نام کارشناس دفتر فنی]],Table1[],3,0)</f>
        <v>کارشناس کالیبراسیون و برنامه ریزی تعمیرات برق وابزاردقیق</v>
      </c>
      <c r="G523" s="1" t="s">
        <v>704</v>
      </c>
      <c r="H523" s="1" t="str">
        <f>VLOOKUP(Table5[[#This Row],[نام شخص کارشناس نظارت]],Table1[],3,0)</f>
        <v>کارشناس برق و ابزار دقیق نظارت (1)</v>
      </c>
      <c r="I523" s="1">
        <f>COUNTIF(Table2[کد سیستم],Table5[[#This Row],[کد سیستم]])</f>
        <v>1</v>
      </c>
    </row>
    <row r="524" spans="1:9" x14ac:dyDescent="0.25">
      <c r="A524" s="1">
        <v>523</v>
      </c>
      <c r="B524" s="1" t="s">
        <v>2590</v>
      </c>
      <c r="C524" s="1" t="s">
        <v>2590</v>
      </c>
      <c r="D524" s="1" t="s">
        <v>3751</v>
      </c>
      <c r="E524" s="1" t="s">
        <v>575</v>
      </c>
      <c r="F524" s="1" t="str">
        <f>VLOOKUP(Table5[[#This Row],[نام کارشناس دفتر فنی]],Table1[],3,0)</f>
        <v>کارشناس کالیبراسیون و برنامه ریزی تعمیرات برق وابزاردقیق</v>
      </c>
      <c r="G524" s="1" t="s">
        <v>704</v>
      </c>
      <c r="H524" s="1" t="str">
        <f>VLOOKUP(Table5[[#This Row],[نام شخص کارشناس نظارت]],Table1[],3,0)</f>
        <v>کارشناس برق و ابزار دقیق نظارت (1)</v>
      </c>
      <c r="I524" s="1">
        <f>COUNTIF(Table2[کد سیستم],Table5[[#This Row],[کد سیستم]])</f>
        <v>1</v>
      </c>
    </row>
    <row r="525" spans="1:9" x14ac:dyDescent="0.25">
      <c r="A525" s="1">
        <v>524</v>
      </c>
      <c r="B525" s="1" t="s">
        <v>2592</v>
      </c>
      <c r="C525" s="1" t="s">
        <v>2592</v>
      </c>
      <c r="D525" s="1" t="s">
        <v>3751</v>
      </c>
      <c r="E525" s="1" t="s">
        <v>575</v>
      </c>
      <c r="F525" s="1" t="str">
        <f>VLOOKUP(Table5[[#This Row],[نام کارشناس دفتر فنی]],Table1[],3,0)</f>
        <v>کارشناس کالیبراسیون و برنامه ریزی تعمیرات برق وابزاردقیق</v>
      </c>
      <c r="G525" s="1" t="s">
        <v>704</v>
      </c>
      <c r="H525" s="1" t="str">
        <f>VLOOKUP(Table5[[#This Row],[نام شخص کارشناس نظارت]],Table1[],3,0)</f>
        <v>کارشناس برق و ابزار دقیق نظارت (1)</v>
      </c>
      <c r="I525" s="1">
        <f>COUNTIF(Table2[کد سیستم],Table5[[#This Row],[کد سیستم]])</f>
        <v>1</v>
      </c>
    </row>
    <row r="526" spans="1:9" x14ac:dyDescent="0.25">
      <c r="A526" s="1">
        <v>525</v>
      </c>
      <c r="B526" s="1" t="s">
        <v>2594</v>
      </c>
      <c r="C526" s="1" t="s">
        <v>2594</v>
      </c>
      <c r="D526" s="1" t="s">
        <v>3751</v>
      </c>
      <c r="E526" s="1" t="s">
        <v>575</v>
      </c>
      <c r="F526" s="1" t="str">
        <f>VLOOKUP(Table5[[#This Row],[نام کارشناس دفتر فنی]],Table1[],3,0)</f>
        <v>کارشناس کالیبراسیون و برنامه ریزی تعمیرات برق وابزاردقیق</v>
      </c>
      <c r="G526" s="1" t="s">
        <v>704</v>
      </c>
      <c r="H526" s="1" t="str">
        <f>VLOOKUP(Table5[[#This Row],[نام شخص کارشناس نظارت]],Table1[],3,0)</f>
        <v>کارشناس برق و ابزار دقیق نظارت (1)</v>
      </c>
      <c r="I526" s="1">
        <f>COUNTIF(Table2[کد سیستم],Table5[[#This Row],[کد سیستم]])</f>
        <v>1</v>
      </c>
    </row>
    <row r="527" spans="1:9" x14ac:dyDescent="0.25">
      <c r="A527" s="1">
        <v>526</v>
      </c>
      <c r="B527" s="1" t="s">
        <v>2596</v>
      </c>
      <c r="C527" s="1" t="s">
        <v>2596</v>
      </c>
      <c r="D527" s="1" t="s">
        <v>3751</v>
      </c>
      <c r="E527" s="1" t="s">
        <v>575</v>
      </c>
      <c r="F527" s="1" t="str">
        <f>VLOOKUP(Table5[[#This Row],[نام کارشناس دفتر فنی]],Table1[],3,0)</f>
        <v>کارشناس کالیبراسیون و برنامه ریزی تعمیرات برق وابزاردقیق</v>
      </c>
      <c r="G527" s="1" t="s">
        <v>704</v>
      </c>
      <c r="H527" s="1" t="str">
        <f>VLOOKUP(Table5[[#This Row],[نام شخص کارشناس نظارت]],Table1[],3,0)</f>
        <v>کارشناس برق و ابزار دقیق نظارت (1)</v>
      </c>
      <c r="I527" s="1">
        <f>COUNTIF(Table2[کد سیستم],Table5[[#This Row],[کد سیستم]])</f>
        <v>1</v>
      </c>
    </row>
    <row r="528" spans="1:9" x14ac:dyDescent="0.25">
      <c r="A528" s="1">
        <v>527</v>
      </c>
      <c r="B528" s="1" t="s">
        <v>2598</v>
      </c>
      <c r="C528" s="1" t="s">
        <v>2598</v>
      </c>
      <c r="D528" s="1" t="s">
        <v>3751</v>
      </c>
      <c r="E528" s="1" t="s">
        <v>575</v>
      </c>
      <c r="F528" s="1" t="str">
        <f>VLOOKUP(Table5[[#This Row],[نام کارشناس دفتر فنی]],Table1[],3,0)</f>
        <v>کارشناس کالیبراسیون و برنامه ریزی تعمیرات برق وابزاردقیق</v>
      </c>
      <c r="G528" s="1" t="s">
        <v>704</v>
      </c>
      <c r="H528" s="1" t="str">
        <f>VLOOKUP(Table5[[#This Row],[نام شخص کارشناس نظارت]],Table1[],3,0)</f>
        <v>کارشناس برق و ابزار دقیق نظارت (1)</v>
      </c>
      <c r="I528" s="1">
        <f>COUNTIF(Table2[کد سیستم],Table5[[#This Row],[کد سیستم]])</f>
        <v>1</v>
      </c>
    </row>
    <row r="529" spans="1:9" x14ac:dyDescent="0.25">
      <c r="A529" s="1">
        <v>528</v>
      </c>
      <c r="B529" s="1" t="s">
        <v>2600</v>
      </c>
      <c r="C529" s="1" t="s">
        <v>2600</v>
      </c>
      <c r="D529" s="1" t="s">
        <v>3751</v>
      </c>
      <c r="E529" s="1" t="s">
        <v>575</v>
      </c>
      <c r="F529" s="1" t="str">
        <f>VLOOKUP(Table5[[#This Row],[نام کارشناس دفتر فنی]],Table1[],3,0)</f>
        <v>کارشناس کالیبراسیون و برنامه ریزی تعمیرات برق وابزاردقیق</v>
      </c>
      <c r="G529" s="1" t="s">
        <v>704</v>
      </c>
      <c r="H529" s="1" t="str">
        <f>VLOOKUP(Table5[[#This Row],[نام شخص کارشناس نظارت]],Table1[],3,0)</f>
        <v>کارشناس برق و ابزار دقیق نظارت (1)</v>
      </c>
      <c r="I529" s="1">
        <f>COUNTIF(Table2[کد سیستم],Table5[[#This Row],[کد سیستم]])</f>
        <v>1</v>
      </c>
    </row>
    <row r="530" spans="1:9" x14ac:dyDescent="0.25">
      <c r="A530" s="1">
        <v>529</v>
      </c>
      <c r="B530" s="1" t="s">
        <v>2602</v>
      </c>
      <c r="C530" s="1" t="s">
        <v>2602</v>
      </c>
      <c r="D530" s="1" t="s">
        <v>3751</v>
      </c>
      <c r="E530" s="1" t="s">
        <v>575</v>
      </c>
      <c r="F530" s="1" t="str">
        <f>VLOOKUP(Table5[[#This Row],[نام کارشناس دفتر فنی]],Table1[],3,0)</f>
        <v>کارشناس کالیبراسیون و برنامه ریزی تعمیرات برق وابزاردقیق</v>
      </c>
      <c r="G530" s="1" t="s">
        <v>704</v>
      </c>
      <c r="H530" s="1" t="str">
        <f>VLOOKUP(Table5[[#This Row],[نام شخص کارشناس نظارت]],Table1[],3,0)</f>
        <v>کارشناس برق و ابزار دقیق نظارت (1)</v>
      </c>
      <c r="I530" s="1">
        <f>COUNTIF(Table2[کد سیستم],Table5[[#This Row],[کد سیستم]])</f>
        <v>1</v>
      </c>
    </row>
    <row r="531" spans="1:9" x14ac:dyDescent="0.25">
      <c r="A531" s="1">
        <v>530</v>
      </c>
      <c r="B531" s="1" t="s">
        <v>2604</v>
      </c>
      <c r="C531" s="1" t="s">
        <v>2604</v>
      </c>
      <c r="D531" s="1" t="s">
        <v>3751</v>
      </c>
      <c r="E531" s="1" t="s">
        <v>575</v>
      </c>
      <c r="F531" s="1" t="str">
        <f>VLOOKUP(Table5[[#This Row],[نام کارشناس دفتر فنی]],Table1[],3,0)</f>
        <v>کارشناس کالیبراسیون و برنامه ریزی تعمیرات برق وابزاردقیق</v>
      </c>
      <c r="G531" s="1" t="s">
        <v>704</v>
      </c>
      <c r="H531" s="1" t="str">
        <f>VLOOKUP(Table5[[#This Row],[نام شخص کارشناس نظارت]],Table1[],3,0)</f>
        <v>کارشناس برق و ابزار دقیق نظارت (1)</v>
      </c>
      <c r="I531" s="1">
        <f>COUNTIF(Table2[کد سیستم],Table5[[#This Row],[کد سیستم]])</f>
        <v>1</v>
      </c>
    </row>
    <row r="532" spans="1:9" x14ac:dyDescent="0.25">
      <c r="A532" s="1">
        <v>531</v>
      </c>
      <c r="B532" s="1" t="s">
        <v>2606</v>
      </c>
      <c r="C532" s="1" t="s">
        <v>2606</v>
      </c>
      <c r="D532" s="1" t="s">
        <v>3751</v>
      </c>
      <c r="E532" s="1" t="s">
        <v>575</v>
      </c>
      <c r="F532" s="1" t="str">
        <f>VLOOKUP(Table5[[#This Row],[نام کارشناس دفتر فنی]],Table1[],3,0)</f>
        <v>کارشناس کالیبراسیون و برنامه ریزی تعمیرات برق وابزاردقیق</v>
      </c>
      <c r="G532" s="1" t="s">
        <v>704</v>
      </c>
      <c r="H532" s="1" t="str">
        <f>VLOOKUP(Table5[[#This Row],[نام شخص کارشناس نظارت]],Table1[],3,0)</f>
        <v>کارشناس برق و ابزار دقیق نظارت (1)</v>
      </c>
      <c r="I532" s="1">
        <f>COUNTIF(Table2[کد سیستم],Table5[[#This Row],[کد سیستم]])</f>
        <v>1</v>
      </c>
    </row>
    <row r="533" spans="1:9" x14ac:dyDescent="0.25">
      <c r="A533" s="1">
        <v>532</v>
      </c>
      <c r="B533" s="1" t="s">
        <v>2608</v>
      </c>
      <c r="C533" s="1" t="s">
        <v>2608</v>
      </c>
      <c r="D533" s="1" t="s">
        <v>3751</v>
      </c>
      <c r="E533" s="1" t="s">
        <v>575</v>
      </c>
      <c r="F533" s="1" t="str">
        <f>VLOOKUP(Table5[[#This Row],[نام کارشناس دفتر فنی]],Table1[],3,0)</f>
        <v>کارشناس کالیبراسیون و برنامه ریزی تعمیرات برق وابزاردقیق</v>
      </c>
      <c r="G533" s="1" t="s">
        <v>704</v>
      </c>
      <c r="H533" s="1" t="str">
        <f>VLOOKUP(Table5[[#This Row],[نام شخص کارشناس نظارت]],Table1[],3,0)</f>
        <v>کارشناس برق و ابزار دقیق نظارت (1)</v>
      </c>
      <c r="I533" s="1">
        <f>COUNTIF(Table2[کد سیستم],Table5[[#This Row],[کد سیستم]])</f>
        <v>1</v>
      </c>
    </row>
    <row r="534" spans="1:9" x14ac:dyDescent="0.25">
      <c r="A534" s="1">
        <v>533</v>
      </c>
      <c r="B534" s="1" t="s">
        <v>2610</v>
      </c>
      <c r="C534" s="1" t="s">
        <v>2610</v>
      </c>
      <c r="D534" s="1" t="s">
        <v>3751</v>
      </c>
      <c r="E534" s="1" t="s">
        <v>575</v>
      </c>
      <c r="F534" s="1" t="str">
        <f>VLOOKUP(Table5[[#This Row],[نام کارشناس دفتر فنی]],Table1[],3,0)</f>
        <v>کارشناس کالیبراسیون و برنامه ریزی تعمیرات برق وابزاردقیق</v>
      </c>
      <c r="G534" s="1" t="s">
        <v>704</v>
      </c>
      <c r="H534" s="1" t="str">
        <f>VLOOKUP(Table5[[#This Row],[نام شخص کارشناس نظارت]],Table1[],3,0)</f>
        <v>کارشناس برق و ابزار دقیق نظارت (1)</v>
      </c>
      <c r="I534" s="1">
        <f>COUNTIF(Table2[کد سیستم],Table5[[#This Row],[کد سیستم]])</f>
        <v>1</v>
      </c>
    </row>
    <row r="535" spans="1:9" x14ac:dyDescent="0.25">
      <c r="A535" s="1">
        <v>534</v>
      </c>
      <c r="B535" s="1" t="s">
        <v>2612</v>
      </c>
      <c r="C535" s="1" t="s">
        <v>2612</v>
      </c>
      <c r="D535" s="1" t="s">
        <v>3751</v>
      </c>
      <c r="E535" s="1" t="s">
        <v>575</v>
      </c>
      <c r="F535" s="1" t="str">
        <f>VLOOKUP(Table5[[#This Row],[نام کارشناس دفتر فنی]],Table1[],3,0)</f>
        <v>کارشناس کالیبراسیون و برنامه ریزی تعمیرات برق وابزاردقیق</v>
      </c>
      <c r="G535" s="1" t="s">
        <v>704</v>
      </c>
      <c r="H535" s="1" t="str">
        <f>VLOOKUP(Table5[[#This Row],[نام شخص کارشناس نظارت]],Table1[],3,0)</f>
        <v>کارشناس برق و ابزار دقیق نظارت (1)</v>
      </c>
      <c r="I535" s="1">
        <f>COUNTIF(Table2[کد سیستم],Table5[[#This Row],[کد سیستم]])</f>
        <v>1</v>
      </c>
    </row>
    <row r="536" spans="1:9" x14ac:dyDescent="0.25">
      <c r="A536" s="1">
        <v>535</v>
      </c>
      <c r="B536" s="1" t="s">
        <v>2614</v>
      </c>
      <c r="C536" s="1" t="s">
        <v>2614</v>
      </c>
      <c r="D536" s="1" t="s">
        <v>3751</v>
      </c>
      <c r="E536" s="1" t="s">
        <v>575</v>
      </c>
      <c r="F536" s="1" t="str">
        <f>VLOOKUP(Table5[[#This Row],[نام کارشناس دفتر فنی]],Table1[],3,0)</f>
        <v>کارشناس کالیبراسیون و برنامه ریزی تعمیرات برق وابزاردقیق</v>
      </c>
      <c r="G536" s="1" t="s">
        <v>704</v>
      </c>
      <c r="H536" s="1" t="str">
        <f>VLOOKUP(Table5[[#This Row],[نام شخص کارشناس نظارت]],Table1[],3,0)</f>
        <v>کارشناس برق و ابزار دقیق نظارت (1)</v>
      </c>
      <c r="I536" s="1">
        <f>COUNTIF(Table2[کد سیستم],Table5[[#This Row],[کد سیستم]])</f>
        <v>1</v>
      </c>
    </row>
    <row r="537" spans="1:9" x14ac:dyDescent="0.25">
      <c r="A537" s="1">
        <v>536</v>
      </c>
      <c r="B537" s="1" t="s">
        <v>2616</v>
      </c>
      <c r="C537" s="1" t="s">
        <v>2616</v>
      </c>
      <c r="D537" s="1" t="s">
        <v>3751</v>
      </c>
      <c r="E537" s="1" t="s">
        <v>575</v>
      </c>
      <c r="F537" s="1" t="str">
        <f>VLOOKUP(Table5[[#This Row],[نام کارشناس دفتر فنی]],Table1[],3,0)</f>
        <v>کارشناس کالیبراسیون و برنامه ریزی تعمیرات برق وابزاردقیق</v>
      </c>
      <c r="G537" s="1" t="s">
        <v>704</v>
      </c>
      <c r="H537" s="1" t="str">
        <f>VLOOKUP(Table5[[#This Row],[نام شخص کارشناس نظارت]],Table1[],3,0)</f>
        <v>کارشناس برق و ابزار دقیق نظارت (1)</v>
      </c>
      <c r="I537" s="1">
        <f>COUNTIF(Table2[کد سیستم],Table5[[#This Row],[کد سیستم]])</f>
        <v>1</v>
      </c>
    </row>
    <row r="538" spans="1:9" x14ac:dyDescent="0.25">
      <c r="A538" s="1">
        <v>537</v>
      </c>
      <c r="B538" s="1" t="s">
        <v>2618</v>
      </c>
      <c r="C538" s="1" t="s">
        <v>2618</v>
      </c>
      <c r="D538" s="1" t="s">
        <v>3751</v>
      </c>
      <c r="E538" s="1" t="s">
        <v>575</v>
      </c>
      <c r="F538" s="1" t="str">
        <f>VLOOKUP(Table5[[#This Row],[نام کارشناس دفتر فنی]],Table1[],3,0)</f>
        <v>کارشناس کالیبراسیون و برنامه ریزی تعمیرات برق وابزاردقیق</v>
      </c>
      <c r="G538" s="1" t="s">
        <v>704</v>
      </c>
      <c r="H538" s="1" t="str">
        <f>VLOOKUP(Table5[[#This Row],[نام شخص کارشناس نظارت]],Table1[],3,0)</f>
        <v>کارشناس برق و ابزار دقیق نظارت (1)</v>
      </c>
      <c r="I538" s="1">
        <f>COUNTIF(Table2[کد سیستم],Table5[[#This Row],[کد سیستم]])</f>
        <v>1</v>
      </c>
    </row>
    <row r="539" spans="1:9" x14ac:dyDescent="0.25">
      <c r="A539" s="1">
        <v>538</v>
      </c>
      <c r="B539" s="1" t="s">
        <v>2620</v>
      </c>
      <c r="C539" s="1" t="s">
        <v>2620</v>
      </c>
      <c r="D539" s="1" t="s">
        <v>3751</v>
      </c>
      <c r="E539" s="1" t="s">
        <v>575</v>
      </c>
      <c r="F539" s="1" t="str">
        <f>VLOOKUP(Table5[[#This Row],[نام کارشناس دفتر فنی]],Table1[],3,0)</f>
        <v>کارشناس کالیبراسیون و برنامه ریزی تعمیرات برق وابزاردقیق</v>
      </c>
      <c r="G539" s="1" t="s">
        <v>704</v>
      </c>
      <c r="H539" s="1" t="str">
        <f>VLOOKUP(Table5[[#This Row],[نام شخص کارشناس نظارت]],Table1[],3,0)</f>
        <v>کارشناس برق و ابزار دقیق نظارت (1)</v>
      </c>
      <c r="I539" s="1">
        <f>COUNTIF(Table2[کد سیستم],Table5[[#This Row],[کد سیستم]])</f>
        <v>1</v>
      </c>
    </row>
    <row r="540" spans="1:9" x14ac:dyDescent="0.25">
      <c r="A540" s="1">
        <v>539</v>
      </c>
      <c r="B540" s="1" t="s">
        <v>2622</v>
      </c>
      <c r="C540" s="1" t="s">
        <v>2622</v>
      </c>
      <c r="D540" s="1" t="s">
        <v>3751</v>
      </c>
      <c r="E540" s="1" t="s">
        <v>575</v>
      </c>
      <c r="F540" s="1" t="str">
        <f>VLOOKUP(Table5[[#This Row],[نام کارشناس دفتر فنی]],Table1[],3,0)</f>
        <v>کارشناس کالیبراسیون و برنامه ریزی تعمیرات برق وابزاردقیق</v>
      </c>
      <c r="G540" s="1" t="s">
        <v>704</v>
      </c>
      <c r="H540" s="1" t="str">
        <f>VLOOKUP(Table5[[#This Row],[نام شخص کارشناس نظارت]],Table1[],3,0)</f>
        <v>کارشناس برق و ابزار دقیق نظارت (1)</v>
      </c>
      <c r="I540" s="1">
        <f>COUNTIF(Table2[کد سیستم],Table5[[#This Row],[کد سیستم]])</f>
        <v>1</v>
      </c>
    </row>
    <row r="541" spans="1:9" x14ac:dyDescent="0.25">
      <c r="A541" s="1">
        <v>540</v>
      </c>
      <c r="B541" s="1" t="s">
        <v>2624</v>
      </c>
      <c r="C541" s="1" t="s">
        <v>2624</v>
      </c>
      <c r="D541" s="1" t="s">
        <v>3751</v>
      </c>
      <c r="E541" s="1" t="s">
        <v>575</v>
      </c>
      <c r="F541" s="1" t="str">
        <f>VLOOKUP(Table5[[#This Row],[نام کارشناس دفتر فنی]],Table1[],3,0)</f>
        <v>کارشناس کالیبراسیون و برنامه ریزی تعمیرات برق وابزاردقیق</v>
      </c>
      <c r="G541" s="1" t="s">
        <v>704</v>
      </c>
      <c r="H541" s="1" t="str">
        <f>VLOOKUP(Table5[[#This Row],[نام شخص کارشناس نظارت]],Table1[],3,0)</f>
        <v>کارشناس برق و ابزار دقیق نظارت (1)</v>
      </c>
      <c r="I541" s="1">
        <f>COUNTIF(Table2[کد سیستم],Table5[[#This Row],[کد سیستم]])</f>
        <v>1</v>
      </c>
    </row>
    <row r="542" spans="1:9" x14ac:dyDescent="0.25">
      <c r="A542" s="1">
        <v>541</v>
      </c>
      <c r="B542" s="1" t="s">
        <v>2626</v>
      </c>
      <c r="C542" s="1" t="s">
        <v>2626</v>
      </c>
      <c r="D542" s="1" t="s">
        <v>3751</v>
      </c>
      <c r="E542" s="1" t="s">
        <v>575</v>
      </c>
      <c r="F542" s="1" t="str">
        <f>VLOOKUP(Table5[[#This Row],[نام کارشناس دفتر فنی]],Table1[],3,0)</f>
        <v>کارشناس کالیبراسیون و برنامه ریزی تعمیرات برق وابزاردقیق</v>
      </c>
      <c r="G542" s="1" t="s">
        <v>704</v>
      </c>
      <c r="H542" s="1" t="str">
        <f>VLOOKUP(Table5[[#This Row],[نام شخص کارشناس نظارت]],Table1[],3,0)</f>
        <v>کارشناس برق و ابزار دقیق نظارت (1)</v>
      </c>
      <c r="I542" s="1">
        <f>COUNTIF(Table2[کد سیستم],Table5[[#This Row],[کد سیستم]])</f>
        <v>1</v>
      </c>
    </row>
    <row r="543" spans="1:9" x14ac:dyDescent="0.25">
      <c r="A543" s="1">
        <v>542</v>
      </c>
      <c r="B543" s="1" t="s">
        <v>2628</v>
      </c>
      <c r="C543" s="1" t="s">
        <v>2628</v>
      </c>
      <c r="D543" s="1" t="s">
        <v>3751</v>
      </c>
      <c r="E543" s="1" t="s">
        <v>575</v>
      </c>
      <c r="F543" s="1" t="str">
        <f>VLOOKUP(Table5[[#This Row],[نام کارشناس دفتر فنی]],Table1[],3,0)</f>
        <v>کارشناس کالیبراسیون و برنامه ریزی تعمیرات برق وابزاردقیق</v>
      </c>
      <c r="G543" s="1" t="s">
        <v>704</v>
      </c>
      <c r="H543" s="1" t="str">
        <f>VLOOKUP(Table5[[#This Row],[نام شخص کارشناس نظارت]],Table1[],3,0)</f>
        <v>کارشناس برق و ابزار دقیق نظارت (1)</v>
      </c>
      <c r="I543" s="1">
        <f>COUNTIF(Table2[کد سیستم],Table5[[#This Row],[کد سیستم]])</f>
        <v>1</v>
      </c>
    </row>
    <row r="544" spans="1:9" x14ac:dyDescent="0.25">
      <c r="A544" s="1">
        <v>543</v>
      </c>
      <c r="B544" s="1" t="s">
        <v>2630</v>
      </c>
      <c r="C544" s="1" t="s">
        <v>2630</v>
      </c>
      <c r="D544" s="1" t="s">
        <v>3751</v>
      </c>
      <c r="E544" s="1" t="s">
        <v>575</v>
      </c>
      <c r="F544" s="1" t="str">
        <f>VLOOKUP(Table5[[#This Row],[نام کارشناس دفتر فنی]],Table1[],3,0)</f>
        <v>کارشناس کالیبراسیون و برنامه ریزی تعمیرات برق وابزاردقیق</v>
      </c>
      <c r="G544" s="1" t="s">
        <v>704</v>
      </c>
      <c r="H544" s="1" t="str">
        <f>VLOOKUP(Table5[[#This Row],[نام شخص کارشناس نظارت]],Table1[],3,0)</f>
        <v>کارشناس برق و ابزار دقیق نظارت (1)</v>
      </c>
      <c r="I544" s="1">
        <f>COUNTIF(Table2[کد سیستم],Table5[[#This Row],[کد سیستم]])</f>
        <v>1</v>
      </c>
    </row>
    <row r="545" spans="1:9" x14ac:dyDescent="0.25">
      <c r="A545" s="1">
        <v>544</v>
      </c>
      <c r="B545" s="1" t="s">
        <v>2632</v>
      </c>
      <c r="C545" s="1" t="s">
        <v>2632</v>
      </c>
      <c r="D545" s="1" t="s">
        <v>3751</v>
      </c>
      <c r="E545" s="1" t="s">
        <v>575</v>
      </c>
      <c r="F545" s="1" t="str">
        <f>VLOOKUP(Table5[[#This Row],[نام کارشناس دفتر فنی]],Table1[],3,0)</f>
        <v>کارشناس کالیبراسیون و برنامه ریزی تعمیرات برق وابزاردقیق</v>
      </c>
      <c r="G545" s="1" t="s">
        <v>704</v>
      </c>
      <c r="H545" s="1" t="str">
        <f>VLOOKUP(Table5[[#This Row],[نام شخص کارشناس نظارت]],Table1[],3,0)</f>
        <v>کارشناس برق و ابزار دقیق نظارت (1)</v>
      </c>
      <c r="I545" s="1">
        <f>COUNTIF(Table2[کد سیستم],Table5[[#This Row],[کد سیستم]])</f>
        <v>1</v>
      </c>
    </row>
    <row r="546" spans="1:9" x14ac:dyDescent="0.25">
      <c r="A546" s="1">
        <v>545</v>
      </c>
      <c r="B546" s="1" t="s">
        <v>2634</v>
      </c>
      <c r="C546" s="1">
        <v>1330</v>
      </c>
      <c r="D546" s="1" t="s">
        <v>3751</v>
      </c>
      <c r="E546" s="1" t="s">
        <v>575</v>
      </c>
      <c r="F546" s="1" t="str">
        <f>VLOOKUP(Table5[[#This Row],[نام کارشناس دفتر فنی]],Table1[],3,0)</f>
        <v>کارشناس کالیبراسیون و برنامه ریزی تعمیرات برق وابزاردقیق</v>
      </c>
      <c r="G546" s="1" t="s">
        <v>704</v>
      </c>
      <c r="H546" s="1" t="str">
        <f>VLOOKUP(Table5[[#This Row],[نام شخص کارشناس نظارت]],Table1[],3,0)</f>
        <v>کارشناس برق و ابزار دقیق نظارت (1)</v>
      </c>
      <c r="I546" s="1">
        <f>COUNTIF(Table2[کد سیستم],Table5[[#This Row],[کد سیستم]])</f>
        <v>1</v>
      </c>
    </row>
    <row r="547" spans="1:9" x14ac:dyDescent="0.25">
      <c r="A547" s="1">
        <v>546</v>
      </c>
      <c r="B547" s="1" t="s">
        <v>2636</v>
      </c>
      <c r="C547" s="1" t="s">
        <v>2636</v>
      </c>
      <c r="D547" s="1" t="s">
        <v>3751</v>
      </c>
      <c r="E547" s="1" t="s">
        <v>575</v>
      </c>
      <c r="F547" s="1" t="str">
        <f>VLOOKUP(Table5[[#This Row],[نام کارشناس دفتر فنی]],Table1[],3,0)</f>
        <v>کارشناس کالیبراسیون و برنامه ریزی تعمیرات برق وابزاردقیق</v>
      </c>
      <c r="G547" s="1" t="s">
        <v>704</v>
      </c>
      <c r="H547" s="1" t="str">
        <f>VLOOKUP(Table5[[#This Row],[نام شخص کارشناس نظارت]],Table1[],3,0)</f>
        <v>کارشناس برق و ابزار دقیق نظارت (1)</v>
      </c>
      <c r="I547" s="1">
        <f>COUNTIF(Table2[کد سیستم],Table5[[#This Row],[کد سیستم]])</f>
        <v>1</v>
      </c>
    </row>
    <row r="548" spans="1:9" x14ac:dyDescent="0.25">
      <c r="A548" s="1">
        <v>547</v>
      </c>
      <c r="B548" s="1" t="s">
        <v>2638</v>
      </c>
      <c r="C548" s="1" t="s">
        <v>2638</v>
      </c>
      <c r="D548" s="1" t="s">
        <v>3751</v>
      </c>
      <c r="E548" s="1" t="s">
        <v>575</v>
      </c>
      <c r="F548" s="1" t="str">
        <f>VLOOKUP(Table5[[#This Row],[نام کارشناس دفتر فنی]],Table1[],3,0)</f>
        <v>کارشناس کالیبراسیون و برنامه ریزی تعمیرات برق وابزاردقیق</v>
      </c>
      <c r="G548" s="1" t="s">
        <v>704</v>
      </c>
      <c r="H548" s="1" t="str">
        <f>VLOOKUP(Table5[[#This Row],[نام شخص کارشناس نظارت]],Table1[],3,0)</f>
        <v>کارشناس برق و ابزار دقیق نظارت (1)</v>
      </c>
      <c r="I548" s="1">
        <f>COUNTIF(Table2[کد سیستم],Table5[[#This Row],[کد سیستم]])</f>
        <v>1</v>
      </c>
    </row>
    <row r="549" spans="1:9" x14ac:dyDescent="0.25">
      <c r="A549" s="1">
        <v>548</v>
      </c>
      <c r="B549" s="1" t="s">
        <v>2640</v>
      </c>
      <c r="C549" s="1" t="s">
        <v>2640</v>
      </c>
      <c r="D549" s="1" t="s">
        <v>3751</v>
      </c>
      <c r="E549" s="1" t="s">
        <v>575</v>
      </c>
      <c r="F549" s="1" t="str">
        <f>VLOOKUP(Table5[[#This Row],[نام کارشناس دفتر فنی]],Table1[],3,0)</f>
        <v>کارشناس کالیبراسیون و برنامه ریزی تعمیرات برق وابزاردقیق</v>
      </c>
      <c r="G549" s="1" t="s">
        <v>704</v>
      </c>
      <c r="H549" s="1" t="str">
        <f>VLOOKUP(Table5[[#This Row],[نام شخص کارشناس نظارت]],Table1[],3,0)</f>
        <v>کارشناس برق و ابزار دقیق نظارت (1)</v>
      </c>
      <c r="I549" s="1">
        <f>COUNTIF(Table2[کد سیستم],Table5[[#This Row],[کد سیستم]])</f>
        <v>1</v>
      </c>
    </row>
    <row r="550" spans="1:9" x14ac:dyDescent="0.25">
      <c r="A550" s="1">
        <v>549</v>
      </c>
      <c r="B550" s="1" t="s">
        <v>2642</v>
      </c>
      <c r="C550" s="1" t="s">
        <v>2642</v>
      </c>
      <c r="D550" s="1" t="s">
        <v>3751</v>
      </c>
      <c r="E550" s="1" t="s">
        <v>575</v>
      </c>
      <c r="F550" s="1" t="str">
        <f>VLOOKUP(Table5[[#This Row],[نام کارشناس دفتر فنی]],Table1[],3,0)</f>
        <v>کارشناس کالیبراسیون و برنامه ریزی تعمیرات برق وابزاردقیق</v>
      </c>
      <c r="G550" s="1" t="s">
        <v>704</v>
      </c>
      <c r="H550" s="1" t="str">
        <f>VLOOKUP(Table5[[#This Row],[نام شخص کارشناس نظارت]],Table1[],3,0)</f>
        <v>کارشناس برق و ابزار دقیق نظارت (1)</v>
      </c>
      <c r="I550" s="1">
        <f>COUNTIF(Table2[کد سیستم],Table5[[#This Row],[کد سیستم]])</f>
        <v>1</v>
      </c>
    </row>
    <row r="551" spans="1:9" x14ac:dyDescent="0.25">
      <c r="A551" s="1">
        <v>550</v>
      </c>
      <c r="B551" s="1" t="s">
        <v>2644</v>
      </c>
      <c r="C551" s="1" t="s">
        <v>2644</v>
      </c>
      <c r="D551" s="1" t="s">
        <v>3751</v>
      </c>
      <c r="E551" s="1" t="s">
        <v>575</v>
      </c>
      <c r="F551" s="1" t="str">
        <f>VLOOKUP(Table5[[#This Row],[نام کارشناس دفتر فنی]],Table1[],3,0)</f>
        <v>کارشناس کالیبراسیون و برنامه ریزی تعمیرات برق وابزاردقیق</v>
      </c>
      <c r="G551" s="1" t="s">
        <v>704</v>
      </c>
      <c r="H551" s="1" t="str">
        <f>VLOOKUP(Table5[[#This Row],[نام شخص کارشناس نظارت]],Table1[],3,0)</f>
        <v>کارشناس برق و ابزار دقیق نظارت (1)</v>
      </c>
      <c r="I551" s="1">
        <f>COUNTIF(Table2[کد سیستم],Table5[[#This Row],[کد سیستم]])</f>
        <v>1</v>
      </c>
    </row>
    <row r="552" spans="1:9" x14ac:dyDescent="0.25">
      <c r="A552" s="1">
        <v>551</v>
      </c>
      <c r="B552" s="1" t="s">
        <v>2646</v>
      </c>
      <c r="C552" s="1" t="s">
        <v>2646</v>
      </c>
      <c r="D552" s="1" t="s">
        <v>3751</v>
      </c>
      <c r="E552" s="1" t="s">
        <v>575</v>
      </c>
      <c r="F552" s="1" t="str">
        <f>VLOOKUP(Table5[[#This Row],[نام کارشناس دفتر فنی]],Table1[],3,0)</f>
        <v>کارشناس کالیبراسیون و برنامه ریزی تعمیرات برق وابزاردقیق</v>
      </c>
      <c r="G552" s="1" t="s">
        <v>704</v>
      </c>
      <c r="H552" s="1" t="str">
        <f>VLOOKUP(Table5[[#This Row],[نام شخص کارشناس نظارت]],Table1[],3,0)</f>
        <v>کارشناس برق و ابزار دقیق نظارت (1)</v>
      </c>
      <c r="I552" s="1">
        <f>COUNTIF(Table2[کد سیستم],Table5[[#This Row],[کد سیستم]])</f>
        <v>1</v>
      </c>
    </row>
    <row r="553" spans="1:9" x14ac:dyDescent="0.25">
      <c r="A553" s="1">
        <v>552</v>
      </c>
      <c r="B553" s="1" t="s">
        <v>2648</v>
      </c>
      <c r="C553" s="1" t="s">
        <v>2648</v>
      </c>
      <c r="D553" s="1" t="s">
        <v>3751</v>
      </c>
      <c r="E553" s="1" t="s">
        <v>575</v>
      </c>
      <c r="F553" s="1" t="str">
        <f>VLOOKUP(Table5[[#This Row],[نام کارشناس دفتر فنی]],Table1[],3,0)</f>
        <v>کارشناس کالیبراسیون و برنامه ریزی تعمیرات برق وابزاردقیق</v>
      </c>
      <c r="G553" s="1" t="s">
        <v>704</v>
      </c>
      <c r="H553" s="1" t="str">
        <f>VLOOKUP(Table5[[#This Row],[نام شخص کارشناس نظارت]],Table1[],3,0)</f>
        <v>کارشناس برق و ابزار دقیق نظارت (1)</v>
      </c>
      <c r="I553" s="1">
        <f>COUNTIF(Table2[کد سیستم],Table5[[#This Row],[کد سیستم]])</f>
        <v>1</v>
      </c>
    </row>
    <row r="554" spans="1:9" x14ac:dyDescent="0.25">
      <c r="A554" s="1">
        <v>553</v>
      </c>
      <c r="B554" s="1" t="s">
        <v>2650</v>
      </c>
      <c r="C554" s="1">
        <v>1340</v>
      </c>
      <c r="D554" s="1" t="s">
        <v>3751</v>
      </c>
      <c r="E554" s="1" t="s">
        <v>575</v>
      </c>
      <c r="F554" s="1" t="str">
        <f>VLOOKUP(Table5[[#This Row],[نام کارشناس دفتر فنی]],Table1[],3,0)</f>
        <v>کارشناس کالیبراسیون و برنامه ریزی تعمیرات برق وابزاردقیق</v>
      </c>
      <c r="G554" s="1" t="s">
        <v>704</v>
      </c>
      <c r="H554" s="1" t="str">
        <f>VLOOKUP(Table5[[#This Row],[نام شخص کارشناس نظارت]],Table1[],3,0)</f>
        <v>کارشناس برق و ابزار دقیق نظارت (1)</v>
      </c>
      <c r="I554" s="1">
        <f>COUNTIF(Table2[کد سیستم],Table5[[#This Row],[کد سیستم]])</f>
        <v>1</v>
      </c>
    </row>
    <row r="555" spans="1:9" x14ac:dyDescent="0.25">
      <c r="A555" s="1">
        <v>554</v>
      </c>
      <c r="B555" s="1" t="s">
        <v>2652</v>
      </c>
      <c r="C555" s="1" t="s">
        <v>2652</v>
      </c>
      <c r="D555" s="1" t="s">
        <v>3751</v>
      </c>
      <c r="E555" s="1" t="s">
        <v>575</v>
      </c>
      <c r="F555" s="1" t="str">
        <f>VLOOKUP(Table5[[#This Row],[نام کارشناس دفتر فنی]],Table1[],3,0)</f>
        <v>کارشناس کالیبراسیون و برنامه ریزی تعمیرات برق وابزاردقیق</v>
      </c>
      <c r="G555" s="1" t="s">
        <v>704</v>
      </c>
      <c r="H555" s="1" t="str">
        <f>VLOOKUP(Table5[[#This Row],[نام شخص کارشناس نظارت]],Table1[],3,0)</f>
        <v>کارشناس برق و ابزار دقیق نظارت (1)</v>
      </c>
      <c r="I555" s="1">
        <f>COUNTIF(Table2[کد سیستم],Table5[[#This Row],[کد سیستم]])</f>
        <v>1</v>
      </c>
    </row>
    <row r="556" spans="1:9" x14ac:dyDescent="0.25">
      <c r="A556" s="1">
        <v>555</v>
      </c>
      <c r="B556" s="1" t="s">
        <v>2654</v>
      </c>
      <c r="C556" s="1">
        <v>1350</v>
      </c>
      <c r="D556" s="1" t="s">
        <v>3751</v>
      </c>
      <c r="E556" s="1" t="s">
        <v>575</v>
      </c>
      <c r="F556" s="1" t="str">
        <f>VLOOKUP(Table5[[#This Row],[نام کارشناس دفتر فنی]],Table1[],3,0)</f>
        <v>کارشناس کالیبراسیون و برنامه ریزی تعمیرات برق وابزاردقیق</v>
      </c>
      <c r="G556" s="1" t="s">
        <v>704</v>
      </c>
      <c r="H556" s="1" t="str">
        <f>VLOOKUP(Table5[[#This Row],[نام شخص کارشناس نظارت]],Table1[],3,0)</f>
        <v>کارشناس برق و ابزار دقیق نظارت (1)</v>
      </c>
      <c r="I556" s="1">
        <f>COUNTIF(Table2[کد سیستم],Table5[[#This Row],[کد سیستم]])</f>
        <v>1</v>
      </c>
    </row>
    <row r="557" spans="1:9" x14ac:dyDescent="0.25">
      <c r="A557" s="1">
        <v>556</v>
      </c>
      <c r="B557" s="1" t="s">
        <v>2656</v>
      </c>
      <c r="C557" s="1" t="s">
        <v>2656</v>
      </c>
      <c r="D557" s="1" t="s">
        <v>3751</v>
      </c>
      <c r="E557" s="1" t="s">
        <v>575</v>
      </c>
      <c r="F557" s="1" t="str">
        <f>VLOOKUP(Table5[[#This Row],[نام کارشناس دفتر فنی]],Table1[],3,0)</f>
        <v>کارشناس کالیبراسیون و برنامه ریزی تعمیرات برق وابزاردقیق</v>
      </c>
      <c r="G557" s="1" t="s">
        <v>704</v>
      </c>
      <c r="H557" s="1" t="str">
        <f>VLOOKUP(Table5[[#This Row],[نام شخص کارشناس نظارت]],Table1[],3,0)</f>
        <v>کارشناس برق و ابزار دقیق نظارت (1)</v>
      </c>
      <c r="I557" s="1">
        <f>COUNTIF(Table2[کد سیستم],Table5[[#This Row],[کد سیستم]])</f>
        <v>1</v>
      </c>
    </row>
    <row r="558" spans="1:9" x14ac:dyDescent="0.25">
      <c r="A558" s="1">
        <v>557</v>
      </c>
      <c r="B558" s="1" t="s">
        <v>2658</v>
      </c>
      <c r="C558" s="1" t="s">
        <v>2658</v>
      </c>
      <c r="D558" s="1" t="s">
        <v>3751</v>
      </c>
      <c r="E558" s="1" t="s">
        <v>575</v>
      </c>
      <c r="F558" s="1" t="str">
        <f>VLOOKUP(Table5[[#This Row],[نام کارشناس دفتر فنی]],Table1[],3,0)</f>
        <v>کارشناس کالیبراسیون و برنامه ریزی تعمیرات برق وابزاردقیق</v>
      </c>
      <c r="G558" s="1" t="s">
        <v>704</v>
      </c>
      <c r="H558" s="1" t="str">
        <f>VLOOKUP(Table5[[#This Row],[نام شخص کارشناس نظارت]],Table1[],3,0)</f>
        <v>کارشناس برق و ابزار دقیق نظارت (1)</v>
      </c>
      <c r="I558" s="1">
        <f>COUNTIF(Table2[کد سیستم],Table5[[#This Row],[کد سیستم]])</f>
        <v>1</v>
      </c>
    </row>
    <row r="559" spans="1:9" x14ac:dyDescent="0.25">
      <c r="A559" s="1">
        <v>558</v>
      </c>
      <c r="B559" s="1" t="s">
        <v>2660</v>
      </c>
      <c r="C559" s="1" t="s">
        <v>2660</v>
      </c>
      <c r="D559" s="1" t="s">
        <v>3751</v>
      </c>
      <c r="E559" s="1" t="s">
        <v>575</v>
      </c>
      <c r="F559" s="1" t="str">
        <f>VLOOKUP(Table5[[#This Row],[نام کارشناس دفتر فنی]],Table1[],3,0)</f>
        <v>کارشناس کالیبراسیون و برنامه ریزی تعمیرات برق وابزاردقیق</v>
      </c>
      <c r="G559" s="1" t="s">
        <v>704</v>
      </c>
      <c r="H559" s="1" t="str">
        <f>VLOOKUP(Table5[[#This Row],[نام شخص کارشناس نظارت]],Table1[],3,0)</f>
        <v>کارشناس برق و ابزار دقیق نظارت (1)</v>
      </c>
      <c r="I559" s="1">
        <f>COUNTIF(Table2[کد سیستم],Table5[[#This Row],[کد سیستم]])</f>
        <v>1</v>
      </c>
    </row>
    <row r="560" spans="1:9" x14ac:dyDescent="0.25">
      <c r="A560" s="1">
        <v>559</v>
      </c>
      <c r="B560" s="1" t="s">
        <v>2662</v>
      </c>
      <c r="C560" s="1" t="s">
        <v>2662</v>
      </c>
      <c r="D560" s="1" t="s">
        <v>3751</v>
      </c>
      <c r="E560" s="1" t="s">
        <v>575</v>
      </c>
      <c r="F560" s="1" t="str">
        <f>VLOOKUP(Table5[[#This Row],[نام کارشناس دفتر فنی]],Table1[],3,0)</f>
        <v>کارشناس کالیبراسیون و برنامه ریزی تعمیرات برق وابزاردقیق</v>
      </c>
      <c r="G560" s="1" t="s">
        <v>704</v>
      </c>
      <c r="H560" s="1" t="str">
        <f>VLOOKUP(Table5[[#This Row],[نام شخص کارشناس نظارت]],Table1[],3,0)</f>
        <v>کارشناس برق و ابزار دقیق نظارت (1)</v>
      </c>
      <c r="I560" s="1">
        <f>COUNTIF(Table2[کد سیستم],Table5[[#This Row],[کد سیستم]])</f>
        <v>1</v>
      </c>
    </row>
    <row r="561" spans="1:9" x14ac:dyDescent="0.25">
      <c r="A561" s="1">
        <v>560</v>
      </c>
      <c r="B561" s="1" t="s">
        <v>2664</v>
      </c>
      <c r="C561" s="1" t="s">
        <v>2664</v>
      </c>
      <c r="D561" s="1" t="s">
        <v>3751</v>
      </c>
      <c r="E561" s="1" t="s">
        <v>575</v>
      </c>
      <c r="F561" s="1" t="str">
        <f>VLOOKUP(Table5[[#This Row],[نام کارشناس دفتر فنی]],Table1[],3,0)</f>
        <v>کارشناس کالیبراسیون و برنامه ریزی تعمیرات برق وابزاردقیق</v>
      </c>
      <c r="G561" s="1" t="s">
        <v>704</v>
      </c>
      <c r="H561" s="1" t="str">
        <f>VLOOKUP(Table5[[#This Row],[نام شخص کارشناس نظارت]],Table1[],3,0)</f>
        <v>کارشناس برق و ابزار دقیق نظارت (1)</v>
      </c>
      <c r="I561" s="1">
        <f>COUNTIF(Table2[کد سیستم],Table5[[#This Row],[کد سیستم]])</f>
        <v>1</v>
      </c>
    </row>
    <row r="562" spans="1:9" x14ac:dyDescent="0.25">
      <c r="A562" s="1">
        <v>561</v>
      </c>
      <c r="B562" s="1" t="s">
        <v>2666</v>
      </c>
      <c r="C562" s="1" t="s">
        <v>2666</v>
      </c>
      <c r="D562" s="1" t="s">
        <v>3751</v>
      </c>
      <c r="E562" s="1" t="s">
        <v>575</v>
      </c>
      <c r="F562" s="1" t="str">
        <f>VLOOKUP(Table5[[#This Row],[نام کارشناس دفتر فنی]],Table1[],3,0)</f>
        <v>کارشناس کالیبراسیون و برنامه ریزی تعمیرات برق وابزاردقیق</v>
      </c>
      <c r="G562" s="1" t="s">
        <v>704</v>
      </c>
      <c r="H562" s="1" t="str">
        <f>VLOOKUP(Table5[[#This Row],[نام شخص کارشناس نظارت]],Table1[],3,0)</f>
        <v>کارشناس برق و ابزار دقیق نظارت (1)</v>
      </c>
      <c r="I562" s="1">
        <f>COUNTIF(Table2[کد سیستم],Table5[[#This Row],[کد سیستم]])</f>
        <v>1</v>
      </c>
    </row>
    <row r="563" spans="1:9" x14ac:dyDescent="0.25">
      <c r="A563" s="1">
        <v>562</v>
      </c>
      <c r="B563" s="1" t="s">
        <v>2668</v>
      </c>
      <c r="C563" s="1" t="s">
        <v>2668</v>
      </c>
      <c r="D563" s="1" t="s">
        <v>3751</v>
      </c>
      <c r="E563" s="1" t="s">
        <v>575</v>
      </c>
      <c r="F563" s="1" t="str">
        <f>VLOOKUP(Table5[[#This Row],[نام کارشناس دفتر فنی]],Table1[],3,0)</f>
        <v>کارشناس کالیبراسیون و برنامه ریزی تعمیرات برق وابزاردقیق</v>
      </c>
      <c r="G563" s="1" t="s">
        <v>704</v>
      </c>
      <c r="H563" s="1" t="str">
        <f>VLOOKUP(Table5[[#This Row],[نام شخص کارشناس نظارت]],Table1[],3,0)</f>
        <v>کارشناس برق و ابزار دقیق نظارت (1)</v>
      </c>
      <c r="I563" s="1">
        <f>COUNTIF(Table2[کد سیستم],Table5[[#This Row],[کد سیستم]])</f>
        <v>1</v>
      </c>
    </row>
    <row r="564" spans="1:9" x14ac:dyDescent="0.25">
      <c r="A564" s="1">
        <v>563</v>
      </c>
      <c r="B564" s="1" t="s">
        <v>2670</v>
      </c>
      <c r="C564" s="1" t="s">
        <v>2670</v>
      </c>
      <c r="D564" s="1" t="s">
        <v>3751</v>
      </c>
      <c r="E564" s="1" t="s">
        <v>575</v>
      </c>
      <c r="F564" s="1" t="str">
        <f>VLOOKUP(Table5[[#This Row],[نام کارشناس دفتر فنی]],Table1[],3,0)</f>
        <v>کارشناس کالیبراسیون و برنامه ریزی تعمیرات برق وابزاردقیق</v>
      </c>
      <c r="G564" s="1" t="s">
        <v>704</v>
      </c>
      <c r="H564" s="1" t="str">
        <f>VLOOKUP(Table5[[#This Row],[نام شخص کارشناس نظارت]],Table1[],3,0)</f>
        <v>کارشناس برق و ابزار دقیق نظارت (1)</v>
      </c>
      <c r="I564" s="1">
        <f>COUNTIF(Table2[کد سیستم],Table5[[#This Row],[کد سیستم]])</f>
        <v>1</v>
      </c>
    </row>
    <row r="565" spans="1:9" x14ac:dyDescent="0.25">
      <c r="A565" s="1">
        <v>564</v>
      </c>
      <c r="B565" s="1" t="s">
        <v>2672</v>
      </c>
      <c r="C565" s="1" t="s">
        <v>2672</v>
      </c>
      <c r="D565" s="1" t="s">
        <v>3751</v>
      </c>
      <c r="E565" s="1" t="s">
        <v>575</v>
      </c>
      <c r="F565" s="1" t="str">
        <f>VLOOKUP(Table5[[#This Row],[نام کارشناس دفتر فنی]],Table1[],3,0)</f>
        <v>کارشناس کالیبراسیون و برنامه ریزی تعمیرات برق وابزاردقیق</v>
      </c>
      <c r="G565" s="1" t="s">
        <v>704</v>
      </c>
      <c r="H565" s="1" t="str">
        <f>VLOOKUP(Table5[[#This Row],[نام شخص کارشناس نظارت]],Table1[],3,0)</f>
        <v>کارشناس برق و ابزار دقیق نظارت (1)</v>
      </c>
      <c r="I565" s="1">
        <f>COUNTIF(Table2[کد سیستم],Table5[[#This Row],[کد سیستم]])</f>
        <v>1</v>
      </c>
    </row>
    <row r="566" spans="1:9" x14ac:dyDescent="0.25">
      <c r="A566" s="1">
        <v>565</v>
      </c>
      <c r="B566" s="1" t="s">
        <v>2674</v>
      </c>
      <c r="C566" s="1">
        <v>1360</v>
      </c>
      <c r="D566" s="1" t="s">
        <v>3751</v>
      </c>
      <c r="E566" s="1" t="s">
        <v>575</v>
      </c>
      <c r="F566" s="1" t="str">
        <f>VLOOKUP(Table5[[#This Row],[نام کارشناس دفتر فنی]],Table1[],3,0)</f>
        <v>کارشناس کالیبراسیون و برنامه ریزی تعمیرات برق وابزاردقیق</v>
      </c>
      <c r="G566" s="1" t="s">
        <v>704</v>
      </c>
      <c r="H566" s="1" t="str">
        <f>VLOOKUP(Table5[[#This Row],[نام شخص کارشناس نظارت]],Table1[],3,0)</f>
        <v>کارشناس برق و ابزار دقیق نظارت (1)</v>
      </c>
      <c r="I566" s="1">
        <f>COUNTIF(Table2[کد سیستم],Table5[[#This Row],[کد سیستم]])</f>
        <v>1</v>
      </c>
    </row>
    <row r="567" spans="1:9" x14ac:dyDescent="0.25">
      <c r="A567" s="1">
        <v>566</v>
      </c>
      <c r="B567" s="1" t="s">
        <v>2676</v>
      </c>
      <c r="C567" s="1" t="s">
        <v>2676</v>
      </c>
      <c r="D567" s="1" t="s">
        <v>3751</v>
      </c>
      <c r="E567" s="1" t="s">
        <v>575</v>
      </c>
      <c r="F567" s="1" t="str">
        <f>VLOOKUP(Table5[[#This Row],[نام کارشناس دفتر فنی]],Table1[],3,0)</f>
        <v>کارشناس کالیبراسیون و برنامه ریزی تعمیرات برق وابزاردقیق</v>
      </c>
      <c r="G567" s="1" t="s">
        <v>704</v>
      </c>
      <c r="H567" s="1" t="str">
        <f>VLOOKUP(Table5[[#This Row],[نام شخص کارشناس نظارت]],Table1[],3,0)</f>
        <v>کارشناس برق و ابزار دقیق نظارت (1)</v>
      </c>
      <c r="I567" s="1">
        <f>COUNTIF(Table2[کد سیستم],Table5[[#This Row],[کد سیستم]])</f>
        <v>1</v>
      </c>
    </row>
    <row r="568" spans="1:9" x14ac:dyDescent="0.25">
      <c r="A568" s="1">
        <v>567</v>
      </c>
      <c r="B568" s="1" t="s">
        <v>2678</v>
      </c>
      <c r="C568" s="1" t="s">
        <v>2678</v>
      </c>
      <c r="D568" s="1" t="s">
        <v>3751</v>
      </c>
      <c r="E568" s="1" t="s">
        <v>575</v>
      </c>
      <c r="F568" s="1" t="str">
        <f>VLOOKUP(Table5[[#This Row],[نام کارشناس دفتر فنی]],Table1[],3,0)</f>
        <v>کارشناس کالیبراسیون و برنامه ریزی تعمیرات برق وابزاردقیق</v>
      </c>
      <c r="G568" s="1" t="s">
        <v>704</v>
      </c>
      <c r="H568" s="1" t="str">
        <f>VLOOKUP(Table5[[#This Row],[نام شخص کارشناس نظارت]],Table1[],3,0)</f>
        <v>کارشناس برق و ابزار دقیق نظارت (1)</v>
      </c>
      <c r="I568" s="1">
        <f>COUNTIF(Table2[کد سیستم],Table5[[#This Row],[کد سیستم]])</f>
        <v>1</v>
      </c>
    </row>
    <row r="569" spans="1:9" x14ac:dyDescent="0.25">
      <c r="A569" s="1">
        <v>568</v>
      </c>
      <c r="B569" s="1" t="s">
        <v>2680</v>
      </c>
      <c r="C569" s="1" t="s">
        <v>2680</v>
      </c>
      <c r="D569" s="1" t="s">
        <v>3751</v>
      </c>
      <c r="E569" s="1" t="s">
        <v>575</v>
      </c>
      <c r="F569" s="1" t="str">
        <f>VLOOKUP(Table5[[#This Row],[نام کارشناس دفتر فنی]],Table1[],3,0)</f>
        <v>کارشناس کالیبراسیون و برنامه ریزی تعمیرات برق وابزاردقیق</v>
      </c>
      <c r="G569" s="1" t="s">
        <v>704</v>
      </c>
      <c r="H569" s="1" t="str">
        <f>VLOOKUP(Table5[[#This Row],[نام شخص کارشناس نظارت]],Table1[],3,0)</f>
        <v>کارشناس برق و ابزار دقیق نظارت (1)</v>
      </c>
      <c r="I569" s="1">
        <f>COUNTIF(Table2[کد سیستم],Table5[[#This Row],[کد سیستم]])</f>
        <v>1</v>
      </c>
    </row>
    <row r="570" spans="1:9" x14ac:dyDescent="0.25">
      <c r="A570" s="1">
        <v>569</v>
      </c>
      <c r="B570" s="1" t="s">
        <v>2682</v>
      </c>
      <c r="C570" s="1" t="s">
        <v>2682</v>
      </c>
      <c r="D570" s="1" t="s">
        <v>3751</v>
      </c>
      <c r="E570" s="1" t="s">
        <v>575</v>
      </c>
      <c r="F570" s="1" t="str">
        <f>VLOOKUP(Table5[[#This Row],[نام کارشناس دفتر فنی]],Table1[],3,0)</f>
        <v>کارشناس کالیبراسیون و برنامه ریزی تعمیرات برق وابزاردقیق</v>
      </c>
      <c r="G570" s="1" t="s">
        <v>704</v>
      </c>
      <c r="H570" s="1" t="str">
        <f>VLOOKUP(Table5[[#This Row],[نام شخص کارشناس نظارت]],Table1[],3,0)</f>
        <v>کارشناس برق و ابزار دقیق نظارت (1)</v>
      </c>
      <c r="I570" s="1">
        <f>COUNTIF(Table2[کد سیستم],Table5[[#This Row],[کد سیستم]])</f>
        <v>1</v>
      </c>
    </row>
    <row r="571" spans="1:9" x14ac:dyDescent="0.25">
      <c r="A571" s="1">
        <v>570</v>
      </c>
      <c r="B571" s="1" t="s">
        <v>2684</v>
      </c>
      <c r="C571" s="1" t="s">
        <v>2684</v>
      </c>
      <c r="D571" s="1" t="s">
        <v>3751</v>
      </c>
      <c r="E571" s="1" t="s">
        <v>575</v>
      </c>
      <c r="F571" s="1" t="str">
        <f>VLOOKUP(Table5[[#This Row],[نام کارشناس دفتر فنی]],Table1[],3,0)</f>
        <v>کارشناس کالیبراسیون و برنامه ریزی تعمیرات برق وابزاردقیق</v>
      </c>
      <c r="G571" s="1" t="s">
        <v>704</v>
      </c>
      <c r="H571" s="1" t="str">
        <f>VLOOKUP(Table5[[#This Row],[نام شخص کارشناس نظارت]],Table1[],3,0)</f>
        <v>کارشناس برق و ابزار دقیق نظارت (1)</v>
      </c>
      <c r="I571" s="1">
        <f>COUNTIF(Table2[کد سیستم],Table5[[#This Row],[کد سیستم]])</f>
        <v>1</v>
      </c>
    </row>
    <row r="572" spans="1:9" x14ac:dyDescent="0.25">
      <c r="A572" s="1">
        <v>571</v>
      </c>
      <c r="B572" s="1" t="s">
        <v>2686</v>
      </c>
      <c r="C572" s="1" t="s">
        <v>2686</v>
      </c>
      <c r="D572" s="1" t="s">
        <v>3751</v>
      </c>
      <c r="E572" s="1" t="s">
        <v>575</v>
      </c>
      <c r="F572" s="1" t="str">
        <f>VLOOKUP(Table5[[#This Row],[نام کارشناس دفتر فنی]],Table1[],3,0)</f>
        <v>کارشناس کالیبراسیون و برنامه ریزی تعمیرات برق وابزاردقیق</v>
      </c>
      <c r="G572" s="1" t="s">
        <v>704</v>
      </c>
      <c r="H572" s="1" t="str">
        <f>VLOOKUP(Table5[[#This Row],[نام شخص کارشناس نظارت]],Table1[],3,0)</f>
        <v>کارشناس برق و ابزار دقیق نظارت (1)</v>
      </c>
      <c r="I572" s="1">
        <f>COUNTIF(Table2[کد سیستم],Table5[[#This Row],[کد سیستم]])</f>
        <v>1</v>
      </c>
    </row>
    <row r="573" spans="1:9" x14ac:dyDescent="0.25">
      <c r="A573" s="1">
        <v>572</v>
      </c>
      <c r="B573" s="1" t="s">
        <v>2688</v>
      </c>
      <c r="C573" s="1">
        <v>1370</v>
      </c>
      <c r="D573" s="1" t="s">
        <v>3751</v>
      </c>
      <c r="E573" s="1" t="s">
        <v>575</v>
      </c>
      <c r="F573" s="1" t="str">
        <f>VLOOKUP(Table5[[#This Row],[نام کارشناس دفتر فنی]],Table1[],3,0)</f>
        <v>کارشناس کالیبراسیون و برنامه ریزی تعمیرات برق وابزاردقیق</v>
      </c>
      <c r="G573" s="1" t="s">
        <v>704</v>
      </c>
      <c r="H573" s="1" t="str">
        <f>VLOOKUP(Table5[[#This Row],[نام شخص کارشناس نظارت]],Table1[],3,0)</f>
        <v>کارشناس برق و ابزار دقیق نظارت (1)</v>
      </c>
      <c r="I573" s="1">
        <f>COUNTIF(Table2[کد سیستم],Table5[[#This Row],[کد سیستم]])</f>
        <v>1</v>
      </c>
    </row>
    <row r="574" spans="1:9" x14ac:dyDescent="0.25">
      <c r="A574" s="1">
        <v>573</v>
      </c>
      <c r="B574" s="1" t="s">
        <v>2690</v>
      </c>
      <c r="C574" s="1" t="s">
        <v>2690</v>
      </c>
      <c r="D574" s="1" t="s">
        <v>3751</v>
      </c>
      <c r="E574" s="1" t="s">
        <v>575</v>
      </c>
      <c r="F574" s="1" t="str">
        <f>VLOOKUP(Table5[[#This Row],[نام کارشناس دفتر فنی]],Table1[],3,0)</f>
        <v>کارشناس کالیبراسیون و برنامه ریزی تعمیرات برق وابزاردقیق</v>
      </c>
      <c r="G574" s="1" t="s">
        <v>704</v>
      </c>
      <c r="H574" s="1" t="str">
        <f>VLOOKUP(Table5[[#This Row],[نام شخص کارشناس نظارت]],Table1[],3,0)</f>
        <v>کارشناس برق و ابزار دقیق نظارت (1)</v>
      </c>
      <c r="I574" s="1">
        <f>COUNTIF(Table2[کد سیستم],Table5[[#This Row],[کد سیستم]])</f>
        <v>1</v>
      </c>
    </row>
    <row r="575" spans="1:9" x14ac:dyDescent="0.25">
      <c r="A575" s="1">
        <v>574</v>
      </c>
      <c r="B575" s="1" t="s">
        <v>2692</v>
      </c>
      <c r="C575" s="1">
        <v>1380</v>
      </c>
      <c r="D575" s="1" t="s">
        <v>3751</v>
      </c>
      <c r="E575" s="1" t="s">
        <v>575</v>
      </c>
      <c r="F575" s="1" t="str">
        <f>VLOOKUP(Table5[[#This Row],[نام کارشناس دفتر فنی]],Table1[],3,0)</f>
        <v>کارشناس کالیبراسیون و برنامه ریزی تعمیرات برق وابزاردقیق</v>
      </c>
      <c r="G575" s="1" t="s">
        <v>704</v>
      </c>
      <c r="H575" s="1" t="str">
        <f>VLOOKUP(Table5[[#This Row],[نام شخص کارشناس نظارت]],Table1[],3,0)</f>
        <v>کارشناس برق و ابزار دقیق نظارت (1)</v>
      </c>
      <c r="I575" s="1">
        <f>COUNTIF(Table2[کد سیستم],Table5[[#This Row],[کد سیستم]])</f>
        <v>1</v>
      </c>
    </row>
    <row r="576" spans="1:9" x14ac:dyDescent="0.25">
      <c r="A576" s="1">
        <v>575</v>
      </c>
      <c r="B576" s="1" t="s">
        <v>2694</v>
      </c>
      <c r="C576" s="1">
        <v>1390</v>
      </c>
      <c r="D576" s="1" t="s">
        <v>3751</v>
      </c>
      <c r="E576" s="1" t="s">
        <v>575</v>
      </c>
      <c r="F576" s="1" t="str">
        <f>VLOOKUP(Table5[[#This Row],[نام کارشناس دفتر فنی]],Table1[],3,0)</f>
        <v>کارشناس کالیبراسیون و برنامه ریزی تعمیرات برق وابزاردقیق</v>
      </c>
      <c r="G576" s="1" t="s">
        <v>704</v>
      </c>
      <c r="H576" s="1" t="str">
        <f>VLOOKUP(Table5[[#This Row],[نام شخص کارشناس نظارت]],Table1[],3,0)</f>
        <v>کارشناس برق و ابزار دقیق نظارت (1)</v>
      </c>
      <c r="I576" s="1">
        <f>COUNTIF(Table2[کد سیستم],Table5[[#This Row],[کد سیستم]])</f>
        <v>1</v>
      </c>
    </row>
    <row r="577" spans="1:9" x14ac:dyDescent="0.25">
      <c r="A577" s="1">
        <v>576</v>
      </c>
      <c r="B577" s="1" t="s">
        <v>2696</v>
      </c>
      <c r="C577" s="1" t="s">
        <v>2696</v>
      </c>
      <c r="D577" s="1" t="s">
        <v>3751</v>
      </c>
      <c r="E577" s="1" t="s">
        <v>575</v>
      </c>
      <c r="F577" s="1" t="str">
        <f>VLOOKUP(Table5[[#This Row],[نام کارشناس دفتر فنی]],Table1[],3,0)</f>
        <v>کارشناس کالیبراسیون و برنامه ریزی تعمیرات برق وابزاردقیق</v>
      </c>
      <c r="G577" s="1" t="s">
        <v>704</v>
      </c>
      <c r="H577" s="1" t="str">
        <f>VLOOKUP(Table5[[#This Row],[نام شخص کارشناس نظارت]],Table1[],3,0)</f>
        <v>کارشناس برق و ابزار دقیق نظارت (1)</v>
      </c>
      <c r="I577" s="1">
        <f>COUNTIF(Table2[کد سیستم],Table5[[#This Row],[کد سیستم]])</f>
        <v>1</v>
      </c>
    </row>
    <row r="578" spans="1:9" x14ac:dyDescent="0.25">
      <c r="A578" s="1">
        <v>577</v>
      </c>
      <c r="B578" s="1" t="s">
        <v>2698</v>
      </c>
      <c r="C578" s="1" t="s">
        <v>2698</v>
      </c>
      <c r="D578" s="1" t="s">
        <v>3751</v>
      </c>
      <c r="E578" s="1" t="s">
        <v>575</v>
      </c>
      <c r="F578" s="1" t="str">
        <f>VLOOKUP(Table5[[#This Row],[نام کارشناس دفتر فنی]],Table1[],3,0)</f>
        <v>کارشناس کالیبراسیون و برنامه ریزی تعمیرات برق وابزاردقیق</v>
      </c>
      <c r="G578" s="1" t="s">
        <v>704</v>
      </c>
      <c r="H578" s="1" t="str">
        <f>VLOOKUP(Table5[[#This Row],[نام شخص کارشناس نظارت]],Table1[],3,0)</f>
        <v>کارشناس برق و ابزار دقیق نظارت (1)</v>
      </c>
      <c r="I578" s="1">
        <f>COUNTIF(Table2[کد سیستم],Table5[[#This Row],[کد سیستم]])</f>
        <v>1</v>
      </c>
    </row>
    <row r="579" spans="1:9" x14ac:dyDescent="0.25">
      <c r="A579" s="1">
        <v>578</v>
      </c>
      <c r="B579" s="1" t="s">
        <v>2700</v>
      </c>
      <c r="C579" s="1" t="s">
        <v>2700</v>
      </c>
      <c r="D579" s="1" t="s">
        <v>3751</v>
      </c>
      <c r="E579" s="1" t="s">
        <v>575</v>
      </c>
      <c r="F579" s="1" t="str">
        <f>VLOOKUP(Table5[[#This Row],[نام کارشناس دفتر فنی]],Table1[],3,0)</f>
        <v>کارشناس کالیبراسیون و برنامه ریزی تعمیرات برق وابزاردقیق</v>
      </c>
      <c r="G579" s="1" t="s">
        <v>704</v>
      </c>
      <c r="H579" s="1" t="str">
        <f>VLOOKUP(Table5[[#This Row],[نام شخص کارشناس نظارت]],Table1[],3,0)</f>
        <v>کارشناس برق و ابزار دقیق نظارت (1)</v>
      </c>
      <c r="I579" s="1">
        <f>COUNTIF(Table2[کد سیستم],Table5[[#This Row],[کد سیستم]])</f>
        <v>1</v>
      </c>
    </row>
    <row r="580" spans="1:9" x14ac:dyDescent="0.25">
      <c r="A580" s="1">
        <v>579</v>
      </c>
      <c r="B580" s="1" t="s">
        <v>2702</v>
      </c>
      <c r="C580" s="1" t="s">
        <v>2702</v>
      </c>
      <c r="D580" s="1" t="s">
        <v>3751</v>
      </c>
      <c r="E580" s="1" t="s">
        <v>575</v>
      </c>
      <c r="F580" s="1" t="str">
        <f>VLOOKUP(Table5[[#This Row],[نام کارشناس دفتر فنی]],Table1[],3,0)</f>
        <v>کارشناس کالیبراسیون و برنامه ریزی تعمیرات برق وابزاردقیق</v>
      </c>
      <c r="G580" s="1" t="s">
        <v>704</v>
      </c>
      <c r="H580" s="1" t="str">
        <f>VLOOKUP(Table5[[#This Row],[نام شخص کارشناس نظارت]],Table1[],3,0)</f>
        <v>کارشناس برق و ابزار دقیق نظارت (1)</v>
      </c>
      <c r="I580" s="1">
        <f>COUNTIF(Table2[کد سیستم],Table5[[#This Row],[کد سیستم]])</f>
        <v>1</v>
      </c>
    </row>
    <row r="581" spans="1:9" x14ac:dyDescent="0.25">
      <c r="A581" s="1">
        <v>580</v>
      </c>
      <c r="B581" s="1" t="s">
        <v>2704</v>
      </c>
      <c r="C581" s="1">
        <v>1400</v>
      </c>
      <c r="D581" s="1" t="s">
        <v>3751</v>
      </c>
      <c r="E581" s="1" t="s">
        <v>575</v>
      </c>
      <c r="F581" s="1" t="str">
        <f>VLOOKUP(Table5[[#This Row],[نام کارشناس دفتر فنی]],Table1[],3,0)</f>
        <v>کارشناس کالیبراسیون و برنامه ریزی تعمیرات برق وابزاردقیق</v>
      </c>
      <c r="G581" s="1" t="s">
        <v>704</v>
      </c>
      <c r="H581" s="1" t="str">
        <f>VLOOKUP(Table5[[#This Row],[نام شخص کارشناس نظارت]],Table1[],3,0)</f>
        <v>کارشناس برق و ابزار دقیق نظارت (1)</v>
      </c>
      <c r="I581" s="1">
        <f>COUNTIF(Table2[کد سیستم],Table5[[#This Row],[کد سیستم]])</f>
        <v>1</v>
      </c>
    </row>
    <row r="582" spans="1:9" x14ac:dyDescent="0.25">
      <c r="A582" s="1">
        <v>581</v>
      </c>
      <c r="B582" s="1" t="s">
        <v>2706</v>
      </c>
      <c r="C582" s="1" t="s">
        <v>2706</v>
      </c>
      <c r="D582" s="1" t="s">
        <v>3751</v>
      </c>
      <c r="E582" s="1" t="s">
        <v>575</v>
      </c>
      <c r="F582" s="1" t="str">
        <f>VLOOKUP(Table5[[#This Row],[نام کارشناس دفتر فنی]],Table1[],3,0)</f>
        <v>کارشناس کالیبراسیون و برنامه ریزی تعمیرات برق وابزاردقیق</v>
      </c>
      <c r="G582" s="1" t="s">
        <v>704</v>
      </c>
      <c r="H582" s="1" t="str">
        <f>VLOOKUP(Table5[[#This Row],[نام شخص کارشناس نظارت]],Table1[],3,0)</f>
        <v>کارشناس برق و ابزار دقیق نظارت (1)</v>
      </c>
      <c r="I582" s="1">
        <f>COUNTIF(Table2[کد سیستم],Table5[[#This Row],[کد سیستم]])</f>
        <v>1</v>
      </c>
    </row>
    <row r="583" spans="1:9" x14ac:dyDescent="0.25">
      <c r="A583" s="1">
        <v>582</v>
      </c>
      <c r="B583" s="1" t="s">
        <v>2708</v>
      </c>
      <c r="C583" s="1" t="s">
        <v>2708</v>
      </c>
      <c r="D583" s="1" t="s">
        <v>3751</v>
      </c>
      <c r="E583" s="1" t="s">
        <v>575</v>
      </c>
      <c r="F583" s="1" t="str">
        <f>VLOOKUP(Table5[[#This Row],[نام کارشناس دفتر فنی]],Table1[],3,0)</f>
        <v>کارشناس کالیبراسیون و برنامه ریزی تعمیرات برق وابزاردقیق</v>
      </c>
      <c r="G583" s="1" t="s">
        <v>704</v>
      </c>
      <c r="H583" s="1" t="str">
        <f>VLOOKUP(Table5[[#This Row],[نام شخص کارشناس نظارت]],Table1[],3,0)</f>
        <v>کارشناس برق و ابزار دقیق نظارت (1)</v>
      </c>
      <c r="I583" s="1">
        <f>COUNTIF(Table2[کد سیستم],Table5[[#This Row],[کد سیستم]])</f>
        <v>1</v>
      </c>
    </row>
    <row r="584" spans="1:9" x14ac:dyDescent="0.25">
      <c r="A584" s="1">
        <v>583</v>
      </c>
      <c r="B584" s="1" t="s">
        <v>2710</v>
      </c>
      <c r="C584" s="1" t="s">
        <v>2710</v>
      </c>
      <c r="D584" s="1" t="s">
        <v>3751</v>
      </c>
      <c r="E584" s="1" t="s">
        <v>575</v>
      </c>
      <c r="F584" s="1" t="str">
        <f>VLOOKUP(Table5[[#This Row],[نام کارشناس دفتر فنی]],Table1[],3,0)</f>
        <v>کارشناس کالیبراسیون و برنامه ریزی تعمیرات برق وابزاردقیق</v>
      </c>
      <c r="G584" s="1" t="s">
        <v>704</v>
      </c>
      <c r="H584" s="1" t="str">
        <f>VLOOKUP(Table5[[#This Row],[نام شخص کارشناس نظارت]],Table1[],3,0)</f>
        <v>کارشناس برق و ابزار دقیق نظارت (1)</v>
      </c>
      <c r="I584" s="1">
        <f>COUNTIF(Table2[کد سیستم],Table5[[#This Row],[کد سیستم]])</f>
        <v>1</v>
      </c>
    </row>
    <row r="585" spans="1:9" x14ac:dyDescent="0.25">
      <c r="A585" s="1">
        <v>584</v>
      </c>
      <c r="B585" s="1" t="s">
        <v>2712</v>
      </c>
      <c r="C585" s="1" t="s">
        <v>2712</v>
      </c>
      <c r="D585" s="1" t="s">
        <v>3751</v>
      </c>
      <c r="E585" s="1" t="s">
        <v>575</v>
      </c>
      <c r="F585" s="1" t="str">
        <f>VLOOKUP(Table5[[#This Row],[نام کارشناس دفتر فنی]],Table1[],3,0)</f>
        <v>کارشناس کالیبراسیون و برنامه ریزی تعمیرات برق وابزاردقیق</v>
      </c>
      <c r="G585" s="1" t="s">
        <v>704</v>
      </c>
      <c r="H585" s="1" t="str">
        <f>VLOOKUP(Table5[[#This Row],[نام شخص کارشناس نظارت]],Table1[],3,0)</f>
        <v>کارشناس برق و ابزار دقیق نظارت (1)</v>
      </c>
      <c r="I585" s="1">
        <f>COUNTIF(Table2[کد سیستم],Table5[[#This Row],[کد سیستم]])</f>
        <v>1</v>
      </c>
    </row>
    <row r="586" spans="1:9" x14ac:dyDescent="0.25">
      <c r="A586" s="1">
        <v>585</v>
      </c>
      <c r="B586" s="1" t="s">
        <v>2714</v>
      </c>
      <c r="C586" s="1" t="s">
        <v>2714</v>
      </c>
      <c r="D586" s="1" t="s">
        <v>3751</v>
      </c>
      <c r="E586" s="1" t="s">
        <v>575</v>
      </c>
      <c r="F586" s="1" t="str">
        <f>VLOOKUP(Table5[[#This Row],[نام کارشناس دفتر فنی]],Table1[],3,0)</f>
        <v>کارشناس کالیبراسیون و برنامه ریزی تعمیرات برق وابزاردقیق</v>
      </c>
      <c r="G586" s="1" t="s">
        <v>704</v>
      </c>
      <c r="H586" s="1" t="str">
        <f>VLOOKUP(Table5[[#This Row],[نام شخص کارشناس نظارت]],Table1[],3,0)</f>
        <v>کارشناس برق و ابزار دقیق نظارت (1)</v>
      </c>
      <c r="I586" s="1">
        <f>COUNTIF(Table2[کد سیستم],Table5[[#This Row],[کد سیستم]])</f>
        <v>1</v>
      </c>
    </row>
    <row r="587" spans="1:9" x14ac:dyDescent="0.25">
      <c r="A587" s="1">
        <v>586</v>
      </c>
      <c r="B587" s="1" t="s">
        <v>2716</v>
      </c>
      <c r="C587" s="1">
        <v>150</v>
      </c>
      <c r="D587" s="1" t="s">
        <v>3751</v>
      </c>
      <c r="E587" s="1" t="s">
        <v>586</v>
      </c>
      <c r="F587" s="1" t="str">
        <f>VLOOKUP(Table5[[#This Row],[نام کارشناس دفتر فنی]],Table1[],3,0)</f>
        <v>کارشناس بازرسی وبرنامه ریزی تعمیرات برق وابزاردقیق(2)</v>
      </c>
      <c r="G587" s="1" t="s">
        <v>704</v>
      </c>
      <c r="H587" s="1" t="str">
        <f>VLOOKUP(Table5[[#This Row],[نام شخص کارشناس نظارت]],Table1[],3,0)</f>
        <v>کارشناس برق و ابزار دقیق نظارت (1)</v>
      </c>
      <c r="I587" s="1">
        <f>COUNTIF(Table2[کد سیستم],Table5[[#This Row],[کد سیستم]])</f>
        <v>1</v>
      </c>
    </row>
    <row r="588" spans="1:9" x14ac:dyDescent="0.25">
      <c r="A588" s="1">
        <v>587</v>
      </c>
      <c r="B588" s="1" t="s">
        <v>2718</v>
      </c>
      <c r="C588" s="1">
        <v>1500</v>
      </c>
      <c r="D588" s="1" t="s">
        <v>3751</v>
      </c>
      <c r="E588" s="1" t="s">
        <v>575</v>
      </c>
      <c r="F588" s="1" t="str">
        <f>VLOOKUP(Table5[[#This Row],[نام کارشناس دفتر فنی]],Table1[],3,0)</f>
        <v>کارشناس کالیبراسیون و برنامه ریزی تعمیرات برق وابزاردقیق</v>
      </c>
      <c r="G588" s="1" t="s">
        <v>704</v>
      </c>
      <c r="H588" s="1" t="str">
        <f>VLOOKUP(Table5[[#This Row],[نام شخص کارشناس نظارت]],Table1[],3,0)</f>
        <v>کارشناس برق و ابزار دقیق نظارت (1)</v>
      </c>
      <c r="I588" s="1">
        <f>COUNTIF(Table2[کد سیستم],Table5[[#This Row],[کد سیستم]])</f>
        <v>1</v>
      </c>
    </row>
    <row r="589" spans="1:9" x14ac:dyDescent="0.25">
      <c r="A589" s="1">
        <v>588</v>
      </c>
      <c r="B589" s="1" t="s">
        <v>2720</v>
      </c>
      <c r="C589" s="1" t="s">
        <v>2720</v>
      </c>
      <c r="D589" s="1" t="s">
        <v>3751</v>
      </c>
      <c r="E589" s="1" t="s">
        <v>575</v>
      </c>
      <c r="F589" s="1" t="str">
        <f>VLOOKUP(Table5[[#This Row],[نام کارشناس دفتر فنی]],Table1[],3,0)</f>
        <v>کارشناس کالیبراسیون و برنامه ریزی تعمیرات برق وابزاردقیق</v>
      </c>
      <c r="G589" s="1" t="s">
        <v>704</v>
      </c>
      <c r="H589" s="1" t="str">
        <f>VLOOKUP(Table5[[#This Row],[نام شخص کارشناس نظارت]],Table1[],3,0)</f>
        <v>کارشناس برق و ابزار دقیق نظارت (1)</v>
      </c>
      <c r="I589" s="1">
        <f>COUNTIF(Table2[کد سیستم],Table5[[#This Row],[کد سیستم]])</f>
        <v>1</v>
      </c>
    </row>
    <row r="590" spans="1:9" x14ac:dyDescent="0.25">
      <c r="A590" s="1">
        <v>589</v>
      </c>
      <c r="B590" s="1" t="s">
        <v>2722</v>
      </c>
      <c r="C590" s="1">
        <v>1510</v>
      </c>
      <c r="D590" s="1" t="s">
        <v>3751</v>
      </c>
      <c r="E590" s="1" t="s">
        <v>575</v>
      </c>
      <c r="F590" s="1" t="str">
        <f>VLOOKUP(Table5[[#This Row],[نام کارشناس دفتر فنی]],Table1[],3,0)</f>
        <v>کارشناس کالیبراسیون و برنامه ریزی تعمیرات برق وابزاردقیق</v>
      </c>
      <c r="G590" s="1" t="s">
        <v>704</v>
      </c>
      <c r="H590" s="1" t="str">
        <f>VLOOKUP(Table5[[#This Row],[نام شخص کارشناس نظارت]],Table1[],3,0)</f>
        <v>کارشناس برق و ابزار دقیق نظارت (1)</v>
      </c>
      <c r="I590" s="1">
        <f>COUNTIF(Table2[کد سیستم],Table5[[#This Row],[کد سیستم]])</f>
        <v>1</v>
      </c>
    </row>
    <row r="591" spans="1:9" x14ac:dyDescent="0.25">
      <c r="A591" s="1">
        <v>590</v>
      </c>
      <c r="B591" s="1" t="s">
        <v>2724</v>
      </c>
      <c r="C591" s="1" t="s">
        <v>2724</v>
      </c>
      <c r="D591" s="1" t="s">
        <v>3751</v>
      </c>
      <c r="E591" s="1" t="s">
        <v>575</v>
      </c>
      <c r="F591" s="1" t="str">
        <f>VLOOKUP(Table5[[#This Row],[نام کارشناس دفتر فنی]],Table1[],3,0)</f>
        <v>کارشناس کالیبراسیون و برنامه ریزی تعمیرات برق وابزاردقیق</v>
      </c>
      <c r="G591" s="1" t="s">
        <v>704</v>
      </c>
      <c r="H591" s="1" t="str">
        <f>VLOOKUP(Table5[[#This Row],[نام شخص کارشناس نظارت]],Table1[],3,0)</f>
        <v>کارشناس برق و ابزار دقیق نظارت (1)</v>
      </c>
      <c r="I591" s="1">
        <f>COUNTIF(Table2[کد سیستم],Table5[[#This Row],[کد سیستم]])</f>
        <v>1</v>
      </c>
    </row>
    <row r="592" spans="1:9" x14ac:dyDescent="0.25">
      <c r="A592" s="1">
        <v>591</v>
      </c>
      <c r="B592" s="1" t="s">
        <v>2726</v>
      </c>
      <c r="C592" s="1" t="s">
        <v>2726</v>
      </c>
      <c r="D592" s="1" t="s">
        <v>3751</v>
      </c>
      <c r="E592" s="1" t="s">
        <v>575</v>
      </c>
      <c r="F592" s="1" t="str">
        <f>VLOOKUP(Table5[[#This Row],[نام کارشناس دفتر فنی]],Table1[],3,0)</f>
        <v>کارشناس کالیبراسیون و برنامه ریزی تعمیرات برق وابزاردقیق</v>
      </c>
      <c r="G592" s="1" t="s">
        <v>704</v>
      </c>
      <c r="H592" s="1" t="str">
        <f>VLOOKUP(Table5[[#This Row],[نام شخص کارشناس نظارت]],Table1[],3,0)</f>
        <v>کارشناس برق و ابزار دقیق نظارت (1)</v>
      </c>
      <c r="I592" s="1">
        <f>COUNTIF(Table2[کد سیستم],Table5[[#This Row],[کد سیستم]])</f>
        <v>1</v>
      </c>
    </row>
    <row r="593" spans="1:9" x14ac:dyDescent="0.25">
      <c r="A593" s="1">
        <v>592</v>
      </c>
      <c r="B593" s="1" t="s">
        <v>2728</v>
      </c>
      <c r="C593" s="1" t="s">
        <v>2728</v>
      </c>
      <c r="D593" s="1" t="s">
        <v>3751</v>
      </c>
      <c r="E593" s="1" t="s">
        <v>575</v>
      </c>
      <c r="F593" s="1" t="str">
        <f>VLOOKUP(Table5[[#This Row],[نام کارشناس دفتر فنی]],Table1[],3,0)</f>
        <v>کارشناس کالیبراسیون و برنامه ریزی تعمیرات برق وابزاردقیق</v>
      </c>
      <c r="G593" s="1" t="s">
        <v>704</v>
      </c>
      <c r="H593" s="1" t="str">
        <f>VLOOKUP(Table5[[#This Row],[نام شخص کارشناس نظارت]],Table1[],3,0)</f>
        <v>کارشناس برق و ابزار دقیق نظارت (1)</v>
      </c>
      <c r="I593" s="1">
        <f>COUNTIF(Table2[کد سیستم],Table5[[#This Row],[کد سیستم]])</f>
        <v>1</v>
      </c>
    </row>
    <row r="594" spans="1:9" x14ac:dyDescent="0.25">
      <c r="A594" s="1">
        <v>593</v>
      </c>
      <c r="B594" s="1" t="s">
        <v>2730</v>
      </c>
      <c r="C594" s="1" t="s">
        <v>2730</v>
      </c>
      <c r="D594" s="1" t="s">
        <v>3751</v>
      </c>
      <c r="E594" s="1" t="s">
        <v>575</v>
      </c>
      <c r="F594" s="1" t="str">
        <f>VLOOKUP(Table5[[#This Row],[نام کارشناس دفتر فنی]],Table1[],3,0)</f>
        <v>کارشناس کالیبراسیون و برنامه ریزی تعمیرات برق وابزاردقیق</v>
      </c>
      <c r="G594" s="1" t="s">
        <v>704</v>
      </c>
      <c r="H594" s="1" t="str">
        <f>VLOOKUP(Table5[[#This Row],[نام شخص کارشناس نظارت]],Table1[],3,0)</f>
        <v>کارشناس برق و ابزار دقیق نظارت (1)</v>
      </c>
      <c r="I594" s="1">
        <f>COUNTIF(Table2[کد سیستم],Table5[[#This Row],[کد سیستم]])</f>
        <v>1</v>
      </c>
    </row>
    <row r="595" spans="1:9" x14ac:dyDescent="0.25">
      <c r="A595" s="1">
        <v>594</v>
      </c>
      <c r="B595" s="1" t="s">
        <v>2732</v>
      </c>
      <c r="C595" s="1" t="s">
        <v>2732</v>
      </c>
      <c r="D595" s="1" t="s">
        <v>3751</v>
      </c>
      <c r="E595" s="1" t="s">
        <v>575</v>
      </c>
      <c r="F595" s="1" t="str">
        <f>VLOOKUP(Table5[[#This Row],[نام کارشناس دفتر فنی]],Table1[],3,0)</f>
        <v>کارشناس کالیبراسیون و برنامه ریزی تعمیرات برق وابزاردقیق</v>
      </c>
      <c r="G595" s="1" t="s">
        <v>704</v>
      </c>
      <c r="H595" s="1" t="str">
        <f>VLOOKUP(Table5[[#This Row],[نام شخص کارشناس نظارت]],Table1[],3,0)</f>
        <v>کارشناس برق و ابزار دقیق نظارت (1)</v>
      </c>
      <c r="I595" s="1">
        <f>COUNTIF(Table2[کد سیستم],Table5[[#This Row],[کد سیستم]])</f>
        <v>1</v>
      </c>
    </row>
    <row r="596" spans="1:9" x14ac:dyDescent="0.25">
      <c r="A596" s="1">
        <v>595</v>
      </c>
      <c r="B596" s="1" t="s">
        <v>2734</v>
      </c>
      <c r="C596" s="1" t="s">
        <v>2734</v>
      </c>
      <c r="D596" s="1" t="s">
        <v>3751</v>
      </c>
      <c r="E596" s="1" t="s">
        <v>575</v>
      </c>
      <c r="F596" s="1" t="str">
        <f>VLOOKUP(Table5[[#This Row],[نام کارشناس دفتر فنی]],Table1[],3,0)</f>
        <v>کارشناس کالیبراسیون و برنامه ریزی تعمیرات برق وابزاردقیق</v>
      </c>
      <c r="G596" s="1" t="s">
        <v>704</v>
      </c>
      <c r="H596" s="1" t="str">
        <f>VLOOKUP(Table5[[#This Row],[نام شخص کارشناس نظارت]],Table1[],3,0)</f>
        <v>کارشناس برق و ابزار دقیق نظارت (1)</v>
      </c>
      <c r="I596" s="1">
        <f>COUNTIF(Table2[کد سیستم],Table5[[#This Row],[کد سیستم]])</f>
        <v>1</v>
      </c>
    </row>
    <row r="597" spans="1:9" x14ac:dyDescent="0.25">
      <c r="A597" s="1">
        <v>596</v>
      </c>
      <c r="B597" s="1" t="s">
        <v>2736</v>
      </c>
      <c r="C597" s="1" t="s">
        <v>2736</v>
      </c>
      <c r="D597" s="1" t="s">
        <v>3751</v>
      </c>
      <c r="E597" s="1" t="s">
        <v>575</v>
      </c>
      <c r="F597" s="1" t="str">
        <f>VLOOKUP(Table5[[#This Row],[نام کارشناس دفتر فنی]],Table1[],3,0)</f>
        <v>کارشناس کالیبراسیون و برنامه ریزی تعمیرات برق وابزاردقیق</v>
      </c>
      <c r="G597" s="1" t="s">
        <v>704</v>
      </c>
      <c r="H597" s="1" t="str">
        <f>VLOOKUP(Table5[[#This Row],[نام شخص کارشناس نظارت]],Table1[],3,0)</f>
        <v>کارشناس برق و ابزار دقیق نظارت (1)</v>
      </c>
      <c r="I597" s="1">
        <f>COUNTIF(Table2[کد سیستم],Table5[[#This Row],[کد سیستم]])</f>
        <v>1</v>
      </c>
    </row>
    <row r="598" spans="1:9" x14ac:dyDescent="0.25">
      <c r="A598" s="1">
        <v>597</v>
      </c>
      <c r="B598" s="1" t="s">
        <v>2738</v>
      </c>
      <c r="C598" s="1" t="s">
        <v>2738</v>
      </c>
      <c r="D598" s="1" t="s">
        <v>3751</v>
      </c>
      <c r="E598" s="1" t="s">
        <v>575</v>
      </c>
      <c r="F598" s="1" t="str">
        <f>VLOOKUP(Table5[[#This Row],[نام کارشناس دفتر فنی]],Table1[],3,0)</f>
        <v>کارشناس کالیبراسیون و برنامه ریزی تعمیرات برق وابزاردقیق</v>
      </c>
      <c r="G598" s="1" t="s">
        <v>704</v>
      </c>
      <c r="H598" s="1" t="str">
        <f>VLOOKUP(Table5[[#This Row],[نام شخص کارشناس نظارت]],Table1[],3,0)</f>
        <v>کارشناس برق و ابزار دقیق نظارت (1)</v>
      </c>
      <c r="I598" s="1">
        <f>COUNTIF(Table2[کد سیستم],Table5[[#This Row],[کد سیستم]])</f>
        <v>1</v>
      </c>
    </row>
    <row r="599" spans="1:9" x14ac:dyDescent="0.25">
      <c r="A599" s="1">
        <v>598</v>
      </c>
      <c r="B599" s="1" t="s">
        <v>2740</v>
      </c>
      <c r="C599" s="1" t="s">
        <v>2740</v>
      </c>
      <c r="D599" s="1" t="s">
        <v>3751</v>
      </c>
      <c r="E599" s="1" t="s">
        <v>575</v>
      </c>
      <c r="F599" s="1" t="str">
        <f>VLOOKUP(Table5[[#This Row],[نام کارشناس دفتر فنی]],Table1[],3,0)</f>
        <v>کارشناس کالیبراسیون و برنامه ریزی تعمیرات برق وابزاردقیق</v>
      </c>
      <c r="G599" s="1" t="s">
        <v>704</v>
      </c>
      <c r="H599" s="1" t="str">
        <f>VLOOKUP(Table5[[#This Row],[نام شخص کارشناس نظارت]],Table1[],3,0)</f>
        <v>کارشناس برق و ابزار دقیق نظارت (1)</v>
      </c>
      <c r="I599" s="1">
        <f>COUNTIF(Table2[کد سیستم],Table5[[#This Row],[کد سیستم]])</f>
        <v>1</v>
      </c>
    </row>
    <row r="600" spans="1:9" x14ac:dyDescent="0.25">
      <c r="A600" s="1">
        <v>599</v>
      </c>
      <c r="B600" s="1" t="s">
        <v>2742</v>
      </c>
      <c r="C600" s="1" t="s">
        <v>2742</v>
      </c>
      <c r="D600" s="1" t="s">
        <v>3751</v>
      </c>
      <c r="E600" s="1" t="s">
        <v>575</v>
      </c>
      <c r="F600" s="1" t="str">
        <f>VLOOKUP(Table5[[#This Row],[نام کارشناس دفتر فنی]],Table1[],3,0)</f>
        <v>کارشناس کالیبراسیون و برنامه ریزی تعمیرات برق وابزاردقیق</v>
      </c>
      <c r="G600" s="1" t="s">
        <v>704</v>
      </c>
      <c r="H600" s="1" t="str">
        <f>VLOOKUP(Table5[[#This Row],[نام شخص کارشناس نظارت]],Table1[],3,0)</f>
        <v>کارشناس برق و ابزار دقیق نظارت (1)</v>
      </c>
      <c r="I600" s="1">
        <f>COUNTIF(Table2[کد سیستم],Table5[[#This Row],[کد سیستم]])</f>
        <v>1</v>
      </c>
    </row>
    <row r="601" spans="1:9" x14ac:dyDescent="0.25">
      <c r="A601" s="1">
        <v>600</v>
      </c>
      <c r="B601" s="1" t="s">
        <v>2744</v>
      </c>
      <c r="C601" s="1" t="s">
        <v>2744</v>
      </c>
      <c r="D601" s="1" t="s">
        <v>3751</v>
      </c>
      <c r="E601" s="1" t="s">
        <v>575</v>
      </c>
      <c r="F601" s="1" t="str">
        <f>VLOOKUP(Table5[[#This Row],[نام کارشناس دفتر فنی]],Table1[],3,0)</f>
        <v>کارشناس کالیبراسیون و برنامه ریزی تعمیرات برق وابزاردقیق</v>
      </c>
      <c r="G601" s="1" t="s">
        <v>704</v>
      </c>
      <c r="H601" s="1" t="str">
        <f>VLOOKUP(Table5[[#This Row],[نام شخص کارشناس نظارت]],Table1[],3,0)</f>
        <v>کارشناس برق و ابزار دقیق نظارت (1)</v>
      </c>
      <c r="I601" s="1">
        <f>COUNTIF(Table2[کد سیستم],Table5[[#This Row],[کد سیستم]])</f>
        <v>1</v>
      </c>
    </row>
    <row r="602" spans="1:9" x14ac:dyDescent="0.25">
      <c r="A602" s="1">
        <v>601</v>
      </c>
      <c r="B602" s="1" t="s">
        <v>2746</v>
      </c>
      <c r="C602" s="1" t="s">
        <v>2746</v>
      </c>
      <c r="D602" s="1" t="s">
        <v>3751</v>
      </c>
      <c r="E602" s="1" t="s">
        <v>575</v>
      </c>
      <c r="F602" s="1" t="str">
        <f>VLOOKUP(Table5[[#This Row],[نام کارشناس دفتر فنی]],Table1[],3,0)</f>
        <v>کارشناس کالیبراسیون و برنامه ریزی تعمیرات برق وابزاردقیق</v>
      </c>
      <c r="G602" s="1" t="s">
        <v>704</v>
      </c>
      <c r="H602" s="1" t="str">
        <f>VLOOKUP(Table5[[#This Row],[نام شخص کارشناس نظارت]],Table1[],3,0)</f>
        <v>کارشناس برق و ابزار دقیق نظارت (1)</v>
      </c>
      <c r="I602" s="1">
        <f>COUNTIF(Table2[کد سیستم],Table5[[#This Row],[کد سیستم]])</f>
        <v>1</v>
      </c>
    </row>
    <row r="603" spans="1:9" x14ac:dyDescent="0.25">
      <c r="A603" s="1">
        <v>602</v>
      </c>
      <c r="B603" s="1" t="s">
        <v>2748</v>
      </c>
      <c r="C603" s="1" t="s">
        <v>2748</v>
      </c>
      <c r="D603" s="1" t="s">
        <v>3751</v>
      </c>
      <c r="E603" s="1" t="s">
        <v>575</v>
      </c>
      <c r="F603" s="1" t="str">
        <f>VLOOKUP(Table5[[#This Row],[نام کارشناس دفتر فنی]],Table1[],3,0)</f>
        <v>کارشناس کالیبراسیون و برنامه ریزی تعمیرات برق وابزاردقیق</v>
      </c>
      <c r="G603" s="1" t="s">
        <v>704</v>
      </c>
      <c r="H603" s="1" t="str">
        <f>VLOOKUP(Table5[[#This Row],[نام شخص کارشناس نظارت]],Table1[],3,0)</f>
        <v>کارشناس برق و ابزار دقیق نظارت (1)</v>
      </c>
      <c r="I603" s="1">
        <f>COUNTIF(Table2[کد سیستم],Table5[[#This Row],[کد سیستم]])</f>
        <v>1</v>
      </c>
    </row>
    <row r="604" spans="1:9" x14ac:dyDescent="0.25">
      <c r="A604" s="1">
        <v>603</v>
      </c>
      <c r="B604" s="1" t="s">
        <v>2750</v>
      </c>
      <c r="C604" s="1" t="s">
        <v>2750</v>
      </c>
      <c r="D604" s="1" t="s">
        <v>3751</v>
      </c>
      <c r="E604" s="1" t="s">
        <v>575</v>
      </c>
      <c r="F604" s="1" t="str">
        <f>VLOOKUP(Table5[[#This Row],[نام کارشناس دفتر فنی]],Table1[],3,0)</f>
        <v>کارشناس کالیبراسیون و برنامه ریزی تعمیرات برق وابزاردقیق</v>
      </c>
      <c r="G604" s="1" t="s">
        <v>704</v>
      </c>
      <c r="H604" s="1" t="str">
        <f>VLOOKUP(Table5[[#This Row],[نام شخص کارشناس نظارت]],Table1[],3,0)</f>
        <v>کارشناس برق و ابزار دقیق نظارت (1)</v>
      </c>
      <c r="I604" s="1">
        <f>COUNTIF(Table2[کد سیستم],Table5[[#This Row],[کد سیستم]])</f>
        <v>1</v>
      </c>
    </row>
    <row r="605" spans="1:9" x14ac:dyDescent="0.25">
      <c r="A605" s="1">
        <v>604</v>
      </c>
      <c r="B605" s="1" t="s">
        <v>2752</v>
      </c>
      <c r="C605" s="1" t="s">
        <v>2752</v>
      </c>
      <c r="D605" s="1" t="s">
        <v>3751</v>
      </c>
      <c r="E605" s="1" t="s">
        <v>575</v>
      </c>
      <c r="F605" s="1" t="str">
        <f>VLOOKUP(Table5[[#This Row],[نام کارشناس دفتر فنی]],Table1[],3,0)</f>
        <v>کارشناس کالیبراسیون و برنامه ریزی تعمیرات برق وابزاردقیق</v>
      </c>
      <c r="G605" s="1" t="s">
        <v>704</v>
      </c>
      <c r="H605" s="1" t="str">
        <f>VLOOKUP(Table5[[#This Row],[نام شخص کارشناس نظارت]],Table1[],3,0)</f>
        <v>کارشناس برق و ابزار دقیق نظارت (1)</v>
      </c>
      <c r="I605" s="1">
        <f>COUNTIF(Table2[کد سیستم],Table5[[#This Row],[کد سیستم]])</f>
        <v>1</v>
      </c>
    </row>
    <row r="606" spans="1:9" x14ac:dyDescent="0.25">
      <c r="A606" s="1">
        <v>605</v>
      </c>
      <c r="B606" s="1" t="s">
        <v>2754</v>
      </c>
      <c r="C606" s="1" t="s">
        <v>2754</v>
      </c>
      <c r="D606" s="1" t="s">
        <v>3751</v>
      </c>
      <c r="E606" s="1" t="s">
        <v>575</v>
      </c>
      <c r="F606" s="1" t="str">
        <f>VLOOKUP(Table5[[#This Row],[نام کارشناس دفتر فنی]],Table1[],3,0)</f>
        <v>کارشناس کالیبراسیون و برنامه ریزی تعمیرات برق وابزاردقیق</v>
      </c>
      <c r="G606" s="1" t="s">
        <v>704</v>
      </c>
      <c r="H606" s="1" t="str">
        <f>VLOOKUP(Table5[[#This Row],[نام شخص کارشناس نظارت]],Table1[],3,0)</f>
        <v>کارشناس برق و ابزار دقیق نظارت (1)</v>
      </c>
      <c r="I606" s="1">
        <f>COUNTIF(Table2[کد سیستم],Table5[[#This Row],[کد سیستم]])</f>
        <v>1</v>
      </c>
    </row>
    <row r="607" spans="1:9" x14ac:dyDescent="0.25">
      <c r="A607" s="1">
        <v>606</v>
      </c>
      <c r="B607" s="1" t="s">
        <v>2756</v>
      </c>
      <c r="C607" s="1" t="s">
        <v>2756</v>
      </c>
      <c r="D607" s="1" t="s">
        <v>3751</v>
      </c>
      <c r="E607" s="1" t="s">
        <v>575</v>
      </c>
      <c r="F607" s="1" t="str">
        <f>VLOOKUP(Table5[[#This Row],[نام کارشناس دفتر فنی]],Table1[],3,0)</f>
        <v>کارشناس کالیبراسیون و برنامه ریزی تعمیرات برق وابزاردقیق</v>
      </c>
      <c r="G607" s="1" t="s">
        <v>704</v>
      </c>
      <c r="H607" s="1" t="str">
        <f>VLOOKUP(Table5[[#This Row],[نام شخص کارشناس نظارت]],Table1[],3,0)</f>
        <v>کارشناس برق و ابزار دقیق نظارت (1)</v>
      </c>
      <c r="I607" s="1">
        <f>COUNTIF(Table2[کد سیستم],Table5[[#This Row],[کد سیستم]])</f>
        <v>1</v>
      </c>
    </row>
    <row r="608" spans="1:9" x14ac:dyDescent="0.25">
      <c r="A608" s="1">
        <v>607</v>
      </c>
      <c r="B608" s="1" t="s">
        <v>2758</v>
      </c>
      <c r="C608" s="1" t="s">
        <v>2758</v>
      </c>
      <c r="D608" s="1" t="s">
        <v>3751</v>
      </c>
      <c r="E608" s="1" t="s">
        <v>575</v>
      </c>
      <c r="F608" s="1" t="str">
        <f>VLOOKUP(Table5[[#This Row],[نام کارشناس دفتر فنی]],Table1[],3,0)</f>
        <v>کارشناس کالیبراسیون و برنامه ریزی تعمیرات برق وابزاردقیق</v>
      </c>
      <c r="G608" s="1" t="s">
        <v>704</v>
      </c>
      <c r="H608" s="1" t="str">
        <f>VLOOKUP(Table5[[#This Row],[نام شخص کارشناس نظارت]],Table1[],3,0)</f>
        <v>کارشناس برق و ابزار دقیق نظارت (1)</v>
      </c>
      <c r="I608" s="1">
        <f>COUNTIF(Table2[کد سیستم],Table5[[#This Row],[کد سیستم]])</f>
        <v>1</v>
      </c>
    </row>
    <row r="609" spans="1:9" x14ac:dyDescent="0.25">
      <c r="A609" s="1">
        <v>608</v>
      </c>
      <c r="B609" s="1" t="s">
        <v>2760</v>
      </c>
      <c r="C609" s="1" t="s">
        <v>2760</v>
      </c>
      <c r="D609" s="1" t="s">
        <v>3751</v>
      </c>
      <c r="E609" s="1" t="s">
        <v>575</v>
      </c>
      <c r="F609" s="1" t="str">
        <f>VLOOKUP(Table5[[#This Row],[نام کارشناس دفتر فنی]],Table1[],3,0)</f>
        <v>کارشناس کالیبراسیون و برنامه ریزی تعمیرات برق وابزاردقیق</v>
      </c>
      <c r="G609" s="1" t="s">
        <v>704</v>
      </c>
      <c r="H609" s="1" t="str">
        <f>VLOOKUP(Table5[[#This Row],[نام شخص کارشناس نظارت]],Table1[],3,0)</f>
        <v>کارشناس برق و ابزار دقیق نظارت (1)</v>
      </c>
      <c r="I609" s="1">
        <f>COUNTIF(Table2[کد سیستم],Table5[[#This Row],[کد سیستم]])</f>
        <v>1</v>
      </c>
    </row>
    <row r="610" spans="1:9" x14ac:dyDescent="0.25">
      <c r="A610" s="1">
        <v>609</v>
      </c>
      <c r="B610" s="1" t="s">
        <v>2762</v>
      </c>
      <c r="C610" s="1" t="s">
        <v>2762</v>
      </c>
      <c r="D610" s="1" t="s">
        <v>3751</v>
      </c>
      <c r="E610" s="1" t="s">
        <v>575</v>
      </c>
      <c r="F610" s="1" t="str">
        <f>VLOOKUP(Table5[[#This Row],[نام کارشناس دفتر فنی]],Table1[],3,0)</f>
        <v>کارشناس کالیبراسیون و برنامه ریزی تعمیرات برق وابزاردقیق</v>
      </c>
      <c r="G610" s="1" t="s">
        <v>704</v>
      </c>
      <c r="H610" s="1" t="str">
        <f>VLOOKUP(Table5[[#This Row],[نام شخص کارشناس نظارت]],Table1[],3,0)</f>
        <v>کارشناس برق و ابزار دقیق نظارت (1)</v>
      </c>
      <c r="I610" s="1">
        <f>COUNTIF(Table2[کد سیستم],Table5[[#This Row],[کد سیستم]])</f>
        <v>1</v>
      </c>
    </row>
    <row r="611" spans="1:9" x14ac:dyDescent="0.25">
      <c r="A611" s="1">
        <v>610</v>
      </c>
      <c r="B611" s="1" t="s">
        <v>2764</v>
      </c>
      <c r="C611" s="1">
        <v>1520</v>
      </c>
      <c r="D611" s="1" t="s">
        <v>3751</v>
      </c>
      <c r="E611" s="1" t="s">
        <v>575</v>
      </c>
      <c r="F611" s="1" t="str">
        <f>VLOOKUP(Table5[[#This Row],[نام کارشناس دفتر فنی]],Table1[],3,0)</f>
        <v>کارشناس کالیبراسیون و برنامه ریزی تعمیرات برق وابزاردقیق</v>
      </c>
      <c r="G611" s="1" t="s">
        <v>704</v>
      </c>
      <c r="H611" s="1" t="str">
        <f>VLOOKUP(Table5[[#This Row],[نام شخص کارشناس نظارت]],Table1[],3,0)</f>
        <v>کارشناس برق و ابزار دقیق نظارت (1)</v>
      </c>
      <c r="I611" s="1">
        <f>COUNTIF(Table2[کد سیستم],Table5[[#This Row],[کد سیستم]])</f>
        <v>1</v>
      </c>
    </row>
    <row r="612" spans="1:9" x14ac:dyDescent="0.25">
      <c r="A612" s="1">
        <v>611</v>
      </c>
      <c r="B612" s="1" t="s">
        <v>2766</v>
      </c>
      <c r="C612" s="1" t="s">
        <v>2766</v>
      </c>
      <c r="D612" s="1" t="s">
        <v>3751</v>
      </c>
      <c r="E612" s="1" t="s">
        <v>575</v>
      </c>
      <c r="F612" s="1" t="str">
        <f>VLOOKUP(Table5[[#This Row],[نام کارشناس دفتر فنی]],Table1[],3,0)</f>
        <v>کارشناس کالیبراسیون و برنامه ریزی تعمیرات برق وابزاردقیق</v>
      </c>
      <c r="G612" s="1" t="s">
        <v>704</v>
      </c>
      <c r="H612" s="1" t="str">
        <f>VLOOKUP(Table5[[#This Row],[نام شخص کارشناس نظارت]],Table1[],3,0)</f>
        <v>کارشناس برق و ابزار دقیق نظارت (1)</v>
      </c>
      <c r="I612" s="1">
        <f>COUNTIF(Table2[کد سیستم],Table5[[#This Row],[کد سیستم]])</f>
        <v>1</v>
      </c>
    </row>
    <row r="613" spans="1:9" x14ac:dyDescent="0.25">
      <c r="A613" s="1">
        <v>612</v>
      </c>
      <c r="B613" s="1" t="s">
        <v>2768</v>
      </c>
      <c r="C613" s="1" t="s">
        <v>2768</v>
      </c>
      <c r="D613" s="1" t="s">
        <v>3751</v>
      </c>
      <c r="E613" s="1" t="s">
        <v>575</v>
      </c>
      <c r="F613" s="1" t="str">
        <f>VLOOKUP(Table5[[#This Row],[نام کارشناس دفتر فنی]],Table1[],3,0)</f>
        <v>کارشناس کالیبراسیون و برنامه ریزی تعمیرات برق وابزاردقیق</v>
      </c>
      <c r="G613" s="1" t="s">
        <v>704</v>
      </c>
      <c r="H613" s="1" t="str">
        <f>VLOOKUP(Table5[[#This Row],[نام شخص کارشناس نظارت]],Table1[],3,0)</f>
        <v>کارشناس برق و ابزار دقیق نظارت (1)</v>
      </c>
      <c r="I613" s="1">
        <f>COUNTIF(Table2[کد سیستم],Table5[[#This Row],[کد سیستم]])</f>
        <v>1</v>
      </c>
    </row>
    <row r="614" spans="1:9" x14ac:dyDescent="0.25">
      <c r="A614" s="1">
        <v>613</v>
      </c>
      <c r="B614" s="1" t="s">
        <v>2770</v>
      </c>
      <c r="C614" s="1" t="s">
        <v>2770</v>
      </c>
      <c r="D614" s="1" t="s">
        <v>3751</v>
      </c>
      <c r="E614" s="1" t="s">
        <v>575</v>
      </c>
      <c r="F614" s="1" t="str">
        <f>VLOOKUP(Table5[[#This Row],[نام کارشناس دفتر فنی]],Table1[],3,0)</f>
        <v>کارشناس کالیبراسیون و برنامه ریزی تعمیرات برق وابزاردقیق</v>
      </c>
      <c r="G614" s="1" t="s">
        <v>704</v>
      </c>
      <c r="H614" s="1" t="str">
        <f>VLOOKUP(Table5[[#This Row],[نام شخص کارشناس نظارت]],Table1[],3,0)</f>
        <v>کارشناس برق و ابزار دقیق نظارت (1)</v>
      </c>
      <c r="I614" s="1">
        <f>COUNTIF(Table2[کد سیستم],Table5[[#This Row],[کد سیستم]])</f>
        <v>1</v>
      </c>
    </row>
    <row r="615" spans="1:9" x14ac:dyDescent="0.25">
      <c r="A615" s="1">
        <v>614</v>
      </c>
      <c r="B615" s="1" t="s">
        <v>2772</v>
      </c>
      <c r="C615" s="1" t="s">
        <v>2772</v>
      </c>
      <c r="D615" s="1" t="s">
        <v>3751</v>
      </c>
      <c r="E615" s="1" t="s">
        <v>575</v>
      </c>
      <c r="F615" s="1" t="str">
        <f>VLOOKUP(Table5[[#This Row],[نام کارشناس دفتر فنی]],Table1[],3,0)</f>
        <v>کارشناس کالیبراسیون و برنامه ریزی تعمیرات برق وابزاردقیق</v>
      </c>
      <c r="G615" s="1" t="s">
        <v>704</v>
      </c>
      <c r="H615" s="1" t="str">
        <f>VLOOKUP(Table5[[#This Row],[نام شخص کارشناس نظارت]],Table1[],3,0)</f>
        <v>کارشناس برق و ابزار دقیق نظارت (1)</v>
      </c>
      <c r="I615" s="1">
        <f>COUNTIF(Table2[کد سیستم],Table5[[#This Row],[کد سیستم]])</f>
        <v>1</v>
      </c>
    </row>
    <row r="616" spans="1:9" x14ac:dyDescent="0.25">
      <c r="A616" s="1">
        <v>615</v>
      </c>
      <c r="B616" s="1" t="s">
        <v>2774</v>
      </c>
      <c r="C616" s="1" t="s">
        <v>2774</v>
      </c>
      <c r="D616" s="1" t="s">
        <v>3751</v>
      </c>
      <c r="E616" s="1" t="s">
        <v>575</v>
      </c>
      <c r="F616" s="1" t="str">
        <f>VLOOKUP(Table5[[#This Row],[نام کارشناس دفتر فنی]],Table1[],3,0)</f>
        <v>کارشناس کالیبراسیون و برنامه ریزی تعمیرات برق وابزاردقیق</v>
      </c>
      <c r="G616" s="1" t="s">
        <v>704</v>
      </c>
      <c r="H616" s="1" t="str">
        <f>VLOOKUP(Table5[[#This Row],[نام شخص کارشناس نظارت]],Table1[],3,0)</f>
        <v>کارشناس برق و ابزار دقیق نظارت (1)</v>
      </c>
      <c r="I616" s="1">
        <f>COUNTIF(Table2[کد سیستم],Table5[[#This Row],[کد سیستم]])</f>
        <v>1</v>
      </c>
    </row>
    <row r="617" spans="1:9" x14ac:dyDescent="0.25">
      <c r="A617" s="1">
        <v>616</v>
      </c>
      <c r="B617" s="1" t="s">
        <v>2776</v>
      </c>
      <c r="C617" s="1" t="s">
        <v>2776</v>
      </c>
      <c r="D617" s="1" t="s">
        <v>3751</v>
      </c>
      <c r="E617" s="1" t="s">
        <v>575</v>
      </c>
      <c r="F617" s="1" t="str">
        <f>VLOOKUP(Table5[[#This Row],[نام کارشناس دفتر فنی]],Table1[],3,0)</f>
        <v>کارشناس کالیبراسیون و برنامه ریزی تعمیرات برق وابزاردقیق</v>
      </c>
      <c r="G617" s="1" t="s">
        <v>704</v>
      </c>
      <c r="H617" s="1" t="str">
        <f>VLOOKUP(Table5[[#This Row],[نام شخص کارشناس نظارت]],Table1[],3,0)</f>
        <v>کارشناس برق و ابزار دقیق نظارت (1)</v>
      </c>
      <c r="I617" s="1">
        <f>COUNTIF(Table2[کد سیستم],Table5[[#This Row],[کد سیستم]])</f>
        <v>1</v>
      </c>
    </row>
    <row r="618" spans="1:9" x14ac:dyDescent="0.25">
      <c r="A618" s="1">
        <v>617</v>
      </c>
      <c r="B618" s="1" t="s">
        <v>2778</v>
      </c>
      <c r="C618" s="1" t="s">
        <v>2778</v>
      </c>
      <c r="D618" s="1" t="s">
        <v>3751</v>
      </c>
      <c r="E618" s="1" t="s">
        <v>575</v>
      </c>
      <c r="F618" s="1" t="str">
        <f>VLOOKUP(Table5[[#This Row],[نام کارشناس دفتر فنی]],Table1[],3,0)</f>
        <v>کارشناس کالیبراسیون و برنامه ریزی تعمیرات برق وابزاردقیق</v>
      </c>
      <c r="G618" s="1" t="s">
        <v>704</v>
      </c>
      <c r="H618" s="1" t="str">
        <f>VLOOKUP(Table5[[#This Row],[نام شخص کارشناس نظارت]],Table1[],3,0)</f>
        <v>کارشناس برق و ابزار دقیق نظارت (1)</v>
      </c>
      <c r="I618" s="1">
        <f>COUNTIF(Table2[کد سیستم],Table5[[#This Row],[کد سیستم]])</f>
        <v>1</v>
      </c>
    </row>
    <row r="619" spans="1:9" x14ac:dyDescent="0.25">
      <c r="A619" s="1">
        <v>618</v>
      </c>
      <c r="B619" s="1" t="s">
        <v>2780</v>
      </c>
      <c r="C619" s="1" t="s">
        <v>2780</v>
      </c>
      <c r="D619" s="1" t="s">
        <v>3751</v>
      </c>
      <c r="E619" s="1" t="s">
        <v>575</v>
      </c>
      <c r="F619" s="1" t="str">
        <f>VLOOKUP(Table5[[#This Row],[نام کارشناس دفتر فنی]],Table1[],3,0)</f>
        <v>کارشناس کالیبراسیون و برنامه ریزی تعمیرات برق وابزاردقیق</v>
      </c>
      <c r="G619" s="1" t="s">
        <v>704</v>
      </c>
      <c r="H619" s="1" t="str">
        <f>VLOOKUP(Table5[[#This Row],[نام شخص کارشناس نظارت]],Table1[],3,0)</f>
        <v>کارشناس برق و ابزار دقیق نظارت (1)</v>
      </c>
      <c r="I619" s="1">
        <f>COUNTIF(Table2[کد سیستم],Table5[[#This Row],[کد سیستم]])</f>
        <v>1</v>
      </c>
    </row>
    <row r="620" spans="1:9" x14ac:dyDescent="0.25">
      <c r="A620" s="1">
        <v>619</v>
      </c>
      <c r="B620" s="1" t="s">
        <v>2782</v>
      </c>
      <c r="C620" s="1" t="s">
        <v>2782</v>
      </c>
      <c r="D620" s="1" t="s">
        <v>3751</v>
      </c>
      <c r="E620" s="1" t="s">
        <v>575</v>
      </c>
      <c r="F620" s="1" t="str">
        <f>VLOOKUP(Table5[[#This Row],[نام کارشناس دفتر فنی]],Table1[],3,0)</f>
        <v>کارشناس کالیبراسیون و برنامه ریزی تعمیرات برق وابزاردقیق</v>
      </c>
      <c r="G620" s="1" t="s">
        <v>704</v>
      </c>
      <c r="H620" s="1" t="str">
        <f>VLOOKUP(Table5[[#This Row],[نام شخص کارشناس نظارت]],Table1[],3,0)</f>
        <v>کارشناس برق و ابزار دقیق نظارت (1)</v>
      </c>
      <c r="I620" s="1">
        <f>COUNTIF(Table2[کد سیستم],Table5[[#This Row],[کد سیستم]])</f>
        <v>1</v>
      </c>
    </row>
    <row r="621" spans="1:9" x14ac:dyDescent="0.25">
      <c r="A621" s="1">
        <v>620</v>
      </c>
      <c r="B621" s="1" t="s">
        <v>2784</v>
      </c>
      <c r="C621" s="1" t="s">
        <v>2784</v>
      </c>
      <c r="D621" s="1" t="s">
        <v>3751</v>
      </c>
      <c r="E621" s="1" t="s">
        <v>575</v>
      </c>
      <c r="F621" s="1" t="str">
        <f>VLOOKUP(Table5[[#This Row],[نام کارشناس دفتر فنی]],Table1[],3,0)</f>
        <v>کارشناس کالیبراسیون و برنامه ریزی تعمیرات برق وابزاردقیق</v>
      </c>
      <c r="G621" s="1" t="s">
        <v>704</v>
      </c>
      <c r="H621" s="1" t="str">
        <f>VLOOKUP(Table5[[#This Row],[نام شخص کارشناس نظارت]],Table1[],3,0)</f>
        <v>کارشناس برق و ابزار دقیق نظارت (1)</v>
      </c>
      <c r="I621" s="1">
        <f>COUNTIF(Table2[کد سیستم],Table5[[#This Row],[کد سیستم]])</f>
        <v>1</v>
      </c>
    </row>
    <row r="622" spans="1:9" x14ac:dyDescent="0.25">
      <c r="A622" s="1">
        <v>621</v>
      </c>
      <c r="B622" s="1" t="s">
        <v>2786</v>
      </c>
      <c r="C622" s="1" t="s">
        <v>2786</v>
      </c>
      <c r="D622" s="1" t="s">
        <v>3751</v>
      </c>
      <c r="E622" s="1" t="s">
        <v>575</v>
      </c>
      <c r="F622" s="1" t="str">
        <f>VLOOKUP(Table5[[#This Row],[نام کارشناس دفتر فنی]],Table1[],3,0)</f>
        <v>کارشناس کالیبراسیون و برنامه ریزی تعمیرات برق وابزاردقیق</v>
      </c>
      <c r="G622" s="1" t="s">
        <v>704</v>
      </c>
      <c r="H622" s="1" t="str">
        <f>VLOOKUP(Table5[[#This Row],[نام شخص کارشناس نظارت]],Table1[],3,0)</f>
        <v>کارشناس برق و ابزار دقیق نظارت (1)</v>
      </c>
      <c r="I622" s="1">
        <f>COUNTIF(Table2[کد سیستم],Table5[[#This Row],[کد سیستم]])</f>
        <v>1</v>
      </c>
    </row>
    <row r="623" spans="1:9" x14ac:dyDescent="0.25">
      <c r="A623" s="1">
        <v>622</v>
      </c>
      <c r="B623" s="1" t="s">
        <v>2788</v>
      </c>
      <c r="C623" s="1" t="s">
        <v>2788</v>
      </c>
      <c r="D623" s="1" t="s">
        <v>3751</v>
      </c>
      <c r="E623" s="1" t="s">
        <v>575</v>
      </c>
      <c r="F623" s="1" t="str">
        <f>VLOOKUP(Table5[[#This Row],[نام کارشناس دفتر فنی]],Table1[],3,0)</f>
        <v>کارشناس کالیبراسیون و برنامه ریزی تعمیرات برق وابزاردقیق</v>
      </c>
      <c r="G623" s="1" t="s">
        <v>704</v>
      </c>
      <c r="H623" s="1" t="str">
        <f>VLOOKUP(Table5[[#This Row],[نام شخص کارشناس نظارت]],Table1[],3,0)</f>
        <v>کارشناس برق و ابزار دقیق نظارت (1)</v>
      </c>
      <c r="I623" s="1">
        <f>COUNTIF(Table2[کد سیستم],Table5[[#This Row],[کد سیستم]])</f>
        <v>1</v>
      </c>
    </row>
    <row r="624" spans="1:9" x14ac:dyDescent="0.25">
      <c r="A624" s="1">
        <v>623</v>
      </c>
      <c r="B624" s="1" t="s">
        <v>2790</v>
      </c>
      <c r="C624" s="1" t="s">
        <v>2790</v>
      </c>
      <c r="D624" s="1" t="s">
        <v>3751</v>
      </c>
      <c r="E624" s="1" t="s">
        <v>575</v>
      </c>
      <c r="F624" s="1" t="str">
        <f>VLOOKUP(Table5[[#This Row],[نام کارشناس دفتر فنی]],Table1[],3,0)</f>
        <v>کارشناس کالیبراسیون و برنامه ریزی تعمیرات برق وابزاردقیق</v>
      </c>
      <c r="G624" s="1" t="s">
        <v>704</v>
      </c>
      <c r="H624" s="1" t="str">
        <f>VLOOKUP(Table5[[#This Row],[نام شخص کارشناس نظارت]],Table1[],3,0)</f>
        <v>کارشناس برق و ابزار دقیق نظارت (1)</v>
      </c>
      <c r="I624" s="1">
        <f>COUNTIF(Table2[کد سیستم],Table5[[#This Row],[کد سیستم]])</f>
        <v>1</v>
      </c>
    </row>
    <row r="625" spans="1:9" x14ac:dyDescent="0.25">
      <c r="A625" s="1">
        <v>624</v>
      </c>
      <c r="B625" s="1" t="s">
        <v>2792</v>
      </c>
      <c r="C625" s="1" t="s">
        <v>2792</v>
      </c>
      <c r="D625" s="1" t="s">
        <v>3751</v>
      </c>
      <c r="E625" s="1" t="s">
        <v>575</v>
      </c>
      <c r="F625" s="1" t="str">
        <f>VLOOKUP(Table5[[#This Row],[نام کارشناس دفتر فنی]],Table1[],3,0)</f>
        <v>کارشناس کالیبراسیون و برنامه ریزی تعمیرات برق وابزاردقیق</v>
      </c>
      <c r="G625" s="1" t="s">
        <v>704</v>
      </c>
      <c r="H625" s="1" t="str">
        <f>VLOOKUP(Table5[[#This Row],[نام شخص کارشناس نظارت]],Table1[],3,0)</f>
        <v>کارشناس برق و ابزار دقیق نظارت (1)</v>
      </c>
      <c r="I625" s="1">
        <f>COUNTIF(Table2[کد سیستم],Table5[[#This Row],[کد سیستم]])</f>
        <v>1</v>
      </c>
    </row>
    <row r="626" spans="1:9" x14ac:dyDescent="0.25">
      <c r="A626" s="1">
        <v>625</v>
      </c>
      <c r="B626" s="1" t="s">
        <v>2794</v>
      </c>
      <c r="C626" s="1" t="s">
        <v>2794</v>
      </c>
      <c r="D626" s="1" t="s">
        <v>3751</v>
      </c>
      <c r="E626" s="1" t="s">
        <v>575</v>
      </c>
      <c r="F626" s="1" t="str">
        <f>VLOOKUP(Table5[[#This Row],[نام کارشناس دفتر فنی]],Table1[],3,0)</f>
        <v>کارشناس کالیبراسیون و برنامه ریزی تعمیرات برق وابزاردقیق</v>
      </c>
      <c r="G626" s="1" t="s">
        <v>704</v>
      </c>
      <c r="H626" s="1" t="str">
        <f>VLOOKUP(Table5[[#This Row],[نام شخص کارشناس نظارت]],Table1[],3,0)</f>
        <v>کارشناس برق و ابزار دقیق نظارت (1)</v>
      </c>
      <c r="I626" s="1">
        <f>COUNTIF(Table2[کد سیستم],Table5[[#This Row],[کد سیستم]])</f>
        <v>1</v>
      </c>
    </row>
    <row r="627" spans="1:9" x14ac:dyDescent="0.25">
      <c r="A627" s="1">
        <v>626</v>
      </c>
      <c r="B627" s="1" t="s">
        <v>2796</v>
      </c>
      <c r="C627" s="1" t="s">
        <v>2796</v>
      </c>
      <c r="D627" s="1" t="s">
        <v>3751</v>
      </c>
      <c r="E627" s="1" t="s">
        <v>575</v>
      </c>
      <c r="F627" s="1" t="str">
        <f>VLOOKUP(Table5[[#This Row],[نام کارشناس دفتر فنی]],Table1[],3,0)</f>
        <v>کارشناس کالیبراسیون و برنامه ریزی تعمیرات برق وابزاردقیق</v>
      </c>
      <c r="G627" s="1" t="s">
        <v>704</v>
      </c>
      <c r="H627" s="1" t="str">
        <f>VLOOKUP(Table5[[#This Row],[نام شخص کارشناس نظارت]],Table1[],3,0)</f>
        <v>کارشناس برق و ابزار دقیق نظارت (1)</v>
      </c>
      <c r="I627" s="1">
        <f>COUNTIF(Table2[کد سیستم],Table5[[#This Row],[کد سیستم]])</f>
        <v>1</v>
      </c>
    </row>
    <row r="628" spans="1:9" x14ac:dyDescent="0.25">
      <c r="A628" s="1">
        <v>627</v>
      </c>
      <c r="B628" s="1" t="s">
        <v>2798</v>
      </c>
      <c r="C628" s="1" t="s">
        <v>2798</v>
      </c>
      <c r="D628" s="1" t="s">
        <v>3751</v>
      </c>
      <c r="E628" s="1" t="s">
        <v>575</v>
      </c>
      <c r="F628" s="1" t="str">
        <f>VLOOKUP(Table5[[#This Row],[نام کارشناس دفتر فنی]],Table1[],3,0)</f>
        <v>کارشناس کالیبراسیون و برنامه ریزی تعمیرات برق وابزاردقیق</v>
      </c>
      <c r="G628" s="1" t="s">
        <v>704</v>
      </c>
      <c r="H628" s="1" t="str">
        <f>VLOOKUP(Table5[[#This Row],[نام شخص کارشناس نظارت]],Table1[],3,0)</f>
        <v>کارشناس برق و ابزار دقیق نظارت (1)</v>
      </c>
      <c r="I628" s="1">
        <f>COUNTIF(Table2[کد سیستم],Table5[[#This Row],[کد سیستم]])</f>
        <v>1</v>
      </c>
    </row>
    <row r="629" spans="1:9" x14ac:dyDescent="0.25">
      <c r="A629" s="1">
        <v>628</v>
      </c>
      <c r="B629" s="1" t="s">
        <v>2800</v>
      </c>
      <c r="C629" s="1" t="s">
        <v>2800</v>
      </c>
      <c r="D629" s="1" t="s">
        <v>3751</v>
      </c>
      <c r="E629" s="1" t="s">
        <v>575</v>
      </c>
      <c r="F629" s="1" t="str">
        <f>VLOOKUP(Table5[[#This Row],[نام کارشناس دفتر فنی]],Table1[],3,0)</f>
        <v>کارشناس کالیبراسیون و برنامه ریزی تعمیرات برق وابزاردقیق</v>
      </c>
      <c r="G629" s="1" t="s">
        <v>704</v>
      </c>
      <c r="H629" s="1" t="str">
        <f>VLOOKUP(Table5[[#This Row],[نام شخص کارشناس نظارت]],Table1[],3,0)</f>
        <v>کارشناس برق و ابزار دقیق نظارت (1)</v>
      </c>
      <c r="I629" s="1">
        <f>COUNTIF(Table2[کد سیستم],Table5[[#This Row],[کد سیستم]])</f>
        <v>1</v>
      </c>
    </row>
    <row r="630" spans="1:9" x14ac:dyDescent="0.25">
      <c r="A630" s="1">
        <v>629</v>
      </c>
      <c r="B630" s="1" t="s">
        <v>2802</v>
      </c>
      <c r="C630" s="1" t="s">
        <v>2802</v>
      </c>
      <c r="D630" s="1" t="s">
        <v>3751</v>
      </c>
      <c r="E630" s="1" t="s">
        <v>575</v>
      </c>
      <c r="F630" s="1" t="str">
        <f>VLOOKUP(Table5[[#This Row],[نام کارشناس دفتر فنی]],Table1[],3,0)</f>
        <v>کارشناس کالیبراسیون و برنامه ریزی تعمیرات برق وابزاردقیق</v>
      </c>
      <c r="G630" s="1" t="s">
        <v>704</v>
      </c>
      <c r="H630" s="1" t="str">
        <f>VLOOKUP(Table5[[#This Row],[نام شخص کارشناس نظارت]],Table1[],3,0)</f>
        <v>کارشناس برق و ابزار دقیق نظارت (1)</v>
      </c>
      <c r="I630" s="1">
        <f>COUNTIF(Table2[کد سیستم],Table5[[#This Row],[کد سیستم]])</f>
        <v>1</v>
      </c>
    </row>
    <row r="631" spans="1:9" x14ac:dyDescent="0.25">
      <c r="A631" s="1">
        <v>630</v>
      </c>
      <c r="B631" s="1" t="s">
        <v>2804</v>
      </c>
      <c r="C631" s="1" t="s">
        <v>2804</v>
      </c>
      <c r="D631" s="1" t="s">
        <v>3751</v>
      </c>
      <c r="E631" s="1" t="s">
        <v>575</v>
      </c>
      <c r="F631" s="1" t="str">
        <f>VLOOKUP(Table5[[#This Row],[نام کارشناس دفتر فنی]],Table1[],3,0)</f>
        <v>کارشناس کالیبراسیون و برنامه ریزی تعمیرات برق وابزاردقیق</v>
      </c>
      <c r="G631" s="1" t="s">
        <v>704</v>
      </c>
      <c r="H631" s="1" t="str">
        <f>VLOOKUP(Table5[[#This Row],[نام شخص کارشناس نظارت]],Table1[],3,0)</f>
        <v>کارشناس برق و ابزار دقیق نظارت (1)</v>
      </c>
      <c r="I631" s="1">
        <f>COUNTIF(Table2[کد سیستم],Table5[[#This Row],[کد سیستم]])</f>
        <v>1</v>
      </c>
    </row>
    <row r="632" spans="1:9" x14ac:dyDescent="0.25">
      <c r="A632" s="1">
        <v>631</v>
      </c>
      <c r="B632" s="1" t="s">
        <v>2806</v>
      </c>
      <c r="C632" s="1" t="s">
        <v>2806</v>
      </c>
      <c r="D632" s="1" t="s">
        <v>3751</v>
      </c>
      <c r="E632" s="1" t="s">
        <v>575</v>
      </c>
      <c r="F632" s="1" t="str">
        <f>VLOOKUP(Table5[[#This Row],[نام کارشناس دفتر فنی]],Table1[],3,0)</f>
        <v>کارشناس کالیبراسیون و برنامه ریزی تعمیرات برق وابزاردقیق</v>
      </c>
      <c r="G632" s="1" t="s">
        <v>704</v>
      </c>
      <c r="H632" s="1" t="str">
        <f>VLOOKUP(Table5[[#This Row],[نام شخص کارشناس نظارت]],Table1[],3,0)</f>
        <v>کارشناس برق و ابزار دقیق نظارت (1)</v>
      </c>
      <c r="I632" s="1">
        <f>COUNTIF(Table2[کد سیستم],Table5[[#This Row],[کد سیستم]])</f>
        <v>1</v>
      </c>
    </row>
    <row r="633" spans="1:9" x14ac:dyDescent="0.25">
      <c r="A633" s="1">
        <v>632</v>
      </c>
      <c r="B633" s="1" t="s">
        <v>2808</v>
      </c>
      <c r="C633" s="1" t="s">
        <v>2808</v>
      </c>
      <c r="D633" s="1" t="s">
        <v>3751</v>
      </c>
      <c r="E633" s="1" t="s">
        <v>575</v>
      </c>
      <c r="F633" s="1" t="str">
        <f>VLOOKUP(Table5[[#This Row],[نام کارشناس دفتر فنی]],Table1[],3,0)</f>
        <v>کارشناس کالیبراسیون و برنامه ریزی تعمیرات برق وابزاردقیق</v>
      </c>
      <c r="G633" s="1" t="s">
        <v>704</v>
      </c>
      <c r="H633" s="1" t="str">
        <f>VLOOKUP(Table5[[#This Row],[نام شخص کارشناس نظارت]],Table1[],3,0)</f>
        <v>کارشناس برق و ابزار دقیق نظارت (1)</v>
      </c>
      <c r="I633" s="1">
        <f>COUNTIF(Table2[کد سیستم],Table5[[#This Row],[کد سیستم]])</f>
        <v>1</v>
      </c>
    </row>
    <row r="634" spans="1:9" x14ac:dyDescent="0.25">
      <c r="A634" s="1">
        <v>633</v>
      </c>
      <c r="B634" s="1" t="s">
        <v>2810</v>
      </c>
      <c r="C634" s="1" t="s">
        <v>2810</v>
      </c>
      <c r="D634" s="1" t="s">
        <v>3751</v>
      </c>
      <c r="E634" s="1" t="s">
        <v>575</v>
      </c>
      <c r="F634" s="1" t="str">
        <f>VLOOKUP(Table5[[#This Row],[نام کارشناس دفتر فنی]],Table1[],3,0)</f>
        <v>کارشناس کالیبراسیون و برنامه ریزی تعمیرات برق وابزاردقیق</v>
      </c>
      <c r="G634" s="1" t="s">
        <v>704</v>
      </c>
      <c r="H634" s="1" t="str">
        <f>VLOOKUP(Table5[[#This Row],[نام شخص کارشناس نظارت]],Table1[],3,0)</f>
        <v>کارشناس برق و ابزار دقیق نظارت (1)</v>
      </c>
      <c r="I634" s="1">
        <f>COUNTIF(Table2[کد سیستم],Table5[[#This Row],[کد سیستم]])</f>
        <v>1</v>
      </c>
    </row>
    <row r="635" spans="1:9" x14ac:dyDescent="0.25">
      <c r="A635" s="1">
        <v>634</v>
      </c>
      <c r="B635" s="1" t="s">
        <v>2812</v>
      </c>
      <c r="C635" s="1" t="s">
        <v>2812</v>
      </c>
      <c r="D635" s="1" t="s">
        <v>3751</v>
      </c>
      <c r="E635" s="1" t="s">
        <v>575</v>
      </c>
      <c r="F635" s="1" t="str">
        <f>VLOOKUP(Table5[[#This Row],[نام کارشناس دفتر فنی]],Table1[],3,0)</f>
        <v>کارشناس کالیبراسیون و برنامه ریزی تعمیرات برق وابزاردقیق</v>
      </c>
      <c r="G635" s="1" t="s">
        <v>704</v>
      </c>
      <c r="H635" s="1" t="str">
        <f>VLOOKUP(Table5[[#This Row],[نام شخص کارشناس نظارت]],Table1[],3,0)</f>
        <v>کارشناس برق و ابزار دقیق نظارت (1)</v>
      </c>
      <c r="I635" s="1">
        <f>COUNTIF(Table2[کد سیستم],Table5[[#This Row],[کد سیستم]])</f>
        <v>1</v>
      </c>
    </row>
    <row r="636" spans="1:9" x14ac:dyDescent="0.25">
      <c r="A636" s="1">
        <v>635</v>
      </c>
      <c r="B636" s="1" t="s">
        <v>2814</v>
      </c>
      <c r="C636" s="1" t="s">
        <v>2814</v>
      </c>
      <c r="D636" s="1" t="s">
        <v>3751</v>
      </c>
      <c r="E636" s="1" t="s">
        <v>575</v>
      </c>
      <c r="F636" s="1" t="str">
        <f>VLOOKUP(Table5[[#This Row],[نام کارشناس دفتر فنی]],Table1[],3,0)</f>
        <v>کارشناس کالیبراسیون و برنامه ریزی تعمیرات برق وابزاردقیق</v>
      </c>
      <c r="G636" s="1" t="s">
        <v>704</v>
      </c>
      <c r="H636" s="1" t="str">
        <f>VLOOKUP(Table5[[#This Row],[نام شخص کارشناس نظارت]],Table1[],3,0)</f>
        <v>کارشناس برق و ابزار دقیق نظارت (1)</v>
      </c>
      <c r="I636" s="1">
        <f>COUNTIF(Table2[کد سیستم],Table5[[#This Row],[کد سیستم]])</f>
        <v>1</v>
      </c>
    </row>
    <row r="637" spans="1:9" x14ac:dyDescent="0.25">
      <c r="A637" s="1">
        <v>636</v>
      </c>
      <c r="B637" s="1" t="s">
        <v>2816</v>
      </c>
      <c r="C637" s="1" t="s">
        <v>2816</v>
      </c>
      <c r="D637" s="1" t="s">
        <v>3751</v>
      </c>
      <c r="E637" s="1" t="s">
        <v>575</v>
      </c>
      <c r="F637" s="1" t="str">
        <f>VLOOKUP(Table5[[#This Row],[نام کارشناس دفتر فنی]],Table1[],3,0)</f>
        <v>کارشناس کالیبراسیون و برنامه ریزی تعمیرات برق وابزاردقیق</v>
      </c>
      <c r="G637" s="1" t="s">
        <v>704</v>
      </c>
      <c r="H637" s="1" t="str">
        <f>VLOOKUP(Table5[[#This Row],[نام شخص کارشناس نظارت]],Table1[],3,0)</f>
        <v>کارشناس برق و ابزار دقیق نظارت (1)</v>
      </c>
      <c r="I637" s="1">
        <f>COUNTIF(Table2[کد سیستم],Table5[[#This Row],[کد سیستم]])</f>
        <v>1</v>
      </c>
    </row>
    <row r="638" spans="1:9" x14ac:dyDescent="0.25">
      <c r="A638" s="1">
        <v>637</v>
      </c>
      <c r="B638" s="1" t="s">
        <v>2818</v>
      </c>
      <c r="C638" s="1">
        <v>1530</v>
      </c>
      <c r="D638" s="1" t="s">
        <v>3751</v>
      </c>
      <c r="E638" s="1" t="s">
        <v>575</v>
      </c>
      <c r="F638" s="1" t="str">
        <f>VLOOKUP(Table5[[#This Row],[نام کارشناس دفتر فنی]],Table1[],3,0)</f>
        <v>کارشناس کالیبراسیون و برنامه ریزی تعمیرات برق وابزاردقیق</v>
      </c>
      <c r="G638" s="1" t="s">
        <v>704</v>
      </c>
      <c r="H638" s="1" t="str">
        <f>VLOOKUP(Table5[[#This Row],[نام شخص کارشناس نظارت]],Table1[],3,0)</f>
        <v>کارشناس برق و ابزار دقیق نظارت (1)</v>
      </c>
      <c r="I638" s="1">
        <f>COUNTIF(Table2[کد سیستم],Table5[[#This Row],[کد سیستم]])</f>
        <v>1</v>
      </c>
    </row>
    <row r="639" spans="1:9" x14ac:dyDescent="0.25">
      <c r="A639" s="1">
        <v>638</v>
      </c>
      <c r="B639" s="1" t="s">
        <v>2820</v>
      </c>
      <c r="C639" s="1" t="s">
        <v>2820</v>
      </c>
      <c r="D639" s="1" t="s">
        <v>3751</v>
      </c>
      <c r="E639" s="1" t="s">
        <v>575</v>
      </c>
      <c r="F639" s="1" t="str">
        <f>VLOOKUP(Table5[[#This Row],[نام کارشناس دفتر فنی]],Table1[],3,0)</f>
        <v>کارشناس کالیبراسیون و برنامه ریزی تعمیرات برق وابزاردقیق</v>
      </c>
      <c r="G639" s="1" t="s">
        <v>704</v>
      </c>
      <c r="H639" s="1" t="str">
        <f>VLOOKUP(Table5[[#This Row],[نام شخص کارشناس نظارت]],Table1[],3,0)</f>
        <v>کارشناس برق و ابزار دقیق نظارت (1)</v>
      </c>
      <c r="I639" s="1">
        <f>COUNTIF(Table2[کد سیستم],Table5[[#This Row],[کد سیستم]])</f>
        <v>1</v>
      </c>
    </row>
    <row r="640" spans="1:9" x14ac:dyDescent="0.25">
      <c r="A640" s="1">
        <v>639</v>
      </c>
      <c r="B640" s="1" t="s">
        <v>2822</v>
      </c>
      <c r="C640" s="1">
        <v>1540</v>
      </c>
      <c r="D640" s="1" t="s">
        <v>3751</v>
      </c>
      <c r="E640" s="1" t="s">
        <v>575</v>
      </c>
      <c r="F640" s="1" t="str">
        <f>VLOOKUP(Table5[[#This Row],[نام کارشناس دفتر فنی]],Table1[],3,0)</f>
        <v>کارشناس کالیبراسیون و برنامه ریزی تعمیرات برق وابزاردقیق</v>
      </c>
      <c r="G640" s="1" t="s">
        <v>704</v>
      </c>
      <c r="H640" s="1" t="str">
        <f>VLOOKUP(Table5[[#This Row],[نام شخص کارشناس نظارت]],Table1[],3,0)</f>
        <v>کارشناس برق و ابزار دقیق نظارت (1)</v>
      </c>
      <c r="I640" s="1">
        <f>COUNTIF(Table2[کد سیستم],Table5[[#This Row],[کد سیستم]])</f>
        <v>1</v>
      </c>
    </row>
    <row r="641" spans="1:9" x14ac:dyDescent="0.25">
      <c r="A641" s="1">
        <v>640</v>
      </c>
      <c r="B641" s="1" t="s">
        <v>2824</v>
      </c>
      <c r="C641" s="1" t="s">
        <v>2824</v>
      </c>
      <c r="D641" s="1" t="s">
        <v>3751</v>
      </c>
      <c r="E641" s="1" t="s">
        <v>575</v>
      </c>
      <c r="F641" s="1" t="str">
        <f>VLOOKUP(Table5[[#This Row],[نام کارشناس دفتر فنی]],Table1[],3,0)</f>
        <v>کارشناس کالیبراسیون و برنامه ریزی تعمیرات برق وابزاردقیق</v>
      </c>
      <c r="G641" s="1" t="s">
        <v>704</v>
      </c>
      <c r="H641" s="1" t="str">
        <f>VLOOKUP(Table5[[#This Row],[نام شخص کارشناس نظارت]],Table1[],3,0)</f>
        <v>کارشناس برق و ابزار دقیق نظارت (1)</v>
      </c>
      <c r="I641" s="1">
        <f>COUNTIF(Table2[کد سیستم],Table5[[#This Row],[کد سیستم]])</f>
        <v>1</v>
      </c>
    </row>
    <row r="642" spans="1:9" x14ac:dyDescent="0.25">
      <c r="A642" s="1">
        <v>641</v>
      </c>
      <c r="B642" s="1" t="s">
        <v>2826</v>
      </c>
      <c r="C642" s="1" t="s">
        <v>2826</v>
      </c>
      <c r="D642" s="1" t="s">
        <v>3751</v>
      </c>
      <c r="E642" s="1" t="s">
        <v>575</v>
      </c>
      <c r="F642" s="1" t="str">
        <f>VLOOKUP(Table5[[#This Row],[نام کارشناس دفتر فنی]],Table1[],3,0)</f>
        <v>کارشناس کالیبراسیون و برنامه ریزی تعمیرات برق وابزاردقیق</v>
      </c>
      <c r="G642" s="1" t="s">
        <v>704</v>
      </c>
      <c r="H642" s="1" t="str">
        <f>VLOOKUP(Table5[[#This Row],[نام شخص کارشناس نظارت]],Table1[],3,0)</f>
        <v>کارشناس برق و ابزار دقیق نظارت (1)</v>
      </c>
      <c r="I642" s="1">
        <f>COUNTIF(Table2[کد سیستم],Table5[[#This Row],[کد سیستم]])</f>
        <v>1</v>
      </c>
    </row>
    <row r="643" spans="1:9" x14ac:dyDescent="0.25">
      <c r="A643" s="1">
        <v>642</v>
      </c>
      <c r="B643" s="1" t="s">
        <v>2828</v>
      </c>
      <c r="C643" s="1">
        <v>1550</v>
      </c>
      <c r="D643" s="1" t="s">
        <v>3751</v>
      </c>
      <c r="E643" s="1" t="s">
        <v>575</v>
      </c>
      <c r="F643" s="1" t="str">
        <f>VLOOKUP(Table5[[#This Row],[نام کارشناس دفتر فنی]],Table1[],3,0)</f>
        <v>کارشناس کالیبراسیون و برنامه ریزی تعمیرات برق وابزاردقیق</v>
      </c>
      <c r="G643" s="1" t="s">
        <v>704</v>
      </c>
      <c r="H643" s="1" t="str">
        <f>VLOOKUP(Table5[[#This Row],[نام شخص کارشناس نظارت]],Table1[],3,0)</f>
        <v>کارشناس برق و ابزار دقیق نظارت (1)</v>
      </c>
      <c r="I643" s="1">
        <f>COUNTIF(Table2[کد سیستم],Table5[[#This Row],[کد سیستم]])</f>
        <v>1</v>
      </c>
    </row>
    <row r="644" spans="1:9" x14ac:dyDescent="0.25">
      <c r="A644" s="1">
        <v>643</v>
      </c>
      <c r="B644" s="1" t="s">
        <v>2830</v>
      </c>
      <c r="C644" s="1" t="s">
        <v>2830</v>
      </c>
      <c r="D644" s="1" t="s">
        <v>3751</v>
      </c>
      <c r="E644" s="1" t="s">
        <v>575</v>
      </c>
      <c r="F644" s="1" t="str">
        <f>VLOOKUP(Table5[[#This Row],[نام کارشناس دفتر فنی]],Table1[],3,0)</f>
        <v>کارشناس کالیبراسیون و برنامه ریزی تعمیرات برق وابزاردقیق</v>
      </c>
      <c r="G644" s="1" t="s">
        <v>704</v>
      </c>
      <c r="H644" s="1" t="str">
        <f>VLOOKUP(Table5[[#This Row],[نام شخص کارشناس نظارت]],Table1[],3,0)</f>
        <v>کارشناس برق و ابزار دقیق نظارت (1)</v>
      </c>
      <c r="I644" s="1">
        <f>COUNTIF(Table2[کد سیستم],Table5[[#This Row],[کد سیستم]])</f>
        <v>1</v>
      </c>
    </row>
    <row r="645" spans="1:9" x14ac:dyDescent="0.25">
      <c r="A645" s="1">
        <v>644</v>
      </c>
      <c r="B645" s="1" t="s">
        <v>2832</v>
      </c>
      <c r="C645" s="1" t="s">
        <v>2832</v>
      </c>
      <c r="D645" s="1" t="s">
        <v>3751</v>
      </c>
      <c r="E645" s="1" t="s">
        <v>575</v>
      </c>
      <c r="F645" s="1" t="str">
        <f>VLOOKUP(Table5[[#This Row],[نام کارشناس دفتر فنی]],Table1[],3,0)</f>
        <v>کارشناس کالیبراسیون و برنامه ریزی تعمیرات برق وابزاردقیق</v>
      </c>
      <c r="G645" s="1" t="s">
        <v>704</v>
      </c>
      <c r="H645" s="1" t="str">
        <f>VLOOKUP(Table5[[#This Row],[نام شخص کارشناس نظارت]],Table1[],3,0)</f>
        <v>کارشناس برق و ابزار دقیق نظارت (1)</v>
      </c>
      <c r="I645" s="1">
        <f>COUNTIF(Table2[کد سیستم],Table5[[#This Row],[کد سیستم]])</f>
        <v>1</v>
      </c>
    </row>
    <row r="646" spans="1:9" x14ac:dyDescent="0.25">
      <c r="A646" s="1">
        <v>645</v>
      </c>
      <c r="B646" s="1" t="s">
        <v>2834</v>
      </c>
      <c r="C646" s="1" t="s">
        <v>2834</v>
      </c>
      <c r="D646" s="1" t="s">
        <v>3751</v>
      </c>
      <c r="E646" s="1" t="s">
        <v>575</v>
      </c>
      <c r="F646" s="1" t="str">
        <f>VLOOKUP(Table5[[#This Row],[نام کارشناس دفتر فنی]],Table1[],3,0)</f>
        <v>کارشناس کالیبراسیون و برنامه ریزی تعمیرات برق وابزاردقیق</v>
      </c>
      <c r="G646" s="1" t="s">
        <v>704</v>
      </c>
      <c r="H646" s="1" t="str">
        <f>VLOOKUP(Table5[[#This Row],[نام شخص کارشناس نظارت]],Table1[],3,0)</f>
        <v>کارشناس برق و ابزار دقیق نظارت (1)</v>
      </c>
      <c r="I646" s="1">
        <f>COUNTIF(Table2[کد سیستم],Table5[[#This Row],[کد سیستم]])</f>
        <v>1</v>
      </c>
    </row>
    <row r="647" spans="1:9" x14ac:dyDescent="0.25">
      <c r="A647" s="1">
        <v>646</v>
      </c>
      <c r="B647" s="1" t="s">
        <v>2836</v>
      </c>
      <c r="C647" s="1" t="s">
        <v>2836</v>
      </c>
      <c r="D647" s="1" t="s">
        <v>3751</v>
      </c>
      <c r="E647" s="1" t="s">
        <v>575</v>
      </c>
      <c r="F647" s="1" t="str">
        <f>VLOOKUP(Table5[[#This Row],[نام کارشناس دفتر فنی]],Table1[],3,0)</f>
        <v>کارشناس کالیبراسیون و برنامه ریزی تعمیرات برق وابزاردقیق</v>
      </c>
      <c r="G647" s="1" t="s">
        <v>704</v>
      </c>
      <c r="H647" s="1" t="str">
        <f>VLOOKUP(Table5[[#This Row],[نام شخص کارشناس نظارت]],Table1[],3,0)</f>
        <v>کارشناس برق و ابزار دقیق نظارت (1)</v>
      </c>
      <c r="I647" s="1">
        <f>COUNTIF(Table2[کد سیستم],Table5[[#This Row],[کد سیستم]])</f>
        <v>1</v>
      </c>
    </row>
    <row r="648" spans="1:9" x14ac:dyDescent="0.25">
      <c r="A648" s="1">
        <v>647</v>
      </c>
      <c r="B648" s="1" t="s">
        <v>2838</v>
      </c>
      <c r="C648" s="1" t="s">
        <v>2838</v>
      </c>
      <c r="D648" s="1" t="s">
        <v>3751</v>
      </c>
      <c r="E648" s="1" t="s">
        <v>575</v>
      </c>
      <c r="F648" s="1" t="str">
        <f>VLOOKUP(Table5[[#This Row],[نام کارشناس دفتر فنی]],Table1[],3,0)</f>
        <v>کارشناس کالیبراسیون و برنامه ریزی تعمیرات برق وابزاردقیق</v>
      </c>
      <c r="G648" s="1" t="s">
        <v>704</v>
      </c>
      <c r="H648" s="1" t="str">
        <f>VLOOKUP(Table5[[#This Row],[نام شخص کارشناس نظارت]],Table1[],3,0)</f>
        <v>کارشناس برق و ابزار دقیق نظارت (1)</v>
      </c>
      <c r="I648" s="1">
        <f>COUNTIF(Table2[کد سیستم],Table5[[#This Row],[کد سیستم]])</f>
        <v>1</v>
      </c>
    </row>
    <row r="649" spans="1:9" x14ac:dyDescent="0.25">
      <c r="A649" s="1">
        <v>648</v>
      </c>
      <c r="B649" s="1" t="s">
        <v>2840</v>
      </c>
      <c r="C649" s="1" t="s">
        <v>2840</v>
      </c>
      <c r="D649" s="1" t="s">
        <v>3751</v>
      </c>
      <c r="E649" s="1" t="s">
        <v>575</v>
      </c>
      <c r="F649" s="1" t="str">
        <f>VLOOKUP(Table5[[#This Row],[نام کارشناس دفتر فنی]],Table1[],3,0)</f>
        <v>کارشناس کالیبراسیون و برنامه ریزی تعمیرات برق وابزاردقیق</v>
      </c>
      <c r="G649" s="1" t="s">
        <v>704</v>
      </c>
      <c r="H649" s="1" t="str">
        <f>VLOOKUP(Table5[[#This Row],[نام شخص کارشناس نظارت]],Table1[],3,0)</f>
        <v>کارشناس برق و ابزار دقیق نظارت (1)</v>
      </c>
      <c r="I649" s="1">
        <f>COUNTIF(Table2[کد سیستم],Table5[[#This Row],[کد سیستم]])</f>
        <v>1</v>
      </c>
    </row>
    <row r="650" spans="1:9" x14ac:dyDescent="0.25">
      <c r="A650" s="1">
        <v>649</v>
      </c>
      <c r="B650" s="1" t="s">
        <v>2842</v>
      </c>
      <c r="C650" s="1">
        <v>1560</v>
      </c>
      <c r="D650" s="1" t="s">
        <v>3751</v>
      </c>
      <c r="E650" s="1" t="s">
        <v>575</v>
      </c>
      <c r="F650" s="1" t="str">
        <f>VLOOKUP(Table5[[#This Row],[نام کارشناس دفتر فنی]],Table1[],3,0)</f>
        <v>کارشناس کالیبراسیون و برنامه ریزی تعمیرات برق وابزاردقیق</v>
      </c>
      <c r="G650" s="1" t="s">
        <v>704</v>
      </c>
      <c r="H650" s="1" t="str">
        <f>VLOOKUP(Table5[[#This Row],[نام شخص کارشناس نظارت]],Table1[],3,0)</f>
        <v>کارشناس برق و ابزار دقیق نظارت (1)</v>
      </c>
      <c r="I650" s="1">
        <f>COUNTIF(Table2[کد سیستم],Table5[[#This Row],[کد سیستم]])</f>
        <v>1</v>
      </c>
    </row>
    <row r="651" spans="1:9" x14ac:dyDescent="0.25">
      <c r="A651" s="1">
        <v>650</v>
      </c>
      <c r="B651" s="1" t="s">
        <v>2844</v>
      </c>
      <c r="C651" s="1" t="s">
        <v>2844</v>
      </c>
      <c r="D651" s="1" t="s">
        <v>3751</v>
      </c>
      <c r="E651" s="1" t="s">
        <v>575</v>
      </c>
      <c r="F651" s="1" t="str">
        <f>VLOOKUP(Table5[[#This Row],[نام کارشناس دفتر فنی]],Table1[],3,0)</f>
        <v>کارشناس کالیبراسیون و برنامه ریزی تعمیرات برق وابزاردقیق</v>
      </c>
      <c r="G651" s="1" t="s">
        <v>704</v>
      </c>
      <c r="H651" s="1" t="str">
        <f>VLOOKUP(Table5[[#This Row],[نام شخص کارشناس نظارت]],Table1[],3,0)</f>
        <v>کارشناس برق و ابزار دقیق نظارت (1)</v>
      </c>
      <c r="I651" s="1">
        <f>COUNTIF(Table2[کد سیستم],Table5[[#This Row],[کد سیستم]])</f>
        <v>1</v>
      </c>
    </row>
    <row r="652" spans="1:9" x14ac:dyDescent="0.25">
      <c r="A652" s="1">
        <v>651</v>
      </c>
      <c r="B652" s="1" t="s">
        <v>2846</v>
      </c>
      <c r="C652" s="1" t="s">
        <v>2846</v>
      </c>
      <c r="D652" s="1" t="s">
        <v>3751</v>
      </c>
      <c r="E652" s="1" t="s">
        <v>575</v>
      </c>
      <c r="F652" s="1" t="str">
        <f>VLOOKUP(Table5[[#This Row],[نام کارشناس دفتر فنی]],Table1[],3,0)</f>
        <v>کارشناس کالیبراسیون و برنامه ریزی تعمیرات برق وابزاردقیق</v>
      </c>
      <c r="G652" s="1" t="s">
        <v>704</v>
      </c>
      <c r="H652" s="1" t="str">
        <f>VLOOKUP(Table5[[#This Row],[نام شخص کارشناس نظارت]],Table1[],3,0)</f>
        <v>کارشناس برق و ابزار دقیق نظارت (1)</v>
      </c>
      <c r="I652" s="1">
        <f>COUNTIF(Table2[کد سیستم],Table5[[#This Row],[کد سیستم]])</f>
        <v>1</v>
      </c>
    </row>
    <row r="653" spans="1:9" x14ac:dyDescent="0.25">
      <c r="A653" s="1">
        <v>652</v>
      </c>
      <c r="B653" s="1" t="s">
        <v>2848</v>
      </c>
      <c r="C653" s="1" t="s">
        <v>2848</v>
      </c>
      <c r="D653" s="1" t="s">
        <v>3751</v>
      </c>
      <c r="E653" s="1" t="s">
        <v>575</v>
      </c>
      <c r="F653" s="1" t="str">
        <f>VLOOKUP(Table5[[#This Row],[نام کارشناس دفتر فنی]],Table1[],3,0)</f>
        <v>کارشناس کالیبراسیون و برنامه ریزی تعمیرات برق وابزاردقیق</v>
      </c>
      <c r="G653" s="1" t="s">
        <v>704</v>
      </c>
      <c r="H653" s="1" t="str">
        <f>VLOOKUP(Table5[[#This Row],[نام شخص کارشناس نظارت]],Table1[],3,0)</f>
        <v>کارشناس برق و ابزار دقیق نظارت (1)</v>
      </c>
      <c r="I653" s="1">
        <f>COUNTIF(Table2[کد سیستم],Table5[[#This Row],[کد سیستم]])</f>
        <v>1</v>
      </c>
    </row>
    <row r="654" spans="1:9" x14ac:dyDescent="0.25">
      <c r="A654" s="1">
        <v>653</v>
      </c>
      <c r="B654" s="1" t="s">
        <v>2850</v>
      </c>
      <c r="C654" s="1" t="s">
        <v>2850</v>
      </c>
      <c r="D654" s="1" t="s">
        <v>3751</v>
      </c>
      <c r="E654" s="1" t="s">
        <v>575</v>
      </c>
      <c r="F654" s="1" t="str">
        <f>VLOOKUP(Table5[[#This Row],[نام کارشناس دفتر فنی]],Table1[],3,0)</f>
        <v>کارشناس کالیبراسیون و برنامه ریزی تعمیرات برق وابزاردقیق</v>
      </c>
      <c r="G654" s="1" t="s">
        <v>704</v>
      </c>
      <c r="H654" s="1" t="str">
        <f>VLOOKUP(Table5[[#This Row],[نام شخص کارشناس نظارت]],Table1[],3,0)</f>
        <v>کارشناس برق و ابزار دقیق نظارت (1)</v>
      </c>
      <c r="I654" s="1">
        <f>COUNTIF(Table2[کد سیستم],Table5[[#This Row],[کد سیستم]])</f>
        <v>1</v>
      </c>
    </row>
    <row r="655" spans="1:9" x14ac:dyDescent="0.25">
      <c r="A655" s="1">
        <v>654</v>
      </c>
      <c r="B655" s="1" t="s">
        <v>2852</v>
      </c>
      <c r="C655" s="1">
        <v>1570</v>
      </c>
      <c r="D655" s="1" t="s">
        <v>3751</v>
      </c>
      <c r="E655" s="1" t="s">
        <v>575</v>
      </c>
      <c r="F655" s="1" t="str">
        <f>VLOOKUP(Table5[[#This Row],[نام کارشناس دفتر فنی]],Table1[],3,0)</f>
        <v>کارشناس کالیبراسیون و برنامه ریزی تعمیرات برق وابزاردقیق</v>
      </c>
      <c r="G655" s="1" t="s">
        <v>704</v>
      </c>
      <c r="H655" s="1" t="str">
        <f>VLOOKUP(Table5[[#This Row],[نام شخص کارشناس نظارت]],Table1[],3,0)</f>
        <v>کارشناس برق و ابزار دقیق نظارت (1)</v>
      </c>
      <c r="I655" s="1">
        <f>COUNTIF(Table2[کد سیستم],Table5[[#This Row],[کد سیستم]])</f>
        <v>1</v>
      </c>
    </row>
    <row r="656" spans="1:9" x14ac:dyDescent="0.25">
      <c r="A656" s="1">
        <v>655</v>
      </c>
      <c r="B656" s="1" t="s">
        <v>2854</v>
      </c>
      <c r="C656" s="1" t="s">
        <v>2854</v>
      </c>
      <c r="D656" s="1" t="s">
        <v>3751</v>
      </c>
      <c r="E656" s="1" t="s">
        <v>575</v>
      </c>
      <c r="F656" s="1" t="str">
        <f>VLOOKUP(Table5[[#This Row],[نام کارشناس دفتر فنی]],Table1[],3,0)</f>
        <v>کارشناس کالیبراسیون و برنامه ریزی تعمیرات برق وابزاردقیق</v>
      </c>
      <c r="G656" s="1" t="s">
        <v>704</v>
      </c>
      <c r="H656" s="1" t="str">
        <f>VLOOKUP(Table5[[#This Row],[نام شخص کارشناس نظارت]],Table1[],3,0)</f>
        <v>کارشناس برق و ابزار دقیق نظارت (1)</v>
      </c>
      <c r="I656" s="1">
        <f>COUNTIF(Table2[کد سیستم],Table5[[#This Row],[کد سیستم]])</f>
        <v>1</v>
      </c>
    </row>
    <row r="657" spans="1:9" x14ac:dyDescent="0.25">
      <c r="A657" s="1">
        <v>656</v>
      </c>
      <c r="B657" s="1" t="s">
        <v>2856</v>
      </c>
      <c r="C657" s="1" t="s">
        <v>2856</v>
      </c>
      <c r="D657" s="1" t="s">
        <v>3751</v>
      </c>
      <c r="E657" s="1" t="s">
        <v>575</v>
      </c>
      <c r="F657" s="1" t="str">
        <f>VLOOKUP(Table5[[#This Row],[نام کارشناس دفتر فنی]],Table1[],3,0)</f>
        <v>کارشناس کالیبراسیون و برنامه ریزی تعمیرات برق وابزاردقیق</v>
      </c>
      <c r="G657" s="1" t="s">
        <v>704</v>
      </c>
      <c r="H657" s="1" t="str">
        <f>VLOOKUP(Table5[[#This Row],[نام شخص کارشناس نظارت]],Table1[],3,0)</f>
        <v>کارشناس برق و ابزار دقیق نظارت (1)</v>
      </c>
      <c r="I657" s="1">
        <f>COUNTIF(Table2[کد سیستم],Table5[[#This Row],[کد سیستم]])</f>
        <v>1</v>
      </c>
    </row>
    <row r="658" spans="1:9" x14ac:dyDescent="0.25">
      <c r="A658" s="1">
        <v>657</v>
      </c>
      <c r="B658" s="1" t="s">
        <v>2858</v>
      </c>
      <c r="C658" s="1" t="s">
        <v>2858</v>
      </c>
      <c r="D658" s="1" t="s">
        <v>3751</v>
      </c>
      <c r="E658" s="1" t="s">
        <v>575</v>
      </c>
      <c r="F658" s="1" t="str">
        <f>VLOOKUP(Table5[[#This Row],[نام کارشناس دفتر فنی]],Table1[],3,0)</f>
        <v>کارشناس کالیبراسیون و برنامه ریزی تعمیرات برق وابزاردقیق</v>
      </c>
      <c r="G658" s="1" t="s">
        <v>704</v>
      </c>
      <c r="H658" s="1" t="str">
        <f>VLOOKUP(Table5[[#This Row],[نام شخص کارشناس نظارت]],Table1[],3,0)</f>
        <v>کارشناس برق و ابزار دقیق نظارت (1)</v>
      </c>
      <c r="I658" s="1">
        <f>COUNTIF(Table2[کد سیستم],Table5[[#This Row],[کد سیستم]])</f>
        <v>1</v>
      </c>
    </row>
    <row r="659" spans="1:9" x14ac:dyDescent="0.25">
      <c r="A659" s="1">
        <v>658</v>
      </c>
      <c r="B659" s="1" t="s">
        <v>2860</v>
      </c>
      <c r="C659" s="1" t="s">
        <v>2860</v>
      </c>
      <c r="D659" s="1" t="s">
        <v>3751</v>
      </c>
      <c r="E659" s="1" t="s">
        <v>575</v>
      </c>
      <c r="F659" s="1" t="str">
        <f>VLOOKUP(Table5[[#This Row],[نام کارشناس دفتر فنی]],Table1[],3,0)</f>
        <v>کارشناس کالیبراسیون و برنامه ریزی تعمیرات برق وابزاردقیق</v>
      </c>
      <c r="G659" s="1" t="s">
        <v>704</v>
      </c>
      <c r="H659" s="1" t="str">
        <f>VLOOKUP(Table5[[#This Row],[نام شخص کارشناس نظارت]],Table1[],3,0)</f>
        <v>کارشناس برق و ابزار دقیق نظارت (1)</v>
      </c>
      <c r="I659" s="1">
        <f>COUNTIF(Table2[کد سیستم],Table5[[#This Row],[کد سیستم]])</f>
        <v>1</v>
      </c>
    </row>
    <row r="660" spans="1:9" x14ac:dyDescent="0.25">
      <c r="A660" s="1">
        <v>659</v>
      </c>
      <c r="B660" s="1" t="s">
        <v>2862</v>
      </c>
      <c r="C660" s="1" t="s">
        <v>2862</v>
      </c>
      <c r="D660" s="1" t="s">
        <v>3751</v>
      </c>
      <c r="E660" s="1" t="s">
        <v>575</v>
      </c>
      <c r="F660" s="1" t="str">
        <f>VLOOKUP(Table5[[#This Row],[نام کارشناس دفتر فنی]],Table1[],3,0)</f>
        <v>کارشناس کالیبراسیون و برنامه ریزی تعمیرات برق وابزاردقیق</v>
      </c>
      <c r="G660" s="1" t="s">
        <v>704</v>
      </c>
      <c r="H660" s="1" t="str">
        <f>VLOOKUP(Table5[[#This Row],[نام شخص کارشناس نظارت]],Table1[],3,0)</f>
        <v>کارشناس برق و ابزار دقیق نظارت (1)</v>
      </c>
      <c r="I660" s="1">
        <f>COUNTIF(Table2[کد سیستم],Table5[[#This Row],[کد سیستم]])</f>
        <v>1</v>
      </c>
    </row>
    <row r="661" spans="1:9" x14ac:dyDescent="0.25">
      <c r="A661" s="1">
        <v>660</v>
      </c>
      <c r="B661" s="1" t="s">
        <v>2864</v>
      </c>
      <c r="C661" s="1" t="s">
        <v>2864</v>
      </c>
      <c r="D661" s="1" t="s">
        <v>3751</v>
      </c>
      <c r="E661" s="1" t="s">
        <v>575</v>
      </c>
      <c r="F661" s="1" t="str">
        <f>VLOOKUP(Table5[[#This Row],[نام کارشناس دفتر فنی]],Table1[],3,0)</f>
        <v>کارشناس کالیبراسیون و برنامه ریزی تعمیرات برق وابزاردقیق</v>
      </c>
      <c r="G661" s="1" t="s">
        <v>704</v>
      </c>
      <c r="H661" s="1" t="str">
        <f>VLOOKUP(Table5[[#This Row],[نام شخص کارشناس نظارت]],Table1[],3,0)</f>
        <v>کارشناس برق و ابزار دقیق نظارت (1)</v>
      </c>
      <c r="I661" s="1">
        <f>COUNTIF(Table2[کد سیستم],Table5[[#This Row],[کد سیستم]])</f>
        <v>1</v>
      </c>
    </row>
    <row r="662" spans="1:9" x14ac:dyDescent="0.25">
      <c r="A662" s="1">
        <v>661</v>
      </c>
      <c r="B662" s="1" t="s">
        <v>2866</v>
      </c>
      <c r="C662" s="1" t="s">
        <v>2866</v>
      </c>
      <c r="D662" s="1" t="s">
        <v>3751</v>
      </c>
      <c r="E662" s="1" t="s">
        <v>575</v>
      </c>
      <c r="F662" s="1" t="str">
        <f>VLOOKUP(Table5[[#This Row],[نام کارشناس دفتر فنی]],Table1[],3,0)</f>
        <v>کارشناس کالیبراسیون و برنامه ریزی تعمیرات برق وابزاردقیق</v>
      </c>
      <c r="G662" s="1" t="s">
        <v>704</v>
      </c>
      <c r="H662" s="1" t="str">
        <f>VLOOKUP(Table5[[#This Row],[نام شخص کارشناس نظارت]],Table1[],3,0)</f>
        <v>کارشناس برق و ابزار دقیق نظارت (1)</v>
      </c>
      <c r="I662" s="1">
        <f>COUNTIF(Table2[کد سیستم],Table5[[#This Row],[کد سیستم]])</f>
        <v>1</v>
      </c>
    </row>
    <row r="663" spans="1:9" x14ac:dyDescent="0.25">
      <c r="A663" s="1">
        <v>662</v>
      </c>
      <c r="B663" s="1" t="s">
        <v>2868</v>
      </c>
      <c r="C663" s="1" t="s">
        <v>2868</v>
      </c>
      <c r="D663" s="1" t="s">
        <v>3751</v>
      </c>
      <c r="E663" s="1" t="s">
        <v>575</v>
      </c>
      <c r="F663" s="1" t="str">
        <f>VLOOKUP(Table5[[#This Row],[نام کارشناس دفتر فنی]],Table1[],3,0)</f>
        <v>کارشناس کالیبراسیون و برنامه ریزی تعمیرات برق وابزاردقیق</v>
      </c>
      <c r="G663" s="1" t="s">
        <v>704</v>
      </c>
      <c r="H663" s="1" t="str">
        <f>VLOOKUP(Table5[[#This Row],[نام شخص کارشناس نظارت]],Table1[],3,0)</f>
        <v>کارشناس برق و ابزار دقیق نظارت (1)</v>
      </c>
      <c r="I663" s="1">
        <f>COUNTIF(Table2[کد سیستم],Table5[[#This Row],[کد سیستم]])</f>
        <v>1</v>
      </c>
    </row>
    <row r="664" spans="1:9" x14ac:dyDescent="0.25">
      <c r="A664" s="1">
        <v>663</v>
      </c>
      <c r="B664" s="1" t="s">
        <v>2870</v>
      </c>
      <c r="C664" s="1" t="s">
        <v>2870</v>
      </c>
      <c r="D664" s="1" t="s">
        <v>3751</v>
      </c>
      <c r="E664" s="1" t="s">
        <v>575</v>
      </c>
      <c r="F664" s="1" t="str">
        <f>VLOOKUP(Table5[[#This Row],[نام کارشناس دفتر فنی]],Table1[],3,0)</f>
        <v>کارشناس کالیبراسیون و برنامه ریزی تعمیرات برق وابزاردقیق</v>
      </c>
      <c r="G664" s="1" t="s">
        <v>704</v>
      </c>
      <c r="H664" s="1" t="str">
        <f>VLOOKUP(Table5[[#This Row],[نام شخص کارشناس نظارت]],Table1[],3,0)</f>
        <v>کارشناس برق و ابزار دقیق نظارت (1)</v>
      </c>
      <c r="I664" s="1">
        <f>COUNTIF(Table2[کد سیستم],Table5[[#This Row],[کد سیستم]])</f>
        <v>1</v>
      </c>
    </row>
    <row r="665" spans="1:9" x14ac:dyDescent="0.25">
      <c r="A665" s="1">
        <v>664</v>
      </c>
      <c r="B665" s="1" t="s">
        <v>2872</v>
      </c>
      <c r="C665" s="1" t="s">
        <v>2872</v>
      </c>
      <c r="D665" s="1" t="s">
        <v>3751</v>
      </c>
      <c r="E665" s="1" t="s">
        <v>575</v>
      </c>
      <c r="F665" s="1" t="str">
        <f>VLOOKUP(Table5[[#This Row],[نام کارشناس دفتر فنی]],Table1[],3,0)</f>
        <v>کارشناس کالیبراسیون و برنامه ریزی تعمیرات برق وابزاردقیق</v>
      </c>
      <c r="G665" s="1" t="s">
        <v>704</v>
      </c>
      <c r="H665" s="1" t="str">
        <f>VLOOKUP(Table5[[#This Row],[نام شخص کارشناس نظارت]],Table1[],3,0)</f>
        <v>کارشناس برق و ابزار دقیق نظارت (1)</v>
      </c>
      <c r="I665" s="1">
        <f>COUNTIF(Table2[کد سیستم],Table5[[#This Row],[کد سیستم]])</f>
        <v>1</v>
      </c>
    </row>
    <row r="666" spans="1:9" x14ac:dyDescent="0.25">
      <c r="A666" s="1">
        <v>665</v>
      </c>
      <c r="B666" s="1" t="s">
        <v>2874</v>
      </c>
      <c r="C666" s="1">
        <v>1580</v>
      </c>
      <c r="D666" s="1" t="s">
        <v>3751</v>
      </c>
      <c r="E666" s="1" t="s">
        <v>575</v>
      </c>
      <c r="F666" s="1" t="str">
        <f>VLOOKUP(Table5[[#This Row],[نام کارشناس دفتر فنی]],Table1[],3,0)</f>
        <v>کارشناس کالیبراسیون و برنامه ریزی تعمیرات برق وابزاردقیق</v>
      </c>
      <c r="G666" s="1" t="s">
        <v>704</v>
      </c>
      <c r="H666" s="1" t="str">
        <f>VLOOKUP(Table5[[#This Row],[نام شخص کارشناس نظارت]],Table1[],3,0)</f>
        <v>کارشناس برق و ابزار دقیق نظارت (1)</v>
      </c>
      <c r="I666" s="1">
        <f>COUNTIF(Table2[کد سیستم],Table5[[#This Row],[کد سیستم]])</f>
        <v>1</v>
      </c>
    </row>
    <row r="667" spans="1:9" x14ac:dyDescent="0.25">
      <c r="A667" s="1">
        <v>666</v>
      </c>
      <c r="B667" s="1" t="s">
        <v>2876</v>
      </c>
      <c r="C667" s="1" t="s">
        <v>2876</v>
      </c>
      <c r="D667" s="1" t="s">
        <v>3751</v>
      </c>
      <c r="E667" s="1" t="s">
        <v>575</v>
      </c>
      <c r="F667" s="1" t="str">
        <f>VLOOKUP(Table5[[#This Row],[نام کارشناس دفتر فنی]],Table1[],3,0)</f>
        <v>کارشناس کالیبراسیون و برنامه ریزی تعمیرات برق وابزاردقیق</v>
      </c>
      <c r="G667" s="1" t="s">
        <v>704</v>
      </c>
      <c r="H667" s="1" t="str">
        <f>VLOOKUP(Table5[[#This Row],[نام شخص کارشناس نظارت]],Table1[],3,0)</f>
        <v>کارشناس برق و ابزار دقیق نظارت (1)</v>
      </c>
      <c r="I667" s="1">
        <f>COUNTIF(Table2[کد سیستم],Table5[[#This Row],[کد سیستم]])</f>
        <v>1</v>
      </c>
    </row>
    <row r="668" spans="1:9" x14ac:dyDescent="0.25">
      <c r="A668" s="1">
        <v>667</v>
      </c>
      <c r="B668" s="1" t="s">
        <v>2878</v>
      </c>
      <c r="C668" s="1" t="s">
        <v>2878</v>
      </c>
      <c r="D668" s="1" t="s">
        <v>3751</v>
      </c>
      <c r="E668" s="1" t="s">
        <v>575</v>
      </c>
      <c r="F668" s="1" t="str">
        <f>VLOOKUP(Table5[[#This Row],[نام کارشناس دفتر فنی]],Table1[],3,0)</f>
        <v>کارشناس کالیبراسیون و برنامه ریزی تعمیرات برق وابزاردقیق</v>
      </c>
      <c r="G668" s="1" t="s">
        <v>704</v>
      </c>
      <c r="H668" s="1" t="str">
        <f>VLOOKUP(Table5[[#This Row],[نام شخص کارشناس نظارت]],Table1[],3,0)</f>
        <v>کارشناس برق و ابزار دقیق نظارت (1)</v>
      </c>
      <c r="I668" s="1">
        <f>COUNTIF(Table2[کد سیستم],Table5[[#This Row],[کد سیستم]])</f>
        <v>1</v>
      </c>
    </row>
    <row r="669" spans="1:9" x14ac:dyDescent="0.25">
      <c r="A669" s="1">
        <v>668</v>
      </c>
      <c r="B669" s="1" t="s">
        <v>2880</v>
      </c>
      <c r="C669" s="1" t="s">
        <v>2880</v>
      </c>
      <c r="D669" s="1" t="s">
        <v>3751</v>
      </c>
      <c r="E669" s="1" t="s">
        <v>575</v>
      </c>
      <c r="F669" s="1" t="str">
        <f>VLOOKUP(Table5[[#This Row],[نام کارشناس دفتر فنی]],Table1[],3,0)</f>
        <v>کارشناس کالیبراسیون و برنامه ریزی تعمیرات برق وابزاردقیق</v>
      </c>
      <c r="G669" s="1" t="s">
        <v>704</v>
      </c>
      <c r="H669" s="1" t="str">
        <f>VLOOKUP(Table5[[#This Row],[نام شخص کارشناس نظارت]],Table1[],3,0)</f>
        <v>کارشناس برق و ابزار دقیق نظارت (1)</v>
      </c>
      <c r="I669" s="1">
        <f>COUNTIF(Table2[کد سیستم],Table5[[#This Row],[کد سیستم]])</f>
        <v>1</v>
      </c>
    </row>
    <row r="670" spans="1:9" x14ac:dyDescent="0.25">
      <c r="A670" s="1">
        <v>669</v>
      </c>
      <c r="B670" s="1" t="s">
        <v>2882</v>
      </c>
      <c r="C670" s="1">
        <v>1590</v>
      </c>
      <c r="D670" s="1" t="s">
        <v>3751</v>
      </c>
      <c r="E670" s="1" t="s">
        <v>575</v>
      </c>
      <c r="F670" s="1" t="str">
        <f>VLOOKUP(Table5[[#This Row],[نام کارشناس دفتر فنی]],Table1[],3,0)</f>
        <v>کارشناس کالیبراسیون و برنامه ریزی تعمیرات برق وابزاردقیق</v>
      </c>
      <c r="G670" s="1" t="s">
        <v>704</v>
      </c>
      <c r="H670" s="1" t="str">
        <f>VLOOKUP(Table5[[#This Row],[نام شخص کارشناس نظارت]],Table1[],3,0)</f>
        <v>کارشناس برق و ابزار دقیق نظارت (1)</v>
      </c>
      <c r="I670" s="1">
        <f>COUNTIF(Table2[کد سیستم],Table5[[#This Row],[کد سیستم]])</f>
        <v>1</v>
      </c>
    </row>
    <row r="671" spans="1:9" x14ac:dyDescent="0.25">
      <c r="A671" s="1">
        <v>670</v>
      </c>
      <c r="B671" s="1" t="s">
        <v>2884</v>
      </c>
      <c r="C671" s="1" t="s">
        <v>2884</v>
      </c>
      <c r="D671" s="1" t="s">
        <v>3751</v>
      </c>
      <c r="E671" s="1" t="s">
        <v>575</v>
      </c>
      <c r="F671" s="1" t="str">
        <f>VLOOKUP(Table5[[#This Row],[نام کارشناس دفتر فنی]],Table1[],3,0)</f>
        <v>کارشناس کالیبراسیون و برنامه ریزی تعمیرات برق وابزاردقیق</v>
      </c>
      <c r="G671" s="1" t="s">
        <v>704</v>
      </c>
      <c r="H671" s="1" t="str">
        <f>VLOOKUP(Table5[[#This Row],[نام شخص کارشناس نظارت]],Table1[],3,0)</f>
        <v>کارشناس برق و ابزار دقیق نظارت (1)</v>
      </c>
      <c r="I671" s="1">
        <f>COUNTIF(Table2[کد سیستم],Table5[[#This Row],[کد سیستم]])</f>
        <v>1</v>
      </c>
    </row>
    <row r="672" spans="1:9" x14ac:dyDescent="0.25">
      <c r="A672" s="1">
        <v>671</v>
      </c>
      <c r="B672" s="1" t="s">
        <v>2886</v>
      </c>
      <c r="C672" s="1" t="s">
        <v>2886</v>
      </c>
      <c r="D672" s="1" t="s">
        <v>3751</v>
      </c>
      <c r="E672" s="1" t="s">
        <v>575</v>
      </c>
      <c r="F672" s="1" t="str">
        <f>VLOOKUP(Table5[[#This Row],[نام کارشناس دفتر فنی]],Table1[],3,0)</f>
        <v>کارشناس کالیبراسیون و برنامه ریزی تعمیرات برق وابزاردقیق</v>
      </c>
      <c r="G672" s="1" t="s">
        <v>704</v>
      </c>
      <c r="H672" s="1" t="str">
        <f>VLOOKUP(Table5[[#This Row],[نام شخص کارشناس نظارت]],Table1[],3,0)</f>
        <v>کارشناس برق و ابزار دقیق نظارت (1)</v>
      </c>
      <c r="I672" s="1">
        <f>COUNTIF(Table2[کد سیستم],Table5[[#This Row],[کد سیستم]])</f>
        <v>1</v>
      </c>
    </row>
    <row r="673" spans="1:9" x14ac:dyDescent="0.25">
      <c r="A673" s="1">
        <v>672</v>
      </c>
      <c r="B673" s="1" t="s">
        <v>2888</v>
      </c>
      <c r="C673" s="1" t="s">
        <v>2888</v>
      </c>
      <c r="D673" s="1" t="s">
        <v>3751</v>
      </c>
      <c r="E673" s="1" t="s">
        <v>575</v>
      </c>
      <c r="F673" s="1" t="str">
        <f>VLOOKUP(Table5[[#This Row],[نام کارشناس دفتر فنی]],Table1[],3,0)</f>
        <v>کارشناس کالیبراسیون و برنامه ریزی تعمیرات برق وابزاردقیق</v>
      </c>
      <c r="G673" s="1" t="s">
        <v>704</v>
      </c>
      <c r="H673" s="1" t="str">
        <f>VLOOKUP(Table5[[#This Row],[نام شخص کارشناس نظارت]],Table1[],3,0)</f>
        <v>کارشناس برق و ابزار دقیق نظارت (1)</v>
      </c>
      <c r="I673" s="1">
        <f>COUNTIF(Table2[کد سیستم],Table5[[#This Row],[کد سیستم]])</f>
        <v>1</v>
      </c>
    </row>
    <row r="674" spans="1:9" x14ac:dyDescent="0.25">
      <c r="A674" s="1">
        <v>673</v>
      </c>
      <c r="B674" s="1" t="s">
        <v>2890</v>
      </c>
      <c r="C674" s="1" t="s">
        <v>2890</v>
      </c>
      <c r="D674" s="1" t="s">
        <v>3751</v>
      </c>
      <c r="E674" s="1" t="s">
        <v>575</v>
      </c>
      <c r="F674" s="1" t="str">
        <f>VLOOKUP(Table5[[#This Row],[نام کارشناس دفتر فنی]],Table1[],3,0)</f>
        <v>کارشناس کالیبراسیون و برنامه ریزی تعمیرات برق وابزاردقیق</v>
      </c>
      <c r="G674" s="1" t="s">
        <v>704</v>
      </c>
      <c r="H674" s="1" t="str">
        <f>VLOOKUP(Table5[[#This Row],[نام شخص کارشناس نظارت]],Table1[],3,0)</f>
        <v>کارشناس برق و ابزار دقیق نظارت (1)</v>
      </c>
      <c r="I674" s="1">
        <f>COUNTIF(Table2[کد سیستم],Table5[[#This Row],[کد سیستم]])</f>
        <v>1</v>
      </c>
    </row>
    <row r="675" spans="1:9" x14ac:dyDescent="0.25">
      <c r="A675" s="1">
        <v>674</v>
      </c>
      <c r="B675" s="1" t="s">
        <v>2892</v>
      </c>
      <c r="C675" s="1" t="s">
        <v>2892</v>
      </c>
      <c r="D675" s="1" t="s">
        <v>3751</v>
      </c>
      <c r="E675" s="1" t="s">
        <v>575</v>
      </c>
      <c r="F675" s="1" t="str">
        <f>VLOOKUP(Table5[[#This Row],[نام کارشناس دفتر فنی]],Table1[],3,0)</f>
        <v>کارشناس کالیبراسیون و برنامه ریزی تعمیرات برق وابزاردقیق</v>
      </c>
      <c r="G675" s="1" t="s">
        <v>704</v>
      </c>
      <c r="H675" s="1" t="str">
        <f>VLOOKUP(Table5[[#This Row],[نام شخص کارشناس نظارت]],Table1[],3,0)</f>
        <v>کارشناس برق و ابزار دقیق نظارت (1)</v>
      </c>
      <c r="I675" s="1">
        <f>COUNTIF(Table2[کد سیستم],Table5[[#This Row],[کد سیستم]])</f>
        <v>1</v>
      </c>
    </row>
    <row r="676" spans="1:9" x14ac:dyDescent="0.25">
      <c r="A676" s="1">
        <v>675</v>
      </c>
      <c r="B676" s="1" t="s">
        <v>2894</v>
      </c>
      <c r="C676" s="1" t="s">
        <v>2894</v>
      </c>
      <c r="D676" s="1" t="s">
        <v>3751</v>
      </c>
      <c r="E676" s="1" t="s">
        <v>575</v>
      </c>
      <c r="F676" s="1" t="str">
        <f>VLOOKUP(Table5[[#This Row],[نام کارشناس دفتر فنی]],Table1[],3,0)</f>
        <v>کارشناس کالیبراسیون و برنامه ریزی تعمیرات برق وابزاردقیق</v>
      </c>
      <c r="G676" s="1" t="s">
        <v>704</v>
      </c>
      <c r="H676" s="1" t="str">
        <f>VLOOKUP(Table5[[#This Row],[نام شخص کارشناس نظارت]],Table1[],3,0)</f>
        <v>کارشناس برق و ابزار دقیق نظارت (1)</v>
      </c>
      <c r="I676" s="1">
        <f>COUNTIF(Table2[کد سیستم],Table5[[#This Row],[کد سیستم]])</f>
        <v>1</v>
      </c>
    </row>
    <row r="677" spans="1:9" x14ac:dyDescent="0.25">
      <c r="A677" s="1">
        <v>676</v>
      </c>
      <c r="B677" s="1" t="s">
        <v>2896</v>
      </c>
      <c r="C677" s="1" t="s">
        <v>2896</v>
      </c>
      <c r="D677" s="1" t="s">
        <v>3751</v>
      </c>
      <c r="E677" s="1" t="s">
        <v>575</v>
      </c>
      <c r="F677" s="1" t="str">
        <f>VLOOKUP(Table5[[#This Row],[نام کارشناس دفتر فنی]],Table1[],3,0)</f>
        <v>کارشناس کالیبراسیون و برنامه ریزی تعمیرات برق وابزاردقیق</v>
      </c>
      <c r="G677" s="1" t="s">
        <v>704</v>
      </c>
      <c r="H677" s="1" t="str">
        <f>VLOOKUP(Table5[[#This Row],[نام شخص کارشناس نظارت]],Table1[],3,0)</f>
        <v>کارشناس برق و ابزار دقیق نظارت (1)</v>
      </c>
      <c r="I677" s="1">
        <f>COUNTIF(Table2[کد سیستم],Table5[[#This Row],[کد سیستم]])</f>
        <v>1</v>
      </c>
    </row>
    <row r="678" spans="1:9" x14ac:dyDescent="0.25">
      <c r="A678" s="1">
        <v>677</v>
      </c>
      <c r="B678" s="1" t="s">
        <v>2898</v>
      </c>
      <c r="C678" s="1" t="s">
        <v>2898</v>
      </c>
      <c r="D678" s="1" t="s">
        <v>3751</v>
      </c>
      <c r="E678" s="1" t="s">
        <v>575</v>
      </c>
      <c r="F678" s="1" t="str">
        <f>VLOOKUP(Table5[[#This Row],[نام کارشناس دفتر فنی]],Table1[],3,0)</f>
        <v>کارشناس کالیبراسیون و برنامه ریزی تعمیرات برق وابزاردقیق</v>
      </c>
      <c r="G678" s="1" t="s">
        <v>704</v>
      </c>
      <c r="H678" s="1" t="str">
        <f>VLOOKUP(Table5[[#This Row],[نام شخص کارشناس نظارت]],Table1[],3,0)</f>
        <v>کارشناس برق و ابزار دقیق نظارت (1)</v>
      </c>
      <c r="I678" s="1">
        <f>COUNTIF(Table2[کد سیستم],Table5[[#This Row],[کد سیستم]])</f>
        <v>1</v>
      </c>
    </row>
    <row r="679" spans="1:9" x14ac:dyDescent="0.25">
      <c r="A679" s="1">
        <v>678</v>
      </c>
      <c r="B679" s="1" t="s">
        <v>2900</v>
      </c>
      <c r="C679" s="1" t="s">
        <v>2900</v>
      </c>
      <c r="D679" s="1" t="s">
        <v>3751</v>
      </c>
      <c r="E679" s="1" t="s">
        <v>575</v>
      </c>
      <c r="F679" s="1" t="str">
        <f>VLOOKUP(Table5[[#This Row],[نام کارشناس دفتر فنی]],Table1[],3,0)</f>
        <v>کارشناس کالیبراسیون و برنامه ریزی تعمیرات برق وابزاردقیق</v>
      </c>
      <c r="G679" s="1" t="s">
        <v>704</v>
      </c>
      <c r="H679" s="1" t="str">
        <f>VLOOKUP(Table5[[#This Row],[نام شخص کارشناس نظارت]],Table1[],3,0)</f>
        <v>کارشناس برق و ابزار دقیق نظارت (1)</v>
      </c>
      <c r="I679" s="1">
        <f>COUNTIF(Table2[کد سیستم],Table5[[#This Row],[کد سیستم]])</f>
        <v>1</v>
      </c>
    </row>
    <row r="680" spans="1:9" x14ac:dyDescent="0.25">
      <c r="A680" s="1">
        <v>679</v>
      </c>
      <c r="B680" s="1" t="s">
        <v>2902</v>
      </c>
      <c r="C680" s="1" t="s">
        <v>2902</v>
      </c>
      <c r="D680" s="1" t="s">
        <v>3751</v>
      </c>
      <c r="E680" s="1" t="s">
        <v>575</v>
      </c>
      <c r="F680" s="1" t="str">
        <f>VLOOKUP(Table5[[#This Row],[نام کارشناس دفتر فنی]],Table1[],3,0)</f>
        <v>کارشناس کالیبراسیون و برنامه ریزی تعمیرات برق وابزاردقیق</v>
      </c>
      <c r="G680" s="1" t="s">
        <v>704</v>
      </c>
      <c r="H680" s="1" t="str">
        <f>VLOOKUP(Table5[[#This Row],[نام شخص کارشناس نظارت]],Table1[],3,0)</f>
        <v>کارشناس برق و ابزار دقیق نظارت (1)</v>
      </c>
      <c r="I680" s="1">
        <f>COUNTIF(Table2[کد سیستم],Table5[[#This Row],[کد سیستم]])</f>
        <v>1</v>
      </c>
    </row>
    <row r="681" spans="1:9" x14ac:dyDescent="0.25">
      <c r="A681" s="1">
        <v>680</v>
      </c>
      <c r="B681" s="1" t="s">
        <v>2904</v>
      </c>
      <c r="C681" s="1" t="s">
        <v>2904</v>
      </c>
      <c r="D681" s="1" t="s">
        <v>3751</v>
      </c>
      <c r="E681" s="1" t="s">
        <v>575</v>
      </c>
      <c r="F681" s="1" t="str">
        <f>VLOOKUP(Table5[[#This Row],[نام کارشناس دفتر فنی]],Table1[],3,0)</f>
        <v>کارشناس کالیبراسیون و برنامه ریزی تعمیرات برق وابزاردقیق</v>
      </c>
      <c r="G681" s="1" t="s">
        <v>704</v>
      </c>
      <c r="H681" s="1" t="str">
        <f>VLOOKUP(Table5[[#This Row],[نام شخص کارشناس نظارت]],Table1[],3,0)</f>
        <v>کارشناس برق و ابزار دقیق نظارت (1)</v>
      </c>
      <c r="I681" s="1">
        <f>COUNTIF(Table2[کد سیستم],Table5[[#This Row],[کد سیستم]])</f>
        <v>1</v>
      </c>
    </row>
    <row r="682" spans="1:9" x14ac:dyDescent="0.25">
      <c r="A682" s="1">
        <v>681</v>
      </c>
      <c r="B682" s="1" t="s">
        <v>2906</v>
      </c>
      <c r="C682" s="1" t="s">
        <v>2906</v>
      </c>
      <c r="D682" s="1" t="s">
        <v>3751</v>
      </c>
      <c r="E682" s="1" t="s">
        <v>575</v>
      </c>
      <c r="F682" s="1" t="str">
        <f>VLOOKUP(Table5[[#This Row],[نام کارشناس دفتر فنی]],Table1[],3,0)</f>
        <v>کارشناس کالیبراسیون و برنامه ریزی تعمیرات برق وابزاردقیق</v>
      </c>
      <c r="G682" s="1" t="s">
        <v>704</v>
      </c>
      <c r="H682" s="1" t="str">
        <f>VLOOKUP(Table5[[#This Row],[نام شخص کارشناس نظارت]],Table1[],3,0)</f>
        <v>کارشناس برق و ابزار دقیق نظارت (1)</v>
      </c>
      <c r="I682" s="1">
        <f>COUNTIF(Table2[کد سیستم],Table5[[#This Row],[کد سیستم]])</f>
        <v>1</v>
      </c>
    </row>
    <row r="683" spans="1:9" x14ac:dyDescent="0.25">
      <c r="A683" s="1">
        <v>682</v>
      </c>
      <c r="B683" s="1" t="s">
        <v>2908</v>
      </c>
      <c r="C683" s="1" t="s">
        <v>2908</v>
      </c>
      <c r="D683" s="1" t="s">
        <v>3751</v>
      </c>
      <c r="E683" s="1" t="s">
        <v>575</v>
      </c>
      <c r="F683" s="1" t="str">
        <f>VLOOKUP(Table5[[#This Row],[نام کارشناس دفتر فنی]],Table1[],3,0)</f>
        <v>کارشناس کالیبراسیون و برنامه ریزی تعمیرات برق وابزاردقیق</v>
      </c>
      <c r="G683" s="1" t="s">
        <v>704</v>
      </c>
      <c r="H683" s="1" t="str">
        <f>VLOOKUP(Table5[[#This Row],[نام شخص کارشناس نظارت]],Table1[],3,0)</f>
        <v>کارشناس برق و ابزار دقیق نظارت (1)</v>
      </c>
      <c r="I683" s="1">
        <f>COUNTIF(Table2[کد سیستم],Table5[[#This Row],[کد سیستم]])</f>
        <v>1</v>
      </c>
    </row>
    <row r="684" spans="1:9" x14ac:dyDescent="0.25">
      <c r="A684" s="1">
        <v>683</v>
      </c>
      <c r="B684" s="1" t="s">
        <v>2910</v>
      </c>
      <c r="C684" s="1" t="s">
        <v>2910</v>
      </c>
      <c r="D684" s="1" t="s">
        <v>3751</v>
      </c>
      <c r="E684" s="1" t="s">
        <v>575</v>
      </c>
      <c r="F684" s="1" t="str">
        <f>VLOOKUP(Table5[[#This Row],[نام کارشناس دفتر فنی]],Table1[],3,0)</f>
        <v>کارشناس کالیبراسیون و برنامه ریزی تعمیرات برق وابزاردقیق</v>
      </c>
      <c r="G684" s="1" t="s">
        <v>704</v>
      </c>
      <c r="H684" s="1" t="str">
        <f>VLOOKUP(Table5[[#This Row],[نام شخص کارشناس نظارت]],Table1[],3,0)</f>
        <v>کارشناس برق و ابزار دقیق نظارت (1)</v>
      </c>
      <c r="I684" s="1">
        <f>COUNTIF(Table2[کد سیستم],Table5[[#This Row],[کد سیستم]])</f>
        <v>1</v>
      </c>
    </row>
    <row r="685" spans="1:9" x14ac:dyDescent="0.25">
      <c r="A685" s="1">
        <v>684</v>
      </c>
      <c r="B685" s="1" t="s">
        <v>2912</v>
      </c>
      <c r="C685" s="1" t="s">
        <v>2912</v>
      </c>
      <c r="D685" s="1" t="s">
        <v>3751</v>
      </c>
      <c r="E685" s="1" t="s">
        <v>575</v>
      </c>
      <c r="F685" s="1" t="str">
        <f>VLOOKUP(Table5[[#This Row],[نام کارشناس دفتر فنی]],Table1[],3,0)</f>
        <v>کارشناس کالیبراسیون و برنامه ریزی تعمیرات برق وابزاردقیق</v>
      </c>
      <c r="G685" s="1" t="s">
        <v>704</v>
      </c>
      <c r="H685" s="1" t="str">
        <f>VLOOKUP(Table5[[#This Row],[نام شخص کارشناس نظارت]],Table1[],3,0)</f>
        <v>کارشناس برق و ابزار دقیق نظارت (1)</v>
      </c>
      <c r="I685" s="1">
        <f>COUNTIF(Table2[کد سیستم],Table5[[#This Row],[کد سیستم]])</f>
        <v>1</v>
      </c>
    </row>
    <row r="686" spans="1:9" x14ac:dyDescent="0.25">
      <c r="A686" s="1">
        <v>685</v>
      </c>
      <c r="B686" s="1" t="s">
        <v>2914</v>
      </c>
      <c r="C686" s="1">
        <v>160</v>
      </c>
      <c r="D686" s="1" t="s">
        <v>3751</v>
      </c>
      <c r="E686" s="1" t="s">
        <v>586</v>
      </c>
      <c r="F686" s="1" t="str">
        <f>VLOOKUP(Table5[[#This Row],[نام کارشناس دفتر فنی]],Table1[],3,0)</f>
        <v>کارشناس بازرسی وبرنامه ریزی تعمیرات برق وابزاردقیق(2)</v>
      </c>
      <c r="G686" s="1" t="s">
        <v>704</v>
      </c>
      <c r="H686" s="1" t="str">
        <f>VLOOKUP(Table5[[#This Row],[نام شخص کارشناس نظارت]],Table1[],3,0)</f>
        <v>کارشناس برق و ابزار دقیق نظارت (1)</v>
      </c>
      <c r="I686" s="1">
        <f>COUNTIF(Table2[کد سیستم],Table5[[#This Row],[کد سیستم]])</f>
        <v>1</v>
      </c>
    </row>
    <row r="687" spans="1:9" x14ac:dyDescent="0.25">
      <c r="A687" s="1">
        <v>686</v>
      </c>
      <c r="B687" s="1" t="s">
        <v>2916</v>
      </c>
      <c r="C687" s="1">
        <v>200</v>
      </c>
      <c r="D687" s="1" t="s">
        <v>3751</v>
      </c>
      <c r="E687" s="1" t="s">
        <v>575</v>
      </c>
      <c r="F687" s="1" t="str">
        <f>VLOOKUP(Table5[[#This Row],[نام کارشناس دفتر فنی]],Table1[],3,0)</f>
        <v>کارشناس کالیبراسیون و برنامه ریزی تعمیرات برق وابزاردقیق</v>
      </c>
      <c r="G687" s="1" t="s">
        <v>704</v>
      </c>
      <c r="H687" s="1" t="str">
        <f>VLOOKUP(Table5[[#This Row],[نام شخص کارشناس نظارت]],Table1[],3,0)</f>
        <v>کارشناس برق و ابزار دقیق نظارت (1)</v>
      </c>
      <c r="I687" s="1">
        <f>COUNTIF(Table2[کد سیستم],Table5[[#This Row],[کد سیستم]])</f>
        <v>1</v>
      </c>
    </row>
    <row r="688" spans="1:9" x14ac:dyDescent="0.25">
      <c r="A688" s="1">
        <v>687</v>
      </c>
      <c r="B688" s="1" t="s">
        <v>2918</v>
      </c>
      <c r="C688" s="1">
        <v>210</v>
      </c>
      <c r="D688" s="1" t="s">
        <v>3751</v>
      </c>
      <c r="E688" s="1" t="s">
        <v>575</v>
      </c>
      <c r="F688" s="1" t="str">
        <f>VLOOKUP(Table5[[#This Row],[نام کارشناس دفتر فنی]],Table1[],3,0)</f>
        <v>کارشناس کالیبراسیون و برنامه ریزی تعمیرات برق وابزاردقیق</v>
      </c>
      <c r="G688" s="1" t="s">
        <v>704</v>
      </c>
      <c r="H688" s="1" t="str">
        <f>VLOOKUP(Table5[[#This Row],[نام شخص کارشناس نظارت]],Table1[],3,0)</f>
        <v>کارشناس برق و ابزار دقیق نظارت (1)</v>
      </c>
      <c r="I688" s="1">
        <f>COUNTIF(Table2[کد سیستم],Table5[[#This Row],[کد سیستم]])</f>
        <v>1</v>
      </c>
    </row>
    <row r="689" spans="1:9" x14ac:dyDescent="0.25">
      <c r="A689" s="1">
        <v>688</v>
      </c>
      <c r="B689" s="1" t="s">
        <v>2920</v>
      </c>
      <c r="C689" s="1">
        <v>300</v>
      </c>
      <c r="D689" s="1" t="s">
        <v>3751</v>
      </c>
      <c r="E689" s="1" t="s">
        <v>575</v>
      </c>
      <c r="F689" s="1" t="str">
        <f>VLOOKUP(Table5[[#This Row],[نام کارشناس دفتر فنی]],Table1[],3,0)</f>
        <v>کارشناس کالیبراسیون و برنامه ریزی تعمیرات برق وابزاردقیق</v>
      </c>
      <c r="G689" s="1" t="s">
        <v>704</v>
      </c>
      <c r="H689" s="1" t="str">
        <f>VLOOKUP(Table5[[#This Row],[نام شخص کارشناس نظارت]],Table1[],3,0)</f>
        <v>کارشناس برق و ابزار دقیق نظارت (1)</v>
      </c>
      <c r="I689" s="1">
        <f>COUNTIF(Table2[کد سیستم],Table5[[#This Row],[کد سیستم]])</f>
        <v>1</v>
      </c>
    </row>
    <row r="690" spans="1:9" x14ac:dyDescent="0.25">
      <c r="A690" s="1">
        <v>689</v>
      </c>
      <c r="B690" s="1" t="s">
        <v>2922</v>
      </c>
      <c r="C690" s="1">
        <v>310</v>
      </c>
      <c r="D690" s="1" t="s">
        <v>3751</v>
      </c>
      <c r="E690" s="1" t="s">
        <v>575</v>
      </c>
      <c r="F690" s="1" t="str">
        <f>VLOOKUP(Table5[[#This Row],[نام کارشناس دفتر فنی]],Table1[],3,0)</f>
        <v>کارشناس کالیبراسیون و برنامه ریزی تعمیرات برق وابزاردقیق</v>
      </c>
      <c r="G690" s="1" t="s">
        <v>704</v>
      </c>
      <c r="H690" s="1" t="str">
        <f>VLOOKUP(Table5[[#This Row],[نام شخص کارشناس نظارت]],Table1[],3,0)</f>
        <v>کارشناس برق و ابزار دقیق نظارت (1)</v>
      </c>
      <c r="I690" s="1">
        <f>COUNTIF(Table2[کد سیستم],Table5[[#This Row],[کد سیستم]])</f>
        <v>1</v>
      </c>
    </row>
    <row r="691" spans="1:9" x14ac:dyDescent="0.25">
      <c r="A691" s="1">
        <v>690</v>
      </c>
      <c r="B691" s="1" t="s">
        <v>2924</v>
      </c>
      <c r="C691" s="1">
        <v>330</v>
      </c>
      <c r="D691" s="1" t="s">
        <v>3751</v>
      </c>
      <c r="E691" s="1" t="s">
        <v>575</v>
      </c>
      <c r="F691" s="1" t="str">
        <f>VLOOKUP(Table5[[#This Row],[نام کارشناس دفتر فنی]],Table1[],3,0)</f>
        <v>کارشناس کالیبراسیون و برنامه ریزی تعمیرات برق وابزاردقیق</v>
      </c>
      <c r="G691" s="1" t="s">
        <v>704</v>
      </c>
      <c r="H691" s="1" t="str">
        <f>VLOOKUP(Table5[[#This Row],[نام شخص کارشناس نظارت]],Table1[],3,0)</f>
        <v>کارشناس برق و ابزار دقیق نظارت (1)</v>
      </c>
      <c r="I691" s="1">
        <f>COUNTIF(Table2[کد سیستم],Table5[[#This Row],[کد سیستم]])</f>
        <v>1</v>
      </c>
    </row>
    <row r="692" spans="1:9" x14ac:dyDescent="0.25">
      <c r="A692" s="1">
        <v>691</v>
      </c>
      <c r="B692" s="1" t="s">
        <v>2926</v>
      </c>
      <c r="C692" s="1">
        <v>500</v>
      </c>
      <c r="D692" s="1" t="s">
        <v>3751</v>
      </c>
      <c r="E692" s="1" t="s">
        <v>418</v>
      </c>
      <c r="F692" s="1" t="str">
        <f>VLOOKUP(Table5[[#This Row],[نام کارشناس دفتر فنی]],Table1[],3,0)</f>
        <v>کارشناس بازرسی وبرنامه ریزی تعمیرات برق وابزاردقیق(1)</v>
      </c>
      <c r="G692" s="1" t="s">
        <v>704</v>
      </c>
      <c r="H692" s="1" t="str">
        <f>VLOOKUP(Table5[[#This Row],[نام شخص کارشناس نظارت]],Table1[],3,0)</f>
        <v>کارشناس برق و ابزار دقیق نظارت (1)</v>
      </c>
      <c r="I692" s="1">
        <f>COUNTIF(Table2[کد سیستم],Table5[[#This Row],[کد سیستم]])</f>
        <v>1</v>
      </c>
    </row>
    <row r="693" spans="1:9" x14ac:dyDescent="0.25">
      <c r="A693" s="1">
        <v>692</v>
      </c>
      <c r="B693" s="1" t="s">
        <v>2928</v>
      </c>
      <c r="C693" s="1">
        <v>510</v>
      </c>
      <c r="D693" s="1" t="s">
        <v>3751</v>
      </c>
      <c r="E693" s="1" t="s">
        <v>418</v>
      </c>
      <c r="F693" s="1" t="str">
        <f>VLOOKUP(Table5[[#This Row],[نام کارشناس دفتر فنی]],Table1[],3,0)</f>
        <v>کارشناس بازرسی وبرنامه ریزی تعمیرات برق وابزاردقیق(1)</v>
      </c>
      <c r="G693" s="1" t="s">
        <v>704</v>
      </c>
      <c r="H693" s="1" t="str">
        <f>VLOOKUP(Table5[[#This Row],[نام شخص کارشناس نظارت]],Table1[],3,0)</f>
        <v>کارشناس برق و ابزار دقیق نظارت (1)</v>
      </c>
      <c r="I693" s="1">
        <f>COUNTIF(Table2[کد سیستم],Table5[[#This Row],[کد سیستم]])</f>
        <v>1</v>
      </c>
    </row>
    <row r="694" spans="1:9" x14ac:dyDescent="0.25">
      <c r="A694" s="1">
        <v>693</v>
      </c>
      <c r="B694" s="1" t="s">
        <v>2930</v>
      </c>
      <c r="C694" s="1">
        <v>520</v>
      </c>
      <c r="D694" s="1" t="s">
        <v>3751</v>
      </c>
      <c r="E694" s="1" t="s">
        <v>418</v>
      </c>
      <c r="F694" s="1" t="str">
        <f>VLOOKUP(Table5[[#This Row],[نام کارشناس دفتر فنی]],Table1[],3,0)</f>
        <v>کارشناس بازرسی وبرنامه ریزی تعمیرات برق وابزاردقیق(1)</v>
      </c>
      <c r="G694" s="1" t="s">
        <v>704</v>
      </c>
      <c r="H694" s="1" t="str">
        <f>VLOOKUP(Table5[[#This Row],[نام شخص کارشناس نظارت]],Table1[],3,0)</f>
        <v>کارشناس برق و ابزار دقیق نظارت (1)</v>
      </c>
      <c r="I694" s="1">
        <f>COUNTIF(Table2[کد سیستم],Table5[[#This Row],[کد سیستم]])</f>
        <v>1</v>
      </c>
    </row>
    <row r="695" spans="1:9" x14ac:dyDescent="0.25">
      <c r="A695" s="1">
        <v>694</v>
      </c>
      <c r="B695" s="1" t="s">
        <v>2932</v>
      </c>
      <c r="C695" s="1">
        <v>600</v>
      </c>
      <c r="D695" s="1" t="s">
        <v>3751</v>
      </c>
      <c r="E695" s="1" t="s">
        <v>418</v>
      </c>
      <c r="F695" s="1" t="str">
        <f>VLOOKUP(Table5[[#This Row],[نام کارشناس دفتر فنی]],Table1[],3,0)</f>
        <v>کارشناس بازرسی وبرنامه ریزی تعمیرات برق وابزاردقیق(1)</v>
      </c>
      <c r="G695" s="1" t="s">
        <v>704</v>
      </c>
      <c r="H695" s="1" t="str">
        <f>VLOOKUP(Table5[[#This Row],[نام شخص کارشناس نظارت]],Table1[],3,0)</f>
        <v>کارشناس برق و ابزار دقیق نظارت (1)</v>
      </c>
      <c r="I695" s="1">
        <f>COUNTIF(Table2[کد سیستم],Table5[[#This Row],[کد سیستم]])</f>
        <v>1</v>
      </c>
    </row>
    <row r="696" spans="1:9" x14ac:dyDescent="0.25">
      <c r="A696" s="1">
        <v>695</v>
      </c>
      <c r="B696" s="1" t="s">
        <v>2934</v>
      </c>
      <c r="C696" s="1">
        <v>610</v>
      </c>
      <c r="D696" s="1" t="s">
        <v>3751</v>
      </c>
      <c r="E696" s="1" t="s">
        <v>418</v>
      </c>
      <c r="F696" s="1" t="str">
        <f>VLOOKUP(Table5[[#This Row],[نام کارشناس دفتر فنی]],Table1[],3,0)</f>
        <v>کارشناس بازرسی وبرنامه ریزی تعمیرات برق وابزاردقیق(1)</v>
      </c>
      <c r="G696" s="1" t="s">
        <v>704</v>
      </c>
      <c r="H696" s="1" t="str">
        <f>VLOOKUP(Table5[[#This Row],[نام شخص کارشناس نظارت]],Table1[],3,0)</f>
        <v>کارشناس برق و ابزار دقیق نظارت (1)</v>
      </c>
      <c r="I696" s="1">
        <f>COUNTIF(Table2[کد سیستم],Table5[[#This Row],[کد سیستم]])</f>
        <v>1</v>
      </c>
    </row>
    <row r="697" spans="1:9" x14ac:dyDescent="0.25">
      <c r="A697" s="1">
        <v>696</v>
      </c>
      <c r="B697" s="1" t="s">
        <v>2936</v>
      </c>
      <c r="C697" s="1">
        <v>620</v>
      </c>
      <c r="D697" s="1" t="s">
        <v>3751</v>
      </c>
      <c r="E697" s="1" t="s">
        <v>418</v>
      </c>
      <c r="F697" s="1" t="str">
        <f>VLOOKUP(Table5[[#This Row],[نام کارشناس دفتر فنی]],Table1[],3,0)</f>
        <v>کارشناس بازرسی وبرنامه ریزی تعمیرات برق وابزاردقیق(1)</v>
      </c>
      <c r="G697" s="1" t="s">
        <v>704</v>
      </c>
      <c r="H697" s="1" t="str">
        <f>VLOOKUP(Table5[[#This Row],[نام شخص کارشناس نظارت]],Table1[],3,0)</f>
        <v>کارشناس برق و ابزار دقیق نظارت (1)</v>
      </c>
      <c r="I697" s="1">
        <f>COUNTIF(Table2[کد سیستم],Table5[[#This Row],[کد سیستم]])</f>
        <v>1</v>
      </c>
    </row>
    <row r="698" spans="1:9" x14ac:dyDescent="0.25">
      <c r="A698" s="1">
        <v>697</v>
      </c>
      <c r="B698" s="1" t="s">
        <v>2938</v>
      </c>
      <c r="C698" s="1">
        <v>700</v>
      </c>
      <c r="D698" s="1" t="s">
        <v>3751</v>
      </c>
      <c r="E698" s="1" t="s">
        <v>1435</v>
      </c>
      <c r="F698" s="1" t="str">
        <f>VLOOKUP(Table5[[#This Row],[نام کارشناس دفتر فنی]],Table1[],3,0)</f>
        <v>کارشناس بازرسی وبرنامه ریزی تعمیرات برق وابزاردقیق(3)</v>
      </c>
      <c r="G698" s="1" t="s">
        <v>704</v>
      </c>
      <c r="H698" s="1" t="str">
        <f>VLOOKUP(Table5[[#This Row],[نام شخص کارشناس نظارت]],Table1[],3,0)</f>
        <v>کارشناس برق و ابزار دقیق نظارت (1)</v>
      </c>
      <c r="I698" s="1">
        <f>COUNTIF(Table2[کد سیستم],Table5[[#This Row],[کد سیستم]])</f>
        <v>1</v>
      </c>
    </row>
    <row r="699" spans="1:9" x14ac:dyDescent="0.25">
      <c r="A699" s="1">
        <v>698</v>
      </c>
      <c r="B699" s="1" t="s">
        <v>2940</v>
      </c>
      <c r="C699" s="1">
        <v>710</v>
      </c>
      <c r="D699" s="1" t="s">
        <v>3751</v>
      </c>
      <c r="E699" s="1" t="s">
        <v>1435</v>
      </c>
      <c r="F699" s="1" t="str">
        <f>VLOOKUP(Table5[[#This Row],[نام کارشناس دفتر فنی]],Table1[],3,0)</f>
        <v>کارشناس بازرسی وبرنامه ریزی تعمیرات برق وابزاردقیق(3)</v>
      </c>
      <c r="G699" s="1" t="s">
        <v>704</v>
      </c>
      <c r="H699" s="1" t="str">
        <f>VLOOKUP(Table5[[#This Row],[نام شخص کارشناس نظارت]],Table1[],3,0)</f>
        <v>کارشناس برق و ابزار دقیق نظارت (1)</v>
      </c>
      <c r="I699" s="1">
        <f>COUNTIF(Table2[کد سیستم],Table5[[#This Row],[کد سیستم]])</f>
        <v>1</v>
      </c>
    </row>
    <row r="700" spans="1:9" x14ac:dyDescent="0.25">
      <c r="A700" s="1">
        <v>699</v>
      </c>
      <c r="B700" s="1" t="s">
        <v>2942</v>
      </c>
      <c r="C700" s="1">
        <v>720</v>
      </c>
      <c r="D700" s="1" t="s">
        <v>3751</v>
      </c>
      <c r="E700" s="1" t="s">
        <v>1435</v>
      </c>
      <c r="F700" s="1" t="str">
        <f>VLOOKUP(Table5[[#This Row],[نام کارشناس دفتر فنی]],Table1[],3,0)</f>
        <v>کارشناس بازرسی وبرنامه ریزی تعمیرات برق وابزاردقیق(3)</v>
      </c>
      <c r="G700" s="1" t="s">
        <v>704</v>
      </c>
      <c r="H700" s="1" t="str">
        <f>VLOOKUP(Table5[[#This Row],[نام شخص کارشناس نظارت]],Table1[],3,0)</f>
        <v>کارشناس برق و ابزار دقیق نظارت (1)</v>
      </c>
      <c r="I700" s="1">
        <f>COUNTIF(Table2[کد سیستم],Table5[[#This Row],[کد سیستم]])</f>
        <v>1</v>
      </c>
    </row>
    <row r="701" spans="1:9" x14ac:dyDescent="0.25">
      <c r="A701" s="1">
        <v>700</v>
      </c>
      <c r="B701" s="1" t="s">
        <v>2944</v>
      </c>
      <c r="C701" s="1">
        <v>730</v>
      </c>
      <c r="D701" s="1" t="s">
        <v>3751</v>
      </c>
      <c r="E701" s="1" t="s">
        <v>1435</v>
      </c>
      <c r="F701" s="1" t="str">
        <f>VLOOKUP(Table5[[#This Row],[نام کارشناس دفتر فنی]],Table1[],3,0)</f>
        <v>کارشناس بازرسی وبرنامه ریزی تعمیرات برق وابزاردقیق(3)</v>
      </c>
      <c r="G701" s="1" t="s">
        <v>704</v>
      </c>
      <c r="H701" s="1" t="str">
        <f>VLOOKUP(Table5[[#This Row],[نام شخص کارشناس نظارت]],Table1[],3,0)</f>
        <v>کارشناس برق و ابزار دقیق نظارت (1)</v>
      </c>
      <c r="I701" s="1">
        <f>COUNTIF(Table2[کد سیستم],Table5[[#This Row],[کد سیستم]])</f>
        <v>1</v>
      </c>
    </row>
    <row r="702" spans="1:9" x14ac:dyDescent="0.25">
      <c r="A702" s="1">
        <v>701</v>
      </c>
      <c r="B702" s="1" t="s">
        <v>2946</v>
      </c>
      <c r="C702" s="1">
        <v>740</v>
      </c>
      <c r="D702" s="1" t="s">
        <v>3751</v>
      </c>
      <c r="E702" s="1" t="s">
        <v>1435</v>
      </c>
      <c r="F702" s="1" t="str">
        <f>VLOOKUP(Table5[[#This Row],[نام کارشناس دفتر فنی]],Table1[],3,0)</f>
        <v>کارشناس بازرسی وبرنامه ریزی تعمیرات برق وابزاردقیق(3)</v>
      </c>
      <c r="G702" s="1" t="s">
        <v>704</v>
      </c>
      <c r="H702" s="1" t="str">
        <f>VLOOKUP(Table5[[#This Row],[نام شخص کارشناس نظارت]],Table1[],3,0)</f>
        <v>کارشناس برق و ابزار دقیق نظارت (1)</v>
      </c>
      <c r="I702" s="1">
        <f>COUNTIF(Table2[کد سیستم],Table5[[#This Row],[کد سیستم]])</f>
        <v>1</v>
      </c>
    </row>
    <row r="703" spans="1:9" x14ac:dyDescent="0.25">
      <c r="A703" s="1">
        <v>702</v>
      </c>
      <c r="B703" s="1" t="s">
        <v>2948</v>
      </c>
      <c r="C703" s="1">
        <v>800</v>
      </c>
      <c r="D703" s="1" t="s">
        <v>3751</v>
      </c>
      <c r="E703" s="1" t="s">
        <v>418</v>
      </c>
      <c r="F703" s="1" t="str">
        <f>VLOOKUP(Table5[[#This Row],[نام کارشناس دفتر فنی]],Table1[],3,0)</f>
        <v>کارشناس بازرسی وبرنامه ریزی تعمیرات برق وابزاردقیق(1)</v>
      </c>
      <c r="G703" s="1" t="s">
        <v>704</v>
      </c>
      <c r="H703" s="1" t="str">
        <f>VLOOKUP(Table5[[#This Row],[نام شخص کارشناس نظارت]],Table1[],3,0)</f>
        <v>کارشناس برق و ابزار دقیق نظارت (1)</v>
      </c>
      <c r="I703" s="1">
        <f>COUNTIF(Table2[کد سیستم],Table5[[#This Row],[کد سیستم]])</f>
        <v>1</v>
      </c>
    </row>
    <row r="704" spans="1:9" x14ac:dyDescent="0.25">
      <c r="A704" s="1">
        <v>703</v>
      </c>
      <c r="B704" s="1" t="s">
        <v>2950</v>
      </c>
      <c r="C704" s="1">
        <v>810</v>
      </c>
      <c r="D704" s="1" t="s">
        <v>3751</v>
      </c>
      <c r="E704" s="1" t="s">
        <v>418</v>
      </c>
      <c r="F704" s="1" t="str">
        <f>VLOOKUP(Table5[[#This Row],[نام کارشناس دفتر فنی]],Table1[],3,0)</f>
        <v>کارشناس بازرسی وبرنامه ریزی تعمیرات برق وابزاردقیق(1)</v>
      </c>
      <c r="G704" s="1" t="s">
        <v>704</v>
      </c>
      <c r="H704" s="1" t="str">
        <f>VLOOKUP(Table5[[#This Row],[نام شخص کارشناس نظارت]],Table1[],3,0)</f>
        <v>کارشناس برق و ابزار دقیق نظارت (1)</v>
      </c>
      <c r="I704" s="1">
        <f>COUNTIF(Table2[کد سیستم],Table5[[#This Row],[کد سیستم]])</f>
        <v>1</v>
      </c>
    </row>
    <row r="705" spans="1:9" x14ac:dyDescent="0.25">
      <c r="A705" s="1">
        <v>704</v>
      </c>
      <c r="B705" s="1" t="s">
        <v>2952</v>
      </c>
      <c r="C705" s="1">
        <v>820</v>
      </c>
      <c r="D705" s="1" t="s">
        <v>3751</v>
      </c>
      <c r="E705" s="1" t="s">
        <v>418</v>
      </c>
      <c r="F705" s="1" t="str">
        <f>VLOOKUP(Table5[[#This Row],[نام کارشناس دفتر فنی]],Table1[],3,0)</f>
        <v>کارشناس بازرسی وبرنامه ریزی تعمیرات برق وابزاردقیق(1)</v>
      </c>
      <c r="G705" s="1" t="s">
        <v>704</v>
      </c>
      <c r="H705" s="1" t="str">
        <f>VLOOKUP(Table5[[#This Row],[نام شخص کارشناس نظارت]],Table1[],3,0)</f>
        <v>کارشناس برق و ابزار دقیق نظارت (1)</v>
      </c>
      <c r="I705" s="1">
        <f>COUNTIF(Table2[کد سیستم],Table5[[#This Row],[کد سیستم]])</f>
        <v>1</v>
      </c>
    </row>
    <row r="706" spans="1:9" x14ac:dyDescent="0.25">
      <c r="A706" s="1">
        <v>705</v>
      </c>
      <c r="B706" s="1" t="s">
        <v>2954</v>
      </c>
      <c r="C706" s="1">
        <v>830</v>
      </c>
      <c r="D706" s="1" t="s">
        <v>3751</v>
      </c>
      <c r="E706" s="1" t="s">
        <v>418</v>
      </c>
      <c r="F706" s="1" t="str">
        <f>VLOOKUP(Table5[[#This Row],[نام کارشناس دفتر فنی]],Table1[],3,0)</f>
        <v>کارشناس بازرسی وبرنامه ریزی تعمیرات برق وابزاردقیق(1)</v>
      </c>
      <c r="G706" s="1" t="s">
        <v>704</v>
      </c>
      <c r="H706" s="1" t="str">
        <f>VLOOKUP(Table5[[#This Row],[نام شخص کارشناس نظارت]],Table1[],3,0)</f>
        <v>کارشناس برق و ابزار دقیق نظارت (1)</v>
      </c>
      <c r="I706" s="1">
        <f>COUNTIF(Table2[کد سیستم],Table5[[#This Row],[کد سیستم]])</f>
        <v>1</v>
      </c>
    </row>
    <row r="707" spans="1:9" x14ac:dyDescent="0.25">
      <c r="A707" s="1">
        <v>706</v>
      </c>
      <c r="B707" s="1" t="s">
        <v>2956</v>
      </c>
      <c r="C707" s="1">
        <v>900</v>
      </c>
      <c r="D707" s="1" t="s">
        <v>3751</v>
      </c>
      <c r="E707" s="1" t="s">
        <v>586</v>
      </c>
      <c r="F707" s="1" t="str">
        <f>VLOOKUP(Table5[[#This Row],[نام کارشناس دفتر فنی]],Table1[],3,0)</f>
        <v>کارشناس بازرسی وبرنامه ریزی تعمیرات برق وابزاردقیق(2)</v>
      </c>
      <c r="G707" s="1" t="s">
        <v>704</v>
      </c>
      <c r="H707" s="1" t="str">
        <f>VLOOKUP(Table5[[#This Row],[نام شخص کارشناس نظارت]],Table1[],3,0)</f>
        <v>کارشناس برق و ابزار دقیق نظارت (1)</v>
      </c>
      <c r="I707" s="1">
        <f>COUNTIF(Table2[کد سیستم],Table5[[#This Row],[کد سیستم]])</f>
        <v>1</v>
      </c>
    </row>
    <row r="708" spans="1:9" x14ac:dyDescent="0.25">
      <c r="A708" s="1">
        <v>707</v>
      </c>
      <c r="B708" s="1" t="s">
        <v>2958</v>
      </c>
      <c r="C708" s="1">
        <v>910</v>
      </c>
      <c r="D708" s="1" t="s">
        <v>3751</v>
      </c>
      <c r="E708" s="1" t="s">
        <v>586</v>
      </c>
      <c r="F708" s="1" t="str">
        <f>VLOOKUP(Table5[[#This Row],[نام کارشناس دفتر فنی]],Table1[],3,0)</f>
        <v>کارشناس بازرسی وبرنامه ریزی تعمیرات برق وابزاردقیق(2)</v>
      </c>
      <c r="G708" s="1" t="s">
        <v>704</v>
      </c>
      <c r="H708" s="1" t="str">
        <f>VLOOKUP(Table5[[#This Row],[نام شخص کارشناس نظارت]],Table1[],3,0)</f>
        <v>کارشناس برق و ابزار دقیق نظارت (1)</v>
      </c>
      <c r="I708" s="1">
        <f>COUNTIF(Table2[کد سیستم],Table5[[#This Row],[کد سیستم]])</f>
        <v>1</v>
      </c>
    </row>
    <row r="709" spans="1:9" x14ac:dyDescent="0.25">
      <c r="A709" s="1">
        <v>708</v>
      </c>
      <c r="B709" s="1" t="s">
        <v>2960</v>
      </c>
      <c r="C709" s="1">
        <v>920</v>
      </c>
      <c r="D709" s="1" t="s">
        <v>3751</v>
      </c>
      <c r="E709" s="1" t="s">
        <v>586</v>
      </c>
      <c r="F709" s="1" t="str">
        <f>VLOOKUP(Table5[[#This Row],[نام کارشناس دفتر فنی]],Table1[],3,0)</f>
        <v>کارشناس بازرسی وبرنامه ریزی تعمیرات برق وابزاردقیق(2)</v>
      </c>
      <c r="G709" s="1" t="s">
        <v>704</v>
      </c>
      <c r="H709" s="1" t="str">
        <f>VLOOKUP(Table5[[#This Row],[نام شخص کارشناس نظارت]],Table1[],3,0)</f>
        <v>کارشناس برق و ابزار دقیق نظارت (1)</v>
      </c>
      <c r="I709" s="1">
        <f>COUNTIF(Table2[کد سیستم],Table5[[#This Row],[کد سیستم]])</f>
        <v>1</v>
      </c>
    </row>
    <row r="710" spans="1:9" x14ac:dyDescent="0.25">
      <c r="A710" s="1">
        <v>709</v>
      </c>
      <c r="B710" s="1" t="s">
        <v>2962</v>
      </c>
      <c r="C710" s="1">
        <v>930</v>
      </c>
      <c r="D710" s="1" t="s">
        <v>3751</v>
      </c>
      <c r="E710" s="1" t="s">
        <v>586</v>
      </c>
      <c r="F710" s="1" t="str">
        <f>VLOOKUP(Table5[[#This Row],[نام کارشناس دفتر فنی]],Table1[],3,0)</f>
        <v>کارشناس بازرسی وبرنامه ریزی تعمیرات برق وابزاردقیق(2)</v>
      </c>
      <c r="G710" s="1" t="s">
        <v>704</v>
      </c>
      <c r="H710" s="1" t="str">
        <f>VLOOKUP(Table5[[#This Row],[نام شخص کارشناس نظارت]],Table1[],3,0)</f>
        <v>کارشناس برق و ابزار دقیق نظارت (1)</v>
      </c>
      <c r="I710" s="1">
        <f>COUNTIF(Table2[کد سیستم],Table5[[#This Row],[کد سیستم]])</f>
        <v>1</v>
      </c>
    </row>
    <row r="711" spans="1:9" x14ac:dyDescent="0.25">
      <c r="A711" s="1">
        <v>710</v>
      </c>
      <c r="B711" s="1" t="s">
        <v>2964</v>
      </c>
      <c r="C711" s="1">
        <v>940</v>
      </c>
      <c r="D711" s="1" t="s">
        <v>3751</v>
      </c>
      <c r="E711" s="1" t="s">
        <v>586</v>
      </c>
      <c r="F711" s="1" t="str">
        <f>VLOOKUP(Table5[[#This Row],[نام کارشناس دفتر فنی]],Table1[],3,0)</f>
        <v>کارشناس بازرسی وبرنامه ریزی تعمیرات برق وابزاردقیق(2)</v>
      </c>
      <c r="G711" s="1" t="s">
        <v>704</v>
      </c>
      <c r="H711" s="1" t="str">
        <f>VLOOKUP(Table5[[#This Row],[نام شخص کارشناس نظارت]],Table1[],3,0)</f>
        <v>کارشناس برق و ابزار دقیق نظارت (1)</v>
      </c>
      <c r="I711" s="1">
        <f>COUNTIF(Table2[کد سیستم],Table5[[#This Row],[کد سیستم]])</f>
        <v>1</v>
      </c>
    </row>
    <row r="712" spans="1:9" x14ac:dyDescent="0.25">
      <c r="A712" s="1">
        <v>711</v>
      </c>
      <c r="B712" s="1" t="s">
        <v>2966</v>
      </c>
      <c r="C712" s="1">
        <v>950</v>
      </c>
      <c r="D712" s="1" t="s">
        <v>3751</v>
      </c>
      <c r="E712" s="1" t="s">
        <v>586</v>
      </c>
      <c r="F712" s="1" t="str">
        <f>VLOOKUP(Table5[[#This Row],[نام کارشناس دفتر فنی]],Table1[],3,0)</f>
        <v>کارشناس بازرسی وبرنامه ریزی تعمیرات برق وابزاردقیق(2)</v>
      </c>
      <c r="G712" s="1" t="s">
        <v>704</v>
      </c>
      <c r="H712" s="1" t="str">
        <f>VLOOKUP(Table5[[#This Row],[نام شخص کارشناس نظارت]],Table1[],3,0)</f>
        <v>کارشناس برق و ابزار دقیق نظارت (1)</v>
      </c>
      <c r="I712" s="1">
        <f>COUNTIF(Table2[کد سیستم],Table5[[#This Row],[کد سیستم]])</f>
        <v>1</v>
      </c>
    </row>
    <row r="713" spans="1:9" x14ac:dyDescent="0.25">
      <c r="A713" s="1">
        <v>712</v>
      </c>
      <c r="B713" s="1" t="s">
        <v>2968</v>
      </c>
      <c r="C713" s="1" t="s">
        <v>2969</v>
      </c>
      <c r="D713" s="1" t="s">
        <v>3751</v>
      </c>
      <c r="E713" s="1" t="s">
        <v>575</v>
      </c>
      <c r="F713" s="1" t="str">
        <f>VLOOKUP(Table5[[#This Row],[نام کارشناس دفتر فنی]],Table1[],3,0)</f>
        <v>کارشناس کالیبراسیون و برنامه ریزی تعمیرات برق وابزاردقیق</v>
      </c>
      <c r="G713" s="1" t="s">
        <v>704</v>
      </c>
      <c r="H713" s="1" t="str">
        <f>VLOOKUP(Table5[[#This Row],[نام شخص کارشناس نظارت]],Table1[],3,0)</f>
        <v>کارشناس برق و ابزار دقیق نظارت (1)</v>
      </c>
      <c r="I713" s="1">
        <f>COUNTIF(Table2[کد سیستم],Table5[[#This Row],[کد سیستم]])</f>
        <v>1</v>
      </c>
    </row>
    <row r="714" spans="1:9" x14ac:dyDescent="0.25">
      <c r="A714" s="1">
        <v>713</v>
      </c>
      <c r="B714" s="1" t="s">
        <v>2971</v>
      </c>
      <c r="C714" s="1" t="s">
        <v>2971</v>
      </c>
      <c r="D714" s="1" t="s">
        <v>3751</v>
      </c>
      <c r="E714" s="1" t="s">
        <v>575</v>
      </c>
      <c r="F714" s="1" t="str">
        <f>VLOOKUP(Table5[[#This Row],[نام کارشناس دفتر فنی]],Table1[],3,0)</f>
        <v>کارشناس کالیبراسیون و برنامه ریزی تعمیرات برق وابزاردقیق</v>
      </c>
      <c r="G714" s="1" t="s">
        <v>704</v>
      </c>
      <c r="H714" s="1" t="str">
        <f>VLOOKUP(Table5[[#This Row],[نام شخص کارشناس نظارت]],Table1[],3,0)</f>
        <v>کارشناس برق و ابزار دقیق نظارت (1)</v>
      </c>
      <c r="I714" s="1">
        <f>COUNTIF(Table2[کد سیستم],Table5[[#This Row],[کد سیستم]])</f>
        <v>1</v>
      </c>
    </row>
    <row r="715" spans="1:9" x14ac:dyDescent="0.25">
      <c r="A715" s="1">
        <v>714</v>
      </c>
      <c r="B715" s="1" t="s">
        <v>2973</v>
      </c>
      <c r="C715" s="1" t="s">
        <v>2973</v>
      </c>
      <c r="D715" s="1" t="s">
        <v>3751</v>
      </c>
      <c r="E715" s="1" t="s">
        <v>575</v>
      </c>
      <c r="F715" s="1" t="str">
        <f>VLOOKUP(Table5[[#This Row],[نام کارشناس دفتر فنی]],Table1[],3,0)</f>
        <v>کارشناس کالیبراسیون و برنامه ریزی تعمیرات برق وابزاردقیق</v>
      </c>
      <c r="G715" s="1" t="s">
        <v>704</v>
      </c>
      <c r="H715" s="1" t="str">
        <f>VLOOKUP(Table5[[#This Row],[نام شخص کارشناس نظارت]],Table1[],3,0)</f>
        <v>کارشناس برق و ابزار دقیق نظارت (1)</v>
      </c>
      <c r="I715" s="1">
        <f>COUNTIF(Table2[کد سیستم],Table5[[#This Row],[کد سیستم]])</f>
        <v>1</v>
      </c>
    </row>
    <row r="716" spans="1:9" x14ac:dyDescent="0.25">
      <c r="A716" s="1">
        <v>715</v>
      </c>
      <c r="B716" s="1" t="s">
        <v>2975</v>
      </c>
      <c r="C716" s="1" t="s">
        <v>2975</v>
      </c>
      <c r="D716" s="1" t="s">
        <v>3751</v>
      </c>
      <c r="E716" s="1" t="s">
        <v>575</v>
      </c>
      <c r="F716" s="1" t="str">
        <f>VLOOKUP(Table5[[#This Row],[نام کارشناس دفتر فنی]],Table1[],3,0)</f>
        <v>کارشناس کالیبراسیون و برنامه ریزی تعمیرات برق وابزاردقیق</v>
      </c>
      <c r="G716" s="1" t="s">
        <v>704</v>
      </c>
      <c r="H716" s="1" t="str">
        <f>VLOOKUP(Table5[[#This Row],[نام شخص کارشناس نظارت]],Table1[],3,0)</f>
        <v>کارشناس برق و ابزار دقیق نظارت (1)</v>
      </c>
      <c r="I716" s="1">
        <f>COUNTIF(Table2[کد سیستم],Table5[[#This Row],[کد سیستم]])</f>
        <v>1</v>
      </c>
    </row>
    <row r="717" spans="1:9" x14ac:dyDescent="0.25">
      <c r="A717" s="1">
        <v>716</v>
      </c>
      <c r="B717" s="1" t="s">
        <v>2977</v>
      </c>
      <c r="C717" s="1" t="s">
        <v>2978</v>
      </c>
      <c r="D717" s="1" t="s">
        <v>3751</v>
      </c>
      <c r="E717" s="1" t="s">
        <v>575</v>
      </c>
      <c r="F717" s="1" t="str">
        <f>VLOOKUP(Table5[[#This Row],[نام کارشناس دفتر فنی]],Table1[],3,0)</f>
        <v>کارشناس کالیبراسیون و برنامه ریزی تعمیرات برق وابزاردقیق</v>
      </c>
      <c r="G717" s="1" t="s">
        <v>704</v>
      </c>
      <c r="H717" s="1" t="str">
        <f>VLOOKUP(Table5[[#This Row],[نام شخص کارشناس نظارت]],Table1[],3,0)</f>
        <v>کارشناس برق و ابزار دقیق نظارت (1)</v>
      </c>
      <c r="I717" s="1">
        <f>COUNTIF(Table2[کد سیستم],Table5[[#This Row],[کد سیستم]])</f>
        <v>1</v>
      </c>
    </row>
    <row r="718" spans="1:9" x14ac:dyDescent="0.25">
      <c r="A718" s="1">
        <v>717</v>
      </c>
      <c r="B718" s="1" t="s">
        <v>2980</v>
      </c>
      <c r="C718" s="1" t="s">
        <v>2981</v>
      </c>
      <c r="D718" s="1" t="s">
        <v>3751</v>
      </c>
      <c r="E718" s="1" t="s">
        <v>575</v>
      </c>
      <c r="F718" s="1" t="str">
        <f>VLOOKUP(Table5[[#This Row],[نام کارشناس دفتر فنی]],Table1[],3,0)</f>
        <v>کارشناس کالیبراسیون و برنامه ریزی تعمیرات برق وابزاردقیق</v>
      </c>
      <c r="G718" s="1" t="s">
        <v>704</v>
      </c>
      <c r="H718" s="1" t="str">
        <f>VLOOKUP(Table5[[#This Row],[نام شخص کارشناس نظارت]],Table1[],3,0)</f>
        <v>کارشناس برق و ابزار دقیق نظارت (1)</v>
      </c>
      <c r="I718" s="1">
        <f>COUNTIF(Table2[کد سیستم],Table5[[#This Row],[کد سیستم]])</f>
        <v>1</v>
      </c>
    </row>
    <row r="719" spans="1:9" x14ac:dyDescent="0.25">
      <c r="A719" s="1">
        <v>718</v>
      </c>
      <c r="B719" s="1" t="s">
        <v>2983</v>
      </c>
      <c r="C719" s="1" t="s">
        <v>2984</v>
      </c>
      <c r="D719" s="1" t="s">
        <v>3751</v>
      </c>
      <c r="E719" s="1" t="s">
        <v>575</v>
      </c>
      <c r="F719" s="1" t="str">
        <f>VLOOKUP(Table5[[#This Row],[نام کارشناس دفتر فنی]],Table1[],3,0)</f>
        <v>کارشناس کالیبراسیون و برنامه ریزی تعمیرات برق وابزاردقیق</v>
      </c>
      <c r="G719" s="1" t="s">
        <v>704</v>
      </c>
      <c r="H719" s="1" t="str">
        <f>VLOOKUP(Table5[[#This Row],[نام شخص کارشناس نظارت]],Table1[],3,0)</f>
        <v>کارشناس برق و ابزار دقیق نظارت (1)</v>
      </c>
      <c r="I719" s="1">
        <f>COUNTIF(Table2[کد سیستم],Table5[[#This Row],[کد سیستم]])</f>
        <v>1</v>
      </c>
    </row>
    <row r="720" spans="1:9" x14ac:dyDescent="0.25">
      <c r="A720" s="1">
        <v>719</v>
      </c>
      <c r="B720" s="1" t="s">
        <v>2986</v>
      </c>
      <c r="C720" s="1" t="s">
        <v>2987</v>
      </c>
      <c r="D720" s="1" t="s">
        <v>3751</v>
      </c>
      <c r="E720" s="1" t="s">
        <v>575</v>
      </c>
      <c r="F720" s="1" t="str">
        <f>VLOOKUP(Table5[[#This Row],[نام کارشناس دفتر فنی]],Table1[],3,0)</f>
        <v>کارشناس کالیبراسیون و برنامه ریزی تعمیرات برق وابزاردقیق</v>
      </c>
      <c r="G720" s="1" t="s">
        <v>704</v>
      </c>
      <c r="H720" s="1" t="str">
        <f>VLOOKUP(Table5[[#This Row],[نام شخص کارشناس نظارت]],Table1[],3,0)</f>
        <v>کارشناس برق و ابزار دقیق نظارت (1)</v>
      </c>
      <c r="I720" s="1">
        <f>COUNTIF(Table2[کد سیستم],Table5[[#This Row],[کد سیستم]])</f>
        <v>1</v>
      </c>
    </row>
    <row r="721" spans="1:9" x14ac:dyDescent="0.25">
      <c r="A721" s="1">
        <v>720</v>
      </c>
      <c r="B721" s="1" t="s">
        <v>2990</v>
      </c>
      <c r="C721" s="1" t="s">
        <v>2991</v>
      </c>
      <c r="D721" s="1" t="s">
        <v>3751</v>
      </c>
      <c r="E721" s="1" t="s">
        <v>575</v>
      </c>
      <c r="F721" s="1" t="str">
        <f>VLOOKUP(Table5[[#This Row],[نام کارشناس دفتر فنی]],Table1[],3,0)</f>
        <v>کارشناس کالیبراسیون و برنامه ریزی تعمیرات برق وابزاردقیق</v>
      </c>
      <c r="G721" s="1" t="s">
        <v>704</v>
      </c>
      <c r="H721" s="1" t="str">
        <f>VLOOKUP(Table5[[#This Row],[نام شخص کارشناس نظارت]],Table1[],3,0)</f>
        <v>کارشناس برق و ابزار دقیق نظارت (1)</v>
      </c>
      <c r="I721" s="1">
        <f>COUNTIF(Table2[کد سیستم],Table5[[#This Row],[کد سیستم]])</f>
        <v>1</v>
      </c>
    </row>
    <row r="722" spans="1:9" x14ac:dyDescent="0.25">
      <c r="A722" s="1">
        <v>721</v>
      </c>
      <c r="B722" s="1" t="s">
        <v>2993</v>
      </c>
      <c r="C722" s="1" t="s">
        <v>2994</v>
      </c>
      <c r="D722" s="1" t="s">
        <v>3751</v>
      </c>
      <c r="E722" s="1" t="s">
        <v>575</v>
      </c>
      <c r="F722" s="1" t="str">
        <f>VLOOKUP(Table5[[#This Row],[نام کارشناس دفتر فنی]],Table1[],3,0)</f>
        <v>کارشناس کالیبراسیون و برنامه ریزی تعمیرات برق وابزاردقیق</v>
      </c>
      <c r="G722" s="1" t="s">
        <v>704</v>
      </c>
      <c r="H722" s="1" t="str">
        <f>VLOOKUP(Table5[[#This Row],[نام شخص کارشناس نظارت]],Table1[],3,0)</f>
        <v>کارشناس برق و ابزار دقیق نظارت (1)</v>
      </c>
      <c r="I722" s="1">
        <f>COUNTIF(Table2[کد سیستم],Table5[[#This Row],[کد سیستم]])</f>
        <v>1</v>
      </c>
    </row>
    <row r="723" spans="1:9" x14ac:dyDescent="0.25">
      <c r="A723" s="1">
        <v>722</v>
      </c>
      <c r="B723" s="1" t="s">
        <v>2996</v>
      </c>
      <c r="C723" s="1" t="s">
        <v>2996</v>
      </c>
      <c r="D723" s="1" t="s">
        <v>3751</v>
      </c>
      <c r="E723" s="1" t="s">
        <v>575</v>
      </c>
      <c r="F723" s="1" t="str">
        <f>VLOOKUP(Table5[[#This Row],[نام کارشناس دفتر فنی]],Table1[],3,0)</f>
        <v>کارشناس کالیبراسیون و برنامه ریزی تعمیرات برق وابزاردقیق</v>
      </c>
      <c r="G723" s="1" t="s">
        <v>704</v>
      </c>
      <c r="H723" s="1" t="str">
        <f>VLOOKUP(Table5[[#This Row],[نام شخص کارشناس نظارت]],Table1[],3,0)</f>
        <v>کارشناس برق و ابزار دقیق نظارت (1)</v>
      </c>
      <c r="I723" s="1">
        <f>COUNTIF(Table2[کد سیستم],Table5[[#This Row],[کد سیستم]])</f>
        <v>1</v>
      </c>
    </row>
    <row r="724" spans="1:9" x14ac:dyDescent="0.25">
      <c r="A724" s="1">
        <v>723</v>
      </c>
      <c r="B724" s="1" t="s">
        <v>2998</v>
      </c>
      <c r="C724" s="1" t="s">
        <v>2999</v>
      </c>
      <c r="D724" s="1" t="s">
        <v>3751</v>
      </c>
      <c r="E724" s="1" t="s">
        <v>575</v>
      </c>
      <c r="F724" s="1" t="str">
        <f>VLOOKUP(Table5[[#This Row],[نام کارشناس دفتر فنی]],Table1[],3,0)</f>
        <v>کارشناس کالیبراسیون و برنامه ریزی تعمیرات برق وابزاردقیق</v>
      </c>
      <c r="G724" s="1" t="s">
        <v>704</v>
      </c>
      <c r="H724" s="1" t="str">
        <f>VLOOKUP(Table5[[#This Row],[نام شخص کارشناس نظارت]],Table1[],3,0)</f>
        <v>کارشناس برق و ابزار دقیق نظارت (1)</v>
      </c>
      <c r="I724" s="1">
        <f>COUNTIF(Table2[کد سیستم],Table5[[#This Row],[کد سیستم]])</f>
        <v>1</v>
      </c>
    </row>
    <row r="725" spans="1:9" x14ac:dyDescent="0.25">
      <c r="A725" s="1">
        <v>724</v>
      </c>
      <c r="B725" s="1" t="s">
        <v>3001</v>
      </c>
      <c r="C725" s="1" t="s">
        <v>3001</v>
      </c>
      <c r="D725" s="1" t="s">
        <v>3751</v>
      </c>
      <c r="E725" s="1" t="s">
        <v>575</v>
      </c>
      <c r="F725" s="1" t="str">
        <f>VLOOKUP(Table5[[#This Row],[نام کارشناس دفتر فنی]],Table1[],3,0)</f>
        <v>کارشناس کالیبراسیون و برنامه ریزی تعمیرات برق وابزاردقیق</v>
      </c>
      <c r="G725" s="1" t="s">
        <v>704</v>
      </c>
      <c r="H725" s="1" t="str">
        <f>VLOOKUP(Table5[[#This Row],[نام شخص کارشناس نظارت]],Table1[],3,0)</f>
        <v>کارشناس برق و ابزار دقیق نظارت (1)</v>
      </c>
      <c r="I725" s="1">
        <f>COUNTIF(Table2[کد سیستم],Table5[[#This Row],[کد سیستم]])</f>
        <v>1</v>
      </c>
    </row>
    <row r="726" spans="1:9" x14ac:dyDescent="0.25">
      <c r="A726" s="1">
        <v>725</v>
      </c>
      <c r="B726" s="1" t="s">
        <v>3003</v>
      </c>
      <c r="C726" s="1" t="s">
        <v>3003</v>
      </c>
      <c r="D726" s="1" t="s">
        <v>3751</v>
      </c>
      <c r="E726" s="1" t="s">
        <v>575</v>
      </c>
      <c r="F726" s="1" t="str">
        <f>VLOOKUP(Table5[[#This Row],[نام کارشناس دفتر فنی]],Table1[],3,0)</f>
        <v>کارشناس کالیبراسیون و برنامه ریزی تعمیرات برق وابزاردقیق</v>
      </c>
      <c r="G726" s="1" t="s">
        <v>704</v>
      </c>
      <c r="H726" s="1" t="str">
        <f>VLOOKUP(Table5[[#This Row],[نام شخص کارشناس نظارت]],Table1[],3,0)</f>
        <v>کارشناس برق و ابزار دقیق نظارت (1)</v>
      </c>
      <c r="I726" s="1">
        <f>COUNTIF(Table2[کد سیستم],Table5[[#This Row],[کد سیستم]])</f>
        <v>1</v>
      </c>
    </row>
    <row r="727" spans="1:9" x14ac:dyDescent="0.25">
      <c r="A727" s="1">
        <v>726</v>
      </c>
      <c r="B727" s="1" t="s">
        <v>3005</v>
      </c>
      <c r="C727" s="1" t="s">
        <v>3005</v>
      </c>
      <c r="D727" s="1" t="s">
        <v>3751</v>
      </c>
      <c r="E727" s="1" t="s">
        <v>575</v>
      </c>
      <c r="F727" s="1" t="str">
        <f>VLOOKUP(Table5[[#This Row],[نام کارشناس دفتر فنی]],Table1[],3,0)</f>
        <v>کارشناس کالیبراسیون و برنامه ریزی تعمیرات برق وابزاردقیق</v>
      </c>
      <c r="G727" s="1" t="s">
        <v>704</v>
      </c>
      <c r="H727" s="1" t="str">
        <f>VLOOKUP(Table5[[#This Row],[نام شخص کارشناس نظارت]],Table1[],3,0)</f>
        <v>کارشناس برق و ابزار دقیق نظارت (1)</v>
      </c>
      <c r="I727" s="1">
        <f>COUNTIF(Table2[کد سیستم],Table5[[#This Row],[کد سیستم]])</f>
        <v>1</v>
      </c>
    </row>
    <row r="728" spans="1:9" x14ac:dyDescent="0.25">
      <c r="A728" s="1">
        <v>727</v>
      </c>
      <c r="B728" s="1" t="s">
        <v>3007</v>
      </c>
      <c r="C728" s="1" t="s">
        <v>3008</v>
      </c>
      <c r="D728" s="1" t="s">
        <v>3751</v>
      </c>
      <c r="E728" s="1" t="s">
        <v>575</v>
      </c>
      <c r="F728" s="1" t="str">
        <f>VLOOKUP(Table5[[#This Row],[نام کارشناس دفتر فنی]],Table1[],3,0)</f>
        <v>کارشناس کالیبراسیون و برنامه ریزی تعمیرات برق وابزاردقیق</v>
      </c>
      <c r="G728" s="1" t="s">
        <v>704</v>
      </c>
      <c r="H728" s="1" t="str">
        <f>VLOOKUP(Table5[[#This Row],[نام شخص کارشناس نظارت]],Table1[],3,0)</f>
        <v>کارشناس برق و ابزار دقیق نظارت (1)</v>
      </c>
      <c r="I728" s="1">
        <f>COUNTIF(Table2[کد سیستم],Table5[[#This Row],[کد سیستم]])</f>
        <v>1</v>
      </c>
    </row>
    <row r="729" spans="1:9" x14ac:dyDescent="0.25">
      <c r="A729" s="1">
        <v>728</v>
      </c>
      <c r="B729" s="1" t="s">
        <v>3010</v>
      </c>
      <c r="C729" s="1" t="s">
        <v>3011</v>
      </c>
      <c r="D729" s="1" t="s">
        <v>3751</v>
      </c>
      <c r="E729" s="1" t="s">
        <v>575</v>
      </c>
      <c r="F729" s="1" t="str">
        <f>VLOOKUP(Table5[[#This Row],[نام کارشناس دفتر فنی]],Table1[],3,0)</f>
        <v>کارشناس کالیبراسیون و برنامه ریزی تعمیرات برق وابزاردقیق</v>
      </c>
      <c r="G729" s="1" t="s">
        <v>704</v>
      </c>
      <c r="H729" s="1" t="str">
        <f>VLOOKUP(Table5[[#This Row],[نام شخص کارشناس نظارت]],Table1[],3,0)</f>
        <v>کارشناس برق و ابزار دقیق نظارت (1)</v>
      </c>
      <c r="I729" s="1">
        <f>COUNTIF(Table2[کد سیستم],Table5[[#This Row],[کد سیستم]])</f>
        <v>1</v>
      </c>
    </row>
    <row r="730" spans="1:9" x14ac:dyDescent="0.25">
      <c r="A730" s="1">
        <v>729</v>
      </c>
      <c r="B730" s="1" t="s">
        <v>3013</v>
      </c>
      <c r="C730" s="1" t="s">
        <v>3014</v>
      </c>
      <c r="D730" s="1" t="s">
        <v>3751</v>
      </c>
      <c r="E730" s="1" t="s">
        <v>575</v>
      </c>
      <c r="F730" s="1" t="str">
        <f>VLOOKUP(Table5[[#This Row],[نام کارشناس دفتر فنی]],Table1[],3,0)</f>
        <v>کارشناس کالیبراسیون و برنامه ریزی تعمیرات برق وابزاردقیق</v>
      </c>
      <c r="G730" s="1" t="s">
        <v>704</v>
      </c>
      <c r="H730" s="1" t="str">
        <f>VLOOKUP(Table5[[#This Row],[نام شخص کارشناس نظارت]],Table1[],3,0)</f>
        <v>کارشناس برق و ابزار دقیق نظارت (1)</v>
      </c>
      <c r="I730" s="1">
        <f>COUNTIF(Table2[کد سیستم],Table5[[#This Row],[کد سیستم]])</f>
        <v>1</v>
      </c>
    </row>
    <row r="731" spans="1:9" x14ac:dyDescent="0.25">
      <c r="A731" s="1">
        <v>730</v>
      </c>
      <c r="B731" s="1" t="s">
        <v>3016</v>
      </c>
      <c r="C731" s="1" t="s">
        <v>3017</v>
      </c>
      <c r="D731" s="1" t="s">
        <v>3751</v>
      </c>
      <c r="E731" s="1" t="s">
        <v>575</v>
      </c>
      <c r="F731" s="1" t="str">
        <f>VLOOKUP(Table5[[#This Row],[نام کارشناس دفتر فنی]],Table1[],3,0)</f>
        <v>کارشناس کالیبراسیون و برنامه ریزی تعمیرات برق وابزاردقیق</v>
      </c>
      <c r="G731" s="1" t="s">
        <v>704</v>
      </c>
      <c r="H731" s="1" t="str">
        <f>VLOOKUP(Table5[[#This Row],[نام شخص کارشناس نظارت]],Table1[],3,0)</f>
        <v>کارشناس برق و ابزار دقیق نظارت (1)</v>
      </c>
      <c r="I731" s="1">
        <f>COUNTIF(Table2[کد سیستم],Table5[[#This Row],[کد سیستم]])</f>
        <v>1</v>
      </c>
    </row>
    <row r="732" spans="1:9" x14ac:dyDescent="0.25">
      <c r="A732" s="1">
        <v>731</v>
      </c>
      <c r="B732" s="1" t="s">
        <v>3019</v>
      </c>
      <c r="C732" s="1" t="s">
        <v>3020</v>
      </c>
      <c r="D732" s="1" t="s">
        <v>3751</v>
      </c>
      <c r="E732" s="1" t="s">
        <v>575</v>
      </c>
      <c r="F732" s="1" t="str">
        <f>VLOOKUP(Table5[[#This Row],[نام کارشناس دفتر فنی]],Table1[],3,0)</f>
        <v>کارشناس کالیبراسیون و برنامه ریزی تعمیرات برق وابزاردقیق</v>
      </c>
      <c r="G732" s="1" t="s">
        <v>704</v>
      </c>
      <c r="H732" s="1" t="str">
        <f>VLOOKUP(Table5[[#This Row],[نام شخص کارشناس نظارت]],Table1[],3,0)</f>
        <v>کارشناس برق و ابزار دقیق نظارت (1)</v>
      </c>
      <c r="I732" s="1">
        <f>COUNTIF(Table2[کد سیستم],Table5[[#This Row],[کد سیستم]])</f>
        <v>1</v>
      </c>
    </row>
    <row r="733" spans="1:9" x14ac:dyDescent="0.25">
      <c r="A733" s="1">
        <v>732</v>
      </c>
      <c r="B733" s="1" t="s">
        <v>3022</v>
      </c>
      <c r="C733" s="1" t="s">
        <v>3022</v>
      </c>
      <c r="D733" s="1" t="s">
        <v>3751</v>
      </c>
      <c r="E733" s="1" t="s">
        <v>575</v>
      </c>
      <c r="F733" s="1" t="str">
        <f>VLOOKUP(Table5[[#This Row],[نام کارشناس دفتر فنی]],Table1[],3,0)</f>
        <v>کارشناس کالیبراسیون و برنامه ریزی تعمیرات برق وابزاردقیق</v>
      </c>
      <c r="G733" s="1" t="s">
        <v>704</v>
      </c>
      <c r="H733" s="1" t="str">
        <f>VLOOKUP(Table5[[#This Row],[نام شخص کارشناس نظارت]],Table1[],3,0)</f>
        <v>کارشناس برق و ابزار دقیق نظارت (1)</v>
      </c>
      <c r="I733" s="1">
        <f>COUNTIF(Table2[کد سیستم],Table5[[#This Row],[کد سیستم]])</f>
        <v>1</v>
      </c>
    </row>
    <row r="734" spans="1:9" x14ac:dyDescent="0.25">
      <c r="A734" s="1">
        <v>733</v>
      </c>
      <c r="B734" s="1" t="s">
        <v>3024</v>
      </c>
      <c r="C734" s="1" t="s">
        <v>3024</v>
      </c>
      <c r="D734" s="1" t="s">
        <v>3751</v>
      </c>
      <c r="E734" s="1" t="s">
        <v>575</v>
      </c>
      <c r="F734" s="1" t="str">
        <f>VLOOKUP(Table5[[#This Row],[نام کارشناس دفتر فنی]],Table1[],3,0)</f>
        <v>کارشناس کالیبراسیون و برنامه ریزی تعمیرات برق وابزاردقیق</v>
      </c>
      <c r="G734" s="1" t="s">
        <v>704</v>
      </c>
      <c r="H734" s="1" t="str">
        <f>VLOOKUP(Table5[[#This Row],[نام شخص کارشناس نظارت]],Table1[],3,0)</f>
        <v>کارشناس برق و ابزار دقیق نظارت (1)</v>
      </c>
      <c r="I734" s="1">
        <f>COUNTIF(Table2[کد سیستم],Table5[[#This Row],[کد سیستم]])</f>
        <v>1</v>
      </c>
    </row>
    <row r="735" spans="1:9" x14ac:dyDescent="0.25">
      <c r="A735" s="1">
        <v>734</v>
      </c>
      <c r="B735" s="1" t="s">
        <v>3026</v>
      </c>
      <c r="C735" s="1" t="s">
        <v>3026</v>
      </c>
      <c r="D735" s="1" t="s">
        <v>3751</v>
      </c>
      <c r="E735" s="1" t="s">
        <v>575</v>
      </c>
      <c r="F735" s="1" t="str">
        <f>VLOOKUP(Table5[[#This Row],[نام کارشناس دفتر فنی]],Table1[],3,0)</f>
        <v>کارشناس کالیبراسیون و برنامه ریزی تعمیرات برق وابزاردقیق</v>
      </c>
      <c r="G735" s="1" t="s">
        <v>704</v>
      </c>
      <c r="H735" s="1" t="str">
        <f>VLOOKUP(Table5[[#This Row],[نام شخص کارشناس نظارت]],Table1[],3,0)</f>
        <v>کارشناس برق و ابزار دقیق نظارت (1)</v>
      </c>
      <c r="I735" s="1">
        <f>COUNTIF(Table2[کد سیستم],Table5[[#This Row],[کد سیستم]])</f>
        <v>1</v>
      </c>
    </row>
    <row r="736" spans="1:9" x14ac:dyDescent="0.25">
      <c r="A736" s="1">
        <v>735</v>
      </c>
      <c r="B736" s="1" t="s">
        <v>3028</v>
      </c>
      <c r="C736" s="1" t="s">
        <v>3028</v>
      </c>
      <c r="D736" s="1" t="s">
        <v>3751</v>
      </c>
      <c r="E736" s="1" t="s">
        <v>575</v>
      </c>
      <c r="F736" s="1" t="str">
        <f>VLOOKUP(Table5[[#This Row],[نام کارشناس دفتر فنی]],Table1[],3,0)</f>
        <v>کارشناس کالیبراسیون و برنامه ریزی تعمیرات برق وابزاردقیق</v>
      </c>
      <c r="G736" s="1" t="s">
        <v>704</v>
      </c>
      <c r="H736" s="1" t="str">
        <f>VLOOKUP(Table5[[#This Row],[نام شخص کارشناس نظارت]],Table1[],3,0)</f>
        <v>کارشناس برق و ابزار دقیق نظارت (1)</v>
      </c>
      <c r="I736" s="1">
        <f>COUNTIF(Table2[کد سیستم],Table5[[#This Row],[کد سیستم]])</f>
        <v>1</v>
      </c>
    </row>
    <row r="737" spans="1:9" x14ac:dyDescent="0.25">
      <c r="A737" s="1">
        <v>736</v>
      </c>
      <c r="B737" s="1" t="s">
        <v>3030</v>
      </c>
      <c r="C737" s="1" t="s">
        <v>3030</v>
      </c>
      <c r="D737" s="1" t="s">
        <v>3751</v>
      </c>
      <c r="E737" s="1" t="s">
        <v>575</v>
      </c>
      <c r="F737" s="1" t="str">
        <f>VLOOKUP(Table5[[#This Row],[نام کارشناس دفتر فنی]],Table1[],3,0)</f>
        <v>کارشناس کالیبراسیون و برنامه ریزی تعمیرات برق وابزاردقیق</v>
      </c>
      <c r="G737" s="1" t="s">
        <v>704</v>
      </c>
      <c r="H737" s="1" t="str">
        <f>VLOOKUP(Table5[[#This Row],[نام شخص کارشناس نظارت]],Table1[],3,0)</f>
        <v>کارشناس برق و ابزار دقیق نظارت (1)</v>
      </c>
      <c r="I737" s="1">
        <f>COUNTIF(Table2[کد سیستم],Table5[[#This Row],[کد سیستم]])</f>
        <v>1</v>
      </c>
    </row>
    <row r="738" spans="1:9" x14ac:dyDescent="0.25">
      <c r="A738" s="1">
        <v>737</v>
      </c>
      <c r="B738" s="1" t="s">
        <v>3032</v>
      </c>
      <c r="C738" s="1" t="s">
        <v>3032</v>
      </c>
      <c r="D738" s="1" t="s">
        <v>3751</v>
      </c>
      <c r="E738" s="1" t="s">
        <v>575</v>
      </c>
      <c r="F738" s="1" t="str">
        <f>VLOOKUP(Table5[[#This Row],[نام کارشناس دفتر فنی]],Table1[],3,0)</f>
        <v>کارشناس کالیبراسیون و برنامه ریزی تعمیرات برق وابزاردقیق</v>
      </c>
      <c r="G738" s="1" t="s">
        <v>704</v>
      </c>
      <c r="H738" s="1" t="str">
        <f>VLOOKUP(Table5[[#This Row],[نام شخص کارشناس نظارت]],Table1[],3,0)</f>
        <v>کارشناس برق و ابزار دقیق نظارت (1)</v>
      </c>
      <c r="I738" s="1">
        <f>COUNTIF(Table2[کد سیستم],Table5[[#This Row],[کد سیستم]])</f>
        <v>1</v>
      </c>
    </row>
    <row r="739" spans="1:9" x14ac:dyDescent="0.25">
      <c r="A739" s="1">
        <v>738</v>
      </c>
      <c r="B739" s="1" t="s">
        <v>3034</v>
      </c>
      <c r="C739" s="1" t="s">
        <v>3034</v>
      </c>
      <c r="D739" s="1" t="s">
        <v>3751</v>
      </c>
      <c r="E739" s="1" t="s">
        <v>575</v>
      </c>
      <c r="F739" s="1" t="str">
        <f>VLOOKUP(Table5[[#This Row],[نام کارشناس دفتر فنی]],Table1[],3,0)</f>
        <v>کارشناس کالیبراسیون و برنامه ریزی تعمیرات برق وابزاردقیق</v>
      </c>
      <c r="G739" s="1" t="s">
        <v>704</v>
      </c>
      <c r="H739" s="1" t="str">
        <f>VLOOKUP(Table5[[#This Row],[نام شخص کارشناس نظارت]],Table1[],3,0)</f>
        <v>کارشناس برق و ابزار دقیق نظارت (1)</v>
      </c>
      <c r="I739" s="1">
        <f>COUNTIF(Table2[کد سیستم],Table5[[#This Row],[کد سیستم]])</f>
        <v>1</v>
      </c>
    </row>
    <row r="740" spans="1:9" x14ac:dyDescent="0.25">
      <c r="A740" s="1">
        <v>739</v>
      </c>
      <c r="B740" s="1" t="s">
        <v>3036</v>
      </c>
      <c r="C740" s="1" t="s">
        <v>3036</v>
      </c>
      <c r="D740" s="1" t="s">
        <v>3751</v>
      </c>
      <c r="E740" s="1" t="s">
        <v>575</v>
      </c>
      <c r="F740" s="1" t="str">
        <f>VLOOKUP(Table5[[#This Row],[نام کارشناس دفتر فنی]],Table1[],3,0)</f>
        <v>کارشناس کالیبراسیون و برنامه ریزی تعمیرات برق وابزاردقیق</v>
      </c>
      <c r="G740" s="1" t="s">
        <v>704</v>
      </c>
      <c r="H740" s="1" t="str">
        <f>VLOOKUP(Table5[[#This Row],[نام شخص کارشناس نظارت]],Table1[],3,0)</f>
        <v>کارشناس برق و ابزار دقیق نظارت (1)</v>
      </c>
      <c r="I740" s="1">
        <f>COUNTIF(Table2[کد سیستم],Table5[[#This Row],[کد سیستم]])</f>
        <v>1</v>
      </c>
    </row>
    <row r="741" spans="1:9" x14ac:dyDescent="0.25">
      <c r="A741" s="1">
        <v>740</v>
      </c>
      <c r="B741" s="1" t="s">
        <v>3038</v>
      </c>
      <c r="C741" s="1" t="s">
        <v>3039</v>
      </c>
      <c r="D741" s="1" t="s">
        <v>3751</v>
      </c>
      <c r="E741" s="1" t="s">
        <v>575</v>
      </c>
      <c r="F741" s="1" t="str">
        <f>VLOOKUP(Table5[[#This Row],[نام کارشناس دفتر فنی]],Table1[],3,0)</f>
        <v>کارشناس کالیبراسیون و برنامه ریزی تعمیرات برق وابزاردقیق</v>
      </c>
      <c r="G741" s="1" t="s">
        <v>704</v>
      </c>
      <c r="H741" s="1" t="str">
        <f>VLOOKUP(Table5[[#This Row],[نام شخص کارشناس نظارت]],Table1[],3,0)</f>
        <v>کارشناس برق و ابزار دقیق نظارت (1)</v>
      </c>
      <c r="I741" s="1">
        <f>COUNTIF(Table2[کد سیستم],Table5[[#This Row],[کد سیستم]])</f>
        <v>1</v>
      </c>
    </row>
    <row r="742" spans="1:9" x14ac:dyDescent="0.25">
      <c r="A742" s="1">
        <v>741</v>
      </c>
      <c r="B742" s="1" t="s">
        <v>3041</v>
      </c>
      <c r="C742" s="1" t="s">
        <v>3041</v>
      </c>
      <c r="D742" s="1" t="s">
        <v>3751</v>
      </c>
      <c r="E742" s="1" t="s">
        <v>575</v>
      </c>
      <c r="F742" s="1" t="str">
        <f>VLOOKUP(Table5[[#This Row],[نام کارشناس دفتر فنی]],Table1[],3,0)</f>
        <v>کارشناس کالیبراسیون و برنامه ریزی تعمیرات برق وابزاردقیق</v>
      </c>
      <c r="G742" s="1" t="s">
        <v>704</v>
      </c>
      <c r="H742" s="1" t="str">
        <f>VLOOKUP(Table5[[#This Row],[نام شخص کارشناس نظارت]],Table1[],3,0)</f>
        <v>کارشناس برق و ابزار دقیق نظارت (1)</v>
      </c>
      <c r="I742" s="1">
        <f>COUNTIF(Table2[کد سیستم],Table5[[#This Row],[کد سیستم]])</f>
        <v>1</v>
      </c>
    </row>
    <row r="743" spans="1:9" x14ac:dyDescent="0.25">
      <c r="A743" s="1">
        <v>742</v>
      </c>
      <c r="B743" s="1" t="s">
        <v>3043</v>
      </c>
      <c r="C743" s="1" t="s">
        <v>3043</v>
      </c>
      <c r="D743" s="1" t="s">
        <v>3751</v>
      </c>
      <c r="E743" s="1" t="s">
        <v>575</v>
      </c>
      <c r="F743" s="1" t="str">
        <f>VLOOKUP(Table5[[#This Row],[نام کارشناس دفتر فنی]],Table1[],3,0)</f>
        <v>کارشناس کالیبراسیون و برنامه ریزی تعمیرات برق وابزاردقیق</v>
      </c>
      <c r="G743" s="1" t="s">
        <v>704</v>
      </c>
      <c r="H743" s="1" t="str">
        <f>VLOOKUP(Table5[[#This Row],[نام شخص کارشناس نظارت]],Table1[],3,0)</f>
        <v>کارشناس برق و ابزار دقیق نظارت (1)</v>
      </c>
      <c r="I743" s="1">
        <f>COUNTIF(Table2[کد سیستم],Table5[[#This Row],[کد سیستم]])</f>
        <v>1</v>
      </c>
    </row>
    <row r="744" spans="1:9" x14ac:dyDescent="0.25">
      <c r="A744" s="1">
        <v>743</v>
      </c>
      <c r="B744" s="1" t="s">
        <v>3045</v>
      </c>
      <c r="C744" s="1" t="s">
        <v>3045</v>
      </c>
      <c r="D744" s="1" t="s">
        <v>3751</v>
      </c>
      <c r="E744" s="1" t="s">
        <v>575</v>
      </c>
      <c r="F744" s="1" t="str">
        <f>VLOOKUP(Table5[[#This Row],[نام کارشناس دفتر فنی]],Table1[],3,0)</f>
        <v>کارشناس کالیبراسیون و برنامه ریزی تعمیرات برق وابزاردقیق</v>
      </c>
      <c r="G744" s="1" t="s">
        <v>704</v>
      </c>
      <c r="H744" s="1" t="str">
        <f>VLOOKUP(Table5[[#This Row],[نام شخص کارشناس نظارت]],Table1[],3,0)</f>
        <v>کارشناس برق و ابزار دقیق نظارت (1)</v>
      </c>
      <c r="I744" s="1">
        <f>COUNTIF(Table2[کد سیستم],Table5[[#This Row],[کد سیستم]])</f>
        <v>1</v>
      </c>
    </row>
    <row r="745" spans="1:9" x14ac:dyDescent="0.25">
      <c r="A745" s="1">
        <v>744</v>
      </c>
      <c r="B745" s="1" t="s">
        <v>3047</v>
      </c>
      <c r="C745" s="1" t="s">
        <v>3048</v>
      </c>
      <c r="D745" s="1" t="s">
        <v>3751</v>
      </c>
      <c r="E745" s="1" t="s">
        <v>575</v>
      </c>
      <c r="F745" s="1" t="str">
        <f>VLOOKUP(Table5[[#This Row],[نام کارشناس دفتر فنی]],Table1[],3,0)</f>
        <v>کارشناس کالیبراسیون و برنامه ریزی تعمیرات برق وابزاردقیق</v>
      </c>
      <c r="G745" s="1" t="s">
        <v>704</v>
      </c>
      <c r="H745" s="1" t="str">
        <f>VLOOKUP(Table5[[#This Row],[نام شخص کارشناس نظارت]],Table1[],3,0)</f>
        <v>کارشناس برق و ابزار دقیق نظارت (1)</v>
      </c>
      <c r="I745" s="1">
        <f>COUNTIF(Table2[کد سیستم],Table5[[#This Row],[کد سیستم]])</f>
        <v>1</v>
      </c>
    </row>
    <row r="746" spans="1:9" x14ac:dyDescent="0.25">
      <c r="A746" s="1">
        <v>745</v>
      </c>
      <c r="B746" s="1" t="s">
        <v>3050</v>
      </c>
      <c r="C746" s="1" t="s">
        <v>3050</v>
      </c>
      <c r="D746" s="1" t="s">
        <v>3751</v>
      </c>
      <c r="E746" s="1" t="s">
        <v>575</v>
      </c>
      <c r="F746" s="1" t="str">
        <f>VLOOKUP(Table5[[#This Row],[نام کارشناس دفتر فنی]],Table1[],3,0)</f>
        <v>کارشناس کالیبراسیون و برنامه ریزی تعمیرات برق وابزاردقیق</v>
      </c>
      <c r="G746" s="1" t="s">
        <v>704</v>
      </c>
      <c r="H746" s="1" t="str">
        <f>VLOOKUP(Table5[[#This Row],[نام شخص کارشناس نظارت]],Table1[],3,0)</f>
        <v>کارشناس برق و ابزار دقیق نظارت (1)</v>
      </c>
      <c r="I746" s="1">
        <f>COUNTIF(Table2[کد سیستم],Table5[[#This Row],[کد سیستم]])</f>
        <v>1</v>
      </c>
    </row>
    <row r="747" spans="1:9" x14ac:dyDescent="0.25">
      <c r="A747" s="1">
        <v>746</v>
      </c>
      <c r="B747" s="1" t="s">
        <v>3052</v>
      </c>
      <c r="C747" s="1" t="s">
        <v>3052</v>
      </c>
      <c r="D747" s="1" t="s">
        <v>3751</v>
      </c>
      <c r="E747" s="1" t="s">
        <v>575</v>
      </c>
      <c r="F747" s="1" t="str">
        <f>VLOOKUP(Table5[[#This Row],[نام کارشناس دفتر فنی]],Table1[],3,0)</f>
        <v>کارشناس کالیبراسیون و برنامه ریزی تعمیرات برق وابزاردقیق</v>
      </c>
      <c r="G747" s="1" t="s">
        <v>704</v>
      </c>
      <c r="H747" s="1" t="str">
        <f>VLOOKUP(Table5[[#This Row],[نام شخص کارشناس نظارت]],Table1[],3,0)</f>
        <v>کارشناس برق و ابزار دقیق نظارت (1)</v>
      </c>
      <c r="I747" s="1">
        <f>COUNTIF(Table2[کد سیستم],Table5[[#This Row],[کد سیستم]])</f>
        <v>1</v>
      </c>
    </row>
    <row r="748" spans="1:9" x14ac:dyDescent="0.25">
      <c r="A748" s="1">
        <v>747</v>
      </c>
      <c r="B748" s="1" t="s">
        <v>3054</v>
      </c>
      <c r="C748" s="1" t="s">
        <v>3054</v>
      </c>
      <c r="D748" s="1" t="s">
        <v>3751</v>
      </c>
      <c r="E748" s="1" t="s">
        <v>575</v>
      </c>
      <c r="F748" s="1" t="str">
        <f>VLOOKUP(Table5[[#This Row],[نام کارشناس دفتر فنی]],Table1[],3,0)</f>
        <v>کارشناس کالیبراسیون و برنامه ریزی تعمیرات برق وابزاردقیق</v>
      </c>
      <c r="G748" s="1" t="s">
        <v>704</v>
      </c>
      <c r="H748" s="1" t="str">
        <f>VLOOKUP(Table5[[#This Row],[نام شخص کارشناس نظارت]],Table1[],3,0)</f>
        <v>کارشناس برق و ابزار دقیق نظارت (1)</v>
      </c>
      <c r="I748" s="1">
        <f>COUNTIF(Table2[کد سیستم],Table5[[#This Row],[کد سیستم]])</f>
        <v>1</v>
      </c>
    </row>
    <row r="749" spans="1:9" x14ac:dyDescent="0.25">
      <c r="A749" s="1">
        <v>748</v>
      </c>
      <c r="B749" s="1" t="s">
        <v>3056</v>
      </c>
      <c r="C749" s="1" t="s">
        <v>3057</v>
      </c>
      <c r="D749" s="1" t="s">
        <v>3751</v>
      </c>
      <c r="E749" s="1" t="s">
        <v>575</v>
      </c>
      <c r="F749" s="1" t="str">
        <f>VLOOKUP(Table5[[#This Row],[نام کارشناس دفتر فنی]],Table1[],3,0)</f>
        <v>کارشناس کالیبراسیون و برنامه ریزی تعمیرات برق وابزاردقیق</v>
      </c>
      <c r="G749" s="1" t="s">
        <v>704</v>
      </c>
      <c r="H749" s="1" t="str">
        <f>VLOOKUP(Table5[[#This Row],[نام شخص کارشناس نظارت]],Table1[],3,0)</f>
        <v>کارشناس برق و ابزار دقیق نظارت (1)</v>
      </c>
      <c r="I749" s="1">
        <f>COUNTIF(Table2[کد سیستم],Table5[[#This Row],[کد سیستم]])</f>
        <v>1</v>
      </c>
    </row>
    <row r="750" spans="1:9" x14ac:dyDescent="0.25">
      <c r="A750" s="1">
        <v>749</v>
      </c>
      <c r="B750" s="1" t="s">
        <v>3059</v>
      </c>
      <c r="C750" s="1" t="s">
        <v>3059</v>
      </c>
      <c r="D750" s="1" t="s">
        <v>3751</v>
      </c>
      <c r="E750" s="1" t="s">
        <v>575</v>
      </c>
      <c r="F750" s="1" t="str">
        <f>VLOOKUP(Table5[[#This Row],[نام کارشناس دفتر فنی]],Table1[],3,0)</f>
        <v>کارشناس کالیبراسیون و برنامه ریزی تعمیرات برق وابزاردقیق</v>
      </c>
      <c r="G750" s="1" t="s">
        <v>704</v>
      </c>
      <c r="H750" s="1" t="str">
        <f>VLOOKUP(Table5[[#This Row],[نام شخص کارشناس نظارت]],Table1[],3,0)</f>
        <v>کارشناس برق و ابزار دقیق نظارت (1)</v>
      </c>
      <c r="I750" s="1">
        <f>COUNTIF(Table2[کد سیستم],Table5[[#This Row],[کد سیستم]])</f>
        <v>1</v>
      </c>
    </row>
    <row r="751" spans="1:9" x14ac:dyDescent="0.25">
      <c r="A751" s="1">
        <v>750</v>
      </c>
      <c r="B751" s="1" t="s">
        <v>3061</v>
      </c>
      <c r="C751" s="1" t="s">
        <v>3061</v>
      </c>
      <c r="D751" s="1" t="s">
        <v>3751</v>
      </c>
      <c r="E751" s="1" t="s">
        <v>575</v>
      </c>
      <c r="F751" s="1" t="str">
        <f>VLOOKUP(Table5[[#This Row],[نام کارشناس دفتر فنی]],Table1[],3,0)</f>
        <v>کارشناس کالیبراسیون و برنامه ریزی تعمیرات برق وابزاردقیق</v>
      </c>
      <c r="G751" s="1" t="s">
        <v>704</v>
      </c>
      <c r="H751" s="1" t="str">
        <f>VLOOKUP(Table5[[#This Row],[نام شخص کارشناس نظارت]],Table1[],3,0)</f>
        <v>کارشناس برق و ابزار دقیق نظارت (1)</v>
      </c>
      <c r="I751" s="1">
        <f>COUNTIF(Table2[کد سیستم],Table5[[#This Row],[کد سیستم]])</f>
        <v>1</v>
      </c>
    </row>
    <row r="752" spans="1:9" x14ac:dyDescent="0.25">
      <c r="A752" s="1">
        <v>751</v>
      </c>
      <c r="B752" s="1" t="s">
        <v>3063</v>
      </c>
      <c r="C752" s="1" t="s">
        <v>3064</v>
      </c>
      <c r="D752" s="1" t="s">
        <v>3751</v>
      </c>
      <c r="E752" s="1" t="s">
        <v>575</v>
      </c>
      <c r="F752" s="1" t="str">
        <f>VLOOKUP(Table5[[#This Row],[نام کارشناس دفتر فنی]],Table1[],3,0)</f>
        <v>کارشناس کالیبراسیون و برنامه ریزی تعمیرات برق وابزاردقیق</v>
      </c>
      <c r="G752" s="1" t="s">
        <v>704</v>
      </c>
      <c r="H752" s="1" t="str">
        <f>VLOOKUP(Table5[[#This Row],[نام شخص کارشناس نظارت]],Table1[],3,0)</f>
        <v>کارشناس برق و ابزار دقیق نظارت (1)</v>
      </c>
      <c r="I752" s="1">
        <f>COUNTIF(Table2[کد سیستم],Table5[[#This Row],[کد سیستم]])</f>
        <v>1</v>
      </c>
    </row>
    <row r="753" spans="1:9" x14ac:dyDescent="0.25">
      <c r="A753" s="1">
        <v>752</v>
      </c>
      <c r="B753" s="1" t="s">
        <v>3066</v>
      </c>
      <c r="C753" s="1" t="s">
        <v>3066</v>
      </c>
      <c r="D753" s="1" t="s">
        <v>3751</v>
      </c>
      <c r="E753" s="1" t="s">
        <v>575</v>
      </c>
      <c r="F753" s="1" t="str">
        <f>VLOOKUP(Table5[[#This Row],[نام کارشناس دفتر فنی]],Table1[],3,0)</f>
        <v>کارشناس کالیبراسیون و برنامه ریزی تعمیرات برق وابزاردقیق</v>
      </c>
      <c r="G753" s="1" t="s">
        <v>704</v>
      </c>
      <c r="H753" s="1" t="str">
        <f>VLOOKUP(Table5[[#This Row],[نام شخص کارشناس نظارت]],Table1[],3,0)</f>
        <v>کارشناس برق و ابزار دقیق نظارت (1)</v>
      </c>
      <c r="I753" s="1">
        <f>COUNTIF(Table2[کد سیستم],Table5[[#This Row],[کد سیستم]])</f>
        <v>1</v>
      </c>
    </row>
    <row r="754" spans="1:9" x14ac:dyDescent="0.25">
      <c r="A754" s="1">
        <v>753</v>
      </c>
      <c r="B754" s="1" t="s">
        <v>3068</v>
      </c>
      <c r="C754" s="1" t="s">
        <v>3068</v>
      </c>
      <c r="D754" s="1" t="s">
        <v>3751</v>
      </c>
      <c r="E754" s="1" t="s">
        <v>575</v>
      </c>
      <c r="F754" s="1" t="str">
        <f>VLOOKUP(Table5[[#This Row],[نام کارشناس دفتر فنی]],Table1[],3,0)</f>
        <v>کارشناس کالیبراسیون و برنامه ریزی تعمیرات برق وابزاردقیق</v>
      </c>
      <c r="G754" s="1" t="s">
        <v>704</v>
      </c>
      <c r="H754" s="1" t="str">
        <f>VLOOKUP(Table5[[#This Row],[نام شخص کارشناس نظارت]],Table1[],3,0)</f>
        <v>کارشناس برق و ابزار دقیق نظارت (1)</v>
      </c>
      <c r="I754" s="1">
        <f>COUNTIF(Table2[کد سیستم],Table5[[#This Row],[کد سیستم]])</f>
        <v>1</v>
      </c>
    </row>
    <row r="755" spans="1:9" x14ac:dyDescent="0.25">
      <c r="A755" s="1">
        <v>754</v>
      </c>
      <c r="B755" s="1" t="s">
        <v>3070</v>
      </c>
      <c r="C755" s="1" t="s">
        <v>3070</v>
      </c>
      <c r="D755" s="1" t="s">
        <v>3751</v>
      </c>
      <c r="E755" s="1" t="s">
        <v>575</v>
      </c>
      <c r="F755" s="1" t="str">
        <f>VLOOKUP(Table5[[#This Row],[نام کارشناس دفتر فنی]],Table1[],3,0)</f>
        <v>کارشناس کالیبراسیون و برنامه ریزی تعمیرات برق وابزاردقیق</v>
      </c>
      <c r="G755" s="1" t="s">
        <v>704</v>
      </c>
      <c r="H755" s="1" t="str">
        <f>VLOOKUP(Table5[[#This Row],[نام شخص کارشناس نظارت]],Table1[],3,0)</f>
        <v>کارشناس برق و ابزار دقیق نظارت (1)</v>
      </c>
      <c r="I755" s="1">
        <f>COUNTIF(Table2[کد سیستم],Table5[[#This Row],[کد سیستم]])</f>
        <v>1</v>
      </c>
    </row>
    <row r="756" spans="1:9" x14ac:dyDescent="0.25">
      <c r="A756" s="1">
        <v>755</v>
      </c>
      <c r="B756" s="1" t="s">
        <v>3072</v>
      </c>
      <c r="C756" s="1" t="s">
        <v>3072</v>
      </c>
      <c r="D756" s="1" t="s">
        <v>3751</v>
      </c>
      <c r="E756" s="1" t="s">
        <v>575</v>
      </c>
      <c r="F756" s="1" t="str">
        <f>VLOOKUP(Table5[[#This Row],[نام کارشناس دفتر فنی]],Table1[],3,0)</f>
        <v>کارشناس کالیبراسیون و برنامه ریزی تعمیرات برق وابزاردقیق</v>
      </c>
      <c r="G756" s="1" t="s">
        <v>704</v>
      </c>
      <c r="H756" s="1" t="str">
        <f>VLOOKUP(Table5[[#This Row],[نام شخص کارشناس نظارت]],Table1[],3,0)</f>
        <v>کارشناس برق و ابزار دقیق نظارت (1)</v>
      </c>
      <c r="I756" s="1">
        <f>COUNTIF(Table2[کد سیستم],Table5[[#This Row],[کد سیستم]])</f>
        <v>1</v>
      </c>
    </row>
    <row r="757" spans="1:9" x14ac:dyDescent="0.25">
      <c r="A757" s="1">
        <v>756</v>
      </c>
      <c r="B757" s="1" t="s">
        <v>3074</v>
      </c>
      <c r="C757" s="1" t="s">
        <v>3074</v>
      </c>
      <c r="D757" s="1" t="s">
        <v>3751</v>
      </c>
      <c r="E757" s="1" t="s">
        <v>575</v>
      </c>
      <c r="F757" s="1" t="str">
        <f>VLOOKUP(Table5[[#This Row],[نام کارشناس دفتر فنی]],Table1[],3,0)</f>
        <v>کارشناس کالیبراسیون و برنامه ریزی تعمیرات برق وابزاردقیق</v>
      </c>
      <c r="G757" s="1" t="s">
        <v>704</v>
      </c>
      <c r="H757" s="1" t="str">
        <f>VLOOKUP(Table5[[#This Row],[نام شخص کارشناس نظارت]],Table1[],3,0)</f>
        <v>کارشناس برق و ابزار دقیق نظارت (1)</v>
      </c>
      <c r="I757" s="1">
        <f>COUNTIF(Table2[کد سیستم],Table5[[#This Row],[کد سیستم]])</f>
        <v>1</v>
      </c>
    </row>
    <row r="758" spans="1:9" x14ac:dyDescent="0.25">
      <c r="A758" s="1">
        <v>757</v>
      </c>
      <c r="B758" s="1" t="s">
        <v>3076</v>
      </c>
      <c r="C758" s="1" t="s">
        <v>3076</v>
      </c>
      <c r="D758" s="1" t="s">
        <v>3751</v>
      </c>
      <c r="E758" s="1" t="s">
        <v>575</v>
      </c>
      <c r="F758" s="1" t="str">
        <f>VLOOKUP(Table5[[#This Row],[نام کارشناس دفتر فنی]],Table1[],3,0)</f>
        <v>کارشناس کالیبراسیون و برنامه ریزی تعمیرات برق وابزاردقیق</v>
      </c>
      <c r="G758" s="1" t="s">
        <v>704</v>
      </c>
      <c r="H758" s="1" t="str">
        <f>VLOOKUP(Table5[[#This Row],[نام شخص کارشناس نظارت]],Table1[],3,0)</f>
        <v>کارشناس برق و ابزار دقیق نظارت (1)</v>
      </c>
      <c r="I758" s="1">
        <f>COUNTIF(Table2[کد سیستم],Table5[[#This Row],[کد سیستم]])</f>
        <v>1</v>
      </c>
    </row>
    <row r="759" spans="1:9" x14ac:dyDescent="0.25">
      <c r="A759" s="1">
        <v>758</v>
      </c>
      <c r="B759" s="1" t="s">
        <v>3078</v>
      </c>
      <c r="C759" s="1" t="s">
        <v>3078</v>
      </c>
      <c r="D759" s="1" t="s">
        <v>3751</v>
      </c>
      <c r="E759" s="1" t="s">
        <v>575</v>
      </c>
      <c r="F759" s="1" t="str">
        <f>VLOOKUP(Table5[[#This Row],[نام کارشناس دفتر فنی]],Table1[],3,0)</f>
        <v>کارشناس کالیبراسیون و برنامه ریزی تعمیرات برق وابزاردقیق</v>
      </c>
      <c r="G759" s="1" t="s">
        <v>704</v>
      </c>
      <c r="H759" s="1" t="str">
        <f>VLOOKUP(Table5[[#This Row],[نام شخص کارشناس نظارت]],Table1[],3,0)</f>
        <v>کارشناس برق و ابزار دقیق نظارت (1)</v>
      </c>
      <c r="I759" s="1">
        <f>COUNTIF(Table2[کد سیستم],Table5[[#This Row],[کد سیستم]])</f>
        <v>1</v>
      </c>
    </row>
    <row r="760" spans="1:9" x14ac:dyDescent="0.25">
      <c r="A760" s="1">
        <v>759</v>
      </c>
      <c r="B760" s="1" t="s">
        <v>3080</v>
      </c>
      <c r="C760" s="1" t="s">
        <v>3080</v>
      </c>
      <c r="D760" s="1" t="s">
        <v>3751</v>
      </c>
      <c r="E760" s="1" t="s">
        <v>575</v>
      </c>
      <c r="F760" s="1" t="str">
        <f>VLOOKUP(Table5[[#This Row],[نام کارشناس دفتر فنی]],Table1[],3,0)</f>
        <v>کارشناس کالیبراسیون و برنامه ریزی تعمیرات برق وابزاردقیق</v>
      </c>
      <c r="G760" s="1" t="s">
        <v>704</v>
      </c>
      <c r="H760" s="1" t="str">
        <f>VLOOKUP(Table5[[#This Row],[نام شخص کارشناس نظارت]],Table1[],3,0)</f>
        <v>کارشناس برق و ابزار دقیق نظارت (1)</v>
      </c>
      <c r="I760" s="1">
        <f>COUNTIF(Table2[کد سیستم],Table5[[#This Row],[کد سیستم]])</f>
        <v>1</v>
      </c>
    </row>
    <row r="761" spans="1:9" x14ac:dyDescent="0.25">
      <c r="A761" s="1">
        <v>760</v>
      </c>
      <c r="B761" s="1" t="s">
        <v>3082</v>
      </c>
      <c r="C761" s="1" t="s">
        <v>3082</v>
      </c>
      <c r="D761" s="1" t="s">
        <v>3751</v>
      </c>
      <c r="E761" s="1" t="s">
        <v>575</v>
      </c>
      <c r="F761" s="1" t="str">
        <f>VLOOKUP(Table5[[#This Row],[نام کارشناس دفتر فنی]],Table1[],3,0)</f>
        <v>کارشناس کالیبراسیون و برنامه ریزی تعمیرات برق وابزاردقیق</v>
      </c>
      <c r="G761" s="1" t="s">
        <v>704</v>
      </c>
      <c r="H761" s="1" t="str">
        <f>VLOOKUP(Table5[[#This Row],[نام شخص کارشناس نظارت]],Table1[],3,0)</f>
        <v>کارشناس برق و ابزار دقیق نظارت (1)</v>
      </c>
      <c r="I761" s="1">
        <f>COUNTIF(Table2[کد سیستم],Table5[[#This Row],[کد سیستم]])</f>
        <v>1</v>
      </c>
    </row>
    <row r="762" spans="1:9" x14ac:dyDescent="0.25">
      <c r="A762" s="1">
        <v>761</v>
      </c>
      <c r="B762" s="1" t="s">
        <v>3084</v>
      </c>
      <c r="C762" s="1" t="s">
        <v>3084</v>
      </c>
      <c r="D762" s="1" t="s">
        <v>3751</v>
      </c>
      <c r="E762" s="1" t="s">
        <v>575</v>
      </c>
      <c r="F762" s="1" t="str">
        <f>VLOOKUP(Table5[[#This Row],[نام کارشناس دفتر فنی]],Table1[],3,0)</f>
        <v>کارشناس کالیبراسیون و برنامه ریزی تعمیرات برق وابزاردقیق</v>
      </c>
      <c r="G762" s="1" t="s">
        <v>704</v>
      </c>
      <c r="H762" s="1" t="str">
        <f>VLOOKUP(Table5[[#This Row],[نام شخص کارشناس نظارت]],Table1[],3,0)</f>
        <v>کارشناس برق و ابزار دقیق نظارت (1)</v>
      </c>
      <c r="I762" s="1">
        <f>COUNTIF(Table2[کد سیستم],Table5[[#This Row],[کد سیستم]])</f>
        <v>1</v>
      </c>
    </row>
    <row r="763" spans="1:9" x14ac:dyDescent="0.25">
      <c r="A763" s="1">
        <v>762</v>
      </c>
      <c r="B763" s="1" t="s">
        <v>3086</v>
      </c>
      <c r="C763" s="1" t="s">
        <v>3086</v>
      </c>
      <c r="D763" s="1" t="s">
        <v>3751</v>
      </c>
      <c r="E763" s="1" t="s">
        <v>575</v>
      </c>
      <c r="F763" s="1" t="str">
        <f>VLOOKUP(Table5[[#This Row],[نام کارشناس دفتر فنی]],Table1[],3,0)</f>
        <v>کارشناس کالیبراسیون و برنامه ریزی تعمیرات برق وابزاردقیق</v>
      </c>
      <c r="G763" s="1" t="s">
        <v>704</v>
      </c>
      <c r="H763" s="1" t="str">
        <f>VLOOKUP(Table5[[#This Row],[نام شخص کارشناس نظارت]],Table1[],3,0)</f>
        <v>کارشناس برق و ابزار دقیق نظارت (1)</v>
      </c>
      <c r="I763" s="1">
        <f>COUNTIF(Table2[کد سیستم],Table5[[#This Row],[کد سیستم]])</f>
        <v>1</v>
      </c>
    </row>
    <row r="764" spans="1:9" x14ac:dyDescent="0.25">
      <c r="A764" s="1">
        <v>763</v>
      </c>
      <c r="B764" s="1" t="s">
        <v>3088</v>
      </c>
      <c r="C764" s="1" t="s">
        <v>3088</v>
      </c>
      <c r="D764" s="1" t="s">
        <v>3751</v>
      </c>
      <c r="E764" s="1" t="s">
        <v>575</v>
      </c>
      <c r="F764" s="1" t="str">
        <f>VLOOKUP(Table5[[#This Row],[نام کارشناس دفتر فنی]],Table1[],3,0)</f>
        <v>کارشناس کالیبراسیون و برنامه ریزی تعمیرات برق وابزاردقیق</v>
      </c>
      <c r="G764" s="1" t="s">
        <v>704</v>
      </c>
      <c r="H764" s="1" t="str">
        <f>VLOOKUP(Table5[[#This Row],[نام شخص کارشناس نظارت]],Table1[],3,0)</f>
        <v>کارشناس برق و ابزار دقیق نظارت (1)</v>
      </c>
      <c r="I764" s="1">
        <f>COUNTIF(Table2[کد سیستم],Table5[[#This Row],[کد سیستم]])</f>
        <v>1</v>
      </c>
    </row>
    <row r="765" spans="1:9" x14ac:dyDescent="0.25">
      <c r="A765" s="1">
        <v>764</v>
      </c>
      <c r="B765" s="1" t="s">
        <v>3090</v>
      </c>
      <c r="C765" s="1" t="s">
        <v>3090</v>
      </c>
      <c r="D765" s="1" t="s">
        <v>3751</v>
      </c>
      <c r="E765" s="1" t="s">
        <v>575</v>
      </c>
      <c r="F765" s="1" t="str">
        <f>VLOOKUP(Table5[[#This Row],[نام کارشناس دفتر فنی]],Table1[],3,0)</f>
        <v>کارشناس کالیبراسیون و برنامه ریزی تعمیرات برق وابزاردقیق</v>
      </c>
      <c r="G765" s="1" t="s">
        <v>704</v>
      </c>
      <c r="H765" s="1" t="str">
        <f>VLOOKUP(Table5[[#This Row],[نام شخص کارشناس نظارت]],Table1[],3,0)</f>
        <v>کارشناس برق و ابزار دقیق نظارت (1)</v>
      </c>
      <c r="I765" s="1">
        <f>COUNTIF(Table2[کد سیستم],Table5[[#This Row],[کد سیستم]])</f>
        <v>1</v>
      </c>
    </row>
    <row r="766" spans="1:9" x14ac:dyDescent="0.25">
      <c r="A766" s="1">
        <v>765</v>
      </c>
      <c r="B766" s="1" t="s">
        <v>3092</v>
      </c>
      <c r="C766" s="1" t="s">
        <v>3092</v>
      </c>
      <c r="D766" s="1" t="s">
        <v>3751</v>
      </c>
      <c r="E766" s="1" t="s">
        <v>575</v>
      </c>
      <c r="F766" s="1" t="str">
        <f>VLOOKUP(Table5[[#This Row],[نام کارشناس دفتر فنی]],Table1[],3,0)</f>
        <v>کارشناس کالیبراسیون و برنامه ریزی تعمیرات برق وابزاردقیق</v>
      </c>
      <c r="G766" s="1" t="s">
        <v>704</v>
      </c>
      <c r="H766" s="1" t="str">
        <f>VLOOKUP(Table5[[#This Row],[نام شخص کارشناس نظارت]],Table1[],3,0)</f>
        <v>کارشناس برق و ابزار دقیق نظارت (1)</v>
      </c>
      <c r="I766" s="1">
        <f>COUNTIF(Table2[کد سیستم],Table5[[#This Row],[کد سیستم]])</f>
        <v>1</v>
      </c>
    </row>
    <row r="767" spans="1:9" x14ac:dyDescent="0.25">
      <c r="A767" s="1">
        <v>766</v>
      </c>
      <c r="B767" s="1" t="s">
        <v>3094</v>
      </c>
      <c r="C767" s="1" t="s">
        <v>3094</v>
      </c>
      <c r="D767" s="1" t="s">
        <v>3751</v>
      </c>
      <c r="E767" s="1" t="s">
        <v>575</v>
      </c>
      <c r="F767" s="1" t="str">
        <f>VLOOKUP(Table5[[#This Row],[نام کارشناس دفتر فنی]],Table1[],3,0)</f>
        <v>کارشناس کالیبراسیون و برنامه ریزی تعمیرات برق وابزاردقیق</v>
      </c>
      <c r="G767" s="1" t="s">
        <v>704</v>
      </c>
      <c r="H767" s="1" t="str">
        <f>VLOOKUP(Table5[[#This Row],[نام شخص کارشناس نظارت]],Table1[],3,0)</f>
        <v>کارشناس برق و ابزار دقیق نظارت (1)</v>
      </c>
      <c r="I767" s="1">
        <f>COUNTIF(Table2[کد سیستم],Table5[[#This Row],[کد سیستم]])</f>
        <v>1</v>
      </c>
    </row>
    <row r="768" spans="1:9" x14ac:dyDescent="0.25">
      <c r="A768" s="1">
        <v>767</v>
      </c>
      <c r="B768" s="1" t="s">
        <v>3096</v>
      </c>
      <c r="C768" s="1" t="s">
        <v>3096</v>
      </c>
      <c r="D768" s="1" t="s">
        <v>3751</v>
      </c>
      <c r="E768" s="1" t="s">
        <v>575</v>
      </c>
      <c r="F768" s="1" t="str">
        <f>VLOOKUP(Table5[[#This Row],[نام کارشناس دفتر فنی]],Table1[],3,0)</f>
        <v>کارشناس کالیبراسیون و برنامه ریزی تعمیرات برق وابزاردقیق</v>
      </c>
      <c r="G768" s="1" t="s">
        <v>704</v>
      </c>
      <c r="H768" s="1" t="str">
        <f>VLOOKUP(Table5[[#This Row],[نام شخص کارشناس نظارت]],Table1[],3,0)</f>
        <v>کارشناس برق و ابزار دقیق نظارت (1)</v>
      </c>
      <c r="I768" s="1">
        <f>COUNTIF(Table2[کد سیستم],Table5[[#This Row],[کد سیستم]])</f>
        <v>1</v>
      </c>
    </row>
    <row r="769" spans="1:9" x14ac:dyDescent="0.25">
      <c r="A769" s="1">
        <v>768</v>
      </c>
      <c r="B769" s="1" t="s">
        <v>3098</v>
      </c>
      <c r="C769" s="1" t="s">
        <v>3098</v>
      </c>
      <c r="D769" s="1" t="s">
        <v>3751</v>
      </c>
      <c r="E769" s="1" t="s">
        <v>575</v>
      </c>
      <c r="F769" s="1" t="str">
        <f>VLOOKUP(Table5[[#This Row],[نام کارشناس دفتر فنی]],Table1[],3,0)</f>
        <v>کارشناس کالیبراسیون و برنامه ریزی تعمیرات برق وابزاردقیق</v>
      </c>
      <c r="G769" s="1" t="s">
        <v>704</v>
      </c>
      <c r="H769" s="1" t="str">
        <f>VLOOKUP(Table5[[#This Row],[نام شخص کارشناس نظارت]],Table1[],3,0)</f>
        <v>کارشناس برق و ابزار دقیق نظارت (1)</v>
      </c>
      <c r="I769" s="1">
        <f>COUNTIF(Table2[کد سیستم],Table5[[#This Row],[کد سیستم]])</f>
        <v>1</v>
      </c>
    </row>
    <row r="770" spans="1:9" x14ac:dyDescent="0.25">
      <c r="A770" s="1">
        <v>769</v>
      </c>
      <c r="B770" s="1" t="s">
        <v>3100</v>
      </c>
      <c r="C770" s="1" t="s">
        <v>3100</v>
      </c>
      <c r="D770" s="1" t="s">
        <v>3751</v>
      </c>
      <c r="E770" s="1" t="s">
        <v>575</v>
      </c>
      <c r="F770" s="1" t="str">
        <f>VLOOKUP(Table5[[#This Row],[نام کارشناس دفتر فنی]],Table1[],3,0)</f>
        <v>کارشناس کالیبراسیون و برنامه ریزی تعمیرات برق وابزاردقیق</v>
      </c>
      <c r="G770" s="1" t="s">
        <v>704</v>
      </c>
      <c r="H770" s="1" t="str">
        <f>VLOOKUP(Table5[[#This Row],[نام شخص کارشناس نظارت]],Table1[],3,0)</f>
        <v>کارشناس برق و ابزار دقیق نظارت (1)</v>
      </c>
      <c r="I770" s="1">
        <f>COUNTIF(Table2[کد سیستم],Table5[[#This Row],[کد سیستم]])</f>
        <v>1</v>
      </c>
    </row>
    <row r="771" spans="1:9" x14ac:dyDescent="0.25">
      <c r="A771" s="1">
        <v>770</v>
      </c>
      <c r="B771" s="1" t="s">
        <v>3102</v>
      </c>
      <c r="C771" s="1" t="s">
        <v>3102</v>
      </c>
      <c r="D771" s="1" t="s">
        <v>3751</v>
      </c>
      <c r="E771" s="1" t="s">
        <v>575</v>
      </c>
      <c r="F771" s="1" t="str">
        <f>VLOOKUP(Table5[[#This Row],[نام کارشناس دفتر فنی]],Table1[],3,0)</f>
        <v>کارشناس کالیبراسیون و برنامه ریزی تعمیرات برق وابزاردقیق</v>
      </c>
      <c r="G771" s="1" t="s">
        <v>704</v>
      </c>
      <c r="H771" s="1" t="str">
        <f>VLOOKUP(Table5[[#This Row],[نام شخص کارشناس نظارت]],Table1[],3,0)</f>
        <v>کارشناس برق و ابزار دقیق نظارت (1)</v>
      </c>
      <c r="I771" s="1">
        <f>COUNTIF(Table2[کد سیستم],Table5[[#This Row],[کد سیستم]])</f>
        <v>1</v>
      </c>
    </row>
    <row r="772" spans="1:9" x14ac:dyDescent="0.25">
      <c r="A772" s="1">
        <v>771</v>
      </c>
      <c r="B772" s="1" t="s">
        <v>3104</v>
      </c>
      <c r="C772" s="1" t="s">
        <v>3104</v>
      </c>
      <c r="D772" s="1" t="s">
        <v>3751</v>
      </c>
      <c r="E772" s="1" t="s">
        <v>575</v>
      </c>
      <c r="F772" s="1" t="str">
        <f>VLOOKUP(Table5[[#This Row],[نام کارشناس دفتر فنی]],Table1[],3,0)</f>
        <v>کارشناس کالیبراسیون و برنامه ریزی تعمیرات برق وابزاردقیق</v>
      </c>
      <c r="G772" s="1" t="s">
        <v>704</v>
      </c>
      <c r="H772" s="1" t="str">
        <f>VLOOKUP(Table5[[#This Row],[نام شخص کارشناس نظارت]],Table1[],3,0)</f>
        <v>کارشناس برق و ابزار دقیق نظارت (1)</v>
      </c>
      <c r="I772" s="1">
        <f>COUNTIF(Table2[کد سیستم],Table5[[#This Row],[کد سیستم]])</f>
        <v>1</v>
      </c>
    </row>
    <row r="773" spans="1:9" x14ac:dyDescent="0.25">
      <c r="A773" s="1">
        <v>772</v>
      </c>
      <c r="B773" s="1" t="s">
        <v>3106</v>
      </c>
      <c r="C773" s="1" t="s">
        <v>3106</v>
      </c>
      <c r="D773" s="1" t="s">
        <v>3751</v>
      </c>
      <c r="E773" s="1" t="s">
        <v>575</v>
      </c>
      <c r="F773" s="1" t="str">
        <f>VLOOKUP(Table5[[#This Row],[نام کارشناس دفتر فنی]],Table1[],3,0)</f>
        <v>کارشناس کالیبراسیون و برنامه ریزی تعمیرات برق وابزاردقیق</v>
      </c>
      <c r="G773" s="1" t="s">
        <v>704</v>
      </c>
      <c r="H773" s="1" t="str">
        <f>VLOOKUP(Table5[[#This Row],[نام شخص کارشناس نظارت]],Table1[],3,0)</f>
        <v>کارشناس برق و ابزار دقیق نظارت (1)</v>
      </c>
      <c r="I773" s="1">
        <f>COUNTIF(Table2[کد سیستم],Table5[[#This Row],[کد سیستم]])</f>
        <v>1</v>
      </c>
    </row>
    <row r="774" spans="1:9" x14ac:dyDescent="0.25">
      <c r="A774" s="1">
        <v>773</v>
      </c>
      <c r="B774" s="1" t="s">
        <v>3108</v>
      </c>
      <c r="C774" s="1" t="s">
        <v>3108</v>
      </c>
      <c r="D774" s="1" t="s">
        <v>3751</v>
      </c>
      <c r="E774" s="1" t="s">
        <v>575</v>
      </c>
      <c r="F774" s="1" t="str">
        <f>VLOOKUP(Table5[[#This Row],[نام کارشناس دفتر فنی]],Table1[],3,0)</f>
        <v>کارشناس کالیبراسیون و برنامه ریزی تعمیرات برق وابزاردقیق</v>
      </c>
      <c r="G774" s="1" t="s">
        <v>704</v>
      </c>
      <c r="H774" s="1" t="str">
        <f>VLOOKUP(Table5[[#This Row],[نام شخص کارشناس نظارت]],Table1[],3,0)</f>
        <v>کارشناس برق و ابزار دقیق نظارت (1)</v>
      </c>
      <c r="I774" s="1">
        <f>COUNTIF(Table2[کد سیستم],Table5[[#This Row],[کد سیستم]])</f>
        <v>1</v>
      </c>
    </row>
    <row r="775" spans="1:9" x14ac:dyDescent="0.25">
      <c r="A775" s="1">
        <v>774</v>
      </c>
      <c r="B775" s="1" t="s">
        <v>3110</v>
      </c>
      <c r="C775" s="1" t="s">
        <v>3110</v>
      </c>
      <c r="D775" s="1" t="s">
        <v>3751</v>
      </c>
      <c r="E775" s="1" t="s">
        <v>575</v>
      </c>
      <c r="F775" s="1" t="str">
        <f>VLOOKUP(Table5[[#This Row],[نام کارشناس دفتر فنی]],Table1[],3,0)</f>
        <v>کارشناس کالیبراسیون و برنامه ریزی تعمیرات برق وابزاردقیق</v>
      </c>
      <c r="G775" s="1" t="s">
        <v>704</v>
      </c>
      <c r="H775" s="1" t="str">
        <f>VLOOKUP(Table5[[#This Row],[نام شخص کارشناس نظارت]],Table1[],3,0)</f>
        <v>کارشناس برق و ابزار دقیق نظارت (1)</v>
      </c>
      <c r="I775" s="1">
        <f>COUNTIF(Table2[کد سیستم],Table5[[#This Row],[کد سیستم]])</f>
        <v>1</v>
      </c>
    </row>
    <row r="776" spans="1:9" x14ac:dyDescent="0.25">
      <c r="A776" s="1">
        <v>775</v>
      </c>
      <c r="B776" s="1" t="s">
        <v>3112</v>
      </c>
      <c r="C776" s="1" t="s">
        <v>3112</v>
      </c>
      <c r="D776" s="1" t="s">
        <v>3751</v>
      </c>
      <c r="E776" s="1" t="s">
        <v>575</v>
      </c>
      <c r="F776" s="1" t="str">
        <f>VLOOKUP(Table5[[#This Row],[نام کارشناس دفتر فنی]],Table1[],3,0)</f>
        <v>کارشناس کالیبراسیون و برنامه ریزی تعمیرات برق وابزاردقیق</v>
      </c>
      <c r="G776" s="1" t="s">
        <v>704</v>
      </c>
      <c r="H776" s="1" t="str">
        <f>VLOOKUP(Table5[[#This Row],[نام شخص کارشناس نظارت]],Table1[],3,0)</f>
        <v>کارشناس برق و ابزار دقیق نظارت (1)</v>
      </c>
      <c r="I776" s="1">
        <f>COUNTIF(Table2[کد سیستم],Table5[[#This Row],[کد سیستم]])</f>
        <v>1</v>
      </c>
    </row>
    <row r="777" spans="1:9" x14ac:dyDescent="0.25">
      <c r="A777" s="1">
        <v>776</v>
      </c>
      <c r="B777" s="1" t="s">
        <v>3114</v>
      </c>
      <c r="C777" s="1" t="s">
        <v>3114</v>
      </c>
      <c r="D777" s="1" t="s">
        <v>3751</v>
      </c>
      <c r="E777" s="1" t="s">
        <v>575</v>
      </c>
      <c r="F777" s="1" t="str">
        <f>VLOOKUP(Table5[[#This Row],[نام کارشناس دفتر فنی]],Table1[],3,0)</f>
        <v>کارشناس کالیبراسیون و برنامه ریزی تعمیرات برق وابزاردقیق</v>
      </c>
      <c r="G777" s="1" t="s">
        <v>704</v>
      </c>
      <c r="H777" s="1" t="str">
        <f>VLOOKUP(Table5[[#This Row],[نام شخص کارشناس نظارت]],Table1[],3,0)</f>
        <v>کارشناس برق و ابزار دقیق نظارت (1)</v>
      </c>
      <c r="I777" s="1">
        <f>COUNTIF(Table2[کد سیستم],Table5[[#This Row],[کد سیستم]])</f>
        <v>1</v>
      </c>
    </row>
    <row r="778" spans="1:9" x14ac:dyDescent="0.25">
      <c r="A778" s="1">
        <v>777</v>
      </c>
      <c r="B778" s="1" t="s">
        <v>3116</v>
      </c>
      <c r="C778" s="1" t="s">
        <v>3116</v>
      </c>
      <c r="D778" s="1" t="s">
        <v>3751</v>
      </c>
      <c r="E778" s="1" t="s">
        <v>575</v>
      </c>
      <c r="F778" s="1" t="str">
        <f>VLOOKUP(Table5[[#This Row],[نام کارشناس دفتر فنی]],Table1[],3,0)</f>
        <v>کارشناس کالیبراسیون و برنامه ریزی تعمیرات برق وابزاردقیق</v>
      </c>
      <c r="G778" s="1" t="s">
        <v>704</v>
      </c>
      <c r="H778" s="1" t="str">
        <f>VLOOKUP(Table5[[#This Row],[نام شخص کارشناس نظارت]],Table1[],3,0)</f>
        <v>کارشناس برق و ابزار دقیق نظارت (1)</v>
      </c>
      <c r="I778" s="1">
        <f>COUNTIF(Table2[کد سیستم],Table5[[#This Row],[کد سیستم]])</f>
        <v>1</v>
      </c>
    </row>
    <row r="779" spans="1:9" x14ac:dyDescent="0.25">
      <c r="A779" s="1">
        <v>778</v>
      </c>
      <c r="B779" s="1" t="s">
        <v>3118</v>
      </c>
      <c r="C779" s="1" t="s">
        <v>3118</v>
      </c>
      <c r="D779" s="1" t="s">
        <v>3751</v>
      </c>
      <c r="E779" s="1" t="s">
        <v>575</v>
      </c>
      <c r="F779" s="1" t="str">
        <f>VLOOKUP(Table5[[#This Row],[نام کارشناس دفتر فنی]],Table1[],3,0)</f>
        <v>کارشناس کالیبراسیون و برنامه ریزی تعمیرات برق وابزاردقیق</v>
      </c>
      <c r="G779" s="1" t="s">
        <v>704</v>
      </c>
      <c r="H779" s="1" t="str">
        <f>VLOOKUP(Table5[[#This Row],[نام شخص کارشناس نظارت]],Table1[],3,0)</f>
        <v>کارشناس برق و ابزار دقیق نظارت (1)</v>
      </c>
      <c r="I779" s="1">
        <f>COUNTIF(Table2[کد سیستم],Table5[[#This Row],[کد سیستم]])</f>
        <v>1</v>
      </c>
    </row>
    <row r="780" spans="1:9" x14ac:dyDescent="0.25">
      <c r="A780" s="1">
        <v>779</v>
      </c>
      <c r="B780" s="1" t="s">
        <v>3120</v>
      </c>
      <c r="C780" s="1" t="s">
        <v>3120</v>
      </c>
      <c r="D780" s="1" t="s">
        <v>3751</v>
      </c>
      <c r="E780" s="1" t="s">
        <v>575</v>
      </c>
      <c r="F780" s="1" t="str">
        <f>VLOOKUP(Table5[[#This Row],[نام کارشناس دفتر فنی]],Table1[],3,0)</f>
        <v>کارشناس کالیبراسیون و برنامه ریزی تعمیرات برق وابزاردقیق</v>
      </c>
      <c r="G780" s="1" t="s">
        <v>704</v>
      </c>
      <c r="H780" s="1" t="str">
        <f>VLOOKUP(Table5[[#This Row],[نام شخص کارشناس نظارت]],Table1[],3,0)</f>
        <v>کارشناس برق و ابزار دقیق نظارت (1)</v>
      </c>
      <c r="I780" s="1">
        <f>COUNTIF(Table2[کد سیستم],Table5[[#This Row],[کد سیستم]])</f>
        <v>1</v>
      </c>
    </row>
    <row r="781" spans="1:9" x14ac:dyDescent="0.25">
      <c r="A781" s="1">
        <v>780</v>
      </c>
      <c r="B781" s="1" t="s">
        <v>3122</v>
      </c>
      <c r="C781" s="1" t="s">
        <v>3122</v>
      </c>
      <c r="D781" s="1" t="s">
        <v>3751</v>
      </c>
      <c r="E781" s="1" t="s">
        <v>575</v>
      </c>
      <c r="F781" s="1" t="str">
        <f>VLOOKUP(Table5[[#This Row],[نام کارشناس دفتر فنی]],Table1[],3,0)</f>
        <v>کارشناس کالیبراسیون و برنامه ریزی تعمیرات برق وابزاردقیق</v>
      </c>
      <c r="G781" s="1" t="s">
        <v>704</v>
      </c>
      <c r="H781" s="1" t="str">
        <f>VLOOKUP(Table5[[#This Row],[نام شخص کارشناس نظارت]],Table1[],3,0)</f>
        <v>کارشناس برق و ابزار دقیق نظارت (1)</v>
      </c>
      <c r="I781" s="1">
        <f>COUNTIF(Table2[کد سیستم],Table5[[#This Row],[کد سیستم]])</f>
        <v>1</v>
      </c>
    </row>
    <row r="782" spans="1:9" x14ac:dyDescent="0.25">
      <c r="A782" s="1">
        <v>781</v>
      </c>
      <c r="B782" s="1" t="s">
        <v>3124</v>
      </c>
      <c r="C782" s="1" t="s">
        <v>3124</v>
      </c>
      <c r="D782" s="1" t="s">
        <v>3751</v>
      </c>
      <c r="E782" s="1" t="s">
        <v>575</v>
      </c>
      <c r="F782" s="1" t="str">
        <f>VLOOKUP(Table5[[#This Row],[نام کارشناس دفتر فنی]],Table1[],3,0)</f>
        <v>کارشناس کالیبراسیون و برنامه ریزی تعمیرات برق وابزاردقیق</v>
      </c>
      <c r="G782" s="1" t="s">
        <v>704</v>
      </c>
      <c r="H782" s="1" t="str">
        <f>VLOOKUP(Table5[[#This Row],[نام شخص کارشناس نظارت]],Table1[],3,0)</f>
        <v>کارشناس برق و ابزار دقیق نظارت (1)</v>
      </c>
      <c r="I782" s="1">
        <f>COUNTIF(Table2[کد سیستم],Table5[[#This Row],[کد سیستم]])</f>
        <v>1</v>
      </c>
    </row>
    <row r="783" spans="1:9" x14ac:dyDescent="0.25">
      <c r="A783" s="1">
        <v>782</v>
      </c>
      <c r="B783" s="1" t="s">
        <v>3126</v>
      </c>
      <c r="C783" s="1" t="s">
        <v>3126</v>
      </c>
      <c r="D783" s="1" t="s">
        <v>3751</v>
      </c>
      <c r="E783" s="1" t="s">
        <v>575</v>
      </c>
      <c r="F783" s="1" t="str">
        <f>VLOOKUP(Table5[[#This Row],[نام کارشناس دفتر فنی]],Table1[],3,0)</f>
        <v>کارشناس کالیبراسیون و برنامه ریزی تعمیرات برق وابزاردقیق</v>
      </c>
      <c r="G783" s="1" t="s">
        <v>704</v>
      </c>
      <c r="H783" s="1" t="str">
        <f>VLOOKUP(Table5[[#This Row],[نام شخص کارشناس نظارت]],Table1[],3,0)</f>
        <v>کارشناس برق و ابزار دقیق نظارت (1)</v>
      </c>
      <c r="I783" s="1">
        <f>COUNTIF(Table2[کد سیستم],Table5[[#This Row],[کد سیستم]])</f>
        <v>1</v>
      </c>
    </row>
    <row r="784" spans="1:9" x14ac:dyDescent="0.25">
      <c r="A784" s="1">
        <v>783</v>
      </c>
      <c r="B784" s="1" t="s">
        <v>3128</v>
      </c>
      <c r="C784" s="1" t="s">
        <v>3128</v>
      </c>
      <c r="D784" s="1" t="s">
        <v>3751</v>
      </c>
      <c r="E784" s="1" t="s">
        <v>575</v>
      </c>
      <c r="F784" s="1" t="str">
        <f>VLOOKUP(Table5[[#This Row],[نام کارشناس دفتر فنی]],Table1[],3,0)</f>
        <v>کارشناس کالیبراسیون و برنامه ریزی تعمیرات برق وابزاردقیق</v>
      </c>
      <c r="G784" s="1" t="s">
        <v>704</v>
      </c>
      <c r="H784" s="1" t="str">
        <f>VLOOKUP(Table5[[#This Row],[نام شخص کارشناس نظارت]],Table1[],3,0)</f>
        <v>کارشناس برق و ابزار دقیق نظارت (1)</v>
      </c>
      <c r="I784" s="1">
        <f>COUNTIF(Table2[کد سیستم],Table5[[#This Row],[کد سیستم]])</f>
        <v>1</v>
      </c>
    </row>
    <row r="785" spans="1:9" x14ac:dyDescent="0.25">
      <c r="A785" s="1">
        <v>784</v>
      </c>
      <c r="B785" s="1" t="s">
        <v>3130</v>
      </c>
      <c r="C785" s="1" t="s">
        <v>3130</v>
      </c>
      <c r="D785" s="1" t="s">
        <v>3751</v>
      </c>
      <c r="E785" s="1" t="s">
        <v>575</v>
      </c>
      <c r="F785" s="1" t="str">
        <f>VLOOKUP(Table5[[#This Row],[نام کارشناس دفتر فنی]],Table1[],3,0)</f>
        <v>کارشناس کالیبراسیون و برنامه ریزی تعمیرات برق وابزاردقیق</v>
      </c>
      <c r="G785" s="1" t="s">
        <v>704</v>
      </c>
      <c r="H785" s="1" t="str">
        <f>VLOOKUP(Table5[[#This Row],[نام شخص کارشناس نظارت]],Table1[],3,0)</f>
        <v>کارشناس برق و ابزار دقیق نظارت (1)</v>
      </c>
      <c r="I785" s="1">
        <f>COUNTIF(Table2[کد سیستم],Table5[[#This Row],[کد سیستم]])</f>
        <v>1</v>
      </c>
    </row>
    <row r="786" spans="1:9" x14ac:dyDescent="0.25">
      <c r="A786" s="1">
        <v>785</v>
      </c>
      <c r="B786" s="1" t="s">
        <v>3132</v>
      </c>
      <c r="C786" s="1" t="s">
        <v>3132</v>
      </c>
      <c r="D786" s="1" t="s">
        <v>3751</v>
      </c>
      <c r="E786" s="1" t="s">
        <v>575</v>
      </c>
      <c r="F786" s="1" t="str">
        <f>VLOOKUP(Table5[[#This Row],[نام کارشناس دفتر فنی]],Table1[],3,0)</f>
        <v>کارشناس کالیبراسیون و برنامه ریزی تعمیرات برق وابزاردقیق</v>
      </c>
      <c r="G786" s="1" t="s">
        <v>704</v>
      </c>
      <c r="H786" s="1" t="str">
        <f>VLOOKUP(Table5[[#This Row],[نام شخص کارشناس نظارت]],Table1[],3,0)</f>
        <v>کارشناس برق و ابزار دقیق نظارت (1)</v>
      </c>
      <c r="I786" s="1">
        <f>COUNTIF(Table2[کد سیستم],Table5[[#This Row],[کد سیستم]])</f>
        <v>1</v>
      </c>
    </row>
    <row r="787" spans="1:9" x14ac:dyDescent="0.25">
      <c r="A787" s="1">
        <v>786</v>
      </c>
      <c r="B787" s="1" t="s">
        <v>3134</v>
      </c>
      <c r="C787" s="1" t="s">
        <v>3134</v>
      </c>
      <c r="D787" s="1" t="s">
        <v>3751</v>
      </c>
      <c r="E787" s="1" t="s">
        <v>575</v>
      </c>
      <c r="F787" s="1" t="str">
        <f>VLOOKUP(Table5[[#This Row],[نام کارشناس دفتر فنی]],Table1[],3,0)</f>
        <v>کارشناس کالیبراسیون و برنامه ریزی تعمیرات برق وابزاردقیق</v>
      </c>
      <c r="G787" s="1" t="s">
        <v>704</v>
      </c>
      <c r="H787" s="1" t="str">
        <f>VLOOKUP(Table5[[#This Row],[نام شخص کارشناس نظارت]],Table1[],3,0)</f>
        <v>کارشناس برق و ابزار دقیق نظارت (1)</v>
      </c>
      <c r="I787" s="1">
        <f>COUNTIF(Table2[کد سیستم],Table5[[#This Row],[کد سیستم]])</f>
        <v>1</v>
      </c>
    </row>
    <row r="788" spans="1:9" x14ac:dyDescent="0.25">
      <c r="A788" s="1">
        <v>787</v>
      </c>
      <c r="B788" s="1" t="s">
        <v>3136</v>
      </c>
      <c r="C788" s="1" t="s">
        <v>3136</v>
      </c>
      <c r="D788" s="1" t="s">
        <v>3751</v>
      </c>
      <c r="E788" s="1" t="s">
        <v>575</v>
      </c>
      <c r="F788" s="1" t="str">
        <f>VLOOKUP(Table5[[#This Row],[نام کارشناس دفتر فنی]],Table1[],3,0)</f>
        <v>کارشناس کالیبراسیون و برنامه ریزی تعمیرات برق وابزاردقیق</v>
      </c>
      <c r="G788" s="1" t="s">
        <v>704</v>
      </c>
      <c r="H788" s="1" t="str">
        <f>VLOOKUP(Table5[[#This Row],[نام شخص کارشناس نظارت]],Table1[],3,0)</f>
        <v>کارشناس برق و ابزار دقیق نظارت (1)</v>
      </c>
      <c r="I788" s="1">
        <f>COUNTIF(Table2[کد سیستم],Table5[[#This Row],[کد سیستم]])</f>
        <v>1</v>
      </c>
    </row>
    <row r="789" spans="1:9" x14ac:dyDescent="0.25">
      <c r="A789" s="1">
        <v>788</v>
      </c>
      <c r="B789" s="1" t="s">
        <v>3138</v>
      </c>
      <c r="C789" s="1" t="s">
        <v>3138</v>
      </c>
      <c r="D789" s="1" t="s">
        <v>3751</v>
      </c>
      <c r="E789" s="1" t="s">
        <v>575</v>
      </c>
      <c r="F789" s="1" t="str">
        <f>VLOOKUP(Table5[[#This Row],[نام کارشناس دفتر فنی]],Table1[],3,0)</f>
        <v>کارشناس کالیبراسیون و برنامه ریزی تعمیرات برق وابزاردقیق</v>
      </c>
      <c r="G789" s="1" t="s">
        <v>704</v>
      </c>
      <c r="H789" s="1" t="str">
        <f>VLOOKUP(Table5[[#This Row],[نام شخص کارشناس نظارت]],Table1[],3,0)</f>
        <v>کارشناس برق و ابزار دقیق نظارت (1)</v>
      </c>
      <c r="I789" s="1">
        <f>COUNTIF(Table2[کد سیستم],Table5[[#This Row],[کد سیستم]])</f>
        <v>1</v>
      </c>
    </row>
    <row r="790" spans="1:9" x14ac:dyDescent="0.25">
      <c r="A790" s="1">
        <v>789</v>
      </c>
      <c r="B790" s="1" t="s">
        <v>3140</v>
      </c>
      <c r="C790" s="1" t="s">
        <v>3140</v>
      </c>
      <c r="D790" s="1" t="s">
        <v>3751</v>
      </c>
      <c r="E790" s="1" t="s">
        <v>575</v>
      </c>
      <c r="F790" s="1" t="str">
        <f>VLOOKUP(Table5[[#This Row],[نام کارشناس دفتر فنی]],Table1[],3,0)</f>
        <v>کارشناس کالیبراسیون و برنامه ریزی تعمیرات برق وابزاردقیق</v>
      </c>
      <c r="G790" s="1" t="s">
        <v>704</v>
      </c>
      <c r="H790" s="1" t="str">
        <f>VLOOKUP(Table5[[#This Row],[نام شخص کارشناس نظارت]],Table1[],3,0)</f>
        <v>کارشناس برق و ابزار دقیق نظارت (1)</v>
      </c>
      <c r="I790" s="1">
        <f>COUNTIF(Table2[کد سیستم],Table5[[#This Row],[کد سیستم]])</f>
        <v>1</v>
      </c>
    </row>
    <row r="791" spans="1:9" x14ac:dyDescent="0.25">
      <c r="A791" s="1">
        <v>790</v>
      </c>
      <c r="B791" s="1" t="s">
        <v>3142</v>
      </c>
      <c r="C791" s="1" t="s">
        <v>3142</v>
      </c>
      <c r="D791" s="1" t="s">
        <v>3751</v>
      </c>
      <c r="E791" s="1" t="s">
        <v>575</v>
      </c>
      <c r="F791" s="1" t="str">
        <f>VLOOKUP(Table5[[#This Row],[نام کارشناس دفتر فنی]],Table1[],3,0)</f>
        <v>کارشناس کالیبراسیون و برنامه ریزی تعمیرات برق وابزاردقیق</v>
      </c>
      <c r="G791" s="1" t="s">
        <v>704</v>
      </c>
      <c r="H791" s="1" t="str">
        <f>VLOOKUP(Table5[[#This Row],[نام شخص کارشناس نظارت]],Table1[],3,0)</f>
        <v>کارشناس برق و ابزار دقیق نظارت (1)</v>
      </c>
      <c r="I791" s="1">
        <f>COUNTIF(Table2[کد سیستم],Table5[[#This Row],[کد سیستم]])</f>
        <v>1</v>
      </c>
    </row>
    <row r="792" spans="1:9" x14ac:dyDescent="0.25">
      <c r="A792" s="1">
        <v>791</v>
      </c>
      <c r="B792" s="1" t="s">
        <v>3144</v>
      </c>
      <c r="C792" s="1" t="s">
        <v>3144</v>
      </c>
      <c r="D792" s="1" t="s">
        <v>3751</v>
      </c>
      <c r="E792" s="1" t="s">
        <v>575</v>
      </c>
      <c r="F792" s="1" t="str">
        <f>VLOOKUP(Table5[[#This Row],[نام کارشناس دفتر فنی]],Table1[],3,0)</f>
        <v>کارشناس کالیبراسیون و برنامه ریزی تعمیرات برق وابزاردقیق</v>
      </c>
      <c r="G792" s="1" t="s">
        <v>704</v>
      </c>
      <c r="H792" s="1" t="str">
        <f>VLOOKUP(Table5[[#This Row],[نام شخص کارشناس نظارت]],Table1[],3,0)</f>
        <v>کارشناس برق و ابزار دقیق نظارت (1)</v>
      </c>
      <c r="I792" s="1">
        <f>COUNTIF(Table2[کد سیستم],Table5[[#This Row],[کد سیستم]])</f>
        <v>1</v>
      </c>
    </row>
    <row r="793" spans="1:9" x14ac:dyDescent="0.25">
      <c r="A793" s="1">
        <v>792</v>
      </c>
      <c r="B793" s="1" t="s">
        <v>3146</v>
      </c>
      <c r="C793" s="1" t="s">
        <v>3146</v>
      </c>
      <c r="D793" s="1" t="s">
        <v>3751</v>
      </c>
      <c r="E793" s="1" t="s">
        <v>575</v>
      </c>
      <c r="F793" s="1" t="str">
        <f>VLOOKUP(Table5[[#This Row],[نام کارشناس دفتر فنی]],Table1[],3,0)</f>
        <v>کارشناس کالیبراسیون و برنامه ریزی تعمیرات برق وابزاردقیق</v>
      </c>
      <c r="G793" s="1" t="s">
        <v>704</v>
      </c>
      <c r="H793" s="1" t="str">
        <f>VLOOKUP(Table5[[#This Row],[نام شخص کارشناس نظارت]],Table1[],3,0)</f>
        <v>کارشناس برق و ابزار دقیق نظارت (1)</v>
      </c>
      <c r="I793" s="1">
        <f>COUNTIF(Table2[کد سیستم],Table5[[#This Row],[کد سیستم]])</f>
        <v>1</v>
      </c>
    </row>
    <row r="794" spans="1:9" x14ac:dyDescent="0.25">
      <c r="A794" s="1">
        <v>793</v>
      </c>
      <c r="B794" s="1" t="s">
        <v>3148</v>
      </c>
      <c r="C794" s="1" t="s">
        <v>3148</v>
      </c>
      <c r="D794" s="1" t="s">
        <v>3751</v>
      </c>
      <c r="E794" s="1" t="s">
        <v>575</v>
      </c>
      <c r="F794" s="1" t="str">
        <f>VLOOKUP(Table5[[#This Row],[نام کارشناس دفتر فنی]],Table1[],3,0)</f>
        <v>کارشناس کالیبراسیون و برنامه ریزی تعمیرات برق وابزاردقیق</v>
      </c>
      <c r="G794" s="1" t="s">
        <v>704</v>
      </c>
      <c r="H794" s="1" t="str">
        <f>VLOOKUP(Table5[[#This Row],[نام شخص کارشناس نظارت]],Table1[],3,0)</f>
        <v>کارشناس برق و ابزار دقیق نظارت (1)</v>
      </c>
      <c r="I794" s="1">
        <f>COUNTIF(Table2[کد سیستم],Table5[[#This Row],[کد سیستم]])</f>
        <v>1</v>
      </c>
    </row>
    <row r="795" spans="1:9" x14ac:dyDescent="0.25">
      <c r="A795" s="1">
        <v>794</v>
      </c>
      <c r="B795" s="1" t="s">
        <v>3150</v>
      </c>
      <c r="C795" s="1" t="s">
        <v>3150</v>
      </c>
      <c r="D795" s="1" t="s">
        <v>3751</v>
      </c>
      <c r="E795" s="1" t="s">
        <v>575</v>
      </c>
      <c r="F795" s="1" t="str">
        <f>VLOOKUP(Table5[[#This Row],[نام کارشناس دفتر فنی]],Table1[],3,0)</f>
        <v>کارشناس کالیبراسیون و برنامه ریزی تعمیرات برق وابزاردقیق</v>
      </c>
      <c r="G795" s="1" t="s">
        <v>704</v>
      </c>
      <c r="H795" s="1" t="str">
        <f>VLOOKUP(Table5[[#This Row],[نام شخص کارشناس نظارت]],Table1[],3,0)</f>
        <v>کارشناس برق و ابزار دقیق نظارت (1)</v>
      </c>
      <c r="I795" s="1">
        <f>COUNTIF(Table2[کد سیستم],Table5[[#This Row],[کد سیستم]])</f>
        <v>1</v>
      </c>
    </row>
    <row r="796" spans="1:9" x14ac:dyDescent="0.25">
      <c r="A796" s="1">
        <v>795</v>
      </c>
      <c r="B796" s="1" t="s">
        <v>3152</v>
      </c>
      <c r="C796" s="1" t="s">
        <v>3152</v>
      </c>
      <c r="D796" s="1" t="s">
        <v>3751</v>
      </c>
      <c r="E796" s="1" t="s">
        <v>575</v>
      </c>
      <c r="F796" s="1" t="str">
        <f>VLOOKUP(Table5[[#This Row],[نام کارشناس دفتر فنی]],Table1[],3,0)</f>
        <v>کارشناس کالیبراسیون و برنامه ریزی تعمیرات برق وابزاردقیق</v>
      </c>
      <c r="G796" s="1" t="s">
        <v>704</v>
      </c>
      <c r="H796" s="1" t="str">
        <f>VLOOKUP(Table5[[#This Row],[نام شخص کارشناس نظارت]],Table1[],3,0)</f>
        <v>کارشناس برق و ابزار دقیق نظارت (1)</v>
      </c>
      <c r="I796" s="1">
        <f>COUNTIF(Table2[کد سیستم],Table5[[#This Row],[کد سیستم]])</f>
        <v>1</v>
      </c>
    </row>
    <row r="797" spans="1:9" x14ac:dyDescent="0.25">
      <c r="A797" s="1">
        <v>796</v>
      </c>
      <c r="B797" s="1" t="s">
        <v>3154</v>
      </c>
      <c r="C797" s="1" t="s">
        <v>3154</v>
      </c>
      <c r="D797" s="1" t="s">
        <v>3751</v>
      </c>
      <c r="E797" s="1" t="s">
        <v>575</v>
      </c>
      <c r="F797" s="1" t="str">
        <f>VLOOKUP(Table5[[#This Row],[نام کارشناس دفتر فنی]],Table1[],3,0)</f>
        <v>کارشناس کالیبراسیون و برنامه ریزی تعمیرات برق وابزاردقیق</v>
      </c>
      <c r="G797" s="1" t="s">
        <v>704</v>
      </c>
      <c r="H797" s="1" t="str">
        <f>VLOOKUP(Table5[[#This Row],[نام شخص کارشناس نظارت]],Table1[],3,0)</f>
        <v>کارشناس برق و ابزار دقیق نظارت (1)</v>
      </c>
      <c r="I797" s="1">
        <f>COUNTIF(Table2[کد سیستم],Table5[[#This Row],[کد سیستم]])</f>
        <v>1</v>
      </c>
    </row>
    <row r="798" spans="1:9" x14ac:dyDescent="0.25">
      <c r="A798" s="1">
        <v>797</v>
      </c>
      <c r="B798" s="1" t="s">
        <v>3156</v>
      </c>
      <c r="C798" s="1" t="s">
        <v>3156</v>
      </c>
      <c r="D798" s="1" t="s">
        <v>3751</v>
      </c>
      <c r="E798" s="1" t="s">
        <v>575</v>
      </c>
      <c r="F798" s="1" t="str">
        <f>VLOOKUP(Table5[[#This Row],[نام کارشناس دفتر فنی]],Table1[],3,0)</f>
        <v>کارشناس کالیبراسیون و برنامه ریزی تعمیرات برق وابزاردقیق</v>
      </c>
      <c r="G798" s="1" t="s">
        <v>704</v>
      </c>
      <c r="H798" s="1" t="str">
        <f>VLOOKUP(Table5[[#This Row],[نام شخص کارشناس نظارت]],Table1[],3,0)</f>
        <v>کارشناس برق و ابزار دقیق نظارت (1)</v>
      </c>
      <c r="I798" s="1">
        <f>COUNTIF(Table2[کد سیستم],Table5[[#This Row],[کد سیستم]])</f>
        <v>1</v>
      </c>
    </row>
    <row r="799" spans="1:9" x14ac:dyDescent="0.25">
      <c r="A799" s="1">
        <v>798</v>
      </c>
      <c r="B799" s="1" t="s">
        <v>3158</v>
      </c>
      <c r="C799" s="1" t="s">
        <v>3158</v>
      </c>
      <c r="D799" s="1" t="s">
        <v>3751</v>
      </c>
      <c r="E799" s="1" t="s">
        <v>575</v>
      </c>
      <c r="F799" s="1" t="str">
        <f>VLOOKUP(Table5[[#This Row],[نام کارشناس دفتر فنی]],Table1[],3,0)</f>
        <v>کارشناس کالیبراسیون و برنامه ریزی تعمیرات برق وابزاردقیق</v>
      </c>
      <c r="G799" s="1" t="s">
        <v>704</v>
      </c>
      <c r="H799" s="1" t="str">
        <f>VLOOKUP(Table5[[#This Row],[نام شخص کارشناس نظارت]],Table1[],3,0)</f>
        <v>کارشناس برق و ابزار دقیق نظارت (1)</v>
      </c>
      <c r="I799" s="1">
        <f>COUNTIF(Table2[کد سیستم],Table5[[#This Row],[کد سیستم]])</f>
        <v>1</v>
      </c>
    </row>
    <row r="800" spans="1:9" x14ac:dyDescent="0.25">
      <c r="A800" s="1">
        <v>799</v>
      </c>
      <c r="B800" s="1" t="s">
        <v>3160</v>
      </c>
      <c r="C800" s="1" t="s">
        <v>3160</v>
      </c>
      <c r="D800" s="1" t="s">
        <v>3751</v>
      </c>
      <c r="E800" s="1" t="s">
        <v>575</v>
      </c>
      <c r="F800" s="1" t="str">
        <f>VLOOKUP(Table5[[#This Row],[نام کارشناس دفتر فنی]],Table1[],3,0)</f>
        <v>کارشناس کالیبراسیون و برنامه ریزی تعمیرات برق وابزاردقیق</v>
      </c>
      <c r="G800" s="1" t="s">
        <v>704</v>
      </c>
      <c r="H800" s="1" t="str">
        <f>VLOOKUP(Table5[[#This Row],[نام شخص کارشناس نظارت]],Table1[],3,0)</f>
        <v>کارشناس برق و ابزار دقیق نظارت (1)</v>
      </c>
      <c r="I800" s="1">
        <f>COUNTIF(Table2[کد سیستم],Table5[[#This Row],[کد سیستم]])</f>
        <v>1</v>
      </c>
    </row>
    <row r="801" spans="1:9" x14ac:dyDescent="0.25">
      <c r="A801" s="1">
        <v>800</v>
      </c>
      <c r="B801" s="1" t="s">
        <v>3162</v>
      </c>
      <c r="C801" s="1" t="s">
        <v>3162</v>
      </c>
      <c r="D801" s="1" t="s">
        <v>3751</v>
      </c>
      <c r="E801" s="1" t="s">
        <v>575</v>
      </c>
      <c r="F801" s="1" t="str">
        <f>VLOOKUP(Table5[[#This Row],[نام کارشناس دفتر فنی]],Table1[],3,0)</f>
        <v>کارشناس کالیبراسیون و برنامه ریزی تعمیرات برق وابزاردقیق</v>
      </c>
      <c r="G801" s="1" t="s">
        <v>704</v>
      </c>
      <c r="H801" s="1" t="str">
        <f>VLOOKUP(Table5[[#This Row],[نام شخص کارشناس نظارت]],Table1[],3,0)</f>
        <v>کارشناس برق و ابزار دقیق نظارت (1)</v>
      </c>
      <c r="I801" s="1">
        <f>COUNTIF(Table2[کد سیستم],Table5[[#This Row],[کد سیستم]])</f>
        <v>1</v>
      </c>
    </row>
    <row r="802" spans="1:9" x14ac:dyDescent="0.25">
      <c r="A802" s="1">
        <v>801</v>
      </c>
      <c r="B802" s="1" t="s">
        <v>3164</v>
      </c>
      <c r="C802" s="1" t="s">
        <v>3164</v>
      </c>
      <c r="D802" s="1" t="s">
        <v>3751</v>
      </c>
      <c r="E802" s="1" t="s">
        <v>575</v>
      </c>
      <c r="F802" s="1" t="str">
        <f>VLOOKUP(Table5[[#This Row],[نام کارشناس دفتر فنی]],Table1[],3,0)</f>
        <v>کارشناس کالیبراسیون و برنامه ریزی تعمیرات برق وابزاردقیق</v>
      </c>
      <c r="G802" s="1" t="s">
        <v>704</v>
      </c>
      <c r="H802" s="1" t="str">
        <f>VLOOKUP(Table5[[#This Row],[نام شخص کارشناس نظارت]],Table1[],3,0)</f>
        <v>کارشناس برق و ابزار دقیق نظارت (1)</v>
      </c>
      <c r="I802" s="1">
        <f>COUNTIF(Table2[کد سیستم],Table5[[#This Row],[کد سیستم]])</f>
        <v>1</v>
      </c>
    </row>
    <row r="803" spans="1:9" x14ac:dyDescent="0.25">
      <c r="A803" s="1">
        <v>802</v>
      </c>
      <c r="B803" s="1" t="s">
        <v>3166</v>
      </c>
      <c r="C803" s="1" t="s">
        <v>3166</v>
      </c>
      <c r="D803" s="1" t="s">
        <v>3751</v>
      </c>
      <c r="E803" s="1" t="s">
        <v>575</v>
      </c>
      <c r="F803" s="1" t="str">
        <f>VLOOKUP(Table5[[#This Row],[نام کارشناس دفتر فنی]],Table1[],3,0)</f>
        <v>کارشناس کالیبراسیون و برنامه ریزی تعمیرات برق وابزاردقیق</v>
      </c>
      <c r="G803" s="1" t="s">
        <v>704</v>
      </c>
      <c r="H803" s="1" t="str">
        <f>VLOOKUP(Table5[[#This Row],[نام شخص کارشناس نظارت]],Table1[],3,0)</f>
        <v>کارشناس برق و ابزار دقیق نظارت (1)</v>
      </c>
      <c r="I803" s="1">
        <f>COUNTIF(Table2[کد سیستم],Table5[[#This Row],[کد سیستم]])</f>
        <v>1</v>
      </c>
    </row>
    <row r="804" spans="1:9" x14ac:dyDescent="0.25">
      <c r="A804" s="1">
        <v>803</v>
      </c>
      <c r="B804" s="1" t="s">
        <v>3168</v>
      </c>
      <c r="C804" s="1" t="s">
        <v>3168</v>
      </c>
      <c r="D804" s="1" t="s">
        <v>3751</v>
      </c>
      <c r="E804" s="1" t="s">
        <v>575</v>
      </c>
      <c r="F804" s="1" t="str">
        <f>VLOOKUP(Table5[[#This Row],[نام کارشناس دفتر فنی]],Table1[],3,0)</f>
        <v>کارشناس کالیبراسیون و برنامه ریزی تعمیرات برق وابزاردقیق</v>
      </c>
      <c r="G804" s="1" t="s">
        <v>704</v>
      </c>
      <c r="H804" s="1" t="str">
        <f>VLOOKUP(Table5[[#This Row],[نام شخص کارشناس نظارت]],Table1[],3,0)</f>
        <v>کارشناس برق و ابزار دقیق نظارت (1)</v>
      </c>
      <c r="I804" s="1">
        <f>COUNTIF(Table2[کد سیستم],Table5[[#This Row],[کد سیستم]])</f>
        <v>1</v>
      </c>
    </row>
    <row r="805" spans="1:9" x14ac:dyDescent="0.25">
      <c r="A805" s="1">
        <v>804</v>
      </c>
      <c r="B805" s="1" t="s">
        <v>3170</v>
      </c>
      <c r="C805" s="1" t="s">
        <v>3170</v>
      </c>
      <c r="D805" s="1" t="s">
        <v>3751</v>
      </c>
      <c r="E805" s="1" t="s">
        <v>575</v>
      </c>
      <c r="F805" s="1" t="str">
        <f>VLOOKUP(Table5[[#This Row],[نام کارشناس دفتر فنی]],Table1[],3,0)</f>
        <v>کارشناس کالیبراسیون و برنامه ریزی تعمیرات برق وابزاردقیق</v>
      </c>
      <c r="G805" s="1" t="s">
        <v>704</v>
      </c>
      <c r="H805" s="1" t="str">
        <f>VLOOKUP(Table5[[#This Row],[نام شخص کارشناس نظارت]],Table1[],3,0)</f>
        <v>کارشناس برق و ابزار دقیق نظارت (1)</v>
      </c>
      <c r="I805" s="1">
        <f>COUNTIF(Table2[کد سیستم],Table5[[#This Row],[کد سیستم]])</f>
        <v>1</v>
      </c>
    </row>
    <row r="806" spans="1:9" x14ac:dyDescent="0.25">
      <c r="A806" s="1">
        <v>805</v>
      </c>
      <c r="B806" s="1" t="s">
        <v>3172</v>
      </c>
      <c r="C806" s="1" t="s">
        <v>3172</v>
      </c>
      <c r="D806" s="1" t="s">
        <v>3751</v>
      </c>
      <c r="E806" s="1" t="s">
        <v>575</v>
      </c>
      <c r="F806" s="1" t="str">
        <f>VLOOKUP(Table5[[#This Row],[نام کارشناس دفتر فنی]],Table1[],3,0)</f>
        <v>کارشناس کالیبراسیون و برنامه ریزی تعمیرات برق وابزاردقیق</v>
      </c>
      <c r="G806" s="1" t="s">
        <v>704</v>
      </c>
      <c r="H806" s="1" t="str">
        <f>VLOOKUP(Table5[[#This Row],[نام شخص کارشناس نظارت]],Table1[],3,0)</f>
        <v>کارشناس برق و ابزار دقیق نظارت (1)</v>
      </c>
      <c r="I806" s="1">
        <f>COUNTIF(Table2[کد سیستم],Table5[[#This Row],[کد سیستم]])</f>
        <v>1</v>
      </c>
    </row>
    <row r="807" spans="1:9" x14ac:dyDescent="0.25">
      <c r="A807" s="1">
        <v>806</v>
      </c>
      <c r="B807" s="1" t="s">
        <v>3174</v>
      </c>
      <c r="C807" s="1" t="s">
        <v>3174</v>
      </c>
      <c r="D807" s="1" t="s">
        <v>3751</v>
      </c>
      <c r="E807" s="1" t="s">
        <v>575</v>
      </c>
      <c r="F807" s="1" t="str">
        <f>VLOOKUP(Table5[[#This Row],[نام کارشناس دفتر فنی]],Table1[],3,0)</f>
        <v>کارشناس کالیبراسیون و برنامه ریزی تعمیرات برق وابزاردقیق</v>
      </c>
      <c r="G807" s="1" t="s">
        <v>704</v>
      </c>
      <c r="H807" s="1" t="str">
        <f>VLOOKUP(Table5[[#This Row],[نام شخص کارشناس نظارت]],Table1[],3,0)</f>
        <v>کارشناس برق و ابزار دقیق نظارت (1)</v>
      </c>
      <c r="I807" s="1">
        <f>COUNTIF(Table2[کد سیستم],Table5[[#This Row],[کد سیستم]])</f>
        <v>1</v>
      </c>
    </row>
    <row r="808" spans="1:9" x14ac:dyDescent="0.25">
      <c r="A808" s="1">
        <v>807</v>
      </c>
      <c r="B808" s="1" t="s">
        <v>3176</v>
      </c>
      <c r="C808" s="1" t="s">
        <v>3176</v>
      </c>
      <c r="D808" s="1" t="s">
        <v>3751</v>
      </c>
      <c r="E808" s="1" t="s">
        <v>575</v>
      </c>
      <c r="F808" s="1" t="str">
        <f>VLOOKUP(Table5[[#This Row],[نام کارشناس دفتر فنی]],Table1[],3,0)</f>
        <v>کارشناس کالیبراسیون و برنامه ریزی تعمیرات برق وابزاردقیق</v>
      </c>
      <c r="G808" s="1" t="s">
        <v>704</v>
      </c>
      <c r="H808" s="1" t="str">
        <f>VLOOKUP(Table5[[#This Row],[نام شخص کارشناس نظارت]],Table1[],3,0)</f>
        <v>کارشناس برق و ابزار دقیق نظارت (1)</v>
      </c>
      <c r="I808" s="1">
        <f>COUNTIF(Table2[کد سیستم],Table5[[#This Row],[کد سیستم]])</f>
        <v>1</v>
      </c>
    </row>
    <row r="809" spans="1:9" x14ac:dyDescent="0.25">
      <c r="A809" s="1">
        <v>808</v>
      </c>
      <c r="B809" s="1" t="s">
        <v>3178</v>
      </c>
      <c r="C809" s="1" t="s">
        <v>3178</v>
      </c>
      <c r="D809" s="1" t="s">
        <v>3751</v>
      </c>
      <c r="E809" s="1" t="s">
        <v>575</v>
      </c>
      <c r="F809" s="1" t="str">
        <f>VLOOKUP(Table5[[#This Row],[نام کارشناس دفتر فنی]],Table1[],3,0)</f>
        <v>کارشناس کالیبراسیون و برنامه ریزی تعمیرات برق وابزاردقیق</v>
      </c>
      <c r="G809" s="1" t="s">
        <v>704</v>
      </c>
      <c r="H809" s="1" t="str">
        <f>VLOOKUP(Table5[[#This Row],[نام شخص کارشناس نظارت]],Table1[],3,0)</f>
        <v>کارشناس برق و ابزار دقیق نظارت (1)</v>
      </c>
      <c r="I809" s="1">
        <f>COUNTIF(Table2[کد سیستم],Table5[[#This Row],[کد سیستم]])</f>
        <v>1</v>
      </c>
    </row>
    <row r="810" spans="1:9" x14ac:dyDescent="0.25">
      <c r="A810" s="1">
        <v>809</v>
      </c>
      <c r="B810" s="1" t="s">
        <v>3180</v>
      </c>
      <c r="C810" s="1" t="s">
        <v>3180</v>
      </c>
      <c r="D810" s="1" t="s">
        <v>3751</v>
      </c>
      <c r="E810" s="1" t="s">
        <v>575</v>
      </c>
      <c r="F810" s="1" t="str">
        <f>VLOOKUP(Table5[[#This Row],[نام کارشناس دفتر فنی]],Table1[],3,0)</f>
        <v>کارشناس کالیبراسیون و برنامه ریزی تعمیرات برق وابزاردقیق</v>
      </c>
      <c r="G810" s="1" t="s">
        <v>704</v>
      </c>
      <c r="H810" s="1" t="str">
        <f>VLOOKUP(Table5[[#This Row],[نام شخص کارشناس نظارت]],Table1[],3,0)</f>
        <v>کارشناس برق و ابزار دقیق نظارت (1)</v>
      </c>
      <c r="I810" s="1">
        <f>COUNTIF(Table2[کد سیستم],Table5[[#This Row],[کد سیستم]])</f>
        <v>1</v>
      </c>
    </row>
    <row r="811" spans="1:9" x14ac:dyDescent="0.25">
      <c r="A811" s="1">
        <v>810</v>
      </c>
      <c r="B811" s="1" t="s">
        <v>3182</v>
      </c>
      <c r="C811" s="1" t="s">
        <v>3182</v>
      </c>
      <c r="D811" s="1" t="s">
        <v>3751</v>
      </c>
      <c r="E811" s="1" t="s">
        <v>575</v>
      </c>
      <c r="F811" s="1" t="str">
        <f>VLOOKUP(Table5[[#This Row],[نام کارشناس دفتر فنی]],Table1[],3,0)</f>
        <v>کارشناس کالیبراسیون و برنامه ریزی تعمیرات برق وابزاردقیق</v>
      </c>
      <c r="G811" s="1" t="s">
        <v>704</v>
      </c>
      <c r="H811" s="1" t="str">
        <f>VLOOKUP(Table5[[#This Row],[نام شخص کارشناس نظارت]],Table1[],3,0)</f>
        <v>کارشناس برق و ابزار دقیق نظارت (1)</v>
      </c>
      <c r="I811" s="1">
        <f>COUNTIF(Table2[کد سیستم],Table5[[#This Row],[کد سیستم]])</f>
        <v>1</v>
      </c>
    </row>
    <row r="812" spans="1:9" x14ac:dyDescent="0.25">
      <c r="A812" s="1">
        <v>811</v>
      </c>
      <c r="B812" s="1" t="s">
        <v>3184</v>
      </c>
      <c r="C812" s="1" t="s">
        <v>3184</v>
      </c>
      <c r="D812" s="1" t="s">
        <v>3751</v>
      </c>
      <c r="E812" s="1" t="s">
        <v>575</v>
      </c>
      <c r="F812" s="1" t="str">
        <f>VLOOKUP(Table5[[#This Row],[نام کارشناس دفتر فنی]],Table1[],3,0)</f>
        <v>کارشناس کالیبراسیون و برنامه ریزی تعمیرات برق وابزاردقیق</v>
      </c>
      <c r="G812" s="1" t="s">
        <v>704</v>
      </c>
      <c r="H812" s="1" t="str">
        <f>VLOOKUP(Table5[[#This Row],[نام شخص کارشناس نظارت]],Table1[],3,0)</f>
        <v>کارشناس برق و ابزار دقیق نظارت (1)</v>
      </c>
      <c r="I812" s="1">
        <f>COUNTIF(Table2[کد سیستم],Table5[[#This Row],[کد سیستم]])</f>
        <v>1</v>
      </c>
    </row>
    <row r="813" spans="1:9" x14ac:dyDescent="0.25">
      <c r="A813" s="1">
        <v>812</v>
      </c>
      <c r="B813" s="1" t="s">
        <v>3186</v>
      </c>
      <c r="C813" s="1" t="s">
        <v>3186</v>
      </c>
      <c r="D813" s="1" t="s">
        <v>3751</v>
      </c>
      <c r="E813" s="1" t="s">
        <v>575</v>
      </c>
      <c r="F813" s="1" t="str">
        <f>VLOOKUP(Table5[[#This Row],[نام کارشناس دفتر فنی]],Table1[],3,0)</f>
        <v>کارشناس کالیبراسیون و برنامه ریزی تعمیرات برق وابزاردقیق</v>
      </c>
      <c r="G813" s="1" t="s">
        <v>704</v>
      </c>
      <c r="H813" s="1" t="str">
        <f>VLOOKUP(Table5[[#This Row],[نام شخص کارشناس نظارت]],Table1[],3,0)</f>
        <v>کارشناس برق و ابزار دقیق نظارت (1)</v>
      </c>
      <c r="I813" s="1">
        <f>COUNTIF(Table2[کد سیستم],Table5[[#This Row],[کد سیستم]])</f>
        <v>1</v>
      </c>
    </row>
    <row r="814" spans="1:9" x14ac:dyDescent="0.25">
      <c r="A814" s="1">
        <v>813</v>
      </c>
      <c r="B814" s="1" t="s">
        <v>3188</v>
      </c>
      <c r="C814" s="1" t="s">
        <v>3188</v>
      </c>
      <c r="D814" s="1" t="s">
        <v>3751</v>
      </c>
      <c r="E814" s="1" t="s">
        <v>575</v>
      </c>
      <c r="F814" s="1" t="str">
        <f>VLOOKUP(Table5[[#This Row],[نام کارشناس دفتر فنی]],Table1[],3,0)</f>
        <v>کارشناس کالیبراسیون و برنامه ریزی تعمیرات برق وابزاردقیق</v>
      </c>
      <c r="G814" s="1" t="s">
        <v>704</v>
      </c>
      <c r="H814" s="1" t="str">
        <f>VLOOKUP(Table5[[#This Row],[نام شخص کارشناس نظارت]],Table1[],3,0)</f>
        <v>کارشناس برق و ابزار دقیق نظارت (1)</v>
      </c>
      <c r="I814" s="1">
        <f>COUNTIF(Table2[کد سیستم],Table5[[#This Row],[کد سیستم]])</f>
        <v>1</v>
      </c>
    </row>
    <row r="815" spans="1:9" x14ac:dyDescent="0.25">
      <c r="A815" s="1">
        <v>814</v>
      </c>
      <c r="B815" s="1" t="s">
        <v>3190</v>
      </c>
      <c r="C815" s="1" t="s">
        <v>3190</v>
      </c>
      <c r="D815" s="1" t="s">
        <v>3751</v>
      </c>
      <c r="E815" s="1" t="s">
        <v>575</v>
      </c>
      <c r="F815" s="1" t="str">
        <f>VLOOKUP(Table5[[#This Row],[نام کارشناس دفتر فنی]],Table1[],3,0)</f>
        <v>کارشناس کالیبراسیون و برنامه ریزی تعمیرات برق وابزاردقیق</v>
      </c>
      <c r="G815" s="1" t="s">
        <v>704</v>
      </c>
      <c r="H815" s="1" t="str">
        <f>VLOOKUP(Table5[[#This Row],[نام شخص کارشناس نظارت]],Table1[],3,0)</f>
        <v>کارشناس برق و ابزار دقیق نظارت (1)</v>
      </c>
      <c r="I815" s="1">
        <f>COUNTIF(Table2[کد سیستم],Table5[[#This Row],[کد سیستم]])</f>
        <v>1</v>
      </c>
    </row>
    <row r="816" spans="1:9" x14ac:dyDescent="0.25">
      <c r="A816" s="1">
        <v>815</v>
      </c>
      <c r="B816" s="1" t="s">
        <v>3192</v>
      </c>
      <c r="C816" s="1" t="s">
        <v>3192</v>
      </c>
      <c r="D816" s="1" t="s">
        <v>3751</v>
      </c>
      <c r="E816" s="1" t="s">
        <v>575</v>
      </c>
      <c r="F816" s="1" t="str">
        <f>VLOOKUP(Table5[[#This Row],[نام کارشناس دفتر فنی]],Table1[],3,0)</f>
        <v>کارشناس کالیبراسیون و برنامه ریزی تعمیرات برق وابزاردقیق</v>
      </c>
      <c r="G816" s="1" t="s">
        <v>704</v>
      </c>
      <c r="H816" s="1" t="str">
        <f>VLOOKUP(Table5[[#This Row],[نام شخص کارشناس نظارت]],Table1[],3,0)</f>
        <v>کارشناس برق و ابزار دقیق نظارت (1)</v>
      </c>
      <c r="I816" s="1">
        <f>COUNTIF(Table2[کد سیستم],Table5[[#This Row],[کد سیستم]])</f>
        <v>1</v>
      </c>
    </row>
    <row r="817" spans="1:9" x14ac:dyDescent="0.25">
      <c r="A817" s="1">
        <v>816</v>
      </c>
      <c r="B817" s="1" t="s">
        <v>3194</v>
      </c>
      <c r="C817" s="1" t="s">
        <v>3194</v>
      </c>
      <c r="D817" s="1" t="s">
        <v>3751</v>
      </c>
      <c r="E817" s="1" t="s">
        <v>575</v>
      </c>
      <c r="F817" s="1" t="str">
        <f>VLOOKUP(Table5[[#This Row],[نام کارشناس دفتر فنی]],Table1[],3,0)</f>
        <v>کارشناس کالیبراسیون و برنامه ریزی تعمیرات برق وابزاردقیق</v>
      </c>
      <c r="G817" s="1" t="s">
        <v>704</v>
      </c>
      <c r="H817" s="1" t="str">
        <f>VLOOKUP(Table5[[#This Row],[نام شخص کارشناس نظارت]],Table1[],3,0)</f>
        <v>کارشناس برق و ابزار دقیق نظارت (1)</v>
      </c>
      <c r="I817" s="1">
        <f>COUNTIF(Table2[کد سیستم],Table5[[#This Row],[کد سیستم]])</f>
        <v>1</v>
      </c>
    </row>
    <row r="818" spans="1:9" x14ac:dyDescent="0.25">
      <c r="A818" s="1">
        <v>817</v>
      </c>
      <c r="B818" s="1" t="s">
        <v>3196</v>
      </c>
      <c r="C818" s="1" t="s">
        <v>3196</v>
      </c>
      <c r="D818" s="1" t="s">
        <v>3751</v>
      </c>
      <c r="E818" s="1" t="s">
        <v>575</v>
      </c>
      <c r="F818" s="1" t="str">
        <f>VLOOKUP(Table5[[#This Row],[نام کارشناس دفتر فنی]],Table1[],3,0)</f>
        <v>کارشناس کالیبراسیون و برنامه ریزی تعمیرات برق وابزاردقیق</v>
      </c>
      <c r="G818" s="1" t="s">
        <v>704</v>
      </c>
      <c r="H818" s="1" t="str">
        <f>VLOOKUP(Table5[[#This Row],[نام شخص کارشناس نظارت]],Table1[],3,0)</f>
        <v>کارشناس برق و ابزار دقیق نظارت (1)</v>
      </c>
      <c r="I818" s="1">
        <f>COUNTIF(Table2[کد سیستم],Table5[[#This Row],[کد سیستم]])</f>
        <v>1</v>
      </c>
    </row>
    <row r="819" spans="1:9" x14ac:dyDescent="0.25">
      <c r="A819" s="1">
        <v>818</v>
      </c>
      <c r="B819" s="1" t="s">
        <v>3198</v>
      </c>
      <c r="C819" s="1" t="s">
        <v>3198</v>
      </c>
      <c r="D819" s="1" t="s">
        <v>3751</v>
      </c>
      <c r="E819" s="1" t="s">
        <v>575</v>
      </c>
      <c r="F819" s="1" t="str">
        <f>VLOOKUP(Table5[[#This Row],[نام کارشناس دفتر فنی]],Table1[],3,0)</f>
        <v>کارشناس کالیبراسیون و برنامه ریزی تعمیرات برق وابزاردقیق</v>
      </c>
      <c r="G819" s="1" t="s">
        <v>704</v>
      </c>
      <c r="H819" s="1" t="str">
        <f>VLOOKUP(Table5[[#This Row],[نام شخص کارشناس نظارت]],Table1[],3,0)</f>
        <v>کارشناس برق و ابزار دقیق نظارت (1)</v>
      </c>
      <c r="I819" s="1">
        <f>COUNTIF(Table2[کد سیستم],Table5[[#This Row],[کد سیستم]])</f>
        <v>1</v>
      </c>
    </row>
    <row r="820" spans="1:9" x14ac:dyDescent="0.25">
      <c r="A820" s="1">
        <v>819</v>
      </c>
      <c r="B820" s="1" t="s">
        <v>3200</v>
      </c>
      <c r="C820" s="1" t="s">
        <v>3200</v>
      </c>
      <c r="D820" s="1" t="s">
        <v>3751</v>
      </c>
      <c r="E820" s="1" t="s">
        <v>575</v>
      </c>
      <c r="F820" s="1" t="str">
        <f>VLOOKUP(Table5[[#This Row],[نام کارشناس دفتر فنی]],Table1[],3,0)</f>
        <v>کارشناس کالیبراسیون و برنامه ریزی تعمیرات برق وابزاردقیق</v>
      </c>
      <c r="G820" s="1" t="s">
        <v>704</v>
      </c>
      <c r="H820" s="1" t="str">
        <f>VLOOKUP(Table5[[#This Row],[نام شخص کارشناس نظارت]],Table1[],3,0)</f>
        <v>کارشناس برق و ابزار دقیق نظارت (1)</v>
      </c>
      <c r="I820" s="1">
        <f>COUNTIF(Table2[کد سیستم],Table5[[#This Row],[کد سیستم]])</f>
        <v>1</v>
      </c>
    </row>
    <row r="821" spans="1:9" x14ac:dyDescent="0.25">
      <c r="A821" s="1">
        <v>820</v>
      </c>
      <c r="B821" s="1" t="s">
        <v>3202</v>
      </c>
      <c r="C821" s="1" t="s">
        <v>3202</v>
      </c>
      <c r="D821" s="1" t="s">
        <v>3751</v>
      </c>
      <c r="E821" s="1" t="s">
        <v>575</v>
      </c>
      <c r="F821" s="1" t="str">
        <f>VLOOKUP(Table5[[#This Row],[نام کارشناس دفتر فنی]],Table1[],3,0)</f>
        <v>کارشناس کالیبراسیون و برنامه ریزی تعمیرات برق وابزاردقیق</v>
      </c>
      <c r="G821" s="1" t="s">
        <v>704</v>
      </c>
      <c r="H821" s="1" t="str">
        <f>VLOOKUP(Table5[[#This Row],[نام شخص کارشناس نظارت]],Table1[],3,0)</f>
        <v>کارشناس برق و ابزار دقیق نظارت (1)</v>
      </c>
      <c r="I821" s="1">
        <f>COUNTIF(Table2[کد سیستم],Table5[[#This Row],[کد سیستم]])</f>
        <v>1</v>
      </c>
    </row>
    <row r="822" spans="1:9" x14ac:dyDescent="0.25">
      <c r="A822" s="1">
        <v>821</v>
      </c>
      <c r="B822" s="1" t="s">
        <v>3204</v>
      </c>
      <c r="C822" s="1" t="s">
        <v>3204</v>
      </c>
      <c r="D822" s="1" t="s">
        <v>3751</v>
      </c>
      <c r="E822" s="1" t="s">
        <v>575</v>
      </c>
      <c r="F822" s="1" t="str">
        <f>VLOOKUP(Table5[[#This Row],[نام کارشناس دفتر فنی]],Table1[],3,0)</f>
        <v>کارشناس کالیبراسیون و برنامه ریزی تعمیرات برق وابزاردقیق</v>
      </c>
      <c r="G822" s="1" t="s">
        <v>704</v>
      </c>
      <c r="H822" s="1" t="str">
        <f>VLOOKUP(Table5[[#This Row],[نام شخص کارشناس نظارت]],Table1[],3,0)</f>
        <v>کارشناس برق و ابزار دقیق نظارت (1)</v>
      </c>
      <c r="I822" s="1">
        <f>COUNTIF(Table2[کد سیستم],Table5[[#This Row],[کد سیستم]])</f>
        <v>1</v>
      </c>
    </row>
    <row r="823" spans="1:9" x14ac:dyDescent="0.25">
      <c r="A823" s="1">
        <v>822</v>
      </c>
      <c r="B823" s="1" t="s">
        <v>3206</v>
      </c>
      <c r="C823" s="1" t="s">
        <v>3206</v>
      </c>
      <c r="D823" s="1" t="s">
        <v>3751</v>
      </c>
      <c r="E823" s="1" t="s">
        <v>575</v>
      </c>
      <c r="F823" s="1" t="str">
        <f>VLOOKUP(Table5[[#This Row],[نام کارشناس دفتر فنی]],Table1[],3,0)</f>
        <v>کارشناس کالیبراسیون و برنامه ریزی تعمیرات برق وابزاردقیق</v>
      </c>
      <c r="G823" s="1" t="s">
        <v>704</v>
      </c>
      <c r="H823" s="1" t="str">
        <f>VLOOKUP(Table5[[#This Row],[نام شخص کارشناس نظارت]],Table1[],3,0)</f>
        <v>کارشناس برق و ابزار دقیق نظارت (1)</v>
      </c>
      <c r="I823" s="1">
        <f>COUNTIF(Table2[کد سیستم],Table5[[#This Row],[کد سیستم]])</f>
        <v>1</v>
      </c>
    </row>
    <row r="824" spans="1:9" x14ac:dyDescent="0.25">
      <c r="A824" s="1">
        <v>823</v>
      </c>
      <c r="B824" s="1" t="s">
        <v>3208</v>
      </c>
      <c r="C824" s="1" t="s">
        <v>3208</v>
      </c>
      <c r="D824" s="1" t="s">
        <v>3751</v>
      </c>
      <c r="E824" s="1" t="s">
        <v>575</v>
      </c>
      <c r="F824" s="1" t="str">
        <f>VLOOKUP(Table5[[#This Row],[نام کارشناس دفتر فنی]],Table1[],3,0)</f>
        <v>کارشناس کالیبراسیون و برنامه ریزی تعمیرات برق وابزاردقیق</v>
      </c>
      <c r="G824" s="1" t="s">
        <v>704</v>
      </c>
      <c r="H824" s="1" t="str">
        <f>VLOOKUP(Table5[[#This Row],[نام شخص کارشناس نظارت]],Table1[],3,0)</f>
        <v>کارشناس برق و ابزار دقیق نظارت (1)</v>
      </c>
      <c r="I824" s="1">
        <f>COUNTIF(Table2[کد سیستم],Table5[[#This Row],[کد سیستم]])</f>
        <v>1</v>
      </c>
    </row>
    <row r="825" spans="1:9" x14ac:dyDescent="0.25">
      <c r="A825" s="1">
        <v>824</v>
      </c>
      <c r="B825" s="1" t="s">
        <v>3210</v>
      </c>
      <c r="C825" s="1" t="s">
        <v>3210</v>
      </c>
      <c r="D825" s="1" t="s">
        <v>3751</v>
      </c>
      <c r="E825" s="1" t="s">
        <v>575</v>
      </c>
      <c r="F825" s="1" t="str">
        <f>VLOOKUP(Table5[[#This Row],[نام کارشناس دفتر فنی]],Table1[],3,0)</f>
        <v>کارشناس کالیبراسیون و برنامه ریزی تعمیرات برق وابزاردقیق</v>
      </c>
      <c r="G825" s="1" t="s">
        <v>704</v>
      </c>
      <c r="H825" s="1" t="str">
        <f>VLOOKUP(Table5[[#This Row],[نام شخص کارشناس نظارت]],Table1[],3,0)</f>
        <v>کارشناس برق و ابزار دقیق نظارت (1)</v>
      </c>
      <c r="I825" s="1">
        <f>COUNTIF(Table2[کد سیستم],Table5[[#This Row],[کد سیستم]])</f>
        <v>1</v>
      </c>
    </row>
    <row r="826" spans="1:9" x14ac:dyDescent="0.25">
      <c r="A826" s="1">
        <v>825</v>
      </c>
      <c r="B826" s="1" t="s">
        <v>3212</v>
      </c>
      <c r="C826" s="1" t="s">
        <v>3212</v>
      </c>
      <c r="D826" s="1" t="s">
        <v>3751</v>
      </c>
      <c r="E826" s="1" t="s">
        <v>575</v>
      </c>
      <c r="F826" s="1" t="str">
        <f>VLOOKUP(Table5[[#This Row],[نام کارشناس دفتر فنی]],Table1[],3,0)</f>
        <v>کارشناس کالیبراسیون و برنامه ریزی تعمیرات برق وابزاردقیق</v>
      </c>
      <c r="G826" s="1" t="s">
        <v>704</v>
      </c>
      <c r="H826" s="1" t="str">
        <f>VLOOKUP(Table5[[#This Row],[نام شخص کارشناس نظارت]],Table1[],3,0)</f>
        <v>کارشناس برق و ابزار دقیق نظارت (1)</v>
      </c>
      <c r="I826" s="1">
        <f>COUNTIF(Table2[کد سیستم],Table5[[#This Row],[کد سیستم]])</f>
        <v>1</v>
      </c>
    </row>
    <row r="827" spans="1:9" x14ac:dyDescent="0.25">
      <c r="A827" s="1">
        <v>826</v>
      </c>
      <c r="B827" s="1" t="s">
        <v>3214</v>
      </c>
      <c r="C827" s="1" t="s">
        <v>3214</v>
      </c>
      <c r="D827" s="1" t="s">
        <v>3751</v>
      </c>
      <c r="E827" s="1" t="s">
        <v>575</v>
      </c>
      <c r="F827" s="1" t="str">
        <f>VLOOKUP(Table5[[#This Row],[نام کارشناس دفتر فنی]],Table1[],3,0)</f>
        <v>کارشناس کالیبراسیون و برنامه ریزی تعمیرات برق وابزاردقیق</v>
      </c>
      <c r="G827" s="1" t="s">
        <v>704</v>
      </c>
      <c r="H827" s="1" t="str">
        <f>VLOOKUP(Table5[[#This Row],[نام شخص کارشناس نظارت]],Table1[],3,0)</f>
        <v>کارشناس برق و ابزار دقیق نظارت (1)</v>
      </c>
      <c r="I827" s="1">
        <f>COUNTIF(Table2[کد سیستم],Table5[[#This Row],[کد سیستم]])</f>
        <v>1</v>
      </c>
    </row>
    <row r="828" spans="1:9" x14ac:dyDescent="0.25">
      <c r="A828" s="1">
        <v>827</v>
      </c>
      <c r="B828" s="1" t="s">
        <v>3216</v>
      </c>
      <c r="C828" s="1" t="s">
        <v>3216</v>
      </c>
      <c r="D828" s="1" t="s">
        <v>3751</v>
      </c>
      <c r="E828" s="1" t="s">
        <v>575</v>
      </c>
      <c r="F828" s="1" t="str">
        <f>VLOOKUP(Table5[[#This Row],[نام کارشناس دفتر فنی]],Table1[],3,0)</f>
        <v>کارشناس کالیبراسیون و برنامه ریزی تعمیرات برق وابزاردقیق</v>
      </c>
      <c r="G828" s="1" t="s">
        <v>704</v>
      </c>
      <c r="H828" s="1" t="str">
        <f>VLOOKUP(Table5[[#This Row],[نام شخص کارشناس نظارت]],Table1[],3,0)</f>
        <v>کارشناس برق و ابزار دقیق نظارت (1)</v>
      </c>
      <c r="I828" s="1">
        <f>COUNTIF(Table2[کد سیستم],Table5[[#This Row],[کد سیستم]])</f>
        <v>1</v>
      </c>
    </row>
    <row r="829" spans="1:9" x14ac:dyDescent="0.25">
      <c r="A829" s="1">
        <v>828</v>
      </c>
      <c r="B829" s="1" t="s">
        <v>3218</v>
      </c>
      <c r="C829" s="1" t="s">
        <v>3218</v>
      </c>
      <c r="D829" s="1" t="s">
        <v>3751</v>
      </c>
      <c r="E829" s="1" t="s">
        <v>575</v>
      </c>
      <c r="F829" s="1" t="str">
        <f>VLOOKUP(Table5[[#This Row],[نام کارشناس دفتر فنی]],Table1[],3,0)</f>
        <v>کارشناس کالیبراسیون و برنامه ریزی تعمیرات برق وابزاردقیق</v>
      </c>
      <c r="G829" s="1" t="s">
        <v>704</v>
      </c>
      <c r="H829" s="1" t="str">
        <f>VLOOKUP(Table5[[#This Row],[نام شخص کارشناس نظارت]],Table1[],3,0)</f>
        <v>کارشناس برق و ابزار دقیق نظارت (1)</v>
      </c>
      <c r="I829" s="1">
        <f>COUNTIF(Table2[کد سیستم],Table5[[#This Row],[کد سیستم]])</f>
        <v>1</v>
      </c>
    </row>
    <row r="830" spans="1:9" x14ac:dyDescent="0.25">
      <c r="A830" s="1">
        <v>829</v>
      </c>
      <c r="B830" s="1" t="s">
        <v>3220</v>
      </c>
      <c r="C830" s="1" t="s">
        <v>3220</v>
      </c>
      <c r="D830" s="1" t="s">
        <v>3751</v>
      </c>
      <c r="E830" s="1" t="s">
        <v>575</v>
      </c>
      <c r="F830" s="1" t="str">
        <f>VLOOKUP(Table5[[#This Row],[نام کارشناس دفتر فنی]],Table1[],3,0)</f>
        <v>کارشناس کالیبراسیون و برنامه ریزی تعمیرات برق وابزاردقیق</v>
      </c>
      <c r="G830" s="1" t="s">
        <v>704</v>
      </c>
      <c r="H830" s="1" t="str">
        <f>VLOOKUP(Table5[[#This Row],[نام شخص کارشناس نظارت]],Table1[],3,0)</f>
        <v>کارشناس برق و ابزار دقیق نظارت (1)</v>
      </c>
      <c r="I830" s="1">
        <f>COUNTIF(Table2[کد سیستم],Table5[[#This Row],[کد سیستم]])</f>
        <v>1</v>
      </c>
    </row>
    <row r="831" spans="1:9" x14ac:dyDescent="0.25">
      <c r="A831" s="1">
        <v>830</v>
      </c>
      <c r="B831" s="1" t="s">
        <v>3222</v>
      </c>
      <c r="C831" s="1" t="s">
        <v>3222</v>
      </c>
      <c r="D831" s="1" t="s">
        <v>3751</v>
      </c>
      <c r="E831" s="1" t="s">
        <v>575</v>
      </c>
      <c r="F831" s="1" t="str">
        <f>VLOOKUP(Table5[[#This Row],[نام کارشناس دفتر فنی]],Table1[],3,0)</f>
        <v>کارشناس کالیبراسیون و برنامه ریزی تعمیرات برق وابزاردقیق</v>
      </c>
      <c r="G831" s="1" t="s">
        <v>704</v>
      </c>
      <c r="H831" s="1" t="str">
        <f>VLOOKUP(Table5[[#This Row],[نام شخص کارشناس نظارت]],Table1[],3,0)</f>
        <v>کارشناس برق و ابزار دقیق نظارت (1)</v>
      </c>
      <c r="I831" s="1">
        <f>COUNTIF(Table2[کد سیستم],Table5[[#This Row],[کد سیستم]])</f>
        <v>1</v>
      </c>
    </row>
    <row r="832" spans="1:9" x14ac:dyDescent="0.25">
      <c r="A832" s="1">
        <v>831</v>
      </c>
      <c r="B832" s="1" t="s">
        <v>3224</v>
      </c>
      <c r="C832" s="1" t="s">
        <v>3224</v>
      </c>
      <c r="D832" s="1" t="s">
        <v>3751</v>
      </c>
      <c r="E832" s="1" t="s">
        <v>575</v>
      </c>
      <c r="F832" s="1" t="str">
        <f>VLOOKUP(Table5[[#This Row],[نام کارشناس دفتر فنی]],Table1[],3,0)</f>
        <v>کارشناس کالیبراسیون و برنامه ریزی تعمیرات برق وابزاردقیق</v>
      </c>
      <c r="G832" s="1" t="s">
        <v>704</v>
      </c>
      <c r="H832" s="1" t="str">
        <f>VLOOKUP(Table5[[#This Row],[نام شخص کارشناس نظارت]],Table1[],3,0)</f>
        <v>کارشناس برق و ابزار دقیق نظارت (1)</v>
      </c>
      <c r="I832" s="1">
        <f>COUNTIF(Table2[کد سیستم],Table5[[#This Row],[کد سیستم]])</f>
        <v>1</v>
      </c>
    </row>
    <row r="833" spans="1:9" x14ac:dyDescent="0.25">
      <c r="A833" s="1">
        <v>832</v>
      </c>
      <c r="B833" s="1" t="s">
        <v>3226</v>
      </c>
      <c r="C833" s="1" t="s">
        <v>3226</v>
      </c>
      <c r="D833" s="1" t="s">
        <v>3751</v>
      </c>
      <c r="E833" s="1" t="s">
        <v>575</v>
      </c>
      <c r="F833" s="1" t="str">
        <f>VLOOKUP(Table5[[#This Row],[نام کارشناس دفتر فنی]],Table1[],3,0)</f>
        <v>کارشناس کالیبراسیون و برنامه ریزی تعمیرات برق وابزاردقیق</v>
      </c>
      <c r="G833" s="1" t="s">
        <v>704</v>
      </c>
      <c r="H833" s="1" t="str">
        <f>VLOOKUP(Table5[[#This Row],[نام شخص کارشناس نظارت]],Table1[],3,0)</f>
        <v>کارشناس برق و ابزار دقیق نظارت (1)</v>
      </c>
      <c r="I833" s="1">
        <f>COUNTIF(Table2[کد سیستم],Table5[[#This Row],[کد سیستم]])</f>
        <v>1</v>
      </c>
    </row>
    <row r="834" spans="1:9" x14ac:dyDescent="0.25">
      <c r="A834" s="1">
        <v>833</v>
      </c>
      <c r="B834" s="1" t="s">
        <v>3228</v>
      </c>
      <c r="C834" s="1" t="s">
        <v>3228</v>
      </c>
      <c r="D834" s="1" t="s">
        <v>3751</v>
      </c>
      <c r="E834" s="1" t="s">
        <v>575</v>
      </c>
      <c r="F834" s="1" t="str">
        <f>VLOOKUP(Table5[[#This Row],[نام کارشناس دفتر فنی]],Table1[],3,0)</f>
        <v>کارشناس کالیبراسیون و برنامه ریزی تعمیرات برق وابزاردقیق</v>
      </c>
      <c r="G834" s="1" t="s">
        <v>704</v>
      </c>
      <c r="H834" s="1" t="str">
        <f>VLOOKUP(Table5[[#This Row],[نام شخص کارشناس نظارت]],Table1[],3,0)</f>
        <v>کارشناس برق و ابزار دقیق نظارت (1)</v>
      </c>
      <c r="I834" s="1">
        <f>COUNTIF(Table2[کد سیستم],Table5[[#This Row],[کد سیستم]])</f>
        <v>1</v>
      </c>
    </row>
    <row r="835" spans="1:9" x14ac:dyDescent="0.25">
      <c r="A835" s="1">
        <v>834</v>
      </c>
      <c r="B835" s="1" t="s">
        <v>3230</v>
      </c>
      <c r="C835" s="1" t="s">
        <v>3230</v>
      </c>
      <c r="D835" s="1" t="s">
        <v>3751</v>
      </c>
      <c r="E835" s="1" t="s">
        <v>575</v>
      </c>
      <c r="F835" s="1" t="str">
        <f>VLOOKUP(Table5[[#This Row],[نام کارشناس دفتر فنی]],Table1[],3,0)</f>
        <v>کارشناس کالیبراسیون و برنامه ریزی تعمیرات برق وابزاردقیق</v>
      </c>
      <c r="G835" s="1" t="s">
        <v>704</v>
      </c>
      <c r="H835" s="1" t="str">
        <f>VLOOKUP(Table5[[#This Row],[نام شخص کارشناس نظارت]],Table1[],3,0)</f>
        <v>کارشناس برق و ابزار دقیق نظارت (1)</v>
      </c>
      <c r="I835" s="1">
        <f>COUNTIF(Table2[کد سیستم],Table5[[#This Row],[کد سیستم]])</f>
        <v>1</v>
      </c>
    </row>
    <row r="836" spans="1:9" x14ac:dyDescent="0.25">
      <c r="A836" s="1">
        <v>835</v>
      </c>
      <c r="B836" s="1" t="s">
        <v>3232</v>
      </c>
      <c r="C836" s="1" t="s">
        <v>3232</v>
      </c>
      <c r="D836" s="1" t="s">
        <v>3751</v>
      </c>
      <c r="E836" s="1" t="s">
        <v>575</v>
      </c>
      <c r="F836" s="1" t="str">
        <f>VLOOKUP(Table5[[#This Row],[نام کارشناس دفتر فنی]],Table1[],3,0)</f>
        <v>کارشناس کالیبراسیون و برنامه ریزی تعمیرات برق وابزاردقیق</v>
      </c>
      <c r="G836" s="1" t="s">
        <v>704</v>
      </c>
      <c r="H836" s="1" t="str">
        <f>VLOOKUP(Table5[[#This Row],[نام شخص کارشناس نظارت]],Table1[],3,0)</f>
        <v>کارشناس برق و ابزار دقیق نظارت (1)</v>
      </c>
      <c r="I836" s="1">
        <f>COUNTIF(Table2[کد سیستم],Table5[[#This Row],[کد سیستم]])</f>
        <v>1</v>
      </c>
    </row>
    <row r="837" spans="1:9" x14ac:dyDescent="0.25">
      <c r="A837" s="1">
        <v>836</v>
      </c>
      <c r="B837" s="1" t="s">
        <v>3234</v>
      </c>
      <c r="C837" s="1" t="s">
        <v>3234</v>
      </c>
      <c r="D837" s="1" t="s">
        <v>3751</v>
      </c>
      <c r="E837" s="1" t="s">
        <v>575</v>
      </c>
      <c r="F837" s="1" t="str">
        <f>VLOOKUP(Table5[[#This Row],[نام کارشناس دفتر فنی]],Table1[],3,0)</f>
        <v>کارشناس کالیبراسیون و برنامه ریزی تعمیرات برق وابزاردقیق</v>
      </c>
      <c r="G837" s="1" t="s">
        <v>704</v>
      </c>
      <c r="H837" s="1" t="str">
        <f>VLOOKUP(Table5[[#This Row],[نام شخص کارشناس نظارت]],Table1[],3,0)</f>
        <v>کارشناس برق و ابزار دقیق نظارت (1)</v>
      </c>
      <c r="I837" s="1">
        <f>COUNTIF(Table2[کد سیستم],Table5[[#This Row],[کد سیستم]])</f>
        <v>1</v>
      </c>
    </row>
    <row r="838" spans="1:9" x14ac:dyDescent="0.25">
      <c r="A838" s="1">
        <v>837</v>
      </c>
      <c r="B838" s="1" t="s">
        <v>3236</v>
      </c>
      <c r="C838" s="1" t="s">
        <v>3236</v>
      </c>
      <c r="D838" s="1" t="s">
        <v>3751</v>
      </c>
      <c r="E838" s="1" t="s">
        <v>575</v>
      </c>
      <c r="F838" s="1" t="str">
        <f>VLOOKUP(Table5[[#This Row],[نام کارشناس دفتر فنی]],Table1[],3,0)</f>
        <v>کارشناس کالیبراسیون و برنامه ریزی تعمیرات برق وابزاردقیق</v>
      </c>
      <c r="G838" s="1" t="s">
        <v>704</v>
      </c>
      <c r="H838" s="1" t="str">
        <f>VLOOKUP(Table5[[#This Row],[نام شخص کارشناس نظارت]],Table1[],3,0)</f>
        <v>کارشناس برق و ابزار دقیق نظارت (1)</v>
      </c>
      <c r="I838" s="1">
        <f>COUNTIF(Table2[کد سیستم],Table5[[#This Row],[کد سیستم]])</f>
        <v>1</v>
      </c>
    </row>
    <row r="839" spans="1:9" x14ac:dyDescent="0.25">
      <c r="A839" s="1">
        <v>838</v>
      </c>
      <c r="B839" s="1" t="s">
        <v>3238</v>
      </c>
      <c r="C839" s="1" t="s">
        <v>3239</v>
      </c>
      <c r="D839" s="1" t="s">
        <v>3751</v>
      </c>
      <c r="E839" s="1" t="s">
        <v>418</v>
      </c>
      <c r="F839" s="1" t="str">
        <f>VLOOKUP(Table5[[#This Row],[نام کارشناس دفتر فنی]],Table1[],3,0)</f>
        <v>کارشناس بازرسی وبرنامه ریزی تعمیرات برق وابزاردقیق(1)</v>
      </c>
      <c r="G839" s="1" t="s">
        <v>704</v>
      </c>
      <c r="H839" s="1" t="str">
        <f>VLOOKUP(Table5[[#This Row],[نام شخص کارشناس نظارت]],Table1[],3,0)</f>
        <v>کارشناس برق و ابزار دقیق نظارت (1)</v>
      </c>
      <c r="I839" s="1">
        <f>COUNTIF(Table2[کد سیستم],Table5[[#This Row],[کد سیستم]])</f>
        <v>1</v>
      </c>
    </row>
    <row r="840" spans="1:9" x14ac:dyDescent="0.25">
      <c r="A840" s="1">
        <v>839</v>
      </c>
      <c r="B840" s="1" t="s">
        <v>3241</v>
      </c>
      <c r="C840" s="1" t="s">
        <v>3242</v>
      </c>
      <c r="D840" s="1" t="s">
        <v>3751</v>
      </c>
      <c r="E840" s="1" t="s">
        <v>418</v>
      </c>
      <c r="F840" s="1" t="str">
        <f>VLOOKUP(Table5[[#This Row],[نام کارشناس دفتر فنی]],Table1[],3,0)</f>
        <v>کارشناس بازرسی وبرنامه ریزی تعمیرات برق وابزاردقیق(1)</v>
      </c>
      <c r="G840" s="1" t="s">
        <v>704</v>
      </c>
      <c r="H840" s="1" t="str">
        <f>VLOOKUP(Table5[[#This Row],[نام شخص کارشناس نظارت]],Table1[],3,0)</f>
        <v>کارشناس برق و ابزار دقیق نظارت (1)</v>
      </c>
      <c r="I840" s="1">
        <f>COUNTIF(Table2[کد سیستم],Table5[[#This Row],[کد سیستم]])</f>
        <v>1</v>
      </c>
    </row>
    <row r="841" spans="1:9" x14ac:dyDescent="0.25">
      <c r="A841" s="1">
        <v>840</v>
      </c>
      <c r="B841" s="1" t="s">
        <v>3244</v>
      </c>
      <c r="C841" s="1" t="s">
        <v>3245</v>
      </c>
      <c r="D841" s="1" t="s">
        <v>3751</v>
      </c>
      <c r="E841" s="1" t="s">
        <v>418</v>
      </c>
      <c r="F841" s="1" t="str">
        <f>VLOOKUP(Table5[[#This Row],[نام کارشناس دفتر فنی]],Table1[],3,0)</f>
        <v>کارشناس بازرسی وبرنامه ریزی تعمیرات برق وابزاردقیق(1)</v>
      </c>
      <c r="G841" s="1" t="s">
        <v>704</v>
      </c>
      <c r="H841" s="1" t="str">
        <f>VLOOKUP(Table5[[#This Row],[نام شخص کارشناس نظارت]],Table1[],3,0)</f>
        <v>کارشناس برق و ابزار دقیق نظارت (1)</v>
      </c>
      <c r="I841" s="1">
        <f>COUNTIF(Table2[کد سیستم],Table5[[#This Row],[کد سیستم]])</f>
        <v>1</v>
      </c>
    </row>
    <row r="842" spans="1:9" x14ac:dyDescent="0.25">
      <c r="A842" s="1">
        <v>841</v>
      </c>
      <c r="B842" s="1" t="s">
        <v>3247</v>
      </c>
      <c r="C842" s="1" t="s">
        <v>3247</v>
      </c>
      <c r="D842" s="1" t="s">
        <v>3751</v>
      </c>
      <c r="E842" s="1" t="s">
        <v>418</v>
      </c>
      <c r="F842" s="1" t="str">
        <f>VLOOKUP(Table5[[#This Row],[نام کارشناس دفتر فنی]],Table1[],3,0)</f>
        <v>کارشناس بازرسی وبرنامه ریزی تعمیرات برق وابزاردقیق(1)</v>
      </c>
      <c r="G842" s="1" t="s">
        <v>704</v>
      </c>
      <c r="H842" s="1" t="str">
        <f>VLOOKUP(Table5[[#This Row],[نام شخص کارشناس نظارت]],Table1[],3,0)</f>
        <v>کارشناس برق و ابزار دقیق نظارت (1)</v>
      </c>
      <c r="I842" s="1">
        <f>COUNTIF(Table2[کد سیستم],Table5[[#This Row],[کد سیستم]])</f>
        <v>1</v>
      </c>
    </row>
    <row r="843" spans="1:9" x14ac:dyDescent="0.25">
      <c r="A843" s="1">
        <v>842</v>
      </c>
      <c r="B843" s="1" t="s">
        <v>3249</v>
      </c>
      <c r="C843" s="1" t="s">
        <v>3249</v>
      </c>
      <c r="D843" s="1" t="s">
        <v>3751</v>
      </c>
      <c r="E843" s="1" t="s">
        <v>418</v>
      </c>
      <c r="F843" s="1" t="str">
        <f>VLOOKUP(Table5[[#This Row],[نام کارشناس دفتر فنی]],Table1[],3,0)</f>
        <v>کارشناس بازرسی وبرنامه ریزی تعمیرات برق وابزاردقیق(1)</v>
      </c>
      <c r="G843" s="1" t="s">
        <v>704</v>
      </c>
      <c r="H843" s="1" t="str">
        <f>VLOOKUP(Table5[[#This Row],[نام شخص کارشناس نظارت]],Table1[],3,0)</f>
        <v>کارشناس برق و ابزار دقیق نظارت (1)</v>
      </c>
      <c r="I843" s="1">
        <f>COUNTIF(Table2[کد سیستم],Table5[[#This Row],[کد سیستم]])</f>
        <v>1</v>
      </c>
    </row>
    <row r="844" spans="1:9" x14ac:dyDescent="0.25">
      <c r="A844" s="1">
        <v>843</v>
      </c>
      <c r="B844" s="1" t="s">
        <v>3251</v>
      </c>
      <c r="C844" s="1" t="s">
        <v>3251</v>
      </c>
      <c r="D844" s="1" t="s">
        <v>3751</v>
      </c>
      <c r="E844" s="1" t="s">
        <v>418</v>
      </c>
      <c r="F844" s="1" t="str">
        <f>VLOOKUP(Table5[[#This Row],[نام کارشناس دفتر فنی]],Table1[],3,0)</f>
        <v>کارشناس بازرسی وبرنامه ریزی تعمیرات برق وابزاردقیق(1)</v>
      </c>
      <c r="G844" s="1" t="s">
        <v>704</v>
      </c>
      <c r="H844" s="1" t="str">
        <f>VLOOKUP(Table5[[#This Row],[نام شخص کارشناس نظارت]],Table1[],3,0)</f>
        <v>کارشناس برق و ابزار دقیق نظارت (1)</v>
      </c>
      <c r="I844" s="1">
        <f>COUNTIF(Table2[کد سیستم],Table5[[#This Row],[کد سیستم]])</f>
        <v>1</v>
      </c>
    </row>
    <row r="845" spans="1:9" x14ac:dyDescent="0.25">
      <c r="A845" s="1">
        <v>844</v>
      </c>
      <c r="B845" s="1" t="s">
        <v>3253</v>
      </c>
      <c r="C845" s="1" t="s">
        <v>3253</v>
      </c>
      <c r="D845" s="1" t="s">
        <v>3751</v>
      </c>
      <c r="E845" s="1" t="s">
        <v>418</v>
      </c>
      <c r="F845" s="1" t="str">
        <f>VLOOKUP(Table5[[#This Row],[نام کارشناس دفتر فنی]],Table1[],3,0)</f>
        <v>کارشناس بازرسی وبرنامه ریزی تعمیرات برق وابزاردقیق(1)</v>
      </c>
      <c r="G845" s="1" t="s">
        <v>704</v>
      </c>
      <c r="H845" s="1" t="str">
        <f>VLOOKUP(Table5[[#This Row],[نام شخص کارشناس نظارت]],Table1[],3,0)</f>
        <v>کارشناس برق و ابزار دقیق نظارت (1)</v>
      </c>
      <c r="I845" s="1">
        <f>COUNTIF(Table2[کد سیستم],Table5[[#This Row],[کد سیستم]])</f>
        <v>1</v>
      </c>
    </row>
    <row r="846" spans="1:9" x14ac:dyDescent="0.25">
      <c r="A846" s="1">
        <v>845</v>
      </c>
      <c r="B846" s="1" t="s">
        <v>3255</v>
      </c>
      <c r="C846" s="1" t="s">
        <v>3255</v>
      </c>
      <c r="D846" s="1" t="s">
        <v>3751</v>
      </c>
      <c r="E846" s="1" t="s">
        <v>418</v>
      </c>
      <c r="F846" s="1" t="str">
        <f>VLOOKUP(Table5[[#This Row],[نام کارشناس دفتر فنی]],Table1[],3,0)</f>
        <v>کارشناس بازرسی وبرنامه ریزی تعمیرات برق وابزاردقیق(1)</v>
      </c>
      <c r="G846" s="1" t="s">
        <v>704</v>
      </c>
      <c r="H846" s="1" t="str">
        <f>VLOOKUP(Table5[[#This Row],[نام شخص کارشناس نظارت]],Table1[],3,0)</f>
        <v>کارشناس برق و ابزار دقیق نظارت (1)</v>
      </c>
      <c r="I846" s="1">
        <f>COUNTIF(Table2[کد سیستم],Table5[[#This Row],[کد سیستم]])</f>
        <v>1</v>
      </c>
    </row>
    <row r="847" spans="1:9" x14ac:dyDescent="0.25">
      <c r="A847" s="1">
        <v>846</v>
      </c>
      <c r="B847" s="1" t="s">
        <v>3257</v>
      </c>
      <c r="C847" s="1" t="s">
        <v>3257</v>
      </c>
      <c r="D847" s="1" t="s">
        <v>3751</v>
      </c>
      <c r="E847" s="1" t="s">
        <v>586</v>
      </c>
      <c r="F847" s="1" t="str">
        <f>VLOOKUP(Table5[[#This Row],[نام کارشناس دفتر فنی]],Table1[],3,0)</f>
        <v>کارشناس بازرسی وبرنامه ریزی تعمیرات برق وابزاردقیق(2)</v>
      </c>
      <c r="G847" s="1" t="s">
        <v>704</v>
      </c>
      <c r="H847" s="1" t="str">
        <f>VLOOKUP(Table5[[#This Row],[نام شخص کارشناس نظارت]],Table1[],3,0)</f>
        <v>کارشناس برق و ابزار دقیق نظارت (1)</v>
      </c>
      <c r="I847" s="1">
        <f>COUNTIF(Table2[کد سیستم],Table5[[#This Row],[کد سیستم]])</f>
        <v>1</v>
      </c>
    </row>
    <row r="848" spans="1:9" x14ac:dyDescent="0.25">
      <c r="A848" s="1">
        <v>847</v>
      </c>
      <c r="B848" s="1" t="s">
        <v>3259</v>
      </c>
      <c r="C848" s="1" t="s">
        <v>3260</v>
      </c>
      <c r="D848" s="1" t="s">
        <v>3751</v>
      </c>
      <c r="E848" s="1" t="s">
        <v>586</v>
      </c>
      <c r="F848" s="1" t="str">
        <f>VLOOKUP(Table5[[#This Row],[نام کارشناس دفتر فنی]],Table1[],3,0)</f>
        <v>کارشناس بازرسی وبرنامه ریزی تعمیرات برق وابزاردقیق(2)</v>
      </c>
      <c r="G848" s="1" t="s">
        <v>704</v>
      </c>
      <c r="H848" s="1" t="str">
        <f>VLOOKUP(Table5[[#This Row],[نام شخص کارشناس نظارت]],Table1[],3,0)</f>
        <v>کارشناس برق و ابزار دقیق نظارت (1)</v>
      </c>
      <c r="I848" s="1">
        <f>COUNTIF(Table2[کد سیستم],Table5[[#This Row],[کد سیستم]])</f>
        <v>1</v>
      </c>
    </row>
    <row r="849" spans="1:9" x14ac:dyDescent="0.25">
      <c r="A849" s="1">
        <v>848</v>
      </c>
      <c r="B849" s="1" t="s">
        <v>3262</v>
      </c>
      <c r="C849" s="1" t="s">
        <v>3263</v>
      </c>
      <c r="D849" s="1" t="s">
        <v>3751</v>
      </c>
      <c r="E849" s="1" t="s">
        <v>586</v>
      </c>
      <c r="F849" s="1" t="str">
        <f>VLOOKUP(Table5[[#This Row],[نام کارشناس دفتر فنی]],Table1[],3,0)</f>
        <v>کارشناس بازرسی وبرنامه ریزی تعمیرات برق وابزاردقیق(2)</v>
      </c>
      <c r="G849" s="1" t="s">
        <v>704</v>
      </c>
      <c r="H849" s="1" t="str">
        <f>VLOOKUP(Table5[[#This Row],[نام شخص کارشناس نظارت]],Table1[],3,0)</f>
        <v>کارشناس برق و ابزار دقیق نظارت (1)</v>
      </c>
      <c r="I849" s="1">
        <f>COUNTIF(Table2[کد سیستم],Table5[[#This Row],[کد سیستم]])</f>
        <v>1</v>
      </c>
    </row>
    <row r="850" spans="1:9" x14ac:dyDescent="0.25">
      <c r="A850" s="1">
        <v>849</v>
      </c>
      <c r="B850" s="1" t="s">
        <v>3265</v>
      </c>
      <c r="C850" s="1" t="s">
        <v>3265</v>
      </c>
      <c r="D850" s="1" t="s">
        <v>3751</v>
      </c>
      <c r="E850" s="1" t="s">
        <v>586</v>
      </c>
      <c r="F850" s="1" t="str">
        <f>VLOOKUP(Table5[[#This Row],[نام کارشناس دفتر فنی]],Table1[],3,0)</f>
        <v>کارشناس بازرسی وبرنامه ریزی تعمیرات برق وابزاردقیق(2)</v>
      </c>
      <c r="G850" s="1" t="s">
        <v>704</v>
      </c>
      <c r="H850" s="1" t="str">
        <f>VLOOKUP(Table5[[#This Row],[نام شخص کارشناس نظارت]],Table1[],3,0)</f>
        <v>کارشناس برق و ابزار دقیق نظارت (1)</v>
      </c>
      <c r="I850" s="1">
        <f>COUNTIF(Table2[کد سیستم],Table5[[#This Row],[کد سیستم]])</f>
        <v>1</v>
      </c>
    </row>
    <row r="851" spans="1:9" x14ac:dyDescent="0.25">
      <c r="A851" s="1">
        <v>850</v>
      </c>
      <c r="B851" s="1" t="s">
        <v>3267</v>
      </c>
      <c r="C851" s="1" t="s">
        <v>3267</v>
      </c>
      <c r="D851" s="1" t="s">
        <v>3751</v>
      </c>
      <c r="E851" s="1" t="s">
        <v>586</v>
      </c>
      <c r="F851" s="1" t="str">
        <f>VLOOKUP(Table5[[#This Row],[نام کارشناس دفتر فنی]],Table1[],3,0)</f>
        <v>کارشناس بازرسی وبرنامه ریزی تعمیرات برق وابزاردقیق(2)</v>
      </c>
      <c r="G851" s="1" t="s">
        <v>704</v>
      </c>
      <c r="H851" s="1" t="str">
        <f>VLOOKUP(Table5[[#This Row],[نام شخص کارشناس نظارت]],Table1[],3,0)</f>
        <v>کارشناس برق و ابزار دقیق نظارت (1)</v>
      </c>
      <c r="I851" s="1">
        <f>COUNTIF(Table2[کد سیستم],Table5[[#This Row],[کد سیستم]])</f>
        <v>1</v>
      </c>
    </row>
    <row r="852" spans="1:9" x14ac:dyDescent="0.25">
      <c r="A852" s="1">
        <v>851</v>
      </c>
      <c r="B852" s="1" t="s">
        <v>3269</v>
      </c>
      <c r="C852" s="1" t="s">
        <v>3269</v>
      </c>
      <c r="D852" s="1" t="s">
        <v>3751</v>
      </c>
      <c r="E852" s="1" t="s">
        <v>586</v>
      </c>
      <c r="F852" s="1" t="str">
        <f>VLOOKUP(Table5[[#This Row],[نام کارشناس دفتر فنی]],Table1[],3,0)</f>
        <v>کارشناس بازرسی وبرنامه ریزی تعمیرات برق وابزاردقیق(2)</v>
      </c>
      <c r="G852" s="1" t="s">
        <v>704</v>
      </c>
      <c r="H852" s="1" t="str">
        <f>VLOOKUP(Table5[[#This Row],[نام شخص کارشناس نظارت]],Table1[],3,0)</f>
        <v>کارشناس برق و ابزار دقیق نظارت (1)</v>
      </c>
      <c r="I852" s="1">
        <f>COUNTIF(Table2[کد سیستم],Table5[[#This Row],[کد سیستم]])</f>
        <v>1</v>
      </c>
    </row>
    <row r="853" spans="1:9" x14ac:dyDescent="0.25">
      <c r="A853" s="1">
        <v>852</v>
      </c>
      <c r="B853" s="1" t="s">
        <v>3271</v>
      </c>
      <c r="C853" s="1" t="s">
        <v>3271</v>
      </c>
      <c r="D853" s="1" t="s">
        <v>3751</v>
      </c>
      <c r="E853" s="1" t="s">
        <v>586</v>
      </c>
      <c r="F853" s="1" t="str">
        <f>VLOOKUP(Table5[[#This Row],[نام کارشناس دفتر فنی]],Table1[],3,0)</f>
        <v>کارشناس بازرسی وبرنامه ریزی تعمیرات برق وابزاردقیق(2)</v>
      </c>
      <c r="G853" s="1" t="s">
        <v>704</v>
      </c>
      <c r="H853" s="1" t="str">
        <f>VLOOKUP(Table5[[#This Row],[نام شخص کارشناس نظارت]],Table1[],3,0)</f>
        <v>کارشناس برق و ابزار دقیق نظارت (1)</v>
      </c>
      <c r="I853" s="1">
        <f>COUNTIF(Table2[کد سیستم],Table5[[#This Row],[کد سیستم]])</f>
        <v>1</v>
      </c>
    </row>
    <row r="854" spans="1:9" x14ac:dyDescent="0.25">
      <c r="A854" s="1">
        <v>853</v>
      </c>
      <c r="B854" s="1" t="s">
        <v>3273</v>
      </c>
      <c r="C854" s="1" t="s">
        <v>3273</v>
      </c>
      <c r="D854" s="1" t="s">
        <v>3751</v>
      </c>
      <c r="E854" s="1" t="s">
        <v>586</v>
      </c>
      <c r="F854" s="1" t="str">
        <f>VLOOKUP(Table5[[#This Row],[نام کارشناس دفتر فنی]],Table1[],3,0)</f>
        <v>کارشناس بازرسی وبرنامه ریزی تعمیرات برق وابزاردقیق(2)</v>
      </c>
      <c r="G854" s="1" t="s">
        <v>704</v>
      </c>
      <c r="H854" s="1" t="str">
        <f>VLOOKUP(Table5[[#This Row],[نام شخص کارشناس نظارت]],Table1[],3,0)</f>
        <v>کارشناس برق و ابزار دقیق نظارت (1)</v>
      </c>
      <c r="I854" s="1">
        <f>COUNTIF(Table2[کد سیستم],Table5[[#This Row],[کد سیستم]])</f>
        <v>1</v>
      </c>
    </row>
    <row r="855" spans="1:9" x14ac:dyDescent="0.25">
      <c r="A855" s="1">
        <v>854</v>
      </c>
      <c r="B855" s="1" t="s">
        <v>3275</v>
      </c>
      <c r="C855" s="1" t="s">
        <v>3275</v>
      </c>
      <c r="D855" s="1" t="s">
        <v>3751</v>
      </c>
      <c r="E855" s="1" t="s">
        <v>586</v>
      </c>
      <c r="F855" s="1" t="str">
        <f>VLOOKUP(Table5[[#This Row],[نام کارشناس دفتر فنی]],Table1[],3,0)</f>
        <v>کارشناس بازرسی وبرنامه ریزی تعمیرات برق وابزاردقیق(2)</v>
      </c>
      <c r="G855" s="1" t="s">
        <v>704</v>
      </c>
      <c r="H855" s="1" t="str">
        <f>VLOOKUP(Table5[[#This Row],[نام شخص کارشناس نظارت]],Table1[],3,0)</f>
        <v>کارشناس برق و ابزار دقیق نظارت (1)</v>
      </c>
      <c r="I855" s="1">
        <f>COUNTIF(Table2[کد سیستم],Table5[[#This Row],[کد سیستم]])</f>
        <v>1</v>
      </c>
    </row>
    <row r="856" spans="1:9" x14ac:dyDescent="0.25">
      <c r="A856" s="1">
        <v>855</v>
      </c>
      <c r="B856" s="1" t="s">
        <v>3277</v>
      </c>
      <c r="C856" s="1" t="s">
        <v>3277</v>
      </c>
      <c r="D856" s="1" t="s">
        <v>3751</v>
      </c>
      <c r="E856" s="1" t="s">
        <v>586</v>
      </c>
      <c r="F856" s="1" t="str">
        <f>VLOOKUP(Table5[[#This Row],[نام کارشناس دفتر فنی]],Table1[],3,0)</f>
        <v>کارشناس بازرسی وبرنامه ریزی تعمیرات برق وابزاردقیق(2)</v>
      </c>
      <c r="G856" s="1" t="s">
        <v>704</v>
      </c>
      <c r="H856" s="1" t="str">
        <f>VLOOKUP(Table5[[#This Row],[نام شخص کارشناس نظارت]],Table1[],3,0)</f>
        <v>کارشناس برق و ابزار دقیق نظارت (1)</v>
      </c>
      <c r="I856" s="1">
        <f>COUNTIF(Table2[کد سیستم],Table5[[#This Row],[کد سیستم]])</f>
        <v>1</v>
      </c>
    </row>
    <row r="857" spans="1:9" x14ac:dyDescent="0.25">
      <c r="A857" s="1">
        <v>856</v>
      </c>
      <c r="B857" s="1" t="s">
        <v>3279</v>
      </c>
      <c r="C857" s="1" t="s">
        <v>3279</v>
      </c>
      <c r="D857" s="1" t="s">
        <v>3751</v>
      </c>
      <c r="E857" s="1" t="s">
        <v>586</v>
      </c>
      <c r="F857" s="1" t="str">
        <f>VLOOKUP(Table5[[#This Row],[نام کارشناس دفتر فنی]],Table1[],3,0)</f>
        <v>کارشناس بازرسی وبرنامه ریزی تعمیرات برق وابزاردقیق(2)</v>
      </c>
      <c r="G857" s="1" t="s">
        <v>704</v>
      </c>
      <c r="H857" s="1" t="str">
        <f>VLOOKUP(Table5[[#This Row],[نام شخص کارشناس نظارت]],Table1[],3,0)</f>
        <v>کارشناس برق و ابزار دقیق نظارت (1)</v>
      </c>
      <c r="I857" s="1">
        <f>COUNTIF(Table2[کد سیستم],Table5[[#This Row],[کد سیستم]])</f>
        <v>1</v>
      </c>
    </row>
    <row r="858" spans="1:9" x14ac:dyDescent="0.25">
      <c r="A858" s="1">
        <v>857</v>
      </c>
      <c r="B858" s="1" t="s">
        <v>3281</v>
      </c>
      <c r="C858" s="1" t="s">
        <v>3281</v>
      </c>
      <c r="D858" s="1" t="s">
        <v>3751</v>
      </c>
      <c r="E858" s="1" t="s">
        <v>586</v>
      </c>
      <c r="F858" s="1" t="str">
        <f>VLOOKUP(Table5[[#This Row],[نام کارشناس دفتر فنی]],Table1[],3,0)</f>
        <v>کارشناس بازرسی وبرنامه ریزی تعمیرات برق وابزاردقیق(2)</v>
      </c>
      <c r="G858" s="1" t="s">
        <v>704</v>
      </c>
      <c r="H858" s="1" t="str">
        <f>VLOOKUP(Table5[[#This Row],[نام شخص کارشناس نظارت]],Table1[],3,0)</f>
        <v>کارشناس برق و ابزار دقیق نظارت (1)</v>
      </c>
      <c r="I858" s="1">
        <f>COUNTIF(Table2[کد سیستم],Table5[[#This Row],[کد سیستم]])</f>
        <v>1</v>
      </c>
    </row>
    <row r="859" spans="1:9" x14ac:dyDescent="0.25">
      <c r="A859" s="1">
        <v>858</v>
      </c>
      <c r="B859" s="1" t="s">
        <v>3283</v>
      </c>
      <c r="C859" s="1" t="s">
        <v>3283</v>
      </c>
      <c r="D859" s="1" t="s">
        <v>3751</v>
      </c>
      <c r="E859" s="1" t="s">
        <v>586</v>
      </c>
      <c r="F859" s="1" t="str">
        <f>VLOOKUP(Table5[[#This Row],[نام کارشناس دفتر فنی]],Table1[],3,0)</f>
        <v>کارشناس بازرسی وبرنامه ریزی تعمیرات برق وابزاردقیق(2)</v>
      </c>
      <c r="G859" s="1" t="s">
        <v>704</v>
      </c>
      <c r="H859" s="1" t="str">
        <f>VLOOKUP(Table5[[#This Row],[نام شخص کارشناس نظارت]],Table1[],3,0)</f>
        <v>کارشناس برق و ابزار دقیق نظارت (1)</v>
      </c>
      <c r="I859" s="1">
        <f>COUNTIF(Table2[کد سیستم],Table5[[#This Row],[کد سیستم]])</f>
        <v>1</v>
      </c>
    </row>
    <row r="860" spans="1:9" x14ac:dyDescent="0.25">
      <c r="A860" s="1">
        <v>859</v>
      </c>
      <c r="B860" s="1" t="s">
        <v>3285</v>
      </c>
      <c r="C860" s="1" t="s">
        <v>3285</v>
      </c>
      <c r="D860" s="1" t="s">
        <v>3751</v>
      </c>
      <c r="E860" s="1" t="s">
        <v>586</v>
      </c>
      <c r="F860" s="1" t="str">
        <f>VLOOKUP(Table5[[#This Row],[نام کارشناس دفتر فنی]],Table1[],3,0)</f>
        <v>کارشناس بازرسی وبرنامه ریزی تعمیرات برق وابزاردقیق(2)</v>
      </c>
      <c r="G860" s="1" t="s">
        <v>704</v>
      </c>
      <c r="H860" s="1" t="str">
        <f>VLOOKUP(Table5[[#This Row],[نام شخص کارشناس نظارت]],Table1[],3,0)</f>
        <v>کارشناس برق و ابزار دقیق نظارت (1)</v>
      </c>
      <c r="I860" s="1">
        <f>COUNTIF(Table2[کد سیستم],Table5[[#This Row],[کد سیستم]])</f>
        <v>1</v>
      </c>
    </row>
    <row r="861" spans="1:9" x14ac:dyDescent="0.25">
      <c r="A861" s="1">
        <v>860</v>
      </c>
      <c r="B861" s="1" t="s">
        <v>3287</v>
      </c>
      <c r="C861" s="1" t="s">
        <v>3287</v>
      </c>
      <c r="D861" s="1" t="s">
        <v>3751</v>
      </c>
      <c r="E861" s="1" t="s">
        <v>586</v>
      </c>
      <c r="F861" s="1" t="str">
        <f>VLOOKUP(Table5[[#This Row],[نام کارشناس دفتر فنی]],Table1[],3,0)</f>
        <v>کارشناس بازرسی وبرنامه ریزی تعمیرات برق وابزاردقیق(2)</v>
      </c>
      <c r="G861" s="1" t="s">
        <v>704</v>
      </c>
      <c r="H861" s="1" t="str">
        <f>VLOOKUP(Table5[[#This Row],[نام شخص کارشناس نظارت]],Table1[],3,0)</f>
        <v>کارشناس برق و ابزار دقیق نظارت (1)</v>
      </c>
      <c r="I861" s="1">
        <f>COUNTIF(Table2[کد سیستم],Table5[[#This Row],[کد سیستم]])</f>
        <v>1</v>
      </c>
    </row>
    <row r="862" spans="1:9" x14ac:dyDescent="0.25">
      <c r="A862" s="1">
        <v>861</v>
      </c>
      <c r="B862" s="1" t="s">
        <v>3289</v>
      </c>
      <c r="C862" s="1" t="s">
        <v>3289</v>
      </c>
      <c r="D862" s="1" t="s">
        <v>3751</v>
      </c>
      <c r="E862" s="1" t="s">
        <v>586</v>
      </c>
      <c r="F862" s="1" t="str">
        <f>VLOOKUP(Table5[[#This Row],[نام کارشناس دفتر فنی]],Table1[],3,0)</f>
        <v>کارشناس بازرسی وبرنامه ریزی تعمیرات برق وابزاردقیق(2)</v>
      </c>
      <c r="G862" s="1" t="s">
        <v>704</v>
      </c>
      <c r="H862" s="1" t="str">
        <f>VLOOKUP(Table5[[#This Row],[نام شخص کارشناس نظارت]],Table1[],3,0)</f>
        <v>کارشناس برق و ابزار دقیق نظارت (1)</v>
      </c>
      <c r="I862" s="1">
        <f>COUNTIF(Table2[کد سیستم],Table5[[#This Row],[کد سیستم]])</f>
        <v>1</v>
      </c>
    </row>
    <row r="863" spans="1:9" x14ac:dyDescent="0.25">
      <c r="A863" s="1">
        <v>862</v>
      </c>
      <c r="B863" s="1" t="s">
        <v>3291</v>
      </c>
      <c r="C863" s="1" t="s">
        <v>3291</v>
      </c>
      <c r="D863" s="1" t="s">
        <v>3751</v>
      </c>
      <c r="E863" s="1" t="s">
        <v>586</v>
      </c>
      <c r="F863" s="1" t="str">
        <f>VLOOKUP(Table5[[#This Row],[نام کارشناس دفتر فنی]],Table1[],3,0)</f>
        <v>کارشناس بازرسی وبرنامه ریزی تعمیرات برق وابزاردقیق(2)</v>
      </c>
      <c r="G863" s="1" t="s">
        <v>704</v>
      </c>
      <c r="H863" s="1" t="str">
        <f>VLOOKUP(Table5[[#This Row],[نام شخص کارشناس نظارت]],Table1[],3,0)</f>
        <v>کارشناس برق و ابزار دقیق نظارت (1)</v>
      </c>
      <c r="I863" s="1">
        <f>COUNTIF(Table2[کد سیستم],Table5[[#This Row],[کد سیستم]])</f>
        <v>1</v>
      </c>
    </row>
    <row r="864" spans="1:9" x14ac:dyDescent="0.25">
      <c r="A864" s="1">
        <v>863</v>
      </c>
      <c r="B864" s="1" t="s">
        <v>3293</v>
      </c>
      <c r="C864" s="1" t="s">
        <v>3293</v>
      </c>
      <c r="D864" s="1" t="s">
        <v>3751</v>
      </c>
      <c r="E864" s="1" t="s">
        <v>586</v>
      </c>
      <c r="F864" s="1" t="str">
        <f>VLOOKUP(Table5[[#This Row],[نام کارشناس دفتر فنی]],Table1[],3,0)</f>
        <v>کارشناس بازرسی وبرنامه ریزی تعمیرات برق وابزاردقیق(2)</v>
      </c>
      <c r="G864" s="1" t="s">
        <v>704</v>
      </c>
      <c r="H864" s="1" t="str">
        <f>VLOOKUP(Table5[[#This Row],[نام شخص کارشناس نظارت]],Table1[],3,0)</f>
        <v>کارشناس برق و ابزار دقیق نظارت (1)</v>
      </c>
      <c r="I864" s="1">
        <f>COUNTIF(Table2[کد سیستم],Table5[[#This Row],[کد سیستم]])</f>
        <v>1</v>
      </c>
    </row>
    <row r="865" spans="1:9" x14ac:dyDescent="0.25">
      <c r="A865" s="1">
        <v>864</v>
      </c>
      <c r="B865" s="1" t="s">
        <v>3295</v>
      </c>
      <c r="C865" s="1" t="s">
        <v>3295</v>
      </c>
      <c r="D865" s="1" t="s">
        <v>3751</v>
      </c>
      <c r="E865" s="1" t="s">
        <v>418</v>
      </c>
      <c r="F865" s="1" t="str">
        <f>VLOOKUP(Table5[[#This Row],[نام کارشناس دفتر فنی]],Table1[],3,0)</f>
        <v>کارشناس بازرسی وبرنامه ریزی تعمیرات برق وابزاردقیق(1)</v>
      </c>
      <c r="G865" s="1" t="s">
        <v>704</v>
      </c>
      <c r="H865" s="1" t="str">
        <f>VLOOKUP(Table5[[#This Row],[نام شخص کارشناس نظارت]],Table1[],3,0)</f>
        <v>کارشناس برق و ابزار دقیق نظارت (1)</v>
      </c>
      <c r="I865" s="1">
        <f>COUNTIF(Table2[کد سیستم],Table5[[#This Row],[کد سیستم]])</f>
        <v>1</v>
      </c>
    </row>
    <row r="866" spans="1:9" x14ac:dyDescent="0.25">
      <c r="A866" s="1">
        <v>865</v>
      </c>
      <c r="B866" s="1" t="s">
        <v>3297</v>
      </c>
      <c r="C866" s="1" t="s">
        <v>3297</v>
      </c>
      <c r="D866" s="1" t="s">
        <v>3751</v>
      </c>
      <c r="E866" s="1" t="s">
        <v>418</v>
      </c>
      <c r="F866" s="1" t="str">
        <f>VLOOKUP(Table5[[#This Row],[نام کارشناس دفتر فنی]],Table1[],3,0)</f>
        <v>کارشناس بازرسی وبرنامه ریزی تعمیرات برق وابزاردقیق(1)</v>
      </c>
      <c r="G866" s="1" t="s">
        <v>704</v>
      </c>
      <c r="H866" s="1" t="str">
        <f>VLOOKUP(Table5[[#This Row],[نام شخص کارشناس نظارت]],Table1[],3,0)</f>
        <v>کارشناس برق و ابزار دقیق نظارت (1)</v>
      </c>
      <c r="I866" s="1">
        <f>COUNTIF(Table2[کد سیستم],Table5[[#This Row],[کد سیستم]])</f>
        <v>1</v>
      </c>
    </row>
    <row r="867" spans="1:9" x14ac:dyDescent="0.25">
      <c r="A867" s="1">
        <v>866</v>
      </c>
      <c r="B867" s="1" t="s">
        <v>3299</v>
      </c>
      <c r="C867" s="1" t="s">
        <v>3299</v>
      </c>
      <c r="D867" s="1" t="s">
        <v>3751</v>
      </c>
      <c r="E867" s="1" t="s">
        <v>418</v>
      </c>
      <c r="F867" s="1" t="str">
        <f>VLOOKUP(Table5[[#This Row],[نام کارشناس دفتر فنی]],Table1[],3,0)</f>
        <v>کارشناس بازرسی وبرنامه ریزی تعمیرات برق وابزاردقیق(1)</v>
      </c>
      <c r="G867" s="1" t="s">
        <v>704</v>
      </c>
      <c r="H867" s="1" t="str">
        <f>VLOOKUP(Table5[[#This Row],[نام شخص کارشناس نظارت]],Table1[],3,0)</f>
        <v>کارشناس برق و ابزار دقیق نظارت (1)</v>
      </c>
      <c r="I867" s="1">
        <f>COUNTIF(Table2[کد سیستم],Table5[[#This Row],[کد سیستم]])</f>
        <v>1</v>
      </c>
    </row>
    <row r="868" spans="1:9" x14ac:dyDescent="0.25">
      <c r="A868" s="1">
        <v>867</v>
      </c>
      <c r="B868" s="1" t="s">
        <v>3301</v>
      </c>
      <c r="C868" s="1" t="s">
        <v>3301</v>
      </c>
      <c r="D868" s="1" t="s">
        <v>3751</v>
      </c>
      <c r="E868" s="1" t="s">
        <v>418</v>
      </c>
      <c r="F868" s="1" t="str">
        <f>VLOOKUP(Table5[[#This Row],[نام کارشناس دفتر فنی]],Table1[],3,0)</f>
        <v>کارشناس بازرسی وبرنامه ریزی تعمیرات برق وابزاردقیق(1)</v>
      </c>
      <c r="G868" s="1" t="s">
        <v>704</v>
      </c>
      <c r="H868" s="1" t="str">
        <f>VLOOKUP(Table5[[#This Row],[نام شخص کارشناس نظارت]],Table1[],3,0)</f>
        <v>کارشناس برق و ابزار دقیق نظارت (1)</v>
      </c>
      <c r="I868" s="1">
        <f>COUNTIF(Table2[کد سیستم],Table5[[#This Row],[کد سیستم]])</f>
        <v>1</v>
      </c>
    </row>
    <row r="869" spans="1:9" x14ac:dyDescent="0.25">
      <c r="A869" s="1">
        <v>868</v>
      </c>
      <c r="B869" s="1" t="s">
        <v>3303</v>
      </c>
      <c r="C869" s="1" t="s">
        <v>3303</v>
      </c>
      <c r="D869" s="1" t="s">
        <v>3751</v>
      </c>
      <c r="E869" s="1" t="s">
        <v>418</v>
      </c>
      <c r="F869" s="1" t="str">
        <f>VLOOKUP(Table5[[#This Row],[نام کارشناس دفتر فنی]],Table1[],3,0)</f>
        <v>کارشناس بازرسی وبرنامه ریزی تعمیرات برق وابزاردقیق(1)</v>
      </c>
      <c r="G869" s="1" t="s">
        <v>704</v>
      </c>
      <c r="H869" s="1" t="str">
        <f>VLOOKUP(Table5[[#This Row],[نام شخص کارشناس نظارت]],Table1[],3,0)</f>
        <v>کارشناس برق و ابزار دقیق نظارت (1)</v>
      </c>
      <c r="I869" s="1">
        <f>COUNTIF(Table2[کد سیستم],Table5[[#This Row],[کد سیستم]])</f>
        <v>1</v>
      </c>
    </row>
    <row r="870" spans="1:9" x14ac:dyDescent="0.25">
      <c r="A870" s="1">
        <v>869</v>
      </c>
      <c r="B870" s="1" t="s">
        <v>3305</v>
      </c>
      <c r="C870" s="1" t="s">
        <v>3305</v>
      </c>
      <c r="D870" s="1" t="s">
        <v>3751</v>
      </c>
      <c r="E870" s="1" t="s">
        <v>418</v>
      </c>
      <c r="F870" s="1" t="str">
        <f>VLOOKUP(Table5[[#This Row],[نام کارشناس دفتر فنی]],Table1[],3,0)</f>
        <v>کارشناس بازرسی وبرنامه ریزی تعمیرات برق وابزاردقیق(1)</v>
      </c>
      <c r="G870" s="1" t="s">
        <v>704</v>
      </c>
      <c r="H870" s="1" t="str">
        <f>VLOOKUP(Table5[[#This Row],[نام شخص کارشناس نظارت]],Table1[],3,0)</f>
        <v>کارشناس برق و ابزار دقیق نظارت (1)</v>
      </c>
      <c r="I870" s="1">
        <f>COUNTIF(Table2[کد سیستم],Table5[[#This Row],[کد سیستم]])</f>
        <v>1</v>
      </c>
    </row>
    <row r="871" spans="1:9" x14ac:dyDescent="0.25">
      <c r="A871" s="1">
        <v>870</v>
      </c>
      <c r="B871" s="1" t="s">
        <v>3307</v>
      </c>
      <c r="C871" s="1" t="s">
        <v>3307</v>
      </c>
      <c r="D871" s="1" t="s">
        <v>3751</v>
      </c>
      <c r="E871" s="1" t="s">
        <v>418</v>
      </c>
      <c r="F871" s="1" t="str">
        <f>VLOOKUP(Table5[[#This Row],[نام کارشناس دفتر فنی]],Table1[],3,0)</f>
        <v>کارشناس بازرسی وبرنامه ریزی تعمیرات برق وابزاردقیق(1)</v>
      </c>
      <c r="G871" s="1" t="s">
        <v>704</v>
      </c>
      <c r="H871" s="1" t="str">
        <f>VLOOKUP(Table5[[#This Row],[نام شخص کارشناس نظارت]],Table1[],3,0)</f>
        <v>کارشناس برق و ابزار دقیق نظارت (1)</v>
      </c>
      <c r="I871" s="1">
        <f>COUNTIF(Table2[کد سیستم],Table5[[#This Row],[کد سیستم]])</f>
        <v>1</v>
      </c>
    </row>
    <row r="872" spans="1:9" x14ac:dyDescent="0.25">
      <c r="A872" s="1">
        <v>871</v>
      </c>
      <c r="B872" s="1" t="s">
        <v>3309</v>
      </c>
      <c r="C872" s="1" t="s">
        <v>3309</v>
      </c>
      <c r="D872" s="1" t="s">
        <v>3751</v>
      </c>
      <c r="E872" s="1" t="s">
        <v>418</v>
      </c>
      <c r="F872" s="1" t="str">
        <f>VLOOKUP(Table5[[#This Row],[نام کارشناس دفتر فنی]],Table1[],3,0)</f>
        <v>کارشناس بازرسی وبرنامه ریزی تعمیرات برق وابزاردقیق(1)</v>
      </c>
      <c r="G872" s="1" t="s">
        <v>704</v>
      </c>
      <c r="H872" s="1" t="str">
        <f>VLOOKUP(Table5[[#This Row],[نام شخص کارشناس نظارت]],Table1[],3,0)</f>
        <v>کارشناس برق و ابزار دقیق نظارت (1)</v>
      </c>
      <c r="I872" s="1">
        <f>COUNTIF(Table2[کد سیستم],Table5[[#This Row],[کد سیستم]])</f>
        <v>1</v>
      </c>
    </row>
    <row r="873" spans="1:9" x14ac:dyDescent="0.25">
      <c r="A873" s="1">
        <v>872</v>
      </c>
      <c r="B873" s="1" t="s">
        <v>3311</v>
      </c>
      <c r="C873" s="1" t="s">
        <v>3311</v>
      </c>
      <c r="D873" s="1" t="s">
        <v>3751</v>
      </c>
      <c r="E873" s="1" t="s">
        <v>418</v>
      </c>
      <c r="F873" s="1" t="str">
        <f>VLOOKUP(Table5[[#This Row],[نام کارشناس دفتر فنی]],Table1[],3,0)</f>
        <v>کارشناس بازرسی وبرنامه ریزی تعمیرات برق وابزاردقیق(1)</v>
      </c>
      <c r="G873" s="1" t="s">
        <v>704</v>
      </c>
      <c r="H873" s="1" t="str">
        <f>VLOOKUP(Table5[[#This Row],[نام شخص کارشناس نظارت]],Table1[],3,0)</f>
        <v>کارشناس برق و ابزار دقیق نظارت (1)</v>
      </c>
      <c r="I873" s="1">
        <f>COUNTIF(Table2[کد سیستم],Table5[[#This Row],[کد سیستم]])</f>
        <v>1</v>
      </c>
    </row>
    <row r="874" spans="1:9" x14ac:dyDescent="0.25">
      <c r="A874" s="1">
        <v>873</v>
      </c>
      <c r="B874" s="1" t="s">
        <v>3313</v>
      </c>
      <c r="C874" s="1" t="s">
        <v>3313</v>
      </c>
      <c r="D874" s="1" t="s">
        <v>3751</v>
      </c>
      <c r="E874" s="1" t="s">
        <v>418</v>
      </c>
      <c r="F874" s="1" t="str">
        <f>VLOOKUP(Table5[[#This Row],[نام کارشناس دفتر فنی]],Table1[],3,0)</f>
        <v>کارشناس بازرسی وبرنامه ریزی تعمیرات برق وابزاردقیق(1)</v>
      </c>
      <c r="G874" s="1" t="s">
        <v>704</v>
      </c>
      <c r="H874" s="1" t="str">
        <f>VLOOKUP(Table5[[#This Row],[نام شخص کارشناس نظارت]],Table1[],3,0)</f>
        <v>کارشناس برق و ابزار دقیق نظارت (1)</v>
      </c>
      <c r="I874" s="1">
        <f>COUNTIF(Table2[کد سیستم],Table5[[#This Row],[کد سیستم]])</f>
        <v>1</v>
      </c>
    </row>
    <row r="875" spans="1:9" x14ac:dyDescent="0.25">
      <c r="A875" s="1">
        <v>874</v>
      </c>
      <c r="B875" s="1" t="s">
        <v>3315</v>
      </c>
      <c r="C875" s="1" t="s">
        <v>3315</v>
      </c>
      <c r="D875" s="1" t="s">
        <v>3751</v>
      </c>
      <c r="E875" s="1" t="s">
        <v>418</v>
      </c>
      <c r="F875" s="1" t="str">
        <f>VLOOKUP(Table5[[#This Row],[نام کارشناس دفتر فنی]],Table1[],3,0)</f>
        <v>کارشناس بازرسی وبرنامه ریزی تعمیرات برق وابزاردقیق(1)</v>
      </c>
      <c r="G875" s="1" t="s">
        <v>704</v>
      </c>
      <c r="H875" s="1" t="str">
        <f>VLOOKUP(Table5[[#This Row],[نام شخص کارشناس نظارت]],Table1[],3,0)</f>
        <v>کارشناس برق و ابزار دقیق نظارت (1)</v>
      </c>
      <c r="I875" s="1">
        <f>COUNTIF(Table2[کد سیستم],Table5[[#This Row],[کد سیستم]])</f>
        <v>1</v>
      </c>
    </row>
    <row r="876" spans="1:9" x14ac:dyDescent="0.25">
      <c r="A876" s="1">
        <v>875</v>
      </c>
      <c r="B876" s="1" t="s">
        <v>3317</v>
      </c>
      <c r="C876" s="1" t="s">
        <v>3317</v>
      </c>
      <c r="D876" s="1" t="s">
        <v>3751</v>
      </c>
      <c r="E876" s="1" t="s">
        <v>418</v>
      </c>
      <c r="F876" s="1" t="str">
        <f>VLOOKUP(Table5[[#This Row],[نام کارشناس دفتر فنی]],Table1[],3,0)</f>
        <v>کارشناس بازرسی وبرنامه ریزی تعمیرات برق وابزاردقیق(1)</v>
      </c>
      <c r="G876" s="1" t="s">
        <v>704</v>
      </c>
      <c r="H876" s="1" t="str">
        <f>VLOOKUP(Table5[[#This Row],[نام شخص کارشناس نظارت]],Table1[],3,0)</f>
        <v>کارشناس برق و ابزار دقیق نظارت (1)</v>
      </c>
      <c r="I876" s="1">
        <f>COUNTIF(Table2[کد سیستم],Table5[[#This Row],[کد سیستم]])</f>
        <v>1</v>
      </c>
    </row>
    <row r="877" spans="1:9" x14ac:dyDescent="0.25">
      <c r="A877" s="1">
        <v>876</v>
      </c>
      <c r="B877" s="1" t="s">
        <v>3319</v>
      </c>
      <c r="C877" s="1" t="s">
        <v>3320</v>
      </c>
      <c r="D877" s="1" t="s">
        <v>3751</v>
      </c>
      <c r="E877" s="1" t="s">
        <v>418</v>
      </c>
      <c r="F877" s="1" t="str">
        <f>VLOOKUP(Table5[[#This Row],[نام کارشناس دفتر فنی]],Table1[],3,0)</f>
        <v>کارشناس بازرسی وبرنامه ریزی تعمیرات برق وابزاردقیق(1)</v>
      </c>
      <c r="G877" s="1" t="s">
        <v>704</v>
      </c>
      <c r="H877" s="1" t="str">
        <f>VLOOKUP(Table5[[#This Row],[نام شخص کارشناس نظارت]],Table1[],3,0)</f>
        <v>کارشناس برق و ابزار دقیق نظارت (1)</v>
      </c>
      <c r="I877" s="1">
        <f>COUNTIF(Table2[کد سیستم],Table5[[#This Row],[کد سیستم]])</f>
        <v>1</v>
      </c>
    </row>
    <row r="878" spans="1:9" x14ac:dyDescent="0.25">
      <c r="A878" s="1">
        <v>877</v>
      </c>
      <c r="B878" s="1" t="s">
        <v>3322</v>
      </c>
      <c r="C878" s="1" t="s">
        <v>3322</v>
      </c>
      <c r="D878" s="1" t="s">
        <v>3751</v>
      </c>
      <c r="E878" s="1" t="s">
        <v>418</v>
      </c>
      <c r="F878" s="1" t="str">
        <f>VLOOKUP(Table5[[#This Row],[نام کارشناس دفتر فنی]],Table1[],3,0)</f>
        <v>کارشناس بازرسی وبرنامه ریزی تعمیرات برق وابزاردقیق(1)</v>
      </c>
      <c r="G878" s="1" t="s">
        <v>704</v>
      </c>
      <c r="H878" s="1" t="str">
        <f>VLOOKUP(Table5[[#This Row],[نام شخص کارشناس نظارت]],Table1[],3,0)</f>
        <v>کارشناس برق و ابزار دقیق نظارت (1)</v>
      </c>
      <c r="I878" s="1">
        <f>COUNTIF(Table2[کد سیستم],Table5[[#This Row],[کد سیستم]])</f>
        <v>1</v>
      </c>
    </row>
    <row r="879" spans="1:9" x14ac:dyDescent="0.25">
      <c r="A879" s="1">
        <v>878</v>
      </c>
      <c r="B879" s="1" t="s">
        <v>3324</v>
      </c>
      <c r="C879" s="1" t="s">
        <v>3324</v>
      </c>
      <c r="D879" s="1" t="s">
        <v>3751</v>
      </c>
      <c r="E879" s="1" t="s">
        <v>418</v>
      </c>
      <c r="F879" s="1" t="str">
        <f>VLOOKUP(Table5[[#This Row],[نام کارشناس دفتر فنی]],Table1[],3,0)</f>
        <v>کارشناس بازرسی وبرنامه ریزی تعمیرات برق وابزاردقیق(1)</v>
      </c>
      <c r="G879" s="1" t="s">
        <v>704</v>
      </c>
      <c r="H879" s="1" t="str">
        <f>VLOOKUP(Table5[[#This Row],[نام شخص کارشناس نظارت]],Table1[],3,0)</f>
        <v>کارشناس برق و ابزار دقیق نظارت (1)</v>
      </c>
      <c r="I879" s="1">
        <f>COUNTIF(Table2[کد سیستم],Table5[[#This Row],[کد سیستم]])</f>
        <v>1</v>
      </c>
    </row>
    <row r="880" spans="1:9" x14ac:dyDescent="0.25">
      <c r="A880" s="1">
        <v>879</v>
      </c>
      <c r="B880" s="1" t="s">
        <v>3326</v>
      </c>
      <c r="C880" s="1" t="s">
        <v>3326</v>
      </c>
      <c r="D880" s="1" t="s">
        <v>3751</v>
      </c>
      <c r="E880" s="1" t="s">
        <v>418</v>
      </c>
      <c r="F880" s="1" t="str">
        <f>VLOOKUP(Table5[[#This Row],[نام کارشناس دفتر فنی]],Table1[],3,0)</f>
        <v>کارشناس بازرسی وبرنامه ریزی تعمیرات برق وابزاردقیق(1)</v>
      </c>
      <c r="G880" s="1" t="s">
        <v>704</v>
      </c>
      <c r="H880" s="1" t="str">
        <f>VLOOKUP(Table5[[#This Row],[نام شخص کارشناس نظارت]],Table1[],3,0)</f>
        <v>کارشناس برق و ابزار دقیق نظارت (1)</v>
      </c>
      <c r="I880" s="1">
        <f>COUNTIF(Table2[کد سیستم],Table5[[#This Row],[کد سیستم]])</f>
        <v>1</v>
      </c>
    </row>
    <row r="881" spans="1:9" x14ac:dyDescent="0.25">
      <c r="A881" s="1">
        <v>880</v>
      </c>
      <c r="B881" s="1" t="s">
        <v>3328</v>
      </c>
      <c r="C881" s="1" t="s">
        <v>3328</v>
      </c>
      <c r="D881" s="1" t="s">
        <v>3751</v>
      </c>
      <c r="E881" s="1" t="s">
        <v>418</v>
      </c>
      <c r="F881" s="1" t="str">
        <f>VLOOKUP(Table5[[#This Row],[نام کارشناس دفتر فنی]],Table1[],3,0)</f>
        <v>کارشناس بازرسی وبرنامه ریزی تعمیرات برق وابزاردقیق(1)</v>
      </c>
      <c r="G881" s="1" t="s">
        <v>704</v>
      </c>
      <c r="H881" s="1" t="str">
        <f>VLOOKUP(Table5[[#This Row],[نام شخص کارشناس نظارت]],Table1[],3,0)</f>
        <v>کارشناس برق و ابزار دقیق نظارت (1)</v>
      </c>
      <c r="I881" s="1">
        <f>COUNTIF(Table2[کد سیستم],Table5[[#This Row],[کد سیستم]])</f>
        <v>1</v>
      </c>
    </row>
    <row r="882" spans="1:9" x14ac:dyDescent="0.25">
      <c r="A882" s="1">
        <v>881</v>
      </c>
      <c r="B882" s="1" t="s">
        <v>3330</v>
      </c>
      <c r="C882" s="1" t="s">
        <v>3330</v>
      </c>
      <c r="D882" s="1" t="s">
        <v>3751</v>
      </c>
      <c r="E882" s="1" t="s">
        <v>418</v>
      </c>
      <c r="F882" s="1" t="str">
        <f>VLOOKUP(Table5[[#This Row],[نام کارشناس دفتر فنی]],Table1[],3,0)</f>
        <v>کارشناس بازرسی وبرنامه ریزی تعمیرات برق وابزاردقیق(1)</v>
      </c>
      <c r="G882" s="1" t="s">
        <v>704</v>
      </c>
      <c r="H882" s="1" t="str">
        <f>VLOOKUP(Table5[[#This Row],[نام شخص کارشناس نظارت]],Table1[],3,0)</f>
        <v>کارشناس برق و ابزار دقیق نظارت (1)</v>
      </c>
      <c r="I882" s="1">
        <f>COUNTIF(Table2[کد سیستم],Table5[[#This Row],[کد سیستم]])</f>
        <v>1</v>
      </c>
    </row>
    <row r="883" spans="1:9" x14ac:dyDescent="0.25">
      <c r="A883" s="1">
        <v>882</v>
      </c>
      <c r="B883" s="1" t="s">
        <v>3332</v>
      </c>
      <c r="C883" s="1" t="s">
        <v>3332</v>
      </c>
      <c r="D883" s="1" t="s">
        <v>3751</v>
      </c>
      <c r="E883" s="1" t="s">
        <v>418</v>
      </c>
      <c r="F883" s="1" t="str">
        <f>VLOOKUP(Table5[[#This Row],[نام کارشناس دفتر فنی]],Table1[],3,0)</f>
        <v>کارشناس بازرسی وبرنامه ریزی تعمیرات برق وابزاردقیق(1)</v>
      </c>
      <c r="G883" s="1" t="s">
        <v>704</v>
      </c>
      <c r="H883" s="1" t="str">
        <f>VLOOKUP(Table5[[#This Row],[نام شخص کارشناس نظارت]],Table1[],3,0)</f>
        <v>کارشناس برق و ابزار دقیق نظارت (1)</v>
      </c>
      <c r="I883" s="1">
        <f>COUNTIF(Table2[کد سیستم],Table5[[#This Row],[کد سیستم]])</f>
        <v>1</v>
      </c>
    </row>
    <row r="884" spans="1:9" x14ac:dyDescent="0.25">
      <c r="A884" s="1">
        <v>883</v>
      </c>
      <c r="B884" s="1" t="s">
        <v>3334</v>
      </c>
      <c r="C884" s="1" t="s">
        <v>3334</v>
      </c>
      <c r="D884" s="1" t="s">
        <v>3751</v>
      </c>
      <c r="E884" s="1" t="s">
        <v>418</v>
      </c>
      <c r="F884" s="1" t="str">
        <f>VLOOKUP(Table5[[#This Row],[نام کارشناس دفتر فنی]],Table1[],3,0)</f>
        <v>کارشناس بازرسی وبرنامه ریزی تعمیرات برق وابزاردقیق(1)</v>
      </c>
      <c r="G884" s="1" t="s">
        <v>704</v>
      </c>
      <c r="H884" s="1" t="str">
        <f>VLOOKUP(Table5[[#This Row],[نام شخص کارشناس نظارت]],Table1[],3,0)</f>
        <v>کارشناس برق و ابزار دقیق نظارت (1)</v>
      </c>
      <c r="I884" s="1">
        <f>COUNTIF(Table2[کد سیستم],Table5[[#This Row],[کد سیستم]])</f>
        <v>1</v>
      </c>
    </row>
    <row r="885" spans="1:9" x14ac:dyDescent="0.25">
      <c r="A885" s="1">
        <v>884</v>
      </c>
      <c r="B885" s="1" t="s">
        <v>3336</v>
      </c>
      <c r="C885" s="1" t="s">
        <v>3336</v>
      </c>
      <c r="D885" s="1" t="s">
        <v>3751</v>
      </c>
      <c r="E885" s="1" t="s">
        <v>418</v>
      </c>
      <c r="F885" s="1" t="str">
        <f>VLOOKUP(Table5[[#This Row],[نام کارشناس دفتر فنی]],Table1[],3,0)</f>
        <v>کارشناس بازرسی وبرنامه ریزی تعمیرات برق وابزاردقیق(1)</v>
      </c>
      <c r="G885" s="1" t="s">
        <v>704</v>
      </c>
      <c r="H885" s="1" t="str">
        <f>VLOOKUP(Table5[[#This Row],[نام شخص کارشناس نظارت]],Table1[],3,0)</f>
        <v>کارشناس برق و ابزار دقیق نظارت (1)</v>
      </c>
      <c r="I885" s="1">
        <f>COUNTIF(Table2[کد سیستم],Table5[[#This Row],[کد سیستم]])</f>
        <v>1</v>
      </c>
    </row>
    <row r="886" spans="1:9" x14ac:dyDescent="0.25">
      <c r="A886" s="1">
        <v>885</v>
      </c>
      <c r="B886" s="1" t="s">
        <v>3338</v>
      </c>
      <c r="C886" s="1" t="s">
        <v>3338</v>
      </c>
      <c r="D886" s="1" t="s">
        <v>3751</v>
      </c>
      <c r="E886" s="1" t="s">
        <v>418</v>
      </c>
      <c r="F886" s="1" t="str">
        <f>VLOOKUP(Table5[[#This Row],[نام کارشناس دفتر فنی]],Table1[],3,0)</f>
        <v>کارشناس بازرسی وبرنامه ریزی تعمیرات برق وابزاردقیق(1)</v>
      </c>
      <c r="G886" s="1" t="s">
        <v>704</v>
      </c>
      <c r="H886" s="1" t="str">
        <f>VLOOKUP(Table5[[#This Row],[نام شخص کارشناس نظارت]],Table1[],3,0)</f>
        <v>کارشناس برق و ابزار دقیق نظارت (1)</v>
      </c>
      <c r="I886" s="1">
        <f>COUNTIF(Table2[کد سیستم],Table5[[#This Row],[کد سیستم]])</f>
        <v>1</v>
      </c>
    </row>
    <row r="887" spans="1:9" x14ac:dyDescent="0.25">
      <c r="A887" s="1">
        <v>886</v>
      </c>
      <c r="B887" s="1" t="s">
        <v>3340</v>
      </c>
      <c r="C887" s="1" t="s">
        <v>3340</v>
      </c>
      <c r="D887" s="1" t="s">
        <v>3751</v>
      </c>
      <c r="E887" s="1" t="s">
        <v>418</v>
      </c>
      <c r="F887" s="1" t="str">
        <f>VLOOKUP(Table5[[#This Row],[نام کارشناس دفتر فنی]],Table1[],3,0)</f>
        <v>کارشناس بازرسی وبرنامه ریزی تعمیرات برق وابزاردقیق(1)</v>
      </c>
      <c r="G887" s="1" t="s">
        <v>704</v>
      </c>
      <c r="H887" s="1" t="str">
        <f>VLOOKUP(Table5[[#This Row],[نام شخص کارشناس نظارت]],Table1[],3,0)</f>
        <v>کارشناس برق و ابزار دقیق نظارت (1)</v>
      </c>
      <c r="I887" s="1">
        <f>COUNTIF(Table2[کد سیستم],Table5[[#This Row],[کد سیستم]])</f>
        <v>1</v>
      </c>
    </row>
    <row r="888" spans="1:9" x14ac:dyDescent="0.25">
      <c r="A888" s="1">
        <v>887</v>
      </c>
      <c r="B888" s="1" t="s">
        <v>3342</v>
      </c>
      <c r="C888" s="1" t="s">
        <v>3342</v>
      </c>
      <c r="D888" s="1" t="s">
        <v>3751</v>
      </c>
      <c r="E888" s="1" t="s">
        <v>418</v>
      </c>
      <c r="F888" s="1" t="str">
        <f>VLOOKUP(Table5[[#This Row],[نام کارشناس دفتر فنی]],Table1[],3,0)</f>
        <v>کارشناس بازرسی وبرنامه ریزی تعمیرات برق وابزاردقیق(1)</v>
      </c>
      <c r="G888" s="1" t="s">
        <v>704</v>
      </c>
      <c r="H888" s="1" t="str">
        <f>VLOOKUP(Table5[[#This Row],[نام شخص کارشناس نظارت]],Table1[],3,0)</f>
        <v>کارشناس برق و ابزار دقیق نظارت (1)</v>
      </c>
      <c r="I888" s="1">
        <f>COUNTIF(Table2[کد سیستم],Table5[[#This Row],[کد سیستم]])</f>
        <v>1</v>
      </c>
    </row>
    <row r="889" spans="1:9" x14ac:dyDescent="0.25">
      <c r="A889" s="1">
        <v>888</v>
      </c>
      <c r="B889" s="1" t="s">
        <v>3344</v>
      </c>
      <c r="C889" s="1" t="s">
        <v>3344</v>
      </c>
      <c r="D889" s="1" t="s">
        <v>3751</v>
      </c>
      <c r="E889" s="1" t="s">
        <v>418</v>
      </c>
      <c r="F889" s="1" t="str">
        <f>VLOOKUP(Table5[[#This Row],[نام کارشناس دفتر فنی]],Table1[],3,0)</f>
        <v>کارشناس بازرسی وبرنامه ریزی تعمیرات برق وابزاردقیق(1)</v>
      </c>
      <c r="G889" s="1" t="s">
        <v>704</v>
      </c>
      <c r="H889" s="1" t="str">
        <f>VLOOKUP(Table5[[#This Row],[نام شخص کارشناس نظارت]],Table1[],3,0)</f>
        <v>کارشناس برق و ابزار دقیق نظارت (1)</v>
      </c>
      <c r="I889" s="1">
        <f>COUNTIF(Table2[کد سیستم],Table5[[#This Row],[کد سیستم]])</f>
        <v>1</v>
      </c>
    </row>
    <row r="890" spans="1:9" x14ac:dyDescent="0.25">
      <c r="A890" s="1">
        <v>889</v>
      </c>
      <c r="B890" s="1" t="s">
        <v>3346</v>
      </c>
      <c r="C890" s="1" t="s">
        <v>3346</v>
      </c>
      <c r="D890" s="1" t="s">
        <v>3751</v>
      </c>
      <c r="E890" s="1" t="s">
        <v>418</v>
      </c>
      <c r="F890" s="1" t="str">
        <f>VLOOKUP(Table5[[#This Row],[نام کارشناس دفتر فنی]],Table1[],3,0)</f>
        <v>کارشناس بازرسی وبرنامه ریزی تعمیرات برق وابزاردقیق(1)</v>
      </c>
      <c r="G890" s="1" t="s">
        <v>704</v>
      </c>
      <c r="H890" s="1" t="str">
        <f>VLOOKUP(Table5[[#This Row],[نام شخص کارشناس نظارت]],Table1[],3,0)</f>
        <v>کارشناس برق و ابزار دقیق نظارت (1)</v>
      </c>
      <c r="I890" s="1">
        <f>COUNTIF(Table2[کد سیستم],Table5[[#This Row],[کد سیستم]])</f>
        <v>1</v>
      </c>
    </row>
    <row r="891" spans="1:9" x14ac:dyDescent="0.25">
      <c r="A891" s="1">
        <v>890</v>
      </c>
      <c r="B891" s="1" t="s">
        <v>3348</v>
      </c>
      <c r="C891" s="1" t="s">
        <v>3348</v>
      </c>
      <c r="D891" s="1" t="s">
        <v>3751</v>
      </c>
      <c r="E891" s="1" t="s">
        <v>418</v>
      </c>
      <c r="F891" s="1" t="str">
        <f>VLOOKUP(Table5[[#This Row],[نام کارشناس دفتر فنی]],Table1[],3,0)</f>
        <v>کارشناس بازرسی وبرنامه ریزی تعمیرات برق وابزاردقیق(1)</v>
      </c>
      <c r="G891" s="1" t="s">
        <v>704</v>
      </c>
      <c r="H891" s="1" t="str">
        <f>VLOOKUP(Table5[[#This Row],[نام شخص کارشناس نظارت]],Table1[],3,0)</f>
        <v>کارشناس برق و ابزار دقیق نظارت (1)</v>
      </c>
      <c r="I891" s="1">
        <f>COUNTIF(Table2[کد سیستم],Table5[[#This Row],[کد سیستم]])</f>
        <v>1</v>
      </c>
    </row>
    <row r="892" spans="1:9" x14ac:dyDescent="0.25">
      <c r="A892" s="1">
        <v>891</v>
      </c>
      <c r="B892" s="1" t="s">
        <v>3350</v>
      </c>
      <c r="C892" s="1" t="s">
        <v>3350</v>
      </c>
      <c r="D892" s="1" t="s">
        <v>3751</v>
      </c>
      <c r="E892" s="1" t="s">
        <v>418</v>
      </c>
      <c r="F892" s="1" t="str">
        <f>VLOOKUP(Table5[[#This Row],[نام کارشناس دفتر فنی]],Table1[],3,0)</f>
        <v>کارشناس بازرسی وبرنامه ریزی تعمیرات برق وابزاردقیق(1)</v>
      </c>
      <c r="G892" s="1" t="s">
        <v>704</v>
      </c>
      <c r="H892" s="1" t="str">
        <f>VLOOKUP(Table5[[#This Row],[نام شخص کارشناس نظارت]],Table1[],3,0)</f>
        <v>کارشناس برق و ابزار دقیق نظارت (1)</v>
      </c>
      <c r="I892" s="1">
        <f>COUNTIF(Table2[کد سیستم],Table5[[#This Row],[کد سیستم]])</f>
        <v>1</v>
      </c>
    </row>
    <row r="893" spans="1:9" x14ac:dyDescent="0.25">
      <c r="A893" s="1">
        <v>892</v>
      </c>
      <c r="B893" s="1" t="s">
        <v>3352</v>
      </c>
      <c r="C893" s="1" t="s">
        <v>3352</v>
      </c>
      <c r="D893" s="1" t="s">
        <v>3751</v>
      </c>
      <c r="E893" s="1" t="s">
        <v>418</v>
      </c>
      <c r="F893" s="1" t="str">
        <f>VLOOKUP(Table5[[#This Row],[نام کارشناس دفتر فنی]],Table1[],3,0)</f>
        <v>کارشناس بازرسی وبرنامه ریزی تعمیرات برق وابزاردقیق(1)</v>
      </c>
      <c r="G893" s="1" t="s">
        <v>704</v>
      </c>
      <c r="H893" s="1" t="str">
        <f>VLOOKUP(Table5[[#This Row],[نام شخص کارشناس نظارت]],Table1[],3,0)</f>
        <v>کارشناس برق و ابزار دقیق نظارت (1)</v>
      </c>
      <c r="I893" s="1">
        <f>COUNTIF(Table2[کد سیستم],Table5[[#This Row],[کد سیستم]])</f>
        <v>1</v>
      </c>
    </row>
    <row r="894" spans="1:9" x14ac:dyDescent="0.25">
      <c r="A894" s="1">
        <v>893</v>
      </c>
      <c r="B894" s="1" t="s">
        <v>3354</v>
      </c>
      <c r="C894" s="1" t="s">
        <v>3354</v>
      </c>
      <c r="D894" s="1" t="s">
        <v>3751</v>
      </c>
      <c r="E894" s="1" t="s">
        <v>418</v>
      </c>
      <c r="F894" s="1" t="str">
        <f>VLOOKUP(Table5[[#This Row],[نام کارشناس دفتر فنی]],Table1[],3,0)</f>
        <v>کارشناس بازرسی وبرنامه ریزی تعمیرات برق وابزاردقیق(1)</v>
      </c>
      <c r="G894" s="1" t="s">
        <v>704</v>
      </c>
      <c r="H894" s="1" t="str">
        <f>VLOOKUP(Table5[[#This Row],[نام شخص کارشناس نظارت]],Table1[],3,0)</f>
        <v>کارشناس برق و ابزار دقیق نظارت (1)</v>
      </c>
      <c r="I894" s="1">
        <f>COUNTIF(Table2[کد سیستم],Table5[[#This Row],[کد سیستم]])</f>
        <v>1</v>
      </c>
    </row>
    <row r="895" spans="1:9" x14ac:dyDescent="0.25">
      <c r="A895" s="1">
        <v>894</v>
      </c>
      <c r="B895" s="1" t="s">
        <v>3356</v>
      </c>
      <c r="C895" s="1" t="s">
        <v>3357</v>
      </c>
      <c r="D895" s="1" t="s">
        <v>3751</v>
      </c>
      <c r="E895" s="1" t="s">
        <v>418</v>
      </c>
      <c r="F895" s="1" t="str">
        <f>VLOOKUP(Table5[[#This Row],[نام کارشناس دفتر فنی]],Table1[],3,0)</f>
        <v>کارشناس بازرسی وبرنامه ریزی تعمیرات برق وابزاردقیق(1)</v>
      </c>
      <c r="G895" s="1" t="s">
        <v>704</v>
      </c>
      <c r="H895" s="1" t="str">
        <f>VLOOKUP(Table5[[#This Row],[نام شخص کارشناس نظارت]],Table1[],3,0)</f>
        <v>کارشناس برق و ابزار دقیق نظارت (1)</v>
      </c>
      <c r="I895" s="1">
        <f>COUNTIF(Table2[کد سیستم],Table5[[#This Row],[کد سیستم]])</f>
        <v>1</v>
      </c>
    </row>
    <row r="896" spans="1:9" x14ac:dyDescent="0.25">
      <c r="A896" s="1">
        <v>895</v>
      </c>
      <c r="B896" s="1" t="s">
        <v>3359</v>
      </c>
      <c r="C896" s="1" t="s">
        <v>3359</v>
      </c>
      <c r="D896" s="1" t="s">
        <v>3751</v>
      </c>
      <c r="E896" s="1" t="s">
        <v>418</v>
      </c>
      <c r="F896" s="1" t="str">
        <f>VLOOKUP(Table5[[#This Row],[نام کارشناس دفتر فنی]],Table1[],3,0)</f>
        <v>کارشناس بازرسی وبرنامه ریزی تعمیرات برق وابزاردقیق(1)</v>
      </c>
      <c r="G896" s="1" t="s">
        <v>704</v>
      </c>
      <c r="H896" s="1" t="str">
        <f>VLOOKUP(Table5[[#This Row],[نام شخص کارشناس نظارت]],Table1[],3,0)</f>
        <v>کارشناس برق و ابزار دقیق نظارت (1)</v>
      </c>
      <c r="I896" s="1">
        <f>COUNTIF(Table2[کد سیستم],Table5[[#This Row],[کد سیستم]])</f>
        <v>1</v>
      </c>
    </row>
    <row r="897" spans="1:9" x14ac:dyDescent="0.25">
      <c r="A897" s="1">
        <v>896</v>
      </c>
      <c r="B897" s="1" t="s">
        <v>3361</v>
      </c>
      <c r="C897" s="1" t="s">
        <v>3361</v>
      </c>
      <c r="D897" s="1" t="s">
        <v>3751</v>
      </c>
      <c r="E897" s="1" t="s">
        <v>418</v>
      </c>
      <c r="F897" s="1" t="str">
        <f>VLOOKUP(Table5[[#This Row],[نام کارشناس دفتر فنی]],Table1[],3,0)</f>
        <v>کارشناس بازرسی وبرنامه ریزی تعمیرات برق وابزاردقیق(1)</v>
      </c>
      <c r="G897" s="1" t="s">
        <v>704</v>
      </c>
      <c r="H897" s="1" t="str">
        <f>VLOOKUP(Table5[[#This Row],[نام شخص کارشناس نظارت]],Table1[],3,0)</f>
        <v>کارشناس برق و ابزار دقیق نظارت (1)</v>
      </c>
      <c r="I897" s="1">
        <f>COUNTIF(Table2[کد سیستم],Table5[[#This Row],[کد سیستم]])</f>
        <v>1</v>
      </c>
    </row>
    <row r="898" spans="1:9" x14ac:dyDescent="0.25">
      <c r="A898" s="1">
        <v>897</v>
      </c>
      <c r="B898" s="1" t="s">
        <v>3363</v>
      </c>
      <c r="C898" s="1" t="s">
        <v>3363</v>
      </c>
      <c r="D898" s="1" t="s">
        <v>3751</v>
      </c>
      <c r="E898" s="1" t="s">
        <v>418</v>
      </c>
      <c r="F898" s="1" t="str">
        <f>VLOOKUP(Table5[[#This Row],[نام کارشناس دفتر فنی]],Table1[],3,0)</f>
        <v>کارشناس بازرسی وبرنامه ریزی تعمیرات برق وابزاردقیق(1)</v>
      </c>
      <c r="G898" s="1" t="s">
        <v>704</v>
      </c>
      <c r="H898" s="1" t="str">
        <f>VLOOKUP(Table5[[#This Row],[نام شخص کارشناس نظارت]],Table1[],3,0)</f>
        <v>کارشناس برق و ابزار دقیق نظارت (1)</v>
      </c>
      <c r="I898" s="1">
        <f>COUNTIF(Table2[کد سیستم],Table5[[#This Row],[کد سیستم]])</f>
        <v>1</v>
      </c>
    </row>
    <row r="899" spans="1:9" x14ac:dyDescent="0.25">
      <c r="A899" s="1">
        <v>898</v>
      </c>
      <c r="B899" s="1" t="s">
        <v>3365</v>
      </c>
      <c r="C899" s="1" t="s">
        <v>3365</v>
      </c>
      <c r="D899" s="1" t="s">
        <v>3751</v>
      </c>
      <c r="E899" s="1" t="s">
        <v>418</v>
      </c>
      <c r="F899" s="1" t="str">
        <f>VLOOKUP(Table5[[#This Row],[نام کارشناس دفتر فنی]],Table1[],3,0)</f>
        <v>کارشناس بازرسی وبرنامه ریزی تعمیرات برق وابزاردقیق(1)</v>
      </c>
      <c r="G899" s="1" t="s">
        <v>704</v>
      </c>
      <c r="H899" s="1" t="str">
        <f>VLOOKUP(Table5[[#This Row],[نام شخص کارشناس نظارت]],Table1[],3,0)</f>
        <v>کارشناس برق و ابزار دقیق نظارت (1)</v>
      </c>
      <c r="I899" s="1">
        <f>COUNTIF(Table2[کد سیستم],Table5[[#This Row],[کد سیستم]])</f>
        <v>1</v>
      </c>
    </row>
    <row r="900" spans="1:9" x14ac:dyDescent="0.25">
      <c r="A900" s="1">
        <v>899</v>
      </c>
      <c r="B900" s="1" t="s">
        <v>3367</v>
      </c>
      <c r="C900" s="1" t="s">
        <v>3367</v>
      </c>
      <c r="D900" s="1" t="s">
        <v>3751</v>
      </c>
      <c r="E900" s="1" t="s">
        <v>418</v>
      </c>
      <c r="F900" s="1" t="str">
        <f>VLOOKUP(Table5[[#This Row],[نام کارشناس دفتر فنی]],Table1[],3,0)</f>
        <v>کارشناس بازرسی وبرنامه ریزی تعمیرات برق وابزاردقیق(1)</v>
      </c>
      <c r="G900" s="1" t="s">
        <v>704</v>
      </c>
      <c r="H900" s="1" t="str">
        <f>VLOOKUP(Table5[[#This Row],[نام شخص کارشناس نظارت]],Table1[],3,0)</f>
        <v>کارشناس برق و ابزار دقیق نظارت (1)</v>
      </c>
      <c r="I900" s="1">
        <f>COUNTIF(Table2[کد سیستم],Table5[[#This Row],[کد سیستم]])</f>
        <v>1</v>
      </c>
    </row>
    <row r="901" spans="1:9" x14ac:dyDescent="0.25">
      <c r="A901" s="1">
        <v>900</v>
      </c>
      <c r="B901" s="1" t="s">
        <v>3369</v>
      </c>
      <c r="C901" s="1" t="s">
        <v>3369</v>
      </c>
      <c r="D901" s="1" t="s">
        <v>3751</v>
      </c>
      <c r="E901" s="1" t="s">
        <v>418</v>
      </c>
      <c r="F901" s="1" t="str">
        <f>VLOOKUP(Table5[[#This Row],[نام کارشناس دفتر فنی]],Table1[],3,0)</f>
        <v>کارشناس بازرسی وبرنامه ریزی تعمیرات برق وابزاردقیق(1)</v>
      </c>
      <c r="G901" s="1" t="s">
        <v>704</v>
      </c>
      <c r="H901" s="1" t="str">
        <f>VLOOKUP(Table5[[#This Row],[نام شخص کارشناس نظارت]],Table1[],3,0)</f>
        <v>کارشناس برق و ابزار دقیق نظارت (1)</v>
      </c>
      <c r="I901" s="1">
        <f>COUNTIF(Table2[کد سیستم],Table5[[#This Row],[کد سیستم]])</f>
        <v>1</v>
      </c>
    </row>
    <row r="902" spans="1:9" x14ac:dyDescent="0.25">
      <c r="A902" s="1">
        <v>901</v>
      </c>
      <c r="B902" s="1" t="s">
        <v>3371</v>
      </c>
      <c r="C902" s="1" t="s">
        <v>3371</v>
      </c>
      <c r="D902" s="1" t="s">
        <v>3751</v>
      </c>
      <c r="E902" s="1" t="s">
        <v>418</v>
      </c>
      <c r="F902" s="1" t="str">
        <f>VLOOKUP(Table5[[#This Row],[نام کارشناس دفتر فنی]],Table1[],3,0)</f>
        <v>کارشناس بازرسی وبرنامه ریزی تعمیرات برق وابزاردقیق(1)</v>
      </c>
      <c r="G902" s="1" t="s">
        <v>704</v>
      </c>
      <c r="H902" s="1" t="str">
        <f>VLOOKUP(Table5[[#This Row],[نام شخص کارشناس نظارت]],Table1[],3,0)</f>
        <v>کارشناس برق و ابزار دقیق نظارت (1)</v>
      </c>
      <c r="I902" s="1">
        <f>COUNTIF(Table2[کد سیستم],Table5[[#This Row],[کد سیستم]])</f>
        <v>1</v>
      </c>
    </row>
    <row r="903" spans="1:9" x14ac:dyDescent="0.25">
      <c r="A903" s="1">
        <v>902</v>
      </c>
      <c r="B903" s="1" t="s">
        <v>3373</v>
      </c>
      <c r="C903" s="1" t="s">
        <v>3373</v>
      </c>
      <c r="D903" s="1" t="s">
        <v>3751</v>
      </c>
      <c r="E903" s="1" t="s">
        <v>418</v>
      </c>
      <c r="F903" s="1" t="str">
        <f>VLOOKUP(Table5[[#This Row],[نام کارشناس دفتر فنی]],Table1[],3,0)</f>
        <v>کارشناس بازرسی وبرنامه ریزی تعمیرات برق وابزاردقیق(1)</v>
      </c>
      <c r="G903" s="1" t="s">
        <v>704</v>
      </c>
      <c r="H903" s="1" t="str">
        <f>VLOOKUP(Table5[[#This Row],[نام شخص کارشناس نظارت]],Table1[],3,0)</f>
        <v>کارشناس برق و ابزار دقیق نظارت (1)</v>
      </c>
      <c r="I903" s="1">
        <f>COUNTIF(Table2[کد سیستم],Table5[[#This Row],[کد سیستم]])</f>
        <v>1</v>
      </c>
    </row>
    <row r="904" spans="1:9" x14ac:dyDescent="0.25">
      <c r="A904" s="1">
        <v>903</v>
      </c>
      <c r="B904" s="1" t="s">
        <v>3375</v>
      </c>
      <c r="C904" s="1" t="s">
        <v>3375</v>
      </c>
      <c r="D904" s="1" t="s">
        <v>3751</v>
      </c>
      <c r="E904" s="1" t="s">
        <v>418</v>
      </c>
      <c r="F904" s="1" t="str">
        <f>VLOOKUP(Table5[[#This Row],[نام کارشناس دفتر فنی]],Table1[],3,0)</f>
        <v>کارشناس بازرسی وبرنامه ریزی تعمیرات برق وابزاردقیق(1)</v>
      </c>
      <c r="G904" s="1" t="s">
        <v>704</v>
      </c>
      <c r="H904" s="1" t="str">
        <f>VLOOKUP(Table5[[#This Row],[نام شخص کارشناس نظارت]],Table1[],3,0)</f>
        <v>کارشناس برق و ابزار دقیق نظارت (1)</v>
      </c>
      <c r="I904" s="1">
        <f>COUNTIF(Table2[کد سیستم],Table5[[#This Row],[کد سیستم]])</f>
        <v>1</v>
      </c>
    </row>
    <row r="905" spans="1:9" x14ac:dyDescent="0.25">
      <c r="A905" s="1">
        <v>904</v>
      </c>
      <c r="B905" s="1" t="s">
        <v>3377</v>
      </c>
      <c r="C905" s="1" t="s">
        <v>3377</v>
      </c>
      <c r="D905" s="1" t="s">
        <v>3751</v>
      </c>
      <c r="E905" s="1" t="s">
        <v>418</v>
      </c>
      <c r="F905" s="1" t="str">
        <f>VLOOKUP(Table5[[#This Row],[نام کارشناس دفتر فنی]],Table1[],3,0)</f>
        <v>کارشناس بازرسی وبرنامه ریزی تعمیرات برق وابزاردقیق(1)</v>
      </c>
      <c r="G905" s="1" t="s">
        <v>704</v>
      </c>
      <c r="H905" s="1" t="str">
        <f>VLOOKUP(Table5[[#This Row],[نام شخص کارشناس نظارت]],Table1[],3,0)</f>
        <v>کارشناس برق و ابزار دقیق نظارت (1)</v>
      </c>
      <c r="I905" s="1">
        <f>COUNTIF(Table2[کد سیستم],Table5[[#This Row],[کد سیستم]])</f>
        <v>1</v>
      </c>
    </row>
    <row r="906" spans="1:9" x14ac:dyDescent="0.25">
      <c r="A906" s="1">
        <v>905</v>
      </c>
      <c r="B906" s="1" t="s">
        <v>3379</v>
      </c>
      <c r="C906" s="1" t="s">
        <v>3379</v>
      </c>
      <c r="D906" s="1" t="s">
        <v>3751</v>
      </c>
      <c r="E906" s="1" t="s">
        <v>418</v>
      </c>
      <c r="F906" s="1" t="str">
        <f>VLOOKUP(Table5[[#This Row],[نام کارشناس دفتر فنی]],Table1[],3,0)</f>
        <v>کارشناس بازرسی وبرنامه ریزی تعمیرات برق وابزاردقیق(1)</v>
      </c>
      <c r="G906" s="1" t="s">
        <v>704</v>
      </c>
      <c r="H906" s="1" t="str">
        <f>VLOOKUP(Table5[[#This Row],[نام شخص کارشناس نظارت]],Table1[],3,0)</f>
        <v>کارشناس برق و ابزار دقیق نظارت (1)</v>
      </c>
      <c r="I906" s="1">
        <f>COUNTIF(Table2[کد سیستم],Table5[[#This Row],[کد سیستم]])</f>
        <v>1</v>
      </c>
    </row>
    <row r="907" spans="1:9" x14ac:dyDescent="0.25">
      <c r="A907" s="1">
        <v>906</v>
      </c>
      <c r="B907" s="1" t="s">
        <v>3381</v>
      </c>
      <c r="C907" s="1" t="s">
        <v>3381</v>
      </c>
      <c r="D907" s="1" t="s">
        <v>3751</v>
      </c>
      <c r="E907" s="1" t="s">
        <v>418</v>
      </c>
      <c r="F907" s="1" t="str">
        <f>VLOOKUP(Table5[[#This Row],[نام کارشناس دفتر فنی]],Table1[],3,0)</f>
        <v>کارشناس بازرسی وبرنامه ریزی تعمیرات برق وابزاردقیق(1)</v>
      </c>
      <c r="G907" s="1" t="s">
        <v>704</v>
      </c>
      <c r="H907" s="1" t="str">
        <f>VLOOKUP(Table5[[#This Row],[نام شخص کارشناس نظارت]],Table1[],3,0)</f>
        <v>کارشناس برق و ابزار دقیق نظارت (1)</v>
      </c>
      <c r="I907" s="1">
        <f>COUNTIF(Table2[کد سیستم],Table5[[#This Row],[کد سیستم]])</f>
        <v>1</v>
      </c>
    </row>
    <row r="908" spans="1:9" x14ac:dyDescent="0.25">
      <c r="A908" s="1">
        <v>907</v>
      </c>
      <c r="B908" s="1" t="s">
        <v>3383</v>
      </c>
      <c r="C908" s="1" t="s">
        <v>3383</v>
      </c>
      <c r="D908" s="1" t="s">
        <v>3751</v>
      </c>
      <c r="E908" s="1" t="s">
        <v>418</v>
      </c>
      <c r="F908" s="1" t="str">
        <f>VLOOKUP(Table5[[#This Row],[نام کارشناس دفتر فنی]],Table1[],3,0)</f>
        <v>کارشناس بازرسی وبرنامه ریزی تعمیرات برق وابزاردقیق(1)</v>
      </c>
      <c r="G908" s="1" t="s">
        <v>704</v>
      </c>
      <c r="H908" s="1" t="str">
        <f>VLOOKUP(Table5[[#This Row],[نام شخص کارشناس نظارت]],Table1[],3,0)</f>
        <v>کارشناس برق و ابزار دقیق نظارت (1)</v>
      </c>
      <c r="I908" s="1">
        <f>COUNTIF(Table2[کد سیستم],Table5[[#This Row],[کد سیستم]])</f>
        <v>1</v>
      </c>
    </row>
    <row r="909" spans="1:9" x14ac:dyDescent="0.25">
      <c r="A909" s="1">
        <v>908</v>
      </c>
      <c r="B909" s="1" t="s">
        <v>3385</v>
      </c>
      <c r="C909" s="1" t="s">
        <v>3385</v>
      </c>
      <c r="D909" s="1" t="s">
        <v>3751</v>
      </c>
      <c r="E909" s="1" t="s">
        <v>418</v>
      </c>
      <c r="F909" s="1" t="str">
        <f>VLOOKUP(Table5[[#This Row],[نام کارشناس دفتر فنی]],Table1[],3,0)</f>
        <v>کارشناس بازرسی وبرنامه ریزی تعمیرات برق وابزاردقیق(1)</v>
      </c>
      <c r="G909" s="1" t="s">
        <v>704</v>
      </c>
      <c r="H909" s="1" t="str">
        <f>VLOOKUP(Table5[[#This Row],[نام شخص کارشناس نظارت]],Table1[],3,0)</f>
        <v>کارشناس برق و ابزار دقیق نظارت (1)</v>
      </c>
      <c r="I909" s="1">
        <f>COUNTIF(Table2[کد سیستم],Table5[[#This Row],[کد سیستم]])</f>
        <v>1</v>
      </c>
    </row>
    <row r="910" spans="1:9" x14ac:dyDescent="0.25">
      <c r="A910" s="1">
        <v>909</v>
      </c>
      <c r="B910" s="1" t="s">
        <v>3387</v>
      </c>
      <c r="C910" s="1" t="s">
        <v>3387</v>
      </c>
      <c r="D910" s="1" t="s">
        <v>3751</v>
      </c>
      <c r="E910" s="1" t="s">
        <v>418</v>
      </c>
      <c r="F910" s="1" t="str">
        <f>VLOOKUP(Table5[[#This Row],[نام کارشناس دفتر فنی]],Table1[],3,0)</f>
        <v>کارشناس بازرسی وبرنامه ریزی تعمیرات برق وابزاردقیق(1)</v>
      </c>
      <c r="G910" s="1" t="s">
        <v>704</v>
      </c>
      <c r="H910" s="1" t="str">
        <f>VLOOKUP(Table5[[#This Row],[نام شخص کارشناس نظارت]],Table1[],3,0)</f>
        <v>کارشناس برق و ابزار دقیق نظارت (1)</v>
      </c>
      <c r="I910" s="1">
        <f>COUNTIF(Table2[کد سیستم],Table5[[#This Row],[کد سیستم]])</f>
        <v>1</v>
      </c>
    </row>
    <row r="911" spans="1:9" x14ac:dyDescent="0.25">
      <c r="A911" s="1">
        <v>910</v>
      </c>
      <c r="B911" s="1" t="s">
        <v>3389</v>
      </c>
      <c r="C911" s="1" t="s">
        <v>3389</v>
      </c>
      <c r="D911" s="1" t="s">
        <v>3751</v>
      </c>
      <c r="E911" s="1" t="s">
        <v>418</v>
      </c>
      <c r="F911" s="1" t="str">
        <f>VLOOKUP(Table5[[#This Row],[نام کارشناس دفتر فنی]],Table1[],3,0)</f>
        <v>کارشناس بازرسی وبرنامه ریزی تعمیرات برق وابزاردقیق(1)</v>
      </c>
      <c r="G911" s="1" t="s">
        <v>704</v>
      </c>
      <c r="H911" s="1" t="str">
        <f>VLOOKUP(Table5[[#This Row],[نام شخص کارشناس نظارت]],Table1[],3,0)</f>
        <v>کارشناس برق و ابزار دقیق نظارت (1)</v>
      </c>
      <c r="I911" s="1">
        <f>COUNTIF(Table2[کد سیستم],Table5[[#This Row],[کد سیستم]])</f>
        <v>1</v>
      </c>
    </row>
    <row r="912" spans="1:9" x14ac:dyDescent="0.25">
      <c r="A912" s="1">
        <v>911</v>
      </c>
      <c r="B912" s="1" t="s">
        <v>3391</v>
      </c>
      <c r="C912" s="1" t="s">
        <v>3391</v>
      </c>
      <c r="D912" s="1" t="s">
        <v>3751</v>
      </c>
      <c r="E912" s="1" t="s">
        <v>418</v>
      </c>
      <c r="F912" s="1" t="str">
        <f>VLOOKUP(Table5[[#This Row],[نام کارشناس دفتر فنی]],Table1[],3,0)</f>
        <v>کارشناس بازرسی وبرنامه ریزی تعمیرات برق وابزاردقیق(1)</v>
      </c>
      <c r="G912" s="1" t="s">
        <v>704</v>
      </c>
      <c r="H912" s="1" t="str">
        <f>VLOOKUP(Table5[[#This Row],[نام شخص کارشناس نظارت]],Table1[],3,0)</f>
        <v>کارشناس برق و ابزار دقیق نظارت (1)</v>
      </c>
      <c r="I912" s="1">
        <f>COUNTIF(Table2[کد سیستم],Table5[[#This Row],[کد سیستم]])</f>
        <v>1</v>
      </c>
    </row>
    <row r="913" spans="1:9" x14ac:dyDescent="0.25">
      <c r="A913" s="1">
        <v>912</v>
      </c>
      <c r="B913" s="1" t="s">
        <v>3393</v>
      </c>
      <c r="C913" s="1" t="s">
        <v>3393</v>
      </c>
      <c r="D913" s="1" t="s">
        <v>3751</v>
      </c>
      <c r="E913" s="1" t="s">
        <v>418</v>
      </c>
      <c r="F913" s="1" t="str">
        <f>VLOOKUP(Table5[[#This Row],[نام کارشناس دفتر فنی]],Table1[],3,0)</f>
        <v>کارشناس بازرسی وبرنامه ریزی تعمیرات برق وابزاردقیق(1)</v>
      </c>
      <c r="G913" s="1" t="s">
        <v>704</v>
      </c>
      <c r="H913" s="1" t="str">
        <f>VLOOKUP(Table5[[#This Row],[نام شخص کارشناس نظارت]],Table1[],3,0)</f>
        <v>کارشناس برق و ابزار دقیق نظارت (1)</v>
      </c>
      <c r="I913" s="1">
        <f>COUNTIF(Table2[کد سیستم],Table5[[#This Row],[کد سیستم]])</f>
        <v>1</v>
      </c>
    </row>
    <row r="914" spans="1:9" x14ac:dyDescent="0.25">
      <c r="A914" s="1">
        <v>913</v>
      </c>
      <c r="B914" s="1" t="s">
        <v>3395</v>
      </c>
      <c r="C914" s="1" t="s">
        <v>3395</v>
      </c>
      <c r="D914" s="1" t="s">
        <v>3751</v>
      </c>
      <c r="E914" s="1" t="s">
        <v>418</v>
      </c>
      <c r="F914" s="1" t="str">
        <f>VLOOKUP(Table5[[#This Row],[نام کارشناس دفتر فنی]],Table1[],3,0)</f>
        <v>کارشناس بازرسی وبرنامه ریزی تعمیرات برق وابزاردقیق(1)</v>
      </c>
      <c r="G914" s="1" t="s">
        <v>704</v>
      </c>
      <c r="H914" s="1" t="str">
        <f>VLOOKUP(Table5[[#This Row],[نام شخص کارشناس نظارت]],Table1[],3,0)</f>
        <v>کارشناس برق و ابزار دقیق نظارت (1)</v>
      </c>
      <c r="I914" s="1">
        <f>COUNTIF(Table2[کد سیستم],Table5[[#This Row],[کد سیستم]])</f>
        <v>1</v>
      </c>
    </row>
    <row r="915" spans="1:9" x14ac:dyDescent="0.25">
      <c r="A915" s="1">
        <v>914</v>
      </c>
      <c r="B915" s="1" t="s">
        <v>3397</v>
      </c>
      <c r="C915" s="1" t="s">
        <v>3397</v>
      </c>
      <c r="D915" s="1" t="s">
        <v>3751</v>
      </c>
      <c r="E915" s="1" t="s">
        <v>418</v>
      </c>
      <c r="F915" s="1" t="str">
        <f>VLOOKUP(Table5[[#This Row],[نام کارشناس دفتر فنی]],Table1[],3,0)</f>
        <v>کارشناس بازرسی وبرنامه ریزی تعمیرات برق وابزاردقیق(1)</v>
      </c>
      <c r="G915" s="1" t="s">
        <v>704</v>
      </c>
      <c r="H915" s="1" t="str">
        <f>VLOOKUP(Table5[[#This Row],[نام شخص کارشناس نظارت]],Table1[],3,0)</f>
        <v>کارشناس برق و ابزار دقیق نظارت (1)</v>
      </c>
      <c r="I915" s="1">
        <f>COUNTIF(Table2[کد سیستم],Table5[[#This Row],[کد سیستم]])</f>
        <v>1</v>
      </c>
    </row>
    <row r="916" spans="1:9" x14ac:dyDescent="0.25">
      <c r="A916" s="1">
        <v>915</v>
      </c>
      <c r="B916" s="1" t="s">
        <v>3399</v>
      </c>
      <c r="C916" s="1" t="s">
        <v>3399</v>
      </c>
      <c r="D916" s="1" t="s">
        <v>3751</v>
      </c>
      <c r="E916" s="1" t="s">
        <v>418</v>
      </c>
      <c r="F916" s="1" t="str">
        <f>VLOOKUP(Table5[[#This Row],[نام کارشناس دفتر فنی]],Table1[],3,0)</f>
        <v>کارشناس بازرسی وبرنامه ریزی تعمیرات برق وابزاردقیق(1)</v>
      </c>
      <c r="G916" s="1" t="s">
        <v>704</v>
      </c>
      <c r="H916" s="1" t="str">
        <f>VLOOKUP(Table5[[#This Row],[نام شخص کارشناس نظارت]],Table1[],3,0)</f>
        <v>کارشناس برق و ابزار دقیق نظارت (1)</v>
      </c>
      <c r="I916" s="1">
        <f>COUNTIF(Table2[کد سیستم],Table5[[#This Row],[کد سیستم]])</f>
        <v>1</v>
      </c>
    </row>
    <row r="917" spans="1:9" x14ac:dyDescent="0.25">
      <c r="A917" s="1">
        <v>916</v>
      </c>
      <c r="B917" s="1" t="s">
        <v>3401</v>
      </c>
      <c r="C917" s="1" t="s">
        <v>3401</v>
      </c>
      <c r="D917" s="1" t="s">
        <v>3751</v>
      </c>
      <c r="E917" s="1" t="s">
        <v>418</v>
      </c>
      <c r="F917" s="1" t="str">
        <f>VLOOKUP(Table5[[#This Row],[نام کارشناس دفتر فنی]],Table1[],3,0)</f>
        <v>کارشناس بازرسی وبرنامه ریزی تعمیرات برق وابزاردقیق(1)</v>
      </c>
      <c r="G917" s="1" t="s">
        <v>704</v>
      </c>
      <c r="H917" s="1" t="str">
        <f>VLOOKUP(Table5[[#This Row],[نام شخص کارشناس نظارت]],Table1[],3,0)</f>
        <v>کارشناس برق و ابزار دقیق نظارت (1)</v>
      </c>
      <c r="I917" s="1">
        <f>COUNTIF(Table2[کد سیستم],Table5[[#This Row],[کد سیستم]])</f>
        <v>1</v>
      </c>
    </row>
    <row r="918" spans="1:9" x14ac:dyDescent="0.25">
      <c r="A918" s="1">
        <v>917</v>
      </c>
      <c r="B918" s="1" t="s">
        <v>3403</v>
      </c>
      <c r="C918" s="1" t="s">
        <v>3403</v>
      </c>
      <c r="D918" s="1" t="s">
        <v>3751</v>
      </c>
      <c r="E918" s="1" t="s">
        <v>418</v>
      </c>
      <c r="F918" s="1" t="str">
        <f>VLOOKUP(Table5[[#This Row],[نام کارشناس دفتر فنی]],Table1[],3,0)</f>
        <v>کارشناس بازرسی وبرنامه ریزی تعمیرات برق وابزاردقیق(1)</v>
      </c>
      <c r="G918" s="1" t="s">
        <v>704</v>
      </c>
      <c r="H918" s="1" t="str">
        <f>VLOOKUP(Table5[[#This Row],[نام شخص کارشناس نظارت]],Table1[],3,0)</f>
        <v>کارشناس برق و ابزار دقیق نظارت (1)</v>
      </c>
      <c r="I918" s="1">
        <f>COUNTIF(Table2[کد سیستم],Table5[[#This Row],[کد سیستم]])</f>
        <v>1</v>
      </c>
    </row>
    <row r="919" spans="1:9" x14ac:dyDescent="0.25">
      <c r="A919" s="1">
        <v>918</v>
      </c>
      <c r="B919" s="1" t="s">
        <v>3405</v>
      </c>
      <c r="C919" s="1" t="s">
        <v>3405</v>
      </c>
      <c r="D919" s="1" t="s">
        <v>3751</v>
      </c>
      <c r="E919" s="1" t="s">
        <v>418</v>
      </c>
      <c r="F919" s="1" t="str">
        <f>VLOOKUP(Table5[[#This Row],[نام کارشناس دفتر فنی]],Table1[],3,0)</f>
        <v>کارشناس بازرسی وبرنامه ریزی تعمیرات برق وابزاردقیق(1)</v>
      </c>
      <c r="G919" s="1" t="s">
        <v>704</v>
      </c>
      <c r="H919" s="1" t="str">
        <f>VLOOKUP(Table5[[#This Row],[نام شخص کارشناس نظارت]],Table1[],3,0)</f>
        <v>کارشناس برق و ابزار دقیق نظارت (1)</v>
      </c>
      <c r="I919" s="1">
        <f>COUNTIF(Table2[کد سیستم],Table5[[#This Row],[کد سیستم]])</f>
        <v>1</v>
      </c>
    </row>
    <row r="920" spans="1:9" x14ac:dyDescent="0.25">
      <c r="A920" s="1">
        <v>919</v>
      </c>
      <c r="B920" s="1" t="s">
        <v>3407</v>
      </c>
      <c r="C920" s="1" t="s">
        <v>3407</v>
      </c>
      <c r="D920" s="1" t="s">
        <v>3751</v>
      </c>
      <c r="E920" s="1" t="s">
        <v>418</v>
      </c>
      <c r="F920" s="1" t="str">
        <f>VLOOKUP(Table5[[#This Row],[نام کارشناس دفتر فنی]],Table1[],3,0)</f>
        <v>کارشناس بازرسی وبرنامه ریزی تعمیرات برق وابزاردقیق(1)</v>
      </c>
      <c r="G920" s="1" t="s">
        <v>704</v>
      </c>
      <c r="H920" s="1" t="str">
        <f>VLOOKUP(Table5[[#This Row],[نام شخص کارشناس نظارت]],Table1[],3,0)</f>
        <v>کارشناس برق و ابزار دقیق نظارت (1)</v>
      </c>
      <c r="I920" s="1">
        <f>COUNTIF(Table2[کد سیستم],Table5[[#This Row],[کد سیستم]])</f>
        <v>1</v>
      </c>
    </row>
    <row r="921" spans="1:9" x14ac:dyDescent="0.25">
      <c r="A921" s="1">
        <v>920</v>
      </c>
      <c r="B921" s="1" t="s">
        <v>3409</v>
      </c>
      <c r="C921" s="1" t="s">
        <v>3409</v>
      </c>
      <c r="D921" s="1" t="s">
        <v>3751</v>
      </c>
      <c r="E921" s="1" t="s">
        <v>418</v>
      </c>
      <c r="F921" s="1" t="str">
        <f>VLOOKUP(Table5[[#This Row],[نام کارشناس دفتر فنی]],Table1[],3,0)</f>
        <v>کارشناس بازرسی وبرنامه ریزی تعمیرات برق وابزاردقیق(1)</v>
      </c>
      <c r="G921" s="1" t="s">
        <v>704</v>
      </c>
      <c r="H921" s="1" t="str">
        <f>VLOOKUP(Table5[[#This Row],[نام شخص کارشناس نظارت]],Table1[],3,0)</f>
        <v>کارشناس برق و ابزار دقیق نظارت (1)</v>
      </c>
      <c r="I921" s="1">
        <f>COUNTIF(Table2[کد سیستم],Table5[[#This Row],[کد سیستم]])</f>
        <v>1</v>
      </c>
    </row>
    <row r="922" spans="1:9" x14ac:dyDescent="0.25">
      <c r="A922" s="1">
        <v>921</v>
      </c>
      <c r="B922" s="1" t="s">
        <v>3411</v>
      </c>
      <c r="C922" s="1" t="s">
        <v>3411</v>
      </c>
      <c r="D922" s="1" t="s">
        <v>3751</v>
      </c>
      <c r="E922" s="1" t="s">
        <v>418</v>
      </c>
      <c r="F922" s="1" t="str">
        <f>VLOOKUP(Table5[[#This Row],[نام کارشناس دفتر فنی]],Table1[],3,0)</f>
        <v>کارشناس بازرسی وبرنامه ریزی تعمیرات برق وابزاردقیق(1)</v>
      </c>
      <c r="G922" s="1" t="s">
        <v>704</v>
      </c>
      <c r="H922" s="1" t="str">
        <f>VLOOKUP(Table5[[#This Row],[نام شخص کارشناس نظارت]],Table1[],3,0)</f>
        <v>کارشناس برق و ابزار دقیق نظارت (1)</v>
      </c>
      <c r="I922" s="1">
        <f>COUNTIF(Table2[کد سیستم],Table5[[#This Row],[کد سیستم]])</f>
        <v>1</v>
      </c>
    </row>
    <row r="923" spans="1:9" x14ac:dyDescent="0.25">
      <c r="A923" s="1">
        <v>922</v>
      </c>
      <c r="B923" s="1" t="s">
        <v>3413</v>
      </c>
      <c r="C923" s="1" t="s">
        <v>3413</v>
      </c>
      <c r="D923" s="1" t="s">
        <v>3751</v>
      </c>
      <c r="E923" s="1" t="s">
        <v>418</v>
      </c>
      <c r="F923" s="1" t="str">
        <f>VLOOKUP(Table5[[#This Row],[نام کارشناس دفتر فنی]],Table1[],3,0)</f>
        <v>کارشناس بازرسی وبرنامه ریزی تعمیرات برق وابزاردقیق(1)</v>
      </c>
      <c r="G923" s="1" t="s">
        <v>704</v>
      </c>
      <c r="H923" s="1" t="str">
        <f>VLOOKUP(Table5[[#This Row],[نام شخص کارشناس نظارت]],Table1[],3,0)</f>
        <v>کارشناس برق و ابزار دقیق نظارت (1)</v>
      </c>
      <c r="I923" s="1">
        <f>COUNTIF(Table2[کد سیستم],Table5[[#This Row],[کد سیستم]])</f>
        <v>1</v>
      </c>
    </row>
    <row r="924" spans="1:9" x14ac:dyDescent="0.25">
      <c r="A924" s="1">
        <v>923</v>
      </c>
      <c r="B924" s="1" t="s">
        <v>3415</v>
      </c>
      <c r="C924" s="1" t="s">
        <v>3415</v>
      </c>
      <c r="D924" s="1" t="s">
        <v>3751</v>
      </c>
      <c r="E924" s="1" t="s">
        <v>418</v>
      </c>
      <c r="F924" s="1" t="str">
        <f>VLOOKUP(Table5[[#This Row],[نام کارشناس دفتر فنی]],Table1[],3,0)</f>
        <v>کارشناس بازرسی وبرنامه ریزی تعمیرات برق وابزاردقیق(1)</v>
      </c>
      <c r="G924" s="1" t="s">
        <v>704</v>
      </c>
      <c r="H924" s="1" t="str">
        <f>VLOOKUP(Table5[[#This Row],[نام شخص کارشناس نظارت]],Table1[],3,0)</f>
        <v>کارشناس برق و ابزار دقیق نظارت (1)</v>
      </c>
      <c r="I924" s="1">
        <f>COUNTIF(Table2[کد سیستم],Table5[[#This Row],[کد سیستم]])</f>
        <v>1</v>
      </c>
    </row>
    <row r="925" spans="1:9" x14ac:dyDescent="0.25">
      <c r="A925" s="1">
        <v>924</v>
      </c>
      <c r="B925" s="1" t="s">
        <v>3417</v>
      </c>
      <c r="C925" s="1" t="s">
        <v>3417</v>
      </c>
      <c r="D925" s="1" t="s">
        <v>3751</v>
      </c>
      <c r="E925" s="1" t="s">
        <v>418</v>
      </c>
      <c r="F925" s="1" t="str">
        <f>VLOOKUP(Table5[[#This Row],[نام کارشناس دفتر فنی]],Table1[],3,0)</f>
        <v>کارشناس بازرسی وبرنامه ریزی تعمیرات برق وابزاردقیق(1)</v>
      </c>
      <c r="G925" s="1" t="s">
        <v>704</v>
      </c>
      <c r="H925" s="1" t="str">
        <f>VLOOKUP(Table5[[#This Row],[نام شخص کارشناس نظارت]],Table1[],3,0)</f>
        <v>کارشناس برق و ابزار دقیق نظارت (1)</v>
      </c>
      <c r="I925" s="1">
        <f>COUNTIF(Table2[کد سیستم],Table5[[#This Row],[کد سیستم]])</f>
        <v>1</v>
      </c>
    </row>
    <row r="926" spans="1:9" x14ac:dyDescent="0.25">
      <c r="A926" s="1">
        <v>925</v>
      </c>
      <c r="B926" s="1" t="s">
        <v>3419</v>
      </c>
      <c r="C926" s="1" t="s">
        <v>3419</v>
      </c>
      <c r="D926" s="1" t="s">
        <v>3751</v>
      </c>
      <c r="E926" s="1" t="s">
        <v>418</v>
      </c>
      <c r="F926" s="1" t="str">
        <f>VLOOKUP(Table5[[#This Row],[نام کارشناس دفتر فنی]],Table1[],3,0)</f>
        <v>کارشناس بازرسی وبرنامه ریزی تعمیرات برق وابزاردقیق(1)</v>
      </c>
      <c r="G926" s="1" t="s">
        <v>704</v>
      </c>
      <c r="H926" s="1" t="str">
        <f>VLOOKUP(Table5[[#This Row],[نام شخص کارشناس نظارت]],Table1[],3,0)</f>
        <v>کارشناس برق و ابزار دقیق نظارت (1)</v>
      </c>
      <c r="I926" s="1">
        <f>COUNTIF(Table2[کد سیستم],Table5[[#This Row],[کد سیستم]])</f>
        <v>1</v>
      </c>
    </row>
    <row r="927" spans="1:9" x14ac:dyDescent="0.25">
      <c r="A927" s="1">
        <v>926</v>
      </c>
      <c r="B927" s="1" t="s">
        <v>3421</v>
      </c>
      <c r="C927" s="1" t="s">
        <v>3421</v>
      </c>
      <c r="D927" s="1" t="s">
        <v>3751</v>
      </c>
      <c r="E927" s="1" t="s">
        <v>418</v>
      </c>
      <c r="F927" s="1" t="str">
        <f>VLOOKUP(Table5[[#This Row],[نام کارشناس دفتر فنی]],Table1[],3,0)</f>
        <v>کارشناس بازرسی وبرنامه ریزی تعمیرات برق وابزاردقیق(1)</v>
      </c>
      <c r="G927" s="1" t="s">
        <v>704</v>
      </c>
      <c r="H927" s="1" t="str">
        <f>VLOOKUP(Table5[[#This Row],[نام شخص کارشناس نظارت]],Table1[],3,0)</f>
        <v>کارشناس برق و ابزار دقیق نظارت (1)</v>
      </c>
      <c r="I927" s="1">
        <f>COUNTIF(Table2[کد سیستم],Table5[[#This Row],[کد سیستم]])</f>
        <v>1</v>
      </c>
    </row>
    <row r="928" spans="1:9" x14ac:dyDescent="0.25">
      <c r="A928" s="1">
        <v>927</v>
      </c>
      <c r="B928" s="1" t="s">
        <v>3423</v>
      </c>
      <c r="C928" s="1" t="s">
        <v>3423</v>
      </c>
      <c r="D928" s="1" t="s">
        <v>3751</v>
      </c>
      <c r="E928" s="1" t="s">
        <v>418</v>
      </c>
      <c r="F928" s="1" t="str">
        <f>VLOOKUP(Table5[[#This Row],[نام کارشناس دفتر فنی]],Table1[],3,0)</f>
        <v>کارشناس بازرسی وبرنامه ریزی تعمیرات برق وابزاردقیق(1)</v>
      </c>
      <c r="G928" s="1" t="s">
        <v>704</v>
      </c>
      <c r="H928" s="1" t="str">
        <f>VLOOKUP(Table5[[#This Row],[نام شخص کارشناس نظارت]],Table1[],3,0)</f>
        <v>کارشناس برق و ابزار دقیق نظارت (1)</v>
      </c>
      <c r="I928" s="1">
        <f>COUNTIF(Table2[کد سیستم],Table5[[#This Row],[کد سیستم]])</f>
        <v>1</v>
      </c>
    </row>
    <row r="929" spans="1:9" x14ac:dyDescent="0.25">
      <c r="A929" s="1">
        <v>928</v>
      </c>
      <c r="B929" s="1" t="s">
        <v>3425</v>
      </c>
      <c r="C929" s="1" t="s">
        <v>3425</v>
      </c>
      <c r="D929" s="1" t="s">
        <v>3751</v>
      </c>
      <c r="E929" s="1" t="s">
        <v>418</v>
      </c>
      <c r="F929" s="1" t="str">
        <f>VLOOKUP(Table5[[#This Row],[نام کارشناس دفتر فنی]],Table1[],3,0)</f>
        <v>کارشناس بازرسی وبرنامه ریزی تعمیرات برق وابزاردقیق(1)</v>
      </c>
      <c r="G929" s="1" t="s">
        <v>704</v>
      </c>
      <c r="H929" s="1" t="str">
        <f>VLOOKUP(Table5[[#This Row],[نام شخص کارشناس نظارت]],Table1[],3,0)</f>
        <v>کارشناس برق و ابزار دقیق نظارت (1)</v>
      </c>
      <c r="I929" s="1">
        <f>COUNTIF(Table2[کد سیستم],Table5[[#This Row],[کد سیستم]])</f>
        <v>1</v>
      </c>
    </row>
    <row r="930" spans="1:9" x14ac:dyDescent="0.25">
      <c r="A930" s="1">
        <v>929</v>
      </c>
      <c r="B930" s="1" t="s">
        <v>3427</v>
      </c>
      <c r="C930" s="1" t="s">
        <v>3427</v>
      </c>
      <c r="D930" s="1" t="s">
        <v>3751</v>
      </c>
      <c r="E930" s="1" t="s">
        <v>418</v>
      </c>
      <c r="F930" s="1" t="str">
        <f>VLOOKUP(Table5[[#This Row],[نام کارشناس دفتر فنی]],Table1[],3,0)</f>
        <v>کارشناس بازرسی وبرنامه ریزی تعمیرات برق وابزاردقیق(1)</v>
      </c>
      <c r="G930" s="1" t="s">
        <v>704</v>
      </c>
      <c r="H930" s="1" t="str">
        <f>VLOOKUP(Table5[[#This Row],[نام شخص کارشناس نظارت]],Table1[],3,0)</f>
        <v>کارشناس برق و ابزار دقیق نظارت (1)</v>
      </c>
      <c r="I930" s="1">
        <f>COUNTIF(Table2[کد سیستم],Table5[[#This Row],[کد سیستم]])</f>
        <v>1</v>
      </c>
    </row>
    <row r="931" spans="1:9" x14ac:dyDescent="0.25">
      <c r="A931" s="1">
        <v>930</v>
      </c>
      <c r="B931" s="1" t="s">
        <v>3429</v>
      </c>
      <c r="C931" s="1" t="s">
        <v>3429</v>
      </c>
      <c r="D931" s="1" t="s">
        <v>3751</v>
      </c>
      <c r="E931" s="1" t="s">
        <v>418</v>
      </c>
      <c r="F931" s="1" t="str">
        <f>VLOOKUP(Table5[[#This Row],[نام کارشناس دفتر فنی]],Table1[],3,0)</f>
        <v>کارشناس بازرسی وبرنامه ریزی تعمیرات برق وابزاردقیق(1)</v>
      </c>
      <c r="G931" s="1" t="s">
        <v>704</v>
      </c>
      <c r="H931" s="1" t="str">
        <f>VLOOKUP(Table5[[#This Row],[نام شخص کارشناس نظارت]],Table1[],3,0)</f>
        <v>کارشناس برق و ابزار دقیق نظارت (1)</v>
      </c>
      <c r="I931" s="1">
        <f>COUNTIF(Table2[کد سیستم],Table5[[#This Row],[کد سیستم]])</f>
        <v>1</v>
      </c>
    </row>
    <row r="932" spans="1:9" x14ac:dyDescent="0.25">
      <c r="A932" s="1">
        <v>931</v>
      </c>
      <c r="B932" s="1" t="s">
        <v>3431</v>
      </c>
      <c r="C932" s="1" t="s">
        <v>3431</v>
      </c>
      <c r="D932" s="1" t="s">
        <v>3751</v>
      </c>
      <c r="E932" s="1" t="s">
        <v>418</v>
      </c>
      <c r="F932" s="1" t="str">
        <f>VLOOKUP(Table5[[#This Row],[نام کارشناس دفتر فنی]],Table1[],3,0)</f>
        <v>کارشناس بازرسی وبرنامه ریزی تعمیرات برق وابزاردقیق(1)</v>
      </c>
      <c r="G932" s="1" t="s">
        <v>704</v>
      </c>
      <c r="H932" s="1" t="str">
        <f>VLOOKUP(Table5[[#This Row],[نام شخص کارشناس نظارت]],Table1[],3,0)</f>
        <v>کارشناس برق و ابزار دقیق نظارت (1)</v>
      </c>
      <c r="I932" s="1">
        <f>COUNTIF(Table2[کد سیستم],Table5[[#This Row],[کد سیستم]])</f>
        <v>1</v>
      </c>
    </row>
    <row r="933" spans="1:9" x14ac:dyDescent="0.25">
      <c r="A933" s="1">
        <v>932</v>
      </c>
      <c r="B933" s="1" t="s">
        <v>3433</v>
      </c>
      <c r="C933" s="1" t="s">
        <v>3433</v>
      </c>
      <c r="D933" s="1" t="s">
        <v>3751</v>
      </c>
      <c r="E933" s="1" t="s">
        <v>418</v>
      </c>
      <c r="F933" s="1" t="str">
        <f>VLOOKUP(Table5[[#This Row],[نام کارشناس دفتر فنی]],Table1[],3,0)</f>
        <v>کارشناس بازرسی وبرنامه ریزی تعمیرات برق وابزاردقیق(1)</v>
      </c>
      <c r="G933" s="1" t="s">
        <v>704</v>
      </c>
      <c r="H933" s="1" t="str">
        <f>VLOOKUP(Table5[[#This Row],[نام شخص کارشناس نظارت]],Table1[],3,0)</f>
        <v>کارشناس برق و ابزار دقیق نظارت (1)</v>
      </c>
      <c r="I933" s="1">
        <f>COUNTIF(Table2[کد سیستم],Table5[[#This Row],[کد سیستم]])</f>
        <v>1</v>
      </c>
    </row>
    <row r="934" spans="1:9" x14ac:dyDescent="0.25">
      <c r="A934" s="1">
        <v>933</v>
      </c>
      <c r="B934" s="1" t="s">
        <v>3435</v>
      </c>
      <c r="C934" s="1" t="s">
        <v>3435</v>
      </c>
      <c r="D934" s="1" t="s">
        <v>3751</v>
      </c>
      <c r="E934" s="1" t="s">
        <v>418</v>
      </c>
      <c r="F934" s="1" t="str">
        <f>VLOOKUP(Table5[[#This Row],[نام کارشناس دفتر فنی]],Table1[],3,0)</f>
        <v>کارشناس بازرسی وبرنامه ریزی تعمیرات برق وابزاردقیق(1)</v>
      </c>
      <c r="G934" s="1" t="s">
        <v>704</v>
      </c>
      <c r="H934" s="1" t="str">
        <f>VLOOKUP(Table5[[#This Row],[نام شخص کارشناس نظارت]],Table1[],3,0)</f>
        <v>کارشناس برق و ابزار دقیق نظارت (1)</v>
      </c>
      <c r="I934" s="1">
        <f>COUNTIF(Table2[کد سیستم],Table5[[#This Row],[کد سیستم]])</f>
        <v>1</v>
      </c>
    </row>
    <row r="935" spans="1:9" x14ac:dyDescent="0.25">
      <c r="A935" s="1">
        <v>934</v>
      </c>
      <c r="B935" s="1" t="s">
        <v>3437</v>
      </c>
      <c r="C935" s="1" t="s">
        <v>3437</v>
      </c>
      <c r="D935" s="1" t="s">
        <v>3751</v>
      </c>
      <c r="E935" s="1" t="s">
        <v>418</v>
      </c>
      <c r="F935" s="1" t="str">
        <f>VLOOKUP(Table5[[#This Row],[نام کارشناس دفتر فنی]],Table1[],3,0)</f>
        <v>کارشناس بازرسی وبرنامه ریزی تعمیرات برق وابزاردقیق(1)</v>
      </c>
      <c r="G935" s="1" t="s">
        <v>704</v>
      </c>
      <c r="H935" s="1" t="str">
        <f>VLOOKUP(Table5[[#This Row],[نام شخص کارشناس نظارت]],Table1[],3,0)</f>
        <v>کارشناس برق و ابزار دقیق نظارت (1)</v>
      </c>
      <c r="I935" s="1">
        <f>COUNTIF(Table2[کد سیستم],Table5[[#This Row],[کد سیستم]])</f>
        <v>1</v>
      </c>
    </row>
    <row r="936" spans="1:9" x14ac:dyDescent="0.25">
      <c r="A936" s="1">
        <v>935</v>
      </c>
      <c r="B936" s="1" t="s">
        <v>3439</v>
      </c>
      <c r="C936" s="1" t="s">
        <v>3439</v>
      </c>
      <c r="D936" s="1" t="s">
        <v>3751</v>
      </c>
      <c r="E936" s="1" t="s">
        <v>418</v>
      </c>
      <c r="F936" s="1" t="str">
        <f>VLOOKUP(Table5[[#This Row],[نام کارشناس دفتر فنی]],Table1[],3,0)</f>
        <v>کارشناس بازرسی وبرنامه ریزی تعمیرات برق وابزاردقیق(1)</v>
      </c>
      <c r="G936" s="1" t="s">
        <v>704</v>
      </c>
      <c r="H936" s="1" t="str">
        <f>VLOOKUP(Table5[[#This Row],[نام شخص کارشناس نظارت]],Table1[],3,0)</f>
        <v>کارشناس برق و ابزار دقیق نظارت (1)</v>
      </c>
      <c r="I936" s="1">
        <f>COUNTIF(Table2[کد سیستم],Table5[[#This Row],[کد سیستم]])</f>
        <v>1</v>
      </c>
    </row>
    <row r="937" spans="1:9" x14ac:dyDescent="0.25">
      <c r="A937" s="1">
        <v>936</v>
      </c>
      <c r="B937" s="1" t="s">
        <v>3441</v>
      </c>
      <c r="C937" s="1" t="s">
        <v>3441</v>
      </c>
      <c r="D937" s="1" t="s">
        <v>3751</v>
      </c>
      <c r="E937" s="1" t="s">
        <v>418</v>
      </c>
      <c r="F937" s="1" t="str">
        <f>VLOOKUP(Table5[[#This Row],[نام کارشناس دفتر فنی]],Table1[],3,0)</f>
        <v>کارشناس بازرسی وبرنامه ریزی تعمیرات برق وابزاردقیق(1)</v>
      </c>
      <c r="G937" s="1" t="s">
        <v>704</v>
      </c>
      <c r="H937" s="1" t="str">
        <f>VLOOKUP(Table5[[#This Row],[نام شخص کارشناس نظارت]],Table1[],3,0)</f>
        <v>کارشناس برق و ابزار دقیق نظارت (1)</v>
      </c>
      <c r="I937" s="1">
        <f>COUNTIF(Table2[کد سیستم],Table5[[#This Row],[کد سیستم]])</f>
        <v>1</v>
      </c>
    </row>
    <row r="938" spans="1:9" x14ac:dyDescent="0.25">
      <c r="A938" s="1">
        <v>937</v>
      </c>
      <c r="B938" s="1" t="s">
        <v>3443</v>
      </c>
      <c r="C938" s="1" t="s">
        <v>3443</v>
      </c>
      <c r="D938" s="1" t="s">
        <v>3751</v>
      </c>
      <c r="E938" s="1" t="s">
        <v>418</v>
      </c>
      <c r="F938" s="1" t="str">
        <f>VLOOKUP(Table5[[#This Row],[نام کارشناس دفتر فنی]],Table1[],3,0)</f>
        <v>کارشناس بازرسی وبرنامه ریزی تعمیرات برق وابزاردقیق(1)</v>
      </c>
      <c r="G938" s="1" t="s">
        <v>704</v>
      </c>
      <c r="H938" s="1" t="str">
        <f>VLOOKUP(Table5[[#This Row],[نام شخص کارشناس نظارت]],Table1[],3,0)</f>
        <v>کارشناس برق و ابزار دقیق نظارت (1)</v>
      </c>
      <c r="I938" s="1">
        <f>COUNTIF(Table2[کد سیستم],Table5[[#This Row],[کد سیستم]])</f>
        <v>1</v>
      </c>
    </row>
    <row r="939" spans="1:9" x14ac:dyDescent="0.25">
      <c r="A939" s="1">
        <v>938</v>
      </c>
      <c r="B939" s="1" t="s">
        <v>3445</v>
      </c>
      <c r="C939" s="1" t="s">
        <v>3445</v>
      </c>
      <c r="D939" s="1" t="s">
        <v>3751</v>
      </c>
      <c r="E939" s="1" t="s">
        <v>418</v>
      </c>
      <c r="F939" s="1" t="str">
        <f>VLOOKUP(Table5[[#This Row],[نام کارشناس دفتر فنی]],Table1[],3,0)</f>
        <v>کارشناس بازرسی وبرنامه ریزی تعمیرات برق وابزاردقیق(1)</v>
      </c>
      <c r="G939" s="1" t="s">
        <v>704</v>
      </c>
      <c r="H939" s="1" t="str">
        <f>VLOOKUP(Table5[[#This Row],[نام شخص کارشناس نظارت]],Table1[],3,0)</f>
        <v>کارشناس برق و ابزار دقیق نظارت (1)</v>
      </c>
      <c r="I939" s="1">
        <f>COUNTIF(Table2[کد سیستم],Table5[[#This Row],[کد سیستم]])</f>
        <v>1</v>
      </c>
    </row>
    <row r="940" spans="1:9" x14ac:dyDescent="0.25">
      <c r="A940" s="1">
        <v>939</v>
      </c>
      <c r="B940" s="1" t="s">
        <v>3447</v>
      </c>
      <c r="C940" s="1" t="s">
        <v>3447</v>
      </c>
      <c r="D940" s="1" t="s">
        <v>3751</v>
      </c>
      <c r="E940" s="1" t="s">
        <v>418</v>
      </c>
      <c r="F940" s="1" t="str">
        <f>VLOOKUP(Table5[[#This Row],[نام کارشناس دفتر فنی]],Table1[],3,0)</f>
        <v>کارشناس بازرسی وبرنامه ریزی تعمیرات برق وابزاردقیق(1)</v>
      </c>
      <c r="G940" s="1" t="s">
        <v>704</v>
      </c>
      <c r="H940" s="1" t="str">
        <f>VLOOKUP(Table5[[#This Row],[نام شخص کارشناس نظارت]],Table1[],3,0)</f>
        <v>کارشناس برق و ابزار دقیق نظارت (1)</v>
      </c>
      <c r="I940" s="1">
        <f>COUNTIF(Table2[کد سیستم],Table5[[#This Row],[کد سیستم]])</f>
        <v>1</v>
      </c>
    </row>
    <row r="941" spans="1:9" x14ac:dyDescent="0.25">
      <c r="A941" s="1">
        <v>940</v>
      </c>
      <c r="B941" s="1" t="s">
        <v>3449</v>
      </c>
      <c r="C941" s="1" t="s">
        <v>3449</v>
      </c>
      <c r="D941" s="1" t="s">
        <v>3751</v>
      </c>
      <c r="E941" s="1" t="s">
        <v>418</v>
      </c>
      <c r="F941" s="1" t="str">
        <f>VLOOKUP(Table5[[#This Row],[نام کارشناس دفتر فنی]],Table1[],3,0)</f>
        <v>کارشناس بازرسی وبرنامه ریزی تعمیرات برق وابزاردقیق(1)</v>
      </c>
      <c r="G941" s="1" t="s">
        <v>704</v>
      </c>
      <c r="H941" s="1" t="str">
        <f>VLOOKUP(Table5[[#This Row],[نام شخص کارشناس نظارت]],Table1[],3,0)</f>
        <v>کارشناس برق و ابزار دقیق نظارت (1)</v>
      </c>
      <c r="I941" s="1">
        <f>COUNTIF(Table2[کد سیستم],Table5[[#This Row],[کد سیستم]])</f>
        <v>1</v>
      </c>
    </row>
    <row r="942" spans="1:9" x14ac:dyDescent="0.25">
      <c r="A942" s="1">
        <v>941</v>
      </c>
      <c r="B942" s="1" t="s">
        <v>3451</v>
      </c>
      <c r="C942" s="1" t="s">
        <v>3451</v>
      </c>
      <c r="D942" s="1" t="s">
        <v>3751</v>
      </c>
      <c r="E942" s="1" t="s">
        <v>418</v>
      </c>
      <c r="F942" s="1" t="str">
        <f>VLOOKUP(Table5[[#This Row],[نام کارشناس دفتر فنی]],Table1[],3,0)</f>
        <v>کارشناس بازرسی وبرنامه ریزی تعمیرات برق وابزاردقیق(1)</v>
      </c>
      <c r="G942" s="1" t="s">
        <v>704</v>
      </c>
      <c r="H942" s="1" t="str">
        <f>VLOOKUP(Table5[[#This Row],[نام شخص کارشناس نظارت]],Table1[],3,0)</f>
        <v>کارشناس برق و ابزار دقیق نظارت (1)</v>
      </c>
      <c r="I942" s="1">
        <f>COUNTIF(Table2[کد سیستم],Table5[[#This Row],[کد سیستم]])</f>
        <v>1</v>
      </c>
    </row>
    <row r="943" spans="1:9" x14ac:dyDescent="0.25">
      <c r="A943" s="1">
        <v>942</v>
      </c>
      <c r="B943" s="1" t="s">
        <v>3453</v>
      </c>
      <c r="C943" s="1" t="s">
        <v>3453</v>
      </c>
      <c r="D943" s="1" t="s">
        <v>3751</v>
      </c>
      <c r="E943" s="1" t="s">
        <v>418</v>
      </c>
      <c r="F943" s="1" t="str">
        <f>VLOOKUP(Table5[[#This Row],[نام کارشناس دفتر فنی]],Table1[],3,0)</f>
        <v>کارشناس بازرسی وبرنامه ریزی تعمیرات برق وابزاردقیق(1)</v>
      </c>
      <c r="G943" s="1" t="s">
        <v>704</v>
      </c>
      <c r="H943" s="1" t="str">
        <f>VLOOKUP(Table5[[#This Row],[نام شخص کارشناس نظارت]],Table1[],3,0)</f>
        <v>کارشناس برق و ابزار دقیق نظارت (1)</v>
      </c>
      <c r="I943" s="1">
        <f>COUNTIF(Table2[کد سیستم],Table5[[#This Row],[کد سیستم]])</f>
        <v>1</v>
      </c>
    </row>
    <row r="944" spans="1:9" x14ac:dyDescent="0.25">
      <c r="A944" s="1">
        <v>943</v>
      </c>
      <c r="B944" s="1" t="s">
        <v>3455</v>
      </c>
      <c r="C944" s="1" t="s">
        <v>3455</v>
      </c>
      <c r="D944" s="1" t="s">
        <v>3751</v>
      </c>
      <c r="E944" s="1" t="s">
        <v>418</v>
      </c>
      <c r="F944" s="1" t="str">
        <f>VLOOKUP(Table5[[#This Row],[نام کارشناس دفتر فنی]],Table1[],3,0)</f>
        <v>کارشناس بازرسی وبرنامه ریزی تعمیرات برق وابزاردقیق(1)</v>
      </c>
      <c r="G944" s="1" t="s">
        <v>704</v>
      </c>
      <c r="H944" s="1" t="str">
        <f>VLOOKUP(Table5[[#This Row],[نام شخص کارشناس نظارت]],Table1[],3,0)</f>
        <v>کارشناس برق و ابزار دقیق نظارت (1)</v>
      </c>
      <c r="I944" s="1">
        <f>COUNTIF(Table2[کد سیستم],Table5[[#This Row],[کد سیستم]])</f>
        <v>1</v>
      </c>
    </row>
    <row r="945" spans="1:9" x14ac:dyDescent="0.25">
      <c r="A945" s="1">
        <v>944</v>
      </c>
      <c r="B945" s="1" t="s">
        <v>3457</v>
      </c>
      <c r="C945" s="1" t="s">
        <v>3457</v>
      </c>
      <c r="D945" s="1" t="s">
        <v>3751</v>
      </c>
      <c r="E945" s="1" t="s">
        <v>418</v>
      </c>
      <c r="F945" s="1" t="str">
        <f>VLOOKUP(Table5[[#This Row],[نام کارشناس دفتر فنی]],Table1[],3,0)</f>
        <v>کارشناس بازرسی وبرنامه ریزی تعمیرات برق وابزاردقیق(1)</v>
      </c>
      <c r="G945" s="1" t="s">
        <v>704</v>
      </c>
      <c r="H945" s="1" t="str">
        <f>VLOOKUP(Table5[[#This Row],[نام شخص کارشناس نظارت]],Table1[],3,0)</f>
        <v>کارشناس برق و ابزار دقیق نظارت (1)</v>
      </c>
      <c r="I945" s="1">
        <f>COUNTIF(Table2[کد سیستم],Table5[[#This Row],[کد سیستم]])</f>
        <v>1</v>
      </c>
    </row>
    <row r="946" spans="1:9" x14ac:dyDescent="0.25">
      <c r="A946" s="1">
        <v>945</v>
      </c>
      <c r="B946" s="1" t="s">
        <v>3459</v>
      </c>
      <c r="C946" s="1" t="s">
        <v>3459</v>
      </c>
      <c r="D946" s="1" t="s">
        <v>3751</v>
      </c>
      <c r="E946" s="1" t="s">
        <v>418</v>
      </c>
      <c r="F946" s="1" t="str">
        <f>VLOOKUP(Table5[[#This Row],[نام کارشناس دفتر فنی]],Table1[],3,0)</f>
        <v>کارشناس بازرسی وبرنامه ریزی تعمیرات برق وابزاردقیق(1)</v>
      </c>
      <c r="G946" s="1" t="s">
        <v>704</v>
      </c>
      <c r="H946" s="1" t="str">
        <f>VLOOKUP(Table5[[#This Row],[نام شخص کارشناس نظارت]],Table1[],3,0)</f>
        <v>کارشناس برق و ابزار دقیق نظارت (1)</v>
      </c>
      <c r="I946" s="1">
        <f>COUNTIF(Table2[کد سیستم],Table5[[#This Row],[کد سیستم]])</f>
        <v>1</v>
      </c>
    </row>
    <row r="947" spans="1:9" x14ac:dyDescent="0.25">
      <c r="A947" s="1">
        <v>946</v>
      </c>
      <c r="B947" s="1" t="s">
        <v>3461</v>
      </c>
      <c r="C947" s="1" t="s">
        <v>3461</v>
      </c>
      <c r="D947" s="1" t="s">
        <v>3751</v>
      </c>
      <c r="E947" s="1" t="s">
        <v>418</v>
      </c>
      <c r="F947" s="1" t="str">
        <f>VLOOKUP(Table5[[#This Row],[نام کارشناس دفتر فنی]],Table1[],3,0)</f>
        <v>کارشناس بازرسی وبرنامه ریزی تعمیرات برق وابزاردقیق(1)</v>
      </c>
      <c r="G947" s="1" t="s">
        <v>704</v>
      </c>
      <c r="H947" s="1" t="str">
        <f>VLOOKUP(Table5[[#This Row],[نام شخص کارشناس نظارت]],Table1[],3,0)</f>
        <v>کارشناس برق و ابزار دقیق نظارت (1)</v>
      </c>
      <c r="I947" s="1">
        <f>COUNTIF(Table2[کد سیستم],Table5[[#This Row],[کد سیستم]])</f>
        <v>1</v>
      </c>
    </row>
    <row r="948" spans="1:9" x14ac:dyDescent="0.25">
      <c r="A948" s="1">
        <v>947</v>
      </c>
      <c r="B948" s="1" t="s">
        <v>3463</v>
      </c>
      <c r="C948" s="1" t="s">
        <v>3463</v>
      </c>
      <c r="D948" s="1" t="s">
        <v>3751</v>
      </c>
      <c r="E948" s="1" t="s">
        <v>418</v>
      </c>
      <c r="F948" s="1" t="str">
        <f>VLOOKUP(Table5[[#This Row],[نام کارشناس دفتر فنی]],Table1[],3,0)</f>
        <v>کارشناس بازرسی وبرنامه ریزی تعمیرات برق وابزاردقیق(1)</v>
      </c>
      <c r="G948" s="1" t="s">
        <v>704</v>
      </c>
      <c r="H948" s="1" t="str">
        <f>VLOOKUP(Table5[[#This Row],[نام شخص کارشناس نظارت]],Table1[],3,0)</f>
        <v>کارشناس برق و ابزار دقیق نظارت (1)</v>
      </c>
      <c r="I948" s="1">
        <f>COUNTIF(Table2[کد سیستم],Table5[[#This Row],[کد سیستم]])</f>
        <v>1</v>
      </c>
    </row>
    <row r="949" spans="1:9" x14ac:dyDescent="0.25">
      <c r="A949" s="1">
        <v>948</v>
      </c>
      <c r="B949" s="1" t="s">
        <v>3465</v>
      </c>
      <c r="C949" s="1" t="s">
        <v>3465</v>
      </c>
      <c r="D949" s="1" t="s">
        <v>3751</v>
      </c>
      <c r="E949" s="1" t="s">
        <v>418</v>
      </c>
      <c r="F949" s="1" t="str">
        <f>VLOOKUP(Table5[[#This Row],[نام کارشناس دفتر فنی]],Table1[],3,0)</f>
        <v>کارشناس بازرسی وبرنامه ریزی تعمیرات برق وابزاردقیق(1)</v>
      </c>
      <c r="G949" s="1" t="s">
        <v>704</v>
      </c>
      <c r="H949" s="1" t="str">
        <f>VLOOKUP(Table5[[#This Row],[نام شخص کارشناس نظارت]],Table1[],3,0)</f>
        <v>کارشناس برق و ابزار دقیق نظارت (1)</v>
      </c>
      <c r="I949" s="1">
        <f>COUNTIF(Table2[کد سیستم],Table5[[#This Row],[کد سیستم]])</f>
        <v>1</v>
      </c>
    </row>
    <row r="950" spans="1:9" x14ac:dyDescent="0.25">
      <c r="A950" s="1">
        <v>949</v>
      </c>
      <c r="B950" s="1" t="s">
        <v>3467</v>
      </c>
      <c r="C950" s="1" t="s">
        <v>3467</v>
      </c>
      <c r="D950" s="1" t="s">
        <v>3751</v>
      </c>
      <c r="E950" s="1" t="s">
        <v>418</v>
      </c>
      <c r="F950" s="1" t="str">
        <f>VLOOKUP(Table5[[#This Row],[نام کارشناس دفتر فنی]],Table1[],3,0)</f>
        <v>کارشناس بازرسی وبرنامه ریزی تعمیرات برق وابزاردقیق(1)</v>
      </c>
      <c r="G950" s="1" t="s">
        <v>704</v>
      </c>
      <c r="H950" s="1" t="str">
        <f>VLOOKUP(Table5[[#This Row],[نام شخص کارشناس نظارت]],Table1[],3,0)</f>
        <v>کارشناس برق و ابزار دقیق نظارت (1)</v>
      </c>
      <c r="I950" s="1">
        <f>COUNTIF(Table2[کد سیستم],Table5[[#This Row],[کد سیستم]])</f>
        <v>1</v>
      </c>
    </row>
    <row r="951" spans="1:9" x14ac:dyDescent="0.25">
      <c r="A951" s="1">
        <v>950</v>
      </c>
      <c r="B951" s="1" t="s">
        <v>3469</v>
      </c>
      <c r="C951" s="1" t="s">
        <v>3469</v>
      </c>
      <c r="D951" s="1" t="s">
        <v>3751</v>
      </c>
      <c r="E951" s="1" t="s">
        <v>418</v>
      </c>
      <c r="F951" s="1" t="str">
        <f>VLOOKUP(Table5[[#This Row],[نام کارشناس دفتر فنی]],Table1[],3,0)</f>
        <v>کارشناس بازرسی وبرنامه ریزی تعمیرات برق وابزاردقیق(1)</v>
      </c>
      <c r="G951" s="1" t="s">
        <v>704</v>
      </c>
      <c r="H951" s="1" t="str">
        <f>VLOOKUP(Table5[[#This Row],[نام شخص کارشناس نظارت]],Table1[],3,0)</f>
        <v>کارشناس برق و ابزار دقیق نظارت (1)</v>
      </c>
      <c r="I951" s="1">
        <f>COUNTIF(Table2[کد سیستم],Table5[[#This Row],[کد سیستم]])</f>
        <v>1</v>
      </c>
    </row>
    <row r="952" spans="1:9" x14ac:dyDescent="0.25">
      <c r="A952" s="1">
        <v>951</v>
      </c>
      <c r="B952" s="1" t="s">
        <v>3471</v>
      </c>
      <c r="C952" s="1" t="s">
        <v>3471</v>
      </c>
      <c r="D952" s="1" t="s">
        <v>3751</v>
      </c>
      <c r="E952" s="1" t="s">
        <v>418</v>
      </c>
      <c r="F952" s="1" t="str">
        <f>VLOOKUP(Table5[[#This Row],[نام کارشناس دفتر فنی]],Table1[],3,0)</f>
        <v>کارشناس بازرسی وبرنامه ریزی تعمیرات برق وابزاردقیق(1)</v>
      </c>
      <c r="G952" s="1" t="s">
        <v>704</v>
      </c>
      <c r="H952" s="1" t="str">
        <f>VLOOKUP(Table5[[#This Row],[نام شخص کارشناس نظارت]],Table1[],3,0)</f>
        <v>کارشناس برق و ابزار دقیق نظارت (1)</v>
      </c>
      <c r="I952" s="1">
        <f>COUNTIF(Table2[کد سیستم],Table5[[#This Row],[کد سیستم]])</f>
        <v>1</v>
      </c>
    </row>
    <row r="953" spans="1:9" x14ac:dyDescent="0.25">
      <c r="A953" s="1">
        <v>952</v>
      </c>
      <c r="B953" s="1" t="s">
        <v>3473</v>
      </c>
      <c r="C953" s="1" t="s">
        <v>3473</v>
      </c>
      <c r="D953" s="1" t="s">
        <v>3751</v>
      </c>
      <c r="E953" s="1" t="s">
        <v>418</v>
      </c>
      <c r="F953" s="1" t="str">
        <f>VLOOKUP(Table5[[#This Row],[نام کارشناس دفتر فنی]],Table1[],3,0)</f>
        <v>کارشناس بازرسی وبرنامه ریزی تعمیرات برق وابزاردقیق(1)</v>
      </c>
      <c r="G953" s="1" t="s">
        <v>704</v>
      </c>
      <c r="H953" s="1" t="str">
        <f>VLOOKUP(Table5[[#This Row],[نام شخص کارشناس نظارت]],Table1[],3,0)</f>
        <v>کارشناس برق و ابزار دقیق نظارت (1)</v>
      </c>
      <c r="I953" s="1">
        <f>COUNTIF(Table2[کد سیستم],Table5[[#This Row],[کد سیستم]])</f>
        <v>1</v>
      </c>
    </row>
    <row r="954" spans="1:9" x14ac:dyDescent="0.25">
      <c r="A954" s="1">
        <v>953</v>
      </c>
      <c r="B954" s="1" t="s">
        <v>3475</v>
      </c>
      <c r="C954" s="1" t="s">
        <v>3475</v>
      </c>
      <c r="D954" s="1" t="s">
        <v>3751</v>
      </c>
      <c r="E954" s="1" t="s">
        <v>418</v>
      </c>
      <c r="F954" s="1" t="str">
        <f>VLOOKUP(Table5[[#This Row],[نام کارشناس دفتر فنی]],Table1[],3,0)</f>
        <v>کارشناس بازرسی وبرنامه ریزی تعمیرات برق وابزاردقیق(1)</v>
      </c>
      <c r="G954" s="1" t="s">
        <v>704</v>
      </c>
      <c r="H954" s="1" t="str">
        <f>VLOOKUP(Table5[[#This Row],[نام شخص کارشناس نظارت]],Table1[],3,0)</f>
        <v>کارشناس برق و ابزار دقیق نظارت (1)</v>
      </c>
      <c r="I954" s="1">
        <f>COUNTIF(Table2[کد سیستم],Table5[[#This Row],[کد سیستم]])</f>
        <v>1</v>
      </c>
    </row>
    <row r="955" spans="1:9" x14ac:dyDescent="0.25">
      <c r="A955" s="1">
        <v>954</v>
      </c>
      <c r="B955" s="1" t="s">
        <v>3477</v>
      </c>
      <c r="C955" s="1" t="s">
        <v>3477</v>
      </c>
      <c r="D955" s="1" t="s">
        <v>3751</v>
      </c>
      <c r="E955" s="1" t="s">
        <v>418</v>
      </c>
      <c r="F955" s="1" t="str">
        <f>VLOOKUP(Table5[[#This Row],[نام کارشناس دفتر فنی]],Table1[],3,0)</f>
        <v>کارشناس بازرسی وبرنامه ریزی تعمیرات برق وابزاردقیق(1)</v>
      </c>
      <c r="G955" s="1" t="s">
        <v>704</v>
      </c>
      <c r="H955" s="1" t="str">
        <f>VLOOKUP(Table5[[#This Row],[نام شخص کارشناس نظارت]],Table1[],3,0)</f>
        <v>کارشناس برق و ابزار دقیق نظارت (1)</v>
      </c>
      <c r="I955" s="1">
        <f>COUNTIF(Table2[کد سیستم],Table5[[#This Row],[کد سیستم]])</f>
        <v>1</v>
      </c>
    </row>
    <row r="956" spans="1:9" x14ac:dyDescent="0.25">
      <c r="A956" s="1">
        <v>955</v>
      </c>
      <c r="B956" s="1" t="s">
        <v>3479</v>
      </c>
      <c r="C956" s="1" t="s">
        <v>3479</v>
      </c>
      <c r="D956" s="1" t="s">
        <v>3751</v>
      </c>
      <c r="E956" s="1" t="s">
        <v>418</v>
      </c>
      <c r="F956" s="1" t="str">
        <f>VLOOKUP(Table5[[#This Row],[نام کارشناس دفتر فنی]],Table1[],3,0)</f>
        <v>کارشناس بازرسی وبرنامه ریزی تعمیرات برق وابزاردقیق(1)</v>
      </c>
      <c r="G956" s="1" t="s">
        <v>704</v>
      </c>
      <c r="H956" s="1" t="str">
        <f>VLOOKUP(Table5[[#This Row],[نام شخص کارشناس نظارت]],Table1[],3,0)</f>
        <v>کارشناس برق و ابزار دقیق نظارت (1)</v>
      </c>
      <c r="I956" s="1">
        <f>COUNTIF(Table2[کد سیستم],Table5[[#This Row],[کد سیستم]])</f>
        <v>1</v>
      </c>
    </row>
    <row r="957" spans="1:9" x14ac:dyDescent="0.25">
      <c r="A957" s="1">
        <v>956</v>
      </c>
      <c r="B957" s="1" t="s">
        <v>3481</v>
      </c>
      <c r="C957" s="1" t="s">
        <v>3481</v>
      </c>
      <c r="D957" s="1" t="s">
        <v>3751</v>
      </c>
      <c r="E957" s="1" t="s">
        <v>418</v>
      </c>
      <c r="F957" s="1" t="str">
        <f>VLOOKUP(Table5[[#This Row],[نام کارشناس دفتر فنی]],Table1[],3,0)</f>
        <v>کارشناس بازرسی وبرنامه ریزی تعمیرات برق وابزاردقیق(1)</v>
      </c>
      <c r="G957" s="1" t="s">
        <v>704</v>
      </c>
      <c r="H957" s="1" t="str">
        <f>VLOOKUP(Table5[[#This Row],[نام شخص کارشناس نظارت]],Table1[],3,0)</f>
        <v>کارشناس برق و ابزار دقیق نظارت (1)</v>
      </c>
      <c r="I957" s="1">
        <f>COUNTIF(Table2[کد سیستم],Table5[[#This Row],[کد سیستم]])</f>
        <v>1</v>
      </c>
    </row>
    <row r="958" spans="1:9" x14ac:dyDescent="0.25">
      <c r="A958" s="1">
        <v>957</v>
      </c>
      <c r="B958" s="1" t="s">
        <v>3483</v>
      </c>
      <c r="C958" s="1" t="s">
        <v>3483</v>
      </c>
      <c r="D958" s="1" t="s">
        <v>3751</v>
      </c>
      <c r="E958" s="1" t="s">
        <v>418</v>
      </c>
      <c r="F958" s="1" t="str">
        <f>VLOOKUP(Table5[[#This Row],[نام کارشناس دفتر فنی]],Table1[],3,0)</f>
        <v>کارشناس بازرسی وبرنامه ریزی تعمیرات برق وابزاردقیق(1)</v>
      </c>
      <c r="G958" s="1" t="s">
        <v>704</v>
      </c>
      <c r="H958" s="1" t="str">
        <f>VLOOKUP(Table5[[#This Row],[نام شخص کارشناس نظارت]],Table1[],3,0)</f>
        <v>کارشناس برق و ابزار دقیق نظارت (1)</v>
      </c>
      <c r="I958" s="1">
        <f>COUNTIF(Table2[کد سیستم],Table5[[#This Row],[کد سیستم]])</f>
        <v>1</v>
      </c>
    </row>
    <row r="959" spans="1:9" x14ac:dyDescent="0.25">
      <c r="A959" s="1">
        <v>958</v>
      </c>
      <c r="B959" s="1" t="s">
        <v>3485</v>
      </c>
      <c r="C959" s="1" t="s">
        <v>3485</v>
      </c>
      <c r="D959" s="1" t="s">
        <v>3751</v>
      </c>
      <c r="E959" s="1" t="s">
        <v>418</v>
      </c>
      <c r="F959" s="1" t="str">
        <f>VLOOKUP(Table5[[#This Row],[نام کارشناس دفتر فنی]],Table1[],3,0)</f>
        <v>کارشناس بازرسی وبرنامه ریزی تعمیرات برق وابزاردقیق(1)</v>
      </c>
      <c r="G959" s="1" t="s">
        <v>704</v>
      </c>
      <c r="H959" s="1" t="str">
        <f>VLOOKUP(Table5[[#This Row],[نام شخص کارشناس نظارت]],Table1[],3,0)</f>
        <v>کارشناس برق و ابزار دقیق نظارت (1)</v>
      </c>
      <c r="I959" s="1">
        <f>COUNTIF(Table2[کد سیستم],Table5[[#This Row],[کد سیستم]])</f>
        <v>1</v>
      </c>
    </row>
    <row r="960" spans="1:9" x14ac:dyDescent="0.25">
      <c r="A960" s="1">
        <v>959</v>
      </c>
      <c r="B960" s="1" t="s">
        <v>3487</v>
      </c>
      <c r="C960" s="1" t="s">
        <v>3487</v>
      </c>
      <c r="D960" s="1" t="s">
        <v>3751</v>
      </c>
      <c r="E960" s="1" t="s">
        <v>418</v>
      </c>
      <c r="F960" s="1" t="str">
        <f>VLOOKUP(Table5[[#This Row],[نام کارشناس دفتر فنی]],Table1[],3,0)</f>
        <v>کارشناس بازرسی وبرنامه ریزی تعمیرات برق وابزاردقیق(1)</v>
      </c>
      <c r="G960" s="1" t="s">
        <v>704</v>
      </c>
      <c r="H960" s="1" t="str">
        <f>VLOOKUP(Table5[[#This Row],[نام شخص کارشناس نظارت]],Table1[],3,0)</f>
        <v>کارشناس برق و ابزار دقیق نظارت (1)</v>
      </c>
      <c r="I960" s="1">
        <f>COUNTIF(Table2[کد سیستم],Table5[[#This Row],[کد سیستم]])</f>
        <v>1</v>
      </c>
    </row>
    <row r="961" spans="1:9" x14ac:dyDescent="0.25">
      <c r="A961" s="1">
        <v>960</v>
      </c>
      <c r="B961" s="1" t="s">
        <v>3489</v>
      </c>
      <c r="C961" s="1" t="s">
        <v>3489</v>
      </c>
      <c r="D961" s="1" t="s">
        <v>3751</v>
      </c>
      <c r="E961" s="1" t="s">
        <v>418</v>
      </c>
      <c r="F961" s="1" t="str">
        <f>VLOOKUP(Table5[[#This Row],[نام کارشناس دفتر فنی]],Table1[],3,0)</f>
        <v>کارشناس بازرسی وبرنامه ریزی تعمیرات برق وابزاردقیق(1)</v>
      </c>
      <c r="G961" s="1" t="s">
        <v>704</v>
      </c>
      <c r="H961" s="1" t="str">
        <f>VLOOKUP(Table5[[#This Row],[نام شخص کارشناس نظارت]],Table1[],3,0)</f>
        <v>کارشناس برق و ابزار دقیق نظارت (1)</v>
      </c>
      <c r="I961" s="1">
        <f>COUNTIF(Table2[کد سیستم],Table5[[#This Row],[کد سیستم]])</f>
        <v>1</v>
      </c>
    </row>
    <row r="962" spans="1:9" x14ac:dyDescent="0.25">
      <c r="A962" s="1">
        <v>961</v>
      </c>
      <c r="B962" s="1" t="s">
        <v>3491</v>
      </c>
      <c r="C962" s="1" t="s">
        <v>3491</v>
      </c>
      <c r="D962" s="1" t="s">
        <v>3751</v>
      </c>
      <c r="E962" s="1" t="s">
        <v>418</v>
      </c>
      <c r="F962" s="1" t="str">
        <f>VLOOKUP(Table5[[#This Row],[نام کارشناس دفتر فنی]],Table1[],3,0)</f>
        <v>کارشناس بازرسی وبرنامه ریزی تعمیرات برق وابزاردقیق(1)</v>
      </c>
      <c r="G962" s="1" t="s">
        <v>704</v>
      </c>
      <c r="H962" s="1" t="str">
        <f>VLOOKUP(Table5[[#This Row],[نام شخص کارشناس نظارت]],Table1[],3,0)</f>
        <v>کارشناس برق و ابزار دقیق نظارت (1)</v>
      </c>
      <c r="I962" s="1">
        <f>COUNTIF(Table2[کد سیستم],Table5[[#This Row],[کد سیستم]])</f>
        <v>1</v>
      </c>
    </row>
    <row r="963" spans="1:9" x14ac:dyDescent="0.25">
      <c r="A963" s="1">
        <v>962</v>
      </c>
      <c r="B963" s="1" t="s">
        <v>3493</v>
      </c>
      <c r="C963" s="1" t="s">
        <v>3493</v>
      </c>
      <c r="D963" s="1" t="s">
        <v>3751</v>
      </c>
      <c r="E963" s="1" t="s">
        <v>418</v>
      </c>
      <c r="F963" s="1" t="str">
        <f>VLOOKUP(Table5[[#This Row],[نام کارشناس دفتر فنی]],Table1[],3,0)</f>
        <v>کارشناس بازرسی وبرنامه ریزی تعمیرات برق وابزاردقیق(1)</v>
      </c>
      <c r="G963" s="1" t="s">
        <v>704</v>
      </c>
      <c r="H963" s="1" t="str">
        <f>VLOOKUP(Table5[[#This Row],[نام شخص کارشناس نظارت]],Table1[],3,0)</f>
        <v>کارشناس برق و ابزار دقیق نظارت (1)</v>
      </c>
      <c r="I963" s="1">
        <f>COUNTIF(Table2[کد سیستم],Table5[[#This Row],[کد سیستم]])</f>
        <v>1</v>
      </c>
    </row>
    <row r="964" spans="1:9" x14ac:dyDescent="0.25">
      <c r="A964" s="1">
        <v>963</v>
      </c>
      <c r="B964" s="1" t="s">
        <v>3495</v>
      </c>
      <c r="C964" s="1" t="s">
        <v>3495</v>
      </c>
      <c r="D964" s="1" t="s">
        <v>3751</v>
      </c>
      <c r="E964" s="1" t="s">
        <v>418</v>
      </c>
      <c r="F964" s="1" t="str">
        <f>VLOOKUP(Table5[[#This Row],[نام کارشناس دفتر فنی]],Table1[],3,0)</f>
        <v>کارشناس بازرسی وبرنامه ریزی تعمیرات برق وابزاردقیق(1)</v>
      </c>
      <c r="G964" s="1" t="s">
        <v>704</v>
      </c>
      <c r="H964" s="1" t="str">
        <f>VLOOKUP(Table5[[#This Row],[نام شخص کارشناس نظارت]],Table1[],3,0)</f>
        <v>کارشناس برق و ابزار دقیق نظارت (1)</v>
      </c>
      <c r="I964" s="1">
        <f>COUNTIF(Table2[کد سیستم],Table5[[#This Row],[کد سیستم]])</f>
        <v>1</v>
      </c>
    </row>
    <row r="965" spans="1:9" x14ac:dyDescent="0.25">
      <c r="A965" s="1">
        <v>964</v>
      </c>
      <c r="B965" s="1" t="s">
        <v>3497</v>
      </c>
      <c r="C965" s="1" t="s">
        <v>3497</v>
      </c>
      <c r="D965" s="1" t="s">
        <v>3751</v>
      </c>
      <c r="E965" s="1" t="s">
        <v>418</v>
      </c>
      <c r="F965" s="1" t="str">
        <f>VLOOKUP(Table5[[#This Row],[نام کارشناس دفتر فنی]],Table1[],3,0)</f>
        <v>کارشناس بازرسی وبرنامه ریزی تعمیرات برق وابزاردقیق(1)</v>
      </c>
      <c r="G965" s="1" t="s">
        <v>704</v>
      </c>
      <c r="H965" s="1" t="str">
        <f>VLOOKUP(Table5[[#This Row],[نام شخص کارشناس نظارت]],Table1[],3,0)</f>
        <v>کارشناس برق و ابزار دقیق نظارت (1)</v>
      </c>
      <c r="I965" s="1">
        <f>COUNTIF(Table2[کد سیستم],Table5[[#This Row],[کد سیستم]])</f>
        <v>1</v>
      </c>
    </row>
    <row r="966" spans="1:9" x14ac:dyDescent="0.25">
      <c r="A966" s="1">
        <v>965</v>
      </c>
      <c r="B966" s="1" t="s">
        <v>3499</v>
      </c>
      <c r="C966" s="1" t="s">
        <v>3499</v>
      </c>
      <c r="D966" s="1" t="s">
        <v>3751</v>
      </c>
      <c r="E966" s="1" t="s">
        <v>418</v>
      </c>
      <c r="F966" s="1" t="str">
        <f>VLOOKUP(Table5[[#This Row],[نام کارشناس دفتر فنی]],Table1[],3,0)</f>
        <v>کارشناس بازرسی وبرنامه ریزی تعمیرات برق وابزاردقیق(1)</v>
      </c>
      <c r="G966" s="1" t="s">
        <v>704</v>
      </c>
      <c r="H966" s="1" t="str">
        <f>VLOOKUP(Table5[[#This Row],[نام شخص کارشناس نظارت]],Table1[],3,0)</f>
        <v>کارشناس برق و ابزار دقیق نظارت (1)</v>
      </c>
      <c r="I966" s="1">
        <f>COUNTIF(Table2[کد سیستم],Table5[[#This Row],[کد سیستم]])</f>
        <v>1</v>
      </c>
    </row>
    <row r="967" spans="1:9" x14ac:dyDescent="0.25">
      <c r="A967" s="1">
        <v>966</v>
      </c>
      <c r="B967" s="1" t="s">
        <v>3501</v>
      </c>
      <c r="C967" s="1" t="s">
        <v>3501</v>
      </c>
      <c r="D967" s="1" t="s">
        <v>3751</v>
      </c>
      <c r="E967" s="1" t="s">
        <v>418</v>
      </c>
      <c r="F967" s="1" t="str">
        <f>VLOOKUP(Table5[[#This Row],[نام کارشناس دفتر فنی]],Table1[],3,0)</f>
        <v>کارشناس بازرسی وبرنامه ریزی تعمیرات برق وابزاردقیق(1)</v>
      </c>
      <c r="G967" s="1" t="s">
        <v>704</v>
      </c>
      <c r="H967" s="1" t="str">
        <f>VLOOKUP(Table5[[#This Row],[نام شخص کارشناس نظارت]],Table1[],3,0)</f>
        <v>کارشناس برق و ابزار دقیق نظارت (1)</v>
      </c>
      <c r="I967" s="1">
        <f>COUNTIF(Table2[کد سیستم],Table5[[#This Row],[کد سیستم]])</f>
        <v>1</v>
      </c>
    </row>
    <row r="968" spans="1:9" x14ac:dyDescent="0.25">
      <c r="A968" s="1">
        <v>967</v>
      </c>
      <c r="B968" s="1" t="s">
        <v>3503</v>
      </c>
      <c r="C968" s="1" t="s">
        <v>3503</v>
      </c>
      <c r="D968" s="1" t="s">
        <v>3751</v>
      </c>
      <c r="E968" s="1" t="s">
        <v>418</v>
      </c>
      <c r="F968" s="1" t="str">
        <f>VLOOKUP(Table5[[#This Row],[نام کارشناس دفتر فنی]],Table1[],3,0)</f>
        <v>کارشناس بازرسی وبرنامه ریزی تعمیرات برق وابزاردقیق(1)</v>
      </c>
      <c r="G968" s="1" t="s">
        <v>704</v>
      </c>
      <c r="H968" s="1" t="str">
        <f>VLOOKUP(Table5[[#This Row],[نام شخص کارشناس نظارت]],Table1[],3,0)</f>
        <v>کارشناس برق و ابزار دقیق نظارت (1)</v>
      </c>
      <c r="I968" s="1">
        <f>COUNTIF(Table2[کد سیستم],Table5[[#This Row],[کد سیستم]])</f>
        <v>1</v>
      </c>
    </row>
    <row r="969" spans="1:9" x14ac:dyDescent="0.25">
      <c r="A969" s="1">
        <v>968</v>
      </c>
      <c r="B969" s="1" t="s">
        <v>3505</v>
      </c>
      <c r="C969" s="1" t="s">
        <v>3505</v>
      </c>
      <c r="D969" s="1" t="s">
        <v>3751</v>
      </c>
      <c r="E969" s="1" t="s">
        <v>418</v>
      </c>
      <c r="F969" s="1" t="str">
        <f>VLOOKUP(Table5[[#This Row],[نام کارشناس دفتر فنی]],Table1[],3,0)</f>
        <v>کارشناس بازرسی وبرنامه ریزی تعمیرات برق وابزاردقیق(1)</v>
      </c>
      <c r="G969" s="1" t="s">
        <v>704</v>
      </c>
      <c r="H969" s="1" t="str">
        <f>VLOOKUP(Table5[[#This Row],[نام شخص کارشناس نظارت]],Table1[],3,0)</f>
        <v>کارشناس برق و ابزار دقیق نظارت (1)</v>
      </c>
      <c r="I969" s="1">
        <f>COUNTIF(Table2[کد سیستم],Table5[[#This Row],[کد سیستم]])</f>
        <v>1</v>
      </c>
    </row>
    <row r="970" spans="1:9" x14ac:dyDescent="0.25">
      <c r="A970" s="1">
        <v>969</v>
      </c>
      <c r="B970" s="1" t="s">
        <v>3507</v>
      </c>
      <c r="C970" s="1" t="s">
        <v>3507</v>
      </c>
      <c r="D970" s="1" t="s">
        <v>3751</v>
      </c>
      <c r="E970" s="1" t="s">
        <v>418</v>
      </c>
      <c r="F970" s="1" t="str">
        <f>VLOOKUP(Table5[[#This Row],[نام کارشناس دفتر فنی]],Table1[],3,0)</f>
        <v>کارشناس بازرسی وبرنامه ریزی تعمیرات برق وابزاردقیق(1)</v>
      </c>
      <c r="G970" s="1" t="s">
        <v>704</v>
      </c>
      <c r="H970" s="1" t="str">
        <f>VLOOKUP(Table5[[#This Row],[نام شخص کارشناس نظارت]],Table1[],3,0)</f>
        <v>کارشناس برق و ابزار دقیق نظارت (1)</v>
      </c>
      <c r="I970" s="1">
        <f>COUNTIF(Table2[کد سیستم],Table5[[#This Row],[کد سیستم]])</f>
        <v>1</v>
      </c>
    </row>
    <row r="971" spans="1:9" x14ac:dyDescent="0.25">
      <c r="A971" s="1">
        <v>970</v>
      </c>
      <c r="B971" s="1" t="s">
        <v>3509</v>
      </c>
      <c r="C971" s="1" t="s">
        <v>3509</v>
      </c>
      <c r="D971" s="1" t="s">
        <v>3751</v>
      </c>
      <c r="E971" s="1" t="s">
        <v>418</v>
      </c>
      <c r="F971" s="1" t="str">
        <f>VLOOKUP(Table5[[#This Row],[نام کارشناس دفتر فنی]],Table1[],3,0)</f>
        <v>کارشناس بازرسی وبرنامه ریزی تعمیرات برق وابزاردقیق(1)</v>
      </c>
      <c r="G971" s="1" t="s">
        <v>704</v>
      </c>
      <c r="H971" s="1" t="str">
        <f>VLOOKUP(Table5[[#This Row],[نام شخص کارشناس نظارت]],Table1[],3,0)</f>
        <v>کارشناس برق و ابزار دقیق نظارت (1)</v>
      </c>
      <c r="I971" s="1">
        <f>COUNTIF(Table2[کد سیستم],Table5[[#This Row],[کد سیستم]])</f>
        <v>1</v>
      </c>
    </row>
    <row r="972" spans="1:9" x14ac:dyDescent="0.25">
      <c r="A972" s="1">
        <v>971</v>
      </c>
      <c r="B972" s="1" t="s">
        <v>3511</v>
      </c>
      <c r="C972" s="1" t="s">
        <v>3511</v>
      </c>
      <c r="D972" s="1" t="s">
        <v>3751</v>
      </c>
      <c r="E972" s="1" t="s">
        <v>418</v>
      </c>
      <c r="F972" s="1" t="str">
        <f>VLOOKUP(Table5[[#This Row],[نام کارشناس دفتر فنی]],Table1[],3,0)</f>
        <v>کارشناس بازرسی وبرنامه ریزی تعمیرات برق وابزاردقیق(1)</v>
      </c>
      <c r="G972" s="1" t="s">
        <v>704</v>
      </c>
      <c r="H972" s="1" t="str">
        <f>VLOOKUP(Table5[[#This Row],[نام شخص کارشناس نظارت]],Table1[],3,0)</f>
        <v>کارشناس برق و ابزار دقیق نظارت (1)</v>
      </c>
      <c r="I972" s="1">
        <f>COUNTIF(Table2[کد سیستم],Table5[[#This Row],[کد سیستم]])</f>
        <v>1</v>
      </c>
    </row>
    <row r="973" spans="1:9" x14ac:dyDescent="0.25">
      <c r="A973" s="1">
        <v>972</v>
      </c>
      <c r="B973" s="1" t="s">
        <v>3513</v>
      </c>
      <c r="C973" s="1" t="s">
        <v>3513</v>
      </c>
      <c r="D973" s="1" t="s">
        <v>3751</v>
      </c>
      <c r="E973" s="1" t="s">
        <v>418</v>
      </c>
      <c r="F973" s="1" t="str">
        <f>VLOOKUP(Table5[[#This Row],[نام کارشناس دفتر فنی]],Table1[],3,0)</f>
        <v>کارشناس بازرسی وبرنامه ریزی تعمیرات برق وابزاردقیق(1)</v>
      </c>
      <c r="G973" s="1" t="s">
        <v>704</v>
      </c>
      <c r="H973" s="1" t="str">
        <f>VLOOKUP(Table5[[#This Row],[نام شخص کارشناس نظارت]],Table1[],3,0)</f>
        <v>کارشناس برق و ابزار دقیق نظارت (1)</v>
      </c>
      <c r="I973" s="1">
        <f>COUNTIF(Table2[کد سیستم],Table5[[#This Row],[کد سیستم]])</f>
        <v>1</v>
      </c>
    </row>
    <row r="974" spans="1:9" x14ac:dyDescent="0.25">
      <c r="A974" s="1">
        <v>973</v>
      </c>
      <c r="B974" s="1" t="s">
        <v>3515</v>
      </c>
      <c r="C974" s="1" t="s">
        <v>3515</v>
      </c>
      <c r="D974" s="1" t="s">
        <v>3751</v>
      </c>
      <c r="E974" s="1" t="s">
        <v>418</v>
      </c>
      <c r="F974" s="1" t="str">
        <f>VLOOKUP(Table5[[#This Row],[نام کارشناس دفتر فنی]],Table1[],3,0)</f>
        <v>کارشناس بازرسی وبرنامه ریزی تعمیرات برق وابزاردقیق(1)</v>
      </c>
      <c r="G974" s="1" t="s">
        <v>704</v>
      </c>
      <c r="H974" s="1" t="str">
        <f>VLOOKUP(Table5[[#This Row],[نام شخص کارشناس نظارت]],Table1[],3,0)</f>
        <v>کارشناس برق و ابزار دقیق نظارت (1)</v>
      </c>
      <c r="I974" s="1">
        <f>COUNTIF(Table2[کد سیستم],Table5[[#This Row],[کد سیستم]])</f>
        <v>1</v>
      </c>
    </row>
    <row r="975" spans="1:9" x14ac:dyDescent="0.25">
      <c r="A975" s="1">
        <v>974</v>
      </c>
      <c r="B975" s="1" t="s">
        <v>3517</v>
      </c>
      <c r="C975" s="1" t="s">
        <v>3517</v>
      </c>
      <c r="D975" s="1" t="s">
        <v>3751</v>
      </c>
      <c r="E975" s="1" t="s">
        <v>418</v>
      </c>
      <c r="F975" s="1" t="str">
        <f>VLOOKUP(Table5[[#This Row],[نام کارشناس دفتر فنی]],Table1[],3,0)</f>
        <v>کارشناس بازرسی وبرنامه ریزی تعمیرات برق وابزاردقیق(1)</v>
      </c>
      <c r="G975" s="1" t="s">
        <v>704</v>
      </c>
      <c r="H975" s="1" t="str">
        <f>VLOOKUP(Table5[[#This Row],[نام شخص کارشناس نظارت]],Table1[],3,0)</f>
        <v>کارشناس برق و ابزار دقیق نظارت (1)</v>
      </c>
      <c r="I975" s="1">
        <f>COUNTIF(Table2[کد سیستم],Table5[[#This Row],[کد سیستم]])</f>
        <v>1</v>
      </c>
    </row>
    <row r="976" spans="1:9" x14ac:dyDescent="0.25">
      <c r="A976" s="1">
        <v>975</v>
      </c>
      <c r="B976" s="1" t="s">
        <v>3519</v>
      </c>
      <c r="C976" s="1" t="s">
        <v>3519</v>
      </c>
      <c r="D976" s="1" t="s">
        <v>3751</v>
      </c>
      <c r="E976" s="1" t="s">
        <v>418</v>
      </c>
      <c r="F976" s="1" t="str">
        <f>VLOOKUP(Table5[[#This Row],[نام کارشناس دفتر فنی]],Table1[],3,0)</f>
        <v>کارشناس بازرسی وبرنامه ریزی تعمیرات برق وابزاردقیق(1)</v>
      </c>
      <c r="G976" s="1" t="s">
        <v>704</v>
      </c>
      <c r="H976" s="1" t="str">
        <f>VLOOKUP(Table5[[#This Row],[نام شخص کارشناس نظارت]],Table1[],3,0)</f>
        <v>کارشناس برق و ابزار دقیق نظارت (1)</v>
      </c>
      <c r="I976" s="1">
        <f>COUNTIF(Table2[کد سیستم],Table5[[#This Row],[کد سیستم]])</f>
        <v>1</v>
      </c>
    </row>
    <row r="977" spans="1:9" x14ac:dyDescent="0.25">
      <c r="A977" s="1">
        <v>976</v>
      </c>
      <c r="B977" s="1" t="s">
        <v>3521</v>
      </c>
      <c r="C977" s="1" t="s">
        <v>3521</v>
      </c>
      <c r="D977" s="1" t="s">
        <v>3751</v>
      </c>
      <c r="E977" s="1" t="s">
        <v>418</v>
      </c>
      <c r="F977" s="1" t="str">
        <f>VLOOKUP(Table5[[#This Row],[نام کارشناس دفتر فنی]],Table1[],3,0)</f>
        <v>کارشناس بازرسی وبرنامه ریزی تعمیرات برق وابزاردقیق(1)</v>
      </c>
      <c r="G977" s="1" t="s">
        <v>704</v>
      </c>
      <c r="H977" s="1" t="str">
        <f>VLOOKUP(Table5[[#This Row],[نام شخص کارشناس نظارت]],Table1[],3,0)</f>
        <v>کارشناس برق و ابزار دقیق نظارت (1)</v>
      </c>
      <c r="I977" s="1">
        <f>COUNTIF(Table2[کد سیستم],Table5[[#This Row],[کد سیستم]])</f>
        <v>1</v>
      </c>
    </row>
    <row r="978" spans="1:9" x14ac:dyDescent="0.25">
      <c r="A978" s="1">
        <v>977</v>
      </c>
      <c r="B978" s="1" t="s">
        <v>3523</v>
      </c>
      <c r="C978" s="1" t="s">
        <v>3523</v>
      </c>
      <c r="D978" s="1" t="s">
        <v>3751</v>
      </c>
      <c r="E978" s="1" t="s">
        <v>418</v>
      </c>
      <c r="F978" s="1" t="str">
        <f>VLOOKUP(Table5[[#This Row],[نام کارشناس دفتر فنی]],Table1[],3,0)</f>
        <v>کارشناس بازرسی وبرنامه ریزی تعمیرات برق وابزاردقیق(1)</v>
      </c>
      <c r="G978" s="1" t="s">
        <v>704</v>
      </c>
      <c r="H978" s="1" t="str">
        <f>VLOOKUP(Table5[[#This Row],[نام شخص کارشناس نظارت]],Table1[],3,0)</f>
        <v>کارشناس برق و ابزار دقیق نظارت (1)</v>
      </c>
      <c r="I978" s="1">
        <f>COUNTIF(Table2[کد سیستم],Table5[[#This Row],[کد سیستم]])</f>
        <v>1</v>
      </c>
    </row>
    <row r="979" spans="1:9" x14ac:dyDescent="0.25">
      <c r="A979" s="1">
        <v>978</v>
      </c>
      <c r="B979" s="1" t="s">
        <v>3525</v>
      </c>
      <c r="C979" s="1" t="s">
        <v>3525</v>
      </c>
      <c r="D979" s="1" t="s">
        <v>3751</v>
      </c>
      <c r="E979" s="1" t="s">
        <v>418</v>
      </c>
      <c r="F979" s="1" t="str">
        <f>VLOOKUP(Table5[[#This Row],[نام کارشناس دفتر فنی]],Table1[],3,0)</f>
        <v>کارشناس بازرسی وبرنامه ریزی تعمیرات برق وابزاردقیق(1)</v>
      </c>
      <c r="G979" s="1" t="s">
        <v>704</v>
      </c>
      <c r="H979" s="1" t="str">
        <f>VLOOKUP(Table5[[#This Row],[نام شخص کارشناس نظارت]],Table1[],3,0)</f>
        <v>کارشناس برق و ابزار دقیق نظارت (1)</v>
      </c>
      <c r="I979" s="1">
        <f>COUNTIF(Table2[کد سیستم],Table5[[#This Row],[کد سیستم]])</f>
        <v>1</v>
      </c>
    </row>
    <row r="980" spans="1:9" x14ac:dyDescent="0.25">
      <c r="A980" s="1">
        <v>979</v>
      </c>
      <c r="B980" s="1" t="s">
        <v>3527</v>
      </c>
      <c r="C980" s="1" t="s">
        <v>3527</v>
      </c>
      <c r="D980" s="1" t="s">
        <v>3751</v>
      </c>
      <c r="E980" s="1" t="s">
        <v>418</v>
      </c>
      <c r="F980" s="1" t="str">
        <f>VLOOKUP(Table5[[#This Row],[نام کارشناس دفتر فنی]],Table1[],3,0)</f>
        <v>کارشناس بازرسی وبرنامه ریزی تعمیرات برق وابزاردقیق(1)</v>
      </c>
      <c r="G980" s="1" t="s">
        <v>704</v>
      </c>
      <c r="H980" s="1" t="str">
        <f>VLOOKUP(Table5[[#This Row],[نام شخص کارشناس نظارت]],Table1[],3,0)</f>
        <v>کارشناس برق و ابزار دقیق نظارت (1)</v>
      </c>
      <c r="I980" s="1">
        <f>COUNTIF(Table2[کد سیستم],Table5[[#This Row],[کد سیستم]])</f>
        <v>1</v>
      </c>
    </row>
    <row r="981" spans="1:9" x14ac:dyDescent="0.25">
      <c r="A981" s="1">
        <v>980</v>
      </c>
      <c r="B981" s="1" t="s">
        <v>3529</v>
      </c>
      <c r="C981" s="1" t="s">
        <v>3529</v>
      </c>
      <c r="D981" s="1" t="s">
        <v>3751</v>
      </c>
      <c r="E981" s="1" t="s">
        <v>418</v>
      </c>
      <c r="F981" s="1" t="str">
        <f>VLOOKUP(Table5[[#This Row],[نام کارشناس دفتر فنی]],Table1[],3,0)</f>
        <v>کارشناس بازرسی وبرنامه ریزی تعمیرات برق وابزاردقیق(1)</v>
      </c>
      <c r="G981" s="1" t="s">
        <v>704</v>
      </c>
      <c r="H981" s="1" t="str">
        <f>VLOOKUP(Table5[[#This Row],[نام شخص کارشناس نظارت]],Table1[],3,0)</f>
        <v>کارشناس برق و ابزار دقیق نظارت (1)</v>
      </c>
      <c r="I981" s="1">
        <f>COUNTIF(Table2[کد سیستم],Table5[[#This Row],[کد سیستم]])</f>
        <v>1</v>
      </c>
    </row>
    <row r="982" spans="1:9" x14ac:dyDescent="0.25">
      <c r="A982" s="1">
        <v>981</v>
      </c>
      <c r="B982" s="1" t="s">
        <v>3531</v>
      </c>
      <c r="C982" s="1" t="s">
        <v>3531</v>
      </c>
      <c r="D982" s="1" t="s">
        <v>3751</v>
      </c>
      <c r="E982" s="1" t="s">
        <v>418</v>
      </c>
      <c r="F982" s="1" t="str">
        <f>VLOOKUP(Table5[[#This Row],[نام کارشناس دفتر فنی]],Table1[],3,0)</f>
        <v>کارشناس بازرسی وبرنامه ریزی تعمیرات برق وابزاردقیق(1)</v>
      </c>
      <c r="G982" s="1" t="s">
        <v>704</v>
      </c>
      <c r="H982" s="1" t="str">
        <f>VLOOKUP(Table5[[#This Row],[نام شخص کارشناس نظارت]],Table1[],3,0)</f>
        <v>کارشناس برق و ابزار دقیق نظارت (1)</v>
      </c>
      <c r="I982" s="1">
        <f>COUNTIF(Table2[کد سیستم],Table5[[#This Row],[کد سیستم]])</f>
        <v>1</v>
      </c>
    </row>
    <row r="983" spans="1:9" x14ac:dyDescent="0.25">
      <c r="A983" s="1">
        <v>982</v>
      </c>
      <c r="B983" s="1" t="s">
        <v>3533</v>
      </c>
      <c r="C983" s="1" t="s">
        <v>3533</v>
      </c>
      <c r="D983" s="1" t="s">
        <v>3751</v>
      </c>
      <c r="E983" s="1" t="s">
        <v>418</v>
      </c>
      <c r="F983" s="1" t="str">
        <f>VLOOKUP(Table5[[#This Row],[نام کارشناس دفتر فنی]],Table1[],3,0)</f>
        <v>کارشناس بازرسی وبرنامه ریزی تعمیرات برق وابزاردقیق(1)</v>
      </c>
      <c r="G983" s="1" t="s">
        <v>704</v>
      </c>
      <c r="H983" s="1" t="str">
        <f>VLOOKUP(Table5[[#This Row],[نام شخص کارشناس نظارت]],Table1[],3,0)</f>
        <v>کارشناس برق و ابزار دقیق نظارت (1)</v>
      </c>
      <c r="I983" s="1">
        <f>COUNTIF(Table2[کد سیستم],Table5[[#This Row],[کد سیستم]])</f>
        <v>1</v>
      </c>
    </row>
    <row r="984" spans="1:9" x14ac:dyDescent="0.25">
      <c r="A984" s="1">
        <v>983</v>
      </c>
      <c r="B984" s="1" t="s">
        <v>3535</v>
      </c>
      <c r="C984" s="1" t="s">
        <v>3535</v>
      </c>
      <c r="D984" s="1" t="s">
        <v>3751</v>
      </c>
      <c r="E984" s="1" t="s">
        <v>418</v>
      </c>
      <c r="F984" s="1" t="str">
        <f>VLOOKUP(Table5[[#This Row],[نام کارشناس دفتر فنی]],Table1[],3,0)</f>
        <v>کارشناس بازرسی وبرنامه ریزی تعمیرات برق وابزاردقیق(1)</v>
      </c>
      <c r="G984" s="1" t="s">
        <v>704</v>
      </c>
      <c r="H984" s="1" t="str">
        <f>VLOOKUP(Table5[[#This Row],[نام شخص کارشناس نظارت]],Table1[],3,0)</f>
        <v>کارشناس برق و ابزار دقیق نظارت (1)</v>
      </c>
      <c r="I984" s="1">
        <f>COUNTIF(Table2[کد سیستم],Table5[[#This Row],[کد سیستم]])</f>
        <v>1</v>
      </c>
    </row>
    <row r="985" spans="1:9" x14ac:dyDescent="0.25">
      <c r="A985" s="1">
        <v>984</v>
      </c>
      <c r="B985" s="1" t="s">
        <v>3537</v>
      </c>
      <c r="C985" s="1" t="s">
        <v>3537</v>
      </c>
      <c r="D985" s="1" t="s">
        <v>3751</v>
      </c>
      <c r="E985" s="1" t="s">
        <v>418</v>
      </c>
      <c r="F985" s="1" t="str">
        <f>VLOOKUP(Table5[[#This Row],[نام کارشناس دفتر فنی]],Table1[],3,0)</f>
        <v>کارشناس بازرسی وبرنامه ریزی تعمیرات برق وابزاردقیق(1)</v>
      </c>
      <c r="G985" s="1" t="s">
        <v>704</v>
      </c>
      <c r="H985" s="1" t="str">
        <f>VLOOKUP(Table5[[#This Row],[نام شخص کارشناس نظارت]],Table1[],3,0)</f>
        <v>کارشناس برق و ابزار دقیق نظارت (1)</v>
      </c>
      <c r="I985" s="1">
        <f>COUNTIF(Table2[کد سیستم],Table5[[#This Row],[کد سیستم]])</f>
        <v>1</v>
      </c>
    </row>
    <row r="986" spans="1:9" x14ac:dyDescent="0.25">
      <c r="A986" s="1">
        <v>985</v>
      </c>
      <c r="B986" s="1" t="s">
        <v>3539</v>
      </c>
      <c r="C986" s="1" t="s">
        <v>3539</v>
      </c>
      <c r="D986" s="1" t="s">
        <v>3751</v>
      </c>
      <c r="E986" s="1" t="s">
        <v>418</v>
      </c>
      <c r="F986" s="1" t="str">
        <f>VLOOKUP(Table5[[#This Row],[نام کارشناس دفتر فنی]],Table1[],3,0)</f>
        <v>کارشناس بازرسی وبرنامه ریزی تعمیرات برق وابزاردقیق(1)</v>
      </c>
      <c r="G986" s="1" t="s">
        <v>704</v>
      </c>
      <c r="H986" s="1" t="str">
        <f>VLOOKUP(Table5[[#This Row],[نام شخص کارشناس نظارت]],Table1[],3,0)</f>
        <v>کارشناس برق و ابزار دقیق نظارت (1)</v>
      </c>
      <c r="I986" s="1">
        <f>COUNTIF(Table2[کد سیستم],Table5[[#This Row],[کد سیستم]])</f>
        <v>1</v>
      </c>
    </row>
    <row r="987" spans="1:9" x14ac:dyDescent="0.25">
      <c r="A987" s="1">
        <v>986</v>
      </c>
      <c r="B987" s="1" t="s">
        <v>3541</v>
      </c>
      <c r="C987" s="1" t="s">
        <v>3541</v>
      </c>
      <c r="D987" s="1" t="s">
        <v>3751</v>
      </c>
      <c r="E987" s="1" t="s">
        <v>418</v>
      </c>
      <c r="F987" s="1" t="str">
        <f>VLOOKUP(Table5[[#This Row],[نام کارشناس دفتر فنی]],Table1[],3,0)</f>
        <v>کارشناس بازرسی وبرنامه ریزی تعمیرات برق وابزاردقیق(1)</v>
      </c>
      <c r="G987" s="1" t="s">
        <v>704</v>
      </c>
      <c r="H987" s="1" t="str">
        <f>VLOOKUP(Table5[[#This Row],[نام شخص کارشناس نظارت]],Table1[],3,0)</f>
        <v>کارشناس برق و ابزار دقیق نظارت (1)</v>
      </c>
      <c r="I987" s="1">
        <f>COUNTIF(Table2[کد سیستم],Table5[[#This Row],[کد سیستم]])</f>
        <v>1</v>
      </c>
    </row>
    <row r="988" spans="1:9" x14ac:dyDescent="0.25">
      <c r="A988" s="1">
        <v>987</v>
      </c>
      <c r="B988" s="1" t="s">
        <v>3543</v>
      </c>
      <c r="C988" s="1" t="s">
        <v>3543</v>
      </c>
      <c r="D988" s="1" t="s">
        <v>3751</v>
      </c>
      <c r="E988" s="1" t="s">
        <v>418</v>
      </c>
      <c r="F988" s="1" t="str">
        <f>VLOOKUP(Table5[[#This Row],[نام کارشناس دفتر فنی]],Table1[],3,0)</f>
        <v>کارشناس بازرسی وبرنامه ریزی تعمیرات برق وابزاردقیق(1)</v>
      </c>
      <c r="G988" s="1" t="s">
        <v>704</v>
      </c>
      <c r="H988" s="1" t="str">
        <f>VLOOKUP(Table5[[#This Row],[نام شخص کارشناس نظارت]],Table1[],3,0)</f>
        <v>کارشناس برق و ابزار دقیق نظارت (1)</v>
      </c>
      <c r="I988" s="1">
        <f>COUNTIF(Table2[کد سیستم],Table5[[#This Row],[کد سیستم]])</f>
        <v>1</v>
      </c>
    </row>
    <row r="989" spans="1:9" x14ac:dyDescent="0.25">
      <c r="A989" s="1">
        <v>988</v>
      </c>
      <c r="B989" s="1" t="s">
        <v>3545</v>
      </c>
      <c r="C989" s="1" t="s">
        <v>3545</v>
      </c>
      <c r="D989" s="1" t="s">
        <v>3751</v>
      </c>
      <c r="E989" s="1" t="s">
        <v>418</v>
      </c>
      <c r="F989" s="1" t="str">
        <f>VLOOKUP(Table5[[#This Row],[نام کارشناس دفتر فنی]],Table1[],3,0)</f>
        <v>کارشناس بازرسی وبرنامه ریزی تعمیرات برق وابزاردقیق(1)</v>
      </c>
      <c r="G989" s="1" t="s">
        <v>704</v>
      </c>
      <c r="H989" s="1" t="str">
        <f>VLOOKUP(Table5[[#This Row],[نام شخص کارشناس نظارت]],Table1[],3,0)</f>
        <v>کارشناس برق و ابزار دقیق نظارت (1)</v>
      </c>
      <c r="I989" s="1">
        <f>COUNTIF(Table2[کد سیستم],Table5[[#This Row],[کد سیستم]])</f>
        <v>1</v>
      </c>
    </row>
    <row r="990" spans="1:9" x14ac:dyDescent="0.25">
      <c r="A990" s="1">
        <v>989</v>
      </c>
      <c r="B990" s="1" t="s">
        <v>3547</v>
      </c>
      <c r="C990" s="1" t="s">
        <v>3547</v>
      </c>
      <c r="D990" s="1" t="s">
        <v>3751</v>
      </c>
      <c r="E990" s="1" t="s">
        <v>418</v>
      </c>
      <c r="F990" s="1" t="str">
        <f>VLOOKUP(Table5[[#This Row],[نام کارشناس دفتر فنی]],Table1[],3,0)</f>
        <v>کارشناس بازرسی وبرنامه ریزی تعمیرات برق وابزاردقیق(1)</v>
      </c>
      <c r="G990" s="1" t="s">
        <v>704</v>
      </c>
      <c r="H990" s="1" t="str">
        <f>VLOOKUP(Table5[[#This Row],[نام شخص کارشناس نظارت]],Table1[],3,0)</f>
        <v>کارشناس برق و ابزار دقیق نظارت (1)</v>
      </c>
      <c r="I990" s="1">
        <f>COUNTIF(Table2[کد سیستم],Table5[[#This Row],[کد سیستم]])</f>
        <v>1</v>
      </c>
    </row>
    <row r="991" spans="1:9" x14ac:dyDescent="0.25">
      <c r="A991" s="1">
        <v>990</v>
      </c>
      <c r="B991" s="1" t="s">
        <v>3549</v>
      </c>
      <c r="C991" s="1" t="s">
        <v>3549</v>
      </c>
      <c r="D991" s="1" t="s">
        <v>3751</v>
      </c>
      <c r="E991" s="1" t="s">
        <v>418</v>
      </c>
      <c r="F991" s="1" t="str">
        <f>VLOOKUP(Table5[[#This Row],[نام کارشناس دفتر فنی]],Table1[],3,0)</f>
        <v>کارشناس بازرسی وبرنامه ریزی تعمیرات برق وابزاردقیق(1)</v>
      </c>
      <c r="G991" s="1" t="s">
        <v>704</v>
      </c>
      <c r="H991" s="1" t="str">
        <f>VLOOKUP(Table5[[#This Row],[نام شخص کارشناس نظارت]],Table1[],3,0)</f>
        <v>کارشناس برق و ابزار دقیق نظارت (1)</v>
      </c>
      <c r="I991" s="1">
        <f>COUNTIF(Table2[کد سیستم],Table5[[#This Row],[کد سیستم]])</f>
        <v>1</v>
      </c>
    </row>
    <row r="992" spans="1:9" x14ac:dyDescent="0.25">
      <c r="A992" s="1">
        <v>991</v>
      </c>
      <c r="B992" s="1" t="s">
        <v>3551</v>
      </c>
      <c r="C992" s="1" t="s">
        <v>3551</v>
      </c>
      <c r="D992" s="1" t="s">
        <v>3751</v>
      </c>
      <c r="E992" s="1" t="s">
        <v>418</v>
      </c>
      <c r="F992" s="1" t="str">
        <f>VLOOKUP(Table5[[#This Row],[نام کارشناس دفتر فنی]],Table1[],3,0)</f>
        <v>کارشناس بازرسی وبرنامه ریزی تعمیرات برق وابزاردقیق(1)</v>
      </c>
      <c r="G992" s="1" t="s">
        <v>704</v>
      </c>
      <c r="H992" s="1" t="str">
        <f>VLOOKUP(Table5[[#This Row],[نام شخص کارشناس نظارت]],Table1[],3,0)</f>
        <v>کارشناس برق و ابزار دقیق نظارت (1)</v>
      </c>
      <c r="I992" s="1">
        <f>COUNTIF(Table2[کد سیستم],Table5[[#This Row],[کد سیستم]])</f>
        <v>1</v>
      </c>
    </row>
    <row r="993" spans="1:9" x14ac:dyDescent="0.25">
      <c r="A993" s="1">
        <v>992</v>
      </c>
      <c r="B993" s="1" t="s">
        <v>3553</v>
      </c>
      <c r="C993" s="1" t="s">
        <v>3553</v>
      </c>
      <c r="D993" s="1" t="s">
        <v>3751</v>
      </c>
      <c r="E993" s="1" t="s">
        <v>418</v>
      </c>
      <c r="F993" s="1" t="str">
        <f>VLOOKUP(Table5[[#This Row],[نام کارشناس دفتر فنی]],Table1[],3,0)</f>
        <v>کارشناس بازرسی وبرنامه ریزی تعمیرات برق وابزاردقیق(1)</v>
      </c>
      <c r="G993" s="1" t="s">
        <v>704</v>
      </c>
      <c r="H993" s="1" t="str">
        <f>VLOOKUP(Table5[[#This Row],[نام شخص کارشناس نظارت]],Table1[],3,0)</f>
        <v>کارشناس برق و ابزار دقیق نظارت (1)</v>
      </c>
      <c r="I993" s="1">
        <f>COUNTIF(Table2[کد سیستم],Table5[[#This Row],[کد سیستم]])</f>
        <v>1</v>
      </c>
    </row>
    <row r="994" spans="1:9" x14ac:dyDescent="0.25">
      <c r="A994" s="1">
        <v>993</v>
      </c>
      <c r="B994" s="1" t="s">
        <v>3555</v>
      </c>
      <c r="C994" s="1" t="s">
        <v>3555</v>
      </c>
      <c r="D994" s="1" t="s">
        <v>3751</v>
      </c>
      <c r="E994" s="1" t="s">
        <v>418</v>
      </c>
      <c r="F994" s="1" t="str">
        <f>VLOOKUP(Table5[[#This Row],[نام کارشناس دفتر فنی]],Table1[],3,0)</f>
        <v>کارشناس بازرسی وبرنامه ریزی تعمیرات برق وابزاردقیق(1)</v>
      </c>
      <c r="G994" s="1" t="s">
        <v>704</v>
      </c>
      <c r="H994" s="1" t="str">
        <f>VLOOKUP(Table5[[#This Row],[نام شخص کارشناس نظارت]],Table1[],3,0)</f>
        <v>کارشناس برق و ابزار دقیق نظارت (1)</v>
      </c>
      <c r="I994" s="1">
        <f>COUNTIF(Table2[کد سیستم],Table5[[#This Row],[کد سیستم]])</f>
        <v>1</v>
      </c>
    </row>
    <row r="995" spans="1:9" x14ac:dyDescent="0.25">
      <c r="A995" s="1">
        <v>994</v>
      </c>
      <c r="B995" s="1" t="s">
        <v>3557</v>
      </c>
      <c r="C995" s="1" t="s">
        <v>3557</v>
      </c>
      <c r="D995" s="1" t="s">
        <v>3751</v>
      </c>
      <c r="E995" s="1" t="s">
        <v>418</v>
      </c>
      <c r="F995" s="1" t="str">
        <f>VLOOKUP(Table5[[#This Row],[نام کارشناس دفتر فنی]],Table1[],3,0)</f>
        <v>کارشناس بازرسی وبرنامه ریزی تعمیرات برق وابزاردقیق(1)</v>
      </c>
      <c r="G995" s="1" t="s">
        <v>704</v>
      </c>
      <c r="H995" s="1" t="str">
        <f>VLOOKUP(Table5[[#This Row],[نام شخص کارشناس نظارت]],Table1[],3,0)</f>
        <v>کارشناس برق و ابزار دقیق نظارت (1)</v>
      </c>
      <c r="I995" s="1">
        <f>COUNTIF(Table2[کد سیستم],Table5[[#This Row],[کد سیستم]])</f>
        <v>1</v>
      </c>
    </row>
    <row r="996" spans="1:9" x14ac:dyDescent="0.25">
      <c r="A996" s="1">
        <v>995</v>
      </c>
      <c r="B996" s="1" t="s">
        <v>3559</v>
      </c>
      <c r="C996" s="1" t="s">
        <v>3559</v>
      </c>
      <c r="D996" s="1" t="s">
        <v>3751</v>
      </c>
      <c r="E996" s="1" t="s">
        <v>418</v>
      </c>
      <c r="F996" s="1" t="str">
        <f>VLOOKUP(Table5[[#This Row],[نام کارشناس دفتر فنی]],Table1[],3,0)</f>
        <v>کارشناس بازرسی وبرنامه ریزی تعمیرات برق وابزاردقیق(1)</v>
      </c>
      <c r="G996" s="1" t="s">
        <v>704</v>
      </c>
      <c r="H996" s="1" t="str">
        <f>VLOOKUP(Table5[[#This Row],[نام شخص کارشناس نظارت]],Table1[],3,0)</f>
        <v>کارشناس برق و ابزار دقیق نظارت (1)</v>
      </c>
      <c r="I996" s="1">
        <f>COUNTIF(Table2[کد سیستم],Table5[[#This Row],[کد سیستم]])</f>
        <v>1</v>
      </c>
    </row>
    <row r="997" spans="1:9" x14ac:dyDescent="0.25">
      <c r="A997" s="1">
        <v>996</v>
      </c>
      <c r="B997" s="1" t="s">
        <v>3561</v>
      </c>
      <c r="C997" s="1" t="s">
        <v>3561</v>
      </c>
      <c r="D997" s="1" t="s">
        <v>3751</v>
      </c>
      <c r="E997" s="1" t="s">
        <v>418</v>
      </c>
      <c r="F997" s="1" t="str">
        <f>VLOOKUP(Table5[[#This Row],[نام کارشناس دفتر فنی]],Table1[],3,0)</f>
        <v>کارشناس بازرسی وبرنامه ریزی تعمیرات برق وابزاردقیق(1)</v>
      </c>
      <c r="G997" s="1" t="s">
        <v>704</v>
      </c>
      <c r="H997" s="1" t="str">
        <f>VLOOKUP(Table5[[#This Row],[نام شخص کارشناس نظارت]],Table1[],3,0)</f>
        <v>کارشناس برق و ابزار دقیق نظارت (1)</v>
      </c>
      <c r="I997" s="1">
        <f>COUNTIF(Table2[کد سیستم],Table5[[#This Row],[کد سیستم]])</f>
        <v>1</v>
      </c>
    </row>
    <row r="998" spans="1:9" x14ac:dyDescent="0.25">
      <c r="A998" s="1">
        <v>997</v>
      </c>
      <c r="B998" s="1" t="s">
        <v>3563</v>
      </c>
      <c r="C998" s="1" t="s">
        <v>3563</v>
      </c>
      <c r="D998" s="1" t="s">
        <v>3751</v>
      </c>
      <c r="E998" s="1" t="s">
        <v>418</v>
      </c>
      <c r="F998" s="1" t="str">
        <f>VLOOKUP(Table5[[#This Row],[نام کارشناس دفتر فنی]],Table1[],3,0)</f>
        <v>کارشناس بازرسی وبرنامه ریزی تعمیرات برق وابزاردقیق(1)</v>
      </c>
      <c r="G998" s="1" t="s">
        <v>704</v>
      </c>
      <c r="H998" s="1" t="str">
        <f>VLOOKUP(Table5[[#This Row],[نام شخص کارشناس نظارت]],Table1[],3,0)</f>
        <v>کارشناس برق و ابزار دقیق نظارت (1)</v>
      </c>
      <c r="I998" s="1">
        <f>COUNTIF(Table2[کد سیستم],Table5[[#This Row],[کد سیستم]])</f>
        <v>1</v>
      </c>
    </row>
    <row r="999" spans="1:9" x14ac:dyDescent="0.25">
      <c r="A999" s="1">
        <v>998</v>
      </c>
      <c r="B999" s="1" t="s">
        <v>3565</v>
      </c>
      <c r="C999" s="1" t="s">
        <v>3565</v>
      </c>
      <c r="D999" s="1" t="s">
        <v>3751</v>
      </c>
      <c r="E999" s="1" t="s">
        <v>418</v>
      </c>
      <c r="F999" s="1" t="str">
        <f>VLOOKUP(Table5[[#This Row],[نام کارشناس دفتر فنی]],Table1[],3,0)</f>
        <v>کارشناس بازرسی وبرنامه ریزی تعمیرات برق وابزاردقیق(1)</v>
      </c>
      <c r="G999" s="1" t="s">
        <v>704</v>
      </c>
      <c r="H999" s="1" t="str">
        <f>VLOOKUP(Table5[[#This Row],[نام شخص کارشناس نظارت]],Table1[],3,0)</f>
        <v>کارشناس برق و ابزار دقیق نظارت (1)</v>
      </c>
      <c r="I999" s="1">
        <f>COUNTIF(Table2[کد سیستم],Table5[[#This Row],[کد سیستم]])</f>
        <v>1</v>
      </c>
    </row>
    <row r="1000" spans="1:9" x14ac:dyDescent="0.25">
      <c r="A1000" s="1">
        <v>999</v>
      </c>
      <c r="B1000" s="1" t="s">
        <v>3567</v>
      </c>
      <c r="C1000" s="1" t="s">
        <v>3567</v>
      </c>
      <c r="D1000" s="1" t="s">
        <v>3751</v>
      </c>
      <c r="E1000" s="1" t="s">
        <v>418</v>
      </c>
      <c r="F1000" s="1" t="str">
        <f>VLOOKUP(Table5[[#This Row],[نام کارشناس دفتر فنی]],Table1[],3,0)</f>
        <v>کارشناس بازرسی وبرنامه ریزی تعمیرات برق وابزاردقیق(1)</v>
      </c>
      <c r="G1000" s="1" t="s">
        <v>704</v>
      </c>
      <c r="H1000" s="1" t="str">
        <f>VLOOKUP(Table5[[#This Row],[نام شخص کارشناس نظارت]],Table1[],3,0)</f>
        <v>کارشناس برق و ابزار دقیق نظارت (1)</v>
      </c>
      <c r="I1000" s="1">
        <f>COUNTIF(Table2[کد سیستم],Table5[[#This Row],[کد سیستم]])</f>
        <v>1</v>
      </c>
    </row>
    <row r="1001" spans="1:9" x14ac:dyDescent="0.25">
      <c r="A1001" s="1">
        <v>1000</v>
      </c>
      <c r="B1001" s="1" t="s">
        <v>3569</v>
      </c>
      <c r="C1001" s="1" t="s">
        <v>3569</v>
      </c>
      <c r="D1001" s="1" t="s">
        <v>3751</v>
      </c>
      <c r="E1001" s="1" t="s">
        <v>586</v>
      </c>
      <c r="F1001" s="1" t="str">
        <f>VLOOKUP(Table5[[#This Row],[نام کارشناس دفتر فنی]],Table1[],3,0)</f>
        <v>کارشناس بازرسی وبرنامه ریزی تعمیرات برق وابزاردقیق(2)</v>
      </c>
      <c r="G1001" s="1" t="s">
        <v>704</v>
      </c>
      <c r="H1001" s="1" t="str">
        <f>VLOOKUP(Table5[[#This Row],[نام شخص کارشناس نظارت]],Table1[],3,0)</f>
        <v>کارشناس برق و ابزار دقیق نظارت (1)</v>
      </c>
      <c r="I1001" s="1">
        <f>COUNTIF(Table2[کد سیستم],Table5[[#This Row],[کد سیستم]])</f>
        <v>1</v>
      </c>
    </row>
    <row r="1002" spans="1:9" x14ac:dyDescent="0.25">
      <c r="A1002" s="1">
        <v>1001</v>
      </c>
      <c r="B1002" s="1" t="s">
        <v>3571</v>
      </c>
      <c r="C1002" s="1" t="s">
        <v>3571</v>
      </c>
      <c r="D1002" s="1" t="s">
        <v>3751</v>
      </c>
      <c r="E1002" s="1" t="s">
        <v>586</v>
      </c>
      <c r="F1002" s="1" t="str">
        <f>VLOOKUP(Table5[[#This Row],[نام کارشناس دفتر فنی]],Table1[],3,0)</f>
        <v>کارشناس بازرسی وبرنامه ریزی تعمیرات برق وابزاردقیق(2)</v>
      </c>
      <c r="G1002" s="1" t="s">
        <v>704</v>
      </c>
      <c r="H1002" s="1" t="str">
        <f>VLOOKUP(Table5[[#This Row],[نام شخص کارشناس نظارت]],Table1[],3,0)</f>
        <v>کارشناس برق و ابزار دقیق نظارت (1)</v>
      </c>
      <c r="I1002" s="1">
        <f>COUNTIF(Table2[کد سیستم],Table5[[#This Row],[کد سیستم]])</f>
        <v>1</v>
      </c>
    </row>
    <row r="1003" spans="1:9" x14ac:dyDescent="0.25">
      <c r="A1003" s="1">
        <v>1002</v>
      </c>
      <c r="B1003" s="1" t="s">
        <v>3573</v>
      </c>
      <c r="C1003" s="1" t="s">
        <v>3573</v>
      </c>
      <c r="D1003" s="1" t="s">
        <v>3751</v>
      </c>
      <c r="E1003" s="1" t="s">
        <v>586</v>
      </c>
      <c r="F1003" s="1" t="str">
        <f>VLOOKUP(Table5[[#This Row],[نام کارشناس دفتر فنی]],Table1[],3,0)</f>
        <v>کارشناس بازرسی وبرنامه ریزی تعمیرات برق وابزاردقیق(2)</v>
      </c>
      <c r="G1003" s="1" t="s">
        <v>704</v>
      </c>
      <c r="H1003" s="1" t="str">
        <f>VLOOKUP(Table5[[#This Row],[نام شخص کارشناس نظارت]],Table1[],3,0)</f>
        <v>کارشناس برق و ابزار دقیق نظارت (1)</v>
      </c>
      <c r="I1003" s="1">
        <f>COUNTIF(Table2[کد سیستم],Table5[[#This Row],[کد سیستم]])</f>
        <v>1</v>
      </c>
    </row>
    <row r="1004" spans="1:9" x14ac:dyDescent="0.25">
      <c r="A1004" s="1">
        <v>1003</v>
      </c>
      <c r="B1004" s="1" t="s">
        <v>3575</v>
      </c>
      <c r="C1004" s="1" t="s">
        <v>3575</v>
      </c>
      <c r="D1004" s="1" t="s">
        <v>3751</v>
      </c>
      <c r="E1004" s="1" t="s">
        <v>586</v>
      </c>
      <c r="F1004" s="1" t="str">
        <f>VLOOKUP(Table5[[#This Row],[نام کارشناس دفتر فنی]],Table1[],3,0)</f>
        <v>کارشناس بازرسی وبرنامه ریزی تعمیرات برق وابزاردقیق(2)</v>
      </c>
      <c r="G1004" s="1" t="s">
        <v>704</v>
      </c>
      <c r="H1004" s="1" t="str">
        <f>VLOOKUP(Table5[[#This Row],[نام شخص کارشناس نظارت]],Table1[],3,0)</f>
        <v>کارشناس برق و ابزار دقیق نظارت (1)</v>
      </c>
      <c r="I1004" s="1">
        <f>COUNTIF(Table2[کد سیستم],Table5[[#This Row],[کد سیستم]])</f>
        <v>1</v>
      </c>
    </row>
    <row r="1005" spans="1:9" x14ac:dyDescent="0.25">
      <c r="A1005" s="1">
        <v>1004</v>
      </c>
      <c r="B1005" s="1" t="s">
        <v>3577</v>
      </c>
      <c r="C1005" s="1" t="s">
        <v>3577</v>
      </c>
      <c r="D1005" s="1" t="s">
        <v>3751</v>
      </c>
      <c r="E1005" s="1" t="s">
        <v>586</v>
      </c>
      <c r="F1005" s="1" t="str">
        <f>VLOOKUP(Table5[[#This Row],[نام کارشناس دفتر فنی]],Table1[],3,0)</f>
        <v>کارشناس بازرسی وبرنامه ریزی تعمیرات برق وابزاردقیق(2)</v>
      </c>
      <c r="G1005" s="1" t="s">
        <v>704</v>
      </c>
      <c r="H1005" s="1" t="str">
        <f>VLOOKUP(Table5[[#This Row],[نام شخص کارشناس نظارت]],Table1[],3,0)</f>
        <v>کارشناس برق و ابزار دقیق نظارت (1)</v>
      </c>
      <c r="I1005" s="1">
        <f>COUNTIF(Table2[کد سیستم],Table5[[#This Row],[کد سیستم]])</f>
        <v>1</v>
      </c>
    </row>
    <row r="1006" spans="1:9" x14ac:dyDescent="0.25">
      <c r="A1006" s="1">
        <v>1005</v>
      </c>
      <c r="B1006" s="1" t="s">
        <v>3579</v>
      </c>
      <c r="C1006" s="1" t="s">
        <v>3579</v>
      </c>
      <c r="D1006" s="1" t="s">
        <v>3751</v>
      </c>
      <c r="E1006" s="1" t="s">
        <v>586</v>
      </c>
      <c r="F1006" s="1" t="str">
        <f>VLOOKUP(Table5[[#This Row],[نام کارشناس دفتر فنی]],Table1[],3,0)</f>
        <v>کارشناس بازرسی وبرنامه ریزی تعمیرات برق وابزاردقیق(2)</v>
      </c>
      <c r="G1006" s="1" t="s">
        <v>704</v>
      </c>
      <c r="H1006" s="1" t="str">
        <f>VLOOKUP(Table5[[#This Row],[نام شخص کارشناس نظارت]],Table1[],3,0)</f>
        <v>کارشناس برق و ابزار دقیق نظارت (1)</v>
      </c>
      <c r="I1006" s="1">
        <f>COUNTIF(Table2[کد سیستم],Table5[[#This Row],[کد سیستم]])</f>
        <v>1</v>
      </c>
    </row>
    <row r="1007" spans="1:9" x14ac:dyDescent="0.25">
      <c r="A1007" s="1">
        <v>1006</v>
      </c>
      <c r="B1007" s="1" t="s">
        <v>3581</v>
      </c>
      <c r="C1007" s="1" t="s">
        <v>3581</v>
      </c>
      <c r="D1007" s="1" t="s">
        <v>3751</v>
      </c>
      <c r="E1007" s="1" t="s">
        <v>586</v>
      </c>
      <c r="F1007" s="1" t="str">
        <f>VLOOKUP(Table5[[#This Row],[نام کارشناس دفتر فنی]],Table1[],3,0)</f>
        <v>کارشناس بازرسی وبرنامه ریزی تعمیرات برق وابزاردقیق(2)</v>
      </c>
      <c r="G1007" s="1" t="s">
        <v>704</v>
      </c>
      <c r="H1007" s="1" t="str">
        <f>VLOOKUP(Table5[[#This Row],[نام شخص کارشناس نظارت]],Table1[],3,0)</f>
        <v>کارشناس برق و ابزار دقیق نظارت (1)</v>
      </c>
      <c r="I1007" s="1">
        <f>COUNTIF(Table2[کد سیستم],Table5[[#This Row],[کد سیستم]])</f>
        <v>1</v>
      </c>
    </row>
    <row r="1008" spans="1:9" x14ac:dyDescent="0.25">
      <c r="A1008" s="1">
        <v>1007</v>
      </c>
      <c r="B1008" s="1" t="s">
        <v>3583</v>
      </c>
      <c r="C1008" s="1" t="s">
        <v>3583</v>
      </c>
      <c r="D1008" s="1" t="s">
        <v>3751</v>
      </c>
      <c r="E1008" s="1" t="s">
        <v>586</v>
      </c>
      <c r="F1008" s="1" t="str">
        <f>VLOOKUP(Table5[[#This Row],[نام کارشناس دفتر فنی]],Table1[],3,0)</f>
        <v>کارشناس بازرسی وبرنامه ریزی تعمیرات برق وابزاردقیق(2)</v>
      </c>
      <c r="G1008" s="1" t="s">
        <v>704</v>
      </c>
      <c r="H1008" s="1" t="str">
        <f>VLOOKUP(Table5[[#This Row],[نام شخص کارشناس نظارت]],Table1[],3,0)</f>
        <v>کارشناس برق و ابزار دقیق نظارت (1)</v>
      </c>
      <c r="I1008" s="1">
        <f>COUNTIF(Table2[کد سیستم],Table5[[#This Row],[کد سیستم]])</f>
        <v>1</v>
      </c>
    </row>
    <row r="1009" spans="1:9" x14ac:dyDescent="0.25">
      <c r="A1009" s="1">
        <v>1008</v>
      </c>
      <c r="B1009" s="1" t="s">
        <v>3585</v>
      </c>
      <c r="C1009" s="1" t="s">
        <v>3585</v>
      </c>
      <c r="D1009" s="1" t="s">
        <v>3751</v>
      </c>
      <c r="E1009" s="1" t="s">
        <v>586</v>
      </c>
      <c r="F1009" s="1" t="str">
        <f>VLOOKUP(Table5[[#This Row],[نام کارشناس دفتر فنی]],Table1[],3,0)</f>
        <v>کارشناس بازرسی وبرنامه ریزی تعمیرات برق وابزاردقیق(2)</v>
      </c>
      <c r="G1009" s="1" t="s">
        <v>704</v>
      </c>
      <c r="H1009" s="1" t="str">
        <f>VLOOKUP(Table5[[#This Row],[نام شخص کارشناس نظارت]],Table1[],3,0)</f>
        <v>کارشناس برق و ابزار دقیق نظارت (1)</v>
      </c>
      <c r="I1009" s="1">
        <f>COUNTIF(Table2[کد سیستم],Table5[[#This Row],[کد سیستم]])</f>
        <v>1</v>
      </c>
    </row>
    <row r="1010" spans="1:9" x14ac:dyDescent="0.25">
      <c r="A1010" s="1">
        <v>1009</v>
      </c>
      <c r="B1010" s="1" t="s">
        <v>3587</v>
      </c>
      <c r="C1010" s="1" t="s">
        <v>3587</v>
      </c>
      <c r="D1010" s="1" t="s">
        <v>3751</v>
      </c>
      <c r="E1010" s="1" t="s">
        <v>586</v>
      </c>
      <c r="F1010" s="1" t="str">
        <f>VLOOKUP(Table5[[#This Row],[نام کارشناس دفتر فنی]],Table1[],3,0)</f>
        <v>کارشناس بازرسی وبرنامه ریزی تعمیرات برق وابزاردقیق(2)</v>
      </c>
      <c r="G1010" s="1" t="s">
        <v>704</v>
      </c>
      <c r="H1010" s="1" t="str">
        <f>VLOOKUP(Table5[[#This Row],[نام شخص کارشناس نظارت]],Table1[],3,0)</f>
        <v>کارشناس برق و ابزار دقیق نظارت (1)</v>
      </c>
      <c r="I1010" s="1">
        <f>COUNTIF(Table2[کد سیستم],Table5[[#This Row],[کد سیستم]])</f>
        <v>1</v>
      </c>
    </row>
    <row r="1011" spans="1:9" x14ac:dyDescent="0.25">
      <c r="A1011" s="1">
        <v>1010</v>
      </c>
      <c r="B1011" s="1" t="s">
        <v>3589</v>
      </c>
      <c r="C1011" s="1" t="s">
        <v>3589</v>
      </c>
      <c r="D1011" s="1" t="s">
        <v>3751</v>
      </c>
      <c r="E1011" s="1" t="s">
        <v>586</v>
      </c>
      <c r="F1011" s="1" t="str">
        <f>VLOOKUP(Table5[[#This Row],[نام کارشناس دفتر فنی]],Table1[],3,0)</f>
        <v>کارشناس بازرسی وبرنامه ریزی تعمیرات برق وابزاردقیق(2)</v>
      </c>
      <c r="G1011" s="1" t="s">
        <v>704</v>
      </c>
      <c r="H1011" s="1" t="str">
        <f>VLOOKUP(Table5[[#This Row],[نام شخص کارشناس نظارت]],Table1[],3,0)</f>
        <v>کارشناس برق و ابزار دقیق نظارت (1)</v>
      </c>
      <c r="I1011" s="1">
        <f>COUNTIF(Table2[کد سیستم],Table5[[#This Row],[کد سیستم]])</f>
        <v>1</v>
      </c>
    </row>
    <row r="1012" spans="1:9" x14ac:dyDescent="0.25">
      <c r="A1012" s="1">
        <v>1011</v>
      </c>
      <c r="B1012" s="1" t="s">
        <v>3591</v>
      </c>
      <c r="C1012" s="1" t="s">
        <v>3591</v>
      </c>
      <c r="D1012" s="1" t="s">
        <v>3751</v>
      </c>
      <c r="E1012" s="1" t="s">
        <v>586</v>
      </c>
      <c r="F1012" s="1" t="str">
        <f>VLOOKUP(Table5[[#This Row],[نام کارشناس دفتر فنی]],Table1[],3,0)</f>
        <v>کارشناس بازرسی وبرنامه ریزی تعمیرات برق وابزاردقیق(2)</v>
      </c>
      <c r="G1012" s="1" t="s">
        <v>704</v>
      </c>
      <c r="H1012" s="1" t="str">
        <f>VLOOKUP(Table5[[#This Row],[نام شخص کارشناس نظارت]],Table1[],3,0)</f>
        <v>کارشناس برق و ابزار دقیق نظارت (1)</v>
      </c>
      <c r="I1012" s="1">
        <f>COUNTIF(Table2[کد سیستم],Table5[[#This Row],[کد سیستم]])</f>
        <v>1</v>
      </c>
    </row>
    <row r="1013" spans="1:9" x14ac:dyDescent="0.25">
      <c r="A1013" s="1">
        <v>1012</v>
      </c>
      <c r="B1013" s="1" t="s">
        <v>3593</v>
      </c>
      <c r="C1013" s="1" t="s">
        <v>3594</v>
      </c>
      <c r="D1013" s="1" t="s">
        <v>3751</v>
      </c>
      <c r="E1013" s="1" t="s">
        <v>586</v>
      </c>
      <c r="F1013" s="1" t="str">
        <f>VLOOKUP(Table5[[#This Row],[نام کارشناس دفتر فنی]],Table1[],3,0)</f>
        <v>کارشناس بازرسی وبرنامه ریزی تعمیرات برق وابزاردقیق(2)</v>
      </c>
      <c r="G1013" s="1" t="s">
        <v>704</v>
      </c>
      <c r="H1013" s="1" t="str">
        <f>VLOOKUP(Table5[[#This Row],[نام شخص کارشناس نظارت]],Table1[],3,0)</f>
        <v>کارشناس برق و ابزار دقیق نظارت (1)</v>
      </c>
      <c r="I1013" s="1">
        <f>COUNTIF(Table2[کد سیستم],Table5[[#This Row],[کد سیستم]])</f>
        <v>1</v>
      </c>
    </row>
    <row r="1014" spans="1:9" x14ac:dyDescent="0.25">
      <c r="A1014" s="1">
        <v>1013</v>
      </c>
      <c r="B1014" s="1" t="s">
        <v>3596</v>
      </c>
      <c r="C1014" s="1" t="s">
        <v>3596</v>
      </c>
      <c r="D1014" s="1" t="s">
        <v>3751</v>
      </c>
      <c r="E1014" s="1" t="s">
        <v>586</v>
      </c>
      <c r="F1014" s="1" t="str">
        <f>VLOOKUP(Table5[[#This Row],[نام کارشناس دفتر فنی]],Table1[],3,0)</f>
        <v>کارشناس بازرسی وبرنامه ریزی تعمیرات برق وابزاردقیق(2)</v>
      </c>
      <c r="G1014" s="1" t="s">
        <v>704</v>
      </c>
      <c r="H1014" s="1" t="str">
        <f>VLOOKUP(Table5[[#This Row],[نام شخص کارشناس نظارت]],Table1[],3,0)</f>
        <v>کارشناس برق و ابزار دقیق نظارت (1)</v>
      </c>
      <c r="I1014" s="1">
        <f>COUNTIF(Table2[کد سیستم],Table5[[#This Row],[کد سیستم]])</f>
        <v>1</v>
      </c>
    </row>
    <row r="1015" spans="1:9" x14ac:dyDescent="0.25">
      <c r="A1015" s="1">
        <v>1014</v>
      </c>
      <c r="B1015" s="1" t="s">
        <v>3598</v>
      </c>
      <c r="C1015" s="1" t="s">
        <v>3598</v>
      </c>
      <c r="D1015" s="1" t="s">
        <v>3751</v>
      </c>
      <c r="E1015" s="1" t="s">
        <v>586</v>
      </c>
      <c r="F1015" s="1" t="str">
        <f>VLOOKUP(Table5[[#This Row],[نام کارشناس دفتر فنی]],Table1[],3,0)</f>
        <v>کارشناس بازرسی وبرنامه ریزی تعمیرات برق وابزاردقیق(2)</v>
      </c>
      <c r="G1015" s="1" t="s">
        <v>704</v>
      </c>
      <c r="H1015" s="1" t="str">
        <f>VLOOKUP(Table5[[#This Row],[نام شخص کارشناس نظارت]],Table1[],3,0)</f>
        <v>کارشناس برق و ابزار دقیق نظارت (1)</v>
      </c>
      <c r="I1015" s="1">
        <f>COUNTIF(Table2[کد سیستم],Table5[[#This Row],[کد سیستم]])</f>
        <v>1</v>
      </c>
    </row>
    <row r="1016" spans="1:9" x14ac:dyDescent="0.25">
      <c r="A1016" s="1">
        <v>1015</v>
      </c>
      <c r="B1016" s="1" t="s">
        <v>3600</v>
      </c>
      <c r="C1016" s="1" t="s">
        <v>3600</v>
      </c>
      <c r="D1016" s="1" t="s">
        <v>3751</v>
      </c>
      <c r="E1016" s="1" t="s">
        <v>586</v>
      </c>
      <c r="F1016" s="1" t="str">
        <f>VLOOKUP(Table5[[#This Row],[نام کارشناس دفتر فنی]],Table1[],3,0)</f>
        <v>کارشناس بازرسی وبرنامه ریزی تعمیرات برق وابزاردقیق(2)</v>
      </c>
      <c r="G1016" s="1" t="s">
        <v>704</v>
      </c>
      <c r="H1016" s="1" t="str">
        <f>VLOOKUP(Table5[[#This Row],[نام شخص کارشناس نظارت]],Table1[],3,0)</f>
        <v>کارشناس برق و ابزار دقیق نظارت (1)</v>
      </c>
      <c r="I1016" s="1">
        <f>COUNTIF(Table2[کد سیستم],Table5[[#This Row],[کد سیستم]])</f>
        <v>1</v>
      </c>
    </row>
    <row r="1017" spans="1:9" x14ac:dyDescent="0.25">
      <c r="A1017" s="1">
        <v>1016</v>
      </c>
      <c r="B1017" s="1" t="s">
        <v>3602</v>
      </c>
      <c r="C1017" s="1" t="s">
        <v>3602</v>
      </c>
      <c r="D1017" s="1" t="s">
        <v>3751</v>
      </c>
      <c r="E1017" s="1" t="s">
        <v>586</v>
      </c>
      <c r="F1017" s="1" t="str">
        <f>VLOOKUP(Table5[[#This Row],[نام کارشناس دفتر فنی]],Table1[],3,0)</f>
        <v>کارشناس بازرسی وبرنامه ریزی تعمیرات برق وابزاردقیق(2)</v>
      </c>
      <c r="G1017" s="1" t="s">
        <v>704</v>
      </c>
      <c r="H1017" s="1" t="str">
        <f>VLOOKUP(Table5[[#This Row],[نام شخص کارشناس نظارت]],Table1[],3,0)</f>
        <v>کارشناس برق و ابزار دقیق نظارت (1)</v>
      </c>
      <c r="I1017" s="1">
        <f>COUNTIF(Table2[کد سیستم],Table5[[#This Row],[کد سیستم]])</f>
        <v>1</v>
      </c>
    </row>
    <row r="1018" spans="1:9" x14ac:dyDescent="0.25">
      <c r="A1018" s="1">
        <v>1017</v>
      </c>
      <c r="B1018" s="1" t="s">
        <v>3604</v>
      </c>
      <c r="C1018" s="1" t="s">
        <v>3604</v>
      </c>
      <c r="D1018" s="1" t="s">
        <v>3751</v>
      </c>
      <c r="E1018" s="1" t="s">
        <v>586</v>
      </c>
      <c r="F1018" s="1" t="str">
        <f>VLOOKUP(Table5[[#This Row],[نام کارشناس دفتر فنی]],Table1[],3,0)</f>
        <v>کارشناس بازرسی وبرنامه ریزی تعمیرات برق وابزاردقیق(2)</v>
      </c>
      <c r="G1018" s="1" t="s">
        <v>704</v>
      </c>
      <c r="H1018" s="1" t="str">
        <f>VLOOKUP(Table5[[#This Row],[نام شخص کارشناس نظارت]],Table1[],3,0)</f>
        <v>کارشناس برق و ابزار دقیق نظارت (1)</v>
      </c>
      <c r="I1018" s="1">
        <f>COUNTIF(Table2[کد سیستم],Table5[[#This Row],[کد سیستم]])</f>
        <v>1</v>
      </c>
    </row>
    <row r="1019" spans="1:9" x14ac:dyDescent="0.25">
      <c r="A1019" s="1">
        <v>1018</v>
      </c>
      <c r="B1019" s="1" t="s">
        <v>3606</v>
      </c>
      <c r="C1019" s="1" t="s">
        <v>3606</v>
      </c>
      <c r="D1019" s="1" t="s">
        <v>3751</v>
      </c>
      <c r="E1019" s="1" t="s">
        <v>586</v>
      </c>
      <c r="F1019" s="1" t="str">
        <f>VLOOKUP(Table5[[#This Row],[نام کارشناس دفتر فنی]],Table1[],3,0)</f>
        <v>کارشناس بازرسی وبرنامه ریزی تعمیرات برق وابزاردقیق(2)</v>
      </c>
      <c r="G1019" s="1" t="s">
        <v>704</v>
      </c>
      <c r="H1019" s="1" t="str">
        <f>VLOOKUP(Table5[[#This Row],[نام شخص کارشناس نظارت]],Table1[],3,0)</f>
        <v>کارشناس برق و ابزار دقیق نظارت (1)</v>
      </c>
      <c r="I1019" s="1">
        <f>COUNTIF(Table2[کد سیستم],Table5[[#This Row],[کد سیستم]])</f>
        <v>1</v>
      </c>
    </row>
    <row r="1020" spans="1:9" x14ac:dyDescent="0.25">
      <c r="A1020" s="1">
        <v>1019</v>
      </c>
      <c r="B1020" s="1" t="s">
        <v>3608</v>
      </c>
      <c r="C1020" s="1" t="s">
        <v>3608</v>
      </c>
      <c r="D1020" s="1" t="s">
        <v>3751</v>
      </c>
      <c r="E1020" s="1" t="s">
        <v>586</v>
      </c>
      <c r="F1020" s="1" t="str">
        <f>VLOOKUP(Table5[[#This Row],[نام کارشناس دفتر فنی]],Table1[],3,0)</f>
        <v>کارشناس بازرسی وبرنامه ریزی تعمیرات برق وابزاردقیق(2)</v>
      </c>
      <c r="G1020" s="1" t="s">
        <v>704</v>
      </c>
      <c r="H1020" s="1" t="str">
        <f>VLOOKUP(Table5[[#This Row],[نام شخص کارشناس نظارت]],Table1[],3,0)</f>
        <v>کارشناس برق و ابزار دقیق نظارت (1)</v>
      </c>
      <c r="I1020" s="1">
        <f>COUNTIF(Table2[کد سیستم],Table5[[#This Row],[کد سیستم]])</f>
        <v>1</v>
      </c>
    </row>
    <row r="1021" spans="1:9" x14ac:dyDescent="0.25">
      <c r="A1021" s="1">
        <v>1020</v>
      </c>
      <c r="B1021" s="1" t="s">
        <v>3610</v>
      </c>
      <c r="C1021" s="1" t="s">
        <v>3610</v>
      </c>
      <c r="D1021" s="1" t="s">
        <v>3751</v>
      </c>
      <c r="E1021" s="1" t="s">
        <v>586</v>
      </c>
      <c r="F1021" s="1" t="str">
        <f>VLOOKUP(Table5[[#This Row],[نام کارشناس دفتر فنی]],Table1[],3,0)</f>
        <v>کارشناس بازرسی وبرنامه ریزی تعمیرات برق وابزاردقیق(2)</v>
      </c>
      <c r="G1021" s="1" t="s">
        <v>704</v>
      </c>
      <c r="H1021" s="1" t="str">
        <f>VLOOKUP(Table5[[#This Row],[نام شخص کارشناس نظارت]],Table1[],3,0)</f>
        <v>کارشناس برق و ابزار دقیق نظارت (1)</v>
      </c>
      <c r="I1021" s="1">
        <f>COUNTIF(Table2[کد سیستم],Table5[[#This Row],[کد سیستم]])</f>
        <v>1</v>
      </c>
    </row>
    <row r="1022" spans="1:9" x14ac:dyDescent="0.25">
      <c r="A1022" s="1">
        <v>1021</v>
      </c>
      <c r="B1022" s="1" t="s">
        <v>3612</v>
      </c>
      <c r="C1022" s="1" t="s">
        <v>3612</v>
      </c>
      <c r="D1022" s="1" t="s">
        <v>3751</v>
      </c>
      <c r="E1022" s="1" t="s">
        <v>586</v>
      </c>
      <c r="F1022" s="1" t="str">
        <f>VLOOKUP(Table5[[#This Row],[نام کارشناس دفتر فنی]],Table1[],3,0)</f>
        <v>کارشناس بازرسی وبرنامه ریزی تعمیرات برق وابزاردقیق(2)</v>
      </c>
      <c r="G1022" s="1" t="s">
        <v>704</v>
      </c>
      <c r="H1022" s="1" t="str">
        <f>VLOOKUP(Table5[[#This Row],[نام شخص کارشناس نظارت]],Table1[],3,0)</f>
        <v>کارشناس برق و ابزار دقیق نظارت (1)</v>
      </c>
      <c r="I1022" s="1">
        <f>COUNTIF(Table2[کد سیستم],Table5[[#This Row],[کد سیستم]])</f>
        <v>1</v>
      </c>
    </row>
    <row r="1023" spans="1:9" x14ac:dyDescent="0.25">
      <c r="A1023" s="1">
        <v>1022</v>
      </c>
      <c r="B1023" s="1" t="s">
        <v>3614</v>
      </c>
      <c r="C1023" s="1" t="s">
        <v>3614</v>
      </c>
      <c r="D1023" s="1" t="s">
        <v>3751</v>
      </c>
      <c r="E1023" s="1" t="s">
        <v>586</v>
      </c>
      <c r="F1023" s="1" t="str">
        <f>VLOOKUP(Table5[[#This Row],[نام کارشناس دفتر فنی]],Table1[],3,0)</f>
        <v>کارشناس بازرسی وبرنامه ریزی تعمیرات برق وابزاردقیق(2)</v>
      </c>
      <c r="G1023" s="1" t="s">
        <v>704</v>
      </c>
      <c r="H1023" s="1" t="str">
        <f>VLOOKUP(Table5[[#This Row],[نام شخص کارشناس نظارت]],Table1[],3,0)</f>
        <v>کارشناس برق و ابزار دقیق نظارت (1)</v>
      </c>
      <c r="I1023" s="1">
        <f>COUNTIF(Table2[کد سیستم],Table5[[#This Row],[کد سیستم]])</f>
        <v>1</v>
      </c>
    </row>
    <row r="1024" spans="1:9" x14ac:dyDescent="0.25">
      <c r="A1024" s="1">
        <v>1023</v>
      </c>
      <c r="B1024" s="1" t="s">
        <v>3616</v>
      </c>
      <c r="C1024" s="1" t="s">
        <v>3616</v>
      </c>
      <c r="D1024" s="1" t="s">
        <v>3751</v>
      </c>
      <c r="E1024" s="1" t="s">
        <v>586</v>
      </c>
      <c r="F1024" s="1" t="str">
        <f>VLOOKUP(Table5[[#This Row],[نام کارشناس دفتر فنی]],Table1[],3,0)</f>
        <v>کارشناس بازرسی وبرنامه ریزی تعمیرات برق وابزاردقیق(2)</v>
      </c>
      <c r="G1024" s="1" t="s">
        <v>704</v>
      </c>
      <c r="H1024" s="1" t="str">
        <f>VLOOKUP(Table5[[#This Row],[نام شخص کارشناس نظارت]],Table1[],3,0)</f>
        <v>کارشناس برق و ابزار دقیق نظارت (1)</v>
      </c>
      <c r="I1024" s="1">
        <f>COUNTIF(Table2[کد سیستم],Table5[[#This Row],[کد سیستم]])</f>
        <v>1</v>
      </c>
    </row>
    <row r="1025" spans="1:9" x14ac:dyDescent="0.25">
      <c r="A1025" s="1">
        <v>1024</v>
      </c>
      <c r="B1025" s="1" t="s">
        <v>3618</v>
      </c>
      <c r="C1025" s="1" t="s">
        <v>3618</v>
      </c>
      <c r="D1025" s="1" t="s">
        <v>3751</v>
      </c>
      <c r="E1025" s="1" t="s">
        <v>586</v>
      </c>
      <c r="F1025" s="1" t="str">
        <f>VLOOKUP(Table5[[#This Row],[نام کارشناس دفتر فنی]],Table1[],3,0)</f>
        <v>کارشناس بازرسی وبرنامه ریزی تعمیرات برق وابزاردقیق(2)</v>
      </c>
      <c r="G1025" s="1" t="s">
        <v>704</v>
      </c>
      <c r="H1025" s="1" t="str">
        <f>VLOOKUP(Table5[[#This Row],[نام شخص کارشناس نظارت]],Table1[],3,0)</f>
        <v>کارشناس برق و ابزار دقیق نظارت (1)</v>
      </c>
      <c r="I1025" s="1">
        <f>COUNTIF(Table2[کد سیستم],Table5[[#This Row],[کد سیستم]])</f>
        <v>1</v>
      </c>
    </row>
    <row r="1026" spans="1:9" x14ac:dyDescent="0.25">
      <c r="A1026" s="1">
        <v>1025</v>
      </c>
      <c r="B1026" s="1" t="s">
        <v>3620</v>
      </c>
      <c r="C1026" s="1" t="s">
        <v>3620</v>
      </c>
      <c r="D1026" s="1" t="s">
        <v>3751</v>
      </c>
      <c r="E1026" s="1" t="s">
        <v>586</v>
      </c>
      <c r="F1026" s="1" t="str">
        <f>VLOOKUP(Table5[[#This Row],[نام کارشناس دفتر فنی]],Table1[],3,0)</f>
        <v>کارشناس بازرسی وبرنامه ریزی تعمیرات برق وابزاردقیق(2)</v>
      </c>
      <c r="G1026" s="1" t="s">
        <v>704</v>
      </c>
      <c r="H1026" s="1" t="str">
        <f>VLOOKUP(Table5[[#This Row],[نام شخص کارشناس نظارت]],Table1[],3,0)</f>
        <v>کارشناس برق و ابزار دقیق نظارت (1)</v>
      </c>
      <c r="I1026" s="1">
        <f>COUNTIF(Table2[کد سیستم],Table5[[#This Row],[کد سیستم]])</f>
        <v>1</v>
      </c>
    </row>
    <row r="1027" spans="1:9" x14ac:dyDescent="0.25">
      <c r="A1027" s="1">
        <v>1026</v>
      </c>
      <c r="B1027" s="1" t="s">
        <v>3622</v>
      </c>
      <c r="C1027" s="1" t="s">
        <v>3622</v>
      </c>
      <c r="D1027" s="1" t="s">
        <v>3751</v>
      </c>
      <c r="E1027" s="1" t="s">
        <v>586</v>
      </c>
      <c r="F1027" s="1" t="str">
        <f>VLOOKUP(Table5[[#This Row],[نام کارشناس دفتر فنی]],Table1[],3,0)</f>
        <v>کارشناس بازرسی وبرنامه ریزی تعمیرات برق وابزاردقیق(2)</v>
      </c>
      <c r="G1027" s="1" t="s">
        <v>704</v>
      </c>
      <c r="H1027" s="1" t="str">
        <f>VLOOKUP(Table5[[#This Row],[نام شخص کارشناس نظارت]],Table1[],3,0)</f>
        <v>کارشناس برق و ابزار دقیق نظارت (1)</v>
      </c>
      <c r="I1027" s="1">
        <f>COUNTIF(Table2[کد سیستم],Table5[[#This Row],[کد سیستم]])</f>
        <v>1</v>
      </c>
    </row>
    <row r="1028" spans="1:9" x14ac:dyDescent="0.25">
      <c r="A1028" s="1">
        <v>1027</v>
      </c>
      <c r="B1028" s="1" t="s">
        <v>3624</v>
      </c>
      <c r="C1028" s="1" t="s">
        <v>3624</v>
      </c>
      <c r="D1028" s="1" t="s">
        <v>3751</v>
      </c>
      <c r="E1028" s="1" t="s">
        <v>586</v>
      </c>
      <c r="F1028" s="1" t="str">
        <f>VLOOKUP(Table5[[#This Row],[نام کارشناس دفتر فنی]],Table1[],3,0)</f>
        <v>کارشناس بازرسی وبرنامه ریزی تعمیرات برق وابزاردقیق(2)</v>
      </c>
      <c r="G1028" s="1" t="s">
        <v>704</v>
      </c>
      <c r="H1028" s="1" t="str">
        <f>VLOOKUP(Table5[[#This Row],[نام شخص کارشناس نظارت]],Table1[],3,0)</f>
        <v>کارشناس برق و ابزار دقیق نظارت (1)</v>
      </c>
      <c r="I1028" s="1">
        <f>COUNTIF(Table2[کد سیستم],Table5[[#This Row],[کد سیستم]])</f>
        <v>1</v>
      </c>
    </row>
    <row r="1029" spans="1:9" x14ac:dyDescent="0.25">
      <c r="A1029" s="1">
        <v>1028</v>
      </c>
      <c r="B1029" s="1" t="s">
        <v>3626</v>
      </c>
      <c r="C1029" s="1" t="s">
        <v>3626</v>
      </c>
      <c r="D1029" s="1" t="s">
        <v>3751</v>
      </c>
      <c r="E1029" s="1" t="s">
        <v>586</v>
      </c>
      <c r="F1029" s="1" t="str">
        <f>VLOOKUP(Table5[[#This Row],[نام کارشناس دفتر فنی]],Table1[],3,0)</f>
        <v>کارشناس بازرسی وبرنامه ریزی تعمیرات برق وابزاردقیق(2)</v>
      </c>
      <c r="G1029" s="1" t="s">
        <v>704</v>
      </c>
      <c r="H1029" s="1" t="str">
        <f>VLOOKUP(Table5[[#This Row],[نام شخص کارشناس نظارت]],Table1[],3,0)</f>
        <v>کارشناس برق و ابزار دقیق نظارت (1)</v>
      </c>
      <c r="I1029" s="1">
        <f>COUNTIF(Table2[کد سیستم],Table5[[#This Row],[کد سیستم]])</f>
        <v>1</v>
      </c>
    </row>
    <row r="1030" spans="1:9" x14ac:dyDescent="0.25">
      <c r="A1030" s="1">
        <v>1029</v>
      </c>
      <c r="B1030" s="1" t="s">
        <v>3628</v>
      </c>
      <c r="C1030" s="1" t="s">
        <v>3628</v>
      </c>
      <c r="D1030" s="1" t="s">
        <v>3751</v>
      </c>
      <c r="E1030" s="1" t="s">
        <v>586</v>
      </c>
      <c r="F1030" s="1" t="str">
        <f>VLOOKUP(Table5[[#This Row],[نام کارشناس دفتر فنی]],Table1[],3,0)</f>
        <v>کارشناس بازرسی وبرنامه ریزی تعمیرات برق وابزاردقیق(2)</v>
      </c>
      <c r="G1030" s="1" t="s">
        <v>704</v>
      </c>
      <c r="H1030" s="1" t="str">
        <f>VLOOKUP(Table5[[#This Row],[نام شخص کارشناس نظارت]],Table1[],3,0)</f>
        <v>کارشناس برق و ابزار دقیق نظارت (1)</v>
      </c>
      <c r="I1030" s="1">
        <f>COUNTIF(Table2[کد سیستم],Table5[[#This Row],[کد سیستم]])</f>
        <v>1</v>
      </c>
    </row>
    <row r="1031" spans="1:9" x14ac:dyDescent="0.25">
      <c r="A1031" s="1">
        <v>1030</v>
      </c>
      <c r="B1031" s="1" t="s">
        <v>3630</v>
      </c>
      <c r="C1031" s="1" t="s">
        <v>3631</v>
      </c>
      <c r="D1031" s="1" t="s">
        <v>3751</v>
      </c>
      <c r="E1031" s="1" t="s">
        <v>586</v>
      </c>
      <c r="F1031" s="1" t="str">
        <f>VLOOKUP(Table5[[#This Row],[نام کارشناس دفتر فنی]],Table1[],3,0)</f>
        <v>کارشناس بازرسی وبرنامه ریزی تعمیرات برق وابزاردقیق(2)</v>
      </c>
      <c r="G1031" s="1" t="s">
        <v>704</v>
      </c>
      <c r="H1031" s="1" t="str">
        <f>VLOOKUP(Table5[[#This Row],[نام شخص کارشناس نظارت]],Table1[],3,0)</f>
        <v>کارشناس برق و ابزار دقیق نظارت (1)</v>
      </c>
      <c r="I1031" s="1">
        <f>COUNTIF(Table2[کد سیستم],Table5[[#This Row],[کد سیستم]])</f>
        <v>1</v>
      </c>
    </row>
    <row r="1032" spans="1:9" x14ac:dyDescent="0.25">
      <c r="A1032" s="1">
        <v>1031</v>
      </c>
      <c r="B1032" s="1" t="s">
        <v>3633</v>
      </c>
      <c r="C1032" s="1" t="s">
        <v>3633</v>
      </c>
      <c r="D1032" s="1" t="s">
        <v>3751</v>
      </c>
      <c r="E1032" s="1" t="s">
        <v>586</v>
      </c>
      <c r="F1032" s="1" t="str">
        <f>VLOOKUP(Table5[[#This Row],[نام کارشناس دفتر فنی]],Table1[],3,0)</f>
        <v>کارشناس بازرسی وبرنامه ریزی تعمیرات برق وابزاردقیق(2)</v>
      </c>
      <c r="G1032" s="1" t="s">
        <v>704</v>
      </c>
      <c r="H1032" s="1" t="str">
        <f>VLOOKUP(Table5[[#This Row],[نام شخص کارشناس نظارت]],Table1[],3,0)</f>
        <v>کارشناس برق و ابزار دقیق نظارت (1)</v>
      </c>
      <c r="I1032" s="1">
        <f>COUNTIF(Table2[کد سیستم],Table5[[#This Row],[کد سیستم]])</f>
        <v>1</v>
      </c>
    </row>
    <row r="1033" spans="1:9" x14ac:dyDescent="0.25">
      <c r="A1033" s="1">
        <v>1032</v>
      </c>
      <c r="B1033" s="1" t="s">
        <v>3635</v>
      </c>
      <c r="C1033" s="1" t="s">
        <v>3635</v>
      </c>
      <c r="D1033" s="1" t="s">
        <v>3751</v>
      </c>
      <c r="E1033" s="1" t="s">
        <v>586</v>
      </c>
      <c r="F1033" s="1" t="str">
        <f>VLOOKUP(Table5[[#This Row],[نام کارشناس دفتر فنی]],Table1[],3,0)</f>
        <v>کارشناس بازرسی وبرنامه ریزی تعمیرات برق وابزاردقیق(2)</v>
      </c>
      <c r="G1033" s="1" t="s">
        <v>704</v>
      </c>
      <c r="H1033" s="1" t="str">
        <f>VLOOKUP(Table5[[#This Row],[نام شخص کارشناس نظارت]],Table1[],3,0)</f>
        <v>کارشناس برق و ابزار دقیق نظارت (1)</v>
      </c>
      <c r="I1033" s="1">
        <f>COUNTIF(Table2[کد سیستم],Table5[[#This Row],[کد سیستم]])</f>
        <v>1</v>
      </c>
    </row>
    <row r="1034" spans="1:9" x14ac:dyDescent="0.25">
      <c r="A1034" s="1">
        <v>1033</v>
      </c>
      <c r="B1034" s="1" t="s">
        <v>3637</v>
      </c>
      <c r="C1034" s="1" t="s">
        <v>3637</v>
      </c>
      <c r="D1034" s="1" t="s">
        <v>3751</v>
      </c>
      <c r="E1034" s="1" t="s">
        <v>586</v>
      </c>
      <c r="F1034" s="1" t="str">
        <f>VLOOKUP(Table5[[#This Row],[نام کارشناس دفتر فنی]],Table1[],3,0)</f>
        <v>کارشناس بازرسی وبرنامه ریزی تعمیرات برق وابزاردقیق(2)</v>
      </c>
      <c r="G1034" s="1" t="s">
        <v>704</v>
      </c>
      <c r="H1034" s="1" t="str">
        <f>VLOOKUP(Table5[[#This Row],[نام شخص کارشناس نظارت]],Table1[],3,0)</f>
        <v>کارشناس برق و ابزار دقیق نظارت (1)</v>
      </c>
      <c r="I1034" s="1">
        <f>COUNTIF(Table2[کد سیستم],Table5[[#This Row],[کد سیستم]])</f>
        <v>1</v>
      </c>
    </row>
    <row r="1035" spans="1:9" x14ac:dyDescent="0.25">
      <c r="A1035" s="1">
        <v>1034</v>
      </c>
      <c r="B1035" s="1" t="s">
        <v>3639</v>
      </c>
      <c r="C1035" s="1" t="s">
        <v>3639</v>
      </c>
      <c r="D1035" s="1" t="s">
        <v>3751</v>
      </c>
      <c r="E1035" s="1" t="s">
        <v>586</v>
      </c>
      <c r="F1035" s="1" t="str">
        <f>VLOOKUP(Table5[[#This Row],[نام کارشناس دفتر فنی]],Table1[],3,0)</f>
        <v>کارشناس بازرسی وبرنامه ریزی تعمیرات برق وابزاردقیق(2)</v>
      </c>
      <c r="G1035" s="1" t="s">
        <v>704</v>
      </c>
      <c r="H1035" s="1" t="str">
        <f>VLOOKUP(Table5[[#This Row],[نام شخص کارشناس نظارت]],Table1[],3,0)</f>
        <v>کارشناس برق و ابزار دقیق نظارت (1)</v>
      </c>
      <c r="I1035" s="1">
        <f>COUNTIF(Table2[کد سیستم],Table5[[#This Row],[کد سیستم]])</f>
        <v>1</v>
      </c>
    </row>
    <row r="1036" spans="1:9" x14ac:dyDescent="0.25">
      <c r="A1036" s="1">
        <v>1035</v>
      </c>
      <c r="B1036" s="1" t="s">
        <v>3641</v>
      </c>
      <c r="C1036" s="1" t="s">
        <v>3641</v>
      </c>
      <c r="D1036" s="1" t="s">
        <v>3751</v>
      </c>
      <c r="E1036" s="1" t="s">
        <v>586</v>
      </c>
      <c r="F1036" s="1" t="str">
        <f>VLOOKUP(Table5[[#This Row],[نام کارشناس دفتر فنی]],Table1[],3,0)</f>
        <v>کارشناس بازرسی وبرنامه ریزی تعمیرات برق وابزاردقیق(2)</v>
      </c>
      <c r="G1036" s="1" t="s">
        <v>704</v>
      </c>
      <c r="H1036" s="1" t="str">
        <f>VLOOKUP(Table5[[#This Row],[نام شخص کارشناس نظارت]],Table1[],3,0)</f>
        <v>کارشناس برق و ابزار دقیق نظارت (1)</v>
      </c>
      <c r="I1036" s="1">
        <f>COUNTIF(Table2[کد سیستم],Table5[[#This Row],[کد سیستم]])</f>
        <v>1</v>
      </c>
    </row>
    <row r="1037" spans="1:9" x14ac:dyDescent="0.25">
      <c r="A1037" s="1">
        <v>1036</v>
      </c>
      <c r="B1037" s="1" t="s">
        <v>3643</v>
      </c>
      <c r="C1037" s="1" t="s">
        <v>3643</v>
      </c>
      <c r="D1037" s="1" t="s">
        <v>3751</v>
      </c>
      <c r="E1037" s="1" t="s">
        <v>586</v>
      </c>
      <c r="F1037" s="1" t="str">
        <f>VLOOKUP(Table5[[#This Row],[نام کارشناس دفتر فنی]],Table1[],3,0)</f>
        <v>کارشناس بازرسی وبرنامه ریزی تعمیرات برق وابزاردقیق(2)</v>
      </c>
      <c r="G1037" s="1" t="s">
        <v>704</v>
      </c>
      <c r="H1037" s="1" t="str">
        <f>VLOOKUP(Table5[[#This Row],[نام شخص کارشناس نظارت]],Table1[],3,0)</f>
        <v>کارشناس برق و ابزار دقیق نظارت (1)</v>
      </c>
      <c r="I1037" s="1">
        <f>COUNTIF(Table2[کد سیستم],Table5[[#This Row],[کد سیستم]])</f>
        <v>1</v>
      </c>
    </row>
    <row r="1038" spans="1:9" x14ac:dyDescent="0.25">
      <c r="A1038" s="1">
        <v>1037</v>
      </c>
      <c r="B1038" s="1" t="s">
        <v>3645</v>
      </c>
      <c r="C1038" s="1" t="s">
        <v>3645</v>
      </c>
      <c r="D1038" s="1" t="s">
        <v>3751</v>
      </c>
      <c r="E1038" s="1" t="s">
        <v>586</v>
      </c>
      <c r="F1038" s="1" t="str">
        <f>VLOOKUP(Table5[[#This Row],[نام کارشناس دفتر فنی]],Table1[],3,0)</f>
        <v>کارشناس بازرسی وبرنامه ریزی تعمیرات برق وابزاردقیق(2)</v>
      </c>
      <c r="G1038" s="1" t="s">
        <v>704</v>
      </c>
      <c r="H1038" s="1" t="str">
        <f>VLOOKUP(Table5[[#This Row],[نام شخص کارشناس نظارت]],Table1[],3,0)</f>
        <v>کارشناس برق و ابزار دقیق نظارت (1)</v>
      </c>
      <c r="I1038" s="1">
        <f>COUNTIF(Table2[کد سیستم],Table5[[#This Row],[کد سیستم]])</f>
        <v>1</v>
      </c>
    </row>
    <row r="1039" spans="1:9" x14ac:dyDescent="0.25">
      <c r="A1039" s="1">
        <v>1038</v>
      </c>
      <c r="B1039" s="1" t="s">
        <v>3647</v>
      </c>
      <c r="C1039" s="1" t="s">
        <v>3647</v>
      </c>
      <c r="D1039" s="1" t="s">
        <v>3751</v>
      </c>
      <c r="E1039" s="1" t="s">
        <v>586</v>
      </c>
      <c r="F1039" s="1" t="str">
        <f>VLOOKUP(Table5[[#This Row],[نام کارشناس دفتر فنی]],Table1[],3,0)</f>
        <v>کارشناس بازرسی وبرنامه ریزی تعمیرات برق وابزاردقیق(2)</v>
      </c>
      <c r="G1039" s="1" t="s">
        <v>704</v>
      </c>
      <c r="H1039" s="1" t="str">
        <f>VLOOKUP(Table5[[#This Row],[نام شخص کارشناس نظارت]],Table1[],3,0)</f>
        <v>کارشناس برق و ابزار دقیق نظارت (1)</v>
      </c>
      <c r="I1039" s="1">
        <f>COUNTIF(Table2[کد سیستم],Table5[[#This Row],[کد سیستم]])</f>
        <v>1</v>
      </c>
    </row>
    <row r="1040" spans="1:9" x14ac:dyDescent="0.25">
      <c r="A1040" s="1">
        <v>1039</v>
      </c>
      <c r="B1040" s="1" t="s">
        <v>3649</v>
      </c>
      <c r="C1040" s="1" t="s">
        <v>3649</v>
      </c>
      <c r="D1040" s="1" t="s">
        <v>3751</v>
      </c>
      <c r="E1040" s="1" t="s">
        <v>586</v>
      </c>
      <c r="F1040" s="1" t="str">
        <f>VLOOKUP(Table5[[#This Row],[نام کارشناس دفتر فنی]],Table1[],3,0)</f>
        <v>کارشناس بازرسی وبرنامه ریزی تعمیرات برق وابزاردقیق(2)</v>
      </c>
      <c r="G1040" s="1" t="s">
        <v>704</v>
      </c>
      <c r="H1040" s="1" t="str">
        <f>VLOOKUP(Table5[[#This Row],[نام شخص کارشناس نظارت]],Table1[],3,0)</f>
        <v>کارشناس برق و ابزار دقیق نظارت (1)</v>
      </c>
      <c r="I1040" s="1">
        <f>COUNTIF(Table2[کد سیستم],Table5[[#This Row],[کد سیستم]])</f>
        <v>1</v>
      </c>
    </row>
    <row r="1041" spans="1:9" x14ac:dyDescent="0.25">
      <c r="A1041" s="1">
        <v>1040</v>
      </c>
      <c r="B1041" s="1" t="s">
        <v>3651</v>
      </c>
      <c r="C1041" s="1" t="s">
        <v>3651</v>
      </c>
      <c r="D1041" s="1" t="s">
        <v>3751</v>
      </c>
      <c r="E1041" s="1" t="s">
        <v>586</v>
      </c>
      <c r="F1041" s="1" t="str">
        <f>VLOOKUP(Table5[[#This Row],[نام کارشناس دفتر فنی]],Table1[],3,0)</f>
        <v>کارشناس بازرسی وبرنامه ریزی تعمیرات برق وابزاردقیق(2)</v>
      </c>
      <c r="G1041" s="1" t="s">
        <v>704</v>
      </c>
      <c r="H1041" s="1" t="str">
        <f>VLOOKUP(Table5[[#This Row],[نام شخص کارشناس نظارت]],Table1[],3,0)</f>
        <v>کارشناس برق و ابزار دقیق نظارت (1)</v>
      </c>
      <c r="I1041" s="1">
        <f>COUNTIF(Table2[کد سیستم],Table5[[#This Row],[کد سیستم]])</f>
        <v>1</v>
      </c>
    </row>
    <row r="1042" spans="1:9" x14ac:dyDescent="0.25">
      <c r="A1042" s="1">
        <v>1041</v>
      </c>
      <c r="B1042" s="1" t="s">
        <v>3653</v>
      </c>
      <c r="C1042" s="1" t="s">
        <v>3653</v>
      </c>
      <c r="D1042" s="1" t="s">
        <v>3751</v>
      </c>
      <c r="E1042" s="1" t="s">
        <v>586</v>
      </c>
      <c r="F1042" s="1" t="str">
        <f>VLOOKUP(Table5[[#This Row],[نام کارشناس دفتر فنی]],Table1[],3,0)</f>
        <v>کارشناس بازرسی وبرنامه ریزی تعمیرات برق وابزاردقیق(2)</v>
      </c>
      <c r="G1042" s="1" t="s">
        <v>704</v>
      </c>
      <c r="H1042" s="1" t="str">
        <f>VLOOKUP(Table5[[#This Row],[نام شخص کارشناس نظارت]],Table1[],3,0)</f>
        <v>کارشناس برق و ابزار دقیق نظارت (1)</v>
      </c>
      <c r="I1042" s="1">
        <f>COUNTIF(Table2[کد سیستم],Table5[[#This Row],[کد سیستم]])</f>
        <v>1</v>
      </c>
    </row>
    <row r="1043" spans="1:9" x14ac:dyDescent="0.25">
      <c r="A1043" s="1">
        <v>1042</v>
      </c>
      <c r="B1043" s="1" t="s">
        <v>3655</v>
      </c>
      <c r="C1043" s="1" t="s">
        <v>3655</v>
      </c>
      <c r="D1043" s="1" t="s">
        <v>3751</v>
      </c>
      <c r="E1043" s="1" t="s">
        <v>586</v>
      </c>
      <c r="F1043" s="1" t="str">
        <f>VLOOKUP(Table5[[#This Row],[نام کارشناس دفتر فنی]],Table1[],3,0)</f>
        <v>کارشناس بازرسی وبرنامه ریزی تعمیرات برق وابزاردقیق(2)</v>
      </c>
      <c r="G1043" s="1" t="s">
        <v>704</v>
      </c>
      <c r="H1043" s="1" t="str">
        <f>VLOOKUP(Table5[[#This Row],[نام شخص کارشناس نظارت]],Table1[],3,0)</f>
        <v>کارشناس برق و ابزار دقیق نظارت (1)</v>
      </c>
      <c r="I1043" s="1">
        <f>COUNTIF(Table2[کد سیستم],Table5[[#This Row],[کد سیستم]])</f>
        <v>1</v>
      </c>
    </row>
    <row r="1044" spans="1:9" x14ac:dyDescent="0.25">
      <c r="A1044" s="1">
        <v>1043</v>
      </c>
      <c r="B1044" s="1" t="s">
        <v>3657</v>
      </c>
      <c r="C1044" s="1" t="s">
        <v>3657</v>
      </c>
      <c r="D1044" s="1" t="s">
        <v>3751</v>
      </c>
      <c r="E1044" s="1" t="s">
        <v>586</v>
      </c>
      <c r="F1044" s="1" t="str">
        <f>VLOOKUP(Table5[[#This Row],[نام کارشناس دفتر فنی]],Table1[],3,0)</f>
        <v>کارشناس بازرسی وبرنامه ریزی تعمیرات برق وابزاردقیق(2)</v>
      </c>
      <c r="G1044" s="1" t="s">
        <v>704</v>
      </c>
      <c r="H1044" s="1" t="str">
        <f>VLOOKUP(Table5[[#This Row],[نام شخص کارشناس نظارت]],Table1[],3,0)</f>
        <v>کارشناس برق و ابزار دقیق نظارت (1)</v>
      </c>
      <c r="I1044" s="1">
        <f>COUNTIF(Table2[کد سیستم],Table5[[#This Row],[کد سیستم]])</f>
        <v>1</v>
      </c>
    </row>
    <row r="1045" spans="1:9" x14ac:dyDescent="0.25">
      <c r="A1045" s="1">
        <v>1044</v>
      </c>
      <c r="B1045" s="1" t="s">
        <v>3659</v>
      </c>
      <c r="C1045" s="1" t="s">
        <v>3659</v>
      </c>
      <c r="D1045" s="1" t="s">
        <v>3751</v>
      </c>
      <c r="E1045" s="1" t="s">
        <v>586</v>
      </c>
      <c r="F1045" s="1" t="str">
        <f>VLOOKUP(Table5[[#This Row],[نام کارشناس دفتر فنی]],Table1[],3,0)</f>
        <v>کارشناس بازرسی وبرنامه ریزی تعمیرات برق وابزاردقیق(2)</v>
      </c>
      <c r="G1045" s="1" t="s">
        <v>704</v>
      </c>
      <c r="H1045" s="1" t="str">
        <f>VLOOKUP(Table5[[#This Row],[نام شخص کارشناس نظارت]],Table1[],3,0)</f>
        <v>کارشناس برق و ابزار دقیق نظارت (1)</v>
      </c>
      <c r="I1045" s="1">
        <f>COUNTIF(Table2[کد سیستم],Table5[[#This Row],[کد سیستم]])</f>
        <v>1</v>
      </c>
    </row>
    <row r="1046" spans="1:9" x14ac:dyDescent="0.25">
      <c r="A1046" s="1">
        <v>1045</v>
      </c>
      <c r="B1046" s="1" t="s">
        <v>3661</v>
      </c>
      <c r="C1046" s="1" t="s">
        <v>3661</v>
      </c>
      <c r="D1046" s="1" t="s">
        <v>3751</v>
      </c>
      <c r="E1046" s="1" t="s">
        <v>586</v>
      </c>
      <c r="F1046" s="1" t="str">
        <f>VLOOKUP(Table5[[#This Row],[نام کارشناس دفتر فنی]],Table1[],3,0)</f>
        <v>کارشناس بازرسی وبرنامه ریزی تعمیرات برق وابزاردقیق(2)</v>
      </c>
      <c r="G1046" s="1" t="s">
        <v>704</v>
      </c>
      <c r="H1046" s="1" t="str">
        <f>VLOOKUP(Table5[[#This Row],[نام شخص کارشناس نظارت]],Table1[],3,0)</f>
        <v>کارشناس برق و ابزار دقیق نظارت (1)</v>
      </c>
      <c r="I1046" s="1">
        <f>COUNTIF(Table2[کد سیستم],Table5[[#This Row],[کد سیستم]])</f>
        <v>1</v>
      </c>
    </row>
    <row r="1047" spans="1:9" x14ac:dyDescent="0.25">
      <c r="A1047" s="1">
        <v>1046</v>
      </c>
      <c r="B1047" s="1" t="s">
        <v>3663</v>
      </c>
      <c r="C1047" s="1" t="s">
        <v>3663</v>
      </c>
      <c r="D1047" s="1" t="s">
        <v>3751</v>
      </c>
      <c r="E1047" s="1" t="s">
        <v>586</v>
      </c>
      <c r="F1047" s="1" t="str">
        <f>VLOOKUP(Table5[[#This Row],[نام کارشناس دفتر فنی]],Table1[],3,0)</f>
        <v>کارشناس بازرسی وبرنامه ریزی تعمیرات برق وابزاردقیق(2)</v>
      </c>
      <c r="G1047" s="1" t="s">
        <v>704</v>
      </c>
      <c r="H1047" s="1" t="str">
        <f>VLOOKUP(Table5[[#This Row],[نام شخص کارشناس نظارت]],Table1[],3,0)</f>
        <v>کارشناس برق و ابزار دقیق نظارت (1)</v>
      </c>
      <c r="I1047" s="1">
        <f>COUNTIF(Table2[کد سیستم],Table5[[#This Row],[کد سیستم]])</f>
        <v>1</v>
      </c>
    </row>
    <row r="1048" spans="1:9" x14ac:dyDescent="0.25">
      <c r="A1048" s="1">
        <v>1047</v>
      </c>
      <c r="B1048" s="1" t="s">
        <v>3665</v>
      </c>
      <c r="C1048" s="1" t="s">
        <v>3665</v>
      </c>
      <c r="D1048" s="1" t="s">
        <v>3751</v>
      </c>
      <c r="E1048" s="1" t="s">
        <v>586</v>
      </c>
      <c r="F1048" s="1" t="str">
        <f>VLOOKUP(Table5[[#This Row],[نام کارشناس دفتر فنی]],Table1[],3,0)</f>
        <v>کارشناس بازرسی وبرنامه ریزی تعمیرات برق وابزاردقیق(2)</v>
      </c>
      <c r="G1048" s="1" t="s">
        <v>704</v>
      </c>
      <c r="H1048" s="1" t="str">
        <f>VLOOKUP(Table5[[#This Row],[نام شخص کارشناس نظارت]],Table1[],3,0)</f>
        <v>کارشناس برق و ابزار دقیق نظارت (1)</v>
      </c>
      <c r="I1048" s="1">
        <f>COUNTIF(Table2[کد سیستم],Table5[[#This Row],[کد سیستم]])</f>
        <v>1</v>
      </c>
    </row>
    <row r="1049" spans="1:9" x14ac:dyDescent="0.25">
      <c r="A1049" s="1">
        <v>1048</v>
      </c>
      <c r="B1049" s="1" t="s">
        <v>3667</v>
      </c>
      <c r="C1049" s="1" t="s">
        <v>3667</v>
      </c>
      <c r="D1049" s="1" t="s">
        <v>3751</v>
      </c>
      <c r="E1049" s="1" t="s">
        <v>586</v>
      </c>
      <c r="F1049" s="1" t="str">
        <f>VLOOKUP(Table5[[#This Row],[نام کارشناس دفتر فنی]],Table1[],3,0)</f>
        <v>کارشناس بازرسی وبرنامه ریزی تعمیرات برق وابزاردقیق(2)</v>
      </c>
      <c r="G1049" s="1" t="s">
        <v>704</v>
      </c>
      <c r="H1049" s="1" t="str">
        <f>VLOOKUP(Table5[[#This Row],[نام شخص کارشناس نظارت]],Table1[],3,0)</f>
        <v>کارشناس برق و ابزار دقیق نظارت (1)</v>
      </c>
      <c r="I1049" s="1">
        <f>COUNTIF(Table2[کد سیستم],Table5[[#This Row],[کد سیستم]])</f>
        <v>1</v>
      </c>
    </row>
    <row r="1050" spans="1:9" x14ac:dyDescent="0.25">
      <c r="A1050" s="1">
        <v>1049</v>
      </c>
      <c r="B1050" s="1" t="s">
        <v>3669</v>
      </c>
      <c r="C1050" s="1" t="s">
        <v>3669</v>
      </c>
      <c r="D1050" s="1" t="s">
        <v>3751</v>
      </c>
      <c r="E1050" s="1" t="s">
        <v>586</v>
      </c>
      <c r="F1050" s="1" t="str">
        <f>VLOOKUP(Table5[[#This Row],[نام کارشناس دفتر فنی]],Table1[],3,0)</f>
        <v>کارشناس بازرسی وبرنامه ریزی تعمیرات برق وابزاردقیق(2)</v>
      </c>
      <c r="G1050" s="1" t="s">
        <v>704</v>
      </c>
      <c r="H1050" s="1" t="str">
        <f>VLOOKUP(Table5[[#This Row],[نام شخص کارشناس نظارت]],Table1[],3,0)</f>
        <v>کارشناس برق و ابزار دقیق نظارت (1)</v>
      </c>
      <c r="I1050" s="1">
        <f>COUNTIF(Table2[کد سیستم],Table5[[#This Row],[کد سیستم]])</f>
        <v>1</v>
      </c>
    </row>
    <row r="1051" spans="1:9" x14ac:dyDescent="0.25">
      <c r="A1051" s="1">
        <v>1050</v>
      </c>
      <c r="B1051" s="1" t="s">
        <v>3671</v>
      </c>
      <c r="C1051" s="1" t="s">
        <v>3671</v>
      </c>
      <c r="D1051" s="1" t="s">
        <v>3751</v>
      </c>
      <c r="E1051" s="1" t="s">
        <v>586</v>
      </c>
      <c r="F1051" s="1" t="str">
        <f>VLOOKUP(Table5[[#This Row],[نام کارشناس دفتر فنی]],Table1[],3,0)</f>
        <v>کارشناس بازرسی وبرنامه ریزی تعمیرات برق وابزاردقیق(2)</v>
      </c>
      <c r="G1051" s="1" t="s">
        <v>704</v>
      </c>
      <c r="H1051" s="1" t="str">
        <f>VLOOKUP(Table5[[#This Row],[نام شخص کارشناس نظارت]],Table1[],3,0)</f>
        <v>کارشناس برق و ابزار دقیق نظارت (1)</v>
      </c>
      <c r="I1051" s="1">
        <f>COUNTIF(Table2[کد سیستم],Table5[[#This Row],[کد سیستم]])</f>
        <v>1</v>
      </c>
    </row>
    <row r="1052" spans="1:9" x14ac:dyDescent="0.25">
      <c r="A1052" s="1">
        <v>1051</v>
      </c>
      <c r="B1052" s="1" t="s">
        <v>3673</v>
      </c>
      <c r="C1052" s="1" t="s">
        <v>3673</v>
      </c>
      <c r="D1052" s="1" t="s">
        <v>3751</v>
      </c>
      <c r="E1052" s="1" t="s">
        <v>575</v>
      </c>
      <c r="F1052" s="1" t="str">
        <f>VLOOKUP(Table5[[#This Row],[نام کارشناس دفتر فنی]],Table1[],3,0)</f>
        <v>کارشناس کالیبراسیون و برنامه ریزی تعمیرات برق وابزاردقیق</v>
      </c>
      <c r="G1052" s="1" t="s">
        <v>704</v>
      </c>
      <c r="H1052" s="1" t="str">
        <f>VLOOKUP(Table5[[#This Row],[نام شخص کارشناس نظارت]],Table1[],3,0)</f>
        <v>کارشناس برق و ابزار دقیق نظارت (1)</v>
      </c>
      <c r="I1052" s="1">
        <f>COUNTIF(Table2[کد سیستم],Table5[[#This Row],[کد سیستم]])</f>
        <v>1</v>
      </c>
    </row>
    <row r="1053" spans="1:9" x14ac:dyDescent="0.25">
      <c r="A1053" s="1">
        <v>1052</v>
      </c>
      <c r="B1053" s="1" t="s">
        <v>3675</v>
      </c>
      <c r="C1053" s="1" t="s">
        <v>3676</v>
      </c>
      <c r="D1053" s="1" t="s">
        <v>3751</v>
      </c>
      <c r="E1053" s="1" t="s">
        <v>575</v>
      </c>
      <c r="F1053" s="1" t="str">
        <f>VLOOKUP(Table5[[#This Row],[نام کارشناس دفتر فنی]],Table1[],3,0)</f>
        <v>کارشناس کالیبراسیون و برنامه ریزی تعمیرات برق وابزاردقیق</v>
      </c>
      <c r="G1053" s="1" t="s">
        <v>704</v>
      </c>
      <c r="H1053" s="1" t="str">
        <f>VLOOKUP(Table5[[#This Row],[نام شخص کارشناس نظارت]],Table1[],3,0)</f>
        <v>کارشناس برق و ابزار دقیق نظارت (1)</v>
      </c>
      <c r="I1053" s="1">
        <f>COUNTIF(Table2[کد سیستم],Table5[[#This Row],[کد سیستم]])</f>
        <v>1</v>
      </c>
    </row>
    <row r="1054" spans="1:9" x14ac:dyDescent="0.25">
      <c r="A1054" s="1">
        <v>1053</v>
      </c>
      <c r="B1054" s="1" t="s">
        <v>3678</v>
      </c>
      <c r="C1054" s="1" t="s">
        <v>3678</v>
      </c>
      <c r="D1054" s="1" t="s">
        <v>3751</v>
      </c>
      <c r="E1054" s="1" t="s">
        <v>575</v>
      </c>
      <c r="F1054" s="1" t="str">
        <f>VLOOKUP(Table5[[#This Row],[نام کارشناس دفتر فنی]],Table1[],3,0)</f>
        <v>کارشناس کالیبراسیون و برنامه ریزی تعمیرات برق وابزاردقیق</v>
      </c>
      <c r="G1054" s="1" t="s">
        <v>704</v>
      </c>
      <c r="H1054" s="1" t="str">
        <f>VLOOKUP(Table5[[#This Row],[نام شخص کارشناس نظارت]],Table1[],3,0)</f>
        <v>کارشناس برق و ابزار دقیق نظارت (1)</v>
      </c>
      <c r="I1054" s="1">
        <f>COUNTIF(Table2[کد سیستم],Table5[[#This Row],[کد سیستم]])</f>
        <v>1</v>
      </c>
    </row>
    <row r="1055" spans="1:9" x14ac:dyDescent="0.25">
      <c r="A1055" s="1">
        <v>1054</v>
      </c>
      <c r="B1055" s="1" t="s">
        <v>3680</v>
      </c>
      <c r="C1055" s="1" t="s">
        <v>3680</v>
      </c>
      <c r="D1055" s="1" t="s">
        <v>3751</v>
      </c>
      <c r="E1055" s="1" t="s">
        <v>575</v>
      </c>
      <c r="F1055" s="1" t="str">
        <f>VLOOKUP(Table5[[#This Row],[نام کارشناس دفتر فنی]],Table1[],3,0)</f>
        <v>کارشناس کالیبراسیون و برنامه ریزی تعمیرات برق وابزاردقیق</v>
      </c>
      <c r="G1055" s="1" t="s">
        <v>704</v>
      </c>
      <c r="H1055" s="1" t="str">
        <f>VLOOKUP(Table5[[#This Row],[نام شخص کارشناس نظارت]],Table1[],3,0)</f>
        <v>کارشناس برق و ابزار دقیق نظارت (1)</v>
      </c>
      <c r="I1055" s="1">
        <f>COUNTIF(Table2[کد سیستم],Table5[[#This Row],[کد سیستم]])</f>
        <v>1</v>
      </c>
    </row>
    <row r="1056" spans="1:9" x14ac:dyDescent="0.25">
      <c r="A1056" s="1">
        <v>1055</v>
      </c>
      <c r="B1056" s="1" t="s">
        <v>3682</v>
      </c>
      <c r="C1056" s="1" t="s">
        <v>3682</v>
      </c>
      <c r="D1056" s="1" t="s">
        <v>3751</v>
      </c>
      <c r="E1056" s="1" t="s">
        <v>528</v>
      </c>
      <c r="F1056" s="1" t="str">
        <f>VLOOKUP(Table5[[#This Row],[نام کارشناس دفتر فنی]],Table1[],3,0)</f>
        <v>کارشناس بازرسی وبرنامه ریزی تعمیرات مکانیک(9)</v>
      </c>
      <c r="G1056" s="1" t="s">
        <v>704</v>
      </c>
      <c r="H1056" s="1" t="str">
        <f>VLOOKUP(Table5[[#This Row],[نام شخص کارشناس نظارت]],Table1[],3,0)</f>
        <v>کارشناس برق و ابزار دقیق نظارت (1)</v>
      </c>
      <c r="I1056" s="1">
        <f>COUNTIF(Table2[کد سیستم],Table5[[#This Row],[کد سیستم]])</f>
        <v>1</v>
      </c>
    </row>
    <row r="1057" spans="1:9" x14ac:dyDescent="0.25">
      <c r="A1057" s="1">
        <v>1056</v>
      </c>
      <c r="B1057" s="1" t="s">
        <v>3684</v>
      </c>
      <c r="C1057" s="1" t="s">
        <v>3684</v>
      </c>
      <c r="D1057" s="1" t="s">
        <v>3751</v>
      </c>
      <c r="E1057" s="1" t="s">
        <v>528</v>
      </c>
      <c r="F1057" s="1" t="str">
        <f>VLOOKUP(Table5[[#This Row],[نام کارشناس دفتر فنی]],Table1[],3,0)</f>
        <v>کارشناس بازرسی وبرنامه ریزی تعمیرات مکانیک(9)</v>
      </c>
      <c r="G1057" s="1" t="s">
        <v>704</v>
      </c>
      <c r="H1057" s="1" t="str">
        <f>VLOOKUP(Table5[[#This Row],[نام شخص کارشناس نظارت]],Table1[],3,0)</f>
        <v>کارشناس برق و ابزار دقیق نظارت (1)</v>
      </c>
      <c r="I1057" s="1">
        <f>COUNTIF(Table2[کد سیستم],Table5[[#This Row],[کد سیستم]])</f>
        <v>1</v>
      </c>
    </row>
    <row r="1058" spans="1:9" x14ac:dyDescent="0.25">
      <c r="A1058" s="1">
        <v>1057</v>
      </c>
      <c r="B1058" s="1" t="s">
        <v>3686</v>
      </c>
      <c r="C1058" s="1" t="s">
        <v>3686</v>
      </c>
      <c r="D1058" s="1" t="s">
        <v>3751</v>
      </c>
      <c r="E1058" s="1" t="s">
        <v>528</v>
      </c>
      <c r="F1058" s="1" t="str">
        <f>VLOOKUP(Table5[[#This Row],[نام کارشناس دفتر فنی]],Table1[],3,0)</f>
        <v>کارشناس بازرسی وبرنامه ریزی تعمیرات مکانیک(9)</v>
      </c>
      <c r="G1058" s="1" t="s">
        <v>704</v>
      </c>
      <c r="H1058" s="1" t="str">
        <f>VLOOKUP(Table5[[#This Row],[نام شخص کارشناس نظارت]],Table1[],3,0)</f>
        <v>کارشناس برق و ابزار دقیق نظارت (1)</v>
      </c>
      <c r="I1058" s="1">
        <f>COUNTIF(Table2[کد سیستم],Table5[[#This Row],[کد سیستم]])</f>
        <v>1</v>
      </c>
    </row>
    <row r="1059" spans="1:9" x14ac:dyDescent="0.25">
      <c r="A1059" s="1">
        <v>1058</v>
      </c>
      <c r="B1059" s="1" t="s">
        <v>3688</v>
      </c>
      <c r="C1059" s="1" t="s">
        <v>3688</v>
      </c>
      <c r="D1059" s="1" t="s">
        <v>3751</v>
      </c>
      <c r="E1059" s="1" t="s">
        <v>528</v>
      </c>
      <c r="F1059" s="1" t="str">
        <f>VLOOKUP(Table5[[#This Row],[نام کارشناس دفتر فنی]],Table1[],3,0)</f>
        <v>کارشناس بازرسی وبرنامه ریزی تعمیرات مکانیک(9)</v>
      </c>
      <c r="G1059" s="1" t="s">
        <v>704</v>
      </c>
      <c r="H1059" s="1" t="str">
        <f>VLOOKUP(Table5[[#This Row],[نام شخص کارشناس نظارت]],Table1[],3,0)</f>
        <v>کارشناس برق و ابزار دقیق نظارت (1)</v>
      </c>
      <c r="I1059" s="1">
        <f>COUNTIF(Table2[کد سیستم],Table5[[#This Row],[کد سیستم]])</f>
        <v>1</v>
      </c>
    </row>
    <row r="1060" spans="1:9" x14ac:dyDescent="0.25">
      <c r="A1060" s="1">
        <v>1059</v>
      </c>
      <c r="B1060" s="1" t="s">
        <v>3690</v>
      </c>
      <c r="C1060" s="1" t="s">
        <v>3690</v>
      </c>
      <c r="D1060" s="1" t="s">
        <v>3751</v>
      </c>
      <c r="E1060" s="1" t="s">
        <v>528</v>
      </c>
      <c r="F1060" s="1" t="str">
        <f>VLOOKUP(Table5[[#This Row],[نام کارشناس دفتر فنی]],Table1[],3,0)</f>
        <v>کارشناس بازرسی وبرنامه ریزی تعمیرات مکانیک(9)</v>
      </c>
      <c r="G1060" s="1" t="s">
        <v>704</v>
      </c>
      <c r="H1060" s="1" t="str">
        <f>VLOOKUP(Table5[[#This Row],[نام شخص کارشناس نظارت]],Table1[],3,0)</f>
        <v>کارشناس برق و ابزار دقیق نظارت (1)</v>
      </c>
      <c r="I1060" s="1">
        <f>COUNTIF(Table2[کد سیستم],Table5[[#This Row],[کد سیستم]])</f>
        <v>1</v>
      </c>
    </row>
    <row r="1061" spans="1:9" x14ac:dyDescent="0.25">
      <c r="A1061" s="1">
        <v>1060</v>
      </c>
      <c r="B1061" s="1" t="s">
        <v>3692</v>
      </c>
      <c r="C1061" s="1" t="s">
        <v>3692</v>
      </c>
      <c r="D1061" s="1" t="s">
        <v>3751</v>
      </c>
      <c r="E1061" s="1" t="s">
        <v>528</v>
      </c>
      <c r="F1061" s="1" t="str">
        <f>VLOOKUP(Table5[[#This Row],[نام کارشناس دفتر فنی]],Table1[],3,0)</f>
        <v>کارشناس بازرسی وبرنامه ریزی تعمیرات مکانیک(9)</v>
      </c>
      <c r="G1061" s="1" t="s">
        <v>704</v>
      </c>
      <c r="H1061" s="1" t="str">
        <f>VLOOKUP(Table5[[#This Row],[نام شخص کارشناس نظارت]],Table1[],3,0)</f>
        <v>کارشناس برق و ابزار دقیق نظارت (1)</v>
      </c>
      <c r="I1061" s="1">
        <f>COUNTIF(Table2[کد سیستم],Table5[[#This Row],[کد سیستم]])</f>
        <v>1</v>
      </c>
    </row>
    <row r="1062" spans="1:9" x14ac:dyDescent="0.25">
      <c r="A1062" s="1">
        <v>1061</v>
      </c>
      <c r="B1062" s="1" t="s">
        <v>3694</v>
      </c>
      <c r="C1062" s="1" t="s">
        <v>3694</v>
      </c>
      <c r="D1062" s="1" t="s">
        <v>3751</v>
      </c>
      <c r="E1062" s="1" t="s">
        <v>528</v>
      </c>
      <c r="F1062" s="1" t="str">
        <f>VLOOKUP(Table5[[#This Row],[نام کارشناس دفتر فنی]],Table1[],3,0)</f>
        <v>کارشناس بازرسی وبرنامه ریزی تعمیرات مکانیک(9)</v>
      </c>
      <c r="G1062" s="1" t="s">
        <v>704</v>
      </c>
      <c r="H1062" s="1" t="str">
        <f>VLOOKUP(Table5[[#This Row],[نام شخص کارشناس نظارت]],Table1[],3,0)</f>
        <v>کارشناس برق و ابزار دقیق نظارت (1)</v>
      </c>
      <c r="I1062" s="1">
        <f>COUNTIF(Table2[کد سیستم],Table5[[#This Row],[کد سیستم]])</f>
        <v>1</v>
      </c>
    </row>
    <row r="1063" spans="1:9" x14ac:dyDescent="0.25">
      <c r="A1063" s="1">
        <v>1062</v>
      </c>
      <c r="B1063" s="1" t="s">
        <v>3696</v>
      </c>
      <c r="C1063" s="1" t="s">
        <v>3696</v>
      </c>
      <c r="D1063" s="1" t="s">
        <v>3751</v>
      </c>
      <c r="E1063" s="1" t="s">
        <v>528</v>
      </c>
      <c r="F1063" s="1" t="str">
        <f>VLOOKUP(Table5[[#This Row],[نام کارشناس دفتر فنی]],Table1[],3,0)</f>
        <v>کارشناس بازرسی وبرنامه ریزی تعمیرات مکانیک(9)</v>
      </c>
      <c r="G1063" s="1" t="s">
        <v>704</v>
      </c>
      <c r="H1063" s="1" t="str">
        <f>VLOOKUP(Table5[[#This Row],[نام شخص کارشناس نظارت]],Table1[],3,0)</f>
        <v>کارشناس برق و ابزار دقیق نظارت (1)</v>
      </c>
      <c r="I1063" s="1">
        <f>COUNTIF(Table2[کد سیستم],Table5[[#This Row],[کد سیستم]])</f>
        <v>1</v>
      </c>
    </row>
    <row r="1064" spans="1:9" x14ac:dyDescent="0.25">
      <c r="A1064" s="1">
        <v>1063</v>
      </c>
      <c r="B1064" s="1" t="s">
        <v>3698</v>
      </c>
      <c r="C1064" s="1" t="s">
        <v>3698</v>
      </c>
      <c r="D1064" s="1" t="s">
        <v>3751</v>
      </c>
      <c r="E1064" s="1" t="s">
        <v>528</v>
      </c>
      <c r="F1064" s="1" t="str">
        <f>VLOOKUP(Table5[[#This Row],[نام کارشناس دفتر فنی]],Table1[],3,0)</f>
        <v>کارشناس بازرسی وبرنامه ریزی تعمیرات مکانیک(9)</v>
      </c>
      <c r="G1064" s="1" t="s">
        <v>704</v>
      </c>
      <c r="H1064" s="1" t="str">
        <f>VLOOKUP(Table5[[#This Row],[نام شخص کارشناس نظارت]],Table1[],3,0)</f>
        <v>کارشناس برق و ابزار دقیق نظارت (1)</v>
      </c>
      <c r="I1064" s="1">
        <f>COUNTIF(Table2[کد سیستم],Table5[[#This Row],[کد سیستم]])</f>
        <v>1</v>
      </c>
    </row>
    <row r="1065" spans="1:9" x14ac:dyDescent="0.25">
      <c r="A1065" s="1">
        <v>1064</v>
      </c>
      <c r="B1065" s="1" t="s">
        <v>3700</v>
      </c>
      <c r="C1065" s="1" t="s">
        <v>3700</v>
      </c>
      <c r="D1065" s="1" t="s">
        <v>3751</v>
      </c>
      <c r="E1065" s="1" t="s">
        <v>528</v>
      </c>
      <c r="F1065" s="1" t="str">
        <f>VLOOKUP(Table5[[#This Row],[نام کارشناس دفتر فنی]],Table1[],3,0)</f>
        <v>کارشناس بازرسی وبرنامه ریزی تعمیرات مکانیک(9)</v>
      </c>
      <c r="G1065" s="1" t="s">
        <v>704</v>
      </c>
      <c r="H1065" s="1" t="str">
        <f>VLOOKUP(Table5[[#This Row],[نام شخص کارشناس نظارت]],Table1[],3,0)</f>
        <v>کارشناس برق و ابزار دقیق نظارت (1)</v>
      </c>
      <c r="I1065" s="1">
        <f>COUNTIF(Table2[کد سیستم],Table5[[#This Row],[کد سیستم]])</f>
        <v>1</v>
      </c>
    </row>
    <row r="1066" spans="1:9" x14ac:dyDescent="0.25">
      <c r="A1066" s="1">
        <v>1065</v>
      </c>
      <c r="B1066" s="1" t="s">
        <v>3702</v>
      </c>
      <c r="C1066" s="1" t="s">
        <v>3702</v>
      </c>
      <c r="D1066" s="1" t="s">
        <v>3751</v>
      </c>
      <c r="E1066" s="1" t="s">
        <v>528</v>
      </c>
      <c r="F1066" s="1" t="str">
        <f>VLOOKUP(Table5[[#This Row],[نام کارشناس دفتر فنی]],Table1[],3,0)</f>
        <v>کارشناس بازرسی وبرنامه ریزی تعمیرات مکانیک(9)</v>
      </c>
      <c r="G1066" s="1" t="s">
        <v>704</v>
      </c>
      <c r="H1066" s="1" t="str">
        <f>VLOOKUP(Table5[[#This Row],[نام شخص کارشناس نظارت]],Table1[],3,0)</f>
        <v>کارشناس برق و ابزار دقیق نظارت (1)</v>
      </c>
      <c r="I1066" s="1">
        <f>COUNTIF(Table2[کد سیستم],Table5[[#This Row],[کد سیستم]])</f>
        <v>1</v>
      </c>
    </row>
    <row r="1067" spans="1:9" x14ac:dyDescent="0.25">
      <c r="A1067" s="1">
        <v>1066</v>
      </c>
      <c r="B1067" s="1" t="s">
        <v>3704</v>
      </c>
      <c r="C1067" s="1" t="s">
        <v>3704</v>
      </c>
      <c r="D1067" s="1" t="s">
        <v>3751</v>
      </c>
      <c r="E1067" s="1" t="s">
        <v>528</v>
      </c>
      <c r="F1067" s="1" t="str">
        <f>VLOOKUP(Table5[[#This Row],[نام کارشناس دفتر فنی]],Table1[],3,0)</f>
        <v>کارشناس بازرسی وبرنامه ریزی تعمیرات مکانیک(9)</v>
      </c>
      <c r="G1067" s="1" t="s">
        <v>704</v>
      </c>
      <c r="H1067" s="1" t="str">
        <f>VLOOKUP(Table5[[#This Row],[نام شخص کارشناس نظارت]],Table1[],3,0)</f>
        <v>کارشناس برق و ابزار دقیق نظارت (1)</v>
      </c>
      <c r="I1067" s="1">
        <f>COUNTIF(Table2[کد سیستم],Table5[[#This Row],[کد سیستم]])</f>
        <v>1</v>
      </c>
    </row>
    <row r="1068" spans="1:9" x14ac:dyDescent="0.25">
      <c r="A1068" s="1">
        <v>1067</v>
      </c>
      <c r="B1068" s="1" t="s">
        <v>3706</v>
      </c>
      <c r="C1068" s="1" t="s">
        <v>3706</v>
      </c>
      <c r="D1068" s="1" t="s">
        <v>3751</v>
      </c>
      <c r="E1068" s="1" t="s">
        <v>528</v>
      </c>
      <c r="F1068" s="1" t="str">
        <f>VLOOKUP(Table5[[#This Row],[نام کارشناس دفتر فنی]],Table1[],3,0)</f>
        <v>کارشناس بازرسی وبرنامه ریزی تعمیرات مکانیک(9)</v>
      </c>
      <c r="G1068" s="1" t="s">
        <v>704</v>
      </c>
      <c r="H1068" s="1" t="str">
        <f>VLOOKUP(Table5[[#This Row],[نام شخص کارشناس نظارت]],Table1[],3,0)</f>
        <v>کارشناس برق و ابزار دقیق نظارت (1)</v>
      </c>
      <c r="I1068" s="1">
        <f>COUNTIF(Table2[کد سیستم],Table5[[#This Row],[کد سیستم]])</f>
        <v>1</v>
      </c>
    </row>
    <row r="1069" spans="1:9" x14ac:dyDescent="0.25">
      <c r="A1069" s="1">
        <v>1068</v>
      </c>
      <c r="B1069" s="1" t="s">
        <v>3708</v>
      </c>
      <c r="C1069" s="1" t="s">
        <v>3708</v>
      </c>
      <c r="D1069" s="1" t="s">
        <v>3751</v>
      </c>
      <c r="E1069" s="1" t="s">
        <v>528</v>
      </c>
      <c r="F1069" s="1" t="str">
        <f>VLOOKUP(Table5[[#This Row],[نام کارشناس دفتر فنی]],Table1[],3,0)</f>
        <v>کارشناس بازرسی وبرنامه ریزی تعمیرات مکانیک(9)</v>
      </c>
      <c r="G1069" s="1" t="s">
        <v>704</v>
      </c>
      <c r="H1069" s="1" t="str">
        <f>VLOOKUP(Table5[[#This Row],[نام شخص کارشناس نظارت]],Table1[],3,0)</f>
        <v>کارشناس برق و ابزار دقیق نظارت (1)</v>
      </c>
      <c r="I1069" s="1">
        <f>COUNTIF(Table2[کد سیستم],Table5[[#This Row],[کد سیستم]])</f>
        <v>1</v>
      </c>
    </row>
    <row r="1070" spans="1:9" x14ac:dyDescent="0.25">
      <c r="A1070" s="1">
        <v>1069</v>
      </c>
      <c r="B1070" s="1" t="s">
        <v>3710</v>
      </c>
      <c r="C1070" s="1" t="s">
        <v>3710</v>
      </c>
      <c r="D1070" s="1" t="s">
        <v>3751</v>
      </c>
      <c r="E1070" s="1" t="s">
        <v>528</v>
      </c>
      <c r="F1070" s="1" t="str">
        <f>VLOOKUP(Table5[[#This Row],[نام کارشناس دفتر فنی]],Table1[],3,0)</f>
        <v>کارشناس بازرسی وبرنامه ریزی تعمیرات مکانیک(9)</v>
      </c>
      <c r="G1070" s="1" t="s">
        <v>704</v>
      </c>
      <c r="H1070" s="1" t="str">
        <f>VLOOKUP(Table5[[#This Row],[نام شخص کارشناس نظارت]],Table1[],3,0)</f>
        <v>کارشناس برق و ابزار دقیق نظارت (1)</v>
      </c>
      <c r="I1070" s="1">
        <f>COUNTIF(Table2[کد سیستم],Table5[[#This Row],[کد سیستم]])</f>
        <v>1</v>
      </c>
    </row>
    <row r="1071" spans="1:9" x14ac:dyDescent="0.25">
      <c r="A1071" s="1">
        <v>1070</v>
      </c>
      <c r="B1071" s="1" t="s">
        <v>3712</v>
      </c>
      <c r="C1071" s="1" t="s">
        <v>3712</v>
      </c>
      <c r="D1071" s="1" t="s">
        <v>3751</v>
      </c>
      <c r="E1071" s="1" t="s">
        <v>528</v>
      </c>
      <c r="F1071" s="1" t="str">
        <f>VLOOKUP(Table5[[#This Row],[نام کارشناس دفتر فنی]],Table1[],3,0)</f>
        <v>کارشناس بازرسی وبرنامه ریزی تعمیرات مکانیک(9)</v>
      </c>
      <c r="G1071" s="1" t="s">
        <v>704</v>
      </c>
      <c r="H1071" s="1" t="str">
        <f>VLOOKUP(Table5[[#This Row],[نام شخص کارشناس نظارت]],Table1[],3,0)</f>
        <v>کارشناس برق و ابزار دقیق نظارت (1)</v>
      </c>
      <c r="I1071" s="1">
        <f>COUNTIF(Table2[کد سیستم],Table5[[#This Row],[کد سیستم]])</f>
        <v>1</v>
      </c>
    </row>
    <row r="1072" spans="1:9" x14ac:dyDescent="0.25">
      <c r="A1072" s="1">
        <v>1071</v>
      </c>
      <c r="B1072" s="1" t="s">
        <v>3714</v>
      </c>
      <c r="C1072" s="1" t="s">
        <v>3714</v>
      </c>
      <c r="D1072" s="1" t="s">
        <v>3751</v>
      </c>
      <c r="E1072" s="1" t="s">
        <v>528</v>
      </c>
      <c r="F1072" s="1" t="str">
        <f>VLOOKUP(Table5[[#This Row],[نام کارشناس دفتر فنی]],Table1[],3,0)</f>
        <v>کارشناس بازرسی وبرنامه ریزی تعمیرات مکانیک(9)</v>
      </c>
      <c r="G1072" s="1" t="s">
        <v>704</v>
      </c>
      <c r="H1072" s="1" t="str">
        <f>VLOOKUP(Table5[[#This Row],[نام شخص کارشناس نظارت]],Table1[],3,0)</f>
        <v>کارشناس برق و ابزار دقیق نظارت (1)</v>
      </c>
      <c r="I1072" s="1">
        <f>COUNTIF(Table2[کد سیستم],Table5[[#This Row],[کد سیستم]])</f>
        <v>1</v>
      </c>
    </row>
    <row r="1073" spans="1:9" x14ac:dyDescent="0.25">
      <c r="A1073" s="1">
        <v>1072</v>
      </c>
      <c r="B1073" s="1" t="s">
        <v>3716</v>
      </c>
      <c r="C1073" s="1" t="s">
        <v>3716</v>
      </c>
      <c r="D1073" s="1" t="s">
        <v>3751</v>
      </c>
      <c r="E1073" s="1" t="s">
        <v>528</v>
      </c>
      <c r="F1073" s="1" t="str">
        <f>VLOOKUP(Table5[[#This Row],[نام کارشناس دفتر فنی]],Table1[],3,0)</f>
        <v>کارشناس بازرسی وبرنامه ریزی تعمیرات مکانیک(9)</v>
      </c>
      <c r="G1073" s="1" t="s">
        <v>704</v>
      </c>
      <c r="H1073" s="1" t="str">
        <f>VLOOKUP(Table5[[#This Row],[نام شخص کارشناس نظارت]],Table1[],3,0)</f>
        <v>کارشناس برق و ابزار دقیق نظارت (1)</v>
      </c>
      <c r="I1073" s="1">
        <f>COUNTIF(Table2[کد سیستم],Table5[[#This Row],[کد سیستم]])</f>
        <v>1</v>
      </c>
    </row>
    <row r="1074" spans="1:9" x14ac:dyDescent="0.25">
      <c r="A1074" s="1">
        <v>1073</v>
      </c>
      <c r="B1074" s="1" t="s">
        <v>3718</v>
      </c>
      <c r="C1074" s="1" t="s">
        <v>3718</v>
      </c>
      <c r="D1074" s="1" t="s">
        <v>3751</v>
      </c>
      <c r="E1074" s="1" t="s">
        <v>528</v>
      </c>
      <c r="F1074" s="1" t="str">
        <f>VLOOKUP(Table5[[#This Row],[نام کارشناس دفتر فنی]],Table1[],3,0)</f>
        <v>کارشناس بازرسی وبرنامه ریزی تعمیرات مکانیک(9)</v>
      </c>
      <c r="G1074" s="1" t="s">
        <v>704</v>
      </c>
      <c r="H1074" s="1" t="str">
        <f>VLOOKUP(Table5[[#This Row],[نام شخص کارشناس نظارت]],Table1[],3,0)</f>
        <v>کارشناس برق و ابزار دقیق نظارت (1)</v>
      </c>
      <c r="I1074" s="1">
        <f>COUNTIF(Table2[کد سیستم],Table5[[#This Row],[کد سیستم]])</f>
        <v>1</v>
      </c>
    </row>
    <row r="1075" spans="1:9" x14ac:dyDescent="0.25">
      <c r="A1075" s="1">
        <v>1074</v>
      </c>
      <c r="B1075" s="1" t="s">
        <v>3720</v>
      </c>
      <c r="C1075" s="1" t="s">
        <v>3720</v>
      </c>
      <c r="D1075" s="1" t="s">
        <v>3751</v>
      </c>
      <c r="E1075" s="1" t="s">
        <v>528</v>
      </c>
      <c r="F1075" s="1" t="str">
        <f>VLOOKUP(Table5[[#This Row],[نام کارشناس دفتر فنی]],Table1[],3,0)</f>
        <v>کارشناس بازرسی وبرنامه ریزی تعمیرات مکانیک(9)</v>
      </c>
      <c r="G1075" s="1" t="s">
        <v>704</v>
      </c>
      <c r="H1075" s="1" t="str">
        <f>VLOOKUP(Table5[[#This Row],[نام شخص کارشناس نظارت]],Table1[],3,0)</f>
        <v>کارشناس برق و ابزار دقیق نظارت (1)</v>
      </c>
      <c r="I1075" s="1">
        <f>COUNTIF(Table2[کد سیستم],Table5[[#This Row],[کد سیستم]])</f>
        <v>1</v>
      </c>
    </row>
    <row r="1076" spans="1:9" x14ac:dyDescent="0.25">
      <c r="A1076" s="1">
        <v>1075</v>
      </c>
      <c r="B1076" s="1" t="s">
        <v>3722</v>
      </c>
      <c r="C1076" s="1" t="s">
        <v>3722</v>
      </c>
      <c r="D1076" s="1" t="s">
        <v>3751</v>
      </c>
      <c r="E1076" s="1" t="s">
        <v>528</v>
      </c>
      <c r="F1076" s="1" t="str">
        <f>VLOOKUP(Table5[[#This Row],[نام کارشناس دفتر فنی]],Table1[],3,0)</f>
        <v>کارشناس بازرسی وبرنامه ریزی تعمیرات مکانیک(9)</v>
      </c>
      <c r="G1076" s="1" t="s">
        <v>704</v>
      </c>
      <c r="H1076" s="1" t="str">
        <f>VLOOKUP(Table5[[#This Row],[نام شخص کارشناس نظارت]],Table1[],3,0)</f>
        <v>کارشناس برق و ابزار دقیق نظارت (1)</v>
      </c>
      <c r="I1076" s="1">
        <f>COUNTIF(Table2[کد سیستم],Table5[[#This Row],[کد سیستم]])</f>
        <v>1</v>
      </c>
    </row>
    <row r="1077" spans="1:9" x14ac:dyDescent="0.25">
      <c r="A1077" s="1">
        <v>1076</v>
      </c>
      <c r="B1077" s="1" t="s">
        <v>3724</v>
      </c>
      <c r="C1077" s="1" t="s">
        <v>3724</v>
      </c>
      <c r="D1077" s="1" t="s">
        <v>3751</v>
      </c>
      <c r="E1077" s="1" t="s">
        <v>528</v>
      </c>
      <c r="F1077" s="1" t="str">
        <f>VLOOKUP(Table5[[#This Row],[نام کارشناس دفتر فنی]],Table1[],3,0)</f>
        <v>کارشناس بازرسی وبرنامه ریزی تعمیرات مکانیک(9)</v>
      </c>
      <c r="G1077" s="1" t="s">
        <v>704</v>
      </c>
      <c r="H1077" s="1" t="str">
        <f>VLOOKUP(Table5[[#This Row],[نام شخص کارشناس نظارت]],Table1[],3,0)</f>
        <v>کارشناس برق و ابزار دقیق نظارت (1)</v>
      </c>
      <c r="I1077" s="1">
        <f>COUNTIF(Table2[کد سیستم],Table5[[#This Row],[کد سیستم]])</f>
        <v>1</v>
      </c>
    </row>
    <row r="1078" spans="1:9" x14ac:dyDescent="0.25">
      <c r="A1078" s="1">
        <v>1077</v>
      </c>
      <c r="B1078" s="1" t="s">
        <v>3726</v>
      </c>
      <c r="C1078" s="1" t="s">
        <v>3726</v>
      </c>
      <c r="D1078" s="1" t="s">
        <v>3751</v>
      </c>
      <c r="E1078" s="1" t="s">
        <v>528</v>
      </c>
      <c r="F1078" s="1" t="str">
        <f>VLOOKUP(Table5[[#This Row],[نام کارشناس دفتر فنی]],Table1[],3,0)</f>
        <v>کارشناس بازرسی وبرنامه ریزی تعمیرات مکانیک(9)</v>
      </c>
      <c r="G1078" s="1" t="s">
        <v>704</v>
      </c>
      <c r="H1078" s="1" t="str">
        <f>VLOOKUP(Table5[[#This Row],[نام شخص کارشناس نظارت]],Table1[],3,0)</f>
        <v>کارشناس برق و ابزار دقیق نظارت (1)</v>
      </c>
      <c r="I1078" s="1">
        <f>COUNTIF(Table2[کد سیستم],Table5[[#This Row],[کد سیستم]])</f>
        <v>1</v>
      </c>
    </row>
    <row r="1079" spans="1:9" x14ac:dyDescent="0.25">
      <c r="A1079" s="1">
        <v>1078</v>
      </c>
      <c r="B1079" s="1" t="s">
        <v>3728</v>
      </c>
      <c r="C1079" s="1" t="s">
        <v>3728</v>
      </c>
      <c r="D1079" s="1" t="s">
        <v>3751</v>
      </c>
      <c r="E1079" s="1" t="s">
        <v>528</v>
      </c>
      <c r="F1079" s="1" t="str">
        <f>VLOOKUP(Table5[[#This Row],[نام کارشناس دفتر فنی]],Table1[],3,0)</f>
        <v>کارشناس بازرسی وبرنامه ریزی تعمیرات مکانیک(9)</v>
      </c>
      <c r="G1079" s="1" t="s">
        <v>704</v>
      </c>
      <c r="H1079" s="1" t="str">
        <f>VLOOKUP(Table5[[#This Row],[نام شخص کارشناس نظارت]],Table1[],3,0)</f>
        <v>کارشناس برق و ابزار دقیق نظارت (1)</v>
      </c>
      <c r="I1079" s="1">
        <f>COUNTIF(Table2[کد سیستم],Table5[[#This Row],[کد سیستم]])</f>
        <v>1</v>
      </c>
    </row>
    <row r="1080" spans="1:9" x14ac:dyDescent="0.25">
      <c r="A1080" s="1">
        <v>1079</v>
      </c>
      <c r="B1080" s="1" t="s">
        <v>3730</v>
      </c>
      <c r="C1080" s="1" t="s">
        <v>3730</v>
      </c>
      <c r="D1080" s="1" t="s">
        <v>3751</v>
      </c>
      <c r="E1080" s="1" t="s">
        <v>528</v>
      </c>
      <c r="F1080" s="1" t="str">
        <f>VLOOKUP(Table5[[#This Row],[نام کارشناس دفتر فنی]],Table1[],3,0)</f>
        <v>کارشناس بازرسی وبرنامه ریزی تعمیرات مکانیک(9)</v>
      </c>
      <c r="G1080" s="1" t="s">
        <v>704</v>
      </c>
      <c r="H1080" s="1" t="str">
        <f>VLOOKUP(Table5[[#This Row],[نام شخص کارشناس نظارت]],Table1[],3,0)</f>
        <v>کارشناس برق و ابزار دقیق نظارت (1)</v>
      </c>
      <c r="I1080" s="1">
        <f>COUNTIF(Table2[کد سیستم],Table5[[#This Row],[کد سیستم]])</f>
        <v>1</v>
      </c>
    </row>
    <row r="1081" spans="1:9" x14ac:dyDescent="0.25">
      <c r="A1081" s="1">
        <v>1080</v>
      </c>
      <c r="B1081" s="1" t="s">
        <v>3732</v>
      </c>
      <c r="C1081" s="1" t="s">
        <v>3732</v>
      </c>
      <c r="D1081" s="1" t="s">
        <v>3751</v>
      </c>
      <c r="E1081" s="1" t="s">
        <v>528</v>
      </c>
      <c r="F1081" s="1" t="str">
        <f>VLOOKUP(Table5[[#This Row],[نام کارشناس دفتر فنی]],Table1[],3,0)</f>
        <v>کارشناس بازرسی وبرنامه ریزی تعمیرات مکانیک(9)</v>
      </c>
      <c r="G1081" s="1" t="s">
        <v>704</v>
      </c>
      <c r="H1081" s="1" t="str">
        <f>VLOOKUP(Table5[[#This Row],[نام شخص کارشناس نظارت]],Table1[],3,0)</f>
        <v>کارشناس برق و ابزار دقیق نظارت (1)</v>
      </c>
      <c r="I1081" s="1">
        <f>COUNTIF(Table2[کد سیستم],Table5[[#This Row],[کد سیستم]])</f>
        <v>1</v>
      </c>
    </row>
    <row r="1082" spans="1:9" x14ac:dyDescent="0.25">
      <c r="A1082" s="1">
        <v>1081</v>
      </c>
      <c r="B1082" s="1" t="s">
        <v>3734</v>
      </c>
      <c r="C1082" s="1" t="s">
        <v>3735</v>
      </c>
      <c r="D1082" s="1" t="s">
        <v>3751</v>
      </c>
      <c r="E1082" s="1" t="s">
        <v>528</v>
      </c>
      <c r="F1082" s="1" t="str">
        <f>VLOOKUP(Table5[[#This Row],[نام کارشناس دفتر فنی]],Table1[],3,0)</f>
        <v>کارشناس بازرسی وبرنامه ریزی تعمیرات مکانیک(9)</v>
      </c>
      <c r="G1082" s="1" t="s">
        <v>704</v>
      </c>
      <c r="H1082" s="1" t="str">
        <f>VLOOKUP(Table5[[#This Row],[نام شخص کارشناس نظارت]],Table1[],3,0)</f>
        <v>کارشناس برق و ابزار دقیق نظارت (1)</v>
      </c>
      <c r="I1082" s="1">
        <f>COUNTIF(Table2[کد سیستم],Table5[[#This Row],[کد سیستم]])</f>
        <v>1</v>
      </c>
    </row>
    <row r="1083" spans="1:9" x14ac:dyDescent="0.25">
      <c r="A1083" s="1">
        <v>1082</v>
      </c>
      <c r="B1083" s="1" t="s">
        <v>3737</v>
      </c>
      <c r="C1083" s="1" t="s">
        <v>3738</v>
      </c>
      <c r="D1083" s="1" t="s">
        <v>3751</v>
      </c>
      <c r="E1083" s="1" t="s">
        <v>528</v>
      </c>
      <c r="F1083" s="1" t="str">
        <f>VLOOKUP(Table5[[#This Row],[نام کارشناس دفتر فنی]],Table1[],3,0)</f>
        <v>کارشناس بازرسی وبرنامه ریزی تعمیرات مکانیک(9)</v>
      </c>
      <c r="G1083" s="1" t="s">
        <v>704</v>
      </c>
      <c r="H1083" s="1" t="str">
        <f>VLOOKUP(Table5[[#This Row],[نام شخص کارشناس نظارت]],Table1[],3,0)</f>
        <v>کارشناس برق و ابزار دقیق نظارت (1)</v>
      </c>
      <c r="I1083" s="1">
        <f>COUNTIF(Table2[کد سیستم],Table5[[#This Row],[کد سیستم]])</f>
        <v>1</v>
      </c>
    </row>
    <row r="1084" spans="1:9" x14ac:dyDescent="0.25">
      <c r="A1084" s="1">
        <v>1083</v>
      </c>
      <c r="B1084" s="1" t="s">
        <v>3740</v>
      </c>
      <c r="C1084" s="1" t="s">
        <v>3740</v>
      </c>
      <c r="D1084" s="1" t="s">
        <v>3751</v>
      </c>
      <c r="E1084" s="1" t="s">
        <v>528</v>
      </c>
      <c r="F1084" s="1" t="str">
        <f>VLOOKUP(Table5[[#This Row],[نام کارشناس دفتر فنی]],Table1[],3,0)</f>
        <v>کارشناس بازرسی وبرنامه ریزی تعمیرات مکانیک(9)</v>
      </c>
      <c r="G1084" s="1" t="s">
        <v>704</v>
      </c>
      <c r="H1084" s="1" t="str">
        <f>VLOOKUP(Table5[[#This Row],[نام شخص کارشناس نظارت]],Table1[],3,0)</f>
        <v>کارشناس برق و ابزار دقیق نظارت (1)</v>
      </c>
      <c r="I1084" s="1">
        <f>COUNTIF(Table2[کد سیستم],Table5[[#This Row],[کد سیستم]])</f>
        <v>1</v>
      </c>
    </row>
    <row r="1085" spans="1:9" x14ac:dyDescent="0.25">
      <c r="A1085" s="1">
        <v>1084</v>
      </c>
      <c r="B1085" s="1" t="s">
        <v>3742</v>
      </c>
      <c r="C1085" s="1" t="s">
        <v>3742</v>
      </c>
      <c r="D1085" s="1" t="s">
        <v>3751</v>
      </c>
      <c r="E1085" s="1" t="s">
        <v>528</v>
      </c>
      <c r="F1085" s="1" t="str">
        <f>VLOOKUP(Table5[[#This Row],[نام کارشناس دفتر فنی]],Table1[],3,0)</f>
        <v>کارشناس بازرسی وبرنامه ریزی تعمیرات مکانیک(9)</v>
      </c>
      <c r="G1085" s="1" t="s">
        <v>704</v>
      </c>
      <c r="H1085" s="1" t="str">
        <f>VLOOKUP(Table5[[#This Row],[نام شخص کارشناس نظارت]],Table1[],3,0)</f>
        <v>کارشناس برق و ابزار دقیق نظارت (1)</v>
      </c>
      <c r="I1085" s="1">
        <f>COUNTIF(Table2[کد سیستم],Table5[[#This Row],[کد سیستم]])</f>
        <v>1</v>
      </c>
    </row>
    <row r="1086" spans="1:9" x14ac:dyDescent="0.25">
      <c r="A1086" s="1">
        <v>1085</v>
      </c>
      <c r="B1086" s="4" t="s">
        <v>3864</v>
      </c>
      <c r="C1086" s="4" t="s">
        <v>3864</v>
      </c>
      <c r="D1086" s="1" t="s">
        <v>3751</v>
      </c>
      <c r="E1086" s="1" t="s">
        <v>586</v>
      </c>
      <c r="F1086" s="1" t="str">
        <f>VLOOKUP(Table5[[#This Row],[نام کارشناس دفتر فنی]],Table1[],3,0)</f>
        <v>کارشناس بازرسی وبرنامه ریزی تعمیرات برق وابزاردقیق(2)</v>
      </c>
      <c r="G1086" s="1" t="s">
        <v>704</v>
      </c>
      <c r="H1086" s="1" t="str">
        <f>VLOOKUP(Table5[[#This Row],[نام شخص کارشناس نظارت]],Table1[],3,0)</f>
        <v>کارشناس برق و ابزار دقیق نظارت (1)</v>
      </c>
      <c r="I1086" s="1">
        <f>COUNTIF(Table2[کد سیستم],Table5[[#This Row],[کد سیستم]])</f>
        <v>1</v>
      </c>
    </row>
    <row r="1087" spans="1:9" x14ac:dyDescent="0.25">
      <c r="A1087" s="1">
        <v>1086</v>
      </c>
      <c r="B1087" s="4" t="s">
        <v>3866</v>
      </c>
      <c r="C1087" s="4" t="s">
        <v>3866</v>
      </c>
      <c r="D1087" s="1" t="s">
        <v>3751</v>
      </c>
      <c r="E1087" s="1" t="s">
        <v>528</v>
      </c>
      <c r="F1087" s="1" t="str">
        <f>VLOOKUP(Table5[[#This Row],[نام کارشناس دفتر فنی]],Table1[],3,0)</f>
        <v>کارشناس بازرسی وبرنامه ریزی تعمیرات مکانیک(9)</v>
      </c>
      <c r="G1087" s="1" t="s">
        <v>704</v>
      </c>
      <c r="H1087" s="1" t="str">
        <f>VLOOKUP(Table5[[#This Row],[نام شخص کارشناس نظارت]],Table1[],3,0)</f>
        <v>کارشناس برق و ابزار دقیق نظارت (1)</v>
      </c>
      <c r="I1087" s="1">
        <f>COUNTIF(Table2[کد سیستم],Table5[[#This Row],[کد سیستم]])</f>
        <v>1</v>
      </c>
    </row>
    <row r="1088" spans="1:9" x14ac:dyDescent="0.25">
      <c r="A1088" s="1">
        <v>1087</v>
      </c>
      <c r="B1088" s="4" t="s">
        <v>3868</v>
      </c>
      <c r="C1088" s="4" t="s">
        <v>3868</v>
      </c>
      <c r="D1088" s="1" t="s">
        <v>3751</v>
      </c>
      <c r="E1088" s="1" t="s">
        <v>528</v>
      </c>
      <c r="F1088" s="1" t="str">
        <f>VLOOKUP(Table5[[#This Row],[نام کارشناس دفتر فنی]],Table1[],3,0)</f>
        <v>کارشناس بازرسی وبرنامه ریزی تعمیرات مکانیک(9)</v>
      </c>
      <c r="G1088" s="1" t="s">
        <v>704</v>
      </c>
      <c r="H1088" s="1" t="str">
        <f>VLOOKUP(Table5[[#This Row],[نام شخص کارشناس نظارت]],Table1[],3,0)</f>
        <v>کارشناس برق و ابزار دقیق نظارت (1)</v>
      </c>
      <c r="I1088" s="1">
        <f>COUNTIF(Table2[کد سیستم],Table5[[#This Row],[کد سیستم]])</f>
        <v>1</v>
      </c>
    </row>
    <row r="1089" spans="1:9" x14ac:dyDescent="0.25">
      <c r="A1089" s="1">
        <v>1088</v>
      </c>
      <c r="B1089" s="4" t="s">
        <v>3877</v>
      </c>
      <c r="C1089" s="4" t="s">
        <v>3877</v>
      </c>
      <c r="D1089" s="1" t="s">
        <v>3751</v>
      </c>
      <c r="E1089" s="1" t="s">
        <v>528</v>
      </c>
      <c r="F1089" s="1" t="str">
        <f>VLOOKUP(Table5[[#This Row],[نام کارشناس دفتر فنی]],Table1[],3,0)</f>
        <v>کارشناس بازرسی وبرنامه ریزی تعمیرات مکانیک(9)</v>
      </c>
      <c r="G1089" s="1" t="s">
        <v>704</v>
      </c>
      <c r="H1089" s="1" t="str">
        <f>VLOOKUP(Table5[[#This Row],[نام شخص کارشناس نظارت]],Table1[],3,0)</f>
        <v>کارشناس برق و ابزار دقیق نظارت (1)</v>
      </c>
      <c r="I1089" s="1">
        <f>COUNTIF(Table2[کد سیستم],Table5[[#This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89"/>
  <sheetViews>
    <sheetView tabSelected="1" workbookViewId="0">
      <selection activeCell="G666" sqref="G666:G1089"/>
    </sheetView>
  </sheetViews>
  <sheetFormatPr defaultRowHeight="15" x14ac:dyDescent="0.25"/>
  <cols>
    <col min="1" max="1" width="9.625" bestFit="1" customWidth="1"/>
    <col min="2" max="2" width="44.625" bestFit="1" customWidth="1"/>
    <col min="3" max="3" width="24.375" bestFit="1" customWidth="1"/>
    <col min="4" max="4" width="14" bestFit="1" customWidth="1"/>
    <col min="5" max="5" width="20.875" bestFit="1" customWidth="1"/>
    <col min="6" max="6" width="48.375" customWidth="1"/>
    <col min="7" max="7" width="25.375" style="1" bestFit="1" customWidth="1"/>
    <col min="8" max="8" width="27.125" bestFit="1" customWidth="1"/>
    <col min="9" max="9" width="31.625" bestFit="1" customWidth="1"/>
  </cols>
  <sheetData>
    <row r="1" spans="1:9" x14ac:dyDescent="0.25">
      <c r="A1" s="1" t="s">
        <v>3763</v>
      </c>
      <c r="B1" s="1" t="s">
        <v>1543</v>
      </c>
      <c r="C1" s="1" t="s">
        <v>1544</v>
      </c>
      <c r="D1" s="1" t="s">
        <v>3764</v>
      </c>
      <c r="E1" s="1" t="s">
        <v>3765</v>
      </c>
      <c r="F1" s="1" t="s">
        <v>3981</v>
      </c>
      <c r="G1" s="1" t="s">
        <v>3766</v>
      </c>
      <c r="H1" s="1" t="s">
        <v>3982</v>
      </c>
      <c r="I1" s="5" t="s">
        <v>3878</v>
      </c>
    </row>
    <row r="2" spans="1:9" hidden="1" x14ac:dyDescent="0.25">
      <c r="A2" s="1">
        <v>1</v>
      </c>
      <c r="B2" s="1" t="s">
        <v>1546</v>
      </c>
      <c r="C2" s="1" t="s">
        <v>1546</v>
      </c>
      <c r="D2" s="1" t="s">
        <v>3760</v>
      </c>
      <c r="E2" s="1" t="s">
        <v>586</v>
      </c>
      <c r="F2" s="1" t="str">
        <f>VLOOKUP(Table1113[[#This Row],[نام کارشناس دفتر فنی]],Table1[],3,0)</f>
        <v>کارشناس بازرسی وبرنامه ریزی تعمیرات برق وابزاردقیق(2)</v>
      </c>
      <c r="G2" s="1" t="s">
        <v>1000</v>
      </c>
      <c r="H2" t="str">
        <f>VLOOKUP(Table1113[[#This Row],[نام شخص کارشناس نظارت]],Table1[],3,0)</f>
        <v>کارشناس برق و ابزار دقیق نظارت (2)</v>
      </c>
      <c r="I2" s="1">
        <f>COUNTIF(Table2[کد سیستم],Table1113[[#This Row],[کد سیستم]])</f>
        <v>1</v>
      </c>
    </row>
    <row r="3" spans="1:9" hidden="1" x14ac:dyDescent="0.25">
      <c r="A3" s="1">
        <v>2</v>
      </c>
      <c r="B3" s="1" t="s">
        <v>1548</v>
      </c>
      <c r="C3" s="1" t="s">
        <v>1548</v>
      </c>
      <c r="D3" s="1" t="s">
        <v>3760</v>
      </c>
      <c r="E3" s="1" t="s">
        <v>586</v>
      </c>
      <c r="F3" s="1" t="str">
        <f>VLOOKUP(Table1113[[#This Row],[نام کارشناس دفتر فنی]],Table1[],3,0)</f>
        <v>کارشناس بازرسی وبرنامه ریزی تعمیرات برق وابزاردقیق(2)</v>
      </c>
      <c r="G3" s="1" t="s">
        <v>1000</v>
      </c>
      <c r="H3" t="str">
        <f>VLOOKUP(Table1113[[#This Row],[نام شخص کارشناس نظارت]],Table1[],3,0)</f>
        <v>کارشناس برق و ابزار دقیق نظارت (2)</v>
      </c>
      <c r="I3" s="1">
        <f>COUNTIF(Table2[کد سیستم],Table1113[[#This Row],[کد سیستم]])</f>
        <v>1</v>
      </c>
    </row>
    <row r="4" spans="1:9" hidden="1" x14ac:dyDescent="0.25">
      <c r="A4" s="1">
        <v>3</v>
      </c>
      <c r="B4" s="1" t="s">
        <v>1550</v>
      </c>
      <c r="C4" s="1" t="s">
        <v>1550</v>
      </c>
      <c r="D4" s="1" t="s">
        <v>3760</v>
      </c>
      <c r="E4" s="1" t="s">
        <v>586</v>
      </c>
      <c r="F4" s="1" t="str">
        <f>VLOOKUP(Table1113[[#This Row],[نام کارشناس دفتر فنی]],Table1[],3,0)</f>
        <v>کارشناس بازرسی وبرنامه ریزی تعمیرات برق وابزاردقیق(2)</v>
      </c>
      <c r="G4" s="1" t="s">
        <v>1000</v>
      </c>
      <c r="H4" t="str">
        <f>VLOOKUP(Table1113[[#This Row],[نام شخص کارشناس نظارت]],Table1[],3,0)</f>
        <v>کارشناس برق و ابزار دقیق نظارت (2)</v>
      </c>
      <c r="I4" s="1">
        <f>COUNTIF(Table2[کد سیستم],Table1113[[#This Row],[کد سیستم]])</f>
        <v>1</v>
      </c>
    </row>
    <row r="5" spans="1:9" hidden="1" x14ac:dyDescent="0.25">
      <c r="A5" s="1">
        <v>4</v>
      </c>
      <c r="B5" s="1" t="s">
        <v>1552</v>
      </c>
      <c r="C5" s="1" t="s">
        <v>1552</v>
      </c>
      <c r="D5" s="1" t="s">
        <v>3760</v>
      </c>
      <c r="E5" s="1" t="s">
        <v>586</v>
      </c>
      <c r="F5" s="1" t="str">
        <f>VLOOKUP(Table1113[[#This Row],[نام کارشناس دفتر فنی]],Table1[],3,0)</f>
        <v>کارشناس بازرسی وبرنامه ریزی تعمیرات برق وابزاردقیق(2)</v>
      </c>
      <c r="G5" s="1" t="s">
        <v>1000</v>
      </c>
      <c r="H5" t="str">
        <f>VLOOKUP(Table1113[[#This Row],[نام شخص کارشناس نظارت]],Table1[],3,0)</f>
        <v>کارشناس برق و ابزار دقیق نظارت (2)</v>
      </c>
      <c r="I5" s="1">
        <f>COUNTIF(Table2[کد سیستم],Table1113[[#This Row],[کد سیستم]])</f>
        <v>1</v>
      </c>
    </row>
    <row r="6" spans="1:9" hidden="1" x14ac:dyDescent="0.25">
      <c r="A6" s="1">
        <v>5</v>
      </c>
      <c r="B6" s="1" t="s">
        <v>1554</v>
      </c>
      <c r="C6" s="1" t="s">
        <v>1554</v>
      </c>
      <c r="D6" s="1" t="s">
        <v>3760</v>
      </c>
      <c r="E6" s="1" t="s">
        <v>586</v>
      </c>
      <c r="F6" s="1" t="str">
        <f>VLOOKUP(Table1113[[#This Row],[نام کارشناس دفتر فنی]],Table1[],3,0)</f>
        <v>کارشناس بازرسی وبرنامه ریزی تعمیرات برق وابزاردقیق(2)</v>
      </c>
      <c r="G6" s="1" t="s">
        <v>1000</v>
      </c>
      <c r="H6" t="str">
        <f>VLOOKUP(Table1113[[#This Row],[نام شخص کارشناس نظارت]],Table1[],3,0)</f>
        <v>کارشناس برق و ابزار دقیق نظارت (2)</v>
      </c>
      <c r="I6" s="1">
        <f>COUNTIF(Table2[کد سیستم],Table1113[[#This Row],[کد سیستم]])</f>
        <v>1</v>
      </c>
    </row>
    <row r="7" spans="1:9" hidden="1" x14ac:dyDescent="0.25">
      <c r="A7" s="1">
        <v>6</v>
      </c>
      <c r="B7" s="1" t="s">
        <v>1556</v>
      </c>
      <c r="C7" s="1" t="s">
        <v>1556</v>
      </c>
      <c r="D7" s="1" t="s">
        <v>3760</v>
      </c>
      <c r="E7" s="1" t="s">
        <v>586</v>
      </c>
      <c r="F7" s="1" t="str">
        <f>VLOOKUP(Table1113[[#This Row],[نام کارشناس دفتر فنی]],Table1[],3,0)</f>
        <v>کارشناس بازرسی وبرنامه ریزی تعمیرات برق وابزاردقیق(2)</v>
      </c>
      <c r="G7" s="1" t="s">
        <v>1000</v>
      </c>
      <c r="H7" t="str">
        <f>VLOOKUP(Table1113[[#This Row],[نام شخص کارشناس نظارت]],Table1[],3,0)</f>
        <v>کارشناس برق و ابزار دقیق نظارت (2)</v>
      </c>
      <c r="I7" s="1">
        <f>COUNTIF(Table2[کد سیستم],Table1113[[#This Row],[کد سیستم]])</f>
        <v>1</v>
      </c>
    </row>
    <row r="8" spans="1:9" hidden="1" x14ac:dyDescent="0.25">
      <c r="A8" s="1">
        <v>7</v>
      </c>
      <c r="B8" s="1" t="s">
        <v>1558</v>
      </c>
      <c r="C8" s="1" t="s">
        <v>1558</v>
      </c>
      <c r="D8" s="1" t="s">
        <v>3760</v>
      </c>
      <c r="E8" s="1" t="s">
        <v>586</v>
      </c>
      <c r="F8" s="1" t="str">
        <f>VLOOKUP(Table1113[[#This Row],[نام کارشناس دفتر فنی]],Table1[],3,0)</f>
        <v>کارشناس بازرسی وبرنامه ریزی تعمیرات برق وابزاردقیق(2)</v>
      </c>
      <c r="G8" s="1" t="s">
        <v>1000</v>
      </c>
      <c r="H8" t="str">
        <f>VLOOKUP(Table1113[[#This Row],[نام شخص کارشناس نظارت]],Table1[],3,0)</f>
        <v>کارشناس برق و ابزار دقیق نظارت (2)</v>
      </c>
      <c r="I8" s="1">
        <f>COUNTIF(Table2[کد سیستم],Table1113[[#This Row],[کد سیستم]])</f>
        <v>1</v>
      </c>
    </row>
    <row r="9" spans="1:9" hidden="1" x14ac:dyDescent="0.25">
      <c r="A9" s="1">
        <v>8</v>
      </c>
      <c r="B9" s="1" t="s">
        <v>1560</v>
      </c>
      <c r="C9" s="1" t="s">
        <v>1560</v>
      </c>
      <c r="D9" s="1" t="s">
        <v>3760</v>
      </c>
      <c r="E9" s="1" t="s">
        <v>586</v>
      </c>
      <c r="F9" s="1" t="str">
        <f>VLOOKUP(Table1113[[#This Row],[نام کارشناس دفتر فنی]],Table1[],3,0)</f>
        <v>کارشناس بازرسی وبرنامه ریزی تعمیرات برق وابزاردقیق(2)</v>
      </c>
      <c r="G9" s="1" t="s">
        <v>1000</v>
      </c>
      <c r="H9" t="str">
        <f>VLOOKUP(Table1113[[#This Row],[نام شخص کارشناس نظارت]],Table1[],3,0)</f>
        <v>کارشناس برق و ابزار دقیق نظارت (2)</v>
      </c>
      <c r="I9" s="1">
        <f>COUNTIF(Table2[کد سیستم],Table1113[[#This Row],[کد سیستم]])</f>
        <v>1</v>
      </c>
    </row>
    <row r="10" spans="1:9" hidden="1" x14ac:dyDescent="0.25">
      <c r="A10" s="1">
        <v>9</v>
      </c>
      <c r="B10" s="1" t="s">
        <v>1562</v>
      </c>
      <c r="C10" s="1" t="s">
        <v>1562</v>
      </c>
      <c r="D10" s="1" t="s">
        <v>3760</v>
      </c>
      <c r="E10" s="1" t="s">
        <v>586</v>
      </c>
      <c r="F10" s="1" t="str">
        <f>VLOOKUP(Table1113[[#This Row],[نام کارشناس دفتر فنی]],Table1[],3,0)</f>
        <v>کارشناس بازرسی وبرنامه ریزی تعمیرات برق وابزاردقیق(2)</v>
      </c>
      <c r="G10" s="1" t="s">
        <v>1000</v>
      </c>
      <c r="H10" t="str">
        <f>VLOOKUP(Table1113[[#This Row],[نام شخص کارشناس نظارت]],Table1[],3,0)</f>
        <v>کارشناس برق و ابزار دقیق نظارت (2)</v>
      </c>
      <c r="I10" s="1">
        <f>COUNTIF(Table2[کد سیستم],Table1113[[#This Row],[کد سیستم]])</f>
        <v>1</v>
      </c>
    </row>
    <row r="11" spans="1:9" hidden="1" x14ac:dyDescent="0.25">
      <c r="A11" s="1">
        <v>10</v>
      </c>
      <c r="B11" s="1" t="s">
        <v>1564</v>
      </c>
      <c r="C11" s="1" t="s">
        <v>1564</v>
      </c>
      <c r="D11" s="1" t="s">
        <v>3760</v>
      </c>
      <c r="E11" s="1" t="s">
        <v>586</v>
      </c>
      <c r="F11" s="1" t="str">
        <f>VLOOKUP(Table1113[[#This Row],[نام کارشناس دفتر فنی]],Table1[],3,0)</f>
        <v>کارشناس بازرسی وبرنامه ریزی تعمیرات برق وابزاردقیق(2)</v>
      </c>
      <c r="G11" s="1" t="s">
        <v>1000</v>
      </c>
      <c r="H11" t="str">
        <f>VLOOKUP(Table1113[[#This Row],[نام شخص کارشناس نظارت]],Table1[],3,0)</f>
        <v>کارشناس برق و ابزار دقیق نظارت (2)</v>
      </c>
      <c r="I11" s="1">
        <f>COUNTIF(Table2[کد سیستم],Table1113[[#This Row],[کد سیستم]])</f>
        <v>1</v>
      </c>
    </row>
    <row r="12" spans="1:9" hidden="1" x14ac:dyDescent="0.25">
      <c r="A12" s="1">
        <v>11</v>
      </c>
      <c r="B12" s="1" t="s">
        <v>1566</v>
      </c>
      <c r="C12" s="1" t="s">
        <v>1566</v>
      </c>
      <c r="D12" s="1" t="s">
        <v>3760</v>
      </c>
      <c r="E12" s="1" t="s">
        <v>586</v>
      </c>
      <c r="F12" s="1" t="str">
        <f>VLOOKUP(Table1113[[#This Row],[نام کارشناس دفتر فنی]],Table1[],3,0)</f>
        <v>کارشناس بازرسی وبرنامه ریزی تعمیرات برق وابزاردقیق(2)</v>
      </c>
      <c r="G12" s="1" t="s">
        <v>1000</v>
      </c>
      <c r="H12" t="str">
        <f>VLOOKUP(Table1113[[#This Row],[نام شخص کارشناس نظارت]],Table1[],3,0)</f>
        <v>کارشناس برق و ابزار دقیق نظارت (2)</v>
      </c>
      <c r="I12" s="1">
        <f>COUNTIF(Table2[کد سیستم],Table1113[[#This Row],[کد سیستم]])</f>
        <v>1</v>
      </c>
    </row>
    <row r="13" spans="1:9" hidden="1" x14ac:dyDescent="0.25">
      <c r="A13" s="1">
        <v>12</v>
      </c>
      <c r="B13" s="1" t="s">
        <v>1568</v>
      </c>
      <c r="C13" s="1" t="s">
        <v>1568</v>
      </c>
      <c r="D13" s="1" t="s">
        <v>3760</v>
      </c>
      <c r="E13" s="1" t="s">
        <v>586</v>
      </c>
      <c r="F13" s="1" t="str">
        <f>VLOOKUP(Table1113[[#This Row],[نام کارشناس دفتر فنی]],Table1[],3,0)</f>
        <v>کارشناس بازرسی وبرنامه ریزی تعمیرات برق وابزاردقیق(2)</v>
      </c>
      <c r="G13" s="1" t="s">
        <v>1000</v>
      </c>
      <c r="H13" t="str">
        <f>VLOOKUP(Table1113[[#This Row],[نام شخص کارشناس نظارت]],Table1[],3,0)</f>
        <v>کارشناس برق و ابزار دقیق نظارت (2)</v>
      </c>
      <c r="I13" s="1">
        <f>COUNTIF(Table2[کد سیستم],Table1113[[#This Row],[کد سیستم]])</f>
        <v>1</v>
      </c>
    </row>
    <row r="14" spans="1:9" hidden="1" x14ac:dyDescent="0.25">
      <c r="A14" s="1">
        <v>13</v>
      </c>
      <c r="B14" s="1" t="s">
        <v>1570</v>
      </c>
      <c r="C14" s="1" t="s">
        <v>1570</v>
      </c>
      <c r="D14" s="1" t="s">
        <v>3760</v>
      </c>
      <c r="E14" s="1" t="s">
        <v>586</v>
      </c>
      <c r="F14" s="1" t="str">
        <f>VLOOKUP(Table1113[[#This Row],[نام کارشناس دفتر فنی]],Table1[],3,0)</f>
        <v>کارشناس بازرسی وبرنامه ریزی تعمیرات برق وابزاردقیق(2)</v>
      </c>
      <c r="G14" s="1" t="s">
        <v>1000</v>
      </c>
      <c r="H14" t="str">
        <f>VLOOKUP(Table1113[[#This Row],[نام شخص کارشناس نظارت]],Table1[],3,0)</f>
        <v>کارشناس برق و ابزار دقیق نظارت (2)</v>
      </c>
      <c r="I14" s="1">
        <f>COUNTIF(Table2[کد سیستم],Table1113[[#This Row],[کد سیستم]])</f>
        <v>1</v>
      </c>
    </row>
    <row r="15" spans="1:9" hidden="1" x14ac:dyDescent="0.25">
      <c r="A15" s="1">
        <v>14</v>
      </c>
      <c r="B15" s="1" t="s">
        <v>1572</v>
      </c>
      <c r="C15" s="1" t="s">
        <v>1572</v>
      </c>
      <c r="D15" s="1" t="s">
        <v>3760</v>
      </c>
      <c r="E15" s="1" t="s">
        <v>586</v>
      </c>
      <c r="F15" s="1" t="str">
        <f>VLOOKUP(Table1113[[#This Row],[نام کارشناس دفتر فنی]],Table1[],3,0)</f>
        <v>کارشناس بازرسی وبرنامه ریزی تعمیرات برق وابزاردقیق(2)</v>
      </c>
      <c r="G15" s="1" t="s">
        <v>1000</v>
      </c>
      <c r="H15" t="str">
        <f>VLOOKUP(Table1113[[#This Row],[نام شخص کارشناس نظارت]],Table1[],3,0)</f>
        <v>کارشناس برق و ابزار دقیق نظارت (2)</v>
      </c>
      <c r="I15" s="1">
        <f>COUNTIF(Table2[کد سیستم],Table1113[[#This Row],[کد سیستم]])</f>
        <v>1</v>
      </c>
    </row>
    <row r="16" spans="1:9" hidden="1" x14ac:dyDescent="0.25">
      <c r="A16" s="1">
        <v>15</v>
      </c>
      <c r="B16" s="1" t="s">
        <v>1574</v>
      </c>
      <c r="C16" s="1" t="s">
        <v>1574</v>
      </c>
      <c r="D16" s="1" t="s">
        <v>3760</v>
      </c>
      <c r="E16" s="1" t="s">
        <v>586</v>
      </c>
      <c r="F16" s="1" t="str">
        <f>VLOOKUP(Table1113[[#This Row],[نام کارشناس دفتر فنی]],Table1[],3,0)</f>
        <v>کارشناس بازرسی وبرنامه ریزی تعمیرات برق وابزاردقیق(2)</v>
      </c>
      <c r="G16" s="1" t="s">
        <v>1000</v>
      </c>
      <c r="H16" t="str">
        <f>VLOOKUP(Table1113[[#This Row],[نام شخص کارشناس نظارت]],Table1[],3,0)</f>
        <v>کارشناس برق و ابزار دقیق نظارت (2)</v>
      </c>
      <c r="I16" s="1">
        <f>COUNTIF(Table2[کد سیستم],Table1113[[#This Row],[کد سیستم]])</f>
        <v>1</v>
      </c>
    </row>
    <row r="17" spans="1:9" hidden="1" x14ac:dyDescent="0.25">
      <c r="A17" s="1">
        <v>16</v>
      </c>
      <c r="B17" s="1" t="s">
        <v>1576</v>
      </c>
      <c r="C17" s="1" t="s">
        <v>1576</v>
      </c>
      <c r="D17" s="1" t="s">
        <v>3760</v>
      </c>
      <c r="E17" s="1" t="s">
        <v>586</v>
      </c>
      <c r="F17" s="1" t="str">
        <f>VLOOKUP(Table1113[[#This Row],[نام کارشناس دفتر فنی]],Table1[],3,0)</f>
        <v>کارشناس بازرسی وبرنامه ریزی تعمیرات برق وابزاردقیق(2)</v>
      </c>
      <c r="G17" s="1" t="s">
        <v>1000</v>
      </c>
      <c r="H17" t="str">
        <f>VLOOKUP(Table1113[[#This Row],[نام شخص کارشناس نظارت]],Table1[],3,0)</f>
        <v>کارشناس برق و ابزار دقیق نظارت (2)</v>
      </c>
      <c r="I17" s="1">
        <f>COUNTIF(Table2[کد سیستم],Table1113[[#This Row],[کد سیستم]])</f>
        <v>1</v>
      </c>
    </row>
    <row r="18" spans="1:9" hidden="1" x14ac:dyDescent="0.25">
      <c r="A18" s="1">
        <v>17</v>
      </c>
      <c r="B18" s="1" t="s">
        <v>1578</v>
      </c>
      <c r="C18" s="1" t="s">
        <v>1578</v>
      </c>
      <c r="D18" s="1" t="s">
        <v>3760</v>
      </c>
      <c r="E18" s="1" t="s">
        <v>586</v>
      </c>
      <c r="F18" s="1" t="str">
        <f>VLOOKUP(Table1113[[#This Row],[نام کارشناس دفتر فنی]],Table1[],3,0)</f>
        <v>کارشناس بازرسی وبرنامه ریزی تعمیرات برق وابزاردقیق(2)</v>
      </c>
      <c r="G18" s="1" t="s">
        <v>1000</v>
      </c>
      <c r="H18" t="str">
        <f>VLOOKUP(Table1113[[#This Row],[نام شخص کارشناس نظارت]],Table1[],3,0)</f>
        <v>کارشناس برق و ابزار دقیق نظارت (2)</v>
      </c>
      <c r="I18" s="1">
        <f>COUNTIF(Table2[کد سیستم],Table1113[[#This Row],[کد سیستم]])</f>
        <v>1</v>
      </c>
    </row>
    <row r="19" spans="1:9" hidden="1" x14ac:dyDescent="0.25">
      <c r="A19" s="1">
        <v>18</v>
      </c>
      <c r="B19" s="1" t="s">
        <v>1580</v>
      </c>
      <c r="C19" s="1" t="s">
        <v>1580</v>
      </c>
      <c r="D19" s="1" t="s">
        <v>3760</v>
      </c>
      <c r="E19" s="1" t="s">
        <v>586</v>
      </c>
      <c r="F19" s="1" t="str">
        <f>VLOOKUP(Table1113[[#This Row],[نام کارشناس دفتر فنی]],Table1[],3,0)</f>
        <v>کارشناس بازرسی وبرنامه ریزی تعمیرات برق وابزاردقیق(2)</v>
      </c>
      <c r="G19" s="1" t="s">
        <v>1000</v>
      </c>
      <c r="H19" t="str">
        <f>VLOOKUP(Table1113[[#This Row],[نام شخص کارشناس نظارت]],Table1[],3,0)</f>
        <v>کارشناس برق و ابزار دقیق نظارت (2)</v>
      </c>
      <c r="I19" s="1">
        <f>COUNTIF(Table2[کد سیستم],Table1113[[#This Row],[کد سیستم]])</f>
        <v>1</v>
      </c>
    </row>
    <row r="20" spans="1:9" hidden="1" x14ac:dyDescent="0.25">
      <c r="A20" s="1">
        <v>19</v>
      </c>
      <c r="B20" s="1" t="s">
        <v>1582</v>
      </c>
      <c r="C20" s="1" t="s">
        <v>1582</v>
      </c>
      <c r="D20" s="1" t="s">
        <v>3760</v>
      </c>
      <c r="E20" s="1" t="s">
        <v>586</v>
      </c>
      <c r="F20" s="1" t="str">
        <f>VLOOKUP(Table1113[[#This Row],[نام کارشناس دفتر فنی]],Table1[],3,0)</f>
        <v>کارشناس بازرسی وبرنامه ریزی تعمیرات برق وابزاردقیق(2)</v>
      </c>
      <c r="G20" s="1" t="s">
        <v>1000</v>
      </c>
      <c r="H20" t="str">
        <f>VLOOKUP(Table1113[[#This Row],[نام شخص کارشناس نظارت]],Table1[],3,0)</f>
        <v>کارشناس برق و ابزار دقیق نظارت (2)</v>
      </c>
      <c r="I20" s="1">
        <f>COUNTIF(Table2[کد سیستم],Table1113[[#This Row],[کد سیستم]])</f>
        <v>1</v>
      </c>
    </row>
    <row r="21" spans="1:9" hidden="1" x14ac:dyDescent="0.25">
      <c r="A21" s="1">
        <v>20</v>
      </c>
      <c r="B21" s="1" t="s">
        <v>1584</v>
      </c>
      <c r="C21" s="1" t="s">
        <v>1584</v>
      </c>
      <c r="D21" s="1" t="s">
        <v>3760</v>
      </c>
      <c r="E21" s="1" t="s">
        <v>586</v>
      </c>
      <c r="F21" s="1" t="str">
        <f>VLOOKUP(Table1113[[#This Row],[نام کارشناس دفتر فنی]],Table1[],3,0)</f>
        <v>کارشناس بازرسی وبرنامه ریزی تعمیرات برق وابزاردقیق(2)</v>
      </c>
      <c r="G21" s="1" t="s">
        <v>1000</v>
      </c>
      <c r="H21" t="str">
        <f>VLOOKUP(Table1113[[#This Row],[نام شخص کارشناس نظارت]],Table1[],3,0)</f>
        <v>کارشناس برق و ابزار دقیق نظارت (2)</v>
      </c>
      <c r="I21" s="1">
        <f>COUNTIF(Table2[کد سیستم],Table1113[[#This Row],[کد سیستم]])</f>
        <v>1</v>
      </c>
    </row>
    <row r="22" spans="1:9" hidden="1" x14ac:dyDescent="0.25">
      <c r="A22" s="1">
        <v>21</v>
      </c>
      <c r="B22" s="1" t="s">
        <v>1586</v>
      </c>
      <c r="C22" s="1" t="s">
        <v>1586</v>
      </c>
      <c r="D22" s="1" t="s">
        <v>3760</v>
      </c>
      <c r="E22" s="1" t="s">
        <v>586</v>
      </c>
      <c r="F22" s="1" t="str">
        <f>VLOOKUP(Table1113[[#This Row],[نام کارشناس دفتر فنی]],Table1[],3,0)</f>
        <v>کارشناس بازرسی وبرنامه ریزی تعمیرات برق وابزاردقیق(2)</v>
      </c>
      <c r="G22" s="1" t="s">
        <v>1000</v>
      </c>
      <c r="H22" t="str">
        <f>VLOOKUP(Table1113[[#This Row],[نام شخص کارشناس نظارت]],Table1[],3,0)</f>
        <v>کارشناس برق و ابزار دقیق نظارت (2)</v>
      </c>
      <c r="I22" s="1">
        <f>COUNTIF(Table2[کد سیستم],Table1113[[#This Row],[کد سیستم]])</f>
        <v>1</v>
      </c>
    </row>
    <row r="23" spans="1:9" hidden="1" x14ac:dyDescent="0.25">
      <c r="A23" s="1">
        <v>22</v>
      </c>
      <c r="B23" s="1" t="s">
        <v>1588</v>
      </c>
      <c r="C23" s="1" t="s">
        <v>1588</v>
      </c>
      <c r="D23" s="1" t="s">
        <v>3760</v>
      </c>
      <c r="E23" s="1" t="s">
        <v>586</v>
      </c>
      <c r="F23" s="1" t="str">
        <f>VLOOKUP(Table1113[[#This Row],[نام کارشناس دفتر فنی]],Table1[],3,0)</f>
        <v>کارشناس بازرسی وبرنامه ریزی تعمیرات برق وابزاردقیق(2)</v>
      </c>
      <c r="G23" s="1" t="s">
        <v>1000</v>
      </c>
      <c r="H23" t="str">
        <f>VLOOKUP(Table1113[[#This Row],[نام شخص کارشناس نظارت]],Table1[],3,0)</f>
        <v>کارشناس برق و ابزار دقیق نظارت (2)</v>
      </c>
      <c r="I23" s="1">
        <f>COUNTIF(Table2[کد سیستم],Table1113[[#This Row],[کد سیستم]])</f>
        <v>1</v>
      </c>
    </row>
    <row r="24" spans="1:9" hidden="1" x14ac:dyDescent="0.25">
      <c r="A24" s="1">
        <v>23</v>
      </c>
      <c r="B24" s="1" t="s">
        <v>1590</v>
      </c>
      <c r="C24" s="1" t="s">
        <v>1590</v>
      </c>
      <c r="D24" s="1" t="s">
        <v>3760</v>
      </c>
      <c r="E24" s="1" t="s">
        <v>586</v>
      </c>
      <c r="F24" s="1" t="str">
        <f>VLOOKUP(Table1113[[#This Row],[نام کارشناس دفتر فنی]],Table1[],3,0)</f>
        <v>کارشناس بازرسی وبرنامه ریزی تعمیرات برق وابزاردقیق(2)</v>
      </c>
      <c r="G24" s="1" t="s">
        <v>1000</v>
      </c>
      <c r="H24" t="str">
        <f>VLOOKUP(Table1113[[#This Row],[نام شخص کارشناس نظارت]],Table1[],3,0)</f>
        <v>کارشناس برق و ابزار دقیق نظارت (2)</v>
      </c>
      <c r="I24" s="1">
        <f>COUNTIF(Table2[کد سیستم],Table1113[[#This Row],[کد سیستم]])</f>
        <v>1</v>
      </c>
    </row>
    <row r="25" spans="1:9" hidden="1" x14ac:dyDescent="0.25">
      <c r="A25" s="1">
        <v>24</v>
      </c>
      <c r="B25" s="1" t="s">
        <v>1592</v>
      </c>
      <c r="C25" s="1" t="s">
        <v>1592</v>
      </c>
      <c r="D25" s="1" t="s">
        <v>3760</v>
      </c>
      <c r="E25" s="1" t="s">
        <v>586</v>
      </c>
      <c r="F25" s="1" t="str">
        <f>VLOOKUP(Table1113[[#This Row],[نام کارشناس دفتر فنی]],Table1[],3,0)</f>
        <v>کارشناس بازرسی وبرنامه ریزی تعمیرات برق وابزاردقیق(2)</v>
      </c>
      <c r="G25" s="1" t="s">
        <v>1000</v>
      </c>
      <c r="H25" t="str">
        <f>VLOOKUP(Table1113[[#This Row],[نام شخص کارشناس نظارت]],Table1[],3,0)</f>
        <v>کارشناس برق و ابزار دقیق نظارت (2)</v>
      </c>
      <c r="I25" s="1">
        <f>COUNTIF(Table2[کد سیستم],Table1113[[#This Row],[کد سیستم]])</f>
        <v>1</v>
      </c>
    </row>
    <row r="26" spans="1:9" hidden="1" x14ac:dyDescent="0.25">
      <c r="A26" s="1">
        <v>25</v>
      </c>
      <c r="B26" s="1" t="s">
        <v>1594</v>
      </c>
      <c r="C26" s="1" t="s">
        <v>1594</v>
      </c>
      <c r="D26" s="1" t="s">
        <v>3760</v>
      </c>
      <c r="E26" s="1" t="s">
        <v>586</v>
      </c>
      <c r="F26" s="1" t="str">
        <f>VLOOKUP(Table1113[[#This Row],[نام کارشناس دفتر فنی]],Table1[],3,0)</f>
        <v>کارشناس بازرسی وبرنامه ریزی تعمیرات برق وابزاردقیق(2)</v>
      </c>
      <c r="G26" s="1" t="s">
        <v>1000</v>
      </c>
      <c r="H26" t="str">
        <f>VLOOKUP(Table1113[[#This Row],[نام شخص کارشناس نظارت]],Table1[],3,0)</f>
        <v>کارشناس برق و ابزار دقیق نظارت (2)</v>
      </c>
      <c r="I26" s="1">
        <f>COUNTIF(Table2[کد سیستم],Table1113[[#This Row],[کد سیستم]])</f>
        <v>1</v>
      </c>
    </row>
    <row r="27" spans="1:9" hidden="1" x14ac:dyDescent="0.25">
      <c r="A27" s="1">
        <v>26</v>
      </c>
      <c r="B27" s="1" t="s">
        <v>1596</v>
      </c>
      <c r="C27" s="1" t="s">
        <v>1596</v>
      </c>
      <c r="D27" s="1" t="s">
        <v>3760</v>
      </c>
      <c r="E27" s="1" t="s">
        <v>586</v>
      </c>
      <c r="F27" s="1" t="str">
        <f>VLOOKUP(Table1113[[#This Row],[نام کارشناس دفتر فنی]],Table1[],3,0)</f>
        <v>کارشناس بازرسی وبرنامه ریزی تعمیرات برق وابزاردقیق(2)</v>
      </c>
      <c r="G27" s="1" t="s">
        <v>1000</v>
      </c>
      <c r="H27" t="str">
        <f>VLOOKUP(Table1113[[#This Row],[نام شخص کارشناس نظارت]],Table1[],3,0)</f>
        <v>کارشناس برق و ابزار دقیق نظارت (2)</v>
      </c>
      <c r="I27" s="1">
        <f>COUNTIF(Table2[کد سیستم],Table1113[[#This Row],[کد سیستم]])</f>
        <v>1</v>
      </c>
    </row>
    <row r="28" spans="1:9" hidden="1" x14ac:dyDescent="0.25">
      <c r="A28" s="1">
        <v>27</v>
      </c>
      <c r="B28" s="1" t="s">
        <v>1598</v>
      </c>
      <c r="C28" s="1" t="s">
        <v>1598</v>
      </c>
      <c r="D28" s="1" t="s">
        <v>3760</v>
      </c>
      <c r="E28" s="1" t="s">
        <v>586</v>
      </c>
      <c r="F28" s="1" t="str">
        <f>VLOOKUP(Table1113[[#This Row],[نام کارشناس دفتر فنی]],Table1[],3,0)</f>
        <v>کارشناس بازرسی وبرنامه ریزی تعمیرات برق وابزاردقیق(2)</v>
      </c>
      <c r="G28" s="1" t="s">
        <v>1000</v>
      </c>
      <c r="H28" t="str">
        <f>VLOOKUP(Table1113[[#This Row],[نام شخص کارشناس نظارت]],Table1[],3,0)</f>
        <v>کارشناس برق و ابزار دقیق نظارت (2)</v>
      </c>
      <c r="I28" s="1">
        <f>COUNTIF(Table2[کد سیستم],Table1113[[#This Row],[کد سیستم]])</f>
        <v>1</v>
      </c>
    </row>
    <row r="29" spans="1:9" hidden="1" x14ac:dyDescent="0.25">
      <c r="A29" s="1">
        <v>28</v>
      </c>
      <c r="B29" s="1" t="s">
        <v>1600</v>
      </c>
      <c r="C29" s="1" t="s">
        <v>1600</v>
      </c>
      <c r="D29" s="1" t="s">
        <v>3760</v>
      </c>
      <c r="E29" s="1" t="s">
        <v>586</v>
      </c>
      <c r="F29" s="1" t="str">
        <f>VLOOKUP(Table1113[[#This Row],[نام کارشناس دفتر فنی]],Table1[],3,0)</f>
        <v>کارشناس بازرسی وبرنامه ریزی تعمیرات برق وابزاردقیق(2)</v>
      </c>
      <c r="G29" s="1" t="s">
        <v>1000</v>
      </c>
      <c r="H29" t="str">
        <f>VLOOKUP(Table1113[[#This Row],[نام شخص کارشناس نظارت]],Table1[],3,0)</f>
        <v>کارشناس برق و ابزار دقیق نظارت (2)</v>
      </c>
      <c r="I29" s="1">
        <f>COUNTIF(Table2[کد سیستم],Table1113[[#This Row],[کد سیستم]])</f>
        <v>1</v>
      </c>
    </row>
    <row r="30" spans="1:9" hidden="1" x14ac:dyDescent="0.25">
      <c r="A30" s="1">
        <v>29</v>
      </c>
      <c r="B30" s="1" t="s">
        <v>1602</v>
      </c>
      <c r="C30" s="1" t="s">
        <v>1602</v>
      </c>
      <c r="D30" s="1" t="s">
        <v>3760</v>
      </c>
      <c r="E30" s="1" t="s">
        <v>586</v>
      </c>
      <c r="F30" s="1" t="str">
        <f>VLOOKUP(Table1113[[#This Row],[نام کارشناس دفتر فنی]],Table1[],3,0)</f>
        <v>کارشناس بازرسی وبرنامه ریزی تعمیرات برق وابزاردقیق(2)</v>
      </c>
      <c r="G30" s="1" t="s">
        <v>1000</v>
      </c>
      <c r="H30" t="str">
        <f>VLOOKUP(Table1113[[#This Row],[نام شخص کارشناس نظارت]],Table1[],3,0)</f>
        <v>کارشناس برق و ابزار دقیق نظارت (2)</v>
      </c>
      <c r="I30" s="1">
        <f>COUNTIF(Table2[کد سیستم],Table1113[[#This Row],[کد سیستم]])</f>
        <v>1</v>
      </c>
    </row>
    <row r="31" spans="1:9" hidden="1" x14ac:dyDescent="0.25">
      <c r="A31" s="1">
        <v>30</v>
      </c>
      <c r="B31" s="1" t="s">
        <v>1604</v>
      </c>
      <c r="C31" s="1" t="s">
        <v>1604</v>
      </c>
      <c r="D31" s="1" t="s">
        <v>3760</v>
      </c>
      <c r="E31" s="1" t="s">
        <v>586</v>
      </c>
      <c r="F31" s="1" t="str">
        <f>VLOOKUP(Table1113[[#This Row],[نام کارشناس دفتر فنی]],Table1[],3,0)</f>
        <v>کارشناس بازرسی وبرنامه ریزی تعمیرات برق وابزاردقیق(2)</v>
      </c>
      <c r="G31" s="1" t="s">
        <v>1000</v>
      </c>
      <c r="H31" t="str">
        <f>VLOOKUP(Table1113[[#This Row],[نام شخص کارشناس نظارت]],Table1[],3,0)</f>
        <v>کارشناس برق و ابزار دقیق نظارت (2)</v>
      </c>
      <c r="I31" s="1">
        <f>COUNTIF(Table2[کد سیستم],Table1113[[#This Row],[کد سیستم]])</f>
        <v>1</v>
      </c>
    </row>
    <row r="32" spans="1:9" hidden="1" x14ac:dyDescent="0.25">
      <c r="A32" s="1">
        <v>31</v>
      </c>
      <c r="B32" s="1" t="s">
        <v>1606</v>
      </c>
      <c r="C32" s="1" t="s">
        <v>1606</v>
      </c>
      <c r="D32" s="1" t="s">
        <v>3760</v>
      </c>
      <c r="E32" s="1" t="s">
        <v>586</v>
      </c>
      <c r="F32" s="1" t="str">
        <f>VLOOKUP(Table1113[[#This Row],[نام کارشناس دفتر فنی]],Table1[],3,0)</f>
        <v>کارشناس بازرسی وبرنامه ریزی تعمیرات برق وابزاردقیق(2)</v>
      </c>
      <c r="G32" s="1" t="s">
        <v>1000</v>
      </c>
      <c r="H32" t="str">
        <f>VLOOKUP(Table1113[[#This Row],[نام شخص کارشناس نظارت]],Table1[],3,0)</f>
        <v>کارشناس برق و ابزار دقیق نظارت (2)</v>
      </c>
      <c r="I32" s="1">
        <f>COUNTIF(Table2[کد سیستم],Table1113[[#This Row],[کد سیستم]])</f>
        <v>1</v>
      </c>
    </row>
    <row r="33" spans="1:9" hidden="1" x14ac:dyDescent="0.25">
      <c r="A33" s="1">
        <v>32</v>
      </c>
      <c r="B33" s="1" t="s">
        <v>1608</v>
      </c>
      <c r="C33" s="1" t="s">
        <v>1608</v>
      </c>
      <c r="D33" s="1" t="s">
        <v>3760</v>
      </c>
      <c r="E33" s="1" t="s">
        <v>586</v>
      </c>
      <c r="F33" s="1" t="str">
        <f>VLOOKUP(Table1113[[#This Row],[نام کارشناس دفتر فنی]],Table1[],3,0)</f>
        <v>کارشناس بازرسی وبرنامه ریزی تعمیرات برق وابزاردقیق(2)</v>
      </c>
      <c r="G33" s="1" t="s">
        <v>1000</v>
      </c>
      <c r="H33" t="str">
        <f>VLOOKUP(Table1113[[#This Row],[نام شخص کارشناس نظارت]],Table1[],3,0)</f>
        <v>کارشناس برق و ابزار دقیق نظارت (2)</v>
      </c>
      <c r="I33" s="1">
        <f>COUNTIF(Table2[کد سیستم],Table1113[[#This Row],[کد سیستم]])</f>
        <v>1</v>
      </c>
    </row>
    <row r="34" spans="1:9" hidden="1" x14ac:dyDescent="0.25">
      <c r="A34" s="1">
        <v>33</v>
      </c>
      <c r="B34" s="1" t="s">
        <v>1610</v>
      </c>
      <c r="C34" s="1" t="s">
        <v>1610</v>
      </c>
      <c r="D34" s="1" t="s">
        <v>3760</v>
      </c>
      <c r="E34" s="1" t="s">
        <v>586</v>
      </c>
      <c r="F34" s="1" t="str">
        <f>VLOOKUP(Table1113[[#This Row],[نام کارشناس دفتر فنی]],Table1[],3,0)</f>
        <v>کارشناس بازرسی وبرنامه ریزی تعمیرات برق وابزاردقیق(2)</v>
      </c>
      <c r="G34" s="1" t="s">
        <v>1000</v>
      </c>
      <c r="H34" t="str">
        <f>VLOOKUP(Table1113[[#This Row],[نام شخص کارشناس نظارت]],Table1[],3,0)</f>
        <v>کارشناس برق و ابزار دقیق نظارت (2)</v>
      </c>
      <c r="I34" s="1">
        <f>COUNTIF(Table2[کد سیستم],Table1113[[#This Row],[کد سیستم]])</f>
        <v>1</v>
      </c>
    </row>
    <row r="35" spans="1:9" hidden="1" x14ac:dyDescent="0.25">
      <c r="A35" s="1">
        <v>34</v>
      </c>
      <c r="B35" s="1" t="s">
        <v>1612</v>
      </c>
      <c r="C35" s="1" t="s">
        <v>1612</v>
      </c>
      <c r="D35" s="1" t="s">
        <v>3760</v>
      </c>
      <c r="E35" s="1" t="s">
        <v>586</v>
      </c>
      <c r="F35" s="1" t="str">
        <f>VLOOKUP(Table1113[[#This Row],[نام کارشناس دفتر فنی]],Table1[],3,0)</f>
        <v>کارشناس بازرسی وبرنامه ریزی تعمیرات برق وابزاردقیق(2)</v>
      </c>
      <c r="G35" s="1" t="s">
        <v>1000</v>
      </c>
      <c r="H35" t="str">
        <f>VLOOKUP(Table1113[[#This Row],[نام شخص کارشناس نظارت]],Table1[],3,0)</f>
        <v>کارشناس برق و ابزار دقیق نظارت (2)</v>
      </c>
      <c r="I35" s="1">
        <f>COUNTIF(Table2[کد سیستم],Table1113[[#This Row],[کد سیستم]])</f>
        <v>1</v>
      </c>
    </row>
    <row r="36" spans="1:9" hidden="1" x14ac:dyDescent="0.25">
      <c r="A36" s="1">
        <v>35</v>
      </c>
      <c r="B36" s="1" t="s">
        <v>1614</v>
      </c>
      <c r="C36" s="1" t="s">
        <v>1614</v>
      </c>
      <c r="D36" s="1" t="s">
        <v>3760</v>
      </c>
      <c r="E36" s="1" t="s">
        <v>586</v>
      </c>
      <c r="F36" s="1" t="str">
        <f>VLOOKUP(Table1113[[#This Row],[نام کارشناس دفتر فنی]],Table1[],3,0)</f>
        <v>کارشناس بازرسی وبرنامه ریزی تعمیرات برق وابزاردقیق(2)</v>
      </c>
      <c r="G36" s="1" t="s">
        <v>1000</v>
      </c>
      <c r="H36" t="str">
        <f>VLOOKUP(Table1113[[#This Row],[نام شخص کارشناس نظارت]],Table1[],3,0)</f>
        <v>کارشناس برق و ابزار دقیق نظارت (2)</v>
      </c>
      <c r="I36" s="1">
        <f>COUNTIF(Table2[کد سیستم],Table1113[[#This Row],[کد سیستم]])</f>
        <v>1</v>
      </c>
    </row>
    <row r="37" spans="1:9" hidden="1" x14ac:dyDescent="0.25">
      <c r="A37" s="1">
        <v>36</v>
      </c>
      <c r="B37" s="1" t="s">
        <v>1616</v>
      </c>
      <c r="C37" s="1" t="s">
        <v>1616</v>
      </c>
      <c r="D37" s="1" t="s">
        <v>3760</v>
      </c>
      <c r="E37" s="1" t="s">
        <v>586</v>
      </c>
      <c r="F37" s="1" t="str">
        <f>VLOOKUP(Table1113[[#This Row],[نام کارشناس دفتر فنی]],Table1[],3,0)</f>
        <v>کارشناس بازرسی وبرنامه ریزی تعمیرات برق وابزاردقیق(2)</v>
      </c>
      <c r="G37" s="1" t="s">
        <v>1000</v>
      </c>
      <c r="H37" t="str">
        <f>VLOOKUP(Table1113[[#This Row],[نام شخص کارشناس نظارت]],Table1[],3,0)</f>
        <v>کارشناس برق و ابزار دقیق نظارت (2)</v>
      </c>
      <c r="I37" s="1">
        <f>COUNTIF(Table2[کد سیستم],Table1113[[#This Row],[کد سیستم]])</f>
        <v>1</v>
      </c>
    </row>
    <row r="38" spans="1:9" hidden="1" x14ac:dyDescent="0.25">
      <c r="A38" s="1">
        <v>37</v>
      </c>
      <c r="B38" s="1" t="s">
        <v>1618</v>
      </c>
      <c r="C38" s="1" t="s">
        <v>1618</v>
      </c>
      <c r="D38" s="1" t="s">
        <v>3760</v>
      </c>
      <c r="E38" s="1" t="s">
        <v>586</v>
      </c>
      <c r="F38" s="1" t="str">
        <f>VLOOKUP(Table1113[[#This Row],[نام کارشناس دفتر فنی]],Table1[],3,0)</f>
        <v>کارشناس بازرسی وبرنامه ریزی تعمیرات برق وابزاردقیق(2)</v>
      </c>
      <c r="G38" s="1" t="s">
        <v>1000</v>
      </c>
      <c r="H38" t="str">
        <f>VLOOKUP(Table1113[[#This Row],[نام شخص کارشناس نظارت]],Table1[],3,0)</f>
        <v>کارشناس برق و ابزار دقیق نظارت (2)</v>
      </c>
      <c r="I38" s="1">
        <f>COUNTIF(Table2[کد سیستم],Table1113[[#This Row],[کد سیستم]])</f>
        <v>1</v>
      </c>
    </row>
    <row r="39" spans="1:9" hidden="1" x14ac:dyDescent="0.25">
      <c r="A39" s="1">
        <v>38</v>
      </c>
      <c r="B39" s="1" t="s">
        <v>1620</v>
      </c>
      <c r="C39" s="1" t="s">
        <v>1620</v>
      </c>
      <c r="D39" s="1" t="s">
        <v>3760</v>
      </c>
      <c r="E39" s="1" t="s">
        <v>586</v>
      </c>
      <c r="F39" s="1" t="str">
        <f>VLOOKUP(Table1113[[#This Row],[نام کارشناس دفتر فنی]],Table1[],3,0)</f>
        <v>کارشناس بازرسی وبرنامه ریزی تعمیرات برق وابزاردقیق(2)</v>
      </c>
      <c r="G39" s="1" t="s">
        <v>1000</v>
      </c>
      <c r="H39" t="str">
        <f>VLOOKUP(Table1113[[#This Row],[نام شخص کارشناس نظارت]],Table1[],3,0)</f>
        <v>کارشناس برق و ابزار دقیق نظارت (2)</v>
      </c>
      <c r="I39" s="1">
        <f>COUNTIF(Table2[کد سیستم],Table1113[[#This Row],[کد سیستم]])</f>
        <v>1</v>
      </c>
    </row>
    <row r="40" spans="1:9" hidden="1" x14ac:dyDescent="0.25">
      <c r="A40" s="1">
        <v>39</v>
      </c>
      <c r="B40" s="1" t="s">
        <v>1622</v>
      </c>
      <c r="C40" s="1" t="s">
        <v>1622</v>
      </c>
      <c r="D40" s="1" t="s">
        <v>3760</v>
      </c>
      <c r="E40" s="1" t="s">
        <v>586</v>
      </c>
      <c r="F40" s="1" t="str">
        <f>VLOOKUP(Table1113[[#This Row],[نام کارشناس دفتر فنی]],Table1[],3,0)</f>
        <v>کارشناس بازرسی وبرنامه ریزی تعمیرات برق وابزاردقیق(2)</v>
      </c>
      <c r="G40" s="1" t="s">
        <v>1000</v>
      </c>
      <c r="H40" t="str">
        <f>VLOOKUP(Table1113[[#This Row],[نام شخص کارشناس نظارت]],Table1[],3,0)</f>
        <v>کارشناس برق و ابزار دقیق نظارت (2)</v>
      </c>
      <c r="I40" s="1">
        <f>COUNTIF(Table2[کد سیستم],Table1113[[#This Row],[کد سیستم]])</f>
        <v>1</v>
      </c>
    </row>
    <row r="41" spans="1:9" hidden="1" x14ac:dyDescent="0.25">
      <c r="A41" s="1">
        <v>40</v>
      </c>
      <c r="B41" s="1" t="s">
        <v>1624</v>
      </c>
      <c r="C41" s="1" t="s">
        <v>1624</v>
      </c>
      <c r="D41" s="1" t="s">
        <v>3760</v>
      </c>
      <c r="E41" s="1" t="s">
        <v>586</v>
      </c>
      <c r="F41" s="1" t="str">
        <f>VLOOKUP(Table1113[[#This Row],[نام کارشناس دفتر فنی]],Table1[],3,0)</f>
        <v>کارشناس بازرسی وبرنامه ریزی تعمیرات برق وابزاردقیق(2)</v>
      </c>
      <c r="G41" s="1" t="s">
        <v>1000</v>
      </c>
      <c r="H41" t="str">
        <f>VLOOKUP(Table1113[[#This Row],[نام شخص کارشناس نظارت]],Table1[],3,0)</f>
        <v>کارشناس برق و ابزار دقیق نظارت (2)</v>
      </c>
      <c r="I41" s="1">
        <f>COUNTIF(Table2[کد سیستم],Table1113[[#This Row],[کد سیستم]])</f>
        <v>1</v>
      </c>
    </row>
    <row r="42" spans="1:9" hidden="1" x14ac:dyDescent="0.25">
      <c r="A42" s="1">
        <v>41</v>
      </c>
      <c r="B42" s="1" t="s">
        <v>1626</v>
      </c>
      <c r="C42" s="1" t="s">
        <v>1626</v>
      </c>
      <c r="D42" s="1" t="s">
        <v>3760</v>
      </c>
      <c r="E42" s="1" t="s">
        <v>586</v>
      </c>
      <c r="F42" s="1" t="str">
        <f>VLOOKUP(Table1113[[#This Row],[نام کارشناس دفتر فنی]],Table1[],3,0)</f>
        <v>کارشناس بازرسی وبرنامه ریزی تعمیرات برق وابزاردقیق(2)</v>
      </c>
      <c r="G42" s="1" t="s">
        <v>1000</v>
      </c>
      <c r="H42" t="str">
        <f>VLOOKUP(Table1113[[#This Row],[نام شخص کارشناس نظارت]],Table1[],3,0)</f>
        <v>کارشناس برق و ابزار دقیق نظارت (2)</v>
      </c>
      <c r="I42" s="1">
        <f>COUNTIF(Table2[کد سیستم],Table1113[[#This Row],[کد سیستم]])</f>
        <v>1</v>
      </c>
    </row>
    <row r="43" spans="1:9" hidden="1" x14ac:dyDescent="0.25">
      <c r="A43" s="1">
        <v>42</v>
      </c>
      <c r="B43" s="1" t="s">
        <v>1628</v>
      </c>
      <c r="C43" s="1" t="s">
        <v>1628</v>
      </c>
      <c r="D43" s="1" t="s">
        <v>3760</v>
      </c>
      <c r="E43" s="1" t="s">
        <v>586</v>
      </c>
      <c r="F43" s="1" t="str">
        <f>VLOOKUP(Table1113[[#This Row],[نام کارشناس دفتر فنی]],Table1[],3,0)</f>
        <v>کارشناس بازرسی وبرنامه ریزی تعمیرات برق وابزاردقیق(2)</v>
      </c>
      <c r="G43" s="1" t="s">
        <v>1000</v>
      </c>
      <c r="H43" t="str">
        <f>VLOOKUP(Table1113[[#This Row],[نام شخص کارشناس نظارت]],Table1[],3,0)</f>
        <v>کارشناس برق و ابزار دقیق نظارت (2)</v>
      </c>
      <c r="I43" s="1">
        <f>COUNTIF(Table2[کد سیستم],Table1113[[#This Row],[کد سیستم]])</f>
        <v>1</v>
      </c>
    </row>
    <row r="44" spans="1:9" hidden="1" x14ac:dyDescent="0.25">
      <c r="A44" s="1">
        <v>43</v>
      </c>
      <c r="B44" s="1" t="s">
        <v>1630</v>
      </c>
      <c r="C44" s="1" t="s">
        <v>1630</v>
      </c>
      <c r="D44" s="1" t="s">
        <v>3760</v>
      </c>
      <c r="E44" s="1" t="s">
        <v>586</v>
      </c>
      <c r="F44" s="1" t="str">
        <f>VLOOKUP(Table1113[[#This Row],[نام کارشناس دفتر فنی]],Table1[],3,0)</f>
        <v>کارشناس بازرسی وبرنامه ریزی تعمیرات برق وابزاردقیق(2)</v>
      </c>
      <c r="G44" s="1" t="s">
        <v>1000</v>
      </c>
      <c r="H44" t="str">
        <f>VLOOKUP(Table1113[[#This Row],[نام شخص کارشناس نظارت]],Table1[],3,0)</f>
        <v>کارشناس برق و ابزار دقیق نظارت (2)</v>
      </c>
      <c r="I44" s="1">
        <f>COUNTIF(Table2[کد سیستم],Table1113[[#This Row],[کد سیستم]])</f>
        <v>1</v>
      </c>
    </row>
    <row r="45" spans="1:9" hidden="1" x14ac:dyDescent="0.25">
      <c r="A45" s="1">
        <v>44</v>
      </c>
      <c r="B45" s="1" t="s">
        <v>1632</v>
      </c>
      <c r="C45" s="1" t="s">
        <v>1632</v>
      </c>
      <c r="D45" s="1" t="s">
        <v>3760</v>
      </c>
      <c r="E45" s="1" t="s">
        <v>586</v>
      </c>
      <c r="F45" s="1" t="str">
        <f>VLOOKUP(Table1113[[#This Row],[نام کارشناس دفتر فنی]],Table1[],3,0)</f>
        <v>کارشناس بازرسی وبرنامه ریزی تعمیرات برق وابزاردقیق(2)</v>
      </c>
      <c r="G45" s="1" t="s">
        <v>1000</v>
      </c>
      <c r="H45" t="str">
        <f>VLOOKUP(Table1113[[#This Row],[نام شخص کارشناس نظارت]],Table1[],3,0)</f>
        <v>کارشناس برق و ابزار دقیق نظارت (2)</v>
      </c>
      <c r="I45" s="1">
        <f>COUNTIF(Table2[کد سیستم],Table1113[[#This Row],[کد سیستم]])</f>
        <v>1</v>
      </c>
    </row>
    <row r="46" spans="1:9" hidden="1" x14ac:dyDescent="0.25">
      <c r="A46" s="1">
        <v>45</v>
      </c>
      <c r="B46" s="1" t="s">
        <v>1634</v>
      </c>
      <c r="C46" s="1" t="s">
        <v>1634</v>
      </c>
      <c r="D46" s="1" t="s">
        <v>3760</v>
      </c>
      <c r="E46" s="1" t="s">
        <v>586</v>
      </c>
      <c r="F46" s="1" t="str">
        <f>VLOOKUP(Table1113[[#This Row],[نام کارشناس دفتر فنی]],Table1[],3,0)</f>
        <v>کارشناس بازرسی وبرنامه ریزی تعمیرات برق وابزاردقیق(2)</v>
      </c>
      <c r="G46" s="1" t="s">
        <v>1000</v>
      </c>
      <c r="H46" t="str">
        <f>VLOOKUP(Table1113[[#This Row],[نام شخص کارشناس نظارت]],Table1[],3,0)</f>
        <v>کارشناس برق و ابزار دقیق نظارت (2)</v>
      </c>
      <c r="I46" s="1">
        <f>COUNTIF(Table2[کد سیستم],Table1113[[#This Row],[کد سیستم]])</f>
        <v>1</v>
      </c>
    </row>
    <row r="47" spans="1:9" hidden="1" x14ac:dyDescent="0.25">
      <c r="A47" s="1">
        <v>46</v>
      </c>
      <c r="B47" s="1" t="s">
        <v>1636</v>
      </c>
      <c r="C47" s="1" t="s">
        <v>1636</v>
      </c>
      <c r="D47" s="1" t="s">
        <v>3760</v>
      </c>
      <c r="E47" s="1" t="s">
        <v>586</v>
      </c>
      <c r="F47" s="1" t="str">
        <f>VLOOKUP(Table1113[[#This Row],[نام کارشناس دفتر فنی]],Table1[],3,0)</f>
        <v>کارشناس بازرسی وبرنامه ریزی تعمیرات برق وابزاردقیق(2)</v>
      </c>
      <c r="G47" s="1" t="s">
        <v>1000</v>
      </c>
      <c r="H47" t="str">
        <f>VLOOKUP(Table1113[[#This Row],[نام شخص کارشناس نظارت]],Table1[],3,0)</f>
        <v>کارشناس برق و ابزار دقیق نظارت (2)</v>
      </c>
      <c r="I47" s="1">
        <f>COUNTIF(Table2[کد سیستم],Table1113[[#This Row],[کد سیستم]])</f>
        <v>1</v>
      </c>
    </row>
    <row r="48" spans="1:9" hidden="1" x14ac:dyDescent="0.25">
      <c r="A48" s="1">
        <v>47</v>
      </c>
      <c r="B48" s="1" t="s">
        <v>1638</v>
      </c>
      <c r="C48" s="1" t="s">
        <v>1638</v>
      </c>
      <c r="D48" s="1" t="s">
        <v>3760</v>
      </c>
      <c r="E48" s="1" t="s">
        <v>586</v>
      </c>
      <c r="F48" s="1" t="str">
        <f>VLOOKUP(Table1113[[#This Row],[نام کارشناس دفتر فنی]],Table1[],3,0)</f>
        <v>کارشناس بازرسی وبرنامه ریزی تعمیرات برق وابزاردقیق(2)</v>
      </c>
      <c r="G48" s="1" t="s">
        <v>1000</v>
      </c>
      <c r="H48" t="str">
        <f>VLOOKUP(Table1113[[#This Row],[نام شخص کارشناس نظارت]],Table1[],3,0)</f>
        <v>کارشناس برق و ابزار دقیق نظارت (2)</v>
      </c>
      <c r="I48" s="1">
        <f>COUNTIF(Table2[کد سیستم],Table1113[[#This Row],[کد سیستم]])</f>
        <v>1</v>
      </c>
    </row>
    <row r="49" spans="1:9" hidden="1" x14ac:dyDescent="0.25">
      <c r="A49" s="1">
        <v>48</v>
      </c>
      <c r="B49" s="1" t="s">
        <v>1640</v>
      </c>
      <c r="C49" s="1" t="s">
        <v>1640</v>
      </c>
      <c r="D49" s="1" t="s">
        <v>3760</v>
      </c>
      <c r="E49" s="1" t="s">
        <v>586</v>
      </c>
      <c r="F49" s="1" t="str">
        <f>VLOOKUP(Table1113[[#This Row],[نام کارشناس دفتر فنی]],Table1[],3,0)</f>
        <v>کارشناس بازرسی وبرنامه ریزی تعمیرات برق وابزاردقیق(2)</v>
      </c>
      <c r="G49" s="1" t="s">
        <v>1000</v>
      </c>
      <c r="H49" t="str">
        <f>VLOOKUP(Table1113[[#This Row],[نام شخص کارشناس نظارت]],Table1[],3,0)</f>
        <v>کارشناس برق و ابزار دقیق نظارت (2)</v>
      </c>
      <c r="I49" s="1">
        <f>COUNTIF(Table2[کد سیستم],Table1113[[#This Row],[کد سیستم]])</f>
        <v>1</v>
      </c>
    </row>
    <row r="50" spans="1:9" hidden="1" x14ac:dyDescent="0.25">
      <c r="A50" s="1">
        <v>49</v>
      </c>
      <c r="B50" s="1" t="s">
        <v>1642</v>
      </c>
      <c r="C50" s="1" t="s">
        <v>1642</v>
      </c>
      <c r="D50" s="1" t="s">
        <v>3760</v>
      </c>
      <c r="E50" s="1" t="s">
        <v>586</v>
      </c>
      <c r="F50" s="1" t="str">
        <f>VLOOKUP(Table1113[[#This Row],[نام کارشناس دفتر فنی]],Table1[],3,0)</f>
        <v>کارشناس بازرسی وبرنامه ریزی تعمیرات برق وابزاردقیق(2)</v>
      </c>
      <c r="G50" s="1" t="s">
        <v>1000</v>
      </c>
      <c r="H50" t="str">
        <f>VLOOKUP(Table1113[[#This Row],[نام شخص کارشناس نظارت]],Table1[],3,0)</f>
        <v>کارشناس برق و ابزار دقیق نظارت (2)</v>
      </c>
      <c r="I50" s="1">
        <f>COUNTIF(Table2[کد سیستم],Table1113[[#This Row],[کد سیستم]])</f>
        <v>1</v>
      </c>
    </row>
    <row r="51" spans="1:9" hidden="1" x14ac:dyDescent="0.25">
      <c r="A51" s="1">
        <v>50</v>
      </c>
      <c r="B51" s="1" t="s">
        <v>1644</v>
      </c>
      <c r="C51" s="1" t="s">
        <v>1644</v>
      </c>
      <c r="D51" s="1" t="s">
        <v>3760</v>
      </c>
      <c r="E51" s="1" t="s">
        <v>586</v>
      </c>
      <c r="F51" s="1" t="str">
        <f>VLOOKUP(Table1113[[#This Row],[نام کارشناس دفتر فنی]],Table1[],3,0)</f>
        <v>کارشناس بازرسی وبرنامه ریزی تعمیرات برق وابزاردقیق(2)</v>
      </c>
      <c r="G51" s="1" t="s">
        <v>1000</v>
      </c>
      <c r="H51" t="str">
        <f>VLOOKUP(Table1113[[#This Row],[نام شخص کارشناس نظارت]],Table1[],3,0)</f>
        <v>کارشناس برق و ابزار دقیق نظارت (2)</v>
      </c>
      <c r="I51" s="1">
        <f>COUNTIF(Table2[کد سیستم],Table1113[[#This Row],[کد سیستم]])</f>
        <v>1</v>
      </c>
    </row>
    <row r="52" spans="1:9" hidden="1" x14ac:dyDescent="0.25">
      <c r="A52" s="1">
        <v>51</v>
      </c>
      <c r="B52" s="1" t="s">
        <v>1646</v>
      </c>
      <c r="C52" s="1" t="s">
        <v>1646</v>
      </c>
      <c r="D52" s="1" t="s">
        <v>3760</v>
      </c>
      <c r="E52" s="1" t="s">
        <v>586</v>
      </c>
      <c r="F52" s="1" t="str">
        <f>VLOOKUP(Table1113[[#This Row],[نام کارشناس دفتر فنی]],Table1[],3,0)</f>
        <v>کارشناس بازرسی وبرنامه ریزی تعمیرات برق وابزاردقیق(2)</v>
      </c>
      <c r="G52" s="1" t="s">
        <v>1000</v>
      </c>
      <c r="H52" t="str">
        <f>VLOOKUP(Table1113[[#This Row],[نام شخص کارشناس نظارت]],Table1[],3,0)</f>
        <v>کارشناس برق و ابزار دقیق نظارت (2)</v>
      </c>
      <c r="I52" s="1">
        <f>COUNTIF(Table2[کد سیستم],Table1113[[#This Row],[کد سیستم]])</f>
        <v>1</v>
      </c>
    </row>
    <row r="53" spans="1:9" hidden="1" x14ac:dyDescent="0.25">
      <c r="A53" s="1">
        <v>52</v>
      </c>
      <c r="B53" s="1" t="s">
        <v>1648</v>
      </c>
      <c r="C53" s="1" t="s">
        <v>1648</v>
      </c>
      <c r="D53" s="1" t="s">
        <v>3760</v>
      </c>
      <c r="E53" s="1" t="s">
        <v>586</v>
      </c>
      <c r="F53" s="1" t="str">
        <f>VLOOKUP(Table1113[[#This Row],[نام کارشناس دفتر فنی]],Table1[],3,0)</f>
        <v>کارشناس بازرسی وبرنامه ریزی تعمیرات برق وابزاردقیق(2)</v>
      </c>
      <c r="G53" s="1" t="s">
        <v>1000</v>
      </c>
      <c r="H53" t="str">
        <f>VLOOKUP(Table1113[[#This Row],[نام شخص کارشناس نظارت]],Table1[],3,0)</f>
        <v>کارشناس برق و ابزار دقیق نظارت (2)</v>
      </c>
      <c r="I53" s="1">
        <f>COUNTIF(Table2[کد سیستم],Table1113[[#This Row],[کد سیستم]])</f>
        <v>1</v>
      </c>
    </row>
    <row r="54" spans="1:9" hidden="1" x14ac:dyDescent="0.25">
      <c r="A54" s="1">
        <v>53</v>
      </c>
      <c r="B54" s="1" t="s">
        <v>1650</v>
      </c>
      <c r="C54" s="1" t="s">
        <v>1650</v>
      </c>
      <c r="D54" s="1" t="s">
        <v>3760</v>
      </c>
      <c r="E54" s="1" t="s">
        <v>586</v>
      </c>
      <c r="F54" s="1" t="str">
        <f>VLOOKUP(Table1113[[#This Row],[نام کارشناس دفتر فنی]],Table1[],3,0)</f>
        <v>کارشناس بازرسی وبرنامه ریزی تعمیرات برق وابزاردقیق(2)</v>
      </c>
      <c r="G54" s="1" t="s">
        <v>1000</v>
      </c>
      <c r="H54" t="str">
        <f>VLOOKUP(Table1113[[#This Row],[نام شخص کارشناس نظارت]],Table1[],3,0)</f>
        <v>کارشناس برق و ابزار دقیق نظارت (2)</v>
      </c>
      <c r="I54" s="1">
        <f>COUNTIF(Table2[کد سیستم],Table1113[[#This Row],[کد سیستم]])</f>
        <v>1</v>
      </c>
    </row>
    <row r="55" spans="1:9" hidden="1" x14ac:dyDescent="0.25">
      <c r="A55" s="1">
        <v>54</v>
      </c>
      <c r="B55" s="1" t="s">
        <v>1652</v>
      </c>
      <c r="C55" s="1" t="s">
        <v>1652</v>
      </c>
      <c r="D55" s="1" t="s">
        <v>3760</v>
      </c>
      <c r="E55" s="1" t="s">
        <v>586</v>
      </c>
      <c r="F55" s="1" t="str">
        <f>VLOOKUP(Table1113[[#This Row],[نام کارشناس دفتر فنی]],Table1[],3,0)</f>
        <v>کارشناس بازرسی وبرنامه ریزی تعمیرات برق وابزاردقیق(2)</v>
      </c>
      <c r="G55" s="1" t="s">
        <v>1000</v>
      </c>
      <c r="H55" t="str">
        <f>VLOOKUP(Table1113[[#This Row],[نام شخص کارشناس نظارت]],Table1[],3,0)</f>
        <v>کارشناس برق و ابزار دقیق نظارت (2)</v>
      </c>
      <c r="I55" s="1">
        <f>COUNTIF(Table2[کد سیستم],Table1113[[#This Row],[کد سیستم]])</f>
        <v>1</v>
      </c>
    </row>
    <row r="56" spans="1:9" hidden="1" x14ac:dyDescent="0.25">
      <c r="A56" s="1">
        <v>55</v>
      </c>
      <c r="B56" s="1" t="s">
        <v>1654</v>
      </c>
      <c r="C56" s="1" t="s">
        <v>1654</v>
      </c>
      <c r="D56" s="1" t="s">
        <v>3760</v>
      </c>
      <c r="E56" s="1" t="s">
        <v>586</v>
      </c>
      <c r="F56" s="1" t="str">
        <f>VLOOKUP(Table1113[[#This Row],[نام کارشناس دفتر فنی]],Table1[],3,0)</f>
        <v>کارشناس بازرسی وبرنامه ریزی تعمیرات برق وابزاردقیق(2)</v>
      </c>
      <c r="G56" s="1" t="s">
        <v>1000</v>
      </c>
      <c r="H56" t="str">
        <f>VLOOKUP(Table1113[[#This Row],[نام شخص کارشناس نظارت]],Table1[],3,0)</f>
        <v>کارشناس برق و ابزار دقیق نظارت (2)</v>
      </c>
      <c r="I56" s="1">
        <f>COUNTIF(Table2[کد سیستم],Table1113[[#This Row],[کد سیستم]])</f>
        <v>1</v>
      </c>
    </row>
    <row r="57" spans="1:9" hidden="1" x14ac:dyDescent="0.25">
      <c r="A57" s="1">
        <v>56</v>
      </c>
      <c r="B57" s="1" t="s">
        <v>1656</v>
      </c>
      <c r="C57" s="1" t="s">
        <v>1656</v>
      </c>
      <c r="D57" s="1" t="s">
        <v>3760</v>
      </c>
      <c r="E57" s="1" t="s">
        <v>586</v>
      </c>
      <c r="F57" s="1" t="str">
        <f>VLOOKUP(Table1113[[#This Row],[نام کارشناس دفتر فنی]],Table1[],3,0)</f>
        <v>کارشناس بازرسی وبرنامه ریزی تعمیرات برق وابزاردقیق(2)</v>
      </c>
      <c r="G57" s="1" t="s">
        <v>1000</v>
      </c>
      <c r="H57" t="str">
        <f>VLOOKUP(Table1113[[#This Row],[نام شخص کارشناس نظارت]],Table1[],3,0)</f>
        <v>کارشناس برق و ابزار دقیق نظارت (2)</v>
      </c>
      <c r="I57" s="1">
        <f>COUNTIF(Table2[کد سیستم],Table1113[[#This Row],[کد سیستم]])</f>
        <v>1</v>
      </c>
    </row>
    <row r="58" spans="1:9" hidden="1" x14ac:dyDescent="0.25">
      <c r="A58" s="1">
        <v>57</v>
      </c>
      <c r="B58" s="1" t="s">
        <v>1658</v>
      </c>
      <c r="C58" s="1" t="s">
        <v>1658</v>
      </c>
      <c r="D58" s="1" t="s">
        <v>3760</v>
      </c>
      <c r="E58" s="1" t="s">
        <v>586</v>
      </c>
      <c r="F58" s="1" t="str">
        <f>VLOOKUP(Table1113[[#This Row],[نام کارشناس دفتر فنی]],Table1[],3,0)</f>
        <v>کارشناس بازرسی وبرنامه ریزی تعمیرات برق وابزاردقیق(2)</v>
      </c>
      <c r="G58" s="1" t="s">
        <v>1000</v>
      </c>
      <c r="H58" t="str">
        <f>VLOOKUP(Table1113[[#This Row],[نام شخص کارشناس نظارت]],Table1[],3,0)</f>
        <v>کارشناس برق و ابزار دقیق نظارت (2)</v>
      </c>
      <c r="I58" s="1">
        <f>COUNTIF(Table2[کد سیستم],Table1113[[#This Row],[کد سیستم]])</f>
        <v>1</v>
      </c>
    </row>
    <row r="59" spans="1:9" hidden="1" x14ac:dyDescent="0.25">
      <c r="A59" s="1">
        <v>58</v>
      </c>
      <c r="B59" s="1" t="s">
        <v>1660</v>
      </c>
      <c r="C59" s="1" t="s">
        <v>1660</v>
      </c>
      <c r="D59" s="1" t="s">
        <v>3760</v>
      </c>
      <c r="E59" s="1" t="s">
        <v>586</v>
      </c>
      <c r="F59" s="1" t="str">
        <f>VLOOKUP(Table1113[[#This Row],[نام کارشناس دفتر فنی]],Table1[],3,0)</f>
        <v>کارشناس بازرسی وبرنامه ریزی تعمیرات برق وابزاردقیق(2)</v>
      </c>
      <c r="G59" s="1" t="s">
        <v>1000</v>
      </c>
      <c r="H59" t="str">
        <f>VLOOKUP(Table1113[[#This Row],[نام شخص کارشناس نظارت]],Table1[],3,0)</f>
        <v>کارشناس برق و ابزار دقیق نظارت (2)</v>
      </c>
      <c r="I59" s="1">
        <f>COUNTIF(Table2[کد سیستم],Table1113[[#This Row],[کد سیستم]])</f>
        <v>1</v>
      </c>
    </row>
    <row r="60" spans="1:9" hidden="1" x14ac:dyDescent="0.25">
      <c r="A60" s="1">
        <v>59</v>
      </c>
      <c r="B60" s="1" t="s">
        <v>1662</v>
      </c>
      <c r="C60" s="1" t="s">
        <v>1662</v>
      </c>
      <c r="D60" s="1" t="s">
        <v>3760</v>
      </c>
      <c r="E60" s="1" t="s">
        <v>586</v>
      </c>
      <c r="F60" s="1" t="str">
        <f>VLOOKUP(Table1113[[#This Row],[نام کارشناس دفتر فنی]],Table1[],3,0)</f>
        <v>کارشناس بازرسی وبرنامه ریزی تعمیرات برق وابزاردقیق(2)</v>
      </c>
      <c r="G60" s="1" t="s">
        <v>1000</v>
      </c>
      <c r="H60" t="str">
        <f>VLOOKUP(Table1113[[#This Row],[نام شخص کارشناس نظارت]],Table1[],3,0)</f>
        <v>کارشناس برق و ابزار دقیق نظارت (2)</v>
      </c>
      <c r="I60" s="1">
        <f>COUNTIF(Table2[کد سیستم],Table1113[[#This Row],[کد سیستم]])</f>
        <v>1</v>
      </c>
    </row>
    <row r="61" spans="1:9" hidden="1" x14ac:dyDescent="0.25">
      <c r="A61" s="1">
        <v>60</v>
      </c>
      <c r="B61" s="1" t="s">
        <v>1664</v>
      </c>
      <c r="C61" s="1" t="s">
        <v>1664</v>
      </c>
      <c r="D61" s="1" t="s">
        <v>3760</v>
      </c>
      <c r="E61" s="1" t="s">
        <v>586</v>
      </c>
      <c r="F61" s="1" t="str">
        <f>VLOOKUP(Table1113[[#This Row],[نام کارشناس دفتر فنی]],Table1[],3,0)</f>
        <v>کارشناس بازرسی وبرنامه ریزی تعمیرات برق وابزاردقیق(2)</v>
      </c>
      <c r="G61" s="1" t="s">
        <v>1000</v>
      </c>
      <c r="H61" t="str">
        <f>VLOOKUP(Table1113[[#This Row],[نام شخص کارشناس نظارت]],Table1[],3,0)</f>
        <v>کارشناس برق و ابزار دقیق نظارت (2)</v>
      </c>
      <c r="I61" s="1">
        <f>COUNTIF(Table2[کد سیستم],Table1113[[#This Row],[کد سیستم]])</f>
        <v>1</v>
      </c>
    </row>
    <row r="62" spans="1:9" hidden="1" x14ac:dyDescent="0.25">
      <c r="A62" s="1">
        <v>61</v>
      </c>
      <c r="B62" s="1" t="s">
        <v>1666</v>
      </c>
      <c r="C62" s="1" t="s">
        <v>1666</v>
      </c>
      <c r="D62" s="1" t="s">
        <v>3760</v>
      </c>
      <c r="E62" s="1" t="s">
        <v>586</v>
      </c>
      <c r="F62" s="1" t="str">
        <f>VLOOKUP(Table1113[[#This Row],[نام کارشناس دفتر فنی]],Table1[],3,0)</f>
        <v>کارشناس بازرسی وبرنامه ریزی تعمیرات برق وابزاردقیق(2)</v>
      </c>
      <c r="G62" s="1" t="s">
        <v>1000</v>
      </c>
      <c r="H62" t="str">
        <f>VLOOKUP(Table1113[[#This Row],[نام شخص کارشناس نظارت]],Table1[],3,0)</f>
        <v>کارشناس برق و ابزار دقیق نظارت (2)</v>
      </c>
      <c r="I62" s="1">
        <f>COUNTIF(Table2[کد سیستم],Table1113[[#This Row],[کد سیستم]])</f>
        <v>1</v>
      </c>
    </row>
    <row r="63" spans="1:9" hidden="1" x14ac:dyDescent="0.25">
      <c r="A63" s="1">
        <v>62</v>
      </c>
      <c r="B63" s="1" t="s">
        <v>1668</v>
      </c>
      <c r="C63" s="1" t="s">
        <v>1668</v>
      </c>
      <c r="D63" s="1" t="s">
        <v>3760</v>
      </c>
      <c r="E63" s="1" t="s">
        <v>586</v>
      </c>
      <c r="F63" s="1" t="str">
        <f>VLOOKUP(Table1113[[#This Row],[نام کارشناس دفتر فنی]],Table1[],3,0)</f>
        <v>کارشناس بازرسی وبرنامه ریزی تعمیرات برق وابزاردقیق(2)</v>
      </c>
      <c r="G63" s="1" t="s">
        <v>1000</v>
      </c>
      <c r="H63" t="str">
        <f>VLOOKUP(Table1113[[#This Row],[نام شخص کارشناس نظارت]],Table1[],3,0)</f>
        <v>کارشناس برق و ابزار دقیق نظارت (2)</v>
      </c>
      <c r="I63" s="1">
        <f>COUNTIF(Table2[کد سیستم],Table1113[[#This Row],[کد سیستم]])</f>
        <v>1</v>
      </c>
    </row>
    <row r="64" spans="1:9" hidden="1" x14ac:dyDescent="0.25">
      <c r="A64" s="1">
        <v>63</v>
      </c>
      <c r="B64" s="1" t="s">
        <v>1670</v>
      </c>
      <c r="C64" s="1" t="s">
        <v>1670</v>
      </c>
      <c r="D64" s="1" t="s">
        <v>3760</v>
      </c>
      <c r="E64" s="1" t="s">
        <v>586</v>
      </c>
      <c r="F64" s="1" t="str">
        <f>VLOOKUP(Table1113[[#This Row],[نام کارشناس دفتر فنی]],Table1[],3,0)</f>
        <v>کارشناس بازرسی وبرنامه ریزی تعمیرات برق وابزاردقیق(2)</v>
      </c>
      <c r="G64" s="1" t="s">
        <v>1000</v>
      </c>
      <c r="H64" t="str">
        <f>VLOOKUP(Table1113[[#This Row],[نام شخص کارشناس نظارت]],Table1[],3,0)</f>
        <v>کارشناس برق و ابزار دقیق نظارت (2)</v>
      </c>
      <c r="I64" s="1">
        <f>COUNTIF(Table2[کد سیستم],Table1113[[#This Row],[کد سیستم]])</f>
        <v>1</v>
      </c>
    </row>
    <row r="65" spans="1:9" hidden="1" x14ac:dyDescent="0.25">
      <c r="A65" s="1">
        <v>64</v>
      </c>
      <c r="B65" s="1" t="s">
        <v>1672</v>
      </c>
      <c r="C65" s="1" t="s">
        <v>1672</v>
      </c>
      <c r="D65" s="1" t="s">
        <v>3760</v>
      </c>
      <c r="E65" s="1" t="s">
        <v>586</v>
      </c>
      <c r="F65" s="1" t="str">
        <f>VLOOKUP(Table1113[[#This Row],[نام کارشناس دفتر فنی]],Table1[],3,0)</f>
        <v>کارشناس بازرسی وبرنامه ریزی تعمیرات برق وابزاردقیق(2)</v>
      </c>
      <c r="G65" s="1" t="s">
        <v>1000</v>
      </c>
      <c r="H65" t="str">
        <f>VLOOKUP(Table1113[[#This Row],[نام شخص کارشناس نظارت]],Table1[],3,0)</f>
        <v>کارشناس برق و ابزار دقیق نظارت (2)</v>
      </c>
      <c r="I65" s="1">
        <f>COUNTIF(Table2[کد سیستم],Table1113[[#This Row],[کد سیستم]])</f>
        <v>1</v>
      </c>
    </row>
    <row r="66" spans="1:9" hidden="1" x14ac:dyDescent="0.25">
      <c r="A66" s="1">
        <v>65</v>
      </c>
      <c r="B66" s="1" t="s">
        <v>1674</v>
      </c>
      <c r="C66" s="1" t="s">
        <v>1674</v>
      </c>
      <c r="D66" s="1" t="s">
        <v>3760</v>
      </c>
      <c r="E66" s="1" t="s">
        <v>586</v>
      </c>
      <c r="F66" s="1" t="str">
        <f>VLOOKUP(Table1113[[#This Row],[نام کارشناس دفتر فنی]],Table1[],3,0)</f>
        <v>کارشناس بازرسی وبرنامه ریزی تعمیرات برق وابزاردقیق(2)</v>
      </c>
      <c r="G66" s="1" t="s">
        <v>1000</v>
      </c>
      <c r="H66" t="str">
        <f>VLOOKUP(Table1113[[#This Row],[نام شخص کارشناس نظارت]],Table1[],3,0)</f>
        <v>کارشناس برق و ابزار دقیق نظارت (2)</v>
      </c>
      <c r="I66" s="1">
        <f>COUNTIF(Table2[کد سیستم],Table1113[[#This Row],[کد سیستم]])</f>
        <v>1</v>
      </c>
    </row>
    <row r="67" spans="1:9" x14ac:dyDescent="0.25">
      <c r="A67" s="1">
        <v>66</v>
      </c>
      <c r="B67" s="1" t="s">
        <v>1676</v>
      </c>
      <c r="C67" s="1" t="s">
        <v>1676</v>
      </c>
      <c r="D67" s="1" t="s">
        <v>3760</v>
      </c>
      <c r="E67" s="1" t="s">
        <v>575</v>
      </c>
      <c r="F67" s="1" t="str">
        <f>VLOOKUP(Table1113[[#This Row],[نام کارشناس دفتر فنی]],Table1[],3,0)</f>
        <v>کارشناس کالیبراسیون و برنامه ریزی تعمیرات برق وابزاردقیق</v>
      </c>
      <c r="G67" s="1" t="s">
        <v>1000</v>
      </c>
      <c r="H67" t="str">
        <f>VLOOKUP(Table1113[[#This Row],[نام شخص کارشناس نظارت]],Table1[],3,0)</f>
        <v>کارشناس برق و ابزار دقیق نظارت (2)</v>
      </c>
      <c r="I67" s="1">
        <f>COUNTIF(Table2[کد سیستم],Table1113[[#This Row],[کد سیستم]])</f>
        <v>1</v>
      </c>
    </row>
    <row r="68" spans="1:9" x14ac:dyDescent="0.25">
      <c r="A68" s="1">
        <v>67</v>
      </c>
      <c r="B68" s="1" t="s">
        <v>1678</v>
      </c>
      <c r="C68" s="1" t="s">
        <v>1678</v>
      </c>
      <c r="D68" s="1" t="s">
        <v>3760</v>
      </c>
      <c r="E68" s="1" t="s">
        <v>575</v>
      </c>
      <c r="F68" s="1" t="str">
        <f>VLOOKUP(Table1113[[#This Row],[نام کارشناس دفتر فنی]],Table1[],3,0)</f>
        <v>کارشناس کالیبراسیون و برنامه ریزی تعمیرات برق وابزاردقیق</v>
      </c>
      <c r="G68" s="1" t="s">
        <v>1000</v>
      </c>
      <c r="H68" t="str">
        <f>VLOOKUP(Table1113[[#This Row],[نام شخص کارشناس نظارت]],Table1[],3,0)</f>
        <v>کارشناس برق و ابزار دقیق نظارت (2)</v>
      </c>
      <c r="I68" s="1">
        <f>COUNTIF(Table2[کد سیستم],Table1113[[#This Row],[کد سیستم]])</f>
        <v>1</v>
      </c>
    </row>
    <row r="69" spans="1:9" x14ac:dyDescent="0.25">
      <c r="A69" s="1">
        <v>68</v>
      </c>
      <c r="B69" s="1" t="s">
        <v>1680</v>
      </c>
      <c r="C69" s="1" t="s">
        <v>1680</v>
      </c>
      <c r="D69" s="1" t="s">
        <v>3760</v>
      </c>
      <c r="E69" s="1" t="s">
        <v>575</v>
      </c>
      <c r="F69" s="1" t="str">
        <f>VLOOKUP(Table1113[[#This Row],[نام کارشناس دفتر فنی]],Table1[],3,0)</f>
        <v>کارشناس کالیبراسیون و برنامه ریزی تعمیرات برق وابزاردقیق</v>
      </c>
      <c r="G69" s="1" t="s">
        <v>1000</v>
      </c>
      <c r="H69" t="str">
        <f>VLOOKUP(Table1113[[#This Row],[نام شخص کارشناس نظارت]],Table1[],3,0)</f>
        <v>کارشناس برق و ابزار دقیق نظارت (2)</v>
      </c>
      <c r="I69" s="1">
        <f>COUNTIF(Table2[کد سیستم],Table1113[[#This Row],[کد سیستم]])</f>
        <v>1</v>
      </c>
    </row>
    <row r="70" spans="1:9" x14ac:dyDescent="0.25">
      <c r="A70" s="1">
        <v>69</v>
      </c>
      <c r="B70" s="1" t="s">
        <v>1682</v>
      </c>
      <c r="C70" s="1" t="s">
        <v>1682</v>
      </c>
      <c r="D70" s="1" t="s">
        <v>3760</v>
      </c>
      <c r="E70" s="1" t="s">
        <v>575</v>
      </c>
      <c r="F70" s="1" t="str">
        <f>VLOOKUP(Table1113[[#This Row],[نام کارشناس دفتر فنی]],Table1[],3,0)</f>
        <v>کارشناس کالیبراسیون و برنامه ریزی تعمیرات برق وابزاردقیق</v>
      </c>
      <c r="G70" s="1" t="s">
        <v>1000</v>
      </c>
      <c r="H70" t="str">
        <f>VLOOKUP(Table1113[[#This Row],[نام شخص کارشناس نظارت]],Table1[],3,0)</f>
        <v>کارشناس برق و ابزار دقیق نظارت (2)</v>
      </c>
      <c r="I70" s="1">
        <f>COUNTIF(Table2[کد سیستم],Table1113[[#This Row],[کد سیستم]])</f>
        <v>1</v>
      </c>
    </row>
    <row r="71" spans="1:9" x14ac:dyDescent="0.25">
      <c r="A71" s="1">
        <v>70</v>
      </c>
      <c r="B71" s="1" t="s">
        <v>1684</v>
      </c>
      <c r="C71" s="1" t="s">
        <v>1684</v>
      </c>
      <c r="D71" s="1" t="s">
        <v>3760</v>
      </c>
      <c r="E71" s="1" t="s">
        <v>575</v>
      </c>
      <c r="F71" s="1" t="str">
        <f>VLOOKUP(Table1113[[#This Row],[نام کارشناس دفتر فنی]],Table1[],3,0)</f>
        <v>کارشناس کالیبراسیون و برنامه ریزی تعمیرات برق وابزاردقیق</v>
      </c>
      <c r="G71" s="1" t="s">
        <v>1000</v>
      </c>
      <c r="H71" t="str">
        <f>VLOOKUP(Table1113[[#This Row],[نام شخص کارشناس نظارت]],Table1[],3,0)</f>
        <v>کارشناس برق و ابزار دقیق نظارت (2)</v>
      </c>
      <c r="I71" s="1">
        <f>COUNTIF(Table2[کد سیستم],Table1113[[#This Row],[کد سیستم]])</f>
        <v>1</v>
      </c>
    </row>
    <row r="72" spans="1:9" x14ac:dyDescent="0.25">
      <c r="A72" s="1">
        <v>71</v>
      </c>
      <c r="B72" s="1" t="s">
        <v>1686</v>
      </c>
      <c r="C72" s="1" t="s">
        <v>1686</v>
      </c>
      <c r="D72" s="1" t="s">
        <v>3760</v>
      </c>
      <c r="E72" s="1" t="s">
        <v>575</v>
      </c>
      <c r="F72" s="1" t="str">
        <f>VLOOKUP(Table1113[[#This Row],[نام کارشناس دفتر فنی]],Table1[],3,0)</f>
        <v>کارشناس کالیبراسیون و برنامه ریزی تعمیرات برق وابزاردقیق</v>
      </c>
      <c r="G72" s="1" t="s">
        <v>1000</v>
      </c>
      <c r="H72" t="str">
        <f>VLOOKUP(Table1113[[#This Row],[نام شخص کارشناس نظارت]],Table1[],3,0)</f>
        <v>کارشناس برق و ابزار دقیق نظارت (2)</v>
      </c>
      <c r="I72" s="1">
        <f>COUNTIF(Table2[کد سیستم],Table1113[[#This Row],[کد سیستم]])</f>
        <v>1</v>
      </c>
    </row>
    <row r="73" spans="1:9" x14ac:dyDescent="0.25">
      <c r="A73" s="1">
        <v>72</v>
      </c>
      <c r="B73" s="1" t="s">
        <v>1688</v>
      </c>
      <c r="C73" s="1" t="s">
        <v>1688</v>
      </c>
      <c r="D73" s="1" t="s">
        <v>3760</v>
      </c>
      <c r="E73" s="1" t="s">
        <v>575</v>
      </c>
      <c r="F73" s="1" t="str">
        <f>VLOOKUP(Table1113[[#This Row],[نام کارشناس دفتر فنی]],Table1[],3,0)</f>
        <v>کارشناس کالیبراسیون و برنامه ریزی تعمیرات برق وابزاردقیق</v>
      </c>
      <c r="G73" s="1" t="s">
        <v>1000</v>
      </c>
      <c r="H73" t="str">
        <f>VLOOKUP(Table1113[[#This Row],[نام شخص کارشناس نظارت]],Table1[],3,0)</f>
        <v>کارشناس برق و ابزار دقیق نظارت (2)</v>
      </c>
      <c r="I73" s="1">
        <f>COUNTIF(Table2[کد سیستم],Table1113[[#This Row],[کد سیستم]])</f>
        <v>1</v>
      </c>
    </row>
    <row r="74" spans="1:9" x14ac:dyDescent="0.25">
      <c r="A74" s="1">
        <v>73</v>
      </c>
      <c r="B74" s="1" t="s">
        <v>1690</v>
      </c>
      <c r="C74" s="1" t="s">
        <v>1690</v>
      </c>
      <c r="D74" s="1" t="s">
        <v>3760</v>
      </c>
      <c r="E74" s="1" t="s">
        <v>575</v>
      </c>
      <c r="F74" s="1" t="str">
        <f>VLOOKUP(Table1113[[#This Row],[نام کارشناس دفتر فنی]],Table1[],3,0)</f>
        <v>کارشناس کالیبراسیون و برنامه ریزی تعمیرات برق وابزاردقیق</v>
      </c>
      <c r="G74" s="1" t="s">
        <v>1000</v>
      </c>
      <c r="H74" t="str">
        <f>VLOOKUP(Table1113[[#This Row],[نام شخص کارشناس نظارت]],Table1[],3,0)</f>
        <v>کارشناس برق و ابزار دقیق نظارت (2)</v>
      </c>
      <c r="I74" s="1">
        <f>COUNTIF(Table2[کد سیستم],Table1113[[#This Row],[کد سیستم]])</f>
        <v>1</v>
      </c>
    </row>
    <row r="75" spans="1:9" x14ac:dyDescent="0.25">
      <c r="A75" s="1">
        <v>74</v>
      </c>
      <c r="B75" s="1" t="s">
        <v>1692</v>
      </c>
      <c r="C75" s="1" t="s">
        <v>1692</v>
      </c>
      <c r="D75" s="1" t="s">
        <v>3760</v>
      </c>
      <c r="E75" s="1" t="s">
        <v>575</v>
      </c>
      <c r="F75" s="1" t="str">
        <f>VLOOKUP(Table1113[[#This Row],[نام کارشناس دفتر فنی]],Table1[],3,0)</f>
        <v>کارشناس کالیبراسیون و برنامه ریزی تعمیرات برق وابزاردقیق</v>
      </c>
      <c r="G75" s="1" t="s">
        <v>1000</v>
      </c>
      <c r="H75" t="str">
        <f>VLOOKUP(Table1113[[#This Row],[نام شخص کارشناس نظارت]],Table1[],3,0)</f>
        <v>کارشناس برق و ابزار دقیق نظارت (2)</v>
      </c>
      <c r="I75" s="1">
        <f>COUNTIF(Table2[کد سیستم],Table1113[[#This Row],[کد سیستم]])</f>
        <v>1</v>
      </c>
    </row>
    <row r="76" spans="1:9" x14ac:dyDescent="0.25">
      <c r="A76" s="1">
        <v>75</v>
      </c>
      <c r="B76" s="1" t="s">
        <v>1694</v>
      </c>
      <c r="C76" s="1" t="s">
        <v>1694</v>
      </c>
      <c r="D76" s="1" t="s">
        <v>3760</v>
      </c>
      <c r="E76" s="1" t="s">
        <v>575</v>
      </c>
      <c r="F76" s="1" t="str">
        <f>VLOOKUP(Table1113[[#This Row],[نام کارشناس دفتر فنی]],Table1[],3,0)</f>
        <v>کارشناس کالیبراسیون و برنامه ریزی تعمیرات برق وابزاردقیق</v>
      </c>
      <c r="G76" s="1" t="s">
        <v>1000</v>
      </c>
      <c r="H76" t="str">
        <f>VLOOKUP(Table1113[[#This Row],[نام شخص کارشناس نظارت]],Table1[],3,0)</f>
        <v>کارشناس برق و ابزار دقیق نظارت (2)</v>
      </c>
      <c r="I76" s="1">
        <f>COUNTIF(Table2[کد سیستم],Table1113[[#This Row],[کد سیستم]])</f>
        <v>1</v>
      </c>
    </row>
    <row r="77" spans="1:9" x14ac:dyDescent="0.25">
      <c r="A77" s="1">
        <v>76</v>
      </c>
      <c r="B77" s="1" t="s">
        <v>1696</v>
      </c>
      <c r="C77" s="1" t="s">
        <v>1696</v>
      </c>
      <c r="D77" s="1" t="s">
        <v>3760</v>
      </c>
      <c r="E77" s="1" t="s">
        <v>575</v>
      </c>
      <c r="F77" s="1" t="str">
        <f>VLOOKUP(Table1113[[#This Row],[نام کارشناس دفتر فنی]],Table1[],3,0)</f>
        <v>کارشناس کالیبراسیون و برنامه ریزی تعمیرات برق وابزاردقیق</v>
      </c>
      <c r="G77" s="1" t="s">
        <v>1000</v>
      </c>
      <c r="H77" t="str">
        <f>VLOOKUP(Table1113[[#This Row],[نام شخص کارشناس نظارت]],Table1[],3,0)</f>
        <v>کارشناس برق و ابزار دقیق نظارت (2)</v>
      </c>
      <c r="I77" s="1">
        <f>COUNTIF(Table2[کد سیستم],Table1113[[#This Row],[کد سیستم]])</f>
        <v>1</v>
      </c>
    </row>
    <row r="78" spans="1:9" x14ac:dyDescent="0.25">
      <c r="A78" s="1">
        <v>77</v>
      </c>
      <c r="B78" s="1" t="s">
        <v>1698</v>
      </c>
      <c r="C78" s="1" t="s">
        <v>1698</v>
      </c>
      <c r="D78" s="1" t="s">
        <v>3760</v>
      </c>
      <c r="E78" s="1" t="s">
        <v>575</v>
      </c>
      <c r="F78" s="1" t="str">
        <f>VLOOKUP(Table1113[[#This Row],[نام کارشناس دفتر فنی]],Table1[],3,0)</f>
        <v>کارشناس کالیبراسیون و برنامه ریزی تعمیرات برق وابزاردقیق</v>
      </c>
      <c r="G78" s="1" t="s">
        <v>1000</v>
      </c>
      <c r="H78" t="str">
        <f>VLOOKUP(Table1113[[#This Row],[نام شخص کارشناس نظارت]],Table1[],3,0)</f>
        <v>کارشناس برق و ابزار دقیق نظارت (2)</v>
      </c>
      <c r="I78" s="1">
        <f>COUNTIF(Table2[کد سیستم],Table1113[[#This Row],[کد سیستم]])</f>
        <v>1</v>
      </c>
    </row>
    <row r="79" spans="1:9" x14ac:dyDescent="0.25">
      <c r="A79" s="1">
        <v>78</v>
      </c>
      <c r="B79" s="1" t="s">
        <v>1700</v>
      </c>
      <c r="C79" s="1" t="s">
        <v>1700</v>
      </c>
      <c r="D79" s="1" t="s">
        <v>3760</v>
      </c>
      <c r="E79" s="1" t="s">
        <v>575</v>
      </c>
      <c r="F79" s="1" t="str">
        <f>VLOOKUP(Table1113[[#This Row],[نام کارشناس دفتر فنی]],Table1[],3,0)</f>
        <v>کارشناس کالیبراسیون و برنامه ریزی تعمیرات برق وابزاردقیق</v>
      </c>
      <c r="G79" s="1" t="s">
        <v>1000</v>
      </c>
      <c r="H79" t="str">
        <f>VLOOKUP(Table1113[[#This Row],[نام شخص کارشناس نظارت]],Table1[],3,0)</f>
        <v>کارشناس برق و ابزار دقیق نظارت (2)</v>
      </c>
      <c r="I79" s="1">
        <f>COUNTIF(Table2[کد سیستم],Table1113[[#This Row],[کد سیستم]])</f>
        <v>1</v>
      </c>
    </row>
    <row r="80" spans="1:9" x14ac:dyDescent="0.25">
      <c r="A80" s="1">
        <v>79</v>
      </c>
      <c r="B80" s="1" t="s">
        <v>1702</v>
      </c>
      <c r="C80" s="1" t="s">
        <v>1702</v>
      </c>
      <c r="D80" s="1" t="s">
        <v>3760</v>
      </c>
      <c r="E80" s="1" t="s">
        <v>575</v>
      </c>
      <c r="F80" s="1" t="str">
        <f>VLOOKUP(Table1113[[#This Row],[نام کارشناس دفتر فنی]],Table1[],3,0)</f>
        <v>کارشناس کالیبراسیون و برنامه ریزی تعمیرات برق وابزاردقیق</v>
      </c>
      <c r="G80" s="1" t="s">
        <v>1000</v>
      </c>
      <c r="H80" t="str">
        <f>VLOOKUP(Table1113[[#This Row],[نام شخص کارشناس نظارت]],Table1[],3,0)</f>
        <v>کارشناس برق و ابزار دقیق نظارت (2)</v>
      </c>
      <c r="I80" s="1">
        <f>COUNTIF(Table2[کد سیستم],Table1113[[#This Row],[کد سیستم]])</f>
        <v>1</v>
      </c>
    </row>
    <row r="81" spans="1:9" x14ac:dyDescent="0.25">
      <c r="A81" s="1">
        <v>80</v>
      </c>
      <c r="B81" s="1" t="s">
        <v>1704</v>
      </c>
      <c r="C81" s="1" t="s">
        <v>1704</v>
      </c>
      <c r="D81" s="1" t="s">
        <v>3760</v>
      </c>
      <c r="E81" s="1" t="s">
        <v>575</v>
      </c>
      <c r="F81" s="1" t="str">
        <f>VLOOKUP(Table1113[[#This Row],[نام کارشناس دفتر فنی]],Table1[],3,0)</f>
        <v>کارشناس کالیبراسیون و برنامه ریزی تعمیرات برق وابزاردقیق</v>
      </c>
      <c r="G81" s="1" t="s">
        <v>1000</v>
      </c>
      <c r="H81" t="str">
        <f>VLOOKUP(Table1113[[#This Row],[نام شخص کارشناس نظارت]],Table1[],3,0)</f>
        <v>کارشناس برق و ابزار دقیق نظارت (2)</v>
      </c>
      <c r="I81" s="1">
        <f>COUNTIF(Table2[کد سیستم],Table1113[[#This Row],[کد سیستم]])</f>
        <v>1</v>
      </c>
    </row>
    <row r="82" spans="1:9" x14ac:dyDescent="0.25">
      <c r="A82" s="1">
        <v>81</v>
      </c>
      <c r="B82" s="1" t="s">
        <v>1706</v>
      </c>
      <c r="C82" s="1" t="s">
        <v>1706</v>
      </c>
      <c r="D82" s="1" t="s">
        <v>3760</v>
      </c>
      <c r="E82" s="1" t="s">
        <v>575</v>
      </c>
      <c r="F82" s="1" t="str">
        <f>VLOOKUP(Table1113[[#This Row],[نام کارشناس دفتر فنی]],Table1[],3,0)</f>
        <v>کارشناس کالیبراسیون و برنامه ریزی تعمیرات برق وابزاردقیق</v>
      </c>
      <c r="G82" s="1" t="s">
        <v>1000</v>
      </c>
      <c r="H82" t="str">
        <f>VLOOKUP(Table1113[[#This Row],[نام شخص کارشناس نظارت]],Table1[],3,0)</f>
        <v>کارشناس برق و ابزار دقیق نظارت (2)</v>
      </c>
      <c r="I82" s="1">
        <f>COUNTIF(Table2[کد سیستم],Table1113[[#This Row],[کد سیستم]])</f>
        <v>1</v>
      </c>
    </row>
    <row r="83" spans="1:9" x14ac:dyDescent="0.25">
      <c r="A83" s="1">
        <v>82</v>
      </c>
      <c r="B83" s="1" t="s">
        <v>1708</v>
      </c>
      <c r="C83" s="1" t="s">
        <v>1708</v>
      </c>
      <c r="D83" s="1" t="s">
        <v>3760</v>
      </c>
      <c r="E83" s="1" t="s">
        <v>575</v>
      </c>
      <c r="F83" s="1" t="str">
        <f>VLOOKUP(Table1113[[#This Row],[نام کارشناس دفتر فنی]],Table1[],3,0)</f>
        <v>کارشناس کالیبراسیون و برنامه ریزی تعمیرات برق وابزاردقیق</v>
      </c>
      <c r="G83" s="1" t="s">
        <v>1000</v>
      </c>
      <c r="H83" t="str">
        <f>VLOOKUP(Table1113[[#This Row],[نام شخص کارشناس نظارت]],Table1[],3,0)</f>
        <v>کارشناس برق و ابزار دقیق نظارت (2)</v>
      </c>
      <c r="I83" s="1">
        <f>COUNTIF(Table2[کد سیستم],Table1113[[#This Row],[کد سیستم]])</f>
        <v>1</v>
      </c>
    </row>
    <row r="84" spans="1:9" x14ac:dyDescent="0.25">
      <c r="A84" s="1">
        <v>83</v>
      </c>
      <c r="B84" s="1" t="s">
        <v>1710</v>
      </c>
      <c r="C84" s="1" t="s">
        <v>1710</v>
      </c>
      <c r="D84" s="1" t="s">
        <v>3760</v>
      </c>
      <c r="E84" s="1" t="s">
        <v>575</v>
      </c>
      <c r="F84" s="1" t="str">
        <f>VLOOKUP(Table1113[[#This Row],[نام کارشناس دفتر فنی]],Table1[],3,0)</f>
        <v>کارشناس کالیبراسیون و برنامه ریزی تعمیرات برق وابزاردقیق</v>
      </c>
      <c r="G84" s="1" t="s">
        <v>1000</v>
      </c>
      <c r="H84" t="str">
        <f>VLOOKUP(Table1113[[#This Row],[نام شخص کارشناس نظارت]],Table1[],3,0)</f>
        <v>کارشناس برق و ابزار دقیق نظارت (2)</v>
      </c>
      <c r="I84" s="1">
        <f>COUNTIF(Table2[کد سیستم],Table1113[[#This Row],[کد سیستم]])</f>
        <v>1</v>
      </c>
    </row>
    <row r="85" spans="1:9" x14ac:dyDescent="0.25">
      <c r="A85" s="1">
        <v>84</v>
      </c>
      <c r="B85" s="1" t="s">
        <v>1712</v>
      </c>
      <c r="C85" s="1" t="s">
        <v>1712</v>
      </c>
      <c r="D85" s="1" t="s">
        <v>3760</v>
      </c>
      <c r="E85" s="1" t="s">
        <v>575</v>
      </c>
      <c r="F85" s="1" t="str">
        <f>VLOOKUP(Table1113[[#This Row],[نام کارشناس دفتر فنی]],Table1[],3,0)</f>
        <v>کارشناس کالیبراسیون و برنامه ریزی تعمیرات برق وابزاردقیق</v>
      </c>
      <c r="G85" s="1" t="s">
        <v>1000</v>
      </c>
      <c r="H85" t="str">
        <f>VLOOKUP(Table1113[[#This Row],[نام شخص کارشناس نظارت]],Table1[],3,0)</f>
        <v>کارشناس برق و ابزار دقیق نظارت (2)</v>
      </c>
      <c r="I85" s="1">
        <f>COUNTIF(Table2[کد سیستم],Table1113[[#This Row],[کد سیستم]])</f>
        <v>1</v>
      </c>
    </row>
    <row r="86" spans="1:9" x14ac:dyDescent="0.25">
      <c r="A86" s="1">
        <v>85</v>
      </c>
      <c r="B86" s="1" t="s">
        <v>1714</v>
      </c>
      <c r="C86" s="1" t="s">
        <v>1714</v>
      </c>
      <c r="D86" s="1" t="s">
        <v>3760</v>
      </c>
      <c r="E86" s="1" t="s">
        <v>575</v>
      </c>
      <c r="F86" s="1" t="str">
        <f>VLOOKUP(Table1113[[#This Row],[نام کارشناس دفتر فنی]],Table1[],3,0)</f>
        <v>کارشناس کالیبراسیون و برنامه ریزی تعمیرات برق وابزاردقیق</v>
      </c>
      <c r="G86" s="1" t="s">
        <v>1000</v>
      </c>
      <c r="H86" t="str">
        <f>VLOOKUP(Table1113[[#This Row],[نام شخص کارشناس نظارت]],Table1[],3,0)</f>
        <v>کارشناس برق و ابزار دقیق نظارت (2)</v>
      </c>
      <c r="I86" s="1">
        <f>COUNTIF(Table2[کد سیستم],Table1113[[#This Row],[کد سیستم]])</f>
        <v>1</v>
      </c>
    </row>
    <row r="87" spans="1:9" x14ac:dyDescent="0.25">
      <c r="A87" s="1">
        <v>86</v>
      </c>
      <c r="B87" s="1" t="s">
        <v>1716</v>
      </c>
      <c r="C87" s="1" t="s">
        <v>1716</v>
      </c>
      <c r="D87" s="1" t="s">
        <v>3760</v>
      </c>
      <c r="E87" s="1" t="s">
        <v>575</v>
      </c>
      <c r="F87" s="1" t="str">
        <f>VLOOKUP(Table1113[[#This Row],[نام کارشناس دفتر فنی]],Table1[],3,0)</f>
        <v>کارشناس کالیبراسیون و برنامه ریزی تعمیرات برق وابزاردقیق</v>
      </c>
      <c r="G87" s="1" t="s">
        <v>1000</v>
      </c>
      <c r="H87" t="str">
        <f>VLOOKUP(Table1113[[#This Row],[نام شخص کارشناس نظارت]],Table1[],3,0)</f>
        <v>کارشناس برق و ابزار دقیق نظارت (2)</v>
      </c>
      <c r="I87" s="1">
        <f>COUNTIF(Table2[کد سیستم],Table1113[[#This Row],[کد سیستم]])</f>
        <v>1</v>
      </c>
    </row>
    <row r="88" spans="1:9" x14ac:dyDescent="0.25">
      <c r="A88" s="1">
        <v>87</v>
      </c>
      <c r="B88" s="1" t="s">
        <v>1718</v>
      </c>
      <c r="C88" s="1" t="s">
        <v>1718</v>
      </c>
      <c r="D88" s="1" t="s">
        <v>3760</v>
      </c>
      <c r="E88" s="1" t="s">
        <v>575</v>
      </c>
      <c r="F88" s="1" t="str">
        <f>VLOOKUP(Table1113[[#This Row],[نام کارشناس دفتر فنی]],Table1[],3,0)</f>
        <v>کارشناس کالیبراسیون و برنامه ریزی تعمیرات برق وابزاردقیق</v>
      </c>
      <c r="G88" s="1" t="s">
        <v>1000</v>
      </c>
      <c r="H88" t="str">
        <f>VLOOKUP(Table1113[[#This Row],[نام شخص کارشناس نظارت]],Table1[],3,0)</f>
        <v>کارشناس برق و ابزار دقیق نظارت (2)</v>
      </c>
      <c r="I88" s="1">
        <f>COUNTIF(Table2[کد سیستم],Table1113[[#This Row],[کد سیستم]])</f>
        <v>1</v>
      </c>
    </row>
    <row r="89" spans="1:9" x14ac:dyDescent="0.25">
      <c r="A89" s="1">
        <v>88</v>
      </c>
      <c r="B89" s="1" t="s">
        <v>1720</v>
      </c>
      <c r="C89" s="1" t="s">
        <v>1720</v>
      </c>
      <c r="D89" s="1" t="s">
        <v>3760</v>
      </c>
      <c r="E89" s="1" t="s">
        <v>575</v>
      </c>
      <c r="F89" s="1" t="str">
        <f>VLOOKUP(Table1113[[#This Row],[نام کارشناس دفتر فنی]],Table1[],3,0)</f>
        <v>کارشناس کالیبراسیون و برنامه ریزی تعمیرات برق وابزاردقیق</v>
      </c>
      <c r="G89" s="1" t="s">
        <v>1000</v>
      </c>
      <c r="H89" t="str">
        <f>VLOOKUP(Table1113[[#This Row],[نام شخص کارشناس نظارت]],Table1[],3,0)</f>
        <v>کارشناس برق و ابزار دقیق نظارت (2)</v>
      </c>
      <c r="I89" s="1">
        <f>COUNTIF(Table2[کد سیستم],Table1113[[#This Row],[کد سیستم]])</f>
        <v>1</v>
      </c>
    </row>
    <row r="90" spans="1:9" x14ac:dyDescent="0.25">
      <c r="A90" s="1">
        <v>89</v>
      </c>
      <c r="B90" s="1" t="s">
        <v>1722</v>
      </c>
      <c r="C90" s="1" t="s">
        <v>1722</v>
      </c>
      <c r="D90" s="1" t="s">
        <v>3760</v>
      </c>
      <c r="E90" s="1" t="s">
        <v>575</v>
      </c>
      <c r="F90" s="1" t="str">
        <f>VLOOKUP(Table1113[[#This Row],[نام کارشناس دفتر فنی]],Table1[],3,0)</f>
        <v>کارشناس کالیبراسیون و برنامه ریزی تعمیرات برق وابزاردقیق</v>
      </c>
      <c r="G90" s="1" t="s">
        <v>1000</v>
      </c>
      <c r="H90" t="str">
        <f>VLOOKUP(Table1113[[#This Row],[نام شخص کارشناس نظارت]],Table1[],3,0)</f>
        <v>کارشناس برق و ابزار دقیق نظارت (2)</v>
      </c>
      <c r="I90" s="1">
        <f>COUNTIF(Table2[کد سیستم],Table1113[[#This Row],[کد سیستم]])</f>
        <v>1</v>
      </c>
    </row>
    <row r="91" spans="1:9" x14ac:dyDescent="0.25">
      <c r="A91" s="1">
        <v>90</v>
      </c>
      <c r="B91" s="1" t="s">
        <v>1724</v>
      </c>
      <c r="C91" s="1" t="s">
        <v>1724</v>
      </c>
      <c r="D91" s="1" t="s">
        <v>3760</v>
      </c>
      <c r="E91" s="1" t="s">
        <v>575</v>
      </c>
      <c r="F91" s="1" t="str">
        <f>VLOOKUP(Table1113[[#This Row],[نام کارشناس دفتر فنی]],Table1[],3,0)</f>
        <v>کارشناس کالیبراسیون و برنامه ریزی تعمیرات برق وابزاردقیق</v>
      </c>
      <c r="G91" s="1" t="s">
        <v>1000</v>
      </c>
      <c r="H91" t="str">
        <f>VLOOKUP(Table1113[[#This Row],[نام شخص کارشناس نظارت]],Table1[],3,0)</f>
        <v>کارشناس برق و ابزار دقیق نظارت (2)</v>
      </c>
      <c r="I91" s="1">
        <f>COUNTIF(Table2[کد سیستم],Table1113[[#This Row],[کد سیستم]])</f>
        <v>1</v>
      </c>
    </row>
    <row r="92" spans="1:9" x14ac:dyDescent="0.25">
      <c r="A92" s="1">
        <v>91</v>
      </c>
      <c r="B92" s="1" t="s">
        <v>1726</v>
      </c>
      <c r="C92" s="1" t="s">
        <v>1726</v>
      </c>
      <c r="D92" s="1" t="s">
        <v>3760</v>
      </c>
      <c r="E92" s="1" t="s">
        <v>575</v>
      </c>
      <c r="F92" s="1" t="str">
        <f>VLOOKUP(Table1113[[#This Row],[نام کارشناس دفتر فنی]],Table1[],3,0)</f>
        <v>کارشناس کالیبراسیون و برنامه ریزی تعمیرات برق وابزاردقیق</v>
      </c>
      <c r="G92" s="1" t="s">
        <v>1000</v>
      </c>
      <c r="H92" t="str">
        <f>VLOOKUP(Table1113[[#This Row],[نام شخص کارشناس نظارت]],Table1[],3,0)</f>
        <v>کارشناس برق و ابزار دقیق نظارت (2)</v>
      </c>
      <c r="I92" s="1">
        <f>COUNTIF(Table2[کد سیستم],Table1113[[#This Row],[کد سیستم]])</f>
        <v>1</v>
      </c>
    </row>
    <row r="93" spans="1:9" x14ac:dyDescent="0.25">
      <c r="A93" s="1">
        <v>92</v>
      </c>
      <c r="B93" s="1" t="s">
        <v>1728</v>
      </c>
      <c r="C93" s="1" t="s">
        <v>1728</v>
      </c>
      <c r="D93" s="1" t="s">
        <v>3760</v>
      </c>
      <c r="E93" s="1" t="s">
        <v>575</v>
      </c>
      <c r="F93" s="1" t="str">
        <f>VLOOKUP(Table1113[[#This Row],[نام کارشناس دفتر فنی]],Table1[],3,0)</f>
        <v>کارشناس کالیبراسیون و برنامه ریزی تعمیرات برق وابزاردقیق</v>
      </c>
      <c r="G93" s="1" t="s">
        <v>1000</v>
      </c>
      <c r="H93" t="str">
        <f>VLOOKUP(Table1113[[#This Row],[نام شخص کارشناس نظارت]],Table1[],3,0)</f>
        <v>کارشناس برق و ابزار دقیق نظارت (2)</v>
      </c>
      <c r="I93" s="1">
        <f>COUNTIF(Table2[کد سیستم],Table1113[[#This Row],[کد سیستم]])</f>
        <v>1</v>
      </c>
    </row>
    <row r="94" spans="1:9" x14ac:dyDescent="0.25">
      <c r="A94" s="1">
        <v>93</v>
      </c>
      <c r="B94" s="1" t="s">
        <v>1730</v>
      </c>
      <c r="C94" s="1" t="s">
        <v>1730</v>
      </c>
      <c r="D94" s="1" t="s">
        <v>3760</v>
      </c>
      <c r="E94" s="1" t="s">
        <v>575</v>
      </c>
      <c r="F94" s="1" t="str">
        <f>VLOOKUP(Table1113[[#This Row],[نام کارشناس دفتر فنی]],Table1[],3,0)</f>
        <v>کارشناس کالیبراسیون و برنامه ریزی تعمیرات برق وابزاردقیق</v>
      </c>
      <c r="G94" s="1" t="s">
        <v>1000</v>
      </c>
      <c r="H94" t="str">
        <f>VLOOKUP(Table1113[[#This Row],[نام شخص کارشناس نظارت]],Table1[],3,0)</f>
        <v>کارشناس برق و ابزار دقیق نظارت (2)</v>
      </c>
      <c r="I94" s="1">
        <f>COUNTIF(Table2[کد سیستم],Table1113[[#This Row],[کد سیستم]])</f>
        <v>1</v>
      </c>
    </row>
    <row r="95" spans="1:9" x14ac:dyDescent="0.25">
      <c r="A95" s="1">
        <v>94</v>
      </c>
      <c r="B95" s="1" t="s">
        <v>1732</v>
      </c>
      <c r="C95" s="1" t="s">
        <v>1732</v>
      </c>
      <c r="D95" s="1" t="s">
        <v>3760</v>
      </c>
      <c r="E95" s="1" t="s">
        <v>575</v>
      </c>
      <c r="F95" s="1" t="str">
        <f>VLOOKUP(Table1113[[#This Row],[نام کارشناس دفتر فنی]],Table1[],3,0)</f>
        <v>کارشناس کالیبراسیون و برنامه ریزی تعمیرات برق وابزاردقیق</v>
      </c>
      <c r="G95" s="1" t="s">
        <v>1000</v>
      </c>
      <c r="H95" t="str">
        <f>VLOOKUP(Table1113[[#This Row],[نام شخص کارشناس نظارت]],Table1[],3,0)</f>
        <v>کارشناس برق و ابزار دقیق نظارت (2)</v>
      </c>
      <c r="I95" s="1">
        <f>COUNTIF(Table2[کد سیستم],Table1113[[#This Row],[کد سیستم]])</f>
        <v>1</v>
      </c>
    </row>
    <row r="96" spans="1:9" x14ac:dyDescent="0.25">
      <c r="A96" s="1">
        <v>95</v>
      </c>
      <c r="B96" s="1" t="s">
        <v>1734</v>
      </c>
      <c r="C96" s="1" t="s">
        <v>1734</v>
      </c>
      <c r="D96" s="1" t="s">
        <v>3760</v>
      </c>
      <c r="E96" s="1" t="s">
        <v>575</v>
      </c>
      <c r="F96" s="1" t="str">
        <f>VLOOKUP(Table1113[[#This Row],[نام کارشناس دفتر فنی]],Table1[],3,0)</f>
        <v>کارشناس کالیبراسیون و برنامه ریزی تعمیرات برق وابزاردقیق</v>
      </c>
      <c r="G96" s="1" t="s">
        <v>1000</v>
      </c>
      <c r="H96" t="str">
        <f>VLOOKUP(Table1113[[#This Row],[نام شخص کارشناس نظارت]],Table1[],3,0)</f>
        <v>کارشناس برق و ابزار دقیق نظارت (2)</v>
      </c>
      <c r="I96" s="1">
        <f>COUNTIF(Table2[کد سیستم],Table1113[[#This Row],[کد سیستم]])</f>
        <v>1</v>
      </c>
    </row>
    <row r="97" spans="1:9" x14ac:dyDescent="0.25">
      <c r="A97" s="1">
        <v>96</v>
      </c>
      <c r="B97" s="1" t="s">
        <v>1736</v>
      </c>
      <c r="C97" s="1" t="s">
        <v>1736</v>
      </c>
      <c r="D97" s="1" t="s">
        <v>3760</v>
      </c>
      <c r="E97" s="1" t="s">
        <v>575</v>
      </c>
      <c r="F97" s="1" t="str">
        <f>VLOOKUP(Table1113[[#This Row],[نام کارشناس دفتر فنی]],Table1[],3,0)</f>
        <v>کارشناس کالیبراسیون و برنامه ریزی تعمیرات برق وابزاردقیق</v>
      </c>
      <c r="G97" s="1" t="s">
        <v>1000</v>
      </c>
      <c r="H97" t="str">
        <f>VLOOKUP(Table1113[[#This Row],[نام شخص کارشناس نظارت]],Table1[],3,0)</f>
        <v>کارشناس برق و ابزار دقیق نظارت (2)</v>
      </c>
      <c r="I97" s="1">
        <f>COUNTIF(Table2[کد سیستم],Table1113[[#This Row],[کد سیستم]])</f>
        <v>1</v>
      </c>
    </row>
    <row r="98" spans="1:9" hidden="1" x14ac:dyDescent="0.25">
      <c r="A98" s="1">
        <v>97</v>
      </c>
      <c r="B98" s="1" t="s">
        <v>1738</v>
      </c>
      <c r="C98" s="1" t="s">
        <v>1738</v>
      </c>
      <c r="D98" s="1" t="s">
        <v>3760</v>
      </c>
      <c r="E98" s="1" t="s">
        <v>418</v>
      </c>
      <c r="F98" s="1" t="str">
        <f>VLOOKUP(Table1113[[#This Row],[نام کارشناس دفتر فنی]],Table1[],3,0)</f>
        <v>کارشناس بازرسی وبرنامه ریزی تعمیرات برق وابزاردقیق(1)</v>
      </c>
      <c r="G98" s="1" t="s">
        <v>1000</v>
      </c>
      <c r="H98" t="str">
        <f>VLOOKUP(Table1113[[#This Row],[نام شخص کارشناس نظارت]],Table1[],3,0)</f>
        <v>کارشناس برق و ابزار دقیق نظارت (2)</v>
      </c>
      <c r="I98" s="1">
        <f>COUNTIF(Table2[کد سیستم],Table1113[[#This Row],[کد سیستم]])</f>
        <v>1</v>
      </c>
    </row>
    <row r="99" spans="1:9" hidden="1" x14ac:dyDescent="0.25">
      <c r="A99" s="1">
        <v>98</v>
      </c>
      <c r="B99" s="1" t="s">
        <v>1740</v>
      </c>
      <c r="C99" s="1" t="s">
        <v>1740</v>
      </c>
      <c r="D99" s="1" t="s">
        <v>3760</v>
      </c>
      <c r="E99" s="1" t="s">
        <v>418</v>
      </c>
      <c r="F99" s="1" t="str">
        <f>VLOOKUP(Table1113[[#This Row],[نام کارشناس دفتر فنی]],Table1[],3,0)</f>
        <v>کارشناس بازرسی وبرنامه ریزی تعمیرات برق وابزاردقیق(1)</v>
      </c>
      <c r="G99" s="1" t="s">
        <v>1000</v>
      </c>
      <c r="H99" t="str">
        <f>VLOOKUP(Table1113[[#This Row],[نام شخص کارشناس نظارت]],Table1[],3,0)</f>
        <v>کارشناس برق و ابزار دقیق نظارت (2)</v>
      </c>
      <c r="I99" s="1">
        <f>COUNTIF(Table2[کد سیستم],Table1113[[#This Row],[کد سیستم]])</f>
        <v>1</v>
      </c>
    </row>
    <row r="100" spans="1:9" hidden="1" x14ac:dyDescent="0.25">
      <c r="A100" s="1">
        <v>99</v>
      </c>
      <c r="B100" s="1" t="s">
        <v>1742</v>
      </c>
      <c r="C100" s="1" t="s">
        <v>1742</v>
      </c>
      <c r="D100" s="1" t="s">
        <v>3760</v>
      </c>
      <c r="E100" s="1" t="s">
        <v>418</v>
      </c>
      <c r="F100" s="1" t="str">
        <f>VLOOKUP(Table1113[[#This Row],[نام کارشناس دفتر فنی]],Table1[],3,0)</f>
        <v>کارشناس بازرسی وبرنامه ریزی تعمیرات برق وابزاردقیق(1)</v>
      </c>
      <c r="G100" s="1" t="s">
        <v>1000</v>
      </c>
      <c r="H100" t="str">
        <f>VLOOKUP(Table1113[[#This Row],[نام شخص کارشناس نظارت]],Table1[],3,0)</f>
        <v>کارشناس برق و ابزار دقیق نظارت (2)</v>
      </c>
      <c r="I100" s="1">
        <f>COUNTIF(Table2[کد سیستم],Table1113[[#This Row],[کد سیستم]])</f>
        <v>1</v>
      </c>
    </row>
    <row r="101" spans="1:9" hidden="1" x14ac:dyDescent="0.25">
      <c r="A101" s="1">
        <v>100</v>
      </c>
      <c r="B101" s="1" t="s">
        <v>1744</v>
      </c>
      <c r="C101" s="1" t="s">
        <v>1744</v>
      </c>
      <c r="D101" s="1" t="s">
        <v>3760</v>
      </c>
      <c r="E101" s="1" t="s">
        <v>418</v>
      </c>
      <c r="F101" s="1" t="str">
        <f>VLOOKUP(Table1113[[#This Row],[نام کارشناس دفتر فنی]],Table1[],3,0)</f>
        <v>کارشناس بازرسی وبرنامه ریزی تعمیرات برق وابزاردقیق(1)</v>
      </c>
      <c r="G101" s="1" t="s">
        <v>1000</v>
      </c>
      <c r="H101" t="str">
        <f>VLOOKUP(Table1113[[#This Row],[نام شخص کارشناس نظارت]],Table1[],3,0)</f>
        <v>کارشناس برق و ابزار دقیق نظارت (2)</v>
      </c>
      <c r="I101" s="1">
        <f>COUNTIF(Table2[کد سیستم],Table1113[[#This Row],[کد سیستم]])</f>
        <v>1</v>
      </c>
    </row>
    <row r="102" spans="1:9" hidden="1" x14ac:dyDescent="0.25">
      <c r="A102" s="1">
        <v>101</v>
      </c>
      <c r="B102" s="1" t="s">
        <v>1746</v>
      </c>
      <c r="C102" s="1" t="s">
        <v>1746</v>
      </c>
      <c r="D102" s="1" t="s">
        <v>3760</v>
      </c>
      <c r="E102" s="1" t="s">
        <v>418</v>
      </c>
      <c r="F102" s="1" t="str">
        <f>VLOOKUP(Table1113[[#This Row],[نام کارشناس دفتر فنی]],Table1[],3,0)</f>
        <v>کارشناس بازرسی وبرنامه ریزی تعمیرات برق وابزاردقیق(1)</v>
      </c>
      <c r="G102" s="1" t="s">
        <v>1000</v>
      </c>
      <c r="H102" t="str">
        <f>VLOOKUP(Table1113[[#This Row],[نام شخص کارشناس نظارت]],Table1[],3,0)</f>
        <v>کارشناس برق و ابزار دقیق نظارت (2)</v>
      </c>
      <c r="I102" s="1">
        <f>COUNTIF(Table2[کد سیستم],Table1113[[#This Row],[کد سیستم]])</f>
        <v>1</v>
      </c>
    </row>
    <row r="103" spans="1:9" hidden="1" x14ac:dyDescent="0.25">
      <c r="A103" s="1">
        <v>102</v>
      </c>
      <c r="B103" s="1" t="s">
        <v>1748</v>
      </c>
      <c r="C103" s="1" t="s">
        <v>1748</v>
      </c>
      <c r="D103" s="1" t="s">
        <v>3760</v>
      </c>
      <c r="E103" s="1" t="s">
        <v>418</v>
      </c>
      <c r="F103" s="1" t="str">
        <f>VLOOKUP(Table1113[[#This Row],[نام کارشناس دفتر فنی]],Table1[],3,0)</f>
        <v>کارشناس بازرسی وبرنامه ریزی تعمیرات برق وابزاردقیق(1)</v>
      </c>
      <c r="G103" s="1" t="s">
        <v>1000</v>
      </c>
      <c r="H103" t="str">
        <f>VLOOKUP(Table1113[[#This Row],[نام شخص کارشناس نظارت]],Table1[],3,0)</f>
        <v>کارشناس برق و ابزار دقیق نظارت (2)</v>
      </c>
      <c r="I103" s="1">
        <f>COUNTIF(Table2[کد سیستم],Table1113[[#This Row],[کد سیستم]])</f>
        <v>1</v>
      </c>
    </row>
    <row r="104" spans="1:9" hidden="1" x14ac:dyDescent="0.25">
      <c r="A104" s="1">
        <v>103</v>
      </c>
      <c r="B104" s="1" t="s">
        <v>1750</v>
      </c>
      <c r="C104" s="1" t="s">
        <v>1750</v>
      </c>
      <c r="D104" s="1" t="s">
        <v>3760</v>
      </c>
      <c r="E104" s="1" t="s">
        <v>418</v>
      </c>
      <c r="F104" s="1" t="str">
        <f>VLOOKUP(Table1113[[#This Row],[نام کارشناس دفتر فنی]],Table1[],3,0)</f>
        <v>کارشناس بازرسی وبرنامه ریزی تعمیرات برق وابزاردقیق(1)</v>
      </c>
      <c r="G104" s="1" t="s">
        <v>1000</v>
      </c>
      <c r="H104" t="str">
        <f>VLOOKUP(Table1113[[#This Row],[نام شخص کارشناس نظارت]],Table1[],3,0)</f>
        <v>کارشناس برق و ابزار دقیق نظارت (2)</v>
      </c>
      <c r="I104" s="1">
        <f>COUNTIF(Table2[کد سیستم],Table1113[[#This Row],[کد سیستم]])</f>
        <v>1</v>
      </c>
    </row>
    <row r="105" spans="1:9" hidden="1" x14ac:dyDescent="0.25">
      <c r="A105" s="1">
        <v>104</v>
      </c>
      <c r="B105" s="1" t="s">
        <v>1752</v>
      </c>
      <c r="C105" s="1" t="s">
        <v>1752</v>
      </c>
      <c r="D105" s="1" t="s">
        <v>3760</v>
      </c>
      <c r="E105" s="1" t="s">
        <v>418</v>
      </c>
      <c r="F105" s="1" t="str">
        <f>VLOOKUP(Table1113[[#This Row],[نام کارشناس دفتر فنی]],Table1[],3,0)</f>
        <v>کارشناس بازرسی وبرنامه ریزی تعمیرات برق وابزاردقیق(1)</v>
      </c>
      <c r="G105" s="1" t="s">
        <v>1000</v>
      </c>
      <c r="H105" t="str">
        <f>VLOOKUP(Table1113[[#This Row],[نام شخص کارشناس نظارت]],Table1[],3,0)</f>
        <v>کارشناس برق و ابزار دقیق نظارت (2)</v>
      </c>
      <c r="I105" s="1">
        <f>COUNTIF(Table2[کد سیستم],Table1113[[#This Row],[کد سیستم]])</f>
        <v>1</v>
      </c>
    </row>
    <row r="106" spans="1:9" hidden="1" x14ac:dyDescent="0.25">
      <c r="A106" s="1">
        <v>105</v>
      </c>
      <c r="B106" s="1" t="s">
        <v>1754</v>
      </c>
      <c r="C106" s="1" t="s">
        <v>1754</v>
      </c>
      <c r="D106" s="1" t="s">
        <v>3760</v>
      </c>
      <c r="E106" s="1" t="s">
        <v>418</v>
      </c>
      <c r="F106" s="1" t="str">
        <f>VLOOKUP(Table1113[[#This Row],[نام کارشناس دفتر فنی]],Table1[],3,0)</f>
        <v>کارشناس بازرسی وبرنامه ریزی تعمیرات برق وابزاردقیق(1)</v>
      </c>
      <c r="G106" s="1" t="s">
        <v>1000</v>
      </c>
      <c r="H106" t="str">
        <f>VLOOKUP(Table1113[[#This Row],[نام شخص کارشناس نظارت]],Table1[],3,0)</f>
        <v>کارشناس برق و ابزار دقیق نظارت (2)</v>
      </c>
      <c r="I106" s="1">
        <f>COUNTIF(Table2[کد سیستم],Table1113[[#This Row],[کد سیستم]])</f>
        <v>1</v>
      </c>
    </row>
    <row r="107" spans="1:9" hidden="1" x14ac:dyDescent="0.25">
      <c r="A107" s="1">
        <v>106</v>
      </c>
      <c r="B107" s="1" t="s">
        <v>1756</v>
      </c>
      <c r="C107" s="1" t="s">
        <v>1756</v>
      </c>
      <c r="D107" s="1" t="s">
        <v>3760</v>
      </c>
      <c r="E107" s="1" t="s">
        <v>418</v>
      </c>
      <c r="F107" s="1" t="str">
        <f>VLOOKUP(Table1113[[#This Row],[نام کارشناس دفتر فنی]],Table1[],3,0)</f>
        <v>کارشناس بازرسی وبرنامه ریزی تعمیرات برق وابزاردقیق(1)</v>
      </c>
      <c r="G107" s="1" t="s">
        <v>1000</v>
      </c>
      <c r="H107" t="str">
        <f>VLOOKUP(Table1113[[#This Row],[نام شخص کارشناس نظارت]],Table1[],3,0)</f>
        <v>کارشناس برق و ابزار دقیق نظارت (2)</v>
      </c>
      <c r="I107" s="1">
        <f>COUNTIF(Table2[کد سیستم],Table1113[[#This Row],[کد سیستم]])</f>
        <v>1</v>
      </c>
    </row>
    <row r="108" spans="1:9" hidden="1" x14ac:dyDescent="0.25">
      <c r="A108" s="1">
        <v>107</v>
      </c>
      <c r="B108" s="1" t="s">
        <v>1758</v>
      </c>
      <c r="C108" s="1" t="s">
        <v>1758</v>
      </c>
      <c r="D108" s="1" t="s">
        <v>3760</v>
      </c>
      <c r="E108" s="1" t="s">
        <v>418</v>
      </c>
      <c r="F108" s="1" t="str">
        <f>VLOOKUP(Table1113[[#This Row],[نام کارشناس دفتر فنی]],Table1[],3,0)</f>
        <v>کارشناس بازرسی وبرنامه ریزی تعمیرات برق وابزاردقیق(1)</v>
      </c>
      <c r="G108" s="1" t="s">
        <v>1000</v>
      </c>
      <c r="H108" t="str">
        <f>VLOOKUP(Table1113[[#This Row],[نام شخص کارشناس نظارت]],Table1[],3,0)</f>
        <v>کارشناس برق و ابزار دقیق نظارت (2)</v>
      </c>
      <c r="I108" s="1">
        <f>COUNTIF(Table2[کد سیستم],Table1113[[#This Row],[کد سیستم]])</f>
        <v>1</v>
      </c>
    </row>
    <row r="109" spans="1:9" hidden="1" x14ac:dyDescent="0.25">
      <c r="A109" s="1">
        <v>108</v>
      </c>
      <c r="B109" s="1" t="s">
        <v>1760</v>
      </c>
      <c r="C109" s="1" t="s">
        <v>1760</v>
      </c>
      <c r="D109" s="1" t="s">
        <v>3760</v>
      </c>
      <c r="E109" s="1" t="s">
        <v>418</v>
      </c>
      <c r="F109" s="1" t="str">
        <f>VLOOKUP(Table1113[[#This Row],[نام کارشناس دفتر فنی]],Table1[],3,0)</f>
        <v>کارشناس بازرسی وبرنامه ریزی تعمیرات برق وابزاردقیق(1)</v>
      </c>
      <c r="G109" s="1" t="s">
        <v>1000</v>
      </c>
      <c r="H109" t="str">
        <f>VLOOKUP(Table1113[[#This Row],[نام شخص کارشناس نظارت]],Table1[],3,0)</f>
        <v>کارشناس برق و ابزار دقیق نظارت (2)</v>
      </c>
      <c r="I109" s="1">
        <f>COUNTIF(Table2[کد سیستم],Table1113[[#This Row],[کد سیستم]])</f>
        <v>1</v>
      </c>
    </row>
    <row r="110" spans="1:9" hidden="1" x14ac:dyDescent="0.25">
      <c r="A110" s="1">
        <v>109</v>
      </c>
      <c r="B110" s="1" t="s">
        <v>1762</v>
      </c>
      <c r="C110" s="1" t="s">
        <v>1762</v>
      </c>
      <c r="D110" s="1" t="s">
        <v>3760</v>
      </c>
      <c r="E110" s="1" t="s">
        <v>418</v>
      </c>
      <c r="F110" s="1" t="str">
        <f>VLOOKUP(Table1113[[#This Row],[نام کارشناس دفتر فنی]],Table1[],3,0)</f>
        <v>کارشناس بازرسی وبرنامه ریزی تعمیرات برق وابزاردقیق(1)</v>
      </c>
      <c r="G110" s="1" t="s">
        <v>1000</v>
      </c>
      <c r="H110" t="str">
        <f>VLOOKUP(Table1113[[#This Row],[نام شخص کارشناس نظارت]],Table1[],3,0)</f>
        <v>کارشناس برق و ابزار دقیق نظارت (2)</v>
      </c>
      <c r="I110" s="1">
        <f>COUNTIF(Table2[کد سیستم],Table1113[[#This Row],[کد سیستم]])</f>
        <v>1</v>
      </c>
    </row>
    <row r="111" spans="1:9" hidden="1" x14ac:dyDescent="0.25">
      <c r="A111" s="1">
        <v>110</v>
      </c>
      <c r="B111" s="1" t="s">
        <v>1764</v>
      </c>
      <c r="C111" s="1" t="s">
        <v>1764</v>
      </c>
      <c r="D111" s="1" t="s">
        <v>3760</v>
      </c>
      <c r="E111" s="1" t="s">
        <v>418</v>
      </c>
      <c r="F111" s="1" t="str">
        <f>VLOOKUP(Table1113[[#This Row],[نام کارشناس دفتر فنی]],Table1[],3,0)</f>
        <v>کارشناس بازرسی وبرنامه ریزی تعمیرات برق وابزاردقیق(1)</v>
      </c>
      <c r="G111" s="1" t="s">
        <v>1000</v>
      </c>
      <c r="H111" t="str">
        <f>VLOOKUP(Table1113[[#This Row],[نام شخص کارشناس نظارت]],Table1[],3,0)</f>
        <v>کارشناس برق و ابزار دقیق نظارت (2)</v>
      </c>
      <c r="I111" s="1">
        <f>COUNTIF(Table2[کد سیستم],Table1113[[#This Row],[کد سیستم]])</f>
        <v>1</v>
      </c>
    </row>
    <row r="112" spans="1:9" hidden="1" x14ac:dyDescent="0.25">
      <c r="A112" s="1">
        <v>111</v>
      </c>
      <c r="B112" s="1" t="s">
        <v>1766</v>
      </c>
      <c r="C112" s="1" t="s">
        <v>1766</v>
      </c>
      <c r="D112" s="1" t="s">
        <v>3760</v>
      </c>
      <c r="E112" s="1" t="s">
        <v>418</v>
      </c>
      <c r="F112" s="1" t="str">
        <f>VLOOKUP(Table1113[[#This Row],[نام کارشناس دفتر فنی]],Table1[],3,0)</f>
        <v>کارشناس بازرسی وبرنامه ریزی تعمیرات برق وابزاردقیق(1)</v>
      </c>
      <c r="G112" s="1" t="s">
        <v>1000</v>
      </c>
      <c r="H112" t="str">
        <f>VLOOKUP(Table1113[[#This Row],[نام شخص کارشناس نظارت]],Table1[],3,0)</f>
        <v>کارشناس برق و ابزار دقیق نظارت (2)</v>
      </c>
      <c r="I112" s="1">
        <f>COUNTIF(Table2[کد سیستم],Table1113[[#This Row],[کد سیستم]])</f>
        <v>1</v>
      </c>
    </row>
    <row r="113" spans="1:9" hidden="1" x14ac:dyDescent="0.25">
      <c r="A113" s="1">
        <v>112</v>
      </c>
      <c r="B113" s="1" t="s">
        <v>1768</v>
      </c>
      <c r="C113" s="1" t="s">
        <v>1768</v>
      </c>
      <c r="D113" s="1" t="s">
        <v>3760</v>
      </c>
      <c r="E113" s="1" t="s">
        <v>418</v>
      </c>
      <c r="F113" s="1" t="str">
        <f>VLOOKUP(Table1113[[#This Row],[نام کارشناس دفتر فنی]],Table1[],3,0)</f>
        <v>کارشناس بازرسی وبرنامه ریزی تعمیرات برق وابزاردقیق(1)</v>
      </c>
      <c r="G113" s="1" t="s">
        <v>1000</v>
      </c>
      <c r="H113" t="str">
        <f>VLOOKUP(Table1113[[#This Row],[نام شخص کارشناس نظارت]],Table1[],3,0)</f>
        <v>کارشناس برق و ابزار دقیق نظارت (2)</v>
      </c>
      <c r="I113" s="1">
        <f>COUNTIF(Table2[کد سیستم],Table1113[[#This Row],[کد سیستم]])</f>
        <v>1</v>
      </c>
    </row>
    <row r="114" spans="1:9" hidden="1" x14ac:dyDescent="0.25">
      <c r="A114" s="1">
        <v>113</v>
      </c>
      <c r="B114" s="1" t="s">
        <v>1770</v>
      </c>
      <c r="C114" s="1" t="s">
        <v>1770</v>
      </c>
      <c r="D114" s="1" t="s">
        <v>3760</v>
      </c>
      <c r="E114" s="1" t="s">
        <v>418</v>
      </c>
      <c r="F114" s="1" t="str">
        <f>VLOOKUP(Table1113[[#This Row],[نام کارشناس دفتر فنی]],Table1[],3,0)</f>
        <v>کارشناس بازرسی وبرنامه ریزی تعمیرات برق وابزاردقیق(1)</v>
      </c>
      <c r="G114" s="1" t="s">
        <v>1000</v>
      </c>
      <c r="H114" t="str">
        <f>VLOOKUP(Table1113[[#This Row],[نام شخص کارشناس نظارت]],Table1[],3,0)</f>
        <v>کارشناس برق و ابزار دقیق نظارت (2)</v>
      </c>
      <c r="I114" s="1">
        <f>COUNTIF(Table2[کد سیستم],Table1113[[#This Row],[کد سیستم]])</f>
        <v>1</v>
      </c>
    </row>
    <row r="115" spans="1:9" hidden="1" x14ac:dyDescent="0.25">
      <c r="A115" s="1">
        <v>114</v>
      </c>
      <c r="B115" s="1" t="s">
        <v>1772</v>
      </c>
      <c r="C115" s="1" t="s">
        <v>1772</v>
      </c>
      <c r="D115" s="1" t="s">
        <v>3760</v>
      </c>
      <c r="E115" s="1" t="s">
        <v>418</v>
      </c>
      <c r="F115" s="1" t="str">
        <f>VLOOKUP(Table1113[[#This Row],[نام کارشناس دفتر فنی]],Table1[],3,0)</f>
        <v>کارشناس بازرسی وبرنامه ریزی تعمیرات برق وابزاردقیق(1)</v>
      </c>
      <c r="G115" s="1" t="s">
        <v>1000</v>
      </c>
      <c r="H115" t="str">
        <f>VLOOKUP(Table1113[[#This Row],[نام شخص کارشناس نظارت]],Table1[],3,0)</f>
        <v>کارشناس برق و ابزار دقیق نظارت (2)</v>
      </c>
      <c r="I115" s="1">
        <f>COUNTIF(Table2[کد سیستم],Table1113[[#This Row],[کد سیستم]])</f>
        <v>1</v>
      </c>
    </row>
    <row r="116" spans="1:9" hidden="1" x14ac:dyDescent="0.25">
      <c r="A116" s="1">
        <v>115</v>
      </c>
      <c r="B116" s="1" t="s">
        <v>1774</v>
      </c>
      <c r="C116" s="1" t="s">
        <v>1774</v>
      </c>
      <c r="D116" s="1" t="s">
        <v>3760</v>
      </c>
      <c r="E116" s="1" t="s">
        <v>418</v>
      </c>
      <c r="F116" s="1" t="str">
        <f>VLOOKUP(Table1113[[#This Row],[نام کارشناس دفتر فنی]],Table1[],3,0)</f>
        <v>کارشناس بازرسی وبرنامه ریزی تعمیرات برق وابزاردقیق(1)</v>
      </c>
      <c r="G116" s="1" t="s">
        <v>1000</v>
      </c>
      <c r="H116" t="str">
        <f>VLOOKUP(Table1113[[#This Row],[نام شخص کارشناس نظارت]],Table1[],3,0)</f>
        <v>کارشناس برق و ابزار دقیق نظارت (2)</v>
      </c>
      <c r="I116" s="1">
        <f>COUNTIF(Table2[کد سیستم],Table1113[[#This Row],[کد سیستم]])</f>
        <v>1</v>
      </c>
    </row>
    <row r="117" spans="1:9" hidden="1" x14ac:dyDescent="0.25">
      <c r="A117" s="1">
        <v>116</v>
      </c>
      <c r="B117" s="1" t="s">
        <v>1776</v>
      </c>
      <c r="C117" s="1" t="s">
        <v>1776</v>
      </c>
      <c r="D117" s="1" t="s">
        <v>3760</v>
      </c>
      <c r="E117" s="1" t="s">
        <v>418</v>
      </c>
      <c r="F117" s="1" t="str">
        <f>VLOOKUP(Table1113[[#This Row],[نام کارشناس دفتر فنی]],Table1[],3,0)</f>
        <v>کارشناس بازرسی وبرنامه ریزی تعمیرات برق وابزاردقیق(1)</v>
      </c>
      <c r="G117" s="1" t="s">
        <v>1000</v>
      </c>
      <c r="H117" t="str">
        <f>VLOOKUP(Table1113[[#This Row],[نام شخص کارشناس نظارت]],Table1[],3,0)</f>
        <v>کارشناس برق و ابزار دقیق نظارت (2)</v>
      </c>
      <c r="I117" s="1">
        <f>COUNTIF(Table2[کد سیستم],Table1113[[#This Row],[کد سیستم]])</f>
        <v>1</v>
      </c>
    </row>
    <row r="118" spans="1:9" hidden="1" x14ac:dyDescent="0.25">
      <c r="A118" s="1">
        <v>117</v>
      </c>
      <c r="B118" s="1" t="s">
        <v>1778</v>
      </c>
      <c r="C118" s="1" t="s">
        <v>1778</v>
      </c>
      <c r="D118" s="1" t="s">
        <v>3760</v>
      </c>
      <c r="E118" s="1" t="s">
        <v>418</v>
      </c>
      <c r="F118" s="1" t="str">
        <f>VLOOKUP(Table1113[[#This Row],[نام کارشناس دفتر فنی]],Table1[],3,0)</f>
        <v>کارشناس بازرسی وبرنامه ریزی تعمیرات برق وابزاردقیق(1)</v>
      </c>
      <c r="G118" s="1" t="s">
        <v>1000</v>
      </c>
      <c r="H118" t="str">
        <f>VLOOKUP(Table1113[[#This Row],[نام شخص کارشناس نظارت]],Table1[],3,0)</f>
        <v>کارشناس برق و ابزار دقیق نظارت (2)</v>
      </c>
      <c r="I118" s="1">
        <f>COUNTIF(Table2[کد سیستم],Table1113[[#This Row],[کد سیستم]])</f>
        <v>1</v>
      </c>
    </row>
    <row r="119" spans="1:9" hidden="1" x14ac:dyDescent="0.25">
      <c r="A119" s="1">
        <v>118</v>
      </c>
      <c r="B119" s="1" t="s">
        <v>1780</v>
      </c>
      <c r="C119" s="1" t="s">
        <v>1780</v>
      </c>
      <c r="D119" s="1" t="s">
        <v>3760</v>
      </c>
      <c r="E119" s="1" t="s">
        <v>418</v>
      </c>
      <c r="F119" s="1" t="str">
        <f>VLOOKUP(Table1113[[#This Row],[نام کارشناس دفتر فنی]],Table1[],3,0)</f>
        <v>کارشناس بازرسی وبرنامه ریزی تعمیرات برق وابزاردقیق(1)</v>
      </c>
      <c r="G119" s="1" t="s">
        <v>1000</v>
      </c>
      <c r="H119" t="str">
        <f>VLOOKUP(Table1113[[#This Row],[نام شخص کارشناس نظارت]],Table1[],3,0)</f>
        <v>کارشناس برق و ابزار دقیق نظارت (2)</v>
      </c>
      <c r="I119" s="1">
        <f>COUNTIF(Table2[کد سیستم],Table1113[[#This Row],[کد سیستم]])</f>
        <v>1</v>
      </c>
    </row>
    <row r="120" spans="1:9" hidden="1" x14ac:dyDescent="0.25">
      <c r="A120" s="1">
        <v>119</v>
      </c>
      <c r="B120" s="1" t="s">
        <v>1782</v>
      </c>
      <c r="C120" s="1" t="s">
        <v>1782</v>
      </c>
      <c r="D120" s="1" t="s">
        <v>3760</v>
      </c>
      <c r="E120" s="1" t="s">
        <v>418</v>
      </c>
      <c r="F120" s="1" t="str">
        <f>VLOOKUP(Table1113[[#This Row],[نام کارشناس دفتر فنی]],Table1[],3,0)</f>
        <v>کارشناس بازرسی وبرنامه ریزی تعمیرات برق وابزاردقیق(1)</v>
      </c>
      <c r="G120" s="1" t="s">
        <v>1000</v>
      </c>
      <c r="H120" t="str">
        <f>VLOOKUP(Table1113[[#This Row],[نام شخص کارشناس نظارت]],Table1[],3,0)</f>
        <v>کارشناس برق و ابزار دقیق نظارت (2)</v>
      </c>
      <c r="I120" s="1">
        <f>COUNTIF(Table2[کد سیستم],Table1113[[#This Row],[کد سیستم]])</f>
        <v>1</v>
      </c>
    </row>
    <row r="121" spans="1:9" hidden="1" x14ac:dyDescent="0.25">
      <c r="A121" s="1">
        <v>120</v>
      </c>
      <c r="B121" s="1" t="s">
        <v>1784</v>
      </c>
      <c r="C121" s="1" t="s">
        <v>1784</v>
      </c>
      <c r="D121" s="1" t="s">
        <v>3760</v>
      </c>
      <c r="E121" s="1" t="s">
        <v>418</v>
      </c>
      <c r="F121" s="1" t="str">
        <f>VLOOKUP(Table1113[[#This Row],[نام کارشناس دفتر فنی]],Table1[],3,0)</f>
        <v>کارشناس بازرسی وبرنامه ریزی تعمیرات برق وابزاردقیق(1)</v>
      </c>
      <c r="G121" s="1" t="s">
        <v>1000</v>
      </c>
      <c r="H121" t="str">
        <f>VLOOKUP(Table1113[[#This Row],[نام شخص کارشناس نظارت]],Table1[],3,0)</f>
        <v>کارشناس برق و ابزار دقیق نظارت (2)</v>
      </c>
      <c r="I121" s="1">
        <f>COUNTIF(Table2[کد سیستم],Table1113[[#This Row],[کد سیستم]])</f>
        <v>1</v>
      </c>
    </row>
    <row r="122" spans="1:9" hidden="1" x14ac:dyDescent="0.25">
      <c r="A122" s="1">
        <v>121</v>
      </c>
      <c r="B122" s="1" t="s">
        <v>1786</v>
      </c>
      <c r="C122" s="1" t="s">
        <v>1786</v>
      </c>
      <c r="D122" s="1" t="s">
        <v>3760</v>
      </c>
      <c r="E122" s="1" t="s">
        <v>418</v>
      </c>
      <c r="F122" s="1" t="str">
        <f>VLOOKUP(Table1113[[#This Row],[نام کارشناس دفتر فنی]],Table1[],3,0)</f>
        <v>کارشناس بازرسی وبرنامه ریزی تعمیرات برق وابزاردقیق(1)</v>
      </c>
      <c r="G122" s="1" t="s">
        <v>1000</v>
      </c>
      <c r="H122" t="str">
        <f>VLOOKUP(Table1113[[#This Row],[نام شخص کارشناس نظارت]],Table1[],3,0)</f>
        <v>کارشناس برق و ابزار دقیق نظارت (2)</v>
      </c>
      <c r="I122" s="1">
        <f>COUNTIF(Table2[کد سیستم],Table1113[[#This Row],[کد سیستم]])</f>
        <v>1</v>
      </c>
    </row>
    <row r="123" spans="1:9" hidden="1" x14ac:dyDescent="0.25">
      <c r="A123" s="1">
        <v>122</v>
      </c>
      <c r="B123" s="1" t="s">
        <v>1788</v>
      </c>
      <c r="C123" s="1" t="s">
        <v>1788</v>
      </c>
      <c r="D123" s="1" t="s">
        <v>3760</v>
      </c>
      <c r="E123" s="1" t="s">
        <v>418</v>
      </c>
      <c r="F123" s="1" t="str">
        <f>VLOOKUP(Table1113[[#This Row],[نام کارشناس دفتر فنی]],Table1[],3,0)</f>
        <v>کارشناس بازرسی وبرنامه ریزی تعمیرات برق وابزاردقیق(1)</v>
      </c>
      <c r="G123" s="1" t="s">
        <v>1000</v>
      </c>
      <c r="H123" t="str">
        <f>VLOOKUP(Table1113[[#This Row],[نام شخص کارشناس نظارت]],Table1[],3,0)</f>
        <v>کارشناس برق و ابزار دقیق نظارت (2)</v>
      </c>
      <c r="I123" s="1">
        <f>COUNTIF(Table2[کد سیستم],Table1113[[#This Row],[کد سیستم]])</f>
        <v>1</v>
      </c>
    </row>
    <row r="124" spans="1:9" hidden="1" x14ac:dyDescent="0.25">
      <c r="A124" s="1">
        <v>123</v>
      </c>
      <c r="B124" s="1" t="s">
        <v>1790</v>
      </c>
      <c r="C124" s="1" t="s">
        <v>1790</v>
      </c>
      <c r="D124" s="1" t="s">
        <v>3760</v>
      </c>
      <c r="E124" s="1" t="s">
        <v>418</v>
      </c>
      <c r="F124" s="1" t="str">
        <f>VLOOKUP(Table1113[[#This Row],[نام کارشناس دفتر فنی]],Table1[],3,0)</f>
        <v>کارشناس بازرسی وبرنامه ریزی تعمیرات برق وابزاردقیق(1)</v>
      </c>
      <c r="G124" s="1" t="s">
        <v>1000</v>
      </c>
      <c r="H124" t="str">
        <f>VLOOKUP(Table1113[[#This Row],[نام شخص کارشناس نظارت]],Table1[],3,0)</f>
        <v>کارشناس برق و ابزار دقیق نظارت (2)</v>
      </c>
      <c r="I124" s="1">
        <f>COUNTIF(Table2[کد سیستم],Table1113[[#This Row],[کد سیستم]])</f>
        <v>1</v>
      </c>
    </row>
    <row r="125" spans="1:9" hidden="1" x14ac:dyDescent="0.25">
      <c r="A125" s="1">
        <v>124</v>
      </c>
      <c r="B125" s="1" t="s">
        <v>1792</v>
      </c>
      <c r="C125" s="1" t="s">
        <v>1792</v>
      </c>
      <c r="D125" s="1" t="s">
        <v>3760</v>
      </c>
      <c r="E125" s="1" t="s">
        <v>418</v>
      </c>
      <c r="F125" s="1" t="str">
        <f>VLOOKUP(Table1113[[#This Row],[نام کارشناس دفتر فنی]],Table1[],3,0)</f>
        <v>کارشناس بازرسی وبرنامه ریزی تعمیرات برق وابزاردقیق(1)</v>
      </c>
      <c r="G125" s="1" t="s">
        <v>1000</v>
      </c>
      <c r="H125" t="str">
        <f>VLOOKUP(Table1113[[#This Row],[نام شخص کارشناس نظارت]],Table1[],3,0)</f>
        <v>کارشناس برق و ابزار دقیق نظارت (2)</v>
      </c>
      <c r="I125" s="1">
        <f>COUNTIF(Table2[کد سیستم],Table1113[[#This Row],[کد سیستم]])</f>
        <v>1</v>
      </c>
    </row>
    <row r="126" spans="1:9" hidden="1" x14ac:dyDescent="0.25">
      <c r="A126" s="1">
        <v>125</v>
      </c>
      <c r="B126" s="1" t="s">
        <v>1794</v>
      </c>
      <c r="C126" s="1" t="s">
        <v>1794</v>
      </c>
      <c r="D126" s="1" t="s">
        <v>3760</v>
      </c>
      <c r="E126" s="1" t="s">
        <v>418</v>
      </c>
      <c r="F126" s="1" t="str">
        <f>VLOOKUP(Table1113[[#This Row],[نام کارشناس دفتر فنی]],Table1[],3,0)</f>
        <v>کارشناس بازرسی وبرنامه ریزی تعمیرات برق وابزاردقیق(1)</v>
      </c>
      <c r="G126" s="1" t="s">
        <v>1000</v>
      </c>
      <c r="H126" t="str">
        <f>VLOOKUP(Table1113[[#This Row],[نام شخص کارشناس نظارت]],Table1[],3,0)</f>
        <v>کارشناس برق و ابزار دقیق نظارت (2)</v>
      </c>
      <c r="I126" s="1">
        <f>COUNTIF(Table2[کد سیستم],Table1113[[#This Row],[کد سیستم]])</f>
        <v>1</v>
      </c>
    </row>
    <row r="127" spans="1:9" hidden="1" x14ac:dyDescent="0.25">
      <c r="A127" s="1">
        <v>126</v>
      </c>
      <c r="B127" s="1" t="s">
        <v>1796</v>
      </c>
      <c r="C127" s="1" t="s">
        <v>1796</v>
      </c>
      <c r="D127" s="1" t="s">
        <v>3760</v>
      </c>
      <c r="E127" s="1" t="s">
        <v>418</v>
      </c>
      <c r="F127" s="1" t="str">
        <f>VLOOKUP(Table1113[[#This Row],[نام کارشناس دفتر فنی]],Table1[],3,0)</f>
        <v>کارشناس بازرسی وبرنامه ریزی تعمیرات برق وابزاردقیق(1)</v>
      </c>
      <c r="G127" s="1" t="s">
        <v>1000</v>
      </c>
      <c r="H127" t="str">
        <f>VLOOKUP(Table1113[[#This Row],[نام شخص کارشناس نظارت]],Table1[],3,0)</f>
        <v>کارشناس برق و ابزار دقیق نظارت (2)</v>
      </c>
      <c r="I127" s="1">
        <f>COUNTIF(Table2[کد سیستم],Table1113[[#This Row],[کد سیستم]])</f>
        <v>1</v>
      </c>
    </row>
    <row r="128" spans="1:9" hidden="1" x14ac:dyDescent="0.25">
      <c r="A128" s="1">
        <v>127</v>
      </c>
      <c r="B128" s="1" t="s">
        <v>1798</v>
      </c>
      <c r="C128" s="1" t="s">
        <v>1798</v>
      </c>
      <c r="D128" s="1" t="s">
        <v>3760</v>
      </c>
      <c r="E128" s="1" t="s">
        <v>418</v>
      </c>
      <c r="F128" s="1" t="str">
        <f>VLOOKUP(Table1113[[#This Row],[نام کارشناس دفتر فنی]],Table1[],3,0)</f>
        <v>کارشناس بازرسی وبرنامه ریزی تعمیرات برق وابزاردقیق(1)</v>
      </c>
      <c r="G128" s="1" t="s">
        <v>1000</v>
      </c>
      <c r="H128" t="str">
        <f>VLOOKUP(Table1113[[#This Row],[نام شخص کارشناس نظارت]],Table1[],3,0)</f>
        <v>کارشناس برق و ابزار دقیق نظارت (2)</v>
      </c>
      <c r="I128" s="1">
        <f>COUNTIF(Table2[کد سیستم],Table1113[[#This Row],[کد سیستم]])</f>
        <v>1</v>
      </c>
    </row>
    <row r="129" spans="1:9" hidden="1" x14ac:dyDescent="0.25">
      <c r="A129" s="1">
        <v>128</v>
      </c>
      <c r="B129" s="1" t="s">
        <v>1800</v>
      </c>
      <c r="C129" s="1" t="s">
        <v>1800</v>
      </c>
      <c r="D129" s="1" t="s">
        <v>3760</v>
      </c>
      <c r="E129" s="1" t="s">
        <v>418</v>
      </c>
      <c r="F129" s="1" t="str">
        <f>VLOOKUP(Table1113[[#This Row],[نام کارشناس دفتر فنی]],Table1[],3,0)</f>
        <v>کارشناس بازرسی وبرنامه ریزی تعمیرات برق وابزاردقیق(1)</v>
      </c>
      <c r="G129" s="1" t="s">
        <v>1000</v>
      </c>
      <c r="H129" t="str">
        <f>VLOOKUP(Table1113[[#This Row],[نام شخص کارشناس نظارت]],Table1[],3,0)</f>
        <v>کارشناس برق و ابزار دقیق نظارت (2)</v>
      </c>
      <c r="I129" s="1">
        <f>COUNTIF(Table2[کد سیستم],Table1113[[#This Row],[کد سیستم]])</f>
        <v>1</v>
      </c>
    </row>
    <row r="130" spans="1:9" hidden="1" x14ac:dyDescent="0.25">
      <c r="A130" s="1">
        <v>129</v>
      </c>
      <c r="B130" s="1" t="s">
        <v>1802</v>
      </c>
      <c r="C130" s="1" t="s">
        <v>1802</v>
      </c>
      <c r="D130" s="1" t="s">
        <v>3760</v>
      </c>
      <c r="E130" s="1" t="s">
        <v>418</v>
      </c>
      <c r="F130" s="1" t="str">
        <f>VLOOKUP(Table1113[[#This Row],[نام کارشناس دفتر فنی]],Table1[],3,0)</f>
        <v>کارشناس بازرسی وبرنامه ریزی تعمیرات برق وابزاردقیق(1)</v>
      </c>
      <c r="G130" s="1" t="s">
        <v>1000</v>
      </c>
      <c r="H130" t="str">
        <f>VLOOKUP(Table1113[[#This Row],[نام شخص کارشناس نظارت]],Table1[],3,0)</f>
        <v>کارشناس برق و ابزار دقیق نظارت (2)</v>
      </c>
      <c r="I130" s="1">
        <f>COUNTIF(Table2[کد سیستم],Table1113[[#This Row],[کد سیستم]])</f>
        <v>1</v>
      </c>
    </row>
    <row r="131" spans="1:9" hidden="1" x14ac:dyDescent="0.25">
      <c r="A131" s="1">
        <v>130</v>
      </c>
      <c r="B131" s="1" t="s">
        <v>1804</v>
      </c>
      <c r="C131" s="1" t="s">
        <v>1804</v>
      </c>
      <c r="D131" s="1" t="s">
        <v>3760</v>
      </c>
      <c r="E131" s="1" t="s">
        <v>418</v>
      </c>
      <c r="F131" s="1" t="str">
        <f>VLOOKUP(Table1113[[#This Row],[نام کارشناس دفتر فنی]],Table1[],3,0)</f>
        <v>کارشناس بازرسی وبرنامه ریزی تعمیرات برق وابزاردقیق(1)</v>
      </c>
      <c r="G131" s="1" t="s">
        <v>1000</v>
      </c>
      <c r="H131" t="str">
        <f>VLOOKUP(Table1113[[#This Row],[نام شخص کارشناس نظارت]],Table1[],3,0)</f>
        <v>کارشناس برق و ابزار دقیق نظارت (2)</v>
      </c>
      <c r="I131" s="1">
        <f>COUNTIF(Table2[کد سیستم],Table1113[[#This Row],[کد سیستم]])</f>
        <v>1</v>
      </c>
    </row>
    <row r="132" spans="1:9" hidden="1" x14ac:dyDescent="0.25">
      <c r="A132" s="1">
        <v>131</v>
      </c>
      <c r="B132" s="1" t="s">
        <v>1806</v>
      </c>
      <c r="C132" s="1" t="s">
        <v>1806</v>
      </c>
      <c r="D132" s="1" t="s">
        <v>3760</v>
      </c>
      <c r="E132" s="1" t="s">
        <v>418</v>
      </c>
      <c r="F132" s="1" t="str">
        <f>VLOOKUP(Table1113[[#This Row],[نام کارشناس دفتر فنی]],Table1[],3,0)</f>
        <v>کارشناس بازرسی وبرنامه ریزی تعمیرات برق وابزاردقیق(1)</v>
      </c>
      <c r="G132" s="1" t="s">
        <v>1000</v>
      </c>
      <c r="H132" t="str">
        <f>VLOOKUP(Table1113[[#This Row],[نام شخص کارشناس نظارت]],Table1[],3,0)</f>
        <v>کارشناس برق و ابزار دقیق نظارت (2)</v>
      </c>
      <c r="I132" s="1">
        <f>COUNTIF(Table2[کد سیستم],Table1113[[#This Row],[کد سیستم]])</f>
        <v>1</v>
      </c>
    </row>
    <row r="133" spans="1:9" hidden="1" x14ac:dyDescent="0.25">
      <c r="A133" s="1">
        <v>132</v>
      </c>
      <c r="B133" s="1" t="s">
        <v>1808</v>
      </c>
      <c r="C133" s="1" t="s">
        <v>1808</v>
      </c>
      <c r="D133" s="1" t="s">
        <v>3760</v>
      </c>
      <c r="E133" s="1" t="s">
        <v>418</v>
      </c>
      <c r="F133" s="1" t="str">
        <f>VLOOKUP(Table1113[[#This Row],[نام کارشناس دفتر فنی]],Table1[],3,0)</f>
        <v>کارشناس بازرسی وبرنامه ریزی تعمیرات برق وابزاردقیق(1)</v>
      </c>
      <c r="G133" s="1" t="s">
        <v>1000</v>
      </c>
      <c r="H133" t="str">
        <f>VLOOKUP(Table1113[[#This Row],[نام شخص کارشناس نظارت]],Table1[],3,0)</f>
        <v>کارشناس برق و ابزار دقیق نظارت (2)</v>
      </c>
      <c r="I133" s="1">
        <f>COUNTIF(Table2[کد سیستم],Table1113[[#This Row],[کد سیستم]])</f>
        <v>1</v>
      </c>
    </row>
    <row r="134" spans="1:9" hidden="1" x14ac:dyDescent="0.25">
      <c r="A134" s="1">
        <v>133</v>
      </c>
      <c r="B134" s="1" t="s">
        <v>1810</v>
      </c>
      <c r="C134" s="1" t="s">
        <v>1810</v>
      </c>
      <c r="D134" s="1" t="s">
        <v>3760</v>
      </c>
      <c r="E134" s="1" t="s">
        <v>418</v>
      </c>
      <c r="F134" s="1" t="str">
        <f>VLOOKUP(Table1113[[#This Row],[نام کارشناس دفتر فنی]],Table1[],3,0)</f>
        <v>کارشناس بازرسی وبرنامه ریزی تعمیرات برق وابزاردقیق(1)</v>
      </c>
      <c r="G134" s="1" t="s">
        <v>1000</v>
      </c>
      <c r="H134" t="str">
        <f>VLOOKUP(Table1113[[#This Row],[نام شخص کارشناس نظارت]],Table1[],3,0)</f>
        <v>کارشناس برق و ابزار دقیق نظارت (2)</v>
      </c>
      <c r="I134" s="1">
        <f>COUNTIF(Table2[کد سیستم],Table1113[[#This Row],[کد سیستم]])</f>
        <v>1</v>
      </c>
    </row>
    <row r="135" spans="1:9" hidden="1" x14ac:dyDescent="0.25">
      <c r="A135" s="1">
        <v>134</v>
      </c>
      <c r="B135" s="1" t="s">
        <v>1812</v>
      </c>
      <c r="C135" s="1" t="s">
        <v>1812</v>
      </c>
      <c r="D135" s="1" t="s">
        <v>3760</v>
      </c>
      <c r="E135" s="1" t="s">
        <v>418</v>
      </c>
      <c r="F135" s="1" t="str">
        <f>VLOOKUP(Table1113[[#This Row],[نام کارشناس دفتر فنی]],Table1[],3,0)</f>
        <v>کارشناس بازرسی وبرنامه ریزی تعمیرات برق وابزاردقیق(1)</v>
      </c>
      <c r="G135" s="1" t="s">
        <v>1000</v>
      </c>
      <c r="H135" t="str">
        <f>VLOOKUP(Table1113[[#This Row],[نام شخص کارشناس نظارت]],Table1[],3,0)</f>
        <v>کارشناس برق و ابزار دقیق نظارت (2)</v>
      </c>
      <c r="I135" s="1">
        <f>COUNTIF(Table2[کد سیستم],Table1113[[#This Row],[کد سیستم]])</f>
        <v>1</v>
      </c>
    </row>
    <row r="136" spans="1:9" hidden="1" x14ac:dyDescent="0.25">
      <c r="A136" s="1">
        <v>135</v>
      </c>
      <c r="B136" s="1" t="s">
        <v>1814</v>
      </c>
      <c r="C136" s="1" t="s">
        <v>1814</v>
      </c>
      <c r="D136" s="1" t="s">
        <v>3760</v>
      </c>
      <c r="E136" s="1" t="s">
        <v>418</v>
      </c>
      <c r="F136" s="1" t="str">
        <f>VLOOKUP(Table1113[[#This Row],[نام کارشناس دفتر فنی]],Table1[],3,0)</f>
        <v>کارشناس بازرسی وبرنامه ریزی تعمیرات برق وابزاردقیق(1)</v>
      </c>
      <c r="G136" s="1" t="s">
        <v>1000</v>
      </c>
      <c r="H136" t="str">
        <f>VLOOKUP(Table1113[[#This Row],[نام شخص کارشناس نظارت]],Table1[],3,0)</f>
        <v>کارشناس برق و ابزار دقیق نظارت (2)</v>
      </c>
      <c r="I136" s="1">
        <f>COUNTIF(Table2[کد سیستم],Table1113[[#This Row],[کد سیستم]])</f>
        <v>1</v>
      </c>
    </row>
    <row r="137" spans="1:9" hidden="1" x14ac:dyDescent="0.25">
      <c r="A137" s="1">
        <v>136</v>
      </c>
      <c r="B137" s="1" t="s">
        <v>1816</v>
      </c>
      <c r="C137" s="1" t="s">
        <v>1816</v>
      </c>
      <c r="D137" s="1" t="s">
        <v>3760</v>
      </c>
      <c r="E137" s="1" t="s">
        <v>418</v>
      </c>
      <c r="F137" s="1" t="str">
        <f>VLOOKUP(Table1113[[#This Row],[نام کارشناس دفتر فنی]],Table1[],3,0)</f>
        <v>کارشناس بازرسی وبرنامه ریزی تعمیرات برق وابزاردقیق(1)</v>
      </c>
      <c r="G137" s="1" t="s">
        <v>1000</v>
      </c>
      <c r="H137" t="str">
        <f>VLOOKUP(Table1113[[#This Row],[نام شخص کارشناس نظارت]],Table1[],3,0)</f>
        <v>کارشناس برق و ابزار دقیق نظارت (2)</v>
      </c>
      <c r="I137" s="1">
        <f>COUNTIF(Table2[کد سیستم],Table1113[[#This Row],[کد سیستم]])</f>
        <v>1</v>
      </c>
    </row>
    <row r="138" spans="1:9" hidden="1" x14ac:dyDescent="0.25">
      <c r="A138" s="1">
        <v>137</v>
      </c>
      <c r="B138" s="1" t="s">
        <v>1818</v>
      </c>
      <c r="C138" s="1" t="s">
        <v>1818</v>
      </c>
      <c r="D138" s="1" t="s">
        <v>3760</v>
      </c>
      <c r="E138" s="1" t="s">
        <v>418</v>
      </c>
      <c r="F138" s="1" t="str">
        <f>VLOOKUP(Table1113[[#This Row],[نام کارشناس دفتر فنی]],Table1[],3,0)</f>
        <v>کارشناس بازرسی وبرنامه ریزی تعمیرات برق وابزاردقیق(1)</v>
      </c>
      <c r="G138" s="1" t="s">
        <v>1000</v>
      </c>
      <c r="H138" t="str">
        <f>VLOOKUP(Table1113[[#This Row],[نام شخص کارشناس نظارت]],Table1[],3,0)</f>
        <v>کارشناس برق و ابزار دقیق نظارت (2)</v>
      </c>
      <c r="I138" s="1">
        <f>COUNTIF(Table2[کد سیستم],Table1113[[#This Row],[کد سیستم]])</f>
        <v>1</v>
      </c>
    </row>
    <row r="139" spans="1:9" hidden="1" x14ac:dyDescent="0.25">
      <c r="A139" s="1">
        <v>138</v>
      </c>
      <c r="B139" s="1" t="s">
        <v>1820</v>
      </c>
      <c r="C139" s="1" t="s">
        <v>1820</v>
      </c>
      <c r="D139" s="1" t="s">
        <v>3760</v>
      </c>
      <c r="E139" s="1" t="s">
        <v>418</v>
      </c>
      <c r="F139" s="1" t="str">
        <f>VLOOKUP(Table1113[[#This Row],[نام کارشناس دفتر فنی]],Table1[],3,0)</f>
        <v>کارشناس بازرسی وبرنامه ریزی تعمیرات برق وابزاردقیق(1)</v>
      </c>
      <c r="G139" s="1" t="s">
        <v>1000</v>
      </c>
      <c r="H139" t="str">
        <f>VLOOKUP(Table1113[[#This Row],[نام شخص کارشناس نظارت]],Table1[],3,0)</f>
        <v>کارشناس برق و ابزار دقیق نظارت (2)</v>
      </c>
      <c r="I139" s="1">
        <f>COUNTIF(Table2[کد سیستم],Table1113[[#This Row],[کد سیستم]])</f>
        <v>1</v>
      </c>
    </row>
    <row r="140" spans="1:9" hidden="1" x14ac:dyDescent="0.25">
      <c r="A140" s="1">
        <v>139</v>
      </c>
      <c r="B140" s="1" t="s">
        <v>1822</v>
      </c>
      <c r="C140" s="1" t="s">
        <v>1822</v>
      </c>
      <c r="D140" s="1" t="s">
        <v>3760</v>
      </c>
      <c r="E140" s="1" t="s">
        <v>418</v>
      </c>
      <c r="F140" s="1" t="str">
        <f>VLOOKUP(Table1113[[#This Row],[نام کارشناس دفتر فنی]],Table1[],3,0)</f>
        <v>کارشناس بازرسی وبرنامه ریزی تعمیرات برق وابزاردقیق(1)</v>
      </c>
      <c r="G140" s="1" t="s">
        <v>1000</v>
      </c>
      <c r="H140" t="str">
        <f>VLOOKUP(Table1113[[#This Row],[نام شخص کارشناس نظارت]],Table1[],3,0)</f>
        <v>کارشناس برق و ابزار دقیق نظارت (2)</v>
      </c>
      <c r="I140" s="1">
        <f>COUNTIF(Table2[کد سیستم],Table1113[[#This Row],[کد سیستم]])</f>
        <v>1</v>
      </c>
    </row>
    <row r="141" spans="1:9" hidden="1" x14ac:dyDescent="0.25">
      <c r="A141" s="1">
        <v>140</v>
      </c>
      <c r="B141" s="1" t="s">
        <v>1824</v>
      </c>
      <c r="C141" s="1" t="s">
        <v>1824</v>
      </c>
      <c r="D141" s="1" t="s">
        <v>3760</v>
      </c>
      <c r="E141" s="1" t="s">
        <v>418</v>
      </c>
      <c r="F141" s="1" t="str">
        <f>VLOOKUP(Table1113[[#This Row],[نام کارشناس دفتر فنی]],Table1[],3,0)</f>
        <v>کارشناس بازرسی وبرنامه ریزی تعمیرات برق وابزاردقیق(1)</v>
      </c>
      <c r="G141" s="1" t="s">
        <v>1000</v>
      </c>
      <c r="H141" t="str">
        <f>VLOOKUP(Table1113[[#This Row],[نام شخص کارشناس نظارت]],Table1[],3,0)</f>
        <v>کارشناس برق و ابزار دقیق نظارت (2)</v>
      </c>
      <c r="I141" s="1">
        <f>COUNTIF(Table2[کد سیستم],Table1113[[#This Row],[کد سیستم]])</f>
        <v>1</v>
      </c>
    </row>
    <row r="142" spans="1:9" hidden="1" x14ac:dyDescent="0.25">
      <c r="A142" s="1">
        <v>141</v>
      </c>
      <c r="B142" s="1" t="s">
        <v>1826</v>
      </c>
      <c r="C142" s="1" t="s">
        <v>1826</v>
      </c>
      <c r="D142" s="1" t="s">
        <v>3760</v>
      </c>
      <c r="E142" s="1" t="s">
        <v>418</v>
      </c>
      <c r="F142" s="1" t="str">
        <f>VLOOKUP(Table1113[[#This Row],[نام کارشناس دفتر فنی]],Table1[],3,0)</f>
        <v>کارشناس بازرسی وبرنامه ریزی تعمیرات برق وابزاردقیق(1)</v>
      </c>
      <c r="G142" s="1" t="s">
        <v>1000</v>
      </c>
      <c r="H142" t="str">
        <f>VLOOKUP(Table1113[[#This Row],[نام شخص کارشناس نظارت]],Table1[],3,0)</f>
        <v>کارشناس برق و ابزار دقیق نظارت (2)</v>
      </c>
      <c r="I142" s="1">
        <f>COUNTIF(Table2[کد سیستم],Table1113[[#This Row],[کد سیستم]])</f>
        <v>1</v>
      </c>
    </row>
    <row r="143" spans="1:9" hidden="1" x14ac:dyDescent="0.25">
      <c r="A143" s="1">
        <v>142</v>
      </c>
      <c r="B143" s="1" t="s">
        <v>1828</v>
      </c>
      <c r="C143" s="1" t="s">
        <v>1828</v>
      </c>
      <c r="D143" s="1" t="s">
        <v>3760</v>
      </c>
      <c r="E143" s="1" t="s">
        <v>418</v>
      </c>
      <c r="F143" s="1" t="str">
        <f>VLOOKUP(Table1113[[#This Row],[نام کارشناس دفتر فنی]],Table1[],3,0)</f>
        <v>کارشناس بازرسی وبرنامه ریزی تعمیرات برق وابزاردقیق(1)</v>
      </c>
      <c r="G143" s="1" t="s">
        <v>1000</v>
      </c>
      <c r="H143" t="str">
        <f>VLOOKUP(Table1113[[#This Row],[نام شخص کارشناس نظارت]],Table1[],3,0)</f>
        <v>کارشناس برق و ابزار دقیق نظارت (2)</v>
      </c>
      <c r="I143" s="1">
        <f>COUNTIF(Table2[کد سیستم],Table1113[[#This Row],[کد سیستم]])</f>
        <v>1</v>
      </c>
    </row>
    <row r="144" spans="1:9" hidden="1" x14ac:dyDescent="0.25">
      <c r="A144" s="1">
        <v>143</v>
      </c>
      <c r="B144" s="1" t="s">
        <v>1830</v>
      </c>
      <c r="C144" s="1" t="s">
        <v>1830</v>
      </c>
      <c r="D144" s="1" t="s">
        <v>3760</v>
      </c>
      <c r="E144" s="1" t="s">
        <v>418</v>
      </c>
      <c r="F144" s="1" t="str">
        <f>VLOOKUP(Table1113[[#This Row],[نام کارشناس دفتر فنی]],Table1[],3,0)</f>
        <v>کارشناس بازرسی وبرنامه ریزی تعمیرات برق وابزاردقیق(1)</v>
      </c>
      <c r="G144" s="1" t="s">
        <v>1000</v>
      </c>
      <c r="H144" t="str">
        <f>VLOOKUP(Table1113[[#This Row],[نام شخص کارشناس نظارت]],Table1[],3,0)</f>
        <v>کارشناس برق و ابزار دقیق نظارت (2)</v>
      </c>
      <c r="I144" s="1">
        <f>COUNTIF(Table2[کد سیستم],Table1113[[#This Row],[کد سیستم]])</f>
        <v>1</v>
      </c>
    </row>
    <row r="145" spans="1:9" hidden="1" x14ac:dyDescent="0.25">
      <c r="A145" s="1">
        <v>144</v>
      </c>
      <c r="B145" s="1" t="s">
        <v>1832</v>
      </c>
      <c r="C145" s="1" t="s">
        <v>1832</v>
      </c>
      <c r="D145" s="1" t="s">
        <v>3760</v>
      </c>
      <c r="E145" s="1" t="s">
        <v>418</v>
      </c>
      <c r="F145" s="1" t="str">
        <f>VLOOKUP(Table1113[[#This Row],[نام کارشناس دفتر فنی]],Table1[],3,0)</f>
        <v>کارشناس بازرسی وبرنامه ریزی تعمیرات برق وابزاردقیق(1)</v>
      </c>
      <c r="G145" s="1" t="s">
        <v>1000</v>
      </c>
      <c r="H145" t="str">
        <f>VLOOKUP(Table1113[[#This Row],[نام شخص کارشناس نظارت]],Table1[],3,0)</f>
        <v>کارشناس برق و ابزار دقیق نظارت (2)</v>
      </c>
      <c r="I145" s="1">
        <f>COUNTIF(Table2[کد سیستم],Table1113[[#This Row],[کد سیستم]])</f>
        <v>1</v>
      </c>
    </row>
    <row r="146" spans="1:9" hidden="1" x14ac:dyDescent="0.25">
      <c r="A146" s="1">
        <v>145</v>
      </c>
      <c r="B146" s="1" t="s">
        <v>1834</v>
      </c>
      <c r="C146" s="1" t="s">
        <v>1834</v>
      </c>
      <c r="D146" s="1" t="s">
        <v>3760</v>
      </c>
      <c r="E146" s="1" t="s">
        <v>418</v>
      </c>
      <c r="F146" s="1" t="str">
        <f>VLOOKUP(Table1113[[#This Row],[نام کارشناس دفتر فنی]],Table1[],3,0)</f>
        <v>کارشناس بازرسی وبرنامه ریزی تعمیرات برق وابزاردقیق(1)</v>
      </c>
      <c r="G146" s="1" t="s">
        <v>1000</v>
      </c>
      <c r="H146" t="str">
        <f>VLOOKUP(Table1113[[#This Row],[نام شخص کارشناس نظارت]],Table1[],3,0)</f>
        <v>کارشناس برق و ابزار دقیق نظارت (2)</v>
      </c>
      <c r="I146" s="1">
        <f>COUNTIF(Table2[کد سیستم],Table1113[[#This Row],[کد سیستم]])</f>
        <v>1</v>
      </c>
    </row>
    <row r="147" spans="1:9" hidden="1" x14ac:dyDescent="0.25">
      <c r="A147" s="1">
        <v>146</v>
      </c>
      <c r="B147" s="1" t="s">
        <v>1836</v>
      </c>
      <c r="C147" s="1" t="s">
        <v>1836</v>
      </c>
      <c r="D147" s="1" t="s">
        <v>3760</v>
      </c>
      <c r="E147" s="1" t="s">
        <v>418</v>
      </c>
      <c r="F147" s="1" t="str">
        <f>VLOOKUP(Table1113[[#This Row],[نام کارشناس دفتر فنی]],Table1[],3,0)</f>
        <v>کارشناس بازرسی وبرنامه ریزی تعمیرات برق وابزاردقیق(1)</v>
      </c>
      <c r="G147" s="1" t="s">
        <v>1000</v>
      </c>
      <c r="H147" t="str">
        <f>VLOOKUP(Table1113[[#This Row],[نام شخص کارشناس نظارت]],Table1[],3,0)</f>
        <v>کارشناس برق و ابزار دقیق نظارت (2)</v>
      </c>
      <c r="I147" s="1">
        <f>COUNTIF(Table2[کد سیستم],Table1113[[#This Row],[کد سیستم]])</f>
        <v>1</v>
      </c>
    </row>
    <row r="148" spans="1:9" hidden="1" x14ac:dyDescent="0.25">
      <c r="A148" s="1">
        <v>147</v>
      </c>
      <c r="B148" s="1" t="s">
        <v>1838</v>
      </c>
      <c r="C148" s="1" t="s">
        <v>1838</v>
      </c>
      <c r="D148" s="1" t="s">
        <v>3760</v>
      </c>
      <c r="E148" s="1" t="s">
        <v>418</v>
      </c>
      <c r="F148" s="1" t="str">
        <f>VLOOKUP(Table1113[[#This Row],[نام کارشناس دفتر فنی]],Table1[],3,0)</f>
        <v>کارشناس بازرسی وبرنامه ریزی تعمیرات برق وابزاردقیق(1)</v>
      </c>
      <c r="G148" s="1" t="s">
        <v>1000</v>
      </c>
      <c r="H148" t="str">
        <f>VLOOKUP(Table1113[[#This Row],[نام شخص کارشناس نظارت]],Table1[],3,0)</f>
        <v>کارشناس برق و ابزار دقیق نظارت (2)</v>
      </c>
      <c r="I148" s="1">
        <f>COUNTIF(Table2[کد سیستم],Table1113[[#This Row],[کد سیستم]])</f>
        <v>1</v>
      </c>
    </row>
    <row r="149" spans="1:9" hidden="1" x14ac:dyDescent="0.25">
      <c r="A149" s="1">
        <v>148</v>
      </c>
      <c r="B149" s="1" t="s">
        <v>1840</v>
      </c>
      <c r="C149" s="1" t="s">
        <v>1840</v>
      </c>
      <c r="D149" s="1" t="s">
        <v>3760</v>
      </c>
      <c r="E149" s="1" t="s">
        <v>418</v>
      </c>
      <c r="F149" s="1" t="str">
        <f>VLOOKUP(Table1113[[#This Row],[نام کارشناس دفتر فنی]],Table1[],3,0)</f>
        <v>کارشناس بازرسی وبرنامه ریزی تعمیرات برق وابزاردقیق(1)</v>
      </c>
      <c r="G149" s="1" t="s">
        <v>1000</v>
      </c>
      <c r="H149" t="str">
        <f>VLOOKUP(Table1113[[#This Row],[نام شخص کارشناس نظارت]],Table1[],3,0)</f>
        <v>کارشناس برق و ابزار دقیق نظارت (2)</v>
      </c>
      <c r="I149" s="1">
        <f>COUNTIF(Table2[کد سیستم],Table1113[[#This Row],[کد سیستم]])</f>
        <v>1</v>
      </c>
    </row>
    <row r="150" spans="1:9" hidden="1" x14ac:dyDescent="0.25">
      <c r="A150" s="1">
        <v>149</v>
      </c>
      <c r="B150" s="1" t="s">
        <v>1842</v>
      </c>
      <c r="C150" s="1" t="s">
        <v>1842</v>
      </c>
      <c r="D150" s="1" t="s">
        <v>3760</v>
      </c>
      <c r="E150" s="1" t="s">
        <v>418</v>
      </c>
      <c r="F150" s="1" t="str">
        <f>VLOOKUP(Table1113[[#This Row],[نام کارشناس دفتر فنی]],Table1[],3,0)</f>
        <v>کارشناس بازرسی وبرنامه ریزی تعمیرات برق وابزاردقیق(1)</v>
      </c>
      <c r="G150" s="1" t="s">
        <v>1000</v>
      </c>
      <c r="H150" t="str">
        <f>VLOOKUP(Table1113[[#This Row],[نام شخص کارشناس نظارت]],Table1[],3,0)</f>
        <v>کارشناس برق و ابزار دقیق نظارت (2)</v>
      </c>
      <c r="I150" s="1">
        <f>COUNTIF(Table2[کد سیستم],Table1113[[#This Row],[کد سیستم]])</f>
        <v>1</v>
      </c>
    </row>
    <row r="151" spans="1:9" hidden="1" x14ac:dyDescent="0.25">
      <c r="A151" s="1">
        <v>150</v>
      </c>
      <c r="B151" s="1" t="s">
        <v>1844</v>
      </c>
      <c r="C151" s="1" t="s">
        <v>1844</v>
      </c>
      <c r="D151" s="1" t="s">
        <v>3760</v>
      </c>
      <c r="E151" s="1" t="s">
        <v>418</v>
      </c>
      <c r="F151" s="1" t="str">
        <f>VLOOKUP(Table1113[[#This Row],[نام کارشناس دفتر فنی]],Table1[],3,0)</f>
        <v>کارشناس بازرسی وبرنامه ریزی تعمیرات برق وابزاردقیق(1)</v>
      </c>
      <c r="G151" s="1" t="s">
        <v>1000</v>
      </c>
      <c r="H151" t="str">
        <f>VLOOKUP(Table1113[[#This Row],[نام شخص کارشناس نظارت]],Table1[],3,0)</f>
        <v>کارشناس برق و ابزار دقیق نظارت (2)</v>
      </c>
      <c r="I151" s="1">
        <f>COUNTIF(Table2[کد سیستم],Table1113[[#This Row],[کد سیستم]])</f>
        <v>1</v>
      </c>
    </row>
    <row r="152" spans="1:9" hidden="1" x14ac:dyDescent="0.25">
      <c r="A152" s="1">
        <v>151</v>
      </c>
      <c r="B152" s="1" t="s">
        <v>1846</v>
      </c>
      <c r="C152" s="1" t="s">
        <v>1846</v>
      </c>
      <c r="D152" s="1" t="s">
        <v>3760</v>
      </c>
      <c r="E152" s="1" t="s">
        <v>418</v>
      </c>
      <c r="F152" s="1" t="str">
        <f>VLOOKUP(Table1113[[#This Row],[نام کارشناس دفتر فنی]],Table1[],3,0)</f>
        <v>کارشناس بازرسی وبرنامه ریزی تعمیرات برق وابزاردقیق(1)</v>
      </c>
      <c r="G152" s="1" t="s">
        <v>1000</v>
      </c>
      <c r="H152" t="str">
        <f>VLOOKUP(Table1113[[#This Row],[نام شخص کارشناس نظارت]],Table1[],3,0)</f>
        <v>کارشناس برق و ابزار دقیق نظارت (2)</v>
      </c>
      <c r="I152" s="1">
        <f>COUNTIF(Table2[کد سیستم],Table1113[[#This Row],[کد سیستم]])</f>
        <v>1</v>
      </c>
    </row>
    <row r="153" spans="1:9" hidden="1" x14ac:dyDescent="0.25">
      <c r="A153" s="1">
        <v>152</v>
      </c>
      <c r="B153" s="1" t="s">
        <v>1848</v>
      </c>
      <c r="C153" s="1" t="s">
        <v>1848</v>
      </c>
      <c r="D153" s="1" t="s">
        <v>3760</v>
      </c>
      <c r="E153" s="1" t="s">
        <v>418</v>
      </c>
      <c r="F153" s="1" t="str">
        <f>VLOOKUP(Table1113[[#This Row],[نام کارشناس دفتر فنی]],Table1[],3,0)</f>
        <v>کارشناس بازرسی وبرنامه ریزی تعمیرات برق وابزاردقیق(1)</v>
      </c>
      <c r="G153" s="1" t="s">
        <v>1000</v>
      </c>
      <c r="H153" t="str">
        <f>VLOOKUP(Table1113[[#This Row],[نام شخص کارشناس نظارت]],Table1[],3,0)</f>
        <v>کارشناس برق و ابزار دقیق نظارت (2)</v>
      </c>
      <c r="I153" s="1">
        <f>COUNTIF(Table2[کد سیستم],Table1113[[#This Row],[کد سیستم]])</f>
        <v>1</v>
      </c>
    </row>
    <row r="154" spans="1:9" hidden="1" x14ac:dyDescent="0.25">
      <c r="A154" s="1">
        <v>153</v>
      </c>
      <c r="B154" s="1" t="s">
        <v>1850</v>
      </c>
      <c r="C154" s="1" t="s">
        <v>1850</v>
      </c>
      <c r="D154" s="1" t="s">
        <v>3760</v>
      </c>
      <c r="E154" s="1" t="s">
        <v>418</v>
      </c>
      <c r="F154" s="1" t="str">
        <f>VLOOKUP(Table1113[[#This Row],[نام کارشناس دفتر فنی]],Table1[],3,0)</f>
        <v>کارشناس بازرسی وبرنامه ریزی تعمیرات برق وابزاردقیق(1)</v>
      </c>
      <c r="G154" s="1" t="s">
        <v>1000</v>
      </c>
      <c r="H154" t="str">
        <f>VLOOKUP(Table1113[[#This Row],[نام شخص کارشناس نظارت]],Table1[],3,0)</f>
        <v>کارشناس برق و ابزار دقیق نظارت (2)</v>
      </c>
      <c r="I154" s="1">
        <f>COUNTIF(Table2[کد سیستم],Table1113[[#This Row],[کد سیستم]])</f>
        <v>1</v>
      </c>
    </row>
    <row r="155" spans="1:9" hidden="1" x14ac:dyDescent="0.25">
      <c r="A155" s="1">
        <v>154</v>
      </c>
      <c r="B155" s="1" t="s">
        <v>1852</v>
      </c>
      <c r="C155" s="1" t="s">
        <v>1852</v>
      </c>
      <c r="D155" s="1" t="s">
        <v>3760</v>
      </c>
      <c r="E155" s="1" t="s">
        <v>418</v>
      </c>
      <c r="F155" s="1" t="str">
        <f>VLOOKUP(Table1113[[#This Row],[نام کارشناس دفتر فنی]],Table1[],3,0)</f>
        <v>کارشناس بازرسی وبرنامه ریزی تعمیرات برق وابزاردقیق(1)</v>
      </c>
      <c r="G155" s="1" t="s">
        <v>1000</v>
      </c>
      <c r="H155" t="str">
        <f>VLOOKUP(Table1113[[#This Row],[نام شخص کارشناس نظارت]],Table1[],3,0)</f>
        <v>کارشناس برق و ابزار دقیق نظارت (2)</v>
      </c>
      <c r="I155" s="1">
        <f>COUNTIF(Table2[کد سیستم],Table1113[[#This Row],[کد سیستم]])</f>
        <v>1</v>
      </c>
    </row>
    <row r="156" spans="1:9" hidden="1" x14ac:dyDescent="0.25">
      <c r="A156" s="1">
        <v>155</v>
      </c>
      <c r="B156" s="1" t="s">
        <v>1854</v>
      </c>
      <c r="C156" s="1" t="s">
        <v>1854</v>
      </c>
      <c r="D156" s="1" t="s">
        <v>3760</v>
      </c>
      <c r="E156" s="1" t="s">
        <v>418</v>
      </c>
      <c r="F156" s="1" t="str">
        <f>VLOOKUP(Table1113[[#This Row],[نام کارشناس دفتر فنی]],Table1[],3,0)</f>
        <v>کارشناس بازرسی وبرنامه ریزی تعمیرات برق وابزاردقیق(1)</v>
      </c>
      <c r="G156" s="1" t="s">
        <v>1000</v>
      </c>
      <c r="H156" t="str">
        <f>VLOOKUP(Table1113[[#This Row],[نام شخص کارشناس نظارت]],Table1[],3,0)</f>
        <v>کارشناس برق و ابزار دقیق نظارت (2)</v>
      </c>
      <c r="I156" s="1">
        <f>COUNTIF(Table2[کد سیستم],Table1113[[#This Row],[کد سیستم]])</f>
        <v>1</v>
      </c>
    </row>
    <row r="157" spans="1:9" hidden="1" x14ac:dyDescent="0.25">
      <c r="A157" s="1">
        <v>156</v>
      </c>
      <c r="B157" s="1" t="s">
        <v>1856</v>
      </c>
      <c r="C157" s="1" t="s">
        <v>1856</v>
      </c>
      <c r="D157" s="1" t="s">
        <v>3760</v>
      </c>
      <c r="E157" s="1" t="s">
        <v>418</v>
      </c>
      <c r="F157" s="1" t="str">
        <f>VLOOKUP(Table1113[[#This Row],[نام کارشناس دفتر فنی]],Table1[],3,0)</f>
        <v>کارشناس بازرسی وبرنامه ریزی تعمیرات برق وابزاردقیق(1)</v>
      </c>
      <c r="G157" s="1" t="s">
        <v>1000</v>
      </c>
      <c r="H157" t="str">
        <f>VLOOKUP(Table1113[[#This Row],[نام شخص کارشناس نظارت]],Table1[],3,0)</f>
        <v>کارشناس برق و ابزار دقیق نظارت (2)</v>
      </c>
      <c r="I157" s="1">
        <f>COUNTIF(Table2[کد سیستم],Table1113[[#This Row],[کد سیستم]])</f>
        <v>1</v>
      </c>
    </row>
    <row r="158" spans="1:9" hidden="1" x14ac:dyDescent="0.25">
      <c r="A158" s="1">
        <v>157</v>
      </c>
      <c r="B158" s="1" t="s">
        <v>1858</v>
      </c>
      <c r="C158" s="1" t="s">
        <v>1858</v>
      </c>
      <c r="D158" s="1" t="s">
        <v>3760</v>
      </c>
      <c r="E158" s="1" t="s">
        <v>418</v>
      </c>
      <c r="F158" s="1" t="str">
        <f>VLOOKUP(Table1113[[#This Row],[نام کارشناس دفتر فنی]],Table1[],3,0)</f>
        <v>کارشناس بازرسی وبرنامه ریزی تعمیرات برق وابزاردقیق(1)</v>
      </c>
      <c r="G158" s="1" t="s">
        <v>1000</v>
      </c>
      <c r="H158" t="str">
        <f>VLOOKUP(Table1113[[#This Row],[نام شخص کارشناس نظارت]],Table1[],3,0)</f>
        <v>کارشناس برق و ابزار دقیق نظارت (2)</v>
      </c>
      <c r="I158" s="1">
        <f>COUNTIF(Table2[کد سیستم],Table1113[[#This Row],[کد سیستم]])</f>
        <v>1</v>
      </c>
    </row>
    <row r="159" spans="1:9" hidden="1" x14ac:dyDescent="0.25">
      <c r="A159" s="1">
        <v>158</v>
      </c>
      <c r="B159" s="1" t="s">
        <v>1860</v>
      </c>
      <c r="C159" s="1" t="s">
        <v>1860</v>
      </c>
      <c r="D159" s="1" t="s">
        <v>3760</v>
      </c>
      <c r="E159" s="1" t="s">
        <v>418</v>
      </c>
      <c r="F159" s="1" t="str">
        <f>VLOOKUP(Table1113[[#This Row],[نام کارشناس دفتر فنی]],Table1[],3,0)</f>
        <v>کارشناس بازرسی وبرنامه ریزی تعمیرات برق وابزاردقیق(1)</v>
      </c>
      <c r="G159" s="1" t="s">
        <v>1000</v>
      </c>
      <c r="H159" t="str">
        <f>VLOOKUP(Table1113[[#This Row],[نام شخص کارشناس نظارت]],Table1[],3,0)</f>
        <v>کارشناس برق و ابزار دقیق نظارت (2)</v>
      </c>
      <c r="I159" s="1">
        <f>COUNTIF(Table2[کد سیستم],Table1113[[#This Row],[کد سیستم]])</f>
        <v>1</v>
      </c>
    </row>
    <row r="160" spans="1:9" hidden="1" x14ac:dyDescent="0.25">
      <c r="A160" s="1">
        <v>159</v>
      </c>
      <c r="B160" s="1" t="s">
        <v>1862</v>
      </c>
      <c r="C160" s="1" t="s">
        <v>1862</v>
      </c>
      <c r="D160" s="1" t="s">
        <v>3760</v>
      </c>
      <c r="E160" s="1" t="s">
        <v>418</v>
      </c>
      <c r="F160" s="1" t="str">
        <f>VLOOKUP(Table1113[[#This Row],[نام کارشناس دفتر فنی]],Table1[],3,0)</f>
        <v>کارشناس بازرسی وبرنامه ریزی تعمیرات برق وابزاردقیق(1)</v>
      </c>
      <c r="G160" s="1" t="s">
        <v>1000</v>
      </c>
      <c r="H160" t="str">
        <f>VLOOKUP(Table1113[[#This Row],[نام شخص کارشناس نظارت]],Table1[],3,0)</f>
        <v>کارشناس برق و ابزار دقیق نظارت (2)</v>
      </c>
      <c r="I160" s="1">
        <f>COUNTIF(Table2[کد سیستم],Table1113[[#This Row],[کد سیستم]])</f>
        <v>1</v>
      </c>
    </row>
    <row r="161" spans="1:9" hidden="1" x14ac:dyDescent="0.25">
      <c r="A161" s="1">
        <v>160</v>
      </c>
      <c r="B161" s="1" t="s">
        <v>1864</v>
      </c>
      <c r="C161" s="1" t="s">
        <v>1864</v>
      </c>
      <c r="D161" s="1" t="s">
        <v>3760</v>
      </c>
      <c r="E161" s="1" t="s">
        <v>418</v>
      </c>
      <c r="F161" s="1" t="str">
        <f>VLOOKUP(Table1113[[#This Row],[نام کارشناس دفتر فنی]],Table1[],3,0)</f>
        <v>کارشناس بازرسی وبرنامه ریزی تعمیرات برق وابزاردقیق(1)</v>
      </c>
      <c r="G161" s="1" t="s">
        <v>1000</v>
      </c>
      <c r="H161" t="str">
        <f>VLOOKUP(Table1113[[#This Row],[نام شخص کارشناس نظارت]],Table1[],3,0)</f>
        <v>کارشناس برق و ابزار دقیق نظارت (2)</v>
      </c>
      <c r="I161" s="1">
        <f>COUNTIF(Table2[کد سیستم],Table1113[[#This Row],[کد سیستم]])</f>
        <v>1</v>
      </c>
    </row>
    <row r="162" spans="1:9" hidden="1" x14ac:dyDescent="0.25">
      <c r="A162" s="1">
        <v>161</v>
      </c>
      <c r="B162" s="1" t="s">
        <v>1866</v>
      </c>
      <c r="C162" s="1" t="s">
        <v>1866</v>
      </c>
      <c r="D162" s="1" t="s">
        <v>3760</v>
      </c>
      <c r="E162" s="1" t="s">
        <v>418</v>
      </c>
      <c r="F162" s="1" t="str">
        <f>VLOOKUP(Table1113[[#This Row],[نام کارشناس دفتر فنی]],Table1[],3,0)</f>
        <v>کارشناس بازرسی وبرنامه ریزی تعمیرات برق وابزاردقیق(1)</v>
      </c>
      <c r="G162" s="1" t="s">
        <v>1000</v>
      </c>
      <c r="H162" t="str">
        <f>VLOOKUP(Table1113[[#This Row],[نام شخص کارشناس نظارت]],Table1[],3,0)</f>
        <v>کارشناس برق و ابزار دقیق نظارت (2)</v>
      </c>
      <c r="I162" s="1">
        <f>COUNTIF(Table2[کد سیستم],Table1113[[#This Row],[کد سیستم]])</f>
        <v>1</v>
      </c>
    </row>
    <row r="163" spans="1:9" hidden="1" x14ac:dyDescent="0.25">
      <c r="A163" s="1">
        <v>162</v>
      </c>
      <c r="B163" s="1" t="s">
        <v>1868</v>
      </c>
      <c r="C163" s="1" t="s">
        <v>1868</v>
      </c>
      <c r="D163" s="1" t="s">
        <v>3760</v>
      </c>
      <c r="E163" s="1" t="s">
        <v>418</v>
      </c>
      <c r="F163" s="1" t="str">
        <f>VLOOKUP(Table1113[[#This Row],[نام کارشناس دفتر فنی]],Table1[],3,0)</f>
        <v>کارشناس بازرسی وبرنامه ریزی تعمیرات برق وابزاردقیق(1)</v>
      </c>
      <c r="G163" s="1" t="s">
        <v>1000</v>
      </c>
      <c r="H163" t="str">
        <f>VLOOKUP(Table1113[[#This Row],[نام شخص کارشناس نظارت]],Table1[],3,0)</f>
        <v>کارشناس برق و ابزار دقیق نظارت (2)</v>
      </c>
      <c r="I163" s="1">
        <f>COUNTIF(Table2[کد سیستم],Table1113[[#This Row],[کد سیستم]])</f>
        <v>1</v>
      </c>
    </row>
    <row r="164" spans="1:9" hidden="1" x14ac:dyDescent="0.25">
      <c r="A164" s="1">
        <v>163</v>
      </c>
      <c r="B164" s="1" t="s">
        <v>1870</v>
      </c>
      <c r="C164" s="1" t="s">
        <v>1870</v>
      </c>
      <c r="D164" s="1" t="s">
        <v>3760</v>
      </c>
      <c r="E164" s="1" t="s">
        <v>418</v>
      </c>
      <c r="F164" s="1" t="str">
        <f>VLOOKUP(Table1113[[#This Row],[نام کارشناس دفتر فنی]],Table1[],3,0)</f>
        <v>کارشناس بازرسی وبرنامه ریزی تعمیرات برق وابزاردقیق(1)</v>
      </c>
      <c r="G164" s="1" t="s">
        <v>1000</v>
      </c>
      <c r="H164" t="str">
        <f>VLOOKUP(Table1113[[#This Row],[نام شخص کارشناس نظارت]],Table1[],3,0)</f>
        <v>کارشناس برق و ابزار دقیق نظارت (2)</v>
      </c>
      <c r="I164" s="1">
        <f>COUNTIF(Table2[کد سیستم],Table1113[[#This Row],[کد سیستم]])</f>
        <v>1</v>
      </c>
    </row>
    <row r="165" spans="1:9" hidden="1" x14ac:dyDescent="0.25">
      <c r="A165" s="1">
        <v>164</v>
      </c>
      <c r="B165" s="1" t="s">
        <v>1872</v>
      </c>
      <c r="C165" s="1" t="s">
        <v>1872</v>
      </c>
      <c r="D165" s="1" t="s">
        <v>3760</v>
      </c>
      <c r="E165" s="1" t="s">
        <v>418</v>
      </c>
      <c r="F165" s="1" t="str">
        <f>VLOOKUP(Table1113[[#This Row],[نام کارشناس دفتر فنی]],Table1[],3,0)</f>
        <v>کارشناس بازرسی وبرنامه ریزی تعمیرات برق وابزاردقیق(1)</v>
      </c>
      <c r="G165" s="1" t="s">
        <v>1000</v>
      </c>
      <c r="H165" t="str">
        <f>VLOOKUP(Table1113[[#This Row],[نام شخص کارشناس نظارت]],Table1[],3,0)</f>
        <v>کارشناس برق و ابزار دقیق نظارت (2)</v>
      </c>
      <c r="I165" s="1">
        <f>COUNTIF(Table2[کد سیستم],Table1113[[#This Row],[کد سیستم]])</f>
        <v>1</v>
      </c>
    </row>
    <row r="166" spans="1:9" hidden="1" x14ac:dyDescent="0.25">
      <c r="A166" s="1">
        <v>165</v>
      </c>
      <c r="B166" s="1" t="s">
        <v>1874</v>
      </c>
      <c r="C166" s="1" t="s">
        <v>1874</v>
      </c>
      <c r="D166" s="1" t="s">
        <v>3760</v>
      </c>
      <c r="E166" s="1" t="s">
        <v>418</v>
      </c>
      <c r="F166" s="1" t="str">
        <f>VLOOKUP(Table1113[[#This Row],[نام کارشناس دفتر فنی]],Table1[],3,0)</f>
        <v>کارشناس بازرسی وبرنامه ریزی تعمیرات برق وابزاردقیق(1)</v>
      </c>
      <c r="G166" s="1" t="s">
        <v>1000</v>
      </c>
      <c r="H166" t="str">
        <f>VLOOKUP(Table1113[[#This Row],[نام شخص کارشناس نظارت]],Table1[],3,0)</f>
        <v>کارشناس برق و ابزار دقیق نظارت (2)</v>
      </c>
      <c r="I166" s="1">
        <f>COUNTIF(Table2[کد سیستم],Table1113[[#This Row],[کد سیستم]])</f>
        <v>1</v>
      </c>
    </row>
    <row r="167" spans="1:9" hidden="1" x14ac:dyDescent="0.25">
      <c r="A167" s="1">
        <v>166</v>
      </c>
      <c r="B167" s="1" t="s">
        <v>1876</v>
      </c>
      <c r="C167" s="1" t="s">
        <v>1876</v>
      </c>
      <c r="D167" s="1" t="s">
        <v>3760</v>
      </c>
      <c r="E167" s="1" t="s">
        <v>418</v>
      </c>
      <c r="F167" s="1" t="str">
        <f>VLOOKUP(Table1113[[#This Row],[نام کارشناس دفتر فنی]],Table1[],3,0)</f>
        <v>کارشناس بازرسی وبرنامه ریزی تعمیرات برق وابزاردقیق(1)</v>
      </c>
      <c r="G167" s="1" t="s">
        <v>1000</v>
      </c>
      <c r="H167" t="str">
        <f>VLOOKUP(Table1113[[#This Row],[نام شخص کارشناس نظارت]],Table1[],3,0)</f>
        <v>کارشناس برق و ابزار دقیق نظارت (2)</v>
      </c>
      <c r="I167" s="1">
        <f>COUNTIF(Table2[کد سیستم],Table1113[[#This Row],[کد سیستم]])</f>
        <v>1</v>
      </c>
    </row>
    <row r="168" spans="1:9" hidden="1" x14ac:dyDescent="0.25">
      <c r="A168" s="1">
        <v>167</v>
      </c>
      <c r="B168" s="1" t="s">
        <v>1878</v>
      </c>
      <c r="C168" s="1" t="s">
        <v>1878</v>
      </c>
      <c r="D168" s="1" t="s">
        <v>3760</v>
      </c>
      <c r="E168" s="1" t="s">
        <v>418</v>
      </c>
      <c r="F168" s="1" t="str">
        <f>VLOOKUP(Table1113[[#This Row],[نام کارشناس دفتر فنی]],Table1[],3,0)</f>
        <v>کارشناس بازرسی وبرنامه ریزی تعمیرات برق وابزاردقیق(1)</v>
      </c>
      <c r="G168" s="1" t="s">
        <v>1000</v>
      </c>
      <c r="H168" t="str">
        <f>VLOOKUP(Table1113[[#This Row],[نام شخص کارشناس نظارت]],Table1[],3,0)</f>
        <v>کارشناس برق و ابزار دقیق نظارت (2)</v>
      </c>
      <c r="I168" s="1">
        <f>COUNTIF(Table2[کد سیستم],Table1113[[#This Row],[کد سیستم]])</f>
        <v>1</v>
      </c>
    </row>
    <row r="169" spans="1:9" hidden="1" x14ac:dyDescent="0.25">
      <c r="A169" s="1">
        <v>168</v>
      </c>
      <c r="B169" s="1" t="s">
        <v>1880</v>
      </c>
      <c r="C169" s="1" t="s">
        <v>1880</v>
      </c>
      <c r="D169" s="1" t="s">
        <v>3760</v>
      </c>
      <c r="E169" s="1" t="s">
        <v>418</v>
      </c>
      <c r="F169" s="1" t="str">
        <f>VLOOKUP(Table1113[[#This Row],[نام کارشناس دفتر فنی]],Table1[],3,0)</f>
        <v>کارشناس بازرسی وبرنامه ریزی تعمیرات برق وابزاردقیق(1)</v>
      </c>
      <c r="G169" s="1" t="s">
        <v>1000</v>
      </c>
      <c r="H169" t="str">
        <f>VLOOKUP(Table1113[[#This Row],[نام شخص کارشناس نظارت]],Table1[],3,0)</f>
        <v>کارشناس برق و ابزار دقیق نظارت (2)</v>
      </c>
      <c r="I169" s="1">
        <f>COUNTIF(Table2[کد سیستم],Table1113[[#This Row],[کد سیستم]])</f>
        <v>1</v>
      </c>
    </row>
    <row r="170" spans="1:9" hidden="1" x14ac:dyDescent="0.25">
      <c r="A170" s="1">
        <v>169</v>
      </c>
      <c r="B170" s="1" t="s">
        <v>1882</v>
      </c>
      <c r="C170" s="1" t="s">
        <v>1882</v>
      </c>
      <c r="D170" s="1" t="s">
        <v>3760</v>
      </c>
      <c r="E170" s="1" t="s">
        <v>418</v>
      </c>
      <c r="F170" s="1" t="str">
        <f>VLOOKUP(Table1113[[#This Row],[نام کارشناس دفتر فنی]],Table1[],3,0)</f>
        <v>کارشناس بازرسی وبرنامه ریزی تعمیرات برق وابزاردقیق(1)</v>
      </c>
      <c r="G170" s="1" t="s">
        <v>1000</v>
      </c>
      <c r="H170" t="str">
        <f>VLOOKUP(Table1113[[#This Row],[نام شخص کارشناس نظارت]],Table1[],3,0)</f>
        <v>کارشناس برق و ابزار دقیق نظارت (2)</v>
      </c>
      <c r="I170" s="1">
        <f>COUNTIF(Table2[کد سیستم],Table1113[[#This Row],[کد سیستم]])</f>
        <v>1</v>
      </c>
    </row>
    <row r="171" spans="1:9" hidden="1" x14ac:dyDescent="0.25">
      <c r="A171" s="1">
        <v>170</v>
      </c>
      <c r="B171" s="1" t="s">
        <v>1884</v>
      </c>
      <c r="C171" s="1" t="s">
        <v>1884</v>
      </c>
      <c r="D171" s="1" t="s">
        <v>3760</v>
      </c>
      <c r="E171" s="1" t="s">
        <v>418</v>
      </c>
      <c r="F171" s="1" t="str">
        <f>VLOOKUP(Table1113[[#This Row],[نام کارشناس دفتر فنی]],Table1[],3,0)</f>
        <v>کارشناس بازرسی وبرنامه ریزی تعمیرات برق وابزاردقیق(1)</v>
      </c>
      <c r="G171" s="1" t="s">
        <v>1000</v>
      </c>
      <c r="H171" t="str">
        <f>VLOOKUP(Table1113[[#This Row],[نام شخص کارشناس نظارت]],Table1[],3,0)</f>
        <v>کارشناس برق و ابزار دقیق نظارت (2)</v>
      </c>
      <c r="I171" s="1">
        <f>COUNTIF(Table2[کد سیستم],Table1113[[#This Row],[کد سیستم]])</f>
        <v>1</v>
      </c>
    </row>
    <row r="172" spans="1:9" hidden="1" x14ac:dyDescent="0.25">
      <c r="A172" s="1">
        <v>171</v>
      </c>
      <c r="B172" s="1" t="s">
        <v>1886</v>
      </c>
      <c r="C172" s="1" t="s">
        <v>1886</v>
      </c>
      <c r="D172" s="1" t="s">
        <v>3760</v>
      </c>
      <c r="E172" s="1" t="s">
        <v>418</v>
      </c>
      <c r="F172" s="1" t="str">
        <f>VLOOKUP(Table1113[[#This Row],[نام کارشناس دفتر فنی]],Table1[],3,0)</f>
        <v>کارشناس بازرسی وبرنامه ریزی تعمیرات برق وابزاردقیق(1)</v>
      </c>
      <c r="G172" s="1" t="s">
        <v>1000</v>
      </c>
      <c r="H172" t="str">
        <f>VLOOKUP(Table1113[[#This Row],[نام شخص کارشناس نظارت]],Table1[],3,0)</f>
        <v>کارشناس برق و ابزار دقیق نظارت (2)</v>
      </c>
      <c r="I172" s="1">
        <f>COUNTIF(Table2[کد سیستم],Table1113[[#This Row],[کد سیستم]])</f>
        <v>1</v>
      </c>
    </row>
    <row r="173" spans="1:9" hidden="1" x14ac:dyDescent="0.25">
      <c r="A173" s="1">
        <v>172</v>
      </c>
      <c r="B173" s="1" t="s">
        <v>1888</v>
      </c>
      <c r="C173" s="1" t="s">
        <v>1888</v>
      </c>
      <c r="D173" s="1" t="s">
        <v>3760</v>
      </c>
      <c r="E173" s="1" t="s">
        <v>418</v>
      </c>
      <c r="F173" s="1" t="str">
        <f>VLOOKUP(Table1113[[#This Row],[نام کارشناس دفتر فنی]],Table1[],3,0)</f>
        <v>کارشناس بازرسی وبرنامه ریزی تعمیرات برق وابزاردقیق(1)</v>
      </c>
      <c r="G173" s="1" t="s">
        <v>1000</v>
      </c>
      <c r="H173" t="str">
        <f>VLOOKUP(Table1113[[#This Row],[نام شخص کارشناس نظارت]],Table1[],3,0)</f>
        <v>کارشناس برق و ابزار دقیق نظارت (2)</v>
      </c>
      <c r="I173" s="1">
        <f>COUNTIF(Table2[کد سیستم],Table1113[[#This Row],[کد سیستم]])</f>
        <v>1</v>
      </c>
    </row>
    <row r="174" spans="1:9" hidden="1" x14ac:dyDescent="0.25">
      <c r="A174" s="1">
        <v>173</v>
      </c>
      <c r="B174" s="1" t="s">
        <v>1890</v>
      </c>
      <c r="C174" s="1" t="s">
        <v>1890</v>
      </c>
      <c r="D174" s="1" t="s">
        <v>3760</v>
      </c>
      <c r="E174" s="1" t="s">
        <v>418</v>
      </c>
      <c r="F174" s="1" t="str">
        <f>VLOOKUP(Table1113[[#This Row],[نام کارشناس دفتر فنی]],Table1[],3,0)</f>
        <v>کارشناس بازرسی وبرنامه ریزی تعمیرات برق وابزاردقیق(1)</v>
      </c>
      <c r="G174" s="1" t="s">
        <v>1000</v>
      </c>
      <c r="H174" t="str">
        <f>VLOOKUP(Table1113[[#This Row],[نام شخص کارشناس نظارت]],Table1[],3,0)</f>
        <v>کارشناس برق و ابزار دقیق نظارت (2)</v>
      </c>
      <c r="I174" s="1">
        <f>COUNTIF(Table2[کد سیستم],Table1113[[#This Row],[کد سیستم]])</f>
        <v>1</v>
      </c>
    </row>
    <row r="175" spans="1:9" hidden="1" x14ac:dyDescent="0.25">
      <c r="A175" s="1">
        <v>174</v>
      </c>
      <c r="B175" s="1" t="s">
        <v>1892</v>
      </c>
      <c r="C175" s="1" t="s">
        <v>1892</v>
      </c>
      <c r="D175" s="1" t="s">
        <v>3760</v>
      </c>
      <c r="E175" s="1" t="s">
        <v>418</v>
      </c>
      <c r="F175" s="1" t="str">
        <f>VLOOKUP(Table1113[[#This Row],[نام کارشناس دفتر فنی]],Table1[],3,0)</f>
        <v>کارشناس بازرسی وبرنامه ریزی تعمیرات برق وابزاردقیق(1)</v>
      </c>
      <c r="G175" s="1" t="s">
        <v>1000</v>
      </c>
      <c r="H175" t="str">
        <f>VLOOKUP(Table1113[[#This Row],[نام شخص کارشناس نظارت]],Table1[],3,0)</f>
        <v>کارشناس برق و ابزار دقیق نظارت (2)</v>
      </c>
      <c r="I175" s="1">
        <f>COUNTIF(Table2[کد سیستم],Table1113[[#This Row],[کد سیستم]])</f>
        <v>1</v>
      </c>
    </row>
    <row r="176" spans="1:9" hidden="1" x14ac:dyDescent="0.25">
      <c r="A176" s="1">
        <v>175</v>
      </c>
      <c r="B176" s="1" t="s">
        <v>1894</v>
      </c>
      <c r="C176" s="1" t="s">
        <v>1894</v>
      </c>
      <c r="D176" s="1" t="s">
        <v>3760</v>
      </c>
      <c r="E176" s="1" t="s">
        <v>418</v>
      </c>
      <c r="F176" s="1" t="str">
        <f>VLOOKUP(Table1113[[#This Row],[نام کارشناس دفتر فنی]],Table1[],3,0)</f>
        <v>کارشناس بازرسی وبرنامه ریزی تعمیرات برق وابزاردقیق(1)</v>
      </c>
      <c r="G176" s="1" t="s">
        <v>1000</v>
      </c>
      <c r="H176" t="str">
        <f>VLOOKUP(Table1113[[#This Row],[نام شخص کارشناس نظارت]],Table1[],3,0)</f>
        <v>کارشناس برق و ابزار دقیق نظارت (2)</v>
      </c>
      <c r="I176" s="1">
        <f>COUNTIF(Table2[کد سیستم],Table1113[[#This Row],[کد سیستم]])</f>
        <v>1</v>
      </c>
    </row>
    <row r="177" spans="1:9" hidden="1" x14ac:dyDescent="0.25">
      <c r="A177" s="1">
        <v>176</v>
      </c>
      <c r="B177" s="1" t="s">
        <v>1896</v>
      </c>
      <c r="C177" s="1" t="s">
        <v>1896</v>
      </c>
      <c r="D177" s="1" t="s">
        <v>3760</v>
      </c>
      <c r="E177" s="1" t="s">
        <v>418</v>
      </c>
      <c r="F177" s="1" t="str">
        <f>VLOOKUP(Table1113[[#This Row],[نام کارشناس دفتر فنی]],Table1[],3,0)</f>
        <v>کارشناس بازرسی وبرنامه ریزی تعمیرات برق وابزاردقیق(1)</v>
      </c>
      <c r="G177" s="1" t="s">
        <v>1000</v>
      </c>
      <c r="H177" t="str">
        <f>VLOOKUP(Table1113[[#This Row],[نام شخص کارشناس نظارت]],Table1[],3,0)</f>
        <v>کارشناس برق و ابزار دقیق نظارت (2)</v>
      </c>
      <c r="I177" s="1">
        <f>COUNTIF(Table2[کد سیستم],Table1113[[#This Row],[کد سیستم]])</f>
        <v>1</v>
      </c>
    </row>
    <row r="178" spans="1:9" hidden="1" x14ac:dyDescent="0.25">
      <c r="A178" s="1">
        <v>177</v>
      </c>
      <c r="B178" s="1" t="s">
        <v>1898</v>
      </c>
      <c r="C178" s="1" t="s">
        <v>1898</v>
      </c>
      <c r="D178" s="1" t="s">
        <v>3760</v>
      </c>
      <c r="E178" s="1" t="s">
        <v>418</v>
      </c>
      <c r="F178" s="1" t="str">
        <f>VLOOKUP(Table1113[[#This Row],[نام کارشناس دفتر فنی]],Table1[],3,0)</f>
        <v>کارشناس بازرسی وبرنامه ریزی تعمیرات برق وابزاردقیق(1)</v>
      </c>
      <c r="G178" s="1" t="s">
        <v>1000</v>
      </c>
      <c r="H178" t="str">
        <f>VLOOKUP(Table1113[[#This Row],[نام شخص کارشناس نظارت]],Table1[],3,0)</f>
        <v>کارشناس برق و ابزار دقیق نظارت (2)</v>
      </c>
      <c r="I178" s="1">
        <f>COUNTIF(Table2[کد سیستم],Table1113[[#This Row],[کد سیستم]])</f>
        <v>1</v>
      </c>
    </row>
    <row r="179" spans="1:9" hidden="1" x14ac:dyDescent="0.25">
      <c r="A179" s="1">
        <v>178</v>
      </c>
      <c r="B179" s="1" t="s">
        <v>1900</v>
      </c>
      <c r="C179" s="1" t="s">
        <v>1900</v>
      </c>
      <c r="D179" s="1" t="s">
        <v>3760</v>
      </c>
      <c r="E179" s="1" t="s">
        <v>418</v>
      </c>
      <c r="F179" s="1" t="str">
        <f>VLOOKUP(Table1113[[#This Row],[نام کارشناس دفتر فنی]],Table1[],3,0)</f>
        <v>کارشناس بازرسی وبرنامه ریزی تعمیرات برق وابزاردقیق(1)</v>
      </c>
      <c r="G179" s="1" t="s">
        <v>1000</v>
      </c>
      <c r="H179" t="str">
        <f>VLOOKUP(Table1113[[#This Row],[نام شخص کارشناس نظارت]],Table1[],3,0)</f>
        <v>کارشناس برق و ابزار دقیق نظارت (2)</v>
      </c>
      <c r="I179" s="1">
        <f>COUNTIF(Table2[کد سیستم],Table1113[[#This Row],[کد سیستم]])</f>
        <v>1</v>
      </c>
    </row>
    <row r="180" spans="1:9" hidden="1" x14ac:dyDescent="0.25">
      <c r="A180" s="1">
        <v>179</v>
      </c>
      <c r="B180" s="1" t="s">
        <v>1902</v>
      </c>
      <c r="C180" s="1" t="s">
        <v>1902</v>
      </c>
      <c r="D180" s="1" t="s">
        <v>3760</v>
      </c>
      <c r="E180" s="1" t="s">
        <v>418</v>
      </c>
      <c r="F180" s="1" t="str">
        <f>VLOOKUP(Table1113[[#This Row],[نام کارشناس دفتر فنی]],Table1[],3,0)</f>
        <v>کارشناس بازرسی وبرنامه ریزی تعمیرات برق وابزاردقیق(1)</v>
      </c>
      <c r="G180" s="1" t="s">
        <v>1000</v>
      </c>
      <c r="H180" t="str">
        <f>VLOOKUP(Table1113[[#This Row],[نام شخص کارشناس نظارت]],Table1[],3,0)</f>
        <v>کارشناس برق و ابزار دقیق نظارت (2)</v>
      </c>
      <c r="I180" s="1">
        <f>COUNTIF(Table2[کد سیستم],Table1113[[#This Row],[کد سیستم]])</f>
        <v>1</v>
      </c>
    </row>
    <row r="181" spans="1:9" hidden="1" x14ac:dyDescent="0.25">
      <c r="A181" s="1">
        <v>180</v>
      </c>
      <c r="B181" s="1" t="s">
        <v>1904</v>
      </c>
      <c r="C181" s="1" t="s">
        <v>1904</v>
      </c>
      <c r="D181" s="1" t="s">
        <v>3760</v>
      </c>
      <c r="E181" s="1" t="s">
        <v>418</v>
      </c>
      <c r="F181" s="1" t="str">
        <f>VLOOKUP(Table1113[[#This Row],[نام کارشناس دفتر فنی]],Table1[],3,0)</f>
        <v>کارشناس بازرسی وبرنامه ریزی تعمیرات برق وابزاردقیق(1)</v>
      </c>
      <c r="G181" s="1" t="s">
        <v>1000</v>
      </c>
      <c r="H181" t="str">
        <f>VLOOKUP(Table1113[[#This Row],[نام شخص کارشناس نظارت]],Table1[],3,0)</f>
        <v>کارشناس برق و ابزار دقیق نظارت (2)</v>
      </c>
      <c r="I181" s="1">
        <f>COUNTIF(Table2[کد سیستم],Table1113[[#This Row],[کد سیستم]])</f>
        <v>1</v>
      </c>
    </row>
    <row r="182" spans="1:9" hidden="1" x14ac:dyDescent="0.25">
      <c r="A182" s="1">
        <v>181</v>
      </c>
      <c r="B182" s="1" t="s">
        <v>1906</v>
      </c>
      <c r="C182" s="1" t="s">
        <v>1906</v>
      </c>
      <c r="D182" s="1" t="s">
        <v>3760</v>
      </c>
      <c r="E182" s="1" t="s">
        <v>418</v>
      </c>
      <c r="F182" s="1" t="str">
        <f>VLOOKUP(Table1113[[#This Row],[نام کارشناس دفتر فنی]],Table1[],3,0)</f>
        <v>کارشناس بازرسی وبرنامه ریزی تعمیرات برق وابزاردقیق(1)</v>
      </c>
      <c r="G182" s="1" t="s">
        <v>1000</v>
      </c>
      <c r="H182" t="str">
        <f>VLOOKUP(Table1113[[#This Row],[نام شخص کارشناس نظارت]],Table1[],3,0)</f>
        <v>کارشناس برق و ابزار دقیق نظارت (2)</v>
      </c>
      <c r="I182" s="1">
        <f>COUNTIF(Table2[کد سیستم],Table1113[[#This Row],[کد سیستم]])</f>
        <v>1</v>
      </c>
    </row>
    <row r="183" spans="1:9" hidden="1" x14ac:dyDescent="0.25">
      <c r="A183" s="1">
        <v>182</v>
      </c>
      <c r="B183" s="1" t="s">
        <v>1908</v>
      </c>
      <c r="C183" s="1" t="s">
        <v>1908</v>
      </c>
      <c r="D183" s="1" t="s">
        <v>3760</v>
      </c>
      <c r="E183" s="1" t="s">
        <v>418</v>
      </c>
      <c r="F183" s="1" t="str">
        <f>VLOOKUP(Table1113[[#This Row],[نام کارشناس دفتر فنی]],Table1[],3,0)</f>
        <v>کارشناس بازرسی وبرنامه ریزی تعمیرات برق وابزاردقیق(1)</v>
      </c>
      <c r="G183" s="1" t="s">
        <v>1000</v>
      </c>
      <c r="H183" t="str">
        <f>VLOOKUP(Table1113[[#This Row],[نام شخص کارشناس نظارت]],Table1[],3,0)</f>
        <v>کارشناس برق و ابزار دقیق نظارت (2)</v>
      </c>
      <c r="I183" s="1">
        <f>COUNTIF(Table2[کد سیستم],Table1113[[#This Row],[کد سیستم]])</f>
        <v>1</v>
      </c>
    </row>
    <row r="184" spans="1:9" hidden="1" x14ac:dyDescent="0.25">
      <c r="A184" s="1">
        <v>183</v>
      </c>
      <c r="B184" s="1" t="s">
        <v>1910</v>
      </c>
      <c r="C184" s="1" t="s">
        <v>1910</v>
      </c>
      <c r="D184" s="1" t="s">
        <v>3760</v>
      </c>
      <c r="E184" s="1" t="s">
        <v>418</v>
      </c>
      <c r="F184" s="1" t="str">
        <f>VLOOKUP(Table1113[[#This Row],[نام کارشناس دفتر فنی]],Table1[],3,0)</f>
        <v>کارشناس بازرسی وبرنامه ریزی تعمیرات برق وابزاردقیق(1)</v>
      </c>
      <c r="G184" s="1" t="s">
        <v>1000</v>
      </c>
      <c r="H184" t="str">
        <f>VLOOKUP(Table1113[[#This Row],[نام شخص کارشناس نظارت]],Table1[],3,0)</f>
        <v>کارشناس برق و ابزار دقیق نظارت (2)</v>
      </c>
      <c r="I184" s="1">
        <f>COUNTIF(Table2[کد سیستم],Table1113[[#This Row],[کد سیستم]])</f>
        <v>1</v>
      </c>
    </row>
    <row r="185" spans="1:9" hidden="1" x14ac:dyDescent="0.25">
      <c r="A185" s="1">
        <v>184</v>
      </c>
      <c r="B185" s="1" t="s">
        <v>1912</v>
      </c>
      <c r="C185" s="1" t="s">
        <v>1912</v>
      </c>
      <c r="D185" s="1" t="s">
        <v>3760</v>
      </c>
      <c r="E185" s="1" t="s">
        <v>418</v>
      </c>
      <c r="F185" s="1" t="str">
        <f>VLOOKUP(Table1113[[#This Row],[نام کارشناس دفتر فنی]],Table1[],3,0)</f>
        <v>کارشناس بازرسی وبرنامه ریزی تعمیرات برق وابزاردقیق(1)</v>
      </c>
      <c r="G185" s="1" t="s">
        <v>1000</v>
      </c>
      <c r="H185" t="str">
        <f>VLOOKUP(Table1113[[#This Row],[نام شخص کارشناس نظارت]],Table1[],3,0)</f>
        <v>کارشناس برق و ابزار دقیق نظارت (2)</v>
      </c>
      <c r="I185" s="1">
        <f>COUNTIF(Table2[کد سیستم],Table1113[[#This Row],[کد سیستم]])</f>
        <v>1</v>
      </c>
    </row>
    <row r="186" spans="1:9" hidden="1" x14ac:dyDescent="0.25">
      <c r="A186" s="1">
        <v>185</v>
      </c>
      <c r="B186" s="1" t="s">
        <v>1914</v>
      </c>
      <c r="C186" s="1" t="s">
        <v>1914</v>
      </c>
      <c r="D186" s="1" t="s">
        <v>3760</v>
      </c>
      <c r="E186" s="1" t="s">
        <v>418</v>
      </c>
      <c r="F186" s="1" t="str">
        <f>VLOOKUP(Table1113[[#This Row],[نام کارشناس دفتر فنی]],Table1[],3,0)</f>
        <v>کارشناس بازرسی وبرنامه ریزی تعمیرات برق وابزاردقیق(1)</v>
      </c>
      <c r="G186" s="1" t="s">
        <v>1000</v>
      </c>
      <c r="H186" t="str">
        <f>VLOOKUP(Table1113[[#This Row],[نام شخص کارشناس نظارت]],Table1[],3,0)</f>
        <v>کارشناس برق و ابزار دقیق نظارت (2)</v>
      </c>
      <c r="I186" s="1">
        <f>COUNTIF(Table2[کد سیستم],Table1113[[#This Row],[کد سیستم]])</f>
        <v>1</v>
      </c>
    </row>
    <row r="187" spans="1:9" hidden="1" x14ac:dyDescent="0.25">
      <c r="A187" s="1">
        <v>186</v>
      </c>
      <c r="B187" s="1" t="s">
        <v>1916</v>
      </c>
      <c r="C187" s="1" t="s">
        <v>1916</v>
      </c>
      <c r="D187" s="1" t="s">
        <v>3760</v>
      </c>
      <c r="E187" s="1" t="s">
        <v>418</v>
      </c>
      <c r="F187" s="1" t="str">
        <f>VLOOKUP(Table1113[[#This Row],[نام کارشناس دفتر فنی]],Table1[],3,0)</f>
        <v>کارشناس بازرسی وبرنامه ریزی تعمیرات برق وابزاردقیق(1)</v>
      </c>
      <c r="G187" s="1" t="s">
        <v>1000</v>
      </c>
      <c r="H187" t="str">
        <f>VLOOKUP(Table1113[[#This Row],[نام شخص کارشناس نظارت]],Table1[],3,0)</f>
        <v>کارشناس برق و ابزار دقیق نظارت (2)</v>
      </c>
      <c r="I187" s="1">
        <f>COUNTIF(Table2[کد سیستم],Table1113[[#This Row],[کد سیستم]])</f>
        <v>1</v>
      </c>
    </row>
    <row r="188" spans="1:9" hidden="1" x14ac:dyDescent="0.25">
      <c r="A188" s="1">
        <v>187</v>
      </c>
      <c r="B188" s="1" t="s">
        <v>1918</v>
      </c>
      <c r="C188" s="1" t="s">
        <v>1918</v>
      </c>
      <c r="D188" s="1" t="s">
        <v>3760</v>
      </c>
      <c r="E188" s="1" t="s">
        <v>418</v>
      </c>
      <c r="F188" s="1" t="str">
        <f>VLOOKUP(Table1113[[#This Row],[نام کارشناس دفتر فنی]],Table1[],3,0)</f>
        <v>کارشناس بازرسی وبرنامه ریزی تعمیرات برق وابزاردقیق(1)</v>
      </c>
      <c r="G188" s="1" t="s">
        <v>1000</v>
      </c>
      <c r="H188" t="str">
        <f>VLOOKUP(Table1113[[#This Row],[نام شخص کارشناس نظارت]],Table1[],3,0)</f>
        <v>کارشناس برق و ابزار دقیق نظارت (2)</v>
      </c>
      <c r="I188" s="1">
        <f>COUNTIF(Table2[کد سیستم],Table1113[[#This Row],[کد سیستم]])</f>
        <v>1</v>
      </c>
    </row>
    <row r="189" spans="1:9" hidden="1" x14ac:dyDescent="0.25">
      <c r="A189" s="1">
        <v>188</v>
      </c>
      <c r="B189" s="1" t="s">
        <v>1920</v>
      </c>
      <c r="C189" s="1" t="s">
        <v>1920</v>
      </c>
      <c r="D189" s="1" t="s">
        <v>3760</v>
      </c>
      <c r="E189" s="1" t="s">
        <v>418</v>
      </c>
      <c r="F189" s="1" t="str">
        <f>VLOOKUP(Table1113[[#This Row],[نام کارشناس دفتر فنی]],Table1[],3,0)</f>
        <v>کارشناس بازرسی وبرنامه ریزی تعمیرات برق وابزاردقیق(1)</v>
      </c>
      <c r="G189" s="1" t="s">
        <v>1000</v>
      </c>
      <c r="H189" t="str">
        <f>VLOOKUP(Table1113[[#This Row],[نام شخص کارشناس نظارت]],Table1[],3,0)</f>
        <v>کارشناس برق و ابزار دقیق نظارت (2)</v>
      </c>
      <c r="I189" s="1">
        <f>COUNTIF(Table2[کد سیستم],Table1113[[#This Row],[کد سیستم]])</f>
        <v>1</v>
      </c>
    </row>
    <row r="190" spans="1:9" hidden="1" x14ac:dyDescent="0.25">
      <c r="A190" s="1">
        <v>189</v>
      </c>
      <c r="B190" s="1" t="s">
        <v>1922</v>
      </c>
      <c r="C190" s="1" t="s">
        <v>1922</v>
      </c>
      <c r="D190" s="1" t="s">
        <v>3760</v>
      </c>
      <c r="E190" s="1" t="s">
        <v>418</v>
      </c>
      <c r="F190" s="1" t="str">
        <f>VLOOKUP(Table1113[[#This Row],[نام کارشناس دفتر فنی]],Table1[],3,0)</f>
        <v>کارشناس بازرسی وبرنامه ریزی تعمیرات برق وابزاردقیق(1)</v>
      </c>
      <c r="G190" s="1" t="s">
        <v>1000</v>
      </c>
      <c r="H190" t="str">
        <f>VLOOKUP(Table1113[[#This Row],[نام شخص کارشناس نظارت]],Table1[],3,0)</f>
        <v>کارشناس برق و ابزار دقیق نظارت (2)</v>
      </c>
      <c r="I190" s="1">
        <f>COUNTIF(Table2[کد سیستم],Table1113[[#This Row],[کد سیستم]])</f>
        <v>1</v>
      </c>
    </row>
    <row r="191" spans="1:9" hidden="1" x14ac:dyDescent="0.25">
      <c r="A191" s="1">
        <v>190</v>
      </c>
      <c r="B191" s="1" t="s">
        <v>1924</v>
      </c>
      <c r="C191" s="1" t="s">
        <v>1924</v>
      </c>
      <c r="D191" s="1" t="s">
        <v>3760</v>
      </c>
      <c r="E191" s="1" t="s">
        <v>418</v>
      </c>
      <c r="F191" s="1" t="str">
        <f>VLOOKUP(Table1113[[#This Row],[نام کارشناس دفتر فنی]],Table1[],3,0)</f>
        <v>کارشناس بازرسی وبرنامه ریزی تعمیرات برق وابزاردقیق(1)</v>
      </c>
      <c r="G191" s="1" t="s">
        <v>1000</v>
      </c>
      <c r="H191" t="str">
        <f>VLOOKUP(Table1113[[#This Row],[نام شخص کارشناس نظارت]],Table1[],3,0)</f>
        <v>کارشناس برق و ابزار دقیق نظارت (2)</v>
      </c>
      <c r="I191" s="1">
        <f>COUNTIF(Table2[کد سیستم],Table1113[[#This Row],[کد سیستم]])</f>
        <v>1</v>
      </c>
    </row>
    <row r="192" spans="1:9" hidden="1" x14ac:dyDescent="0.25">
      <c r="A192" s="1">
        <v>191</v>
      </c>
      <c r="B192" s="1" t="s">
        <v>1926</v>
      </c>
      <c r="C192" s="1" t="s">
        <v>1926</v>
      </c>
      <c r="D192" s="1" t="s">
        <v>3760</v>
      </c>
      <c r="E192" s="1" t="s">
        <v>1435</v>
      </c>
      <c r="F192" s="1" t="str">
        <f>VLOOKUP(Table1113[[#This Row],[نام کارشناس دفتر فنی]],Table1[],3,0)</f>
        <v>کارشناس بازرسی وبرنامه ریزی تعمیرات برق وابزاردقیق(3)</v>
      </c>
      <c r="G192" s="1" t="s">
        <v>1000</v>
      </c>
      <c r="H192" t="str">
        <f>VLOOKUP(Table1113[[#This Row],[نام شخص کارشناس نظارت]],Table1[],3,0)</f>
        <v>کارشناس برق و ابزار دقیق نظارت (2)</v>
      </c>
      <c r="I192" s="1">
        <f>COUNTIF(Table2[کد سیستم],Table1113[[#This Row],[کد سیستم]])</f>
        <v>1</v>
      </c>
    </row>
    <row r="193" spans="1:9" hidden="1" x14ac:dyDescent="0.25">
      <c r="A193" s="1">
        <v>192</v>
      </c>
      <c r="B193" s="1" t="s">
        <v>1928</v>
      </c>
      <c r="C193" s="1" t="s">
        <v>1928</v>
      </c>
      <c r="D193" s="1" t="s">
        <v>3760</v>
      </c>
      <c r="E193" s="1" t="s">
        <v>1435</v>
      </c>
      <c r="F193" s="1" t="str">
        <f>VLOOKUP(Table1113[[#This Row],[نام کارشناس دفتر فنی]],Table1[],3,0)</f>
        <v>کارشناس بازرسی وبرنامه ریزی تعمیرات برق وابزاردقیق(3)</v>
      </c>
      <c r="G193" s="1" t="s">
        <v>1000</v>
      </c>
      <c r="H193" t="str">
        <f>VLOOKUP(Table1113[[#This Row],[نام شخص کارشناس نظارت]],Table1[],3,0)</f>
        <v>کارشناس برق و ابزار دقیق نظارت (2)</v>
      </c>
      <c r="I193" s="1">
        <f>COUNTIF(Table2[کد سیستم],Table1113[[#This Row],[کد سیستم]])</f>
        <v>1</v>
      </c>
    </row>
    <row r="194" spans="1:9" hidden="1" x14ac:dyDescent="0.25">
      <c r="A194" s="1">
        <v>193</v>
      </c>
      <c r="B194" s="1" t="s">
        <v>1930</v>
      </c>
      <c r="C194" s="1" t="s">
        <v>1930</v>
      </c>
      <c r="D194" s="1" t="s">
        <v>3760</v>
      </c>
      <c r="E194" s="1" t="s">
        <v>1435</v>
      </c>
      <c r="F194" s="1" t="str">
        <f>VLOOKUP(Table1113[[#This Row],[نام کارشناس دفتر فنی]],Table1[],3,0)</f>
        <v>کارشناس بازرسی وبرنامه ریزی تعمیرات برق وابزاردقیق(3)</v>
      </c>
      <c r="G194" s="1" t="s">
        <v>1000</v>
      </c>
      <c r="H194" t="str">
        <f>VLOOKUP(Table1113[[#This Row],[نام شخص کارشناس نظارت]],Table1[],3,0)</f>
        <v>کارشناس برق و ابزار دقیق نظارت (2)</v>
      </c>
      <c r="I194" s="1">
        <f>COUNTIF(Table2[کد سیستم],Table1113[[#This Row],[کد سیستم]])</f>
        <v>1</v>
      </c>
    </row>
    <row r="195" spans="1:9" hidden="1" x14ac:dyDescent="0.25">
      <c r="A195" s="1">
        <v>194</v>
      </c>
      <c r="B195" s="1" t="s">
        <v>1932</v>
      </c>
      <c r="C195" s="1" t="s">
        <v>1932</v>
      </c>
      <c r="D195" s="1" t="s">
        <v>3760</v>
      </c>
      <c r="E195" s="1" t="s">
        <v>1435</v>
      </c>
      <c r="F195" s="1" t="str">
        <f>VLOOKUP(Table1113[[#This Row],[نام کارشناس دفتر فنی]],Table1[],3,0)</f>
        <v>کارشناس بازرسی وبرنامه ریزی تعمیرات برق وابزاردقیق(3)</v>
      </c>
      <c r="G195" s="1" t="s">
        <v>1000</v>
      </c>
      <c r="H195" t="str">
        <f>VLOOKUP(Table1113[[#This Row],[نام شخص کارشناس نظارت]],Table1[],3,0)</f>
        <v>کارشناس برق و ابزار دقیق نظارت (2)</v>
      </c>
      <c r="I195" s="1">
        <f>COUNTIF(Table2[کد سیستم],Table1113[[#This Row],[کد سیستم]])</f>
        <v>1</v>
      </c>
    </row>
    <row r="196" spans="1:9" hidden="1" x14ac:dyDescent="0.25">
      <c r="A196" s="1">
        <v>195</v>
      </c>
      <c r="B196" s="1" t="s">
        <v>1934</v>
      </c>
      <c r="C196" s="1" t="s">
        <v>1934</v>
      </c>
      <c r="D196" s="1" t="s">
        <v>3760</v>
      </c>
      <c r="E196" s="1" t="s">
        <v>1435</v>
      </c>
      <c r="F196" s="1" t="str">
        <f>VLOOKUP(Table1113[[#This Row],[نام کارشناس دفتر فنی]],Table1[],3,0)</f>
        <v>کارشناس بازرسی وبرنامه ریزی تعمیرات برق وابزاردقیق(3)</v>
      </c>
      <c r="G196" s="1" t="s">
        <v>1000</v>
      </c>
      <c r="H196" t="str">
        <f>VLOOKUP(Table1113[[#This Row],[نام شخص کارشناس نظارت]],Table1[],3,0)</f>
        <v>کارشناس برق و ابزار دقیق نظارت (2)</v>
      </c>
      <c r="I196" s="1">
        <f>COUNTIF(Table2[کد سیستم],Table1113[[#This Row],[کد سیستم]])</f>
        <v>1</v>
      </c>
    </row>
    <row r="197" spans="1:9" hidden="1" x14ac:dyDescent="0.25">
      <c r="A197" s="1">
        <v>196</v>
      </c>
      <c r="B197" s="1" t="s">
        <v>1936</v>
      </c>
      <c r="C197" s="1" t="s">
        <v>1936</v>
      </c>
      <c r="D197" s="1" t="s">
        <v>3760</v>
      </c>
      <c r="E197" s="1" t="s">
        <v>1435</v>
      </c>
      <c r="F197" s="1" t="str">
        <f>VLOOKUP(Table1113[[#This Row],[نام کارشناس دفتر فنی]],Table1[],3,0)</f>
        <v>کارشناس بازرسی وبرنامه ریزی تعمیرات برق وابزاردقیق(3)</v>
      </c>
      <c r="G197" s="1" t="s">
        <v>1000</v>
      </c>
      <c r="H197" t="str">
        <f>VLOOKUP(Table1113[[#This Row],[نام شخص کارشناس نظارت]],Table1[],3,0)</f>
        <v>کارشناس برق و ابزار دقیق نظارت (2)</v>
      </c>
      <c r="I197" s="1">
        <f>COUNTIF(Table2[کد سیستم],Table1113[[#This Row],[کد سیستم]])</f>
        <v>1</v>
      </c>
    </row>
    <row r="198" spans="1:9" hidden="1" x14ac:dyDescent="0.25">
      <c r="A198" s="1">
        <v>197</v>
      </c>
      <c r="B198" s="1" t="s">
        <v>1938</v>
      </c>
      <c r="C198" s="1" t="s">
        <v>1938</v>
      </c>
      <c r="D198" s="1" t="s">
        <v>3760</v>
      </c>
      <c r="E198" s="1" t="s">
        <v>1435</v>
      </c>
      <c r="F198" s="1" t="str">
        <f>VLOOKUP(Table1113[[#This Row],[نام کارشناس دفتر فنی]],Table1[],3,0)</f>
        <v>کارشناس بازرسی وبرنامه ریزی تعمیرات برق وابزاردقیق(3)</v>
      </c>
      <c r="G198" s="1" t="s">
        <v>1000</v>
      </c>
      <c r="H198" t="str">
        <f>VLOOKUP(Table1113[[#This Row],[نام شخص کارشناس نظارت]],Table1[],3,0)</f>
        <v>کارشناس برق و ابزار دقیق نظارت (2)</v>
      </c>
      <c r="I198" s="1">
        <f>COUNTIF(Table2[کد سیستم],Table1113[[#This Row],[کد سیستم]])</f>
        <v>1</v>
      </c>
    </row>
    <row r="199" spans="1:9" hidden="1" x14ac:dyDescent="0.25">
      <c r="A199" s="1">
        <v>198</v>
      </c>
      <c r="B199" s="1" t="s">
        <v>1940</v>
      </c>
      <c r="C199" s="1" t="s">
        <v>1940</v>
      </c>
      <c r="D199" s="1" t="s">
        <v>3760</v>
      </c>
      <c r="E199" s="1" t="s">
        <v>1435</v>
      </c>
      <c r="F199" s="1" t="str">
        <f>VLOOKUP(Table1113[[#This Row],[نام کارشناس دفتر فنی]],Table1[],3,0)</f>
        <v>کارشناس بازرسی وبرنامه ریزی تعمیرات برق وابزاردقیق(3)</v>
      </c>
      <c r="G199" s="1" t="s">
        <v>1000</v>
      </c>
      <c r="H199" t="str">
        <f>VLOOKUP(Table1113[[#This Row],[نام شخص کارشناس نظارت]],Table1[],3,0)</f>
        <v>کارشناس برق و ابزار دقیق نظارت (2)</v>
      </c>
      <c r="I199" s="1">
        <f>COUNTIF(Table2[کد سیستم],Table1113[[#This Row],[کد سیستم]])</f>
        <v>1</v>
      </c>
    </row>
    <row r="200" spans="1:9" hidden="1" x14ac:dyDescent="0.25">
      <c r="A200" s="1">
        <v>199</v>
      </c>
      <c r="B200" s="1" t="s">
        <v>1942</v>
      </c>
      <c r="C200" s="1" t="s">
        <v>1942</v>
      </c>
      <c r="D200" s="1" t="s">
        <v>3760</v>
      </c>
      <c r="E200" s="1" t="s">
        <v>1435</v>
      </c>
      <c r="F200" s="1" t="str">
        <f>VLOOKUP(Table1113[[#This Row],[نام کارشناس دفتر فنی]],Table1[],3,0)</f>
        <v>کارشناس بازرسی وبرنامه ریزی تعمیرات برق وابزاردقیق(3)</v>
      </c>
      <c r="G200" s="1" t="s">
        <v>1000</v>
      </c>
      <c r="H200" t="str">
        <f>VLOOKUP(Table1113[[#This Row],[نام شخص کارشناس نظارت]],Table1[],3,0)</f>
        <v>کارشناس برق و ابزار دقیق نظارت (2)</v>
      </c>
      <c r="I200" s="1">
        <f>COUNTIF(Table2[کد سیستم],Table1113[[#This Row],[کد سیستم]])</f>
        <v>1</v>
      </c>
    </row>
    <row r="201" spans="1:9" hidden="1" x14ac:dyDescent="0.25">
      <c r="A201" s="1">
        <v>200</v>
      </c>
      <c r="B201" s="1" t="s">
        <v>1944</v>
      </c>
      <c r="C201" s="1" t="s">
        <v>1944</v>
      </c>
      <c r="D201" s="1" t="s">
        <v>3760</v>
      </c>
      <c r="E201" s="1" t="s">
        <v>1435</v>
      </c>
      <c r="F201" s="1" t="str">
        <f>VLOOKUP(Table1113[[#This Row],[نام کارشناس دفتر فنی]],Table1[],3,0)</f>
        <v>کارشناس بازرسی وبرنامه ریزی تعمیرات برق وابزاردقیق(3)</v>
      </c>
      <c r="G201" s="1" t="s">
        <v>1000</v>
      </c>
      <c r="H201" t="str">
        <f>VLOOKUP(Table1113[[#This Row],[نام شخص کارشناس نظارت]],Table1[],3,0)</f>
        <v>کارشناس برق و ابزار دقیق نظارت (2)</v>
      </c>
      <c r="I201" s="1">
        <f>COUNTIF(Table2[کد سیستم],Table1113[[#This Row],[کد سیستم]])</f>
        <v>1</v>
      </c>
    </row>
    <row r="202" spans="1:9" hidden="1" x14ac:dyDescent="0.25">
      <c r="A202" s="1">
        <v>201</v>
      </c>
      <c r="B202" s="1" t="s">
        <v>1946</v>
      </c>
      <c r="C202" s="1" t="s">
        <v>1946</v>
      </c>
      <c r="D202" s="1" t="s">
        <v>3760</v>
      </c>
      <c r="E202" s="1" t="s">
        <v>1435</v>
      </c>
      <c r="F202" s="1" t="str">
        <f>VLOOKUP(Table1113[[#This Row],[نام کارشناس دفتر فنی]],Table1[],3,0)</f>
        <v>کارشناس بازرسی وبرنامه ریزی تعمیرات برق وابزاردقیق(3)</v>
      </c>
      <c r="G202" s="1" t="s">
        <v>1000</v>
      </c>
      <c r="H202" t="str">
        <f>VLOOKUP(Table1113[[#This Row],[نام شخص کارشناس نظارت]],Table1[],3,0)</f>
        <v>کارشناس برق و ابزار دقیق نظارت (2)</v>
      </c>
      <c r="I202" s="1">
        <f>COUNTIF(Table2[کد سیستم],Table1113[[#This Row],[کد سیستم]])</f>
        <v>1</v>
      </c>
    </row>
    <row r="203" spans="1:9" hidden="1" x14ac:dyDescent="0.25">
      <c r="A203" s="1">
        <v>202</v>
      </c>
      <c r="B203" s="1" t="s">
        <v>1948</v>
      </c>
      <c r="C203" s="1" t="s">
        <v>1948</v>
      </c>
      <c r="D203" s="1" t="s">
        <v>3760</v>
      </c>
      <c r="E203" s="1" t="s">
        <v>1435</v>
      </c>
      <c r="F203" s="1" t="str">
        <f>VLOOKUP(Table1113[[#This Row],[نام کارشناس دفتر فنی]],Table1[],3,0)</f>
        <v>کارشناس بازرسی وبرنامه ریزی تعمیرات برق وابزاردقیق(3)</v>
      </c>
      <c r="G203" s="1" t="s">
        <v>1000</v>
      </c>
      <c r="H203" t="str">
        <f>VLOOKUP(Table1113[[#This Row],[نام شخص کارشناس نظارت]],Table1[],3,0)</f>
        <v>کارشناس برق و ابزار دقیق نظارت (2)</v>
      </c>
      <c r="I203" s="1">
        <f>COUNTIF(Table2[کد سیستم],Table1113[[#This Row],[کد سیستم]])</f>
        <v>1</v>
      </c>
    </row>
    <row r="204" spans="1:9" hidden="1" x14ac:dyDescent="0.25">
      <c r="A204" s="1">
        <v>203</v>
      </c>
      <c r="B204" s="1" t="s">
        <v>1950</v>
      </c>
      <c r="C204" s="1" t="s">
        <v>1950</v>
      </c>
      <c r="D204" s="1" t="s">
        <v>3760</v>
      </c>
      <c r="E204" s="1" t="s">
        <v>1435</v>
      </c>
      <c r="F204" s="1" t="str">
        <f>VLOOKUP(Table1113[[#This Row],[نام کارشناس دفتر فنی]],Table1[],3,0)</f>
        <v>کارشناس بازرسی وبرنامه ریزی تعمیرات برق وابزاردقیق(3)</v>
      </c>
      <c r="G204" s="1" t="s">
        <v>1000</v>
      </c>
      <c r="H204" t="str">
        <f>VLOOKUP(Table1113[[#This Row],[نام شخص کارشناس نظارت]],Table1[],3,0)</f>
        <v>کارشناس برق و ابزار دقیق نظارت (2)</v>
      </c>
      <c r="I204" s="1">
        <f>COUNTIF(Table2[کد سیستم],Table1113[[#This Row],[کد سیستم]])</f>
        <v>1</v>
      </c>
    </row>
    <row r="205" spans="1:9" hidden="1" x14ac:dyDescent="0.25">
      <c r="A205" s="1">
        <v>204</v>
      </c>
      <c r="B205" s="1" t="s">
        <v>1952</v>
      </c>
      <c r="C205" s="1" t="s">
        <v>1952</v>
      </c>
      <c r="D205" s="1" t="s">
        <v>3760</v>
      </c>
      <c r="E205" s="1" t="s">
        <v>1435</v>
      </c>
      <c r="F205" s="1" t="str">
        <f>VLOOKUP(Table1113[[#This Row],[نام کارشناس دفتر فنی]],Table1[],3,0)</f>
        <v>کارشناس بازرسی وبرنامه ریزی تعمیرات برق وابزاردقیق(3)</v>
      </c>
      <c r="G205" s="1" t="s">
        <v>1000</v>
      </c>
      <c r="H205" t="str">
        <f>VLOOKUP(Table1113[[#This Row],[نام شخص کارشناس نظارت]],Table1[],3,0)</f>
        <v>کارشناس برق و ابزار دقیق نظارت (2)</v>
      </c>
      <c r="I205" s="1">
        <f>COUNTIF(Table2[کد سیستم],Table1113[[#This Row],[کد سیستم]])</f>
        <v>1</v>
      </c>
    </row>
    <row r="206" spans="1:9" hidden="1" x14ac:dyDescent="0.25">
      <c r="A206" s="1">
        <v>205</v>
      </c>
      <c r="B206" s="1" t="s">
        <v>1954</v>
      </c>
      <c r="C206" s="1" t="s">
        <v>1954</v>
      </c>
      <c r="D206" s="1" t="s">
        <v>3760</v>
      </c>
      <c r="E206" s="1" t="s">
        <v>1435</v>
      </c>
      <c r="F206" s="1" t="str">
        <f>VLOOKUP(Table1113[[#This Row],[نام کارشناس دفتر فنی]],Table1[],3,0)</f>
        <v>کارشناس بازرسی وبرنامه ریزی تعمیرات برق وابزاردقیق(3)</v>
      </c>
      <c r="G206" s="1" t="s">
        <v>1000</v>
      </c>
      <c r="H206" t="str">
        <f>VLOOKUP(Table1113[[#This Row],[نام شخص کارشناس نظارت]],Table1[],3,0)</f>
        <v>کارشناس برق و ابزار دقیق نظارت (2)</v>
      </c>
      <c r="I206" s="1">
        <f>COUNTIF(Table2[کد سیستم],Table1113[[#This Row],[کد سیستم]])</f>
        <v>1</v>
      </c>
    </row>
    <row r="207" spans="1:9" hidden="1" x14ac:dyDescent="0.25">
      <c r="A207" s="1">
        <v>206</v>
      </c>
      <c r="B207" s="1" t="s">
        <v>1956</v>
      </c>
      <c r="C207" s="1" t="s">
        <v>1956</v>
      </c>
      <c r="D207" s="1" t="s">
        <v>3760</v>
      </c>
      <c r="E207" s="1" t="s">
        <v>1435</v>
      </c>
      <c r="F207" s="1" t="str">
        <f>VLOOKUP(Table1113[[#This Row],[نام کارشناس دفتر فنی]],Table1[],3,0)</f>
        <v>کارشناس بازرسی وبرنامه ریزی تعمیرات برق وابزاردقیق(3)</v>
      </c>
      <c r="G207" s="1" t="s">
        <v>1000</v>
      </c>
      <c r="H207" t="str">
        <f>VLOOKUP(Table1113[[#This Row],[نام شخص کارشناس نظارت]],Table1[],3,0)</f>
        <v>کارشناس برق و ابزار دقیق نظارت (2)</v>
      </c>
      <c r="I207" s="1">
        <f>COUNTIF(Table2[کد سیستم],Table1113[[#This Row],[کد سیستم]])</f>
        <v>1</v>
      </c>
    </row>
    <row r="208" spans="1:9" hidden="1" x14ac:dyDescent="0.25">
      <c r="A208" s="1">
        <v>207</v>
      </c>
      <c r="B208" s="1" t="s">
        <v>1958</v>
      </c>
      <c r="C208" s="1" t="s">
        <v>1958</v>
      </c>
      <c r="D208" s="1" t="s">
        <v>3760</v>
      </c>
      <c r="E208" s="1" t="s">
        <v>1435</v>
      </c>
      <c r="F208" s="1" t="str">
        <f>VLOOKUP(Table1113[[#This Row],[نام کارشناس دفتر فنی]],Table1[],3,0)</f>
        <v>کارشناس بازرسی وبرنامه ریزی تعمیرات برق وابزاردقیق(3)</v>
      </c>
      <c r="G208" s="1" t="s">
        <v>1000</v>
      </c>
      <c r="H208" t="str">
        <f>VLOOKUP(Table1113[[#This Row],[نام شخص کارشناس نظارت]],Table1[],3,0)</f>
        <v>کارشناس برق و ابزار دقیق نظارت (2)</v>
      </c>
      <c r="I208" s="1">
        <f>COUNTIF(Table2[کد سیستم],Table1113[[#This Row],[کد سیستم]])</f>
        <v>1</v>
      </c>
    </row>
    <row r="209" spans="1:9" hidden="1" x14ac:dyDescent="0.25">
      <c r="A209" s="1">
        <v>208</v>
      </c>
      <c r="B209" s="1" t="s">
        <v>1960</v>
      </c>
      <c r="C209" s="1" t="s">
        <v>1960</v>
      </c>
      <c r="D209" s="1" t="s">
        <v>3760</v>
      </c>
      <c r="E209" s="1" t="s">
        <v>1435</v>
      </c>
      <c r="F209" s="1" t="str">
        <f>VLOOKUP(Table1113[[#This Row],[نام کارشناس دفتر فنی]],Table1[],3,0)</f>
        <v>کارشناس بازرسی وبرنامه ریزی تعمیرات برق وابزاردقیق(3)</v>
      </c>
      <c r="G209" s="1" t="s">
        <v>1000</v>
      </c>
      <c r="H209" t="str">
        <f>VLOOKUP(Table1113[[#This Row],[نام شخص کارشناس نظارت]],Table1[],3,0)</f>
        <v>کارشناس برق و ابزار دقیق نظارت (2)</v>
      </c>
      <c r="I209" s="1">
        <f>COUNTIF(Table2[کد سیستم],Table1113[[#This Row],[کد سیستم]])</f>
        <v>1</v>
      </c>
    </row>
    <row r="210" spans="1:9" hidden="1" x14ac:dyDescent="0.25">
      <c r="A210" s="1">
        <v>209</v>
      </c>
      <c r="B210" s="1" t="s">
        <v>1962</v>
      </c>
      <c r="C210" s="1" t="s">
        <v>1962</v>
      </c>
      <c r="D210" s="1" t="s">
        <v>3760</v>
      </c>
      <c r="E210" s="1" t="s">
        <v>1435</v>
      </c>
      <c r="F210" s="1" t="str">
        <f>VLOOKUP(Table1113[[#This Row],[نام کارشناس دفتر فنی]],Table1[],3,0)</f>
        <v>کارشناس بازرسی وبرنامه ریزی تعمیرات برق وابزاردقیق(3)</v>
      </c>
      <c r="G210" s="1" t="s">
        <v>1000</v>
      </c>
      <c r="H210" t="str">
        <f>VLOOKUP(Table1113[[#This Row],[نام شخص کارشناس نظارت]],Table1[],3,0)</f>
        <v>کارشناس برق و ابزار دقیق نظارت (2)</v>
      </c>
      <c r="I210" s="1">
        <f>COUNTIF(Table2[کد سیستم],Table1113[[#This Row],[کد سیستم]])</f>
        <v>1</v>
      </c>
    </row>
    <row r="211" spans="1:9" hidden="1" x14ac:dyDescent="0.25">
      <c r="A211" s="1">
        <v>210</v>
      </c>
      <c r="B211" s="1" t="s">
        <v>1964</v>
      </c>
      <c r="C211" s="1" t="s">
        <v>1964</v>
      </c>
      <c r="D211" s="1" t="s">
        <v>3760</v>
      </c>
      <c r="E211" s="1" t="s">
        <v>1435</v>
      </c>
      <c r="F211" s="1" t="str">
        <f>VLOOKUP(Table1113[[#This Row],[نام کارشناس دفتر فنی]],Table1[],3,0)</f>
        <v>کارشناس بازرسی وبرنامه ریزی تعمیرات برق وابزاردقیق(3)</v>
      </c>
      <c r="G211" s="1" t="s">
        <v>1000</v>
      </c>
      <c r="H211" t="str">
        <f>VLOOKUP(Table1113[[#This Row],[نام شخص کارشناس نظارت]],Table1[],3,0)</f>
        <v>کارشناس برق و ابزار دقیق نظارت (2)</v>
      </c>
      <c r="I211" s="1">
        <f>COUNTIF(Table2[کد سیستم],Table1113[[#This Row],[کد سیستم]])</f>
        <v>1</v>
      </c>
    </row>
    <row r="212" spans="1:9" hidden="1" x14ac:dyDescent="0.25">
      <c r="A212" s="1">
        <v>211</v>
      </c>
      <c r="B212" s="1" t="s">
        <v>1966</v>
      </c>
      <c r="C212" s="1" t="s">
        <v>1966</v>
      </c>
      <c r="D212" s="1" t="s">
        <v>3760</v>
      </c>
      <c r="E212" s="1" t="s">
        <v>1435</v>
      </c>
      <c r="F212" s="1" t="str">
        <f>VLOOKUP(Table1113[[#This Row],[نام کارشناس دفتر فنی]],Table1[],3,0)</f>
        <v>کارشناس بازرسی وبرنامه ریزی تعمیرات برق وابزاردقیق(3)</v>
      </c>
      <c r="G212" s="1" t="s">
        <v>1000</v>
      </c>
      <c r="H212" t="str">
        <f>VLOOKUP(Table1113[[#This Row],[نام شخص کارشناس نظارت]],Table1[],3,0)</f>
        <v>کارشناس برق و ابزار دقیق نظارت (2)</v>
      </c>
      <c r="I212" s="1">
        <f>COUNTIF(Table2[کد سیستم],Table1113[[#This Row],[کد سیستم]])</f>
        <v>1</v>
      </c>
    </row>
    <row r="213" spans="1:9" hidden="1" x14ac:dyDescent="0.25">
      <c r="A213" s="1">
        <v>212</v>
      </c>
      <c r="B213" s="1" t="s">
        <v>1968</v>
      </c>
      <c r="C213" s="1" t="s">
        <v>1968</v>
      </c>
      <c r="D213" s="1" t="s">
        <v>3760</v>
      </c>
      <c r="E213" s="1" t="s">
        <v>1435</v>
      </c>
      <c r="F213" s="1" t="str">
        <f>VLOOKUP(Table1113[[#This Row],[نام کارشناس دفتر فنی]],Table1[],3,0)</f>
        <v>کارشناس بازرسی وبرنامه ریزی تعمیرات برق وابزاردقیق(3)</v>
      </c>
      <c r="G213" s="1" t="s">
        <v>1000</v>
      </c>
      <c r="H213" t="str">
        <f>VLOOKUP(Table1113[[#This Row],[نام شخص کارشناس نظارت]],Table1[],3,0)</f>
        <v>کارشناس برق و ابزار دقیق نظارت (2)</v>
      </c>
      <c r="I213" s="1">
        <f>COUNTIF(Table2[کد سیستم],Table1113[[#This Row],[کد سیستم]])</f>
        <v>1</v>
      </c>
    </row>
    <row r="214" spans="1:9" hidden="1" x14ac:dyDescent="0.25">
      <c r="A214" s="1">
        <v>213</v>
      </c>
      <c r="B214" s="1" t="s">
        <v>1970</v>
      </c>
      <c r="C214" s="1" t="s">
        <v>1970</v>
      </c>
      <c r="D214" s="1" t="s">
        <v>3760</v>
      </c>
      <c r="E214" s="1" t="s">
        <v>1435</v>
      </c>
      <c r="F214" s="1" t="str">
        <f>VLOOKUP(Table1113[[#This Row],[نام کارشناس دفتر فنی]],Table1[],3,0)</f>
        <v>کارشناس بازرسی وبرنامه ریزی تعمیرات برق وابزاردقیق(3)</v>
      </c>
      <c r="G214" s="1" t="s">
        <v>1000</v>
      </c>
      <c r="H214" t="str">
        <f>VLOOKUP(Table1113[[#This Row],[نام شخص کارشناس نظارت]],Table1[],3,0)</f>
        <v>کارشناس برق و ابزار دقیق نظارت (2)</v>
      </c>
      <c r="I214" s="1">
        <f>COUNTIF(Table2[کد سیستم],Table1113[[#This Row],[کد سیستم]])</f>
        <v>1</v>
      </c>
    </row>
    <row r="215" spans="1:9" hidden="1" x14ac:dyDescent="0.25">
      <c r="A215" s="1">
        <v>214</v>
      </c>
      <c r="B215" s="1" t="s">
        <v>1972</v>
      </c>
      <c r="C215" s="1" t="s">
        <v>1972</v>
      </c>
      <c r="D215" s="1" t="s">
        <v>3760</v>
      </c>
      <c r="E215" s="1" t="s">
        <v>1435</v>
      </c>
      <c r="F215" s="1" t="str">
        <f>VLOOKUP(Table1113[[#This Row],[نام کارشناس دفتر فنی]],Table1[],3,0)</f>
        <v>کارشناس بازرسی وبرنامه ریزی تعمیرات برق وابزاردقیق(3)</v>
      </c>
      <c r="G215" s="1" t="s">
        <v>1000</v>
      </c>
      <c r="H215" t="str">
        <f>VLOOKUP(Table1113[[#This Row],[نام شخص کارشناس نظارت]],Table1[],3,0)</f>
        <v>کارشناس برق و ابزار دقیق نظارت (2)</v>
      </c>
      <c r="I215" s="1">
        <f>COUNTIF(Table2[کد سیستم],Table1113[[#This Row],[کد سیستم]])</f>
        <v>1</v>
      </c>
    </row>
    <row r="216" spans="1:9" hidden="1" x14ac:dyDescent="0.25">
      <c r="A216" s="1">
        <v>215</v>
      </c>
      <c r="B216" s="1" t="s">
        <v>1974</v>
      </c>
      <c r="C216" s="1" t="s">
        <v>1974</v>
      </c>
      <c r="D216" s="1" t="s">
        <v>3760</v>
      </c>
      <c r="E216" s="1" t="s">
        <v>1435</v>
      </c>
      <c r="F216" s="1" t="str">
        <f>VLOOKUP(Table1113[[#This Row],[نام کارشناس دفتر فنی]],Table1[],3,0)</f>
        <v>کارشناس بازرسی وبرنامه ریزی تعمیرات برق وابزاردقیق(3)</v>
      </c>
      <c r="G216" s="1" t="s">
        <v>1000</v>
      </c>
      <c r="H216" t="str">
        <f>VLOOKUP(Table1113[[#This Row],[نام شخص کارشناس نظارت]],Table1[],3,0)</f>
        <v>کارشناس برق و ابزار دقیق نظارت (2)</v>
      </c>
      <c r="I216" s="1">
        <f>COUNTIF(Table2[کد سیستم],Table1113[[#This Row],[کد سیستم]])</f>
        <v>1</v>
      </c>
    </row>
    <row r="217" spans="1:9" hidden="1" x14ac:dyDescent="0.25">
      <c r="A217" s="1">
        <v>216</v>
      </c>
      <c r="B217" s="1" t="s">
        <v>1976</v>
      </c>
      <c r="C217" s="1" t="s">
        <v>1976</v>
      </c>
      <c r="D217" s="1" t="s">
        <v>3760</v>
      </c>
      <c r="E217" s="1" t="s">
        <v>1435</v>
      </c>
      <c r="F217" s="1" t="str">
        <f>VLOOKUP(Table1113[[#This Row],[نام کارشناس دفتر فنی]],Table1[],3,0)</f>
        <v>کارشناس بازرسی وبرنامه ریزی تعمیرات برق وابزاردقیق(3)</v>
      </c>
      <c r="G217" s="1" t="s">
        <v>1000</v>
      </c>
      <c r="H217" t="str">
        <f>VLOOKUP(Table1113[[#This Row],[نام شخص کارشناس نظارت]],Table1[],3,0)</f>
        <v>کارشناس برق و ابزار دقیق نظارت (2)</v>
      </c>
      <c r="I217" s="1">
        <f>COUNTIF(Table2[کد سیستم],Table1113[[#This Row],[کد سیستم]])</f>
        <v>1</v>
      </c>
    </row>
    <row r="218" spans="1:9" hidden="1" x14ac:dyDescent="0.25">
      <c r="A218" s="1">
        <v>217</v>
      </c>
      <c r="B218" s="1" t="s">
        <v>1978</v>
      </c>
      <c r="C218" s="1" t="s">
        <v>1978</v>
      </c>
      <c r="D218" s="1" t="s">
        <v>3760</v>
      </c>
      <c r="E218" s="1" t="s">
        <v>1435</v>
      </c>
      <c r="F218" s="1" t="str">
        <f>VLOOKUP(Table1113[[#This Row],[نام کارشناس دفتر فنی]],Table1[],3,0)</f>
        <v>کارشناس بازرسی وبرنامه ریزی تعمیرات برق وابزاردقیق(3)</v>
      </c>
      <c r="G218" s="1" t="s">
        <v>1000</v>
      </c>
      <c r="H218" t="str">
        <f>VLOOKUP(Table1113[[#This Row],[نام شخص کارشناس نظارت]],Table1[],3,0)</f>
        <v>کارشناس برق و ابزار دقیق نظارت (2)</v>
      </c>
      <c r="I218" s="1">
        <f>COUNTIF(Table2[کد سیستم],Table1113[[#This Row],[کد سیستم]])</f>
        <v>1</v>
      </c>
    </row>
    <row r="219" spans="1:9" hidden="1" x14ac:dyDescent="0.25">
      <c r="A219" s="1">
        <v>218</v>
      </c>
      <c r="B219" s="1" t="s">
        <v>1980</v>
      </c>
      <c r="C219" s="1" t="s">
        <v>1980</v>
      </c>
      <c r="D219" s="1" t="s">
        <v>3760</v>
      </c>
      <c r="E219" s="1" t="s">
        <v>1435</v>
      </c>
      <c r="F219" s="1" t="str">
        <f>VLOOKUP(Table1113[[#This Row],[نام کارشناس دفتر فنی]],Table1[],3,0)</f>
        <v>کارشناس بازرسی وبرنامه ریزی تعمیرات برق وابزاردقیق(3)</v>
      </c>
      <c r="G219" s="1" t="s">
        <v>1000</v>
      </c>
      <c r="H219" t="str">
        <f>VLOOKUP(Table1113[[#This Row],[نام شخص کارشناس نظارت]],Table1[],3,0)</f>
        <v>کارشناس برق و ابزار دقیق نظارت (2)</v>
      </c>
      <c r="I219" s="1">
        <f>COUNTIF(Table2[کد سیستم],Table1113[[#This Row],[کد سیستم]])</f>
        <v>1</v>
      </c>
    </row>
    <row r="220" spans="1:9" hidden="1" x14ac:dyDescent="0.25">
      <c r="A220" s="1">
        <v>219</v>
      </c>
      <c r="B220" s="1" t="s">
        <v>1982</v>
      </c>
      <c r="C220" s="1" t="s">
        <v>1982</v>
      </c>
      <c r="D220" s="1" t="s">
        <v>3760</v>
      </c>
      <c r="E220" s="1" t="s">
        <v>1435</v>
      </c>
      <c r="F220" s="1" t="str">
        <f>VLOOKUP(Table1113[[#This Row],[نام کارشناس دفتر فنی]],Table1[],3,0)</f>
        <v>کارشناس بازرسی وبرنامه ریزی تعمیرات برق وابزاردقیق(3)</v>
      </c>
      <c r="G220" s="1" t="s">
        <v>1000</v>
      </c>
      <c r="H220" t="str">
        <f>VLOOKUP(Table1113[[#This Row],[نام شخص کارشناس نظارت]],Table1[],3,0)</f>
        <v>کارشناس برق و ابزار دقیق نظارت (2)</v>
      </c>
      <c r="I220" s="1">
        <f>COUNTIF(Table2[کد سیستم],Table1113[[#This Row],[کد سیستم]])</f>
        <v>1</v>
      </c>
    </row>
    <row r="221" spans="1:9" hidden="1" x14ac:dyDescent="0.25">
      <c r="A221" s="1">
        <v>220</v>
      </c>
      <c r="B221" s="1" t="s">
        <v>1984</v>
      </c>
      <c r="C221" s="1" t="s">
        <v>1984</v>
      </c>
      <c r="D221" s="1" t="s">
        <v>3760</v>
      </c>
      <c r="E221" s="1" t="s">
        <v>1435</v>
      </c>
      <c r="F221" s="1" t="str">
        <f>VLOOKUP(Table1113[[#This Row],[نام کارشناس دفتر فنی]],Table1[],3,0)</f>
        <v>کارشناس بازرسی وبرنامه ریزی تعمیرات برق وابزاردقیق(3)</v>
      </c>
      <c r="G221" s="1" t="s">
        <v>1000</v>
      </c>
      <c r="H221" t="str">
        <f>VLOOKUP(Table1113[[#This Row],[نام شخص کارشناس نظارت]],Table1[],3,0)</f>
        <v>کارشناس برق و ابزار دقیق نظارت (2)</v>
      </c>
      <c r="I221" s="1">
        <f>COUNTIF(Table2[کد سیستم],Table1113[[#This Row],[کد سیستم]])</f>
        <v>1</v>
      </c>
    </row>
    <row r="222" spans="1:9" hidden="1" x14ac:dyDescent="0.25">
      <c r="A222" s="1">
        <v>221</v>
      </c>
      <c r="B222" s="1" t="s">
        <v>1986</v>
      </c>
      <c r="C222" s="1" t="s">
        <v>1986</v>
      </c>
      <c r="D222" s="1" t="s">
        <v>3760</v>
      </c>
      <c r="E222" s="1" t="s">
        <v>1435</v>
      </c>
      <c r="F222" s="1" t="str">
        <f>VLOOKUP(Table1113[[#This Row],[نام کارشناس دفتر فنی]],Table1[],3,0)</f>
        <v>کارشناس بازرسی وبرنامه ریزی تعمیرات برق وابزاردقیق(3)</v>
      </c>
      <c r="G222" s="1" t="s">
        <v>1000</v>
      </c>
      <c r="H222" t="str">
        <f>VLOOKUP(Table1113[[#This Row],[نام شخص کارشناس نظارت]],Table1[],3,0)</f>
        <v>کارشناس برق و ابزار دقیق نظارت (2)</v>
      </c>
      <c r="I222" s="1">
        <f>COUNTIF(Table2[کد سیستم],Table1113[[#This Row],[کد سیستم]])</f>
        <v>1</v>
      </c>
    </row>
    <row r="223" spans="1:9" hidden="1" x14ac:dyDescent="0.25">
      <c r="A223" s="1">
        <v>222</v>
      </c>
      <c r="B223" s="1" t="s">
        <v>1988</v>
      </c>
      <c r="C223" s="1" t="s">
        <v>1988</v>
      </c>
      <c r="D223" s="1" t="s">
        <v>3760</v>
      </c>
      <c r="E223" s="1" t="s">
        <v>1435</v>
      </c>
      <c r="F223" s="1" t="str">
        <f>VLOOKUP(Table1113[[#This Row],[نام کارشناس دفتر فنی]],Table1[],3,0)</f>
        <v>کارشناس بازرسی وبرنامه ریزی تعمیرات برق وابزاردقیق(3)</v>
      </c>
      <c r="G223" s="1" t="s">
        <v>1000</v>
      </c>
      <c r="H223" t="str">
        <f>VLOOKUP(Table1113[[#This Row],[نام شخص کارشناس نظارت]],Table1[],3,0)</f>
        <v>کارشناس برق و ابزار دقیق نظارت (2)</v>
      </c>
      <c r="I223" s="1">
        <f>COUNTIF(Table2[کد سیستم],Table1113[[#This Row],[کد سیستم]])</f>
        <v>1</v>
      </c>
    </row>
    <row r="224" spans="1:9" hidden="1" x14ac:dyDescent="0.25">
      <c r="A224" s="1">
        <v>223</v>
      </c>
      <c r="B224" s="1" t="s">
        <v>1990</v>
      </c>
      <c r="C224" s="1" t="s">
        <v>1990</v>
      </c>
      <c r="D224" s="1" t="s">
        <v>3760</v>
      </c>
      <c r="E224" s="1" t="s">
        <v>1435</v>
      </c>
      <c r="F224" s="1" t="str">
        <f>VLOOKUP(Table1113[[#This Row],[نام کارشناس دفتر فنی]],Table1[],3,0)</f>
        <v>کارشناس بازرسی وبرنامه ریزی تعمیرات برق وابزاردقیق(3)</v>
      </c>
      <c r="G224" s="1" t="s">
        <v>1000</v>
      </c>
      <c r="H224" t="str">
        <f>VLOOKUP(Table1113[[#This Row],[نام شخص کارشناس نظارت]],Table1[],3,0)</f>
        <v>کارشناس برق و ابزار دقیق نظارت (2)</v>
      </c>
      <c r="I224" s="1">
        <f>COUNTIF(Table2[کد سیستم],Table1113[[#This Row],[کد سیستم]])</f>
        <v>1</v>
      </c>
    </row>
    <row r="225" spans="1:9" hidden="1" x14ac:dyDescent="0.25">
      <c r="A225" s="1">
        <v>224</v>
      </c>
      <c r="B225" s="1" t="s">
        <v>1992</v>
      </c>
      <c r="C225" s="1" t="s">
        <v>1992</v>
      </c>
      <c r="D225" s="1" t="s">
        <v>3760</v>
      </c>
      <c r="E225" s="1" t="s">
        <v>1435</v>
      </c>
      <c r="F225" s="1" t="str">
        <f>VLOOKUP(Table1113[[#This Row],[نام کارشناس دفتر فنی]],Table1[],3,0)</f>
        <v>کارشناس بازرسی وبرنامه ریزی تعمیرات برق وابزاردقیق(3)</v>
      </c>
      <c r="G225" s="1" t="s">
        <v>1000</v>
      </c>
      <c r="H225" t="str">
        <f>VLOOKUP(Table1113[[#This Row],[نام شخص کارشناس نظارت]],Table1[],3,0)</f>
        <v>کارشناس برق و ابزار دقیق نظارت (2)</v>
      </c>
      <c r="I225" s="1">
        <f>COUNTIF(Table2[کد سیستم],Table1113[[#This Row],[کد سیستم]])</f>
        <v>1</v>
      </c>
    </row>
    <row r="226" spans="1:9" hidden="1" x14ac:dyDescent="0.25">
      <c r="A226" s="1">
        <v>225</v>
      </c>
      <c r="B226" s="1" t="s">
        <v>1994</v>
      </c>
      <c r="C226" s="1" t="s">
        <v>1994</v>
      </c>
      <c r="D226" s="1" t="s">
        <v>3760</v>
      </c>
      <c r="E226" s="1" t="s">
        <v>1435</v>
      </c>
      <c r="F226" s="1" t="str">
        <f>VLOOKUP(Table1113[[#This Row],[نام کارشناس دفتر فنی]],Table1[],3,0)</f>
        <v>کارشناس بازرسی وبرنامه ریزی تعمیرات برق وابزاردقیق(3)</v>
      </c>
      <c r="G226" s="1" t="s">
        <v>1000</v>
      </c>
      <c r="H226" t="str">
        <f>VLOOKUP(Table1113[[#This Row],[نام شخص کارشناس نظارت]],Table1[],3,0)</f>
        <v>کارشناس برق و ابزار دقیق نظارت (2)</v>
      </c>
      <c r="I226" s="1">
        <f>COUNTIF(Table2[کد سیستم],Table1113[[#This Row],[کد سیستم]])</f>
        <v>1</v>
      </c>
    </row>
    <row r="227" spans="1:9" hidden="1" x14ac:dyDescent="0.25">
      <c r="A227" s="1">
        <v>226</v>
      </c>
      <c r="B227" s="1" t="s">
        <v>1996</v>
      </c>
      <c r="C227" s="1" t="s">
        <v>1996</v>
      </c>
      <c r="D227" s="1" t="s">
        <v>3760</v>
      </c>
      <c r="E227" s="1" t="s">
        <v>1435</v>
      </c>
      <c r="F227" s="1" t="str">
        <f>VLOOKUP(Table1113[[#This Row],[نام کارشناس دفتر فنی]],Table1[],3,0)</f>
        <v>کارشناس بازرسی وبرنامه ریزی تعمیرات برق وابزاردقیق(3)</v>
      </c>
      <c r="G227" s="1" t="s">
        <v>1000</v>
      </c>
      <c r="H227" t="str">
        <f>VLOOKUP(Table1113[[#This Row],[نام شخص کارشناس نظارت]],Table1[],3,0)</f>
        <v>کارشناس برق و ابزار دقیق نظارت (2)</v>
      </c>
      <c r="I227" s="1">
        <f>COUNTIF(Table2[کد سیستم],Table1113[[#This Row],[کد سیستم]])</f>
        <v>1</v>
      </c>
    </row>
    <row r="228" spans="1:9" hidden="1" x14ac:dyDescent="0.25">
      <c r="A228" s="1">
        <v>227</v>
      </c>
      <c r="B228" s="1" t="s">
        <v>1998</v>
      </c>
      <c r="C228" s="1" t="s">
        <v>1998</v>
      </c>
      <c r="D228" s="1" t="s">
        <v>3760</v>
      </c>
      <c r="E228" s="1" t="s">
        <v>1435</v>
      </c>
      <c r="F228" s="1" t="str">
        <f>VLOOKUP(Table1113[[#This Row],[نام کارشناس دفتر فنی]],Table1[],3,0)</f>
        <v>کارشناس بازرسی وبرنامه ریزی تعمیرات برق وابزاردقیق(3)</v>
      </c>
      <c r="G228" s="1" t="s">
        <v>1000</v>
      </c>
      <c r="H228" t="str">
        <f>VLOOKUP(Table1113[[#This Row],[نام شخص کارشناس نظارت]],Table1[],3,0)</f>
        <v>کارشناس برق و ابزار دقیق نظارت (2)</v>
      </c>
      <c r="I228" s="1">
        <f>COUNTIF(Table2[کد سیستم],Table1113[[#This Row],[کد سیستم]])</f>
        <v>1</v>
      </c>
    </row>
    <row r="229" spans="1:9" hidden="1" x14ac:dyDescent="0.25">
      <c r="A229" s="1">
        <v>228</v>
      </c>
      <c r="B229" s="1" t="s">
        <v>2000</v>
      </c>
      <c r="C229" s="1" t="s">
        <v>2000</v>
      </c>
      <c r="D229" s="1" t="s">
        <v>3760</v>
      </c>
      <c r="E229" s="1" t="s">
        <v>1435</v>
      </c>
      <c r="F229" s="1" t="str">
        <f>VLOOKUP(Table1113[[#This Row],[نام کارشناس دفتر فنی]],Table1[],3,0)</f>
        <v>کارشناس بازرسی وبرنامه ریزی تعمیرات برق وابزاردقیق(3)</v>
      </c>
      <c r="G229" s="1" t="s">
        <v>1000</v>
      </c>
      <c r="H229" t="str">
        <f>VLOOKUP(Table1113[[#This Row],[نام شخص کارشناس نظارت]],Table1[],3,0)</f>
        <v>کارشناس برق و ابزار دقیق نظارت (2)</v>
      </c>
      <c r="I229" s="1">
        <f>COUNTIF(Table2[کد سیستم],Table1113[[#This Row],[کد سیستم]])</f>
        <v>1</v>
      </c>
    </row>
    <row r="230" spans="1:9" hidden="1" x14ac:dyDescent="0.25">
      <c r="A230" s="1">
        <v>229</v>
      </c>
      <c r="B230" s="1" t="s">
        <v>2002</v>
      </c>
      <c r="C230" s="1" t="s">
        <v>2002</v>
      </c>
      <c r="D230" s="1" t="s">
        <v>3760</v>
      </c>
      <c r="E230" s="1" t="s">
        <v>1435</v>
      </c>
      <c r="F230" s="1" t="str">
        <f>VLOOKUP(Table1113[[#This Row],[نام کارشناس دفتر فنی]],Table1[],3,0)</f>
        <v>کارشناس بازرسی وبرنامه ریزی تعمیرات برق وابزاردقیق(3)</v>
      </c>
      <c r="G230" s="1" t="s">
        <v>1000</v>
      </c>
      <c r="H230" t="str">
        <f>VLOOKUP(Table1113[[#This Row],[نام شخص کارشناس نظارت]],Table1[],3,0)</f>
        <v>کارشناس برق و ابزار دقیق نظارت (2)</v>
      </c>
      <c r="I230" s="1">
        <f>COUNTIF(Table2[کد سیستم],Table1113[[#This Row],[کد سیستم]])</f>
        <v>1</v>
      </c>
    </row>
    <row r="231" spans="1:9" hidden="1" x14ac:dyDescent="0.25">
      <c r="A231" s="1">
        <v>230</v>
      </c>
      <c r="B231" s="1" t="s">
        <v>2004</v>
      </c>
      <c r="C231" s="1" t="s">
        <v>2004</v>
      </c>
      <c r="D231" s="1" t="s">
        <v>3760</v>
      </c>
      <c r="E231" s="1" t="s">
        <v>1435</v>
      </c>
      <c r="F231" s="1" t="str">
        <f>VLOOKUP(Table1113[[#This Row],[نام کارشناس دفتر فنی]],Table1[],3,0)</f>
        <v>کارشناس بازرسی وبرنامه ریزی تعمیرات برق وابزاردقیق(3)</v>
      </c>
      <c r="G231" s="1" t="s">
        <v>1000</v>
      </c>
      <c r="H231" t="str">
        <f>VLOOKUP(Table1113[[#This Row],[نام شخص کارشناس نظارت]],Table1[],3,0)</f>
        <v>کارشناس برق و ابزار دقیق نظارت (2)</v>
      </c>
      <c r="I231" s="1">
        <f>COUNTIF(Table2[کد سیستم],Table1113[[#This Row],[کد سیستم]])</f>
        <v>1</v>
      </c>
    </row>
    <row r="232" spans="1:9" hidden="1" x14ac:dyDescent="0.25">
      <c r="A232" s="1">
        <v>231</v>
      </c>
      <c r="B232" s="1" t="s">
        <v>2006</v>
      </c>
      <c r="C232" s="1" t="s">
        <v>2006</v>
      </c>
      <c r="D232" s="1" t="s">
        <v>3760</v>
      </c>
      <c r="E232" s="1" t="s">
        <v>1435</v>
      </c>
      <c r="F232" s="1" t="str">
        <f>VLOOKUP(Table1113[[#This Row],[نام کارشناس دفتر فنی]],Table1[],3,0)</f>
        <v>کارشناس بازرسی وبرنامه ریزی تعمیرات برق وابزاردقیق(3)</v>
      </c>
      <c r="G232" s="1" t="s">
        <v>1000</v>
      </c>
      <c r="H232" t="str">
        <f>VLOOKUP(Table1113[[#This Row],[نام شخص کارشناس نظارت]],Table1[],3,0)</f>
        <v>کارشناس برق و ابزار دقیق نظارت (2)</v>
      </c>
      <c r="I232" s="1">
        <f>COUNTIF(Table2[کد سیستم],Table1113[[#This Row],[کد سیستم]])</f>
        <v>1</v>
      </c>
    </row>
    <row r="233" spans="1:9" hidden="1" x14ac:dyDescent="0.25">
      <c r="A233" s="1">
        <v>232</v>
      </c>
      <c r="B233" s="1" t="s">
        <v>2008</v>
      </c>
      <c r="C233" s="1" t="s">
        <v>2008</v>
      </c>
      <c r="D233" s="1" t="s">
        <v>3760</v>
      </c>
      <c r="E233" s="1" t="s">
        <v>1435</v>
      </c>
      <c r="F233" s="1" t="str">
        <f>VLOOKUP(Table1113[[#This Row],[نام کارشناس دفتر فنی]],Table1[],3,0)</f>
        <v>کارشناس بازرسی وبرنامه ریزی تعمیرات برق وابزاردقیق(3)</v>
      </c>
      <c r="G233" s="1" t="s">
        <v>1000</v>
      </c>
      <c r="H233" t="str">
        <f>VLOOKUP(Table1113[[#This Row],[نام شخص کارشناس نظارت]],Table1[],3,0)</f>
        <v>کارشناس برق و ابزار دقیق نظارت (2)</v>
      </c>
      <c r="I233" s="1">
        <f>COUNTIF(Table2[کد سیستم],Table1113[[#This Row],[کد سیستم]])</f>
        <v>1</v>
      </c>
    </row>
    <row r="234" spans="1:9" hidden="1" x14ac:dyDescent="0.25">
      <c r="A234" s="1">
        <v>233</v>
      </c>
      <c r="B234" s="1" t="s">
        <v>2010</v>
      </c>
      <c r="C234" s="1" t="s">
        <v>2010</v>
      </c>
      <c r="D234" s="1" t="s">
        <v>3760</v>
      </c>
      <c r="E234" s="1" t="s">
        <v>1435</v>
      </c>
      <c r="F234" s="1" t="str">
        <f>VLOOKUP(Table1113[[#This Row],[نام کارشناس دفتر فنی]],Table1[],3,0)</f>
        <v>کارشناس بازرسی وبرنامه ریزی تعمیرات برق وابزاردقیق(3)</v>
      </c>
      <c r="G234" s="1" t="s">
        <v>1000</v>
      </c>
      <c r="H234" t="str">
        <f>VLOOKUP(Table1113[[#This Row],[نام شخص کارشناس نظارت]],Table1[],3,0)</f>
        <v>کارشناس برق و ابزار دقیق نظارت (2)</v>
      </c>
      <c r="I234" s="1">
        <f>COUNTIF(Table2[کد سیستم],Table1113[[#This Row],[کد سیستم]])</f>
        <v>1</v>
      </c>
    </row>
    <row r="235" spans="1:9" hidden="1" x14ac:dyDescent="0.25">
      <c r="A235" s="1">
        <v>234</v>
      </c>
      <c r="B235" s="1" t="s">
        <v>2012</v>
      </c>
      <c r="C235" s="1" t="s">
        <v>2012</v>
      </c>
      <c r="D235" s="1" t="s">
        <v>3760</v>
      </c>
      <c r="E235" s="1" t="s">
        <v>1435</v>
      </c>
      <c r="F235" s="1" t="str">
        <f>VLOOKUP(Table1113[[#This Row],[نام کارشناس دفتر فنی]],Table1[],3,0)</f>
        <v>کارشناس بازرسی وبرنامه ریزی تعمیرات برق وابزاردقیق(3)</v>
      </c>
      <c r="G235" s="1" t="s">
        <v>1000</v>
      </c>
      <c r="H235" t="str">
        <f>VLOOKUP(Table1113[[#This Row],[نام شخص کارشناس نظارت]],Table1[],3,0)</f>
        <v>کارشناس برق و ابزار دقیق نظارت (2)</v>
      </c>
      <c r="I235" s="1">
        <f>COUNTIF(Table2[کد سیستم],Table1113[[#This Row],[کد سیستم]])</f>
        <v>1</v>
      </c>
    </row>
    <row r="236" spans="1:9" hidden="1" x14ac:dyDescent="0.25">
      <c r="A236" s="1">
        <v>235</v>
      </c>
      <c r="B236" s="1" t="s">
        <v>2014</v>
      </c>
      <c r="C236" s="1" t="s">
        <v>2014</v>
      </c>
      <c r="D236" s="1" t="s">
        <v>3760</v>
      </c>
      <c r="E236" s="1" t="s">
        <v>1435</v>
      </c>
      <c r="F236" s="1" t="str">
        <f>VLOOKUP(Table1113[[#This Row],[نام کارشناس دفتر فنی]],Table1[],3,0)</f>
        <v>کارشناس بازرسی وبرنامه ریزی تعمیرات برق وابزاردقیق(3)</v>
      </c>
      <c r="G236" s="1" t="s">
        <v>1000</v>
      </c>
      <c r="H236" t="str">
        <f>VLOOKUP(Table1113[[#This Row],[نام شخص کارشناس نظارت]],Table1[],3,0)</f>
        <v>کارشناس برق و ابزار دقیق نظارت (2)</v>
      </c>
      <c r="I236" s="1">
        <f>COUNTIF(Table2[کد سیستم],Table1113[[#This Row],[کد سیستم]])</f>
        <v>1</v>
      </c>
    </row>
    <row r="237" spans="1:9" hidden="1" x14ac:dyDescent="0.25">
      <c r="A237" s="1">
        <v>236</v>
      </c>
      <c r="B237" s="1" t="s">
        <v>2016</v>
      </c>
      <c r="C237" s="1" t="s">
        <v>2016</v>
      </c>
      <c r="D237" s="1" t="s">
        <v>3760</v>
      </c>
      <c r="E237" s="1" t="s">
        <v>1435</v>
      </c>
      <c r="F237" s="1" t="str">
        <f>VLOOKUP(Table1113[[#This Row],[نام کارشناس دفتر فنی]],Table1[],3,0)</f>
        <v>کارشناس بازرسی وبرنامه ریزی تعمیرات برق وابزاردقیق(3)</v>
      </c>
      <c r="G237" s="1" t="s">
        <v>1000</v>
      </c>
      <c r="H237" t="str">
        <f>VLOOKUP(Table1113[[#This Row],[نام شخص کارشناس نظارت]],Table1[],3,0)</f>
        <v>کارشناس برق و ابزار دقیق نظارت (2)</v>
      </c>
      <c r="I237" s="1">
        <f>COUNTIF(Table2[کد سیستم],Table1113[[#This Row],[کد سیستم]])</f>
        <v>1</v>
      </c>
    </row>
    <row r="238" spans="1:9" hidden="1" x14ac:dyDescent="0.25">
      <c r="A238" s="1">
        <v>237</v>
      </c>
      <c r="B238" s="1" t="s">
        <v>2018</v>
      </c>
      <c r="C238" s="1" t="s">
        <v>2018</v>
      </c>
      <c r="D238" s="1" t="s">
        <v>3760</v>
      </c>
      <c r="E238" s="1" t="s">
        <v>1435</v>
      </c>
      <c r="F238" s="1" t="str">
        <f>VLOOKUP(Table1113[[#This Row],[نام کارشناس دفتر فنی]],Table1[],3,0)</f>
        <v>کارشناس بازرسی وبرنامه ریزی تعمیرات برق وابزاردقیق(3)</v>
      </c>
      <c r="G238" s="1" t="s">
        <v>1000</v>
      </c>
      <c r="H238" t="str">
        <f>VLOOKUP(Table1113[[#This Row],[نام شخص کارشناس نظارت]],Table1[],3,0)</f>
        <v>کارشناس برق و ابزار دقیق نظارت (2)</v>
      </c>
      <c r="I238" s="1">
        <f>COUNTIF(Table2[کد سیستم],Table1113[[#This Row],[کد سیستم]])</f>
        <v>1</v>
      </c>
    </row>
    <row r="239" spans="1:9" hidden="1" x14ac:dyDescent="0.25">
      <c r="A239" s="1">
        <v>238</v>
      </c>
      <c r="B239" s="1" t="s">
        <v>2020</v>
      </c>
      <c r="C239" s="1" t="s">
        <v>2020</v>
      </c>
      <c r="D239" s="1" t="s">
        <v>3760</v>
      </c>
      <c r="E239" s="1" t="s">
        <v>1435</v>
      </c>
      <c r="F239" s="1" t="str">
        <f>VLOOKUP(Table1113[[#This Row],[نام کارشناس دفتر فنی]],Table1[],3,0)</f>
        <v>کارشناس بازرسی وبرنامه ریزی تعمیرات برق وابزاردقیق(3)</v>
      </c>
      <c r="G239" s="1" t="s">
        <v>1000</v>
      </c>
      <c r="H239" t="str">
        <f>VLOOKUP(Table1113[[#This Row],[نام شخص کارشناس نظارت]],Table1[],3,0)</f>
        <v>کارشناس برق و ابزار دقیق نظارت (2)</v>
      </c>
      <c r="I239" s="1">
        <f>COUNTIF(Table2[کد سیستم],Table1113[[#This Row],[کد سیستم]])</f>
        <v>1</v>
      </c>
    </row>
    <row r="240" spans="1:9" hidden="1" x14ac:dyDescent="0.25">
      <c r="A240" s="1">
        <v>239</v>
      </c>
      <c r="B240" s="1" t="s">
        <v>2022</v>
      </c>
      <c r="C240" s="1" t="s">
        <v>2022</v>
      </c>
      <c r="D240" s="1" t="s">
        <v>3760</v>
      </c>
      <c r="E240" s="1" t="s">
        <v>1435</v>
      </c>
      <c r="F240" s="1" t="str">
        <f>VLOOKUP(Table1113[[#This Row],[نام کارشناس دفتر فنی]],Table1[],3,0)</f>
        <v>کارشناس بازرسی وبرنامه ریزی تعمیرات برق وابزاردقیق(3)</v>
      </c>
      <c r="G240" s="1" t="s">
        <v>1000</v>
      </c>
      <c r="H240" t="str">
        <f>VLOOKUP(Table1113[[#This Row],[نام شخص کارشناس نظارت]],Table1[],3,0)</f>
        <v>کارشناس برق و ابزار دقیق نظارت (2)</v>
      </c>
      <c r="I240" s="1">
        <f>COUNTIF(Table2[کد سیستم],Table1113[[#This Row],[کد سیستم]])</f>
        <v>1</v>
      </c>
    </row>
    <row r="241" spans="1:9" hidden="1" x14ac:dyDescent="0.25">
      <c r="A241" s="1">
        <v>240</v>
      </c>
      <c r="B241" s="1" t="s">
        <v>2024</v>
      </c>
      <c r="C241" s="1" t="s">
        <v>2024</v>
      </c>
      <c r="D241" s="1" t="s">
        <v>3760</v>
      </c>
      <c r="E241" s="1" t="s">
        <v>1435</v>
      </c>
      <c r="F241" s="1" t="str">
        <f>VLOOKUP(Table1113[[#This Row],[نام کارشناس دفتر فنی]],Table1[],3,0)</f>
        <v>کارشناس بازرسی وبرنامه ریزی تعمیرات برق وابزاردقیق(3)</v>
      </c>
      <c r="G241" s="1" t="s">
        <v>1000</v>
      </c>
      <c r="H241" t="str">
        <f>VLOOKUP(Table1113[[#This Row],[نام شخص کارشناس نظارت]],Table1[],3,0)</f>
        <v>کارشناس برق و ابزار دقیق نظارت (2)</v>
      </c>
      <c r="I241" s="1">
        <f>COUNTIF(Table2[کد سیستم],Table1113[[#This Row],[کد سیستم]])</f>
        <v>1</v>
      </c>
    </row>
    <row r="242" spans="1:9" hidden="1" x14ac:dyDescent="0.25">
      <c r="A242" s="1">
        <v>241</v>
      </c>
      <c r="B242" s="1" t="s">
        <v>2026</v>
      </c>
      <c r="C242" s="1" t="s">
        <v>2026</v>
      </c>
      <c r="D242" s="1" t="s">
        <v>3760</v>
      </c>
      <c r="E242" s="1" t="s">
        <v>1435</v>
      </c>
      <c r="F242" s="1" t="str">
        <f>VLOOKUP(Table1113[[#This Row],[نام کارشناس دفتر فنی]],Table1[],3,0)</f>
        <v>کارشناس بازرسی وبرنامه ریزی تعمیرات برق وابزاردقیق(3)</v>
      </c>
      <c r="G242" s="1" t="s">
        <v>1000</v>
      </c>
      <c r="H242" t="str">
        <f>VLOOKUP(Table1113[[#This Row],[نام شخص کارشناس نظارت]],Table1[],3,0)</f>
        <v>کارشناس برق و ابزار دقیق نظارت (2)</v>
      </c>
      <c r="I242" s="1">
        <f>COUNTIF(Table2[کد سیستم],Table1113[[#This Row],[کد سیستم]])</f>
        <v>1</v>
      </c>
    </row>
    <row r="243" spans="1:9" hidden="1" x14ac:dyDescent="0.25">
      <c r="A243" s="1">
        <v>242</v>
      </c>
      <c r="B243" s="1" t="s">
        <v>2028</v>
      </c>
      <c r="C243" s="1" t="s">
        <v>2028</v>
      </c>
      <c r="D243" s="1" t="s">
        <v>3760</v>
      </c>
      <c r="E243" s="1" t="s">
        <v>1435</v>
      </c>
      <c r="F243" s="1" t="str">
        <f>VLOOKUP(Table1113[[#This Row],[نام کارشناس دفتر فنی]],Table1[],3,0)</f>
        <v>کارشناس بازرسی وبرنامه ریزی تعمیرات برق وابزاردقیق(3)</v>
      </c>
      <c r="G243" s="1" t="s">
        <v>1000</v>
      </c>
      <c r="H243" t="str">
        <f>VLOOKUP(Table1113[[#This Row],[نام شخص کارشناس نظارت]],Table1[],3,0)</f>
        <v>کارشناس برق و ابزار دقیق نظارت (2)</v>
      </c>
      <c r="I243" s="1">
        <f>COUNTIF(Table2[کد سیستم],Table1113[[#This Row],[کد سیستم]])</f>
        <v>1</v>
      </c>
    </row>
    <row r="244" spans="1:9" hidden="1" x14ac:dyDescent="0.25">
      <c r="A244" s="1">
        <v>243</v>
      </c>
      <c r="B244" s="1" t="s">
        <v>2030</v>
      </c>
      <c r="C244" s="1" t="s">
        <v>2030</v>
      </c>
      <c r="D244" s="1" t="s">
        <v>3760</v>
      </c>
      <c r="E244" s="1" t="s">
        <v>1435</v>
      </c>
      <c r="F244" s="1" t="str">
        <f>VLOOKUP(Table1113[[#This Row],[نام کارشناس دفتر فنی]],Table1[],3,0)</f>
        <v>کارشناس بازرسی وبرنامه ریزی تعمیرات برق وابزاردقیق(3)</v>
      </c>
      <c r="G244" s="1" t="s">
        <v>1000</v>
      </c>
      <c r="H244" t="str">
        <f>VLOOKUP(Table1113[[#This Row],[نام شخص کارشناس نظارت]],Table1[],3,0)</f>
        <v>کارشناس برق و ابزار دقیق نظارت (2)</v>
      </c>
      <c r="I244" s="1">
        <f>COUNTIF(Table2[کد سیستم],Table1113[[#This Row],[کد سیستم]])</f>
        <v>1</v>
      </c>
    </row>
    <row r="245" spans="1:9" hidden="1" x14ac:dyDescent="0.25">
      <c r="A245" s="1">
        <v>244</v>
      </c>
      <c r="B245" s="1" t="s">
        <v>2032</v>
      </c>
      <c r="C245" s="1" t="s">
        <v>2032</v>
      </c>
      <c r="D245" s="1" t="s">
        <v>3760</v>
      </c>
      <c r="E245" s="1" t="s">
        <v>1435</v>
      </c>
      <c r="F245" s="1" t="str">
        <f>VLOOKUP(Table1113[[#This Row],[نام کارشناس دفتر فنی]],Table1[],3,0)</f>
        <v>کارشناس بازرسی وبرنامه ریزی تعمیرات برق وابزاردقیق(3)</v>
      </c>
      <c r="G245" s="1" t="s">
        <v>1000</v>
      </c>
      <c r="H245" t="str">
        <f>VLOOKUP(Table1113[[#This Row],[نام شخص کارشناس نظارت]],Table1[],3,0)</f>
        <v>کارشناس برق و ابزار دقیق نظارت (2)</v>
      </c>
      <c r="I245" s="1">
        <f>COUNTIF(Table2[کد سیستم],Table1113[[#This Row],[کد سیستم]])</f>
        <v>1</v>
      </c>
    </row>
    <row r="246" spans="1:9" hidden="1" x14ac:dyDescent="0.25">
      <c r="A246" s="1">
        <v>245</v>
      </c>
      <c r="B246" s="1" t="s">
        <v>2034</v>
      </c>
      <c r="C246" s="1" t="s">
        <v>2034</v>
      </c>
      <c r="D246" s="1" t="s">
        <v>3760</v>
      </c>
      <c r="E246" s="1" t="s">
        <v>1435</v>
      </c>
      <c r="F246" s="1" t="str">
        <f>VLOOKUP(Table1113[[#This Row],[نام کارشناس دفتر فنی]],Table1[],3,0)</f>
        <v>کارشناس بازرسی وبرنامه ریزی تعمیرات برق وابزاردقیق(3)</v>
      </c>
      <c r="G246" s="1" t="s">
        <v>1000</v>
      </c>
      <c r="H246" t="str">
        <f>VLOOKUP(Table1113[[#This Row],[نام شخص کارشناس نظارت]],Table1[],3,0)</f>
        <v>کارشناس برق و ابزار دقیق نظارت (2)</v>
      </c>
      <c r="I246" s="1">
        <f>COUNTIF(Table2[کد سیستم],Table1113[[#This Row],[کد سیستم]])</f>
        <v>1</v>
      </c>
    </row>
    <row r="247" spans="1:9" hidden="1" x14ac:dyDescent="0.25">
      <c r="A247" s="1">
        <v>246</v>
      </c>
      <c r="B247" s="1" t="s">
        <v>2036</v>
      </c>
      <c r="C247" s="1" t="s">
        <v>2036</v>
      </c>
      <c r="D247" s="1" t="s">
        <v>3760</v>
      </c>
      <c r="E247" s="1" t="s">
        <v>1435</v>
      </c>
      <c r="F247" s="1" t="str">
        <f>VLOOKUP(Table1113[[#This Row],[نام کارشناس دفتر فنی]],Table1[],3,0)</f>
        <v>کارشناس بازرسی وبرنامه ریزی تعمیرات برق وابزاردقیق(3)</v>
      </c>
      <c r="G247" s="1" t="s">
        <v>1000</v>
      </c>
      <c r="H247" t="str">
        <f>VLOOKUP(Table1113[[#This Row],[نام شخص کارشناس نظارت]],Table1[],3,0)</f>
        <v>کارشناس برق و ابزار دقیق نظارت (2)</v>
      </c>
      <c r="I247" s="1">
        <f>COUNTIF(Table2[کد سیستم],Table1113[[#This Row],[کد سیستم]])</f>
        <v>1</v>
      </c>
    </row>
    <row r="248" spans="1:9" hidden="1" x14ac:dyDescent="0.25">
      <c r="A248" s="1">
        <v>247</v>
      </c>
      <c r="B248" s="1" t="s">
        <v>2038</v>
      </c>
      <c r="C248" s="1" t="s">
        <v>2038</v>
      </c>
      <c r="D248" s="1" t="s">
        <v>3760</v>
      </c>
      <c r="E248" s="1" t="s">
        <v>1435</v>
      </c>
      <c r="F248" s="1" t="str">
        <f>VLOOKUP(Table1113[[#This Row],[نام کارشناس دفتر فنی]],Table1[],3,0)</f>
        <v>کارشناس بازرسی وبرنامه ریزی تعمیرات برق وابزاردقیق(3)</v>
      </c>
      <c r="G248" s="1" t="s">
        <v>1000</v>
      </c>
      <c r="H248" t="str">
        <f>VLOOKUP(Table1113[[#This Row],[نام شخص کارشناس نظارت]],Table1[],3,0)</f>
        <v>کارشناس برق و ابزار دقیق نظارت (2)</v>
      </c>
      <c r="I248" s="1">
        <f>COUNTIF(Table2[کد سیستم],Table1113[[#This Row],[کد سیستم]])</f>
        <v>1</v>
      </c>
    </row>
    <row r="249" spans="1:9" hidden="1" x14ac:dyDescent="0.25">
      <c r="A249" s="1">
        <v>248</v>
      </c>
      <c r="B249" s="1" t="s">
        <v>2040</v>
      </c>
      <c r="C249" s="1" t="s">
        <v>2040</v>
      </c>
      <c r="D249" s="1" t="s">
        <v>3760</v>
      </c>
      <c r="E249" s="1" t="s">
        <v>1435</v>
      </c>
      <c r="F249" s="1" t="str">
        <f>VLOOKUP(Table1113[[#This Row],[نام کارشناس دفتر فنی]],Table1[],3,0)</f>
        <v>کارشناس بازرسی وبرنامه ریزی تعمیرات برق وابزاردقیق(3)</v>
      </c>
      <c r="G249" s="1" t="s">
        <v>1000</v>
      </c>
      <c r="H249" t="str">
        <f>VLOOKUP(Table1113[[#This Row],[نام شخص کارشناس نظارت]],Table1[],3,0)</f>
        <v>کارشناس برق و ابزار دقیق نظارت (2)</v>
      </c>
      <c r="I249" s="1">
        <f>COUNTIF(Table2[کد سیستم],Table1113[[#This Row],[کد سیستم]])</f>
        <v>1</v>
      </c>
    </row>
    <row r="250" spans="1:9" hidden="1" x14ac:dyDescent="0.25">
      <c r="A250" s="1">
        <v>249</v>
      </c>
      <c r="B250" s="1" t="s">
        <v>2042</v>
      </c>
      <c r="C250" s="1" t="s">
        <v>2042</v>
      </c>
      <c r="D250" s="1" t="s">
        <v>3760</v>
      </c>
      <c r="E250" s="1" t="s">
        <v>1435</v>
      </c>
      <c r="F250" s="1" t="str">
        <f>VLOOKUP(Table1113[[#This Row],[نام کارشناس دفتر فنی]],Table1[],3,0)</f>
        <v>کارشناس بازرسی وبرنامه ریزی تعمیرات برق وابزاردقیق(3)</v>
      </c>
      <c r="G250" s="1" t="s">
        <v>1000</v>
      </c>
      <c r="H250" t="str">
        <f>VLOOKUP(Table1113[[#This Row],[نام شخص کارشناس نظارت]],Table1[],3,0)</f>
        <v>کارشناس برق و ابزار دقیق نظارت (2)</v>
      </c>
      <c r="I250" s="1">
        <f>COUNTIF(Table2[کد سیستم],Table1113[[#This Row],[کد سیستم]])</f>
        <v>1</v>
      </c>
    </row>
    <row r="251" spans="1:9" hidden="1" x14ac:dyDescent="0.25">
      <c r="A251" s="1">
        <v>250</v>
      </c>
      <c r="B251" s="1" t="s">
        <v>2044</v>
      </c>
      <c r="C251" s="1" t="s">
        <v>2044</v>
      </c>
      <c r="D251" s="1" t="s">
        <v>3760</v>
      </c>
      <c r="E251" s="1" t="s">
        <v>1435</v>
      </c>
      <c r="F251" s="1" t="str">
        <f>VLOOKUP(Table1113[[#This Row],[نام کارشناس دفتر فنی]],Table1[],3,0)</f>
        <v>کارشناس بازرسی وبرنامه ریزی تعمیرات برق وابزاردقیق(3)</v>
      </c>
      <c r="G251" s="1" t="s">
        <v>1000</v>
      </c>
      <c r="H251" t="str">
        <f>VLOOKUP(Table1113[[#This Row],[نام شخص کارشناس نظارت]],Table1[],3,0)</f>
        <v>کارشناس برق و ابزار دقیق نظارت (2)</v>
      </c>
      <c r="I251" s="1">
        <f>COUNTIF(Table2[کد سیستم],Table1113[[#This Row],[کد سیستم]])</f>
        <v>1</v>
      </c>
    </row>
    <row r="252" spans="1:9" hidden="1" x14ac:dyDescent="0.25">
      <c r="A252" s="1">
        <v>251</v>
      </c>
      <c r="B252" s="1" t="s">
        <v>2046</v>
      </c>
      <c r="C252" s="1" t="s">
        <v>2046</v>
      </c>
      <c r="D252" s="1" t="s">
        <v>3760</v>
      </c>
      <c r="E252" s="1" t="s">
        <v>1435</v>
      </c>
      <c r="F252" s="1" t="str">
        <f>VLOOKUP(Table1113[[#This Row],[نام کارشناس دفتر فنی]],Table1[],3,0)</f>
        <v>کارشناس بازرسی وبرنامه ریزی تعمیرات برق وابزاردقیق(3)</v>
      </c>
      <c r="G252" s="1" t="s">
        <v>1000</v>
      </c>
      <c r="H252" t="str">
        <f>VLOOKUP(Table1113[[#This Row],[نام شخص کارشناس نظارت]],Table1[],3,0)</f>
        <v>کارشناس برق و ابزار دقیق نظارت (2)</v>
      </c>
      <c r="I252" s="1">
        <f>COUNTIF(Table2[کد سیستم],Table1113[[#This Row],[کد سیستم]])</f>
        <v>1</v>
      </c>
    </row>
    <row r="253" spans="1:9" hidden="1" x14ac:dyDescent="0.25">
      <c r="A253" s="1">
        <v>252</v>
      </c>
      <c r="B253" s="1" t="s">
        <v>2048</v>
      </c>
      <c r="C253" s="1" t="s">
        <v>2048</v>
      </c>
      <c r="D253" s="1" t="s">
        <v>3760</v>
      </c>
      <c r="E253" s="1" t="s">
        <v>1435</v>
      </c>
      <c r="F253" s="1" t="str">
        <f>VLOOKUP(Table1113[[#This Row],[نام کارشناس دفتر فنی]],Table1[],3,0)</f>
        <v>کارشناس بازرسی وبرنامه ریزی تعمیرات برق وابزاردقیق(3)</v>
      </c>
      <c r="G253" s="1" t="s">
        <v>1000</v>
      </c>
      <c r="H253" t="str">
        <f>VLOOKUP(Table1113[[#This Row],[نام شخص کارشناس نظارت]],Table1[],3,0)</f>
        <v>کارشناس برق و ابزار دقیق نظارت (2)</v>
      </c>
      <c r="I253" s="1">
        <f>COUNTIF(Table2[کد سیستم],Table1113[[#This Row],[کد سیستم]])</f>
        <v>1</v>
      </c>
    </row>
    <row r="254" spans="1:9" hidden="1" x14ac:dyDescent="0.25">
      <c r="A254" s="1">
        <v>253</v>
      </c>
      <c r="B254" s="1" t="s">
        <v>2050</v>
      </c>
      <c r="C254" s="1" t="s">
        <v>2050</v>
      </c>
      <c r="D254" s="1" t="s">
        <v>3760</v>
      </c>
      <c r="E254" s="1" t="s">
        <v>1435</v>
      </c>
      <c r="F254" s="1" t="str">
        <f>VLOOKUP(Table1113[[#This Row],[نام کارشناس دفتر فنی]],Table1[],3,0)</f>
        <v>کارشناس بازرسی وبرنامه ریزی تعمیرات برق وابزاردقیق(3)</v>
      </c>
      <c r="G254" s="1" t="s">
        <v>1000</v>
      </c>
      <c r="H254" t="str">
        <f>VLOOKUP(Table1113[[#This Row],[نام شخص کارشناس نظارت]],Table1[],3,0)</f>
        <v>کارشناس برق و ابزار دقیق نظارت (2)</v>
      </c>
      <c r="I254" s="1">
        <f>COUNTIF(Table2[کد سیستم],Table1113[[#This Row],[کد سیستم]])</f>
        <v>1</v>
      </c>
    </row>
    <row r="255" spans="1:9" hidden="1" x14ac:dyDescent="0.25">
      <c r="A255" s="1">
        <v>254</v>
      </c>
      <c r="B255" s="1" t="s">
        <v>2052</v>
      </c>
      <c r="C255" s="1" t="s">
        <v>2052</v>
      </c>
      <c r="D255" s="1" t="s">
        <v>3760</v>
      </c>
      <c r="E255" s="1" t="s">
        <v>1435</v>
      </c>
      <c r="F255" s="1" t="str">
        <f>VLOOKUP(Table1113[[#This Row],[نام کارشناس دفتر فنی]],Table1[],3,0)</f>
        <v>کارشناس بازرسی وبرنامه ریزی تعمیرات برق وابزاردقیق(3)</v>
      </c>
      <c r="G255" s="1" t="s">
        <v>1000</v>
      </c>
      <c r="H255" t="str">
        <f>VLOOKUP(Table1113[[#This Row],[نام شخص کارشناس نظارت]],Table1[],3,0)</f>
        <v>کارشناس برق و ابزار دقیق نظارت (2)</v>
      </c>
      <c r="I255" s="1">
        <f>COUNTIF(Table2[کد سیستم],Table1113[[#This Row],[کد سیستم]])</f>
        <v>1</v>
      </c>
    </row>
    <row r="256" spans="1:9" hidden="1" x14ac:dyDescent="0.25">
      <c r="A256" s="1">
        <v>255</v>
      </c>
      <c r="B256" s="1" t="s">
        <v>2054</v>
      </c>
      <c r="C256" s="1" t="s">
        <v>2054</v>
      </c>
      <c r="D256" s="1" t="s">
        <v>3760</v>
      </c>
      <c r="E256" s="1" t="s">
        <v>1435</v>
      </c>
      <c r="F256" s="1" t="str">
        <f>VLOOKUP(Table1113[[#This Row],[نام کارشناس دفتر فنی]],Table1[],3,0)</f>
        <v>کارشناس بازرسی وبرنامه ریزی تعمیرات برق وابزاردقیق(3)</v>
      </c>
      <c r="G256" s="1" t="s">
        <v>1000</v>
      </c>
      <c r="H256" t="str">
        <f>VLOOKUP(Table1113[[#This Row],[نام شخص کارشناس نظارت]],Table1[],3,0)</f>
        <v>کارشناس برق و ابزار دقیق نظارت (2)</v>
      </c>
      <c r="I256" s="1">
        <f>COUNTIF(Table2[کد سیستم],Table1113[[#This Row],[کد سیستم]])</f>
        <v>1</v>
      </c>
    </row>
    <row r="257" spans="1:9" hidden="1" x14ac:dyDescent="0.25">
      <c r="A257" s="1">
        <v>256</v>
      </c>
      <c r="B257" s="1" t="s">
        <v>2056</v>
      </c>
      <c r="C257" s="1" t="s">
        <v>2056</v>
      </c>
      <c r="D257" s="1" t="s">
        <v>3760</v>
      </c>
      <c r="E257" s="1" t="s">
        <v>1435</v>
      </c>
      <c r="F257" s="1" t="str">
        <f>VLOOKUP(Table1113[[#This Row],[نام کارشناس دفتر فنی]],Table1[],3,0)</f>
        <v>کارشناس بازرسی وبرنامه ریزی تعمیرات برق وابزاردقیق(3)</v>
      </c>
      <c r="G257" s="1" t="s">
        <v>1000</v>
      </c>
      <c r="H257" t="str">
        <f>VLOOKUP(Table1113[[#This Row],[نام شخص کارشناس نظارت]],Table1[],3,0)</f>
        <v>کارشناس برق و ابزار دقیق نظارت (2)</v>
      </c>
      <c r="I257" s="1">
        <f>COUNTIF(Table2[کد سیستم],Table1113[[#This Row],[کد سیستم]])</f>
        <v>1</v>
      </c>
    </row>
    <row r="258" spans="1:9" hidden="1" x14ac:dyDescent="0.25">
      <c r="A258" s="1">
        <v>257</v>
      </c>
      <c r="B258" s="1" t="s">
        <v>2058</v>
      </c>
      <c r="C258" s="1" t="s">
        <v>2058</v>
      </c>
      <c r="D258" s="1" t="s">
        <v>3760</v>
      </c>
      <c r="E258" s="1" t="s">
        <v>1435</v>
      </c>
      <c r="F258" s="1" t="str">
        <f>VLOOKUP(Table1113[[#This Row],[نام کارشناس دفتر فنی]],Table1[],3,0)</f>
        <v>کارشناس بازرسی وبرنامه ریزی تعمیرات برق وابزاردقیق(3)</v>
      </c>
      <c r="G258" s="1" t="s">
        <v>1000</v>
      </c>
      <c r="H258" t="str">
        <f>VLOOKUP(Table1113[[#This Row],[نام شخص کارشناس نظارت]],Table1[],3,0)</f>
        <v>کارشناس برق و ابزار دقیق نظارت (2)</v>
      </c>
      <c r="I258" s="1">
        <f>COUNTIF(Table2[کد سیستم],Table1113[[#This Row],[کد سیستم]])</f>
        <v>1</v>
      </c>
    </row>
    <row r="259" spans="1:9" hidden="1" x14ac:dyDescent="0.25">
      <c r="A259" s="1">
        <v>258</v>
      </c>
      <c r="B259" s="1" t="s">
        <v>2060</v>
      </c>
      <c r="C259" s="1" t="s">
        <v>2060</v>
      </c>
      <c r="D259" s="1" t="s">
        <v>3760</v>
      </c>
      <c r="E259" s="1" t="s">
        <v>1435</v>
      </c>
      <c r="F259" s="1" t="str">
        <f>VLOOKUP(Table1113[[#This Row],[نام کارشناس دفتر فنی]],Table1[],3,0)</f>
        <v>کارشناس بازرسی وبرنامه ریزی تعمیرات برق وابزاردقیق(3)</v>
      </c>
      <c r="G259" s="1" t="s">
        <v>1000</v>
      </c>
      <c r="H259" t="str">
        <f>VLOOKUP(Table1113[[#This Row],[نام شخص کارشناس نظارت]],Table1[],3,0)</f>
        <v>کارشناس برق و ابزار دقیق نظارت (2)</v>
      </c>
      <c r="I259" s="1">
        <f>COUNTIF(Table2[کد سیستم],Table1113[[#This Row],[کد سیستم]])</f>
        <v>1</v>
      </c>
    </row>
    <row r="260" spans="1:9" hidden="1" x14ac:dyDescent="0.25">
      <c r="A260" s="1">
        <v>259</v>
      </c>
      <c r="B260" s="1" t="s">
        <v>2062</v>
      </c>
      <c r="C260" s="1" t="s">
        <v>2062</v>
      </c>
      <c r="D260" s="1" t="s">
        <v>3760</v>
      </c>
      <c r="E260" s="1" t="s">
        <v>1435</v>
      </c>
      <c r="F260" s="1" t="str">
        <f>VLOOKUP(Table1113[[#This Row],[نام کارشناس دفتر فنی]],Table1[],3,0)</f>
        <v>کارشناس بازرسی وبرنامه ریزی تعمیرات برق وابزاردقیق(3)</v>
      </c>
      <c r="G260" s="1" t="s">
        <v>1000</v>
      </c>
      <c r="H260" t="str">
        <f>VLOOKUP(Table1113[[#This Row],[نام شخص کارشناس نظارت]],Table1[],3,0)</f>
        <v>کارشناس برق و ابزار دقیق نظارت (2)</v>
      </c>
      <c r="I260" s="1">
        <f>COUNTIF(Table2[کد سیستم],Table1113[[#This Row],[کد سیستم]])</f>
        <v>1</v>
      </c>
    </row>
    <row r="261" spans="1:9" hidden="1" x14ac:dyDescent="0.25">
      <c r="A261" s="1">
        <v>260</v>
      </c>
      <c r="B261" s="1" t="s">
        <v>2064</v>
      </c>
      <c r="C261" s="1" t="s">
        <v>2064</v>
      </c>
      <c r="D261" s="1" t="s">
        <v>3760</v>
      </c>
      <c r="E261" s="1" t="s">
        <v>1435</v>
      </c>
      <c r="F261" s="1" t="str">
        <f>VLOOKUP(Table1113[[#This Row],[نام کارشناس دفتر فنی]],Table1[],3,0)</f>
        <v>کارشناس بازرسی وبرنامه ریزی تعمیرات برق وابزاردقیق(3)</v>
      </c>
      <c r="G261" s="1" t="s">
        <v>1000</v>
      </c>
      <c r="H261" t="str">
        <f>VLOOKUP(Table1113[[#This Row],[نام شخص کارشناس نظارت]],Table1[],3,0)</f>
        <v>کارشناس برق و ابزار دقیق نظارت (2)</v>
      </c>
      <c r="I261" s="1">
        <f>COUNTIF(Table2[کد سیستم],Table1113[[#This Row],[کد سیستم]])</f>
        <v>1</v>
      </c>
    </row>
    <row r="262" spans="1:9" hidden="1" x14ac:dyDescent="0.25">
      <c r="A262" s="1">
        <v>261</v>
      </c>
      <c r="B262" s="1" t="s">
        <v>2066</v>
      </c>
      <c r="C262" s="1" t="s">
        <v>2066</v>
      </c>
      <c r="D262" s="1" t="s">
        <v>3760</v>
      </c>
      <c r="E262" s="1" t="s">
        <v>1435</v>
      </c>
      <c r="F262" s="1" t="str">
        <f>VLOOKUP(Table1113[[#This Row],[نام کارشناس دفتر فنی]],Table1[],3,0)</f>
        <v>کارشناس بازرسی وبرنامه ریزی تعمیرات برق وابزاردقیق(3)</v>
      </c>
      <c r="G262" s="1" t="s">
        <v>1000</v>
      </c>
      <c r="H262" t="str">
        <f>VLOOKUP(Table1113[[#This Row],[نام شخص کارشناس نظارت]],Table1[],3,0)</f>
        <v>کارشناس برق و ابزار دقیق نظارت (2)</v>
      </c>
      <c r="I262" s="1">
        <f>COUNTIF(Table2[کد سیستم],Table1113[[#This Row],[کد سیستم]])</f>
        <v>1</v>
      </c>
    </row>
    <row r="263" spans="1:9" hidden="1" x14ac:dyDescent="0.25">
      <c r="A263" s="1">
        <v>262</v>
      </c>
      <c r="B263" s="1" t="s">
        <v>2068</v>
      </c>
      <c r="C263" s="1" t="s">
        <v>2068</v>
      </c>
      <c r="D263" s="1" t="s">
        <v>3760</v>
      </c>
      <c r="E263" s="1" t="s">
        <v>1435</v>
      </c>
      <c r="F263" s="1" t="str">
        <f>VLOOKUP(Table1113[[#This Row],[نام کارشناس دفتر فنی]],Table1[],3,0)</f>
        <v>کارشناس بازرسی وبرنامه ریزی تعمیرات برق وابزاردقیق(3)</v>
      </c>
      <c r="G263" s="1" t="s">
        <v>1000</v>
      </c>
      <c r="H263" t="str">
        <f>VLOOKUP(Table1113[[#This Row],[نام شخص کارشناس نظارت]],Table1[],3,0)</f>
        <v>کارشناس برق و ابزار دقیق نظارت (2)</v>
      </c>
      <c r="I263" s="1">
        <f>COUNTIF(Table2[کد سیستم],Table1113[[#This Row],[کد سیستم]])</f>
        <v>1</v>
      </c>
    </row>
    <row r="264" spans="1:9" hidden="1" x14ac:dyDescent="0.25">
      <c r="A264" s="1">
        <v>263</v>
      </c>
      <c r="B264" s="1" t="s">
        <v>2070</v>
      </c>
      <c r="C264" s="1" t="s">
        <v>2070</v>
      </c>
      <c r="D264" s="1" t="s">
        <v>3760</v>
      </c>
      <c r="E264" s="1" t="s">
        <v>1435</v>
      </c>
      <c r="F264" s="1" t="str">
        <f>VLOOKUP(Table1113[[#This Row],[نام کارشناس دفتر فنی]],Table1[],3,0)</f>
        <v>کارشناس بازرسی وبرنامه ریزی تعمیرات برق وابزاردقیق(3)</v>
      </c>
      <c r="G264" s="1" t="s">
        <v>1000</v>
      </c>
      <c r="H264" t="str">
        <f>VLOOKUP(Table1113[[#This Row],[نام شخص کارشناس نظارت]],Table1[],3,0)</f>
        <v>کارشناس برق و ابزار دقیق نظارت (2)</v>
      </c>
      <c r="I264" s="1">
        <f>COUNTIF(Table2[کد سیستم],Table1113[[#This Row],[کد سیستم]])</f>
        <v>1</v>
      </c>
    </row>
    <row r="265" spans="1:9" hidden="1" x14ac:dyDescent="0.25">
      <c r="A265" s="1">
        <v>264</v>
      </c>
      <c r="B265" s="1" t="s">
        <v>2072</v>
      </c>
      <c r="C265" s="1" t="s">
        <v>2072</v>
      </c>
      <c r="D265" s="1" t="s">
        <v>3760</v>
      </c>
      <c r="E265" s="1" t="s">
        <v>1435</v>
      </c>
      <c r="F265" s="1" t="str">
        <f>VLOOKUP(Table1113[[#This Row],[نام کارشناس دفتر فنی]],Table1[],3,0)</f>
        <v>کارشناس بازرسی وبرنامه ریزی تعمیرات برق وابزاردقیق(3)</v>
      </c>
      <c r="G265" s="1" t="s">
        <v>1000</v>
      </c>
      <c r="H265" t="str">
        <f>VLOOKUP(Table1113[[#This Row],[نام شخص کارشناس نظارت]],Table1[],3,0)</f>
        <v>کارشناس برق و ابزار دقیق نظارت (2)</v>
      </c>
      <c r="I265" s="1">
        <f>COUNTIF(Table2[کد سیستم],Table1113[[#This Row],[کد سیستم]])</f>
        <v>1</v>
      </c>
    </row>
    <row r="266" spans="1:9" hidden="1" x14ac:dyDescent="0.25">
      <c r="A266" s="1">
        <v>265</v>
      </c>
      <c r="B266" s="1" t="s">
        <v>2074</v>
      </c>
      <c r="C266" s="1" t="s">
        <v>2074</v>
      </c>
      <c r="D266" s="1" t="s">
        <v>3760</v>
      </c>
      <c r="E266" s="1" t="s">
        <v>1435</v>
      </c>
      <c r="F266" s="1" t="str">
        <f>VLOOKUP(Table1113[[#This Row],[نام کارشناس دفتر فنی]],Table1[],3,0)</f>
        <v>کارشناس بازرسی وبرنامه ریزی تعمیرات برق وابزاردقیق(3)</v>
      </c>
      <c r="G266" s="1" t="s">
        <v>1000</v>
      </c>
      <c r="H266" t="str">
        <f>VLOOKUP(Table1113[[#This Row],[نام شخص کارشناس نظارت]],Table1[],3,0)</f>
        <v>کارشناس برق و ابزار دقیق نظارت (2)</v>
      </c>
      <c r="I266" s="1">
        <f>COUNTIF(Table2[کد سیستم],Table1113[[#This Row],[کد سیستم]])</f>
        <v>1</v>
      </c>
    </row>
    <row r="267" spans="1:9" hidden="1" x14ac:dyDescent="0.25">
      <c r="A267" s="1">
        <v>266</v>
      </c>
      <c r="B267" s="1" t="s">
        <v>2076</v>
      </c>
      <c r="C267" s="1" t="s">
        <v>2076</v>
      </c>
      <c r="D267" s="1" t="s">
        <v>3760</v>
      </c>
      <c r="E267" s="1" t="s">
        <v>1435</v>
      </c>
      <c r="F267" s="1" t="str">
        <f>VLOOKUP(Table1113[[#This Row],[نام کارشناس دفتر فنی]],Table1[],3,0)</f>
        <v>کارشناس بازرسی وبرنامه ریزی تعمیرات برق وابزاردقیق(3)</v>
      </c>
      <c r="G267" s="1" t="s">
        <v>1000</v>
      </c>
      <c r="H267" t="str">
        <f>VLOOKUP(Table1113[[#This Row],[نام شخص کارشناس نظارت]],Table1[],3,0)</f>
        <v>کارشناس برق و ابزار دقیق نظارت (2)</v>
      </c>
      <c r="I267" s="1">
        <f>COUNTIF(Table2[کد سیستم],Table1113[[#This Row],[کد سیستم]])</f>
        <v>1</v>
      </c>
    </row>
    <row r="268" spans="1:9" hidden="1" x14ac:dyDescent="0.25">
      <c r="A268" s="1">
        <v>267</v>
      </c>
      <c r="B268" s="1" t="s">
        <v>2078</v>
      </c>
      <c r="C268" s="1" t="s">
        <v>2078</v>
      </c>
      <c r="D268" s="1" t="s">
        <v>3760</v>
      </c>
      <c r="E268" s="1" t="s">
        <v>1435</v>
      </c>
      <c r="F268" s="1" t="str">
        <f>VLOOKUP(Table1113[[#This Row],[نام کارشناس دفتر فنی]],Table1[],3,0)</f>
        <v>کارشناس بازرسی وبرنامه ریزی تعمیرات برق وابزاردقیق(3)</v>
      </c>
      <c r="G268" s="1" t="s">
        <v>1000</v>
      </c>
      <c r="H268" t="str">
        <f>VLOOKUP(Table1113[[#This Row],[نام شخص کارشناس نظارت]],Table1[],3,0)</f>
        <v>کارشناس برق و ابزار دقیق نظارت (2)</v>
      </c>
      <c r="I268" s="1">
        <f>COUNTIF(Table2[کد سیستم],Table1113[[#This Row],[کد سیستم]])</f>
        <v>1</v>
      </c>
    </row>
    <row r="269" spans="1:9" hidden="1" x14ac:dyDescent="0.25">
      <c r="A269" s="1">
        <v>268</v>
      </c>
      <c r="B269" s="1" t="s">
        <v>2080</v>
      </c>
      <c r="C269" s="1" t="s">
        <v>2080</v>
      </c>
      <c r="D269" s="1" t="s">
        <v>3760</v>
      </c>
      <c r="E269" s="1" t="s">
        <v>1435</v>
      </c>
      <c r="F269" s="1" t="str">
        <f>VLOOKUP(Table1113[[#This Row],[نام کارشناس دفتر فنی]],Table1[],3,0)</f>
        <v>کارشناس بازرسی وبرنامه ریزی تعمیرات برق وابزاردقیق(3)</v>
      </c>
      <c r="G269" s="1" t="s">
        <v>1000</v>
      </c>
      <c r="H269" t="str">
        <f>VLOOKUP(Table1113[[#This Row],[نام شخص کارشناس نظارت]],Table1[],3,0)</f>
        <v>کارشناس برق و ابزار دقیق نظارت (2)</v>
      </c>
      <c r="I269" s="1">
        <f>COUNTIF(Table2[کد سیستم],Table1113[[#This Row],[کد سیستم]])</f>
        <v>1</v>
      </c>
    </row>
    <row r="270" spans="1:9" hidden="1" x14ac:dyDescent="0.25">
      <c r="A270" s="1">
        <v>269</v>
      </c>
      <c r="B270" s="1" t="s">
        <v>2082</v>
      </c>
      <c r="C270" s="1" t="s">
        <v>2082</v>
      </c>
      <c r="D270" s="1" t="s">
        <v>3760</v>
      </c>
      <c r="E270" s="1" t="s">
        <v>418</v>
      </c>
      <c r="F270" s="1" t="str">
        <f>VLOOKUP(Table1113[[#This Row],[نام کارشناس دفتر فنی]],Table1[],3,0)</f>
        <v>کارشناس بازرسی وبرنامه ریزی تعمیرات برق وابزاردقیق(1)</v>
      </c>
      <c r="G270" s="1" t="s">
        <v>1000</v>
      </c>
      <c r="H270" t="str">
        <f>VLOOKUP(Table1113[[#This Row],[نام شخص کارشناس نظارت]],Table1[],3,0)</f>
        <v>کارشناس برق و ابزار دقیق نظارت (2)</v>
      </c>
      <c r="I270" s="1">
        <f>COUNTIF(Table2[کد سیستم],Table1113[[#This Row],[کد سیستم]])</f>
        <v>1</v>
      </c>
    </row>
    <row r="271" spans="1:9" hidden="1" x14ac:dyDescent="0.25">
      <c r="A271" s="1">
        <v>270</v>
      </c>
      <c r="B271" s="1" t="s">
        <v>2084</v>
      </c>
      <c r="C271" s="1" t="s">
        <v>2084</v>
      </c>
      <c r="D271" s="1" t="s">
        <v>3760</v>
      </c>
      <c r="E271" s="1" t="s">
        <v>418</v>
      </c>
      <c r="F271" s="1" t="str">
        <f>VLOOKUP(Table1113[[#This Row],[نام کارشناس دفتر فنی]],Table1[],3,0)</f>
        <v>کارشناس بازرسی وبرنامه ریزی تعمیرات برق وابزاردقیق(1)</v>
      </c>
      <c r="G271" s="1" t="s">
        <v>1000</v>
      </c>
      <c r="H271" t="str">
        <f>VLOOKUP(Table1113[[#This Row],[نام شخص کارشناس نظارت]],Table1[],3,0)</f>
        <v>کارشناس برق و ابزار دقیق نظارت (2)</v>
      </c>
      <c r="I271" s="1">
        <f>COUNTIF(Table2[کد سیستم],Table1113[[#This Row],[کد سیستم]])</f>
        <v>1</v>
      </c>
    </row>
    <row r="272" spans="1:9" hidden="1" x14ac:dyDescent="0.25">
      <c r="A272" s="1">
        <v>271</v>
      </c>
      <c r="B272" s="1" t="s">
        <v>2086</v>
      </c>
      <c r="C272" s="1" t="s">
        <v>2086</v>
      </c>
      <c r="D272" s="1" t="s">
        <v>3760</v>
      </c>
      <c r="E272" s="1" t="s">
        <v>418</v>
      </c>
      <c r="F272" s="1" t="str">
        <f>VLOOKUP(Table1113[[#This Row],[نام کارشناس دفتر فنی]],Table1[],3,0)</f>
        <v>کارشناس بازرسی وبرنامه ریزی تعمیرات برق وابزاردقیق(1)</v>
      </c>
      <c r="G272" s="1" t="s">
        <v>1000</v>
      </c>
      <c r="H272" t="str">
        <f>VLOOKUP(Table1113[[#This Row],[نام شخص کارشناس نظارت]],Table1[],3,0)</f>
        <v>کارشناس برق و ابزار دقیق نظارت (2)</v>
      </c>
      <c r="I272" s="1">
        <f>COUNTIF(Table2[کد سیستم],Table1113[[#This Row],[کد سیستم]])</f>
        <v>1</v>
      </c>
    </row>
    <row r="273" spans="1:9" hidden="1" x14ac:dyDescent="0.25">
      <c r="A273" s="1">
        <v>272</v>
      </c>
      <c r="B273" s="1" t="s">
        <v>2088</v>
      </c>
      <c r="C273" s="1" t="s">
        <v>2088</v>
      </c>
      <c r="D273" s="1" t="s">
        <v>3760</v>
      </c>
      <c r="E273" s="1" t="s">
        <v>418</v>
      </c>
      <c r="F273" s="1" t="str">
        <f>VLOOKUP(Table1113[[#This Row],[نام کارشناس دفتر فنی]],Table1[],3,0)</f>
        <v>کارشناس بازرسی وبرنامه ریزی تعمیرات برق وابزاردقیق(1)</v>
      </c>
      <c r="G273" s="1" t="s">
        <v>1000</v>
      </c>
      <c r="H273" t="str">
        <f>VLOOKUP(Table1113[[#This Row],[نام شخص کارشناس نظارت]],Table1[],3,0)</f>
        <v>کارشناس برق و ابزار دقیق نظارت (2)</v>
      </c>
      <c r="I273" s="1">
        <f>COUNTIF(Table2[کد سیستم],Table1113[[#This Row],[کد سیستم]])</f>
        <v>1</v>
      </c>
    </row>
    <row r="274" spans="1:9" hidden="1" x14ac:dyDescent="0.25">
      <c r="A274" s="1">
        <v>273</v>
      </c>
      <c r="B274" s="1" t="s">
        <v>2090</v>
      </c>
      <c r="C274" s="1" t="s">
        <v>2090</v>
      </c>
      <c r="D274" s="1" t="s">
        <v>3760</v>
      </c>
      <c r="E274" s="1" t="s">
        <v>418</v>
      </c>
      <c r="F274" s="1" t="str">
        <f>VLOOKUP(Table1113[[#This Row],[نام کارشناس دفتر فنی]],Table1[],3,0)</f>
        <v>کارشناس بازرسی وبرنامه ریزی تعمیرات برق وابزاردقیق(1)</v>
      </c>
      <c r="G274" s="1" t="s">
        <v>1000</v>
      </c>
      <c r="H274" t="str">
        <f>VLOOKUP(Table1113[[#This Row],[نام شخص کارشناس نظارت]],Table1[],3,0)</f>
        <v>کارشناس برق و ابزار دقیق نظارت (2)</v>
      </c>
      <c r="I274" s="1">
        <f>COUNTIF(Table2[کد سیستم],Table1113[[#This Row],[کد سیستم]])</f>
        <v>1</v>
      </c>
    </row>
    <row r="275" spans="1:9" hidden="1" x14ac:dyDescent="0.25">
      <c r="A275" s="1">
        <v>274</v>
      </c>
      <c r="B275" s="1" t="s">
        <v>2092</v>
      </c>
      <c r="C275" s="1" t="s">
        <v>2092</v>
      </c>
      <c r="D275" s="1" t="s">
        <v>3760</v>
      </c>
      <c r="E275" s="1" t="s">
        <v>418</v>
      </c>
      <c r="F275" s="1" t="str">
        <f>VLOOKUP(Table1113[[#This Row],[نام کارشناس دفتر فنی]],Table1[],3,0)</f>
        <v>کارشناس بازرسی وبرنامه ریزی تعمیرات برق وابزاردقیق(1)</v>
      </c>
      <c r="G275" s="1" t="s">
        <v>1000</v>
      </c>
      <c r="H275" t="str">
        <f>VLOOKUP(Table1113[[#This Row],[نام شخص کارشناس نظارت]],Table1[],3,0)</f>
        <v>کارشناس برق و ابزار دقیق نظارت (2)</v>
      </c>
      <c r="I275" s="1">
        <f>COUNTIF(Table2[کد سیستم],Table1113[[#This Row],[کد سیستم]])</f>
        <v>1</v>
      </c>
    </row>
    <row r="276" spans="1:9" hidden="1" x14ac:dyDescent="0.25">
      <c r="A276" s="1">
        <v>275</v>
      </c>
      <c r="B276" s="1" t="s">
        <v>2094</v>
      </c>
      <c r="C276" s="1" t="s">
        <v>2094</v>
      </c>
      <c r="D276" s="1" t="s">
        <v>3760</v>
      </c>
      <c r="E276" s="1" t="s">
        <v>418</v>
      </c>
      <c r="F276" s="1" t="str">
        <f>VLOOKUP(Table1113[[#This Row],[نام کارشناس دفتر فنی]],Table1[],3,0)</f>
        <v>کارشناس بازرسی وبرنامه ریزی تعمیرات برق وابزاردقیق(1)</v>
      </c>
      <c r="G276" s="1" t="s">
        <v>1000</v>
      </c>
      <c r="H276" t="str">
        <f>VLOOKUP(Table1113[[#This Row],[نام شخص کارشناس نظارت]],Table1[],3,0)</f>
        <v>کارشناس برق و ابزار دقیق نظارت (2)</v>
      </c>
      <c r="I276" s="1">
        <f>COUNTIF(Table2[کد سیستم],Table1113[[#This Row],[کد سیستم]])</f>
        <v>1</v>
      </c>
    </row>
    <row r="277" spans="1:9" hidden="1" x14ac:dyDescent="0.25">
      <c r="A277" s="1">
        <v>276</v>
      </c>
      <c r="B277" s="1" t="s">
        <v>2096</v>
      </c>
      <c r="C277" s="1" t="s">
        <v>2096</v>
      </c>
      <c r="D277" s="1" t="s">
        <v>3760</v>
      </c>
      <c r="E277" s="1" t="s">
        <v>418</v>
      </c>
      <c r="F277" s="1" t="str">
        <f>VLOOKUP(Table1113[[#This Row],[نام کارشناس دفتر فنی]],Table1[],3,0)</f>
        <v>کارشناس بازرسی وبرنامه ریزی تعمیرات برق وابزاردقیق(1)</v>
      </c>
      <c r="G277" s="1" t="s">
        <v>1000</v>
      </c>
      <c r="H277" t="str">
        <f>VLOOKUP(Table1113[[#This Row],[نام شخص کارشناس نظارت]],Table1[],3,0)</f>
        <v>کارشناس برق و ابزار دقیق نظارت (2)</v>
      </c>
      <c r="I277" s="1">
        <f>COUNTIF(Table2[کد سیستم],Table1113[[#This Row],[کد سیستم]])</f>
        <v>1</v>
      </c>
    </row>
    <row r="278" spans="1:9" hidden="1" x14ac:dyDescent="0.25">
      <c r="A278" s="1">
        <v>277</v>
      </c>
      <c r="B278" s="1" t="s">
        <v>2098</v>
      </c>
      <c r="C278" s="1" t="s">
        <v>2098</v>
      </c>
      <c r="D278" s="1" t="s">
        <v>3760</v>
      </c>
      <c r="E278" s="1" t="s">
        <v>418</v>
      </c>
      <c r="F278" s="1" t="str">
        <f>VLOOKUP(Table1113[[#This Row],[نام کارشناس دفتر فنی]],Table1[],3,0)</f>
        <v>کارشناس بازرسی وبرنامه ریزی تعمیرات برق وابزاردقیق(1)</v>
      </c>
      <c r="G278" s="1" t="s">
        <v>1000</v>
      </c>
      <c r="H278" t="str">
        <f>VLOOKUP(Table1113[[#This Row],[نام شخص کارشناس نظارت]],Table1[],3,0)</f>
        <v>کارشناس برق و ابزار دقیق نظارت (2)</v>
      </c>
      <c r="I278" s="1">
        <f>COUNTIF(Table2[کد سیستم],Table1113[[#This Row],[کد سیستم]])</f>
        <v>1</v>
      </c>
    </row>
    <row r="279" spans="1:9" hidden="1" x14ac:dyDescent="0.25">
      <c r="A279" s="1">
        <v>278</v>
      </c>
      <c r="B279" s="1" t="s">
        <v>2100</v>
      </c>
      <c r="C279" s="1" t="s">
        <v>2100</v>
      </c>
      <c r="D279" s="1" t="s">
        <v>3760</v>
      </c>
      <c r="E279" s="1" t="s">
        <v>418</v>
      </c>
      <c r="F279" s="1" t="str">
        <f>VLOOKUP(Table1113[[#This Row],[نام کارشناس دفتر فنی]],Table1[],3,0)</f>
        <v>کارشناس بازرسی وبرنامه ریزی تعمیرات برق وابزاردقیق(1)</v>
      </c>
      <c r="G279" s="1" t="s">
        <v>1000</v>
      </c>
      <c r="H279" t="str">
        <f>VLOOKUP(Table1113[[#This Row],[نام شخص کارشناس نظارت]],Table1[],3,0)</f>
        <v>کارشناس برق و ابزار دقیق نظارت (2)</v>
      </c>
      <c r="I279" s="1">
        <f>COUNTIF(Table2[کد سیستم],Table1113[[#This Row],[کد سیستم]])</f>
        <v>1</v>
      </c>
    </row>
    <row r="280" spans="1:9" hidden="1" x14ac:dyDescent="0.25">
      <c r="A280" s="1">
        <v>279</v>
      </c>
      <c r="B280" s="1" t="s">
        <v>2102</v>
      </c>
      <c r="C280" s="1" t="s">
        <v>2102</v>
      </c>
      <c r="D280" s="1" t="s">
        <v>3760</v>
      </c>
      <c r="E280" s="1" t="s">
        <v>418</v>
      </c>
      <c r="F280" s="1" t="str">
        <f>VLOOKUP(Table1113[[#This Row],[نام کارشناس دفتر فنی]],Table1[],3,0)</f>
        <v>کارشناس بازرسی وبرنامه ریزی تعمیرات برق وابزاردقیق(1)</v>
      </c>
      <c r="G280" s="1" t="s">
        <v>1000</v>
      </c>
      <c r="H280" t="str">
        <f>VLOOKUP(Table1113[[#This Row],[نام شخص کارشناس نظارت]],Table1[],3,0)</f>
        <v>کارشناس برق و ابزار دقیق نظارت (2)</v>
      </c>
      <c r="I280" s="1">
        <f>COUNTIF(Table2[کد سیستم],Table1113[[#This Row],[کد سیستم]])</f>
        <v>1</v>
      </c>
    </row>
    <row r="281" spans="1:9" hidden="1" x14ac:dyDescent="0.25">
      <c r="A281" s="1">
        <v>280</v>
      </c>
      <c r="B281" s="1" t="s">
        <v>2104</v>
      </c>
      <c r="C281" s="1" t="s">
        <v>2104</v>
      </c>
      <c r="D281" s="1" t="s">
        <v>3760</v>
      </c>
      <c r="E281" s="1" t="s">
        <v>418</v>
      </c>
      <c r="F281" s="1" t="str">
        <f>VLOOKUP(Table1113[[#This Row],[نام کارشناس دفتر فنی]],Table1[],3,0)</f>
        <v>کارشناس بازرسی وبرنامه ریزی تعمیرات برق وابزاردقیق(1)</v>
      </c>
      <c r="G281" s="1" t="s">
        <v>1000</v>
      </c>
      <c r="H281" t="str">
        <f>VLOOKUP(Table1113[[#This Row],[نام شخص کارشناس نظارت]],Table1[],3,0)</f>
        <v>کارشناس برق و ابزار دقیق نظارت (2)</v>
      </c>
      <c r="I281" s="1">
        <f>COUNTIF(Table2[کد سیستم],Table1113[[#This Row],[کد سیستم]])</f>
        <v>1</v>
      </c>
    </row>
    <row r="282" spans="1:9" hidden="1" x14ac:dyDescent="0.25">
      <c r="A282" s="1">
        <v>281</v>
      </c>
      <c r="B282" s="1" t="s">
        <v>2106</v>
      </c>
      <c r="C282" s="1" t="s">
        <v>2106</v>
      </c>
      <c r="D282" s="1" t="s">
        <v>3760</v>
      </c>
      <c r="E282" s="1" t="s">
        <v>418</v>
      </c>
      <c r="F282" s="1" t="str">
        <f>VLOOKUP(Table1113[[#This Row],[نام کارشناس دفتر فنی]],Table1[],3,0)</f>
        <v>کارشناس بازرسی وبرنامه ریزی تعمیرات برق وابزاردقیق(1)</v>
      </c>
      <c r="G282" s="1" t="s">
        <v>1000</v>
      </c>
      <c r="H282" t="str">
        <f>VLOOKUP(Table1113[[#This Row],[نام شخص کارشناس نظارت]],Table1[],3,0)</f>
        <v>کارشناس برق و ابزار دقیق نظارت (2)</v>
      </c>
      <c r="I282" s="1">
        <f>COUNTIF(Table2[کد سیستم],Table1113[[#This Row],[کد سیستم]])</f>
        <v>1</v>
      </c>
    </row>
    <row r="283" spans="1:9" hidden="1" x14ac:dyDescent="0.25">
      <c r="A283" s="1">
        <v>282</v>
      </c>
      <c r="B283" s="1" t="s">
        <v>2108</v>
      </c>
      <c r="C283" s="1" t="s">
        <v>2108</v>
      </c>
      <c r="D283" s="1" t="s">
        <v>3760</v>
      </c>
      <c r="E283" s="1" t="s">
        <v>418</v>
      </c>
      <c r="F283" s="1" t="str">
        <f>VLOOKUP(Table1113[[#This Row],[نام کارشناس دفتر فنی]],Table1[],3,0)</f>
        <v>کارشناس بازرسی وبرنامه ریزی تعمیرات برق وابزاردقیق(1)</v>
      </c>
      <c r="G283" s="1" t="s">
        <v>1000</v>
      </c>
      <c r="H283" t="str">
        <f>VLOOKUP(Table1113[[#This Row],[نام شخص کارشناس نظارت]],Table1[],3,0)</f>
        <v>کارشناس برق و ابزار دقیق نظارت (2)</v>
      </c>
      <c r="I283" s="1">
        <f>COUNTIF(Table2[کد سیستم],Table1113[[#This Row],[کد سیستم]])</f>
        <v>1</v>
      </c>
    </row>
    <row r="284" spans="1:9" hidden="1" x14ac:dyDescent="0.25">
      <c r="A284" s="1">
        <v>283</v>
      </c>
      <c r="B284" s="1" t="s">
        <v>2110</v>
      </c>
      <c r="C284" s="1" t="s">
        <v>2110</v>
      </c>
      <c r="D284" s="1" t="s">
        <v>3760</v>
      </c>
      <c r="E284" s="1" t="s">
        <v>418</v>
      </c>
      <c r="F284" s="1" t="str">
        <f>VLOOKUP(Table1113[[#This Row],[نام کارشناس دفتر فنی]],Table1[],3,0)</f>
        <v>کارشناس بازرسی وبرنامه ریزی تعمیرات برق وابزاردقیق(1)</v>
      </c>
      <c r="G284" s="1" t="s">
        <v>1000</v>
      </c>
      <c r="H284" t="str">
        <f>VLOOKUP(Table1113[[#This Row],[نام شخص کارشناس نظارت]],Table1[],3,0)</f>
        <v>کارشناس برق و ابزار دقیق نظارت (2)</v>
      </c>
      <c r="I284" s="1">
        <f>COUNTIF(Table2[کد سیستم],Table1113[[#This Row],[کد سیستم]])</f>
        <v>1</v>
      </c>
    </row>
    <row r="285" spans="1:9" hidden="1" x14ac:dyDescent="0.25">
      <c r="A285" s="1">
        <v>284</v>
      </c>
      <c r="B285" s="1" t="s">
        <v>2112</v>
      </c>
      <c r="C285" s="1" t="s">
        <v>2112</v>
      </c>
      <c r="D285" s="1" t="s">
        <v>3760</v>
      </c>
      <c r="E285" s="1" t="s">
        <v>418</v>
      </c>
      <c r="F285" s="1" t="str">
        <f>VLOOKUP(Table1113[[#This Row],[نام کارشناس دفتر فنی]],Table1[],3,0)</f>
        <v>کارشناس بازرسی وبرنامه ریزی تعمیرات برق وابزاردقیق(1)</v>
      </c>
      <c r="G285" s="1" t="s">
        <v>1000</v>
      </c>
      <c r="H285" t="str">
        <f>VLOOKUP(Table1113[[#This Row],[نام شخص کارشناس نظارت]],Table1[],3,0)</f>
        <v>کارشناس برق و ابزار دقیق نظارت (2)</v>
      </c>
      <c r="I285" s="1">
        <f>COUNTIF(Table2[کد سیستم],Table1113[[#This Row],[کد سیستم]])</f>
        <v>1</v>
      </c>
    </row>
    <row r="286" spans="1:9" hidden="1" x14ac:dyDescent="0.25">
      <c r="A286" s="1">
        <v>285</v>
      </c>
      <c r="B286" s="1" t="s">
        <v>2114</v>
      </c>
      <c r="C286" s="1" t="s">
        <v>2114</v>
      </c>
      <c r="D286" s="1" t="s">
        <v>3760</v>
      </c>
      <c r="E286" s="1" t="s">
        <v>418</v>
      </c>
      <c r="F286" s="1" t="str">
        <f>VLOOKUP(Table1113[[#This Row],[نام کارشناس دفتر فنی]],Table1[],3,0)</f>
        <v>کارشناس بازرسی وبرنامه ریزی تعمیرات برق وابزاردقیق(1)</v>
      </c>
      <c r="G286" s="1" t="s">
        <v>1000</v>
      </c>
      <c r="H286" t="str">
        <f>VLOOKUP(Table1113[[#This Row],[نام شخص کارشناس نظارت]],Table1[],3,0)</f>
        <v>کارشناس برق و ابزار دقیق نظارت (2)</v>
      </c>
      <c r="I286" s="1">
        <f>COUNTIF(Table2[کد سیستم],Table1113[[#This Row],[کد سیستم]])</f>
        <v>1</v>
      </c>
    </row>
    <row r="287" spans="1:9" hidden="1" x14ac:dyDescent="0.25">
      <c r="A287" s="1">
        <v>286</v>
      </c>
      <c r="B287" s="1" t="s">
        <v>2116</v>
      </c>
      <c r="C287" s="1" t="s">
        <v>2116</v>
      </c>
      <c r="D287" s="1" t="s">
        <v>3760</v>
      </c>
      <c r="E287" s="1" t="s">
        <v>418</v>
      </c>
      <c r="F287" s="1" t="str">
        <f>VLOOKUP(Table1113[[#This Row],[نام کارشناس دفتر فنی]],Table1[],3,0)</f>
        <v>کارشناس بازرسی وبرنامه ریزی تعمیرات برق وابزاردقیق(1)</v>
      </c>
      <c r="G287" s="1" t="s">
        <v>1000</v>
      </c>
      <c r="H287" t="str">
        <f>VLOOKUP(Table1113[[#This Row],[نام شخص کارشناس نظارت]],Table1[],3,0)</f>
        <v>کارشناس برق و ابزار دقیق نظارت (2)</v>
      </c>
      <c r="I287" s="1">
        <f>COUNTIF(Table2[کد سیستم],Table1113[[#This Row],[کد سیستم]])</f>
        <v>1</v>
      </c>
    </row>
    <row r="288" spans="1:9" hidden="1" x14ac:dyDescent="0.25">
      <c r="A288" s="1">
        <v>287</v>
      </c>
      <c r="B288" s="1" t="s">
        <v>2118</v>
      </c>
      <c r="C288" s="1" t="s">
        <v>2118</v>
      </c>
      <c r="D288" s="1" t="s">
        <v>3760</v>
      </c>
      <c r="E288" s="1" t="s">
        <v>418</v>
      </c>
      <c r="F288" s="1" t="str">
        <f>VLOOKUP(Table1113[[#This Row],[نام کارشناس دفتر فنی]],Table1[],3,0)</f>
        <v>کارشناس بازرسی وبرنامه ریزی تعمیرات برق وابزاردقیق(1)</v>
      </c>
      <c r="G288" s="1" t="s">
        <v>1000</v>
      </c>
      <c r="H288" t="str">
        <f>VLOOKUP(Table1113[[#This Row],[نام شخص کارشناس نظارت]],Table1[],3,0)</f>
        <v>کارشناس برق و ابزار دقیق نظارت (2)</v>
      </c>
      <c r="I288" s="1">
        <f>COUNTIF(Table2[کد سیستم],Table1113[[#This Row],[کد سیستم]])</f>
        <v>1</v>
      </c>
    </row>
    <row r="289" spans="1:9" hidden="1" x14ac:dyDescent="0.25">
      <c r="A289" s="1">
        <v>288</v>
      </c>
      <c r="B289" s="1" t="s">
        <v>2120</v>
      </c>
      <c r="C289" s="1" t="s">
        <v>2120</v>
      </c>
      <c r="D289" s="1" t="s">
        <v>3760</v>
      </c>
      <c r="E289" s="1" t="s">
        <v>418</v>
      </c>
      <c r="F289" s="1" t="str">
        <f>VLOOKUP(Table1113[[#This Row],[نام کارشناس دفتر فنی]],Table1[],3,0)</f>
        <v>کارشناس بازرسی وبرنامه ریزی تعمیرات برق وابزاردقیق(1)</v>
      </c>
      <c r="G289" s="1" t="s">
        <v>1000</v>
      </c>
      <c r="H289" t="str">
        <f>VLOOKUP(Table1113[[#This Row],[نام شخص کارشناس نظارت]],Table1[],3,0)</f>
        <v>کارشناس برق و ابزار دقیق نظارت (2)</v>
      </c>
      <c r="I289" s="1">
        <f>COUNTIF(Table2[کد سیستم],Table1113[[#This Row],[کد سیستم]])</f>
        <v>1</v>
      </c>
    </row>
    <row r="290" spans="1:9" hidden="1" x14ac:dyDescent="0.25">
      <c r="A290" s="1">
        <v>289</v>
      </c>
      <c r="B290" s="1" t="s">
        <v>2122</v>
      </c>
      <c r="C290" s="1" t="s">
        <v>2122</v>
      </c>
      <c r="D290" s="1" t="s">
        <v>3760</v>
      </c>
      <c r="E290" s="1" t="s">
        <v>418</v>
      </c>
      <c r="F290" s="1" t="str">
        <f>VLOOKUP(Table1113[[#This Row],[نام کارشناس دفتر فنی]],Table1[],3,0)</f>
        <v>کارشناس بازرسی وبرنامه ریزی تعمیرات برق وابزاردقیق(1)</v>
      </c>
      <c r="G290" s="1" t="s">
        <v>1000</v>
      </c>
      <c r="H290" t="str">
        <f>VLOOKUP(Table1113[[#This Row],[نام شخص کارشناس نظارت]],Table1[],3,0)</f>
        <v>کارشناس برق و ابزار دقیق نظارت (2)</v>
      </c>
      <c r="I290" s="1">
        <f>COUNTIF(Table2[کد سیستم],Table1113[[#This Row],[کد سیستم]])</f>
        <v>1</v>
      </c>
    </row>
    <row r="291" spans="1:9" hidden="1" x14ac:dyDescent="0.25">
      <c r="A291" s="1">
        <v>290</v>
      </c>
      <c r="B291" s="1" t="s">
        <v>2124</v>
      </c>
      <c r="C291" s="1" t="s">
        <v>2124</v>
      </c>
      <c r="D291" s="1" t="s">
        <v>3760</v>
      </c>
      <c r="E291" s="1" t="s">
        <v>418</v>
      </c>
      <c r="F291" s="1" t="str">
        <f>VLOOKUP(Table1113[[#This Row],[نام کارشناس دفتر فنی]],Table1[],3,0)</f>
        <v>کارشناس بازرسی وبرنامه ریزی تعمیرات برق وابزاردقیق(1)</v>
      </c>
      <c r="G291" s="1" t="s">
        <v>1000</v>
      </c>
      <c r="H291" t="str">
        <f>VLOOKUP(Table1113[[#This Row],[نام شخص کارشناس نظارت]],Table1[],3,0)</f>
        <v>کارشناس برق و ابزار دقیق نظارت (2)</v>
      </c>
      <c r="I291" s="1">
        <f>COUNTIF(Table2[کد سیستم],Table1113[[#This Row],[کد سیستم]])</f>
        <v>1</v>
      </c>
    </row>
    <row r="292" spans="1:9" hidden="1" x14ac:dyDescent="0.25">
      <c r="A292" s="1">
        <v>291</v>
      </c>
      <c r="B292" s="1" t="s">
        <v>2126</v>
      </c>
      <c r="C292" s="1" t="s">
        <v>2126</v>
      </c>
      <c r="D292" s="1" t="s">
        <v>3760</v>
      </c>
      <c r="E292" s="1" t="s">
        <v>418</v>
      </c>
      <c r="F292" s="1" t="str">
        <f>VLOOKUP(Table1113[[#This Row],[نام کارشناس دفتر فنی]],Table1[],3,0)</f>
        <v>کارشناس بازرسی وبرنامه ریزی تعمیرات برق وابزاردقیق(1)</v>
      </c>
      <c r="G292" s="1" t="s">
        <v>1000</v>
      </c>
      <c r="H292" t="str">
        <f>VLOOKUP(Table1113[[#This Row],[نام شخص کارشناس نظارت]],Table1[],3,0)</f>
        <v>کارشناس برق و ابزار دقیق نظارت (2)</v>
      </c>
      <c r="I292" s="1">
        <f>COUNTIF(Table2[کد سیستم],Table1113[[#This Row],[کد سیستم]])</f>
        <v>1</v>
      </c>
    </row>
    <row r="293" spans="1:9" hidden="1" x14ac:dyDescent="0.25">
      <c r="A293" s="1">
        <v>292</v>
      </c>
      <c r="B293" s="1" t="s">
        <v>2128</v>
      </c>
      <c r="C293" s="1" t="s">
        <v>2128</v>
      </c>
      <c r="D293" s="1" t="s">
        <v>3760</v>
      </c>
      <c r="E293" s="1" t="s">
        <v>418</v>
      </c>
      <c r="F293" s="1" t="str">
        <f>VLOOKUP(Table1113[[#This Row],[نام کارشناس دفتر فنی]],Table1[],3,0)</f>
        <v>کارشناس بازرسی وبرنامه ریزی تعمیرات برق وابزاردقیق(1)</v>
      </c>
      <c r="G293" s="1" t="s">
        <v>1000</v>
      </c>
      <c r="H293" t="str">
        <f>VLOOKUP(Table1113[[#This Row],[نام شخص کارشناس نظارت]],Table1[],3,0)</f>
        <v>کارشناس برق و ابزار دقیق نظارت (2)</v>
      </c>
      <c r="I293" s="1">
        <f>COUNTIF(Table2[کد سیستم],Table1113[[#This Row],[کد سیستم]])</f>
        <v>1</v>
      </c>
    </row>
    <row r="294" spans="1:9" hidden="1" x14ac:dyDescent="0.25">
      <c r="A294" s="1">
        <v>293</v>
      </c>
      <c r="B294" s="1" t="s">
        <v>2130</v>
      </c>
      <c r="C294" s="1" t="s">
        <v>2130</v>
      </c>
      <c r="D294" s="1" t="s">
        <v>3760</v>
      </c>
      <c r="E294" s="1" t="s">
        <v>418</v>
      </c>
      <c r="F294" s="1" t="str">
        <f>VLOOKUP(Table1113[[#This Row],[نام کارشناس دفتر فنی]],Table1[],3,0)</f>
        <v>کارشناس بازرسی وبرنامه ریزی تعمیرات برق وابزاردقیق(1)</v>
      </c>
      <c r="G294" s="1" t="s">
        <v>1000</v>
      </c>
      <c r="H294" t="str">
        <f>VLOOKUP(Table1113[[#This Row],[نام شخص کارشناس نظارت]],Table1[],3,0)</f>
        <v>کارشناس برق و ابزار دقیق نظارت (2)</v>
      </c>
      <c r="I294" s="1">
        <f>COUNTIF(Table2[کد سیستم],Table1113[[#This Row],[کد سیستم]])</f>
        <v>1</v>
      </c>
    </row>
    <row r="295" spans="1:9" hidden="1" x14ac:dyDescent="0.25">
      <c r="A295" s="1">
        <v>294</v>
      </c>
      <c r="B295" s="1" t="s">
        <v>2132</v>
      </c>
      <c r="C295" s="1" t="s">
        <v>2132</v>
      </c>
      <c r="D295" s="1" t="s">
        <v>3760</v>
      </c>
      <c r="E295" s="1" t="s">
        <v>418</v>
      </c>
      <c r="F295" s="1" t="str">
        <f>VLOOKUP(Table1113[[#This Row],[نام کارشناس دفتر فنی]],Table1[],3,0)</f>
        <v>کارشناس بازرسی وبرنامه ریزی تعمیرات برق وابزاردقیق(1)</v>
      </c>
      <c r="G295" s="1" t="s">
        <v>1000</v>
      </c>
      <c r="H295" t="str">
        <f>VLOOKUP(Table1113[[#This Row],[نام شخص کارشناس نظارت]],Table1[],3,0)</f>
        <v>کارشناس برق و ابزار دقیق نظارت (2)</v>
      </c>
      <c r="I295" s="1">
        <f>COUNTIF(Table2[کد سیستم],Table1113[[#This Row],[کد سیستم]])</f>
        <v>1</v>
      </c>
    </row>
    <row r="296" spans="1:9" hidden="1" x14ac:dyDescent="0.25">
      <c r="A296" s="1">
        <v>295</v>
      </c>
      <c r="B296" s="1" t="s">
        <v>2134</v>
      </c>
      <c r="C296" s="1" t="s">
        <v>2134</v>
      </c>
      <c r="D296" s="1" t="s">
        <v>3760</v>
      </c>
      <c r="E296" s="1" t="s">
        <v>418</v>
      </c>
      <c r="F296" s="1" t="str">
        <f>VLOOKUP(Table1113[[#This Row],[نام کارشناس دفتر فنی]],Table1[],3,0)</f>
        <v>کارشناس بازرسی وبرنامه ریزی تعمیرات برق وابزاردقیق(1)</v>
      </c>
      <c r="G296" s="1" t="s">
        <v>1000</v>
      </c>
      <c r="H296" t="str">
        <f>VLOOKUP(Table1113[[#This Row],[نام شخص کارشناس نظارت]],Table1[],3,0)</f>
        <v>کارشناس برق و ابزار دقیق نظارت (2)</v>
      </c>
      <c r="I296" s="1">
        <f>COUNTIF(Table2[کد سیستم],Table1113[[#This Row],[کد سیستم]])</f>
        <v>1</v>
      </c>
    </row>
    <row r="297" spans="1:9" hidden="1" x14ac:dyDescent="0.25">
      <c r="A297" s="1">
        <v>296</v>
      </c>
      <c r="B297" s="1" t="s">
        <v>2136</v>
      </c>
      <c r="C297" s="1" t="s">
        <v>2136</v>
      </c>
      <c r="D297" s="1" t="s">
        <v>3760</v>
      </c>
      <c r="E297" s="1" t="s">
        <v>418</v>
      </c>
      <c r="F297" s="1" t="str">
        <f>VLOOKUP(Table1113[[#This Row],[نام کارشناس دفتر فنی]],Table1[],3,0)</f>
        <v>کارشناس بازرسی وبرنامه ریزی تعمیرات برق وابزاردقیق(1)</v>
      </c>
      <c r="G297" s="1" t="s">
        <v>1000</v>
      </c>
      <c r="H297" t="str">
        <f>VLOOKUP(Table1113[[#This Row],[نام شخص کارشناس نظارت]],Table1[],3,0)</f>
        <v>کارشناس برق و ابزار دقیق نظارت (2)</v>
      </c>
      <c r="I297" s="1">
        <f>COUNTIF(Table2[کد سیستم],Table1113[[#This Row],[کد سیستم]])</f>
        <v>1</v>
      </c>
    </row>
    <row r="298" spans="1:9" hidden="1" x14ac:dyDescent="0.25">
      <c r="A298" s="1">
        <v>297</v>
      </c>
      <c r="B298" s="1" t="s">
        <v>2138</v>
      </c>
      <c r="C298" s="1" t="s">
        <v>2138</v>
      </c>
      <c r="D298" s="1" t="s">
        <v>3760</v>
      </c>
      <c r="E298" s="1" t="s">
        <v>418</v>
      </c>
      <c r="F298" s="1" t="str">
        <f>VLOOKUP(Table1113[[#This Row],[نام کارشناس دفتر فنی]],Table1[],3,0)</f>
        <v>کارشناس بازرسی وبرنامه ریزی تعمیرات برق وابزاردقیق(1)</v>
      </c>
      <c r="G298" s="1" t="s">
        <v>1000</v>
      </c>
      <c r="H298" t="str">
        <f>VLOOKUP(Table1113[[#This Row],[نام شخص کارشناس نظارت]],Table1[],3,0)</f>
        <v>کارشناس برق و ابزار دقیق نظارت (2)</v>
      </c>
      <c r="I298" s="1">
        <f>COUNTIF(Table2[کد سیستم],Table1113[[#This Row],[کد سیستم]])</f>
        <v>1</v>
      </c>
    </row>
    <row r="299" spans="1:9" hidden="1" x14ac:dyDescent="0.25">
      <c r="A299" s="1">
        <v>298</v>
      </c>
      <c r="B299" s="1" t="s">
        <v>2140</v>
      </c>
      <c r="C299" s="1" t="s">
        <v>2140</v>
      </c>
      <c r="D299" s="1" t="s">
        <v>3760</v>
      </c>
      <c r="E299" s="1" t="s">
        <v>418</v>
      </c>
      <c r="F299" s="1" t="str">
        <f>VLOOKUP(Table1113[[#This Row],[نام کارشناس دفتر فنی]],Table1[],3,0)</f>
        <v>کارشناس بازرسی وبرنامه ریزی تعمیرات برق وابزاردقیق(1)</v>
      </c>
      <c r="G299" s="1" t="s">
        <v>1000</v>
      </c>
      <c r="H299" t="str">
        <f>VLOOKUP(Table1113[[#This Row],[نام شخص کارشناس نظارت]],Table1[],3,0)</f>
        <v>کارشناس برق و ابزار دقیق نظارت (2)</v>
      </c>
      <c r="I299" s="1">
        <f>COUNTIF(Table2[کد سیستم],Table1113[[#This Row],[کد سیستم]])</f>
        <v>1</v>
      </c>
    </row>
    <row r="300" spans="1:9" hidden="1" x14ac:dyDescent="0.25">
      <c r="A300" s="1">
        <v>299</v>
      </c>
      <c r="B300" s="1" t="s">
        <v>2142</v>
      </c>
      <c r="C300" s="1" t="s">
        <v>2142</v>
      </c>
      <c r="D300" s="1" t="s">
        <v>3760</v>
      </c>
      <c r="E300" s="1" t="s">
        <v>418</v>
      </c>
      <c r="F300" s="1" t="str">
        <f>VLOOKUP(Table1113[[#This Row],[نام کارشناس دفتر فنی]],Table1[],3,0)</f>
        <v>کارشناس بازرسی وبرنامه ریزی تعمیرات برق وابزاردقیق(1)</v>
      </c>
      <c r="G300" s="1" t="s">
        <v>1000</v>
      </c>
      <c r="H300" t="str">
        <f>VLOOKUP(Table1113[[#This Row],[نام شخص کارشناس نظارت]],Table1[],3,0)</f>
        <v>کارشناس برق و ابزار دقیق نظارت (2)</v>
      </c>
      <c r="I300" s="1">
        <f>COUNTIF(Table2[کد سیستم],Table1113[[#This Row],[کد سیستم]])</f>
        <v>1</v>
      </c>
    </row>
    <row r="301" spans="1:9" hidden="1" x14ac:dyDescent="0.25">
      <c r="A301" s="1">
        <v>300</v>
      </c>
      <c r="B301" s="1" t="s">
        <v>2144</v>
      </c>
      <c r="C301" s="1" t="s">
        <v>2144</v>
      </c>
      <c r="D301" s="1" t="s">
        <v>3760</v>
      </c>
      <c r="E301" s="1" t="s">
        <v>418</v>
      </c>
      <c r="F301" s="1" t="str">
        <f>VLOOKUP(Table1113[[#This Row],[نام کارشناس دفتر فنی]],Table1[],3,0)</f>
        <v>کارشناس بازرسی وبرنامه ریزی تعمیرات برق وابزاردقیق(1)</v>
      </c>
      <c r="G301" s="1" t="s">
        <v>1000</v>
      </c>
      <c r="H301" t="str">
        <f>VLOOKUP(Table1113[[#This Row],[نام شخص کارشناس نظارت]],Table1[],3,0)</f>
        <v>کارشناس برق و ابزار دقیق نظارت (2)</v>
      </c>
      <c r="I301" s="1">
        <f>COUNTIF(Table2[کد سیستم],Table1113[[#This Row],[کد سیستم]])</f>
        <v>1</v>
      </c>
    </row>
    <row r="302" spans="1:9" hidden="1" x14ac:dyDescent="0.25">
      <c r="A302" s="1">
        <v>301</v>
      </c>
      <c r="B302" s="1" t="s">
        <v>2146</v>
      </c>
      <c r="C302" s="1" t="s">
        <v>2146</v>
      </c>
      <c r="D302" s="1" t="s">
        <v>3760</v>
      </c>
      <c r="E302" s="1" t="s">
        <v>418</v>
      </c>
      <c r="F302" s="1" t="str">
        <f>VLOOKUP(Table1113[[#This Row],[نام کارشناس دفتر فنی]],Table1[],3,0)</f>
        <v>کارشناس بازرسی وبرنامه ریزی تعمیرات برق وابزاردقیق(1)</v>
      </c>
      <c r="G302" s="1" t="s">
        <v>1000</v>
      </c>
      <c r="H302" t="str">
        <f>VLOOKUP(Table1113[[#This Row],[نام شخص کارشناس نظارت]],Table1[],3,0)</f>
        <v>کارشناس برق و ابزار دقیق نظارت (2)</v>
      </c>
      <c r="I302" s="1">
        <f>COUNTIF(Table2[کد سیستم],Table1113[[#This Row],[کد سیستم]])</f>
        <v>1</v>
      </c>
    </row>
    <row r="303" spans="1:9" hidden="1" x14ac:dyDescent="0.25">
      <c r="A303" s="1">
        <v>302</v>
      </c>
      <c r="B303" s="1" t="s">
        <v>2148</v>
      </c>
      <c r="C303" s="1" t="s">
        <v>2148</v>
      </c>
      <c r="D303" s="1" t="s">
        <v>3760</v>
      </c>
      <c r="E303" s="1" t="s">
        <v>418</v>
      </c>
      <c r="F303" s="1" t="str">
        <f>VLOOKUP(Table1113[[#This Row],[نام کارشناس دفتر فنی]],Table1[],3,0)</f>
        <v>کارشناس بازرسی وبرنامه ریزی تعمیرات برق وابزاردقیق(1)</v>
      </c>
      <c r="G303" s="1" t="s">
        <v>1000</v>
      </c>
      <c r="H303" t="str">
        <f>VLOOKUP(Table1113[[#This Row],[نام شخص کارشناس نظارت]],Table1[],3,0)</f>
        <v>کارشناس برق و ابزار دقیق نظارت (2)</v>
      </c>
      <c r="I303" s="1">
        <f>COUNTIF(Table2[کد سیستم],Table1113[[#This Row],[کد سیستم]])</f>
        <v>1</v>
      </c>
    </row>
    <row r="304" spans="1:9" hidden="1" x14ac:dyDescent="0.25">
      <c r="A304" s="1">
        <v>303</v>
      </c>
      <c r="B304" s="1" t="s">
        <v>2150</v>
      </c>
      <c r="C304" s="1" t="s">
        <v>2150</v>
      </c>
      <c r="D304" s="1" t="s">
        <v>3760</v>
      </c>
      <c r="E304" s="1" t="s">
        <v>418</v>
      </c>
      <c r="F304" s="1" t="str">
        <f>VLOOKUP(Table1113[[#This Row],[نام کارشناس دفتر فنی]],Table1[],3,0)</f>
        <v>کارشناس بازرسی وبرنامه ریزی تعمیرات برق وابزاردقیق(1)</v>
      </c>
      <c r="G304" s="1" t="s">
        <v>1000</v>
      </c>
      <c r="H304" t="str">
        <f>VLOOKUP(Table1113[[#This Row],[نام شخص کارشناس نظارت]],Table1[],3,0)</f>
        <v>کارشناس برق و ابزار دقیق نظارت (2)</v>
      </c>
      <c r="I304" s="1">
        <f>COUNTIF(Table2[کد سیستم],Table1113[[#This Row],[کد سیستم]])</f>
        <v>1</v>
      </c>
    </row>
    <row r="305" spans="1:9" hidden="1" x14ac:dyDescent="0.25">
      <c r="A305" s="1">
        <v>304</v>
      </c>
      <c r="B305" s="1" t="s">
        <v>2152</v>
      </c>
      <c r="C305" s="1" t="s">
        <v>2152</v>
      </c>
      <c r="D305" s="1" t="s">
        <v>3760</v>
      </c>
      <c r="E305" s="1" t="s">
        <v>418</v>
      </c>
      <c r="F305" s="1" t="str">
        <f>VLOOKUP(Table1113[[#This Row],[نام کارشناس دفتر فنی]],Table1[],3,0)</f>
        <v>کارشناس بازرسی وبرنامه ریزی تعمیرات برق وابزاردقیق(1)</v>
      </c>
      <c r="G305" s="1" t="s">
        <v>1000</v>
      </c>
      <c r="H305" t="str">
        <f>VLOOKUP(Table1113[[#This Row],[نام شخص کارشناس نظارت]],Table1[],3,0)</f>
        <v>کارشناس برق و ابزار دقیق نظارت (2)</v>
      </c>
      <c r="I305" s="1">
        <f>COUNTIF(Table2[کد سیستم],Table1113[[#This Row],[کد سیستم]])</f>
        <v>1</v>
      </c>
    </row>
    <row r="306" spans="1:9" hidden="1" x14ac:dyDescent="0.25">
      <c r="A306" s="1">
        <v>305</v>
      </c>
      <c r="B306" s="1" t="s">
        <v>2154</v>
      </c>
      <c r="C306" s="1" t="s">
        <v>2154</v>
      </c>
      <c r="D306" s="1" t="s">
        <v>3760</v>
      </c>
      <c r="E306" s="1" t="s">
        <v>418</v>
      </c>
      <c r="F306" s="1" t="str">
        <f>VLOOKUP(Table1113[[#This Row],[نام کارشناس دفتر فنی]],Table1[],3,0)</f>
        <v>کارشناس بازرسی وبرنامه ریزی تعمیرات برق وابزاردقیق(1)</v>
      </c>
      <c r="G306" s="1" t="s">
        <v>1000</v>
      </c>
      <c r="H306" t="str">
        <f>VLOOKUP(Table1113[[#This Row],[نام شخص کارشناس نظارت]],Table1[],3,0)</f>
        <v>کارشناس برق و ابزار دقیق نظارت (2)</v>
      </c>
      <c r="I306" s="1">
        <f>COUNTIF(Table2[کد سیستم],Table1113[[#This Row],[کد سیستم]])</f>
        <v>1</v>
      </c>
    </row>
    <row r="307" spans="1:9" hidden="1" x14ac:dyDescent="0.25">
      <c r="A307" s="1">
        <v>306</v>
      </c>
      <c r="B307" s="1" t="s">
        <v>2156</v>
      </c>
      <c r="C307" s="1" t="s">
        <v>2156</v>
      </c>
      <c r="D307" s="1" t="s">
        <v>3760</v>
      </c>
      <c r="E307" s="1" t="s">
        <v>418</v>
      </c>
      <c r="F307" s="1" t="str">
        <f>VLOOKUP(Table1113[[#This Row],[نام کارشناس دفتر فنی]],Table1[],3,0)</f>
        <v>کارشناس بازرسی وبرنامه ریزی تعمیرات برق وابزاردقیق(1)</v>
      </c>
      <c r="G307" s="1" t="s">
        <v>1000</v>
      </c>
      <c r="H307" t="str">
        <f>VLOOKUP(Table1113[[#This Row],[نام شخص کارشناس نظارت]],Table1[],3,0)</f>
        <v>کارشناس برق و ابزار دقیق نظارت (2)</v>
      </c>
      <c r="I307" s="1">
        <f>COUNTIF(Table2[کد سیستم],Table1113[[#This Row],[کد سیستم]])</f>
        <v>1</v>
      </c>
    </row>
    <row r="308" spans="1:9" hidden="1" x14ac:dyDescent="0.25">
      <c r="A308" s="1">
        <v>307</v>
      </c>
      <c r="B308" s="1" t="s">
        <v>2158</v>
      </c>
      <c r="C308" s="1" t="s">
        <v>2158</v>
      </c>
      <c r="D308" s="1" t="s">
        <v>3760</v>
      </c>
      <c r="E308" s="1" t="s">
        <v>418</v>
      </c>
      <c r="F308" s="1" t="str">
        <f>VLOOKUP(Table1113[[#This Row],[نام کارشناس دفتر فنی]],Table1[],3,0)</f>
        <v>کارشناس بازرسی وبرنامه ریزی تعمیرات برق وابزاردقیق(1)</v>
      </c>
      <c r="G308" s="1" t="s">
        <v>1000</v>
      </c>
      <c r="H308" t="str">
        <f>VLOOKUP(Table1113[[#This Row],[نام شخص کارشناس نظارت]],Table1[],3,0)</f>
        <v>کارشناس برق و ابزار دقیق نظارت (2)</v>
      </c>
      <c r="I308" s="1">
        <f>COUNTIF(Table2[کد سیستم],Table1113[[#This Row],[کد سیستم]])</f>
        <v>1</v>
      </c>
    </row>
    <row r="309" spans="1:9" hidden="1" x14ac:dyDescent="0.25">
      <c r="A309" s="1">
        <v>308</v>
      </c>
      <c r="B309" s="1" t="s">
        <v>2160</v>
      </c>
      <c r="C309" s="1" t="s">
        <v>2160</v>
      </c>
      <c r="D309" s="1" t="s">
        <v>3760</v>
      </c>
      <c r="E309" s="1" t="s">
        <v>418</v>
      </c>
      <c r="F309" s="1" t="str">
        <f>VLOOKUP(Table1113[[#This Row],[نام کارشناس دفتر فنی]],Table1[],3,0)</f>
        <v>کارشناس بازرسی وبرنامه ریزی تعمیرات برق وابزاردقیق(1)</v>
      </c>
      <c r="G309" s="1" t="s">
        <v>1000</v>
      </c>
      <c r="H309" t="str">
        <f>VLOOKUP(Table1113[[#This Row],[نام شخص کارشناس نظارت]],Table1[],3,0)</f>
        <v>کارشناس برق و ابزار دقیق نظارت (2)</v>
      </c>
      <c r="I309" s="1">
        <f>COUNTIF(Table2[کد سیستم],Table1113[[#This Row],[کد سیستم]])</f>
        <v>1</v>
      </c>
    </row>
    <row r="310" spans="1:9" hidden="1" x14ac:dyDescent="0.25">
      <c r="A310" s="1">
        <v>309</v>
      </c>
      <c r="B310" s="1" t="s">
        <v>2162</v>
      </c>
      <c r="C310" s="1" t="s">
        <v>2162</v>
      </c>
      <c r="D310" s="1" t="s">
        <v>3760</v>
      </c>
      <c r="E310" s="1" t="s">
        <v>418</v>
      </c>
      <c r="F310" s="1" t="str">
        <f>VLOOKUP(Table1113[[#This Row],[نام کارشناس دفتر فنی]],Table1[],3,0)</f>
        <v>کارشناس بازرسی وبرنامه ریزی تعمیرات برق وابزاردقیق(1)</v>
      </c>
      <c r="G310" s="1" t="s">
        <v>1000</v>
      </c>
      <c r="H310" t="str">
        <f>VLOOKUP(Table1113[[#This Row],[نام شخص کارشناس نظارت]],Table1[],3,0)</f>
        <v>کارشناس برق و ابزار دقیق نظارت (2)</v>
      </c>
      <c r="I310" s="1">
        <f>COUNTIF(Table2[کد سیستم],Table1113[[#This Row],[کد سیستم]])</f>
        <v>1</v>
      </c>
    </row>
    <row r="311" spans="1:9" hidden="1" x14ac:dyDescent="0.25">
      <c r="A311" s="1">
        <v>310</v>
      </c>
      <c r="B311" s="1" t="s">
        <v>2164</v>
      </c>
      <c r="C311" s="1" t="s">
        <v>2164</v>
      </c>
      <c r="D311" s="1" t="s">
        <v>3760</v>
      </c>
      <c r="E311" s="1" t="s">
        <v>418</v>
      </c>
      <c r="F311" s="1" t="str">
        <f>VLOOKUP(Table1113[[#This Row],[نام کارشناس دفتر فنی]],Table1[],3,0)</f>
        <v>کارشناس بازرسی وبرنامه ریزی تعمیرات برق وابزاردقیق(1)</v>
      </c>
      <c r="G311" s="1" t="s">
        <v>1000</v>
      </c>
      <c r="H311" t="str">
        <f>VLOOKUP(Table1113[[#This Row],[نام شخص کارشناس نظارت]],Table1[],3,0)</f>
        <v>کارشناس برق و ابزار دقیق نظارت (2)</v>
      </c>
      <c r="I311" s="1">
        <f>COUNTIF(Table2[کد سیستم],Table1113[[#This Row],[کد سیستم]])</f>
        <v>1</v>
      </c>
    </row>
    <row r="312" spans="1:9" hidden="1" x14ac:dyDescent="0.25">
      <c r="A312" s="1">
        <v>311</v>
      </c>
      <c r="B312" s="1" t="s">
        <v>2166</v>
      </c>
      <c r="C312" s="1" t="s">
        <v>2166</v>
      </c>
      <c r="D312" s="1" t="s">
        <v>3760</v>
      </c>
      <c r="E312" s="1" t="s">
        <v>418</v>
      </c>
      <c r="F312" s="1" t="str">
        <f>VLOOKUP(Table1113[[#This Row],[نام کارشناس دفتر فنی]],Table1[],3,0)</f>
        <v>کارشناس بازرسی وبرنامه ریزی تعمیرات برق وابزاردقیق(1)</v>
      </c>
      <c r="G312" s="1" t="s">
        <v>1000</v>
      </c>
      <c r="H312" t="str">
        <f>VLOOKUP(Table1113[[#This Row],[نام شخص کارشناس نظارت]],Table1[],3,0)</f>
        <v>کارشناس برق و ابزار دقیق نظارت (2)</v>
      </c>
      <c r="I312" s="1">
        <f>COUNTIF(Table2[کد سیستم],Table1113[[#This Row],[کد سیستم]])</f>
        <v>1</v>
      </c>
    </row>
    <row r="313" spans="1:9" hidden="1" x14ac:dyDescent="0.25">
      <c r="A313" s="1">
        <v>312</v>
      </c>
      <c r="B313" s="1" t="s">
        <v>2168</v>
      </c>
      <c r="C313" s="1" t="s">
        <v>2168</v>
      </c>
      <c r="D313" s="1" t="s">
        <v>3760</v>
      </c>
      <c r="E313" s="1" t="s">
        <v>418</v>
      </c>
      <c r="F313" s="1" t="str">
        <f>VLOOKUP(Table1113[[#This Row],[نام کارشناس دفتر فنی]],Table1[],3,0)</f>
        <v>کارشناس بازرسی وبرنامه ریزی تعمیرات برق وابزاردقیق(1)</v>
      </c>
      <c r="G313" s="1" t="s">
        <v>1000</v>
      </c>
      <c r="H313" t="str">
        <f>VLOOKUP(Table1113[[#This Row],[نام شخص کارشناس نظارت]],Table1[],3,0)</f>
        <v>کارشناس برق و ابزار دقیق نظارت (2)</v>
      </c>
      <c r="I313" s="1">
        <f>COUNTIF(Table2[کد سیستم],Table1113[[#This Row],[کد سیستم]])</f>
        <v>1</v>
      </c>
    </row>
    <row r="314" spans="1:9" hidden="1" x14ac:dyDescent="0.25">
      <c r="A314" s="1">
        <v>313</v>
      </c>
      <c r="B314" s="1" t="s">
        <v>2170</v>
      </c>
      <c r="C314" s="1" t="s">
        <v>2170</v>
      </c>
      <c r="D314" s="1" t="s">
        <v>3760</v>
      </c>
      <c r="E314" s="1" t="s">
        <v>418</v>
      </c>
      <c r="F314" s="1" t="str">
        <f>VLOOKUP(Table1113[[#This Row],[نام کارشناس دفتر فنی]],Table1[],3,0)</f>
        <v>کارشناس بازرسی وبرنامه ریزی تعمیرات برق وابزاردقیق(1)</v>
      </c>
      <c r="G314" s="1" t="s">
        <v>1000</v>
      </c>
      <c r="H314" t="str">
        <f>VLOOKUP(Table1113[[#This Row],[نام شخص کارشناس نظارت]],Table1[],3,0)</f>
        <v>کارشناس برق و ابزار دقیق نظارت (2)</v>
      </c>
      <c r="I314" s="1">
        <f>COUNTIF(Table2[کد سیستم],Table1113[[#This Row],[کد سیستم]])</f>
        <v>1</v>
      </c>
    </row>
    <row r="315" spans="1:9" hidden="1" x14ac:dyDescent="0.25">
      <c r="A315" s="1">
        <v>314</v>
      </c>
      <c r="B315" s="1" t="s">
        <v>2172</v>
      </c>
      <c r="C315" s="1" t="s">
        <v>2172</v>
      </c>
      <c r="D315" s="1" t="s">
        <v>3760</v>
      </c>
      <c r="E315" s="1" t="s">
        <v>418</v>
      </c>
      <c r="F315" s="1" t="str">
        <f>VLOOKUP(Table1113[[#This Row],[نام کارشناس دفتر فنی]],Table1[],3,0)</f>
        <v>کارشناس بازرسی وبرنامه ریزی تعمیرات برق وابزاردقیق(1)</v>
      </c>
      <c r="G315" s="1" t="s">
        <v>1000</v>
      </c>
      <c r="H315" t="str">
        <f>VLOOKUP(Table1113[[#This Row],[نام شخص کارشناس نظارت]],Table1[],3,0)</f>
        <v>کارشناس برق و ابزار دقیق نظارت (2)</v>
      </c>
      <c r="I315" s="1">
        <f>COUNTIF(Table2[کد سیستم],Table1113[[#This Row],[کد سیستم]])</f>
        <v>1</v>
      </c>
    </row>
    <row r="316" spans="1:9" hidden="1" x14ac:dyDescent="0.25">
      <c r="A316" s="1">
        <v>315</v>
      </c>
      <c r="B316" s="1" t="s">
        <v>2174</v>
      </c>
      <c r="C316" s="1" t="s">
        <v>2174</v>
      </c>
      <c r="D316" s="1" t="s">
        <v>3760</v>
      </c>
      <c r="E316" s="1" t="s">
        <v>418</v>
      </c>
      <c r="F316" s="1" t="str">
        <f>VLOOKUP(Table1113[[#This Row],[نام کارشناس دفتر فنی]],Table1[],3,0)</f>
        <v>کارشناس بازرسی وبرنامه ریزی تعمیرات برق وابزاردقیق(1)</v>
      </c>
      <c r="G316" s="1" t="s">
        <v>1000</v>
      </c>
      <c r="H316" t="str">
        <f>VLOOKUP(Table1113[[#This Row],[نام شخص کارشناس نظارت]],Table1[],3,0)</f>
        <v>کارشناس برق و ابزار دقیق نظارت (2)</v>
      </c>
      <c r="I316" s="1">
        <f>COUNTIF(Table2[کد سیستم],Table1113[[#This Row],[کد سیستم]])</f>
        <v>1</v>
      </c>
    </row>
    <row r="317" spans="1:9" hidden="1" x14ac:dyDescent="0.25">
      <c r="A317" s="1">
        <v>316</v>
      </c>
      <c r="B317" s="1" t="s">
        <v>2176</v>
      </c>
      <c r="C317" s="1" t="s">
        <v>2176</v>
      </c>
      <c r="D317" s="1" t="s">
        <v>3760</v>
      </c>
      <c r="E317" s="1" t="s">
        <v>418</v>
      </c>
      <c r="F317" s="1" t="str">
        <f>VLOOKUP(Table1113[[#This Row],[نام کارشناس دفتر فنی]],Table1[],3,0)</f>
        <v>کارشناس بازرسی وبرنامه ریزی تعمیرات برق وابزاردقیق(1)</v>
      </c>
      <c r="G317" s="1" t="s">
        <v>1000</v>
      </c>
      <c r="H317" t="str">
        <f>VLOOKUP(Table1113[[#This Row],[نام شخص کارشناس نظارت]],Table1[],3,0)</f>
        <v>کارشناس برق و ابزار دقیق نظارت (2)</v>
      </c>
      <c r="I317" s="1">
        <f>COUNTIF(Table2[کد سیستم],Table1113[[#This Row],[کد سیستم]])</f>
        <v>1</v>
      </c>
    </row>
    <row r="318" spans="1:9" hidden="1" x14ac:dyDescent="0.25">
      <c r="A318" s="1">
        <v>317</v>
      </c>
      <c r="B318" s="1" t="s">
        <v>2178</v>
      </c>
      <c r="C318" s="1" t="s">
        <v>2178</v>
      </c>
      <c r="D318" s="1" t="s">
        <v>3760</v>
      </c>
      <c r="E318" s="1" t="s">
        <v>418</v>
      </c>
      <c r="F318" s="1" t="str">
        <f>VLOOKUP(Table1113[[#This Row],[نام کارشناس دفتر فنی]],Table1[],3,0)</f>
        <v>کارشناس بازرسی وبرنامه ریزی تعمیرات برق وابزاردقیق(1)</v>
      </c>
      <c r="G318" s="1" t="s">
        <v>1000</v>
      </c>
      <c r="H318" t="str">
        <f>VLOOKUP(Table1113[[#This Row],[نام شخص کارشناس نظارت]],Table1[],3,0)</f>
        <v>کارشناس برق و ابزار دقیق نظارت (2)</v>
      </c>
      <c r="I318" s="1">
        <f>COUNTIF(Table2[کد سیستم],Table1113[[#This Row],[کد سیستم]])</f>
        <v>1</v>
      </c>
    </row>
    <row r="319" spans="1:9" hidden="1" x14ac:dyDescent="0.25">
      <c r="A319" s="1">
        <v>318</v>
      </c>
      <c r="B319" s="1" t="s">
        <v>2180</v>
      </c>
      <c r="C319" s="1" t="s">
        <v>2180</v>
      </c>
      <c r="D319" s="1" t="s">
        <v>3760</v>
      </c>
      <c r="E319" s="1" t="s">
        <v>418</v>
      </c>
      <c r="F319" s="1" t="str">
        <f>VLOOKUP(Table1113[[#This Row],[نام کارشناس دفتر فنی]],Table1[],3,0)</f>
        <v>کارشناس بازرسی وبرنامه ریزی تعمیرات برق وابزاردقیق(1)</v>
      </c>
      <c r="G319" s="1" t="s">
        <v>1000</v>
      </c>
      <c r="H319" t="str">
        <f>VLOOKUP(Table1113[[#This Row],[نام شخص کارشناس نظارت]],Table1[],3,0)</f>
        <v>کارشناس برق و ابزار دقیق نظارت (2)</v>
      </c>
      <c r="I319" s="1">
        <f>COUNTIF(Table2[کد سیستم],Table1113[[#This Row],[کد سیستم]])</f>
        <v>1</v>
      </c>
    </row>
    <row r="320" spans="1:9" hidden="1" x14ac:dyDescent="0.25">
      <c r="A320" s="1">
        <v>319</v>
      </c>
      <c r="B320" s="1" t="s">
        <v>2182</v>
      </c>
      <c r="C320" s="1" t="s">
        <v>2182</v>
      </c>
      <c r="D320" s="1" t="s">
        <v>3760</v>
      </c>
      <c r="E320" s="1" t="s">
        <v>418</v>
      </c>
      <c r="F320" s="1" t="str">
        <f>VLOOKUP(Table1113[[#This Row],[نام کارشناس دفتر فنی]],Table1[],3,0)</f>
        <v>کارشناس بازرسی وبرنامه ریزی تعمیرات برق وابزاردقیق(1)</v>
      </c>
      <c r="G320" s="1" t="s">
        <v>1000</v>
      </c>
      <c r="H320" t="str">
        <f>VLOOKUP(Table1113[[#This Row],[نام شخص کارشناس نظارت]],Table1[],3,0)</f>
        <v>کارشناس برق و ابزار دقیق نظارت (2)</v>
      </c>
      <c r="I320" s="1">
        <f>COUNTIF(Table2[کد سیستم],Table1113[[#This Row],[کد سیستم]])</f>
        <v>1</v>
      </c>
    </row>
    <row r="321" spans="1:9" hidden="1" x14ac:dyDescent="0.25">
      <c r="A321" s="1">
        <v>320</v>
      </c>
      <c r="B321" s="1" t="s">
        <v>2184</v>
      </c>
      <c r="C321" s="1" t="s">
        <v>2184</v>
      </c>
      <c r="D321" s="1" t="s">
        <v>3760</v>
      </c>
      <c r="E321" s="1" t="s">
        <v>418</v>
      </c>
      <c r="F321" s="1" t="str">
        <f>VLOOKUP(Table1113[[#This Row],[نام کارشناس دفتر فنی]],Table1[],3,0)</f>
        <v>کارشناس بازرسی وبرنامه ریزی تعمیرات برق وابزاردقیق(1)</v>
      </c>
      <c r="G321" s="1" t="s">
        <v>1000</v>
      </c>
      <c r="H321" t="str">
        <f>VLOOKUP(Table1113[[#This Row],[نام شخص کارشناس نظارت]],Table1[],3,0)</f>
        <v>کارشناس برق و ابزار دقیق نظارت (2)</v>
      </c>
      <c r="I321" s="1">
        <f>COUNTIF(Table2[کد سیستم],Table1113[[#This Row],[کد سیستم]])</f>
        <v>1</v>
      </c>
    </row>
    <row r="322" spans="1:9" hidden="1" x14ac:dyDescent="0.25">
      <c r="A322" s="1">
        <v>321</v>
      </c>
      <c r="B322" s="1" t="s">
        <v>2186</v>
      </c>
      <c r="C322" s="1" t="s">
        <v>2186</v>
      </c>
      <c r="D322" s="1" t="s">
        <v>3760</v>
      </c>
      <c r="E322" s="1" t="s">
        <v>418</v>
      </c>
      <c r="F322" s="1" t="str">
        <f>VLOOKUP(Table1113[[#This Row],[نام کارشناس دفتر فنی]],Table1[],3,0)</f>
        <v>کارشناس بازرسی وبرنامه ریزی تعمیرات برق وابزاردقیق(1)</v>
      </c>
      <c r="G322" s="1" t="s">
        <v>1000</v>
      </c>
      <c r="H322" t="str">
        <f>VLOOKUP(Table1113[[#This Row],[نام شخص کارشناس نظارت]],Table1[],3,0)</f>
        <v>کارشناس برق و ابزار دقیق نظارت (2)</v>
      </c>
      <c r="I322" s="1">
        <f>COUNTIF(Table2[کد سیستم],Table1113[[#This Row],[کد سیستم]])</f>
        <v>1</v>
      </c>
    </row>
    <row r="323" spans="1:9" hidden="1" x14ac:dyDescent="0.25">
      <c r="A323" s="1">
        <v>322</v>
      </c>
      <c r="B323" s="1" t="s">
        <v>2188</v>
      </c>
      <c r="C323" s="1" t="s">
        <v>2188</v>
      </c>
      <c r="D323" s="1" t="s">
        <v>3760</v>
      </c>
      <c r="E323" s="1" t="s">
        <v>418</v>
      </c>
      <c r="F323" s="1" t="str">
        <f>VLOOKUP(Table1113[[#This Row],[نام کارشناس دفتر فنی]],Table1[],3,0)</f>
        <v>کارشناس بازرسی وبرنامه ریزی تعمیرات برق وابزاردقیق(1)</v>
      </c>
      <c r="G323" s="1" t="s">
        <v>1000</v>
      </c>
      <c r="H323" t="str">
        <f>VLOOKUP(Table1113[[#This Row],[نام شخص کارشناس نظارت]],Table1[],3,0)</f>
        <v>کارشناس برق و ابزار دقیق نظارت (2)</v>
      </c>
      <c r="I323" s="1">
        <f>COUNTIF(Table2[کد سیستم],Table1113[[#This Row],[کد سیستم]])</f>
        <v>1</v>
      </c>
    </row>
    <row r="324" spans="1:9" hidden="1" x14ac:dyDescent="0.25">
      <c r="A324" s="1">
        <v>323</v>
      </c>
      <c r="B324" s="1" t="s">
        <v>2190</v>
      </c>
      <c r="C324" s="1" t="s">
        <v>2190</v>
      </c>
      <c r="D324" s="1" t="s">
        <v>3760</v>
      </c>
      <c r="E324" s="1" t="s">
        <v>418</v>
      </c>
      <c r="F324" s="1" t="str">
        <f>VLOOKUP(Table1113[[#This Row],[نام کارشناس دفتر فنی]],Table1[],3,0)</f>
        <v>کارشناس بازرسی وبرنامه ریزی تعمیرات برق وابزاردقیق(1)</v>
      </c>
      <c r="G324" s="1" t="s">
        <v>1000</v>
      </c>
      <c r="H324" t="str">
        <f>VLOOKUP(Table1113[[#This Row],[نام شخص کارشناس نظارت]],Table1[],3,0)</f>
        <v>کارشناس برق و ابزار دقیق نظارت (2)</v>
      </c>
      <c r="I324" s="1">
        <f>COUNTIF(Table2[کد سیستم],Table1113[[#This Row],[کد سیستم]])</f>
        <v>1</v>
      </c>
    </row>
    <row r="325" spans="1:9" hidden="1" x14ac:dyDescent="0.25">
      <c r="A325" s="1">
        <v>324</v>
      </c>
      <c r="B325" s="1" t="s">
        <v>2192</v>
      </c>
      <c r="C325" s="1" t="s">
        <v>2192</v>
      </c>
      <c r="D325" s="1" t="s">
        <v>3760</v>
      </c>
      <c r="E325" s="1" t="s">
        <v>418</v>
      </c>
      <c r="F325" s="1" t="str">
        <f>VLOOKUP(Table1113[[#This Row],[نام کارشناس دفتر فنی]],Table1[],3,0)</f>
        <v>کارشناس بازرسی وبرنامه ریزی تعمیرات برق وابزاردقیق(1)</v>
      </c>
      <c r="G325" s="1" t="s">
        <v>1000</v>
      </c>
      <c r="H325" t="str">
        <f>VLOOKUP(Table1113[[#This Row],[نام شخص کارشناس نظارت]],Table1[],3,0)</f>
        <v>کارشناس برق و ابزار دقیق نظارت (2)</v>
      </c>
      <c r="I325" s="1">
        <f>COUNTIF(Table2[کد سیستم],Table1113[[#This Row],[کد سیستم]])</f>
        <v>1</v>
      </c>
    </row>
    <row r="326" spans="1:9" hidden="1" x14ac:dyDescent="0.25">
      <c r="A326" s="1">
        <v>325</v>
      </c>
      <c r="B326" s="1" t="s">
        <v>2194</v>
      </c>
      <c r="C326" s="1" t="s">
        <v>2194</v>
      </c>
      <c r="D326" s="1" t="s">
        <v>3760</v>
      </c>
      <c r="E326" s="1" t="s">
        <v>418</v>
      </c>
      <c r="F326" s="1" t="str">
        <f>VLOOKUP(Table1113[[#This Row],[نام کارشناس دفتر فنی]],Table1[],3,0)</f>
        <v>کارشناس بازرسی وبرنامه ریزی تعمیرات برق وابزاردقیق(1)</v>
      </c>
      <c r="G326" s="1" t="s">
        <v>1000</v>
      </c>
      <c r="H326" t="str">
        <f>VLOOKUP(Table1113[[#This Row],[نام شخص کارشناس نظارت]],Table1[],3,0)</f>
        <v>کارشناس برق و ابزار دقیق نظارت (2)</v>
      </c>
      <c r="I326" s="1">
        <f>COUNTIF(Table2[کد سیستم],Table1113[[#This Row],[کد سیستم]])</f>
        <v>1</v>
      </c>
    </row>
    <row r="327" spans="1:9" hidden="1" x14ac:dyDescent="0.25">
      <c r="A327" s="1">
        <v>326</v>
      </c>
      <c r="B327" s="1" t="s">
        <v>2196</v>
      </c>
      <c r="C327" s="1" t="s">
        <v>2196</v>
      </c>
      <c r="D327" s="1" t="s">
        <v>3760</v>
      </c>
      <c r="E327" s="1" t="s">
        <v>418</v>
      </c>
      <c r="F327" s="1" t="str">
        <f>VLOOKUP(Table1113[[#This Row],[نام کارشناس دفتر فنی]],Table1[],3,0)</f>
        <v>کارشناس بازرسی وبرنامه ریزی تعمیرات برق وابزاردقیق(1)</v>
      </c>
      <c r="G327" s="1" t="s">
        <v>1000</v>
      </c>
      <c r="H327" t="str">
        <f>VLOOKUP(Table1113[[#This Row],[نام شخص کارشناس نظارت]],Table1[],3,0)</f>
        <v>کارشناس برق و ابزار دقیق نظارت (2)</v>
      </c>
      <c r="I327" s="1">
        <f>COUNTIF(Table2[کد سیستم],Table1113[[#This Row],[کد سیستم]])</f>
        <v>1</v>
      </c>
    </row>
    <row r="328" spans="1:9" hidden="1" x14ac:dyDescent="0.25">
      <c r="A328" s="1">
        <v>327</v>
      </c>
      <c r="B328" s="1" t="s">
        <v>2198</v>
      </c>
      <c r="C328" s="1" t="s">
        <v>2198</v>
      </c>
      <c r="D328" s="1" t="s">
        <v>3760</v>
      </c>
      <c r="E328" s="1" t="s">
        <v>418</v>
      </c>
      <c r="F328" s="1" t="str">
        <f>VLOOKUP(Table1113[[#This Row],[نام کارشناس دفتر فنی]],Table1[],3,0)</f>
        <v>کارشناس بازرسی وبرنامه ریزی تعمیرات برق وابزاردقیق(1)</v>
      </c>
      <c r="G328" s="1" t="s">
        <v>1000</v>
      </c>
      <c r="H328" t="str">
        <f>VLOOKUP(Table1113[[#This Row],[نام شخص کارشناس نظارت]],Table1[],3,0)</f>
        <v>کارشناس برق و ابزار دقیق نظارت (2)</v>
      </c>
      <c r="I328" s="1">
        <f>COUNTIF(Table2[کد سیستم],Table1113[[#This Row],[کد سیستم]])</f>
        <v>1</v>
      </c>
    </row>
    <row r="329" spans="1:9" hidden="1" x14ac:dyDescent="0.25">
      <c r="A329" s="1">
        <v>328</v>
      </c>
      <c r="B329" s="1" t="s">
        <v>2200</v>
      </c>
      <c r="C329" s="1" t="s">
        <v>2200</v>
      </c>
      <c r="D329" s="1" t="s">
        <v>3760</v>
      </c>
      <c r="E329" s="1" t="s">
        <v>418</v>
      </c>
      <c r="F329" s="1" t="str">
        <f>VLOOKUP(Table1113[[#This Row],[نام کارشناس دفتر فنی]],Table1[],3,0)</f>
        <v>کارشناس بازرسی وبرنامه ریزی تعمیرات برق وابزاردقیق(1)</v>
      </c>
      <c r="G329" s="1" t="s">
        <v>1000</v>
      </c>
      <c r="H329" t="str">
        <f>VLOOKUP(Table1113[[#This Row],[نام شخص کارشناس نظارت]],Table1[],3,0)</f>
        <v>کارشناس برق و ابزار دقیق نظارت (2)</v>
      </c>
      <c r="I329" s="1">
        <f>COUNTIF(Table2[کد سیستم],Table1113[[#This Row],[کد سیستم]])</f>
        <v>1</v>
      </c>
    </row>
    <row r="330" spans="1:9" hidden="1" x14ac:dyDescent="0.25">
      <c r="A330" s="1">
        <v>329</v>
      </c>
      <c r="B330" s="1" t="s">
        <v>2202</v>
      </c>
      <c r="C330" s="1" t="s">
        <v>2202</v>
      </c>
      <c r="D330" s="1" t="s">
        <v>3760</v>
      </c>
      <c r="E330" s="1" t="s">
        <v>418</v>
      </c>
      <c r="F330" s="1" t="str">
        <f>VLOOKUP(Table1113[[#This Row],[نام کارشناس دفتر فنی]],Table1[],3,0)</f>
        <v>کارشناس بازرسی وبرنامه ریزی تعمیرات برق وابزاردقیق(1)</v>
      </c>
      <c r="G330" s="1" t="s">
        <v>1000</v>
      </c>
      <c r="H330" t="str">
        <f>VLOOKUP(Table1113[[#This Row],[نام شخص کارشناس نظارت]],Table1[],3,0)</f>
        <v>کارشناس برق و ابزار دقیق نظارت (2)</v>
      </c>
      <c r="I330" s="1">
        <f>COUNTIF(Table2[کد سیستم],Table1113[[#This Row],[کد سیستم]])</f>
        <v>1</v>
      </c>
    </row>
    <row r="331" spans="1:9" hidden="1" x14ac:dyDescent="0.25">
      <c r="A331" s="1">
        <v>330</v>
      </c>
      <c r="B331" s="1" t="s">
        <v>2204</v>
      </c>
      <c r="C331" s="1" t="s">
        <v>2204</v>
      </c>
      <c r="D331" s="1" t="s">
        <v>3760</v>
      </c>
      <c r="E331" s="1" t="s">
        <v>418</v>
      </c>
      <c r="F331" s="1" t="str">
        <f>VLOOKUP(Table1113[[#This Row],[نام کارشناس دفتر فنی]],Table1[],3,0)</f>
        <v>کارشناس بازرسی وبرنامه ریزی تعمیرات برق وابزاردقیق(1)</v>
      </c>
      <c r="G331" s="1" t="s">
        <v>1000</v>
      </c>
      <c r="H331" t="str">
        <f>VLOOKUP(Table1113[[#This Row],[نام شخص کارشناس نظارت]],Table1[],3,0)</f>
        <v>کارشناس برق و ابزار دقیق نظارت (2)</v>
      </c>
      <c r="I331" s="1">
        <f>COUNTIF(Table2[کد سیستم],Table1113[[#This Row],[کد سیستم]])</f>
        <v>1</v>
      </c>
    </row>
    <row r="332" spans="1:9" hidden="1" x14ac:dyDescent="0.25">
      <c r="A332" s="1">
        <v>331</v>
      </c>
      <c r="B332" s="1" t="s">
        <v>2206</v>
      </c>
      <c r="C332" s="1" t="s">
        <v>2206</v>
      </c>
      <c r="D332" s="1" t="s">
        <v>3760</v>
      </c>
      <c r="E332" s="1" t="s">
        <v>418</v>
      </c>
      <c r="F332" s="1" t="str">
        <f>VLOOKUP(Table1113[[#This Row],[نام کارشناس دفتر فنی]],Table1[],3,0)</f>
        <v>کارشناس بازرسی وبرنامه ریزی تعمیرات برق وابزاردقیق(1)</v>
      </c>
      <c r="G332" s="1" t="s">
        <v>1000</v>
      </c>
      <c r="H332" t="str">
        <f>VLOOKUP(Table1113[[#This Row],[نام شخص کارشناس نظارت]],Table1[],3,0)</f>
        <v>کارشناس برق و ابزار دقیق نظارت (2)</v>
      </c>
      <c r="I332" s="1">
        <f>COUNTIF(Table2[کد سیستم],Table1113[[#This Row],[کد سیستم]])</f>
        <v>1</v>
      </c>
    </row>
    <row r="333" spans="1:9" hidden="1" x14ac:dyDescent="0.25">
      <c r="A333" s="1">
        <v>332</v>
      </c>
      <c r="B333" s="1" t="s">
        <v>2208</v>
      </c>
      <c r="C333" s="1" t="s">
        <v>2208</v>
      </c>
      <c r="D333" s="1" t="s">
        <v>3760</v>
      </c>
      <c r="E333" s="1" t="s">
        <v>418</v>
      </c>
      <c r="F333" s="1" t="str">
        <f>VLOOKUP(Table1113[[#This Row],[نام کارشناس دفتر فنی]],Table1[],3,0)</f>
        <v>کارشناس بازرسی وبرنامه ریزی تعمیرات برق وابزاردقیق(1)</v>
      </c>
      <c r="G333" s="1" t="s">
        <v>1000</v>
      </c>
      <c r="H333" t="str">
        <f>VLOOKUP(Table1113[[#This Row],[نام شخص کارشناس نظارت]],Table1[],3,0)</f>
        <v>کارشناس برق و ابزار دقیق نظارت (2)</v>
      </c>
      <c r="I333" s="1">
        <f>COUNTIF(Table2[کد سیستم],Table1113[[#This Row],[کد سیستم]])</f>
        <v>1</v>
      </c>
    </row>
    <row r="334" spans="1:9" hidden="1" x14ac:dyDescent="0.25">
      <c r="A334" s="1">
        <v>333</v>
      </c>
      <c r="B334" s="1" t="s">
        <v>2210</v>
      </c>
      <c r="C334" s="1" t="s">
        <v>2210</v>
      </c>
      <c r="D334" s="1" t="s">
        <v>3760</v>
      </c>
      <c r="E334" s="1" t="s">
        <v>418</v>
      </c>
      <c r="F334" s="1" t="str">
        <f>VLOOKUP(Table1113[[#This Row],[نام کارشناس دفتر فنی]],Table1[],3,0)</f>
        <v>کارشناس بازرسی وبرنامه ریزی تعمیرات برق وابزاردقیق(1)</v>
      </c>
      <c r="G334" s="1" t="s">
        <v>1000</v>
      </c>
      <c r="H334" t="str">
        <f>VLOOKUP(Table1113[[#This Row],[نام شخص کارشناس نظارت]],Table1[],3,0)</f>
        <v>کارشناس برق و ابزار دقیق نظارت (2)</v>
      </c>
      <c r="I334" s="1">
        <f>COUNTIF(Table2[کد سیستم],Table1113[[#This Row],[کد سیستم]])</f>
        <v>1</v>
      </c>
    </row>
    <row r="335" spans="1:9" hidden="1" x14ac:dyDescent="0.25">
      <c r="A335" s="1">
        <v>334</v>
      </c>
      <c r="B335" s="1" t="s">
        <v>2212</v>
      </c>
      <c r="C335" s="1" t="s">
        <v>2212</v>
      </c>
      <c r="D335" s="1" t="s">
        <v>3760</v>
      </c>
      <c r="E335" s="1" t="s">
        <v>418</v>
      </c>
      <c r="F335" s="1" t="str">
        <f>VLOOKUP(Table1113[[#This Row],[نام کارشناس دفتر فنی]],Table1[],3,0)</f>
        <v>کارشناس بازرسی وبرنامه ریزی تعمیرات برق وابزاردقیق(1)</v>
      </c>
      <c r="G335" s="1" t="s">
        <v>1000</v>
      </c>
      <c r="H335" t="str">
        <f>VLOOKUP(Table1113[[#This Row],[نام شخص کارشناس نظارت]],Table1[],3,0)</f>
        <v>کارشناس برق و ابزار دقیق نظارت (2)</v>
      </c>
      <c r="I335" s="1">
        <f>COUNTIF(Table2[کد سیستم],Table1113[[#This Row],[کد سیستم]])</f>
        <v>1</v>
      </c>
    </row>
    <row r="336" spans="1:9" hidden="1" x14ac:dyDescent="0.25">
      <c r="A336" s="1">
        <v>335</v>
      </c>
      <c r="B336" s="1" t="s">
        <v>2214</v>
      </c>
      <c r="C336" s="1" t="s">
        <v>2214</v>
      </c>
      <c r="D336" s="1" t="s">
        <v>3760</v>
      </c>
      <c r="E336" s="1" t="s">
        <v>418</v>
      </c>
      <c r="F336" s="1" t="str">
        <f>VLOOKUP(Table1113[[#This Row],[نام کارشناس دفتر فنی]],Table1[],3,0)</f>
        <v>کارشناس بازرسی وبرنامه ریزی تعمیرات برق وابزاردقیق(1)</v>
      </c>
      <c r="G336" s="1" t="s">
        <v>1000</v>
      </c>
      <c r="H336" t="str">
        <f>VLOOKUP(Table1113[[#This Row],[نام شخص کارشناس نظارت]],Table1[],3,0)</f>
        <v>کارشناس برق و ابزار دقیق نظارت (2)</v>
      </c>
      <c r="I336" s="1">
        <f>COUNTIF(Table2[کد سیستم],Table1113[[#This Row],[کد سیستم]])</f>
        <v>1</v>
      </c>
    </row>
    <row r="337" spans="1:9" hidden="1" x14ac:dyDescent="0.25">
      <c r="A337" s="1">
        <v>336</v>
      </c>
      <c r="B337" s="1" t="s">
        <v>2216</v>
      </c>
      <c r="C337" s="1" t="s">
        <v>2216</v>
      </c>
      <c r="D337" s="1" t="s">
        <v>3760</v>
      </c>
      <c r="E337" s="1" t="s">
        <v>418</v>
      </c>
      <c r="F337" s="1" t="str">
        <f>VLOOKUP(Table1113[[#This Row],[نام کارشناس دفتر فنی]],Table1[],3,0)</f>
        <v>کارشناس بازرسی وبرنامه ریزی تعمیرات برق وابزاردقیق(1)</v>
      </c>
      <c r="G337" s="1" t="s">
        <v>1000</v>
      </c>
      <c r="H337" t="str">
        <f>VLOOKUP(Table1113[[#This Row],[نام شخص کارشناس نظارت]],Table1[],3,0)</f>
        <v>کارشناس برق و ابزار دقیق نظارت (2)</v>
      </c>
      <c r="I337" s="1">
        <f>COUNTIF(Table2[کد سیستم],Table1113[[#This Row],[کد سیستم]])</f>
        <v>1</v>
      </c>
    </row>
    <row r="338" spans="1:9" hidden="1" x14ac:dyDescent="0.25">
      <c r="A338" s="1">
        <v>337</v>
      </c>
      <c r="B338" s="1" t="s">
        <v>2218</v>
      </c>
      <c r="C338" s="1" t="s">
        <v>2218</v>
      </c>
      <c r="D338" s="1" t="s">
        <v>3760</v>
      </c>
      <c r="E338" s="1" t="s">
        <v>418</v>
      </c>
      <c r="F338" s="1" t="str">
        <f>VLOOKUP(Table1113[[#This Row],[نام کارشناس دفتر فنی]],Table1[],3,0)</f>
        <v>کارشناس بازرسی وبرنامه ریزی تعمیرات برق وابزاردقیق(1)</v>
      </c>
      <c r="G338" s="1" t="s">
        <v>1000</v>
      </c>
      <c r="H338" t="str">
        <f>VLOOKUP(Table1113[[#This Row],[نام شخص کارشناس نظارت]],Table1[],3,0)</f>
        <v>کارشناس برق و ابزار دقیق نظارت (2)</v>
      </c>
      <c r="I338" s="1">
        <f>COUNTIF(Table2[کد سیستم],Table1113[[#This Row],[کد سیستم]])</f>
        <v>1</v>
      </c>
    </row>
    <row r="339" spans="1:9" hidden="1" x14ac:dyDescent="0.25">
      <c r="A339" s="1">
        <v>338</v>
      </c>
      <c r="B339" s="1" t="s">
        <v>2220</v>
      </c>
      <c r="C339" s="1" t="s">
        <v>2220</v>
      </c>
      <c r="D339" s="1" t="s">
        <v>3760</v>
      </c>
      <c r="E339" s="1" t="s">
        <v>418</v>
      </c>
      <c r="F339" s="1" t="str">
        <f>VLOOKUP(Table1113[[#This Row],[نام کارشناس دفتر فنی]],Table1[],3,0)</f>
        <v>کارشناس بازرسی وبرنامه ریزی تعمیرات برق وابزاردقیق(1)</v>
      </c>
      <c r="G339" s="1" t="s">
        <v>1000</v>
      </c>
      <c r="H339" t="str">
        <f>VLOOKUP(Table1113[[#This Row],[نام شخص کارشناس نظارت]],Table1[],3,0)</f>
        <v>کارشناس برق و ابزار دقیق نظارت (2)</v>
      </c>
      <c r="I339" s="1">
        <f>COUNTIF(Table2[کد سیستم],Table1113[[#This Row],[کد سیستم]])</f>
        <v>1</v>
      </c>
    </row>
    <row r="340" spans="1:9" hidden="1" x14ac:dyDescent="0.25">
      <c r="A340" s="1">
        <v>339</v>
      </c>
      <c r="B340" s="1" t="s">
        <v>2222</v>
      </c>
      <c r="C340" s="1" t="s">
        <v>2222</v>
      </c>
      <c r="D340" s="1" t="s">
        <v>3760</v>
      </c>
      <c r="E340" s="1" t="s">
        <v>418</v>
      </c>
      <c r="F340" s="1" t="str">
        <f>VLOOKUP(Table1113[[#This Row],[نام کارشناس دفتر فنی]],Table1[],3,0)</f>
        <v>کارشناس بازرسی وبرنامه ریزی تعمیرات برق وابزاردقیق(1)</v>
      </c>
      <c r="G340" s="1" t="s">
        <v>1000</v>
      </c>
      <c r="H340" t="str">
        <f>VLOOKUP(Table1113[[#This Row],[نام شخص کارشناس نظارت]],Table1[],3,0)</f>
        <v>کارشناس برق و ابزار دقیق نظارت (2)</v>
      </c>
      <c r="I340" s="1">
        <f>COUNTIF(Table2[کد سیستم],Table1113[[#This Row],[کد سیستم]])</f>
        <v>1</v>
      </c>
    </row>
    <row r="341" spans="1:9" hidden="1" x14ac:dyDescent="0.25">
      <c r="A341" s="1">
        <v>340</v>
      </c>
      <c r="B341" s="1" t="s">
        <v>2224</v>
      </c>
      <c r="C341" s="1" t="s">
        <v>2224</v>
      </c>
      <c r="D341" s="1" t="s">
        <v>3760</v>
      </c>
      <c r="E341" s="1" t="s">
        <v>418</v>
      </c>
      <c r="F341" s="1" t="str">
        <f>VLOOKUP(Table1113[[#This Row],[نام کارشناس دفتر فنی]],Table1[],3,0)</f>
        <v>کارشناس بازرسی وبرنامه ریزی تعمیرات برق وابزاردقیق(1)</v>
      </c>
      <c r="G341" s="1" t="s">
        <v>1000</v>
      </c>
      <c r="H341" t="str">
        <f>VLOOKUP(Table1113[[#This Row],[نام شخص کارشناس نظارت]],Table1[],3,0)</f>
        <v>کارشناس برق و ابزار دقیق نظارت (2)</v>
      </c>
      <c r="I341" s="1">
        <f>COUNTIF(Table2[کد سیستم],Table1113[[#This Row],[کد سیستم]])</f>
        <v>1</v>
      </c>
    </row>
    <row r="342" spans="1:9" hidden="1" x14ac:dyDescent="0.25">
      <c r="A342" s="1">
        <v>341</v>
      </c>
      <c r="B342" s="1" t="s">
        <v>2226</v>
      </c>
      <c r="C342" s="1" t="s">
        <v>2226</v>
      </c>
      <c r="D342" s="1" t="s">
        <v>3760</v>
      </c>
      <c r="E342" s="1" t="s">
        <v>418</v>
      </c>
      <c r="F342" s="1" t="str">
        <f>VLOOKUP(Table1113[[#This Row],[نام کارشناس دفتر فنی]],Table1[],3,0)</f>
        <v>کارشناس بازرسی وبرنامه ریزی تعمیرات برق وابزاردقیق(1)</v>
      </c>
      <c r="G342" s="1" t="s">
        <v>1000</v>
      </c>
      <c r="H342" t="str">
        <f>VLOOKUP(Table1113[[#This Row],[نام شخص کارشناس نظارت]],Table1[],3,0)</f>
        <v>کارشناس برق و ابزار دقیق نظارت (2)</v>
      </c>
      <c r="I342" s="1">
        <f>COUNTIF(Table2[کد سیستم],Table1113[[#This Row],[کد سیستم]])</f>
        <v>1</v>
      </c>
    </row>
    <row r="343" spans="1:9" hidden="1" x14ac:dyDescent="0.25">
      <c r="A343" s="1">
        <v>342</v>
      </c>
      <c r="B343" s="1" t="s">
        <v>2228</v>
      </c>
      <c r="C343" s="1" t="s">
        <v>2228</v>
      </c>
      <c r="D343" s="1" t="s">
        <v>3760</v>
      </c>
      <c r="E343" s="1" t="s">
        <v>418</v>
      </c>
      <c r="F343" s="1" t="str">
        <f>VLOOKUP(Table1113[[#This Row],[نام کارشناس دفتر فنی]],Table1[],3,0)</f>
        <v>کارشناس بازرسی وبرنامه ریزی تعمیرات برق وابزاردقیق(1)</v>
      </c>
      <c r="G343" s="1" t="s">
        <v>1000</v>
      </c>
      <c r="H343" t="str">
        <f>VLOOKUP(Table1113[[#This Row],[نام شخص کارشناس نظارت]],Table1[],3,0)</f>
        <v>کارشناس برق و ابزار دقیق نظارت (2)</v>
      </c>
      <c r="I343" s="1">
        <f>COUNTIF(Table2[کد سیستم],Table1113[[#This Row],[کد سیستم]])</f>
        <v>1</v>
      </c>
    </row>
    <row r="344" spans="1:9" hidden="1" x14ac:dyDescent="0.25">
      <c r="A344" s="1">
        <v>343</v>
      </c>
      <c r="B344" s="1" t="s">
        <v>2230</v>
      </c>
      <c r="C344" s="1" t="s">
        <v>2230</v>
      </c>
      <c r="D344" s="1" t="s">
        <v>3760</v>
      </c>
      <c r="E344" s="1" t="s">
        <v>418</v>
      </c>
      <c r="F344" s="1" t="str">
        <f>VLOOKUP(Table1113[[#This Row],[نام کارشناس دفتر فنی]],Table1[],3,0)</f>
        <v>کارشناس بازرسی وبرنامه ریزی تعمیرات برق وابزاردقیق(1)</v>
      </c>
      <c r="G344" s="1" t="s">
        <v>1000</v>
      </c>
      <c r="H344" t="str">
        <f>VLOOKUP(Table1113[[#This Row],[نام شخص کارشناس نظارت]],Table1[],3,0)</f>
        <v>کارشناس برق و ابزار دقیق نظارت (2)</v>
      </c>
      <c r="I344" s="1">
        <f>COUNTIF(Table2[کد سیستم],Table1113[[#This Row],[کد سیستم]])</f>
        <v>1</v>
      </c>
    </row>
    <row r="345" spans="1:9" hidden="1" x14ac:dyDescent="0.25">
      <c r="A345" s="1">
        <v>344</v>
      </c>
      <c r="B345" s="1" t="s">
        <v>2232</v>
      </c>
      <c r="C345" s="1" t="s">
        <v>2232</v>
      </c>
      <c r="D345" s="1" t="s">
        <v>3760</v>
      </c>
      <c r="E345" s="1" t="s">
        <v>418</v>
      </c>
      <c r="F345" s="1" t="str">
        <f>VLOOKUP(Table1113[[#This Row],[نام کارشناس دفتر فنی]],Table1[],3,0)</f>
        <v>کارشناس بازرسی وبرنامه ریزی تعمیرات برق وابزاردقیق(1)</v>
      </c>
      <c r="G345" s="1" t="s">
        <v>1000</v>
      </c>
      <c r="H345" t="str">
        <f>VLOOKUP(Table1113[[#This Row],[نام شخص کارشناس نظارت]],Table1[],3,0)</f>
        <v>کارشناس برق و ابزار دقیق نظارت (2)</v>
      </c>
      <c r="I345" s="1">
        <f>COUNTIF(Table2[کد سیستم],Table1113[[#This Row],[کد سیستم]])</f>
        <v>1</v>
      </c>
    </row>
    <row r="346" spans="1:9" hidden="1" x14ac:dyDescent="0.25">
      <c r="A346" s="1">
        <v>345</v>
      </c>
      <c r="B346" s="1" t="s">
        <v>2234</v>
      </c>
      <c r="C346" s="1" t="s">
        <v>2234</v>
      </c>
      <c r="D346" s="1" t="s">
        <v>3760</v>
      </c>
      <c r="E346" s="1" t="s">
        <v>418</v>
      </c>
      <c r="F346" s="1" t="str">
        <f>VLOOKUP(Table1113[[#This Row],[نام کارشناس دفتر فنی]],Table1[],3,0)</f>
        <v>کارشناس بازرسی وبرنامه ریزی تعمیرات برق وابزاردقیق(1)</v>
      </c>
      <c r="G346" s="1" t="s">
        <v>1000</v>
      </c>
      <c r="H346" t="str">
        <f>VLOOKUP(Table1113[[#This Row],[نام شخص کارشناس نظارت]],Table1[],3,0)</f>
        <v>کارشناس برق و ابزار دقیق نظارت (2)</v>
      </c>
      <c r="I346" s="1">
        <f>COUNTIF(Table2[کد سیستم],Table1113[[#This Row],[کد سیستم]])</f>
        <v>1</v>
      </c>
    </row>
    <row r="347" spans="1:9" hidden="1" x14ac:dyDescent="0.25">
      <c r="A347" s="1">
        <v>346</v>
      </c>
      <c r="B347" s="1" t="s">
        <v>2236</v>
      </c>
      <c r="C347" s="1" t="s">
        <v>2236</v>
      </c>
      <c r="D347" s="1" t="s">
        <v>3760</v>
      </c>
      <c r="E347" s="1" t="s">
        <v>418</v>
      </c>
      <c r="F347" s="1" t="str">
        <f>VLOOKUP(Table1113[[#This Row],[نام کارشناس دفتر فنی]],Table1[],3,0)</f>
        <v>کارشناس بازرسی وبرنامه ریزی تعمیرات برق وابزاردقیق(1)</v>
      </c>
      <c r="G347" s="1" t="s">
        <v>1000</v>
      </c>
      <c r="H347" t="str">
        <f>VLOOKUP(Table1113[[#This Row],[نام شخص کارشناس نظارت]],Table1[],3,0)</f>
        <v>کارشناس برق و ابزار دقیق نظارت (2)</v>
      </c>
      <c r="I347" s="1">
        <f>COUNTIF(Table2[کد سیستم],Table1113[[#This Row],[کد سیستم]])</f>
        <v>1</v>
      </c>
    </row>
    <row r="348" spans="1:9" hidden="1" x14ac:dyDescent="0.25">
      <c r="A348" s="1">
        <v>347</v>
      </c>
      <c r="B348" s="1" t="s">
        <v>2238</v>
      </c>
      <c r="C348" s="1" t="s">
        <v>2238</v>
      </c>
      <c r="D348" s="1" t="s">
        <v>3760</v>
      </c>
      <c r="E348" s="1" t="s">
        <v>418</v>
      </c>
      <c r="F348" s="1" t="str">
        <f>VLOOKUP(Table1113[[#This Row],[نام کارشناس دفتر فنی]],Table1[],3,0)</f>
        <v>کارشناس بازرسی وبرنامه ریزی تعمیرات برق وابزاردقیق(1)</v>
      </c>
      <c r="G348" s="1" t="s">
        <v>1000</v>
      </c>
      <c r="H348" t="str">
        <f>VLOOKUP(Table1113[[#This Row],[نام شخص کارشناس نظارت]],Table1[],3,0)</f>
        <v>کارشناس برق و ابزار دقیق نظارت (2)</v>
      </c>
      <c r="I348" s="1">
        <f>COUNTIF(Table2[کد سیستم],Table1113[[#This Row],[کد سیستم]])</f>
        <v>1</v>
      </c>
    </row>
    <row r="349" spans="1:9" hidden="1" x14ac:dyDescent="0.25">
      <c r="A349" s="1">
        <v>348</v>
      </c>
      <c r="B349" s="1" t="s">
        <v>2240</v>
      </c>
      <c r="C349" s="1" t="s">
        <v>2240</v>
      </c>
      <c r="D349" s="1" t="s">
        <v>3760</v>
      </c>
      <c r="E349" s="1" t="s">
        <v>418</v>
      </c>
      <c r="F349" s="1" t="str">
        <f>VLOOKUP(Table1113[[#This Row],[نام کارشناس دفتر فنی]],Table1[],3,0)</f>
        <v>کارشناس بازرسی وبرنامه ریزی تعمیرات برق وابزاردقیق(1)</v>
      </c>
      <c r="G349" s="1" t="s">
        <v>1000</v>
      </c>
      <c r="H349" t="str">
        <f>VLOOKUP(Table1113[[#This Row],[نام شخص کارشناس نظارت]],Table1[],3,0)</f>
        <v>کارشناس برق و ابزار دقیق نظارت (2)</v>
      </c>
      <c r="I349" s="1">
        <f>COUNTIF(Table2[کد سیستم],Table1113[[#This Row],[کد سیستم]])</f>
        <v>1</v>
      </c>
    </row>
    <row r="350" spans="1:9" hidden="1" x14ac:dyDescent="0.25">
      <c r="A350" s="1">
        <v>349</v>
      </c>
      <c r="B350" s="1" t="s">
        <v>2242</v>
      </c>
      <c r="C350" s="1" t="s">
        <v>2242</v>
      </c>
      <c r="D350" s="1" t="s">
        <v>3760</v>
      </c>
      <c r="E350" s="1" t="s">
        <v>418</v>
      </c>
      <c r="F350" s="1" t="str">
        <f>VLOOKUP(Table1113[[#This Row],[نام کارشناس دفتر فنی]],Table1[],3,0)</f>
        <v>کارشناس بازرسی وبرنامه ریزی تعمیرات برق وابزاردقیق(1)</v>
      </c>
      <c r="G350" s="1" t="s">
        <v>1000</v>
      </c>
      <c r="H350" t="str">
        <f>VLOOKUP(Table1113[[#This Row],[نام شخص کارشناس نظارت]],Table1[],3,0)</f>
        <v>کارشناس برق و ابزار دقیق نظارت (2)</v>
      </c>
      <c r="I350" s="1">
        <f>COUNTIF(Table2[کد سیستم],Table1113[[#This Row],[کد سیستم]])</f>
        <v>1</v>
      </c>
    </row>
    <row r="351" spans="1:9" hidden="1" x14ac:dyDescent="0.25">
      <c r="A351" s="1">
        <v>350</v>
      </c>
      <c r="B351" s="1" t="s">
        <v>2244</v>
      </c>
      <c r="C351" s="1" t="s">
        <v>2244</v>
      </c>
      <c r="D351" s="1" t="s">
        <v>3760</v>
      </c>
      <c r="E351" s="1" t="s">
        <v>418</v>
      </c>
      <c r="F351" s="1" t="str">
        <f>VLOOKUP(Table1113[[#This Row],[نام کارشناس دفتر فنی]],Table1[],3,0)</f>
        <v>کارشناس بازرسی وبرنامه ریزی تعمیرات برق وابزاردقیق(1)</v>
      </c>
      <c r="G351" s="1" t="s">
        <v>1000</v>
      </c>
      <c r="H351" t="str">
        <f>VLOOKUP(Table1113[[#This Row],[نام شخص کارشناس نظارت]],Table1[],3,0)</f>
        <v>کارشناس برق و ابزار دقیق نظارت (2)</v>
      </c>
      <c r="I351" s="1">
        <f>COUNTIF(Table2[کد سیستم],Table1113[[#This Row],[کد سیستم]])</f>
        <v>1</v>
      </c>
    </row>
    <row r="352" spans="1:9" hidden="1" x14ac:dyDescent="0.25">
      <c r="A352" s="1">
        <v>351</v>
      </c>
      <c r="B352" s="1" t="s">
        <v>2246</v>
      </c>
      <c r="C352" s="1" t="s">
        <v>2246</v>
      </c>
      <c r="D352" s="1" t="s">
        <v>3760</v>
      </c>
      <c r="E352" s="1" t="s">
        <v>418</v>
      </c>
      <c r="F352" s="1" t="str">
        <f>VLOOKUP(Table1113[[#This Row],[نام کارشناس دفتر فنی]],Table1[],3,0)</f>
        <v>کارشناس بازرسی وبرنامه ریزی تعمیرات برق وابزاردقیق(1)</v>
      </c>
      <c r="G352" s="1" t="s">
        <v>1000</v>
      </c>
      <c r="H352" t="str">
        <f>VLOOKUP(Table1113[[#This Row],[نام شخص کارشناس نظارت]],Table1[],3,0)</f>
        <v>کارشناس برق و ابزار دقیق نظارت (2)</v>
      </c>
      <c r="I352" s="1">
        <f>COUNTIF(Table2[کد سیستم],Table1113[[#This Row],[کد سیستم]])</f>
        <v>1</v>
      </c>
    </row>
    <row r="353" spans="1:9" hidden="1" x14ac:dyDescent="0.25">
      <c r="A353" s="1">
        <v>352</v>
      </c>
      <c r="B353" s="1" t="s">
        <v>2248</v>
      </c>
      <c r="C353" s="1" t="s">
        <v>2248</v>
      </c>
      <c r="D353" s="1" t="s">
        <v>3760</v>
      </c>
      <c r="E353" s="1" t="s">
        <v>418</v>
      </c>
      <c r="F353" s="1" t="str">
        <f>VLOOKUP(Table1113[[#This Row],[نام کارشناس دفتر فنی]],Table1[],3,0)</f>
        <v>کارشناس بازرسی وبرنامه ریزی تعمیرات برق وابزاردقیق(1)</v>
      </c>
      <c r="G353" s="1" t="s">
        <v>1000</v>
      </c>
      <c r="H353" t="str">
        <f>VLOOKUP(Table1113[[#This Row],[نام شخص کارشناس نظارت]],Table1[],3,0)</f>
        <v>کارشناس برق و ابزار دقیق نظارت (2)</v>
      </c>
      <c r="I353" s="1">
        <f>COUNTIF(Table2[کد سیستم],Table1113[[#This Row],[کد سیستم]])</f>
        <v>1</v>
      </c>
    </row>
    <row r="354" spans="1:9" hidden="1" x14ac:dyDescent="0.25">
      <c r="A354" s="1">
        <v>353</v>
      </c>
      <c r="B354" s="1" t="s">
        <v>2250</v>
      </c>
      <c r="C354" s="1" t="s">
        <v>2250</v>
      </c>
      <c r="D354" s="1" t="s">
        <v>3760</v>
      </c>
      <c r="E354" s="1" t="s">
        <v>418</v>
      </c>
      <c r="F354" s="1" t="str">
        <f>VLOOKUP(Table1113[[#This Row],[نام کارشناس دفتر فنی]],Table1[],3,0)</f>
        <v>کارشناس بازرسی وبرنامه ریزی تعمیرات برق وابزاردقیق(1)</v>
      </c>
      <c r="G354" s="1" t="s">
        <v>1000</v>
      </c>
      <c r="H354" t="str">
        <f>VLOOKUP(Table1113[[#This Row],[نام شخص کارشناس نظارت]],Table1[],3,0)</f>
        <v>کارشناس برق و ابزار دقیق نظارت (2)</v>
      </c>
      <c r="I354" s="1">
        <f>COUNTIF(Table2[کد سیستم],Table1113[[#This Row],[کد سیستم]])</f>
        <v>1</v>
      </c>
    </row>
    <row r="355" spans="1:9" hidden="1" x14ac:dyDescent="0.25">
      <c r="A355" s="1">
        <v>354</v>
      </c>
      <c r="B355" s="1" t="s">
        <v>2252</v>
      </c>
      <c r="C355" s="1" t="s">
        <v>2252</v>
      </c>
      <c r="D355" s="1" t="s">
        <v>3760</v>
      </c>
      <c r="E355" s="1" t="s">
        <v>418</v>
      </c>
      <c r="F355" s="1" t="str">
        <f>VLOOKUP(Table1113[[#This Row],[نام کارشناس دفتر فنی]],Table1[],3,0)</f>
        <v>کارشناس بازرسی وبرنامه ریزی تعمیرات برق وابزاردقیق(1)</v>
      </c>
      <c r="G355" s="1" t="s">
        <v>1000</v>
      </c>
      <c r="H355" t="str">
        <f>VLOOKUP(Table1113[[#This Row],[نام شخص کارشناس نظارت]],Table1[],3,0)</f>
        <v>کارشناس برق و ابزار دقیق نظارت (2)</v>
      </c>
      <c r="I355" s="1">
        <f>COUNTIF(Table2[کد سیستم],Table1113[[#This Row],[کد سیستم]])</f>
        <v>1</v>
      </c>
    </row>
    <row r="356" spans="1:9" hidden="1" x14ac:dyDescent="0.25">
      <c r="A356" s="1">
        <v>355</v>
      </c>
      <c r="B356" s="1" t="s">
        <v>2254</v>
      </c>
      <c r="C356" s="1" t="s">
        <v>2254</v>
      </c>
      <c r="D356" s="1" t="s">
        <v>3760</v>
      </c>
      <c r="E356" s="1" t="s">
        <v>418</v>
      </c>
      <c r="F356" s="1" t="str">
        <f>VLOOKUP(Table1113[[#This Row],[نام کارشناس دفتر فنی]],Table1[],3,0)</f>
        <v>کارشناس بازرسی وبرنامه ریزی تعمیرات برق وابزاردقیق(1)</v>
      </c>
      <c r="G356" s="1" t="s">
        <v>1000</v>
      </c>
      <c r="H356" t="str">
        <f>VLOOKUP(Table1113[[#This Row],[نام شخص کارشناس نظارت]],Table1[],3,0)</f>
        <v>کارشناس برق و ابزار دقیق نظارت (2)</v>
      </c>
      <c r="I356" s="1">
        <f>COUNTIF(Table2[کد سیستم],Table1113[[#This Row],[کد سیستم]])</f>
        <v>1</v>
      </c>
    </row>
    <row r="357" spans="1:9" hidden="1" x14ac:dyDescent="0.25">
      <c r="A357" s="1">
        <v>356</v>
      </c>
      <c r="B357" s="1" t="s">
        <v>2256</v>
      </c>
      <c r="C357" s="1" t="s">
        <v>2256</v>
      </c>
      <c r="D357" s="1" t="s">
        <v>3760</v>
      </c>
      <c r="E357" s="1" t="s">
        <v>418</v>
      </c>
      <c r="F357" s="1" t="str">
        <f>VLOOKUP(Table1113[[#This Row],[نام کارشناس دفتر فنی]],Table1[],3,0)</f>
        <v>کارشناس بازرسی وبرنامه ریزی تعمیرات برق وابزاردقیق(1)</v>
      </c>
      <c r="G357" s="1" t="s">
        <v>1000</v>
      </c>
      <c r="H357" t="str">
        <f>VLOOKUP(Table1113[[#This Row],[نام شخص کارشناس نظارت]],Table1[],3,0)</f>
        <v>کارشناس برق و ابزار دقیق نظارت (2)</v>
      </c>
      <c r="I357" s="1">
        <f>COUNTIF(Table2[کد سیستم],Table1113[[#This Row],[کد سیستم]])</f>
        <v>1</v>
      </c>
    </row>
    <row r="358" spans="1:9" hidden="1" x14ac:dyDescent="0.25">
      <c r="A358" s="1">
        <v>357</v>
      </c>
      <c r="B358" s="1" t="s">
        <v>2258</v>
      </c>
      <c r="C358" s="1" t="s">
        <v>2258</v>
      </c>
      <c r="D358" s="1" t="s">
        <v>3760</v>
      </c>
      <c r="E358" s="1" t="s">
        <v>418</v>
      </c>
      <c r="F358" s="1" t="str">
        <f>VLOOKUP(Table1113[[#This Row],[نام کارشناس دفتر فنی]],Table1[],3,0)</f>
        <v>کارشناس بازرسی وبرنامه ریزی تعمیرات برق وابزاردقیق(1)</v>
      </c>
      <c r="G358" s="1" t="s">
        <v>1000</v>
      </c>
      <c r="H358" t="str">
        <f>VLOOKUP(Table1113[[#This Row],[نام شخص کارشناس نظارت]],Table1[],3,0)</f>
        <v>کارشناس برق و ابزار دقیق نظارت (2)</v>
      </c>
      <c r="I358" s="1">
        <f>COUNTIF(Table2[کد سیستم],Table1113[[#This Row],[کد سیستم]])</f>
        <v>1</v>
      </c>
    </row>
    <row r="359" spans="1:9" hidden="1" x14ac:dyDescent="0.25">
      <c r="A359" s="1">
        <v>358</v>
      </c>
      <c r="B359" s="1" t="s">
        <v>2260</v>
      </c>
      <c r="C359" s="1" t="s">
        <v>2260</v>
      </c>
      <c r="D359" s="1" t="s">
        <v>3760</v>
      </c>
      <c r="E359" s="1" t="s">
        <v>418</v>
      </c>
      <c r="F359" s="1" t="str">
        <f>VLOOKUP(Table1113[[#This Row],[نام کارشناس دفتر فنی]],Table1[],3,0)</f>
        <v>کارشناس بازرسی وبرنامه ریزی تعمیرات برق وابزاردقیق(1)</v>
      </c>
      <c r="G359" s="1" t="s">
        <v>1000</v>
      </c>
      <c r="H359" t="str">
        <f>VLOOKUP(Table1113[[#This Row],[نام شخص کارشناس نظارت]],Table1[],3,0)</f>
        <v>کارشناس برق و ابزار دقیق نظارت (2)</v>
      </c>
      <c r="I359" s="1">
        <f>COUNTIF(Table2[کد سیستم],Table1113[[#This Row],[کد سیستم]])</f>
        <v>1</v>
      </c>
    </row>
    <row r="360" spans="1:9" hidden="1" x14ac:dyDescent="0.25">
      <c r="A360" s="1">
        <v>359</v>
      </c>
      <c r="B360" s="1" t="s">
        <v>2262</v>
      </c>
      <c r="C360" s="1" t="s">
        <v>2262</v>
      </c>
      <c r="D360" s="1" t="s">
        <v>3760</v>
      </c>
      <c r="E360" s="1" t="s">
        <v>418</v>
      </c>
      <c r="F360" s="1" t="str">
        <f>VLOOKUP(Table1113[[#This Row],[نام کارشناس دفتر فنی]],Table1[],3,0)</f>
        <v>کارشناس بازرسی وبرنامه ریزی تعمیرات برق وابزاردقیق(1)</v>
      </c>
      <c r="G360" s="1" t="s">
        <v>1000</v>
      </c>
      <c r="H360" t="str">
        <f>VLOOKUP(Table1113[[#This Row],[نام شخص کارشناس نظارت]],Table1[],3,0)</f>
        <v>کارشناس برق و ابزار دقیق نظارت (2)</v>
      </c>
      <c r="I360" s="1">
        <f>COUNTIF(Table2[کد سیستم],Table1113[[#This Row],[کد سیستم]])</f>
        <v>1</v>
      </c>
    </row>
    <row r="361" spans="1:9" hidden="1" x14ac:dyDescent="0.25">
      <c r="A361" s="1">
        <v>360</v>
      </c>
      <c r="B361" s="1" t="s">
        <v>2264</v>
      </c>
      <c r="C361" s="1" t="s">
        <v>2264</v>
      </c>
      <c r="D361" s="1" t="s">
        <v>3760</v>
      </c>
      <c r="E361" s="1" t="s">
        <v>418</v>
      </c>
      <c r="F361" s="1" t="str">
        <f>VLOOKUP(Table1113[[#This Row],[نام کارشناس دفتر فنی]],Table1[],3,0)</f>
        <v>کارشناس بازرسی وبرنامه ریزی تعمیرات برق وابزاردقیق(1)</v>
      </c>
      <c r="G361" s="1" t="s">
        <v>1000</v>
      </c>
      <c r="H361" t="str">
        <f>VLOOKUP(Table1113[[#This Row],[نام شخص کارشناس نظارت]],Table1[],3,0)</f>
        <v>کارشناس برق و ابزار دقیق نظارت (2)</v>
      </c>
      <c r="I361" s="1">
        <f>COUNTIF(Table2[کد سیستم],Table1113[[#This Row],[کد سیستم]])</f>
        <v>1</v>
      </c>
    </row>
    <row r="362" spans="1:9" hidden="1" x14ac:dyDescent="0.25">
      <c r="A362" s="1">
        <v>361</v>
      </c>
      <c r="B362" s="1" t="s">
        <v>2266</v>
      </c>
      <c r="C362" s="1" t="s">
        <v>2266</v>
      </c>
      <c r="D362" s="1" t="s">
        <v>3760</v>
      </c>
      <c r="E362" s="1" t="s">
        <v>418</v>
      </c>
      <c r="F362" s="1" t="str">
        <f>VLOOKUP(Table1113[[#This Row],[نام کارشناس دفتر فنی]],Table1[],3,0)</f>
        <v>کارشناس بازرسی وبرنامه ریزی تعمیرات برق وابزاردقیق(1)</v>
      </c>
      <c r="G362" s="1" t="s">
        <v>1000</v>
      </c>
      <c r="H362" t="str">
        <f>VLOOKUP(Table1113[[#This Row],[نام شخص کارشناس نظارت]],Table1[],3,0)</f>
        <v>کارشناس برق و ابزار دقیق نظارت (2)</v>
      </c>
      <c r="I362" s="1">
        <f>COUNTIF(Table2[کد سیستم],Table1113[[#This Row],[کد سیستم]])</f>
        <v>1</v>
      </c>
    </row>
    <row r="363" spans="1:9" hidden="1" x14ac:dyDescent="0.25">
      <c r="A363" s="1">
        <v>362</v>
      </c>
      <c r="B363" s="1" t="s">
        <v>2268</v>
      </c>
      <c r="C363" s="1" t="s">
        <v>2268</v>
      </c>
      <c r="D363" s="1" t="s">
        <v>3760</v>
      </c>
      <c r="E363" s="1" t="s">
        <v>418</v>
      </c>
      <c r="F363" s="1" t="str">
        <f>VLOOKUP(Table1113[[#This Row],[نام کارشناس دفتر فنی]],Table1[],3,0)</f>
        <v>کارشناس بازرسی وبرنامه ریزی تعمیرات برق وابزاردقیق(1)</v>
      </c>
      <c r="G363" s="1" t="s">
        <v>1000</v>
      </c>
      <c r="H363" t="str">
        <f>VLOOKUP(Table1113[[#This Row],[نام شخص کارشناس نظارت]],Table1[],3,0)</f>
        <v>کارشناس برق و ابزار دقیق نظارت (2)</v>
      </c>
      <c r="I363" s="1">
        <f>COUNTIF(Table2[کد سیستم],Table1113[[#This Row],[کد سیستم]])</f>
        <v>1</v>
      </c>
    </row>
    <row r="364" spans="1:9" hidden="1" x14ac:dyDescent="0.25">
      <c r="A364" s="1">
        <v>363</v>
      </c>
      <c r="B364" s="1" t="s">
        <v>2270</v>
      </c>
      <c r="C364" s="1" t="s">
        <v>2270</v>
      </c>
      <c r="D364" s="1" t="s">
        <v>3760</v>
      </c>
      <c r="E364" s="1" t="s">
        <v>418</v>
      </c>
      <c r="F364" s="1" t="str">
        <f>VLOOKUP(Table1113[[#This Row],[نام کارشناس دفتر فنی]],Table1[],3,0)</f>
        <v>کارشناس بازرسی وبرنامه ریزی تعمیرات برق وابزاردقیق(1)</v>
      </c>
      <c r="G364" s="1" t="s">
        <v>1000</v>
      </c>
      <c r="H364" t="str">
        <f>VLOOKUP(Table1113[[#This Row],[نام شخص کارشناس نظارت]],Table1[],3,0)</f>
        <v>کارشناس برق و ابزار دقیق نظارت (2)</v>
      </c>
      <c r="I364" s="1">
        <f>COUNTIF(Table2[کد سیستم],Table1113[[#This Row],[کد سیستم]])</f>
        <v>1</v>
      </c>
    </row>
    <row r="365" spans="1:9" hidden="1" x14ac:dyDescent="0.25">
      <c r="A365" s="1">
        <v>364</v>
      </c>
      <c r="B365" s="1" t="s">
        <v>2272</v>
      </c>
      <c r="C365" s="1" t="s">
        <v>2272</v>
      </c>
      <c r="D365" s="1" t="s">
        <v>3760</v>
      </c>
      <c r="E365" s="1" t="s">
        <v>418</v>
      </c>
      <c r="F365" s="1" t="str">
        <f>VLOOKUP(Table1113[[#This Row],[نام کارشناس دفتر فنی]],Table1[],3,0)</f>
        <v>کارشناس بازرسی وبرنامه ریزی تعمیرات برق وابزاردقیق(1)</v>
      </c>
      <c r="G365" s="1" t="s">
        <v>1000</v>
      </c>
      <c r="H365" t="str">
        <f>VLOOKUP(Table1113[[#This Row],[نام شخص کارشناس نظارت]],Table1[],3,0)</f>
        <v>کارشناس برق و ابزار دقیق نظارت (2)</v>
      </c>
      <c r="I365" s="1">
        <f>COUNTIF(Table2[کد سیستم],Table1113[[#This Row],[کد سیستم]])</f>
        <v>1</v>
      </c>
    </row>
    <row r="366" spans="1:9" hidden="1" x14ac:dyDescent="0.25">
      <c r="A366" s="1">
        <v>365</v>
      </c>
      <c r="B366" s="1" t="s">
        <v>2274</v>
      </c>
      <c r="C366" s="1" t="s">
        <v>2274</v>
      </c>
      <c r="D366" s="1" t="s">
        <v>3760</v>
      </c>
      <c r="E366" s="1" t="s">
        <v>418</v>
      </c>
      <c r="F366" s="1" t="str">
        <f>VLOOKUP(Table1113[[#This Row],[نام کارشناس دفتر فنی]],Table1[],3,0)</f>
        <v>کارشناس بازرسی وبرنامه ریزی تعمیرات برق وابزاردقیق(1)</v>
      </c>
      <c r="G366" s="1" t="s">
        <v>1000</v>
      </c>
      <c r="H366" t="str">
        <f>VLOOKUP(Table1113[[#This Row],[نام شخص کارشناس نظارت]],Table1[],3,0)</f>
        <v>کارشناس برق و ابزار دقیق نظارت (2)</v>
      </c>
      <c r="I366" s="1">
        <f>COUNTIF(Table2[کد سیستم],Table1113[[#This Row],[کد سیستم]])</f>
        <v>1</v>
      </c>
    </row>
    <row r="367" spans="1:9" hidden="1" x14ac:dyDescent="0.25">
      <c r="A367" s="1">
        <v>366</v>
      </c>
      <c r="B367" s="1" t="s">
        <v>2276</v>
      </c>
      <c r="C367" s="1" t="s">
        <v>2276</v>
      </c>
      <c r="D367" s="1" t="s">
        <v>3760</v>
      </c>
      <c r="E367" s="1" t="s">
        <v>418</v>
      </c>
      <c r="F367" s="1" t="str">
        <f>VLOOKUP(Table1113[[#This Row],[نام کارشناس دفتر فنی]],Table1[],3,0)</f>
        <v>کارشناس بازرسی وبرنامه ریزی تعمیرات برق وابزاردقیق(1)</v>
      </c>
      <c r="G367" s="1" t="s">
        <v>1000</v>
      </c>
      <c r="H367" t="str">
        <f>VLOOKUP(Table1113[[#This Row],[نام شخص کارشناس نظارت]],Table1[],3,0)</f>
        <v>کارشناس برق و ابزار دقیق نظارت (2)</v>
      </c>
      <c r="I367" s="1">
        <f>COUNTIF(Table2[کد سیستم],Table1113[[#This Row],[کد سیستم]])</f>
        <v>1</v>
      </c>
    </row>
    <row r="368" spans="1:9" hidden="1" x14ac:dyDescent="0.25">
      <c r="A368" s="1">
        <v>367</v>
      </c>
      <c r="B368" s="1" t="s">
        <v>2278</v>
      </c>
      <c r="C368" s="1" t="s">
        <v>2278</v>
      </c>
      <c r="D368" s="1" t="s">
        <v>3760</v>
      </c>
      <c r="E368" s="1" t="s">
        <v>418</v>
      </c>
      <c r="F368" s="1" t="str">
        <f>VLOOKUP(Table1113[[#This Row],[نام کارشناس دفتر فنی]],Table1[],3,0)</f>
        <v>کارشناس بازرسی وبرنامه ریزی تعمیرات برق وابزاردقیق(1)</v>
      </c>
      <c r="G368" s="1" t="s">
        <v>1000</v>
      </c>
      <c r="H368" t="str">
        <f>VLOOKUP(Table1113[[#This Row],[نام شخص کارشناس نظارت]],Table1[],3,0)</f>
        <v>کارشناس برق و ابزار دقیق نظارت (2)</v>
      </c>
      <c r="I368" s="1">
        <f>COUNTIF(Table2[کد سیستم],Table1113[[#This Row],[کد سیستم]])</f>
        <v>1</v>
      </c>
    </row>
    <row r="369" spans="1:9" hidden="1" x14ac:dyDescent="0.25">
      <c r="A369" s="1">
        <v>368</v>
      </c>
      <c r="B369" s="1" t="s">
        <v>2280</v>
      </c>
      <c r="C369" s="1" t="s">
        <v>2280</v>
      </c>
      <c r="D369" s="1" t="s">
        <v>3760</v>
      </c>
      <c r="E369" s="1" t="s">
        <v>418</v>
      </c>
      <c r="F369" s="1" t="str">
        <f>VLOOKUP(Table1113[[#This Row],[نام کارشناس دفتر فنی]],Table1[],3,0)</f>
        <v>کارشناس بازرسی وبرنامه ریزی تعمیرات برق وابزاردقیق(1)</v>
      </c>
      <c r="G369" s="1" t="s">
        <v>1000</v>
      </c>
      <c r="H369" t="str">
        <f>VLOOKUP(Table1113[[#This Row],[نام شخص کارشناس نظارت]],Table1[],3,0)</f>
        <v>کارشناس برق و ابزار دقیق نظارت (2)</v>
      </c>
      <c r="I369" s="1">
        <f>COUNTIF(Table2[کد سیستم],Table1113[[#This Row],[کد سیستم]])</f>
        <v>1</v>
      </c>
    </row>
    <row r="370" spans="1:9" hidden="1" x14ac:dyDescent="0.25">
      <c r="A370" s="1">
        <v>369</v>
      </c>
      <c r="B370" s="1" t="s">
        <v>2282</v>
      </c>
      <c r="C370" s="1" t="s">
        <v>2282</v>
      </c>
      <c r="D370" s="1" t="s">
        <v>3760</v>
      </c>
      <c r="E370" s="1" t="s">
        <v>418</v>
      </c>
      <c r="F370" s="1" t="str">
        <f>VLOOKUP(Table1113[[#This Row],[نام کارشناس دفتر فنی]],Table1[],3,0)</f>
        <v>کارشناس بازرسی وبرنامه ریزی تعمیرات برق وابزاردقیق(1)</v>
      </c>
      <c r="G370" s="1" t="s">
        <v>1000</v>
      </c>
      <c r="H370" t="str">
        <f>VLOOKUP(Table1113[[#This Row],[نام شخص کارشناس نظارت]],Table1[],3,0)</f>
        <v>کارشناس برق و ابزار دقیق نظارت (2)</v>
      </c>
      <c r="I370" s="1">
        <f>COUNTIF(Table2[کد سیستم],Table1113[[#This Row],[کد سیستم]])</f>
        <v>1</v>
      </c>
    </row>
    <row r="371" spans="1:9" hidden="1" x14ac:dyDescent="0.25">
      <c r="A371" s="1">
        <v>370</v>
      </c>
      <c r="B371" s="1" t="s">
        <v>2284</v>
      </c>
      <c r="C371" s="1" t="s">
        <v>2284</v>
      </c>
      <c r="D371" s="1" t="s">
        <v>3760</v>
      </c>
      <c r="E371" s="1" t="s">
        <v>418</v>
      </c>
      <c r="F371" s="1" t="str">
        <f>VLOOKUP(Table1113[[#This Row],[نام کارشناس دفتر فنی]],Table1[],3,0)</f>
        <v>کارشناس بازرسی وبرنامه ریزی تعمیرات برق وابزاردقیق(1)</v>
      </c>
      <c r="G371" s="1" t="s">
        <v>1000</v>
      </c>
      <c r="H371" t="str">
        <f>VLOOKUP(Table1113[[#This Row],[نام شخص کارشناس نظارت]],Table1[],3,0)</f>
        <v>کارشناس برق و ابزار دقیق نظارت (2)</v>
      </c>
      <c r="I371" s="1">
        <f>COUNTIF(Table2[کد سیستم],Table1113[[#This Row],[کد سیستم]])</f>
        <v>1</v>
      </c>
    </row>
    <row r="372" spans="1:9" hidden="1" x14ac:dyDescent="0.25">
      <c r="A372" s="1">
        <v>371</v>
      </c>
      <c r="B372" s="1" t="s">
        <v>2286</v>
      </c>
      <c r="C372" s="1" t="s">
        <v>2286</v>
      </c>
      <c r="D372" s="1" t="s">
        <v>3760</v>
      </c>
      <c r="E372" s="1" t="s">
        <v>418</v>
      </c>
      <c r="F372" s="1" t="str">
        <f>VLOOKUP(Table1113[[#This Row],[نام کارشناس دفتر فنی]],Table1[],3,0)</f>
        <v>کارشناس بازرسی وبرنامه ریزی تعمیرات برق وابزاردقیق(1)</v>
      </c>
      <c r="G372" s="1" t="s">
        <v>1000</v>
      </c>
      <c r="H372" t="str">
        <f>VLOOKUP(Table1113[[#This Row],[نام شخص کارشناس نظارت]],Table1[],3,0)</f>
        <v>کارشناس برق و ابزار دقیق نظارت (2)</v>
      </c>
      <c r="I372" s="1">
        <f>COUNTIF(Table2[کد سیستم],Table1113[[#This Row],[کد سیستم]])</f>
        <v>1</v>
      </c>
    </row>
    <row r="373" spans="1:9" hidden="1" x14ac:dyDescent="0.25">
      <c r="A373" s="1">
        <v>372</v>
      </c>
      <c r="B373" s="1" t="s">
        <v>2288</v>
      </c>
      <c r="C373" s="1" t="s">
        <v>2288</v>
      </c>
      <c r="D373" s="1" t="s">
        <v>3760</v>
      </c>
      <c r="E373" s="1" t="s">
        <v>418</v>
      </c>
      <c r="F373" s="1" t="str">
        <f>VLOOKUP(Table1113[[#This Row],[نام کارشناس دفتر فنی]],Table1[],3,0)</f>
        <v>کارشناس بازرسی وبرنامه ریزی تعمیرات برق وابزاردقیق(1)</v>
      </c>
      <c r="G373" s="1" t="s">
        <v>1000</v>
      </c>
      <c r="H373" t="str">
        <f>VLOOKUP(Table1113[[#This Row],[نام شخص کارشناس نظارت]],Table1[],3,0)</f>
        <v>کارشناس برق و ابزار دقیق نظارت (2)</v>
      </c>
      <c r="I373" s="1">
        <f>COUNTIF(Table2[کد سیستم],Table1113[[#This Row],[کد سیستم]])</f>
        <v>1</v>
      </c>
    </row>
    <row r="374" spans="1:9" hidden="1" x14ac:dyDescent="0.25">
      <c r="A374" s="1">
        <v>373</v>
      </c>
      <c r="B374" s="1" t="s">
        <v>2290</v>
      </c>
      <c r="C374" s="1" t="s">
        <v>2290</v>
      </c>
      <c r="D374" s="1" t="s">
        <v>3760</v>
      </c>
      <c r="E374" s="1" t="s">
        <v>418</v>
      </c>
      <c r="F374" s="1" t="str">
        <f>VLOOKUP(Table1113[[#This Row],[نام کارشناس دفتر فنی]],Table1[],3,0)</f>
        <v>کارشناس بازرسی وبرنامه ریزی تعمیرات برق وابزاردقیق(1)</v>
      </c>
      <c r="G374" s="1" t="s">
        <v>1000</v>
      </c>
      <c r="H374" t="str">
        <f>VLOOKUP(Table1113[[#This Row],[نام شخص کارشناس نظارت]],Table1[],3,0)</f>
        <v>کارشناس برق و ابزار دقیق نظارت (2)</v>
      </c>
      <c r="I374" s="1">
        <f>COUNTIF(Table2[کد سیستم],Table1113[[#This Row],[کد سیستم]])</f>
        <v>1</v>
      </c>
    </row>
    <row r="375" spans="1:9" hidden="1" x14ac:dyDescent="0.25">
      <c r="A375" s="1">
        <v>374</v>
      </c>
      <c r="B375" s="1" t="s">
        <v>2292</v>
      </c>
      <c r="C375" s="1" t="s">
        <v>2292</v>
      </c>
      <c r="D375" s="1" t="s">
        <v>3760</v>
      </c>
      <c r="E375" s="1" t="s">
        <v>418</v>
      </c>
      <c r="F375" s="1" t="str">
        <f>VLOOKUP(Table1113[[#This Row],[نام کارشناس دفتر فنی]],Table1[],3,0)</f>
        <v>کارشناس بازرسی وبرنامه ریزی تعمیرات برق وابزاردقیق(1)</v>
      </c>
      <c r="G375" s="1" t="s">
        <v>1000</v>
      </c>
      <c r="H375" t="str">
        <f>VLOOKUP(Table1113[[#This Row],[نام شخص کارشناس نظارت]],Table1[],3,0)</f>
        <v>کارشناس برق و ابزار دقیق نظارت (2)</v>
      </c>
      <c r="I375" s="1">
        <f>COUNTIF(Table2[کد سیستم],Table1113[[#This Row],[کد سیستم]])</f>
        <v>1</v>
      </c>
    </row>
    <row r="376" spans="1:9" hidden="1" x14ac:dyDescent="0.25">
      <c r="A376" s="1">
        <v>375</v>
      </c>
      <c r="B376" s="1" t="s">
        <v>2294</v>
      </c>
      <c r="C376" s="1" t="s">
        <v>2294</v>
      </c>
      <c r="D376" s="1" t="s">
        <v>3760</v>
      </c>
      <c r="E376" s="1" t="s">
        <v>418</v>
      </c>
      <c r="F376" s="1" t="str">
        <f>VLOOKUP(Table1113[[#This Row],[نام کارشناس دفتر فنی]],Table1[],3,0)</f>
        <v>کارشناس بازرسی وبرنامه ریزی تعمیرات برق وابزاردقیق(1)</v>
      </c>
      <c r="G376" s="1" t="s">
        <v>1000</v>
      </c>
      <c r="H376" t="str">
        <f>VLOOKUP(Table1113[[#This Row],[نام شخص کارشناس نظارت]],Table1[],3,0)</f>
        <v>کارشناس برق و ابزار دقیق نظارت (2)</v>
      </c>
      <c r="I376" s="1">
        <f>COUNTIF(Table2[کد سیستم],Table1113[[#This Row],[کد سیستم]])</f>
        <v>1</v>
      </c>
    </row>
    <row r="377" spans="1:9" hidden="1" x14ac:dyDescent="0.25">
      <c r="A377" s="1">
        <v>376</v>
      </c>
      <c r="B377" s="1" t="s">
        <v>2296</v>
      </c>
      <c r="C377" s="1" t="s">
        <v>2296</v>
      </c>
      <c r="D377" s="1" t="s">
        <v>3760</v>
      </c>
      <c r="E377" s="1" t="s">
        <v>418</v>
      </c>
      <c r="F377" s="1" t="str">
        <f>VLOOKUP(Table1113[[#This Row],[نام کارشناس دفتر فنی]],Table1[],3,0)</f>
        <v>کارشناس بازرسی وبرنامه ریزی تعمیرات برق وابزاردقیق(1)</v>
      </c>
      <c r="G377" s="1" t="s">
        <v>1000</v>
      </c>
      <c r="H377" t="str">
        <f>VLOOKUP(Table1113[[#This Row],[نام شخص کارشناس نظارت]],Table1[],3,0)</f>
        <v>کارشناس برق و ابزار دقیق نظارت (2)</v>
      </c>
      <c r="I377" s="1">
        <f>COUNTIF(Table2[کد سیستم],Table1113[[#This Row],[کد سیستم]])</f>
        <v>1</v>
      </c>
    </row>
    <row r="378" spans="1:9" hidden="1" x14ac:dyDescent="0.25">
      <c r="A378" s="1">
        <v>377</v>
      </c>
      <c r="B378" s="1" t="s">
        <v>2298</v>
      </c>
      <c r="C378" s="1" t="s">
        <v>2298</v>
      </c>
      <c r="D378" s="1" t="s">
        <v>3760</v>
      </c>
      <c r="E378" s="1" t="s">
        <v>418</v>
      </c>
      <c r="F378" s="1" t="str">
        <f>VLOOKUP(Table1113[[#This Row],[نام کارشناس دفتر فنی]],Table1[],3,0)</f>
        <v>کارشناس بازرسی وبرنامه ریزی تعمیرات برق وابزاردقیق(1)</v>
      </c>
      <c r="G378" s="1" t="s">
        <v>1000</v>
      </c>
      <c r="H378" t="str">
        <f>VLOOKUP(Table1113[[#This Row],[نام شخص کارشناس نظارت]],Table1[],3,0)</f>
        <v>کارشناس برق و ابزار دقیق نظارت (2)</v>
      </c>
      <c r="I378" s="1">
        <f>COUNTIF(Table2[کد سیستم],Table1113[[#This Row],[کد سیستم]])</f>
        <v>1</v>
      </c>
    </row>
    <row r="379" spans="1:9" hidden="1" x14ac:dyDescent="0.25">
      <c r="A379" s="1">
        <v>378</v>
      </c>
      <c r="B379" s="1" t="s">
        <v>2300</v>
      </c>
      <c r="C379" s="1" t="s">
        <v>2300</v>
      </c>
      <c r="D379" s="1" t="s">
        <v>3760</v>
      </c>
      <c r="E379" s="1" t="s">
        <v>418</v>
      </c>
      <c r="F379" s="1" t="str">
        <f>VLOOKUP(Table1113[[#This Row],[نام کارشناس دفتر فنی]],Table1[],3,0)</f>
        <v>کارشناس بازرسی وبرنامه ریزی تعمیرات برق وابزاردقیق(1)</v>
      </c>
      <c r="G379" s="1" t="s">
        <v>1000</v>
      </c>
      <c r="H379" t="str">
        <f>VLOOKUP(Table1113[[#This Row],[نام شخص کارشناس نظارت]],Table1[],3,0)</f>
        <v>کارشناس برق و ابزار دقیق نظارت (2)</v>
      </c>
      <c r="I379" s="1">
        <f>COUNTIF(Table2[کد سیستم],Table1113[[#This Row],[کد سیستم]])</f>
        <v>1</v>
      </c>
    </row>
    <row r="380" spans="1:9" hidden="1" x14ac:dyDescent="0.25">
      <c r="A380" s="1">
        <v>379</v>
      </c>
      <c r="B380" s="1" t="s">
        <v>2302</v>
      </c>
      <c r="C380" s="1" t="s">
        <v>2302</v>
      </c>
      <c r="D380" s="1" t="s">
        <v>3760</v>
      </c>
      <c r="E380" s="1" t="s">
        <v>418</v>
      </c>
      <c r="F380" s="1" t="str">
        <f>VLOOKUP(Table1113[[#This Row],[نام کارشناس دفتر فنی]],Table1[],3,0)</f>
        <v>کارشناس بازرسی وبرنامه ریزی تعمیرات برق وابزاردقیق(1)</v>
      </c>
      <c r="G380" s="1" t="s">
        <v>1000</v>
      </c>
      <c r="H380" t="str">
        <f>VLOOKUP(Table1113[[#This Row],[نام شخص کارشناس نظارت]],Table1[],3,0)</f>
        <v>کارشناس برق و ابزار دقیق نظارت (2)</v>
      </c>
      <c r="I380" s="1">
        <f>COUNTIF(Table2[کد سیستم],Table1113[[#This Row],[کد سیستم]])</f>
        <v>1</v>
      </c>
    </row>
    <row r="381" spans="1:9" hidden="1" x14ac:dyDescent="0.25">
      <c r="A381" s="1">
        <v>380</v>
      </c>
      <c r="B381" s="1" t="s">
        <v>2304</v>
      </c>
      <c r="C381" s="1" t="s">
        <v>2304</v>
      </c>
      <c r="D381" s="1" t="s">
        <v>3760</v>
      </c>
      <c r="E381" s="1" t="s">
        <v>418</v>
      </c>
      <c r="F381" s="1" t="str">
        <f>VLOOKUP(Table1113[[#This Row],[نام کارشناس دفتر فنی]],Table1[],3,0)</f>
        <v>کارشناس بازرسی وبرنامه ریزی تعمیرات برق وابزاردقیق(1)</v>
      </c>
      <c r="G381" s="1" t="s">
        <v>1000</v>
      </c>
      <c r="H381" t="str">
        <f>VLOOKUP(Table1113[[#This Row],[نام شخص کارشناس نظارت]],Table1[],3,0)</f>
        <v>کارشناس برق و ابزار دقیق نظارت (2)</v>
      </c>
      <c r="I381" s="1">
        <f>COUNTIF(Table2[کد سیستم],Table1113[[#This Row],[کد سیستم]])</f>
        <v>1</v>
      </c>
    </row>
    <row r="382" spans="1:9" hidden="1" x14ac:dyDescent="0.25">
      <c r="A382" s="1">
        <v>381</v>
      </c>
      <c r="B382" s="1" t="s">
        <v>2306</v>
      </c>
      <c r="C382" s="1" t="s">
        <v>2306</v>
      </c>
      <c r="D382" s="1" t="s">
        <v>3760</v>
      </c>
      <c r="E382" s="1" t="s">
        <v>418</v>
      </c>
      <c r="F382" s="1" t="str">
        <f>VLOOKUP(Table1113[[#This Row],[نام کارشناس دفتر فنی]],Table1[],3,0)</f>
        <v>کارشناس بازرسی وبرنامه ریزی تعمیرات برق وابزاردقیق(1)</v>
      </c>
      <c r="G382" s="1" t="s">
        <v>1000</v>
      </c>
      <c r="H382" t="str">
        <f>VLOOKUP(Table1113[[#This Row],[نام شخص کارشناس نظارت]],Table1[],3,0)</f>
        <v>کارشناس برق و ابزار دقیق نظارت (2)</v>
      </c>
      <c r="I382" s="1">
        <f>COUNTIF(Table2[کد سیستم],Table1113[[#This Row],[کد سیستم]])</f>
        <v>1</v>
      </c>
    </row>
    <row r="383" spans="1:9" hidden="1" x14ac:dyDescent="0.25">
      <c r="A383" s="1">
        <v>382</v>
      </c>
      <c r="B383" s="1" t="s">
        <v>2308</v>
      </c>
      <c r="C383" s="1" t="s">
        <v>2308</v>
      </c>
      <c r="D383" s="1" t="s">
        <v>3760</v>
      </c>
      <c r="E383" s="1" t="s">
        <v>418</v>
      </c>
      <c r="F383" s="1" t="str">
        <f>VLOOKUP(Table1113[[#This Row],[نام کارشناس دفتر فنی]],Table1[],3,0)</f>
        <v>کارشناس بازرسی وبرنامه ریزی تعمیرات برق وابزاردقیق(1)</v>
      </c>
      <c r="G383" s="1" t="s">
        <v>1000</v>
      </c>
      <c r="H383" t="str">
        <f>VLOOKUP(Table1113[[#This Row],[نام شخص کارشناس نظارت]],Table1[],3,0)</f>
        <v>کارشناس برق و ابزار دقیق نظارت (2)</v>
      </c>
      <c r="I383" s="1">
        <f>COUNTIF(Table2[کد سیستم],Table1113[[#This Row],[کد سیستم]])</f>
        <v>1</v>
      </c>
    </row>
    <row r="384" spans="1:9" hidden="1" x14ac:dyDescent="0.25">
      <c r="A384" s="1">
        <v>383</v>
      </c>
      <c r="B384" s="1" t="s">
        <v>2310</v>
      </c>
      <c r="C384" s="1" t="s">
        <v>2310</v>
      </c>
      <c r="D384" s="1" t="s">
        <v>3760</v>
      </c>
      <c r="E384" s="1" t="s">
        <v>418</v>
      </c>
      <c r="F384" s="1" t="str">
        <f>VLOOKUP(Table1113[[#This Row],[نام کارشناس دفتر فنی]],Table1[],3,0)</f>
        <v>کارشناس بازرسی وبرنامه ریزی تعمیرات برق وابزاردقیق(1)</v>
      </c>
      <c r="G384" s="1" t="s">
        <v>1000</v>
      </c>
      <c r="H384" t="str">
        <f>VLOOKUP(Table1113[[#This Row],[نام شخص کارشناس نظارت]],Table1[],3,0)</f>
        <v>کارشناس برق و ابزار دقیق نظارت (2)</v>
      </c>
      <c r="I384" s="1">
        <f>COUNTIF(Table2[کد سیستم],Table1113[[#This Row],[کد سیستم]])</f>
        <v>1</v>
      </c>
    </row>
    <row r="385" spans="1:9" hidden="1" x14ac:dyDescent="0.25">
      <c r="A385" s="1">
        <v>384</v>
      </c>
      <c r="B385" s="1" t="s">
        <v>2312</v>
      </c>
      <c r="C385" s="1" t="s">
        <v>2312</v>
      </c>
      <c r="D385" s="1" t="s">
        <v>3760</v>
      </c>
      <c r="E385" s="1" t="s">
        <v>586</v>
      </c>
      <c r="F385" s="1" t="str">
        <f>VLOOKUP(Table1113[[#This Row],[نام کارشناس دفتر فنی]],Table1[],3,0)</f>
        <v>کارشناس بازرسی وبرنامه ریزی تعمیرات برق وابزاردقیق(2)</v>
      </c>
      <c r="G385" s="1" t="s">
        <v>1000</v>
      </c>
      <c r="H385" t="str">
        <f>VLOOKUP(Table1113[[#This Row],[نام شخص کارشناس نظارت]],Table1[],3,0)</f>
        <v>کارشناس برق و ابزار دقیق نظارت (2)</v>
      </c>
      <c r="I385" s="1">
        <f>COUNTIF(Table2[کد سیستم],Table1113[[#This Row],[کد سیستم]])</f>
        <v>1</v>
      </c>
    </row>
    <row r="386" spans="1:9" hidden="1" x14ac:dyDescent="0.25">
      <c r="A386" s="1">
        <v>385</v>
      </c>
      <c r="B386" s="1" t="s">
        <v>2314</v>
      </c>
      <c r="C386" s="1" t="s">
        <v>2314</v>
      </c>
      <c r="D386" s="1" t="s">
        <v>3760</v>
      </c>
      <c r="E386" s="1" t="s">
        <v>586</v>
      </c>
      <c r="F386" s="1" t="str">
        <f>VLOOKUP(Table1113[[#This Row],[نام کارشناس دفتر فنی]],Table1[],3,0)</f>
        <v>کارشناس بازرسی وبرنامه ریزی تعمیرات برق وابزاردقیق(2)</v>
      </c>
      <c r="G386" s="1" t="s">
        <v>1000</v>
      </c>
      <c r="H386" t="str">
        <f>VLOOKUP(Table1113[[#This Row],[نام شخص کارشناس نظارت]],Table1[],3,0)</f>
        <v>کارشناس برق و ابزار دقیق نظارت (2)</v>
      </c>
      <c r="I386" s="1">
        <f>COUNTIF(Table2[کد سیستم],Table1113[[#This Row],[کد سیستم]])</f>
        <v>1</v>
      </c>
    </row>
    <row r="387" spans="1:9" hidden="1" x14ac:dyDescent="0.25">
      <c r="A387" s="1">
        <v>386</v>
      </c>
      <c r="B387" s="1" t="s">
        <v>2316</v>
      </c>
      <c r="C387" s="1" t="s">
        <v>2316</v>
      </c>
      <c r="D387" s="1" t="s">
        <v>3760</v>
      </c>
      <c r="E387" s="1" t="s">
        <v>586</v>
      </c>
      <c r="F387" s="1" t="str">
        <f>VLOOKUP(Table1113[[#This Row],[نام کارشناس دفتر فنی]],Table1[],3,0)</f>
        <v>کارشناس بازرسی وبرنامه ریزی تعمیرات برق وابزاردقیق(2)</v>
      </c>
      <c r="G387" s="1" t="s">
        <v>1000</v>
      </c>
      <c r="H387" t="str">
        <f>VLOOKUP(Table1113[[#This Row],[نام شخص کارشناس نظارت]],Table1[],3,0)</f>
        <v>کارشناس برق و ابزار دقیق نظارت (2)</v>
      </c>
      <c r="I387" s="1">
        <f>COUNTIF(Table2[کد سیستم],Table1113[[#This Row],[کد سیستم]])</f>
        <v>1</v>
      </c>
    </row>
    <row r="388" spans="1:9" hidden="1" x14ac:dyDescent="0.25">
      <c r="A388" s="1">
        <v>387</v>
      </c>
      <c r="B388" s="1" t="s">
        <v>2318</v>
      </c>
      <c r="C388" s="1" t="s">
        <v>2318</v>
      </c>
      <c r="D388" s="1" t="s">
        <v>3760</v>
      </c>
      <c r="E388" s="1" t="s">
        <v>586</v>
      </c>
      <c r="F388" s="1" t="str">
        <f>VLOOKUP(Table1113[[#This Row],[نام کارشناس دفتر فنی]],Table1[],3,0)</f>
        <v>کارشناس بازرسی وبرنامه ریزی تعمیرات برق وابزاردقیق(2)</v>
      </c>
      <c r="G388" s="1" t="s">
        <v>1000</v>
      </c>
      <c r="H388" t="str">
        <f>VLOOKUP(Table1113[[#This Row],[نام شخص کارشناس نظارت]],Table1[],3,0)</f>
        <v>کارشناس برق و ابزار دقیق نظارت (2)</v>
      </c>
      <c r="I388" s="1">
        <f>COUNTIF(Table2[کد سیستم],Table1113[[#This Row],[کد سیستم]])</f>
        <v>1</v>
      </c>
    </row>
    <row r="389" spans="1:9" hidden="1" x14ac:dyDescent="0.25">
      <c r="A389" s="1">
        <v>388</v>
      </c>
      <c r="B389" s="1" t="s">
        <v>2320</v>
      </c>
      <c r="C389" s="1" t="s">
        <v>2320</v>
      </c>
      <c r="D389" s="1" t="s">
        <v>3760</v>
      </c>
      <c r="E389" s="1" t="s">
        <v>586</v>
      </c>
      <c r="F389" s="1" t="str">
        <f>VLOOKUP(Table1113[[#This Row],[نام کارشناس دفتر فنی]],Table1[],3,0)</f>
        <v>کارشناس بازرسی وبرنامه ریزی تعمیرات برق وابزاردقیق(2)</v>
      </c>
      <c r="G389" s="1" t="s">
        <v>1000</v>
      </c>
      <c r="H389" t="str">
        <f>VLOOKUP(Table1113[[#This Row],[نام شخص کارشناس نظارت]],Table1[],3,0)</f>
        <v>کارشناس برق و ابزار دقیق نظارت (2)</v>
      </c>
      <c r="I389" s="1">
        <f>COUNTIF(Table2[کد سیستم],Table1113[[#This Row],[کد سیستم]])</f>
        <v>1</v>
      </c>
    </row>
    <row r="390" spans="1:9" hidden="1" x14ac:dyDescent="0.25">
      <c r="A390" s="1">
        <v>389</v>
      </c>
      <c r="B390" s="1" t="s">
        <v>2322</v>
      </c>
      <c r="C390" s="1" t="s">
        <v>2322</v>
      </c>
      <c r="D390" s="1" t="s">
        <v>3760</v>
      </c>
      <c r="E390" s="1" t="s">
        <v>586</v>
      </c>
      <c r="F390" s="1" t="str">
        <f>VLOOKUP(Table1113[[#This Row],[نام کارشناس دفتر فنی]],Table1[],3,0)</f>
        <v>کارشناس بازرسی وبرنامه ریزی تعمیرات برق وابزاردقیق(2)</v>
      </c>
      <c r="G390" s="1" t="s">
        <v>1000</v>
      </c>
      <c r="H390" t="str">
        <f>VLOOKUP(Table1113[[#This Row],[نام شخص کارشناس نظارت]],Table1[],3,0)</f>
        <v>کارشناس برق و ابزار دقیق نظارت (2)</v>
      </c>
      <c r="I390" s="1">
        <f>COUNTIF(Table2[کد سیستم],Table1113[[#This Row],[کد سیستم]])</f>
        <v>1</v>
      </c>
    </row>
    <row r="391" spans="1:9" hidden="1" x14ac:dyDescent="0.25">
      <c r="A391" s="1">
        <v>390</v>
      </c>
      <c r="B391" s="1" t="s">
        <v>2324</v>
      </c>
      <c r="C391" s="1" t="s">
        <v>2324</v>
      </c>
      <c r="D391" s="1" t="s">
        <v>3760</v>
      </c>
      <c r="E391" s="1" t="s">
        <v>586</v>
      </c>
      <c r="F391" s="1" t="str">
        <f>VLOOKUP(Table1113[[#This Row],[نام کارشناس دفتر فنی]],Table1[],3,0)</f>
        <v>کارشناس بازرسی وبرنامه ریزی تعمیرات برق وابزاردقیق(2)</v>
      </c>
      <c r="G391" s="1" t="s">
        <v>1000</v>
      </c>
      <c r="H391" t="str">
        <f>VLOOKUP(Table1113[[#This Row],[نام شخص کارشناس نظارت]],Table1[],3,0)</f>
        <v>کارشناس برق و ابزار دقیق نظارت (2)</v>
      </c>
      <c r="I391" s="1">
        <f>COUNTIF(Table2[کد سیستم],Table1113[[#This Row],[کد سیستم]])</f>
        <v>1</v>
      </c>
    </row>
    <row r="392" spans="1:9" hidden="1" x14ac:dyDescent="0.25">
      <c r="A392" s="1">
        <v>391</v>
      </c>
      <c r="B392" s="1" t="s">
        <v>2326</v>
      </c>
      <c r="C392" s="1" t="s">
        <v>2326</v>
      </c>
      <c r="D392" s="1" t="s">
        <v>3760</v>
      </c>
      <c r="E392" s="1" t="s">
        <v>586</v>
      </c>
      <c r="F392" s="1" t="str">
        <f>VLOOKUP(Table1113[[#This Row],[نام کارشناس دفتر فنی]],Table1[],3,0)</f>
        <v>کارشناس بازرسی وبرنامه ریزی تعمیرات برق وابزاردقیق(2)</v>
      </c>
      <c r="G392" s="1" t="s">
        <v>1000</v>
      </c>
      <c r="H392" t="str">
        <f>VLOOKUP(Table1113[[#This Row],[نام شخص کارشناس نظارت]],Table1[],3,0)</f>
        <v>کارشناس برق و ابزار دقیق نظارت (2)</v>
      </c>
      <c r="I392" s="1">
        <f>COUNTIF(Table2[کد سیستم],Table1113[[#This Row],[کد سیستم]])</f>
        <v>1</v>
      </c>
    </row>
    <row r="393" spans="1:9" hidden="1" x14ac:dyDescent="0.25">
      <c r="A393" s="1">
        <v>392</v>
      </c>
      <c r="B393" s="1" t="s">
        <v>2328</v>
      </c>
      <c r="C393" s="1" t="s">
        <v>2328</v>
      </c>
      <c r="D393" s="1" t="s">
        <v>3760</v>
      </c>
      <c r="E393" s="1" t="s">
        <v>586</v>
      </c>
      <c r="F393" s="1" t="str">
        <f>VLOOKUP(Table1113[[#This Row],[نام کارشناس دفتر فنی]],Table1[],3,0)</f>
        <v>کارشناس بازرسی وبرنامه ریزی تعمیرات برق وابزاردقیق(2)</v>
      </c>
      <c r="G393" s="1" t="s">
        <v>1000</v>
      </c>
      <c r="H393" t="str">
        <f>VLOOKUP(Table1113[[#This Row],[نام شخص کارشناس نظارت]],Table1[],3,0)</f>
        <v>کارشناس برق و ابزار دقیق نظارت (2)</v>
      </c>
      <c r="I393" s="1">
        <f>COUNTIF(Table2[کد سیستم],Table1113[[#This Row],[کد سیستم]])</f>
        <v>1</v>
      </c>
    </row>
    <row r="394" spans="1:9" hidden="1" x14ac:dyDescent="0.25">
      <c r="A394" s="1">
        <v>393</v>
      </c>
      <c r="B394" s="1" t="s">
        <v>2330</v>
      </c>
      <c r="C394" s="1" t="s">
        <v>2330</v>
      </c>
      <c r="D394" s="1" t="s">
        <v>3760</v>
      </c>
      <c r="E394" s="1" t="s">
        <v>586</v>
      </c>
      <c r="F394" s="1" t="str">
        <f>VLOOKUP(Table1113[[#This Row],[نام کارشناس دفتر فنی]],Table1[],3,0)</f>
        <v>کارشناس بازرسی وبرنامه ریزی تعمیرات برق وابزاردقیق(2)</v>
      </c>
      <c r="G394" s="1" t="s">
        <v>1000</v>
      </c>
      <c r="H394" t="str">
        <f>VLOOKUP(Table1113[[#This Row],[نام شخص کارشناس نظارت]],Table1[],3,0)</f>
        <v>کارشناس برق و ابزار دقیق نظارت (2)</v>
      </c>
      <c r="I394" s="1">
        <f>COUNTIF(Table2[کد سیستم],Table1113[[#This Row],[کد سیستم]])</f>
        <v>1</v>
      </c>
    </row>
    <row r="395" spans="1:9" hidden="1" x14ac:dyDescent="0.25">
      <c r="A395" s="1">
        <v>394</v>
      </c>
      <c r="B395" s="1" t="s">
        <v>2332</v>
      </c>
      <c r="C395" s="1" t="s">
        <v>2332</v>
      </c>
      <c r="D395" s="1" t="s">
        <v>3760</v>
      </c>
      <c r="E395" s="1" t="s">
        <v>586</v>
      </c>
      <c r="F395" s="1" t="str">
        <f>VLOOKUP(Table1113[[#This Row],[نام کارشناس دفتر فنی]],Table1[],3,0)</f>
        <v>کارشناس بازرسی وبرنامه ریزی تعمیرات برق وابزاردقیق(2)</v>
      </c>
      <c r="G395" s="1" t="s">
        <v>1000</v>
      </c>
      <c r="H395" t="str">
        <f>VLOOKUP(Table1113[[#This Row],[نام شخص کارشناس نظارت]],Table1[],3,0)</f>
        <v>کارشناس برق و ابزار دقیق نظارت (2)</v>
      </c>
      <c r="I395" s="1">
        <f>COUNTIF(Table2[کد سیستم],Table1113[[#This Row],[کد سیستم]])</f>
        <v>1</v>
      </c>
    </row>
    <row r="396" spans="1:9" hidden="1" x14ac:dyDescent="0.25">
      <c r="A396" s="1">
        <v>395</v>
      </c>
      <c r="B396" s="1" t="s">
        <v>2334</v>
      </c>
      <c r="C396" s="1" t="s">
        <v>2334</v>
      </c>
      <c r="D396" s="1" t="s">
        <v>3760</v>
      </c>
      <c r="E396" s="1" t="s">
        <v>586</v>
      </c>
      <c r="F396" s="1" t="str">
        <f>VLOOKUP(Table1113[[#This Row],[نام کارشناس دفتر فنی]],Table1[],3,0)</f>
        <v>کارشناس بازرسی وبرنامه ریزی تعمیرات برق وابزاردقیق(2)</v>
      </c>
      <c r="G396" s="1" t="s">
        <v>1000</v>
      </c>
      <c r="H396" t="str">
        <f>VLOOKUP(Table1113[[#This Row],[نام شخص کارشناس نظارت]],Table1[],3,0)</f>
        <v>کارشناس برق و ابزار دقیق نظارت (2)</v>
      </c>
      <c r="I396" s="1">
        <f>COUNTIF(Table2[کد سیستم],Table1113[[#This Row],[کد سیستم]])</f>
        <v>1</v>
      </c>
    </row>
    <row r="397" spans="1:9" hidden="1" x14ac:dyDescent="0.25">
      <c r="A397" s="1">
        <v>396</v>
      </c>
      <c r="B397" s="1" t="s">
        <v>2336</v>
      </c>
      <c r="C397" s="1" t="s">
        <v>2336</v>
      </c>
      <c r="D397" s="1" t="s">
        <v>3760</v>
      </c>
      <c r="E397" s="1" t="s">
        <v>586</v>
      </c>
      <c r="F397" s="1" t="str">
        <f>VLOOKUP(Table1113[[#This Row],[نام کارشناس دفتر فنی]],Table1[],3,0)</f>
        <v>کارشناس بازرسی وبرنامه ریزی تعمیرات برق وابزاردقیق(2)</v>
      </c>
      <c r="G397" s="1" t="s">
        <v>1000</v>
      </c>
      <c r="H397" t="str">
        <f>VLOOKUP(Table1113[[#This Row],[نام شخص کارشناس نظارت]],Table1[],3,0)</f>
        <v>کارشناس برق و ابزار دقیق نظارت (2)</v>
      </c>
      <c r="I397" s="1">
        <f>COUNTIF(Table2[کد سیستم],Table1113[[#This Row],[کد سیستم]])</f>
        <v>1</v>
      </c>
    </row>
    <row r="398" spans="1:9" hidden="1" x14ac:dyDescent="0.25">
      <c r="A398" s="1">
        <v>397</v>
      </c>
      <c r="B398" s="1" t="s">
        <v>2338</v>
      </c>
      <c r="C398" s="1" t="s">
        <v>2338</v>
      </c>
      <c r="D398" s="1" t="s">
        <v>3760</v>
      </c>
      <c r="E398" s="1" t="s">
        <v>586</v>
      </c>
      <c r="F398" s="1" t="str">
        <f>VLOOKUP(Table1113[[#This Row],[نام کارشناس دفتر فنی]],Table1[],3,0)</f>
        <v>کارشناس بازرسی وبرنامه ریزی تعمیرات برق وابزاردقیق(2)</v>
      </c>
      <c r="G398" s="1" t="s">
        <v>1000</v>
      </c>
      <c r="H398" t="str">
        <f>VLOOKUP(Table1113[[#This Row],[نام شخص کارشناس نظارت]],Table1[],3,0)</f>
        <v>کارشناس برق و ابزار دقیق نظارت (2)</v>
      </c>
      <c r="I398" s="1">
        <f>COUNTIF(Table2[کد سیستم],Table1113[[#This Row],[کد سیستم]])</f>
        <v>1</v>
      </c>
    </row>
    <row r="399" spans="1:9" hidden="1" x14ac:dyDescent="0.25">
      <c r="A399" s="1">
        <v>398</v>
      </c>
      <c r="B399" s="1" t="s">
        <v>2340</v>
      </c>
      <c r="C399" s="1" t="s">
        <v>2340</v>
      </c>
      <c r="D399" s="1" t="s">
        <v>3760</v>
      </c>
      <c r="E399" s="1" t="s">
        <v>586</v>
      </c>
      <c r="F399" s="1" t="str">
        <f>VLOOKUP(Table1113[[#This Row],[نام کارشناس دفتر فنی]],Table1[],3,0)</f>
        <v>کارشناس بازرسی وبرنامه ریزی تعمیرات برق وابزاردقیق(2)</v>
      </c>
      <c r="G399" s="1" t="s">
        <v>1000</v>
      </c>
      <c r="H399" t="str">
        <f>VLOOKUP(Table1113[[#This Row],[نام شخص کارشناس نظارت]],Table1[],3,0)</f>
        <v>کارشناس برق و ابزار دقیق نظارت (2)</v>
      </c>
      <c r="I399" s="1">
        <f>COUNTIF(Table2[کد سیستم],Table1113[[#This Row],[کد سیستم]])</f>
        <v>1</v>
      </c>
    </row>
    <row r="400" spans="1:9" hidden="1" x14ac:dyDescent="0.25">
      <c r="A400" s="1">
        <v>399</v>
      </c>
      <c r="B400" s="1" t="s">
        <v>2342</v>
      </c>
      <c r="C400" s="1" t="s">
        <v>2342</v>
      </c>
      <c r="D400" s="1" t="s">
        <v>3760</v>
      </c>
      <c r="E400" s="1" t="s">
        <v>586</v>
      </c>
      <c r="F400" s="1" t="str">
        <f>VLOOKUP(Table1113[[#This Row],[نام کارشناس دفتر فنی]],Table1[],3,0)</f>
        <v>کارشناس بازرسی وبرنامه ریزی تعمیرات برق وابزاردقیق(2)</v>
      </c>
      <c r="G400" s="1" t="s">
        <v>1000</v>
      </c>
      <c r="H400" t="str">
        <f>VLOOKUP(Table1113[[#This Row],[نام شخص کارشناس نظارت]],Table1[],3,0)</f>
        <v>کارشناس برق و ابزار دقیق نظارت (2)</v>
      </c>
      <c r="I400" s="1">
        <f>COUNTIF(Table2[کد سیستم],Table1113[[#This Row],[کد سیستم]])</f>
        <v>1</v>
      </c>
    </row>
    <row r="401" spans="1:9" hidden="1" x14ac:dyDescent="0.25">
      <c r="A401" s="1">
        <v>400</v>
      </c>
      <c r="B401" s="1" t="s">
        <v>2344</v>
      </c>
      <c r="C401" s="1" t="s">
        <v>2344</v>
      </c>
      <c r="D401" s="1" t="s">
        <v>3760</v>
      </c>
      <c r="E401" s="1" t="s">
        <v>586</v>
      </c>
      <c r="F401" s="1" t="str">
        <f>VLOOKUP(Table1113[[#This Row],[نام کارشناس دفتر فنی]],Table1[],3,0)</f>
        <v>کارشناس بازرسی وبرنامه ریزی تعمیرات برق وابزاردقیق(2)</v>
      </c>
      <c r="G401" s="1" t="s">
        <v>1000</v>
      </c>
      <c r="H401" t="str">
        <f>VLOOKUP(Table1113[[#This Row],[نام شخص کارشناس نظارت]],Table1[],3,0)</f>
        <v>کارشناس برق و ابزار دقیق نظارت (2)</v>
      </c>
      <c r="I401" s="1">
        <f>COUNTIF(Table2[کد سیستم],Table1113[[#This Row],[کد سیستم]])</f>
        <v>1</v>
      </c>
    </row>
    <row r="402" spans="1:9" hidden="1" x14ac:dyDescent="0.25">
      <c r="A402" s="1">
        <v>401</v>
      </c>
      <c r="B402" s="1" t="s">
        <v>2346</v>
      </c>
      <c r="C402" s="1" t="s">
        <v>2346</v>
      </c>
      <c r="D402" s="1" t="s">
        <v>3760</v>
      </c>
      <c r="E402" s="1" t="s">
        <v>586</v>
      </c>
      <c r="F402" s="1" t="str">
        <f>VLOOKUP(Table1113[[#This Row],[نام کارشناس دفتر فنی]],Table1[],3,0)</f>
        <v>کارشناس بازرسی وبرنامه ریزی تعمیرات برق وابزاردقیق(2)</v>
      </c>
      <c r="G402" s="1" t="s">
        <v>1000</v>
      </c>
      <c r="H402" t="str">
        <f>VLOOKUP(Table1113[[#This Row],[نام شخص کارشناس نظارت]],Table1[],3,0)</f>
        <v>کارشناس برق و ابزار دقیق نظارت (2)</v>
      </c>
      <c r="I402" s="1">
        <f>COUNTIF(Table2[کد سیستم],Table1113[[#This Row],[کد سیستم]])</f>
        <v>1</v>
      </c>
    </row>
    <row r="403" spans="1:9" hidden="1" x14ac:dyDescent="0.25">
      <c r="A403" s="1">
        <v>402</v>
      </c>
      <c r="B403" s="1" t="s">
        <v>2348</v>
      </c>
      <c r="C403" s="1" t="s">
        <v>2348</v>
      </c>
      <c r="D403" s="1" t="s">
        <v>3760</v>
      </c>
      <c r="E403" s="1" t="s">
        <v>586</v>
      </c>
      <c r="F403" s="1" t="str">
        <f>VLOOKUP(Table1113[[#This Row],[نام کارشناس دفتر فنی]],Table1[],3,0)</f>
        <v>کارشناس بازرسی وبرنامه ریزی تعمیرات برق وابزاردقیق(2)</v>
      </c>
      <c r="G403" s="1" t="s">
        <v>1000</v>
      </c>
      <c r="H403" t="str">
        <f>VLOOKUP(Table1113[[#This Row],[نام شخص کارشناس نظارت]],Table1[],3,0)</f>
        <v>کارشناس برق و ابزار دقیق نظارت (2)</v>
      </c>
      <c r="I403" s="1">
        <f>COUNTIF(Table2[کد سیستم],Table1113[[#This Row],[کد سیستم]])</f>
        <v>1</v>
      </c>
    </row>
    <row r="404" spans="1:9" hidden="1" x14ac:dyDescent="0.25">
      <c r="A404" s="1">
        <v>403</v>
      </c>
      <c r="B404" s="1" t="s">
        <v>2350</v>
      </c>
      <c r="C404" s="1" t="s">
        <v>2350</v>
      </c>
      <c r="D404" s="1" t="s">
        <v>3760</v>
      </c>
      <c r="E404" s="1" t="s">
        <v>586</v>
      </c>
      <c r="F404" s="1" t="str">
        <f>VLOOKUP(Table1113[[#This Row],[نام کارشناس دفتر فنی]],Table1[],3,0)</f>
        <v>کارشناس بازرسی وبرنامه ریزی تعمیرات برق وابزاردقیق(2)</v>
      </c>
      <c r="G404" s="1" t="s">
        <v>1000</v>
      </c>
      <c r="H404" t="str">
        <f>VLOOKUP(Table1113[[#This Row],[نام شخص کارشناس نظارت]],Table1[],3,0)</f>
        <v>کارشناس برق و ابزار دقیق نظارت (2)</v>
      </c>
      <c r="I404" s="1">
        <f>COUNTIF(Table2[کد سیستم],Table1113[[#This Row],[کد سیستم]])</f>
        <v>1</v>
      </c>
    </row>
    <row r="405" spans="1:9" hidden="1" x14ac:dyDescent="0.25">
      <c r="A405" s="1">
        <v>404</v>
      </c>
      <c r="B405" s="1" t="s">
        <v>2352</v>
      </c>
      <c r="C405" s="1" t="s">
        <v>2352</v>
      </c>
      <c r="D405" s="1" t="s">
        <v>3760</v>
      </c>
      <c r="E405" s="1" t="s">
        <v>586</v>
      </c>
      <c r="F405" s="1" t="str">
        <f>VLOOKUP(Table1113[[#This Row],[نام کارشناس دفتر فنی]],Table1[],3,0)</f>
        <v>کارشناس بازرسی وبرنامه ریزی تعمیرات برق وابزاردقیق(2)</v>
      </c>
      <c r="G405" s="1" t="s">
        <v>1000</v>
      </c>
      <c r="H405" t="str">
        <f>VLOOKUP(Table1113[[#This Row],[نام شخص کارشناس نظارت]],Table1[],3,0)</f>
        <v>کارشناس برق و ابزار دقیق نظارت (2)</v>
      </c>
      <c r="I405" s="1">
        <f>COUNTIF(Table2[کد سیستم],Table1113[[#This Row],[کد سیستم]])</f>
        <v>1</v>
      </c>
    </row>
    <row r="406" spans="1:9" hidden="1" x14ac:dyDescent="0.25">
      <c r="A406" s="1">
        <v>405</v>
      </c>
      <c r="B406" s="1" t="s">
        <v>2354</v>
      </c>
      <c r="C406" s="1" t="s">
        <v>2354</v>
      </c>
      <c r="D406" s="1" t="s">
        <v>3760</v>
      </c>
      <c r="E406" s="1" t="s">
        <v>586</v>
      </c>
      <c r="F406" s="1" t="str">
        <f>VLOOKUP(Table1113[[#This Row],[نام کارشناس دفتر فنی]],Table1[],3,0)</f>
        <v>کارشناس بازرسی وبرنامه ریزی تعمیرات برق وابزاردقیق(2)</v>
      </c>
      <c r="G406" s="1" t="s">
        <v>1000</v>
      </c>
      <c r="H406" t="str">
        <f>VLOOKUP(Table1113[[#This Row],[نام شخص کارشناس نظارت]],Table1[],3,0)</f>
        <v>کارشناس برق و ابزار دقیق نظارت (2)</v>
      </c>
      <c r="I406" s="1">
        <f>COUNTIF(Table2[کد سیستم],Table1113[[#This Row],[کد سیستم]])</f>
        <v>1</v>
      </c>
    </row>
    <row r="407" spans="1:9" hidden="1" x14ac:dyDescent="0.25">
      <c r="A407" s="1">
        <v>406</v>
      </c>
      <c r="B407" s="1" t="s">
        <v>2356</v>
      </c>
      <c r="C407" s="1" t="s">
        <v>2356</v>
      </c>
      <c r="D407" s="1" t="s">
        <v>3760</v>
      </c>
      <c r="E407" s="1" t="s">
        <v>586</v>
      </c>
      <c r="F407" s="1" t="str">
        <f>VLOOKUP(Table1113[[#This Row],[نام کارشناس دفتر فنی]],Table1[],3,0)</f>
        <v>کارشناس بازرسی وبرنامه ریزی تعمیرات برق وابزاردقیق(2)</v>
      </c>
      <c r="G407" s="1" t="s">
        <v>1000</v>
      </c>
      <c r="H407" t="str">
        <f>VLOOKUP(Table1113[[#This Row],[نام شخص کارشناس نظارت]],Table1[],3,0)</f>
        <v>کارشناس برق و ابزار دقیق نظارت (2)</v>
      </c>
      <c r="I407" s="1">
        <f>COUNTIF(Table2[کد سیستم],Table1113[[#This Row],[کد سیستم]])</f>
        <v>1</v>
      </c>
    </row>
    <row r="408" spans="1:9" hidden="1" x14ac:dyDescent="0.25">
      <c r="A408" s="1">
        <v>407</v>
      </c>
      <c r="B408" s="1" t="s">
        <v>2358</v>
      </c>
      <c r="C408" s="1" t="s">
        <v>2358</v>
      </c>
      <c r="D408" s="1" t="s">
        <v>3760</v>
      </c>
      <c r="E408" s="1" t="s">
        <v>586</v>
      </c>
      <c r="F408" s="1" t="str">
        <f>VLOOKUP(Table1113[[#This Row],[نام کارشناس دفتر فنی]],Table1[],3,0)</f>
        <v>کارشناس بازرسی وبرنامه ریزی تعمیرات برق وابزاردقیق(2)</v>
      </c>
      <c r="G408" s="1" t="s">
        <v>1000</v>
      </c>
      <c r="H408" t="str">
        <f>VLOOKUP(Table1113[[#This Row],[نام شخص کارشناس نظارت]],Table1[],3,0)</f>
        <v>کارشناس برق و ابزار دقیق نظارت (2)</v>
      </c>
      <c r="I408" s="1">
        <f>COUNTIF(Table2[کد سیستم],Table1113[[#This Row],[کد سیستم]])</f>
        <v>1</v>
      </c>
    </row>
    <row r="409" spans="1:9" hidden="1" x14ac:dyDescent="0.25">
      <c r="A409" s="1">
        <v>408</v>
      </c>
      <c r="B409" s="1" t="s">
        <v>2360</v>
      </c>
      <c r="C409" s="1" t="s">
        <v>2360</v>
      </c>
      <c r="D409" s="1" t="s">
        <v>3760</v>
      </c>
      <c r="E409" s="1" t="s">
        <v>586</v>
      </c>
      <c r="F409" s="1" t="str">
        <f>VLOOKUP(Table1113[[#This Row],[نام کارشناس دفتر فنی]],Table1[],3,0)</f>
        <v>کارشناس بازرسی وبرنامه ریزی تعمیرات برق وابزاردقیق(2)</v>
      </c>
      <c r="G409" s="1" t="s">
        <v>1000</v>
      </c>
      <c r="H409" t="str">
        <f>VLOOKUP(Table1113[[#This Row],[نام شخص کارشناس نظارت]],Table1[],3,0)</f>
        <v>کارشناس برق و ابزار دقیق نظارت (2)</v>
      </c>
      <c r="I409" s="1">
        <f>COUNTIF(Table2[کد سیستم],Table1113[[#This Row],[کد سیستم]])</f>
        <v>1</v>
      </c>
    </row>
    <row r="410" spans="1:9" hidden="1" x14ac:dyDescent="0.25">
      <c r="A410" s="1">
        <v>409</v>
      </c>
      <c r="B410" s="1" t="s">
        <v>2362</v>
      </c>
      <c r="C410" s="1" t="s">
        <v>2362</v>
      </c>
      <c r="D410" s="1" t="s">
        <v>3760</v>
      </c>
      <c r="E410" s="1" t="s">
        <v>586</v>
      </c>
      <c r="F410" s="1" t="str">
        <f>VLOOKUP(Table1113[[#This Row],[نام کارشناس دفتر فنی]],Table1[],3,0)</f>
        <v>کارشناس بازرسی وبرنامه ریزی تعمیرات برق وابزاردقیق(2)</v>
      </c>
      <c r="G410" s="1" t="s">
        <v>1000</v>
      </c>
      <c r="H410" t="str">
        <f>VLOOKUP(Table1113[[#This Row],[نام شخص کارشناس نظارت]],Table1[],3,0)</f>
        <v>کارشناس برق و ابزار دقیق نظارت (2)</v>
      </c>
      <c r="I410" s="1">
        <f>COUNTIF(Table2[کد سیستم],Table1113[[#This Row],[کد سیستم]])</f>
        <v>1</v>
      </c>
    </row>
    <row r="411" spans="1:9" hidden="1" x14ac:dyDescent="0.25">
      <c r="A411" s="1">
        <v>410</v>
      </c>
      <c r="B411" s="1" t="s">
        <v>2364</v>
      </c>
      <c r="C411" s="1" t="s">
        <v>2364</v>
      </c>
      <c r="D411" s="1" t="s">
        <v>3760</v>
      </c>
      <c r="E411" s="1" t="s">
        <v>586</v>
      </c>
      <c r="F411" s="1" t="str">
        <f>VLOOKUP(Table1113[[#This Row],[نام کارشناس دفتر فنی]],Table1[],3,0)</f>
        <v>کارشناس بازرسی وبرنامه ریزی تعمیرات برق وابزاردقیق(2)</v>
      </c>
      <c r="G411" s="1" t="s">
        <v>1000</v>
      </c>
      <c r="H411" t="str">
        <f>VLOOKUP(Table1113[[#This Row],[نام شخص کارشناس نظارت]],Table1[],3,0)</f>
        <v>کارشناس برق و ابزار دقیق نظارت (2)</v>
      </c>
      <c r="I411" s="1">
        <f>COUNTIF(Table2[کد سیستم],Table1113[[#This Row],[کد سیستم]])</f>
        <v>1</v>
      </c>
    </row>
    <row r="412" spans="1:9" hidden="1" x14ac:dyDescent="0.25">
      <c r="A412" s="1">
        <v>411</v>
      </c>
      <c r="B412" s="1" t="s">
        <v>2366</v>
      </c>
      <c r="C412" s="1" t="s">
        <v>2366</v>
      </c>
      <c r="D412" s="1" t="s">
        <v>3760</v>
      </c>
      <c r="E412" s="1" t="s">
        <v>586</v>
      </c>
      <c r="F412" s="1" t="str">
        <f>VLOOKUP(Table1113[[#This Row],[نام کارشناس دفتر فنی]],Table1[],3,0)</f>
        <v>کارشناس بازرسی وبرنامه ریزی تعمیرات برق وابزاردقیق(2)</v>
      </c>
      <c r="G412" s="1" t="s">
        <v>1000</v>
      </c>
      <c r="H412" t="str">
        <f>VLOOKUP(Table1113[[#This Row],[نام شخص کارشناس نظارت]],Table1[],3,0)</f>
        <v>کارشناس برق و ابزار دقیق نظارت (2)</v>
      </c>
      <c r="I412" s="1">
        <f>COUNTIF(Table2[کد سیستم],Table1113[[#This Row],[کد سیستم]])</f>
        <v>1</v>
      </c>
    </row>
    <row r="413" spans="1:9" hidden="1" x14ac:dyDescent="0.25">
      <c r="A413" s="1">
        <v>412</v>
      </c>
      <c r="B413" s="1" t="s">
        <v>2368</v>
      </c>
      <c r="C413" s="1" t="s">
        <v>2368</v>
      </c>
      <c r="D413" s="1" t="s">
        <v>3760</v>
      </c>
      <c r="E413" s="1" t="s">
        <v>586</v>
      </c>
      <c r="F413" s="1" t="str">
        <f>VLOOKUP(Table1113[[#This Row],[نام کارشناس دفتر فنی]],Table1[],3,0)</f>
        <v>کارشناس بازرسی وبرنامه ریزی تعمیرات برق وابزاردقیق(2)</v>
      </c>
      <c r="G413" s="1" t="s">
        <v>1000</v>
      </c>
      <c r="H413" t="str">
        <f>VLOOKUP(Table1113[[#This Row],[نام شخص کارشناس نظارت]],Table1[],3,0)</f>
        <v>کارشناس برق و ابزار دقیق نظارت (2)</v>
      </c>
      <c r="I413" s="1">
        <f>COUNTIF(Table2[کد سیستم],Table1113[[#This Row],[کد سیستم]])</f>
        <v>1</v>
      </c>
    </row>
    <row r="414" spans="1:9" hidden="1" x14ac:dyDescent="0.25">
      <c r="A414" s="1">
        <v>413</v>
      </c>
      <c r="B414" s="1" t="s">
        <v>2370</v>
      </c>
      <c r="C414" s="1" t="s">
        <v>2370</v>
      </c>
      <c r="D414" s="1" t="s">
        <v>3760</v>
      </c>
      <c r="E414" s="1" t="s">
        <v>586</v>
      </c>
      <c r="F414" s="1" t="str">
        <f>VLOOKUP(Table1113[[#This Row],[نام کارشناس دفتر فنی]],Table1[],3,0)</f>
        <v>کارشناس بازرسی وبرنامه ریزی تعمیرات برق وابزاردقیق(2)</v>
      </c>
      <c r="G414" s="1" t="s">
        <v>1000</v>
      </c>
      <c r="H414" t="str">
        <f>VLOOKUP(Table1113[[#This Row],[نام شخص کارشناس نظارت]],Table1[],3,0)</f>
        <v>کارشناس برق و ابزار دقیق نظارت (2)</v>
      </c>
      <c r="I414" s="1">
        <f>COUNTIF(Table2[کد سیستم],Table1113[[#This Row],[کد سیستم]])</f>
        <v>1</v>
      </c>
    </row>
    <row r="415" spans="1:9" hidden="1" x14ac:dyDescent="0.25">
      <c r="A415" s="1">
        <v>414</v>
      </c>
      <c r="B415" s="1" t="s">
        <v>2372</v>
      </c>
      <c r="C415" s="1" t="s">
        <v>2372</v>
      </c>
      <c r="D415" s="1" t="s">
        <v>3760</v>
      </c>
      <c r="E415" s="1" t="s">
        <v>586</v>
      </c>
      <c r="F415" s="1" t="str">
        <f>VLOOKUP(Table1113[[#This Row],[نام کارشناس دفتر فنی]],Table1[],3,0)</f>
        <v>کارشناس بازرسی وبرنامه ریزی تعمیرات برق وابزاردقیق(2)</v>
      </c>
      <c r="G415" s="1" t="s">
        <v>1000</v>
      </c>
      <c r="H415" t="str">
        <f>VLOOKUP(Table1113[[#This Row],[نام شخص کارشناس نظارت]],Table1[],3,0)</f>
        <v>کارشناس برق و ابزار دقیق نظارت (2)</v>
      </c>
      <c r="I415" s="1">
        <f>COUNTIF(Table2[کد سیستم],Table1113[[#This Row],[کد سیستم]])</f>
        <v>1</v>
      </c>
    </row>
    <row r="416" spans="1:9" hidden="1" x14ac:dyDescent="0.25">
      <c r="A416" s="1">
        <v>415</v>
      </c>
      <c r="B416" s="1" t="s">
        <v>2374</v>
      </c>
      <c r="C416" s="1" t="s">
        <v>2374</v>
      </c>
      <c r="D416" s="1" t="s">
        <v>3760</v>
      </c>
      <c r="E416" s="1" t="s">
        <v>586</v>
      </c>
      <c r="F416" s="1" t="str">
        <f>VLOOKUP(Table1113[[#This Row],[نام کارشناس دفتر فنی]],Table1[],3,0)</f>
        <v>کارشناس بازرسی وبرنامه ریزی تعمیرات برق وابزاردقیق(2)</v>
      </c>
      <c r="G416" s="1" t="s">
        <v>1000</v>
      </c>
      <c r="H416" t="str">
        <f>VLOOKUP(Table1113[[#This Row],[نام شخص کارشناس نظارت]],Table1[],3,0)</f>
        <v>کارشناس برق و ابزار دقیق نظارت (2)</v>
      </c>
      <c r="I416" s="1">
        <f>COUNTIF(Table2[کد سیستم],Table1113[[#This Row],[کد سیستم]])</f>
        <v>1</v>
      </c>
    </row>
    <row r="417" spans="1:9" hidden="1" x14ac:dyDescent="0.25">
      <c r="A417" s="1">
        <v>416</v>
      </c>
      <c r="B417" s="1" t="s">
        <v>2376</v>
      </c>
      <c r="C417" s="1" t="s">
        <v>2376</v>
      </c>
      <c r="D417" s="1" t="s">
        <v>3760</v>
      </c>
      <c r="E417" s="1" t="s">
        <v>586</v>
      </c>
      <c r="F417" s="1" t="str">
        <f>VLOOKUP(Table1113[[#This Row],[نام کارشناس دفتر فنی]],Table1[],3,0)</f>
        <v>کارشناس بازرسی وبرنامه ریزی تعمیرات برق وابزاردقیق(2)</v>
      </c>
      <c r="G417" s="1" t="s">
        <v>1000</v>
      </c>
      <c r="H417" t="str">
        <f>VLOOKUP(Table1113[[#This Row],[نام شخص کارشناس نظارت]],Table1[],3,0)</f>
        <v>کارشناس برق و ابزار دقیق نظارت (2)</v>
      </c>
      <c r="I417" s="1">
        <f>COUNTIF(Table2[کد سیستم],Table1113[[#This Row],[کد سیستم]])</f>
        <v>1</v>
      </c>
    </row>
    <row r="418" spans="1:9" hidden="1" x14ac:dyDescent="0.25">
      <c r="A418" s="1">
        <v>417</v>
      </c>
      <c r="B418" s="1" t="s">
        <v>2378</v>
      </c>
      <c r="C418" s="1" t="s">
        <v>2378</v>
      </c>
      <c r="D418" s="1" t="s">
        <v>3760</v>
      </c>
      <c r="E418" s="1" t="s">
        <v>586</v>
      </c>
      <c r="F418" s="1" t="str">
        <f>VLOOKUP(Table1113[[#This Row],[نام کارشناس دفتر فنی]],Table1[],3,0)</f>
        <v>کارشناس بازرسی وبرنامه ریزی تعمیرات برق وابزاردقیق(2)</v>
      </c>
      <c r="G418" s="1" t="s">
        <v>1000</v>
      </c>
      <c r="H418" t="str">
        <f>VLOOKUP(Table1113[[#This Row],[نام شخص کارشناس نظارت]],Table1[],3,0)</f>
        <v>کارشناس برق و ابزار دقیق نظارت (2)</v>
      </c>
      <c r="I418" s="1">
        <f>COUNTIF(Table2[کد سیستم],Table1113[[#This Row],[کد سیستم]])</f>
        <v>1</v>
      </c>
    </row>
    <row r="419" spans="1:9" hidden="1" x14ac:dyDescent="0.25">
      <c r="A419" s="1">
        <v>418</v>
      </c>
      <c r="B419" s="1" t="s">
        <v>2380</v>
      </c>
      <c r="C419" s="1" t="s">
        <v>2380</v>
      </c>
      <c r="D419" s="1" t="s">
        <v>3760</v>
      </c>
      <c r="E419" s="1" t="s">
        <v>586</v>
      </c>
      <c r="F419" s="1" t="str">
        <f>VLOOKUP(Table1113[[#This Row],[نام کارشناس دفتر فنی]],Table1[],3,0)</f>
        <v>کارشناس بازرسی وبرنامه ریزی تعمیرات برق وابزاردقیق(2)</v>
      </c>
      <c r="G419" s="1" t="s">
        <v>1000</v>
      </c>
      <c r="H419" t="str">
        <f>VLOOKUP(Table1113[[#This Row],[نام شخص کارشناس نظارت]],Table1[],3,0)</f>
        <v>کارشناس برق و ابزار دقیق نظارت (2)</v>
      </c>
      <c r="I419" s="1">
        <f>COUNTIF(Table2[کد سیستم],Table1113[[#This Row],[کد سیستم]])</f>
        <v>1</v>
      </c>
    </row>
    <row r="420" spans="1:9" hidden="1" x14ac:dyDescent="0.25">
      <c r="A420" s="1">
        <v>419</v>
      </c>
      <c r="B420" s="1" t="s">
        <v>2382</v>
      </c>
      <c r="C420" s="1" t="s">
        <v>2382</v>
      </c>
      <c r="D420" s="1" t="s">
        <v>3760</v>
      </c>
      <c r="E420" s="1" t="s">
        <v>586</v>
      </c>
      <c r="F420" s="1" t="str">
        <f>VLOOKUP(Table1113[[#This Row],[نام کارشناس دفتر فنی]],Table1[],3,0)</f>
        <v>کارشناس بازرسی وبرنامه ریزی تعمیرات برق وابزاردقیق(2)</v>
      </c>
      <c r="G420" s="1" t="s">
        <v>1000</v>
      </c>
      <c r="H420" t="str">
        <f>VLOOKUP(Table1113[[#This Row],[نام شخص کارشناس نظارت]],Table1[],3,0)</f>
        <v>کارشناس برق و ابزار دقیق نظارت (2)</v>
      </c>
      <c r="I420" s="1">
        <f>COUNTIF(Table2[کد سیستم],Table1113[[#This Row],[کد سیستم]])</f>
        <v>1</v>
      </c>
    </row>
    <row r="421" spans="1:9" hidden="1" x14ac:dyDescent="0.25">
      <c r="A421" s="1">
        <v>420</v>
      </c>
      <c r="B421" s="1" t="s">
        <v>2384</v>
      </c>
      <c r="C421" s="1" t="s">
        <v>2384</v>
      </c>
      <c r="D421" s="1" t="s">
        <v>3760</v>
      </c>
      <c r="E421" s="1" t="s">
        <v>586</v>
      </c>
      <c r="F421" s="1" t="str">
        <f>VLOOKUP(Table1113[[#This Row],[نام کارشناس دفتر فنی]],Table1[],3,0)</f>
        <v>کارشناس بازرسی وبرنامه ریزی تعمیرات برق وابزاردقیق(2)</v>
      </c>
      <c r="G421" s="1" t="s">
        <v>1000</v>
      </c>
      <c r="H421" t="str">
        <f>VLOOKUP(Table1113[[#This Row],[نام شخص کارشناس نظارت]],Table1[],3,0)</f>
        <v>کارشناس برق و ابزار دقیق نظارت (2)</v>
      </c>
      <c r="I421" s="1">
        <f>COUNTIF(Table2[کد سیستم],Table1113[[#This Row],[کد سیستم]])</f>
        <v>1</v>
      </c>
    </row>
    <row r="422" spans="1:9" hidden="1" x14ac:dyDescent="0.25">
      <c r="A422" s="1">
        <v>421</v>
      </c>
      <c r="B422" s="1" t="s">
        <v>2386</v>
      </c>
      <c r="C422" s="1" t="s">
        <v>2386</v>
      </c>
      <c r="D422" s="1" t="s">
        <v>3760</v>
      </c>
      <c r="E422" s="1" t="s">
        <v>586</v>
      </c>
      <c r="F422" s="1" t="str">
        <f>VLOOKUP(Table1113[[#This Row],[نام کارشناس دفتر فنی]],Table1[],3,0)</f>
        <v>کارشناس بازرسی وبرنامه ریزی تعمیرات برق وابزاردقیق(2)</v>
      </c>
      <c r="G422" s="1" t="s">
        <v>1000</v>
      </c>
      <c r="H422" t="str">
        <f>VLOOKUP(Table1113[[#This Row],[نام شخص کارشناس نظارت]],Table1[],3,0)</f>
        <v>کارشناس برق و ابزار دقیق نظارت (2)</v>
      </c>
      <c r="I422" s="1">
        <f>COUNTIF(Table2[کد سیستم],Table1113[[#This Row],[کد سیستم]])</f>
        <v>1</v>
      </c>
    </row>
    <row r="423" spans="1:9" hidden="1" x14ac:dyDescent="0.25">
      <c r="A423" s="1">
        <v>422</v>
      </c>
      <c r="B423" s="1" t="s">
        <v>2388</v>
      </c>
      <c r="C423" s="1" t="s">
        <v>2388</v>
      </c>
      <c r="D423" s="1" t="s">
        <v>3760</v>
      </c>
      <c r="E423" s="1" t="s">
        <v>586</v>
      </c>
      <c r="F423" s="1" t="str">
        <f>VLOOKUP(Table1113[[#This Row],[نام کارشناس دفتر فنی]],Table1[],3,0)</f>
        <v>کارشناس بازرسی وبرنامه ریزی تعمیرات برق وابزاردقیق(2)</v>
      </c>
      <c r="G423" s="1" t="s">
        <v>1000</v>
      </c>
      <c r="H423" t="str">
        <f>VLOOKUP(Table1113[[#This Row],[نام شخص کارشناس نظارت]],Table1[],3,0)</f>
        <v>کارشناس برق و ابزار دقیق نظارت (2)</v>
      </c>
      <c r="I423" s="1">
        <f>COUNTIF(Table2[کد سیستم],Table1113[[#This Row],[کد سیستم]])</f>
        <v>1</v>
      </c>
    </row>
    <row r="424" spans="1:9" hidden="1" x14ac:dyDescent="0.25">
      <c r="A424" s="1">
        <v>423</v>
      </c>
      <c r="B424" s="1" t="s">
        <v>2390</v>
      </c>
      <c r="C424" s="1" t="s">
        <v>2390</v>
      </c>
      <c r="D424" s="1" t="s">
        <v>3760</v>
      </c>
      <c r="E424" s="1" t="s">
        <v>586</v>
      </c>
      <c r="F424" s="1" t="str">
        <f>VLOOKUP(Table1113[[#This Row],[نام کارشناس دفتر فنی]],Table1[],3,0)</f>
        <v>کارشناس بازرسی وبرنامه ریزی تعمیرات برق وابزاردقیق(2)</v>
      </c>
      <c r="G424" s="1" t="s">
        <v>1000</v>
      </c>
      <c r="H424" t="str">
        <f>VLOOKUP(Table1113[[#This Row],[نام شخص کارشناس نظارت]],Table1[],3,0)</f>
        <v>کارشناس برق و ابزار دقیق نظارت (2)</v>
      </c>
      <c r="I424" s="1">
        <f>COUNTIF(Table2[کد سیستم],Table1113[[#This Row],[کد سیستم]])</f>
        <v>1</v>
      </c>
    </row>
    <row r="425" spans="1:9" hidden="1" x14ac:dyDescent="0.25">
      <c r="A425" s="1">
        <v>424</v>
      </c>
      <c r="B425" s="1" t="s">
        <v>2392</v>
      </c>
      <c r="C425" s="1" t="s">
        <v>2392</v>
      </c>
      <c r="D425" s="1" t="s">
        <v>3760</v>
      </c>
      <c r="E425" s="1" t="s">
        <v>586</v>
      </c>
      <c r="F425" s="1" t="str">
        <f>VLOOKUP(Table1113[[#This Row],[نام کارشناس دفتر فنی]],Table1[],3,0)</f>
        <v>کارشناس بازرسی وبرنامه ریزی تعمیرات برق وابزاردقیق(2)</v>
      </c>
      <c r="G425" s="1" t="s">
        <v>1000</v>
      </c>
      <c r="H425" t="str">
        <f>VLOOKUP(Table1113[[#This Row],[نام شخص کارشناس نظارت]],Table1[],3,0)</f>
        <v>کارشناس برق و ابزار دقیق نظارت (2)</v>
      </c>
      <c r="I425" s="1">
        <f>COUNTIF(Table2[کد سیستم],Table1113[[#This Row],[کد سیستم]])</f>
        <v>1</v>
      </c>
    </row>
    <row r="426" spans="1:9" hidden="1" x14ac:dyDescent="0.25">
      <c r="A426" s="1">
        <v>425</v>
      </c>
      <c r="B426" s="1" t="s">
        <v>2394</v>
      </c>
      <c r="C426" s="1" t="s">
        <v>2394</v>
      </c>
      <c r="D426" s="1" t="s">
        <v>3760</v>
      </c>
      <c r="E426" s="1" t="s">
        <v>586</v>
      </c>
      <c r="F426" s="1" t="str">
        <f>VLOOKUP(Table1113[[#This Row],[نام کارشناس دفتر فنی]],Table1[],3,0)</f>
        <v>کارشناس بازرسی وبرنامه ریزی تعمیرات برق وابزاردقیق(2)</v>
      </c>
      <c r="G426" s="1" t="s">
        <v>1000</v>
      </c>
      <c r="H426" t="str">
        <f>VLOOKUP(Table1113[[#This Row],[نام شخص کارشناس نظارت]],Table1[],3,0)</f>
        <v>کارشناس برق و ابزار دقیق نظارت (2)</v>
      </c>
      <c r="I426" s="1">
        <f>COUNTIF(Table2[کد سیستم],Table1113[[#This Row],[کد سیستم]])</f>
        <v>1</v>
      </c>
    </row>
    <row r="427" spans="1:9" hidden="1" x14ac:dyDescent="0.25">
      <c r="A427" s="1">
        <v>426</v>
      </c>
      <c r="B427" s="1" t="s">
        <v>2396</v>
      </c>
      <c r="C427" s="1" t="s">
        <v>2396</v>
      </c>
      <c r="D427" s="1" t="s">
        <v>3760</v>
      </c>
      <c r="E427" s="1" t="s">
        <v>586</v>
      </c>
      <c r="F427" s="1" t="str">
        <f>VLOOKUP(Table1113[[#This Row],[نام کارشناس دفتر فنی]],Table1[],3,0)</f>
        <v>کارشناس بازرسی وبرنامه ریزی تعمیرات برق وابزاردقیق(2)</v>
      </c>
      <c r="G427" s="1" t="s">
        <v>1000</v>
      </c>
      <c r="H427" t="str">
        <f>VLOOKUP(Table1113[[#This Row],[نام شخص کارشناس نظارت]],Table1[],3,0)</f>
        <v>کارشناس برق و ابزار دقیق نظارت (2)</v>
      </c>
      <c r="I427" s="1">
        <f>COUNTIF(Table2[کد سیستم],Table1113[[#This Row],[کد سیستم]])</f>
        <v>1</v>
      </c>
    </row>
    <row r="428" spans="1:9" hidden="1" x14ac:dyDescent="0.25">
      <c r="A428" s="1">
        <v>427</v>
      </c>
      <c r="B428" s="1" t="s">
        <v>2398</v>
      </c>
      <c r="C428" s="1" t="s">
        <v>2398</v>
      </c>
      <c r="D428" s="1" t="s">
        <v>3760</v>
      </c>
      <c r="E428" s="1" t="s">
        <v>586</v>
      </c>
      <c r="F428" s="1" t="str">
        <f>VLOOKUP(Table1113[[#This Row],[نام کارشناس دفتر فنی]],Table1[],3,0)</f>
        <v>کارشناس بازرسی وبرنامه ریزی تعمیرات برق وابزاردقیق(2)</v>
      </c>
      <c r="G428" s="1" t="s">
        <v>1000</v>
      </c>
      <c r="H428" t="str">
        <f>VLOOKUP(Table1113[[#This Row],[نام شخص کارشناس نظارت]],Table1[],3,0)</f>
        <v>کارشناس برق و ابزار دقیق نظارت (2)</v>
      </c>
      <c r="I428" s="1">
        <f>COUNTIF(Table2[کد سیستم],Table1113[[#This Row],[کد سیستم]])</f>
        <v>1</v>
      </c>
    </row>
    <row r="429" spans="1:9" hidden="1" x14ac:dyDescent="0.25">
      <c r="A429" s="1">
        <v>428</v>
      </c>
      <c r="B429" s="1" t="s">
        <v>2400</v>
      </c>
      <c r="C429" s="1" t="s">
        <v>2400</v>
      </c>
      <c r="D429" s="1" t="s">
        <v>3760</v>
      </c>
      <c r="E429" s="1" t="s">
        <v>586</v>
      </c>
      <c r="F429" s="1" t="str">
        <f>VLOOKUP(Table1113[[#This Row],[نام کارشناس دفتر فنی]],Table1[],3,0)</f>
        <v>کارشناس بازرسی وبرنامه ریزی تعمیرات برق وابزاردقیق(2)</v>
      </c>
      <c r="G429" s="1" t="s">
        <v>1000</v>
      </c>
      <c r="H429" t="str">
        <f>VLOOKUP(Table1113[[#This Row],[نام شخص کارشناس نظارت]],Table1[],3,0)</f>
        <v>کارشناس برق و ابزار دقیق نظارت (2)</v>
      </c>
      <c r="I429" s="1">
        <f>COUNTIF(Table2[کد سیستم],Table1113[[#This Row],[کد سیستم]])</f>
        <v>1</v>
      </c>
    </row>
    <row r="430" spans="1:9" hidden="1" x14ac:dyDescent="0.25">
      <c r="A430" s="1">
        <v>429</v>
      </c>
      <c r="B430" s="1" t="s">
        <v>2402</v>
      </c>
      <c r="C430" s="1" t="s">
        <v>2402</v>
      </c>
      <c r="D430" s="1" t="s">
        <v>3760</v>
      </c>
      <c r="E430" s="1" t="s">
        <v>586</v>
      </c>
      <c r="F430" s="1" t="str">
        <f>VLOOKUP(Table1113[[#This Row],[نام کارشناس دفتر فنی]],Table1[],3,0)</f>
        <v>کارشناس بازرسی وبرنامه ریزی تعمیرات برق وابزاردقیق(2)</v>
      </c>
      <c r="G430" s="1" t="s">
        <v>1000</v>
      </c>
      <c r="H430" t="str">
        <f>VLOOKUP(Table1113[[#This Row],[نام شخص کارشناس نظارت]],Table1[],3,0)</f>
        <v>کارشناس برق و ابزار دقیق نظارت (2)</v>
      </c>
      <c r="I430" s="1">
        <f>COUNTIF(Table2[کد سیستم],Table1113[[#This Row],[کد سیستم]])</f>
        <v>1</v>
      </c>
    </row>
    <row r="431" spans="1:9" hidden="1" x14ac:dyDescent="0.25">
      <c r="A431" s="1">
        <v>430</v>
      </c>
      <c r="B431" s="1" t="s">
        <v>2404</v>
      </c>
      <c r="C431" s="1" t="s">
        <v>2404</v>
      </c>
      <c r="D431" s="1" t="s">
        <v>3760</v>
      </c>
      <c r="E431" s="1" t="s">
        <v>586</v>
      </c>
      <c r="F431" s="1" t="str">
        <f>VLOOKUP(Table1113[[#This Row],[نام کارشناس دفتر فنی]],Table1[],3,0)</f>
        <v>کارشناس بازرسی وبرنامه ریزی تعمیرات برق وابزاردقیق(2)</v>
      </c>
      <c r="G431" s="1" t="s">
        <v>1000</v>
      </c>
      <c r="H431" t="str">
        <f>VLOOKUP(Table1113[[#This Row],[نام شخص کارشناس نظارت]],Table1[],3,0)</f>
        <v>کارشناس برق و ابزار دقیق نظارت (2)</v>
      </c>
      <c r="I431" s="1">
        <f>COUNTIF(Table2[کد سیستم],Table1113[[#This Row],[کد سیستم]])</f>
        <v>1</v>
      </c>
    </row>
    <row r="432" spans="1:9" hidden="1" x14ac:dyDescent="0.25">
      <c r="A432" s="1">
        <v>431</v>
      </c>
      <c r="B432" s="1" t="s">
        <v>2406</v>
      </c>
      <c r="C432" s="1" t="s">
        <v>2406</v>
      </c>
      <c r="D432" s="1" t="s">
        <v>3760</v>
      </c>
      <c r="E432" s="1" t="s">
        <v>586</v>
      </c>
      <c r="F432" s="1" t="str">
        <f>VLOOKUP(Table1113[[#This Row],[نام کارشناس دفتر فنی]],Table1[],3,0)</f>
        <v>کارشناس بازرسی وبرنامه ریزی تعمیرات برق وابزاردقیق(2)</v>
      </c>
      <c r="G432" s="1" t="s">
        <v>1000</v>
      </c>
      <c r="H432" t="str">
        <f>VLOOKUP(Table1113[[#This Row],[نام شخص کارشناس نظارت]],Table1[],3,0)</f>
        <v>کارشناس برق و ابزار دقیق نظارت (2)</v>
      </c>
      <c r="I432" s="1">
        <f>COUNTIF(Table2[کد سیستم],Table1113[[#This Row],[کد سیستم]])</f>
        <v>1</v>
      </c>
    </row>
    <row r="433" spans="1:9" hidden="1" x14ac:dyDescent="0.25">
      <c r="A433" s="1">
        <v>432</v>
      </c>
      <c r="B433" s="1" t="s">
        <v>2408</v>
      </c>
      <c r="C433" s="1" t="s">
        <v>2408</v>
      </c>
      <c r="D433" s="1" t="s">
        <v>3760</v>
      </c>
      <c r="E433" s="1" t="s">
        <v>586</v>
      </c>
      <c r="F433" s="1" t="str">
        <f>VLOOKUP(Table1113[[#This Row],[نام کارشناس دفتر فنی]],Table1[],3,0)</f>
        <v>کارشناس بازرسی وبرنامه ریزی تعمیرات برق وابزاردقیق(2)</v>
      </c>
      <c r="G433" s="1" t="s">
        <v>1000</v>
      </c>
      <c r="H433" t="str">
        <f>VLOOKUP(Table1113[[#This Row],[نام شخص کارشناس نظارت]],Table1[],3,0)</f>
        <v>کارشناس برق و ابزار دقیق نظارت (2)</v>
      </c>
      <c r="I433" s="1">
        <f>COUNTIF(Table2[کد سیستم],Table1113[[#This Row],[کد سیستم]])</f>
        <v>1</v>
      </c>
    </row>
    <row r="434" spans="1:9" hidden="1" x14ac:dyDescent="0.25">
      <c r="A434" s="1">
        <v>433</v>
      </c>
      <c r="B434" s="1" t="s">
        <v>2410</v>
      </c>
      <c r="C434" s="1" t="s">
        <v>2410</v>
      </c>
      <c r="D434" s="1" t="s">
        <v>3760</v>
      </c>
      <c r="E434" s="1" t="s">
        <v>586</v>
      </c>
      <c r="F434" s="1" t="str">
        <f>VLOOKUP(Table1113[[#This Row],[نام کارشناس دفتر فنی]],Table1[],3,0)</f>
        <v>کارشناس بازرسی وبرنامه ریزی تعمیرات برق وابزاردقیق(2)</v>
      </c>
      <c r="G434" s="1" t="s">
        <v>1000</v>
      </c>
      <c r="H434" t="str">
        <f>VLOOKUP(Table1113[[#This Row],[نام شخص کارشناس نظارت]],Table1[],3,0)</f>
        <v>کارشناس برق و ابزار دقیق نظارت (2)</v>
      </c>
      <c r="I434" s="1">
        <f>COUNTIF(Table2[کد سیستم],Table1113[[#This Row],[کد سیستم]])</f>
        <v>1</v>
      </c>
    </row>
    <row r="435" spans="1:9" hidden="1" x14ac:dyDescent="0.25">
      <c r="A435" s="1">
        <v>434</v>
      </c>
      <c r="B435" s="1" t="s">
        <v>2412</v>
      </c>
      <c r="C435" s="1" t="s">
        <v>2412</v>
      </c>
      <c r="D435" s="1" t="s">
        <v>3760</v>
      </c>
      <c r="E435" s="1" t="s">
        <v>586</v>
      </c>
      <c r="F435" s="1" t="str">
        <f>VLOOKUP(Table1113[[#This Row],[نام کارشناس دفتر فنی]],Table1[],3,0)</f>
        <v>کارشناس بازرسی وبرنامه ریزی تعمیرات برق وابزاردقیق(2)</v>
      </c>
      <c r="G435" s="1" t="s">
        <v>1000</v>
      </c>
      <c r="H435" t="str">
        <f>VLOOKUP(Table1113[[#This Row],[نام شخص کارشناس نظارت]],Table1[],3,0)</f>
        <v>کارشناس برق و ابزار دقیق نظارت (2)</v>
      </c>
      <c r="I435" s="1">
        <f>COUNTIF(Table2[کد سیستم],Table1113[[#This Row],[کد سیستم]])</f>
        <v>1</v>
      </c>
    </row>
    <row r="436" spans="1:9" hidden="1" x14ac:dyDescent="0.25">
      <c r="A436" s="1">
        <v>435</v>
      </c>
      <c r="B436" s="1" t="s">
        <v>2414</v>
      </c>
      <c r="C436" s="1" t="s">
        <v>2414</v>
      </c>
      <c r="D436" s="1" t="s">
        <v>3760</v>
      </c>
      <c r="E436" s="1" t="s">
        <v>586</v>
      </c>
      <c r="F436" s="1" t="str">
        <f>VLOOKUP(Table1113[[#This Row],[نام کارشناس دفتر فنی]],Table1[],3,0)</f>
        <v>کارشناس بازرسی وبرنامه ریزی تعمیرات برق وابزاردقیق(2)</v>
      </c>
      <c r="G436" s="1" t="s">
        <v>1000</v>
      </c>
      <c r="H436" t="str">
        <f>VLOOKUP(Table1113[[#This Row],[نام شخص کارشناس نظارت]],Table1[],3,0)</f>
        <v>کارشناس برق و ابزار دقیق نظارت (2)</v>
      </c>
      <c r="I436" s="1">
        <f>COUNTIF(Table2[کد سیستم],Table1113[[#This Row],[کد سیستم]])</f>
        <v>1</v>
      </c>
    </row>
    <row r="437" spans="1:9" hidden="1" x14ac:dyDescent="0.25">
      <c r="A437" s="1">
        <v>436</v>
      </c>
      <c r="B437" s="1" t="s">
        <v>2416</v>
      </c>
      <c r="C437" s="1" t="s">
        <v>2416</v>
      </c>
      <c r="D437" s="1" t="s">
        <v>3760</v>
      </c>
      <c r="E437" s="1" t="s">
        <v>586</v>
      </c>
      <c r="F437" s="1" t="str">
        <f>VLOOKUP(Table1113[[#This Row],[نام کارشناس دفتر فنی]],Table1[],3,0)</f>
        <v>کارشناس بازرسی وبرنامه ریزی تعمیرات برق وابزاردقیق(2)</v>
      </c>
      <c r="G437" s="1" t="s">
        <v>1000</v>
      </c>
      <c r="H437" t="str">
        <f>VLOOKUP(Table1113[[#This Row],[نام شخص کارشناس نظارت]],Table1[],3,0)</f>
        <v>کارشناس برق و ابزار دقیق نظارت (2)</v>
      </c>
      <c r="I437" s="1">
        <f>COUNTIF(Table2[کد سیستم],Table1113[[#This Row],[کد سیستم]])</f>
        <v>1</v>
      </c>
    </row>
    <row r="438" spans="1:9" hidden="1" x14ac:dyDescent="0.25">
      <c r="A438" s="1">
        <v>437</v>
      </c>
      <c r="B438" s="1" t="s">
        <v>2418</v>
      </c>
      <c r="C438" s="1" t="s">
        <v>2418</v>
      </c>
      <c r="D438" s="1" t="s">
        <v>3760</v>
      </c>
      <c r="E438" s="1" t="s">
        <v>586</v>
      </c>
      <c r="F438" s="1" t="str">
        <f>VLOOKUP(Table1113[[#This Row],[نام کارشناس دفتر فنی]],Table1[],3,0)</f>
        <v>کارشناس بازرسی وبرنامه ریزی تعمیرات برق وابزاردقیق(2)</v>
      </c>
      <c r="G438" s="1" t="s">
        <v>1000</v>
      </c>
      <c r="H438" t="str">
        <f>VLOOKUP(Table1113[[#This Row],[نام شخص کارشناس نظارت]],Table1[],3,0)</f>
        <v>کارشناس برق و ابزار دقیق نظارت (2)</v>
      </c>
      <c r="I438" s="1">
        <f>COUNTIF(Table2[کد سیستم],Table1113[[#This Row],[کد سیستم]])</f>
        <v>1</v>
      </c>
    </row>
    <row r="439" spans="1:9" hidden="1" x14ac:dyDescent="0.25">
      <c r="A439" s="1">
        <v>438</v>
      </c>
      <c r="B439" s="1" t="s">
        <v>2420</v>
      </c>
      <c r="C439" s="1" t="s">
        <v>2420</v>
      </c>
      <c r="D439" s="1" t="s">
        <v>3760</v>
      </c>
      <c r="E439" s="1" t="s">
        <v>586</v>
      </c>
      <c r="F439" s="1" t="str">
        <f>VLOOKUP(Table1113[[#This Row],[نام کارشناس دفتر فنی]],Table1[],3,0)</f>
        <v>کارشناس بازرسی وبرنامه ریزی تعمیرات برق وابزاردقیق(2)</v>
      </c>
      <c r="G439" s="1" t="s">
        <v>1000</v>
      </c>
      <c r="H439" t="str">
        <f>VLOOKUP(Table1113[[#This Row],[نام شخص کارشناس نظارت]],Table1[],3,0)</f>
        <v>کارشناس برق و ابزار دقیق نظارت (2)</v>
      </c>
      <c r="I439" s="1">
        <f>COUNTIF(Table2[کد سیستم],Table1113[[#This Row],[کد سیستم]])</f>
        <v>1</v>
      </c>
    </row>
    <row r="440" spans="1:9" hidden="1" x14ac:dyDescent="0.25">
      <c r="A440" s="1">
        <v>439</v>
      </c>
      <c r="B440" s="1" t="s">
        <v>2422</v>
      </c>
      <c r="C440" s="1" t="s">
        <v>2422</v>
      </c>
      <c r="D440" s="1" t="s">
        <v>3760</v>
      </c>
      <c r="E440" s="1" t="s">
        <v>586</v>
      </c>
      <c r="F440" s="1" t="str">
        <f>VLOOKUP(Table1113[[#This Row],[نام کارشناس دفتر فنی]],Table1[],3,0)</f>
        <v>کارشناس بازرسی وبرنامه ریزی تعمیرات برق وابزاردقیق(2)</v>
      </c>
      <c r="G440" s="1" t="s">
        <v>1000</v>
      </c>
      <c r="H440" t="str">
        <f>VLOOKUP(Table1113[[#This Row],[نام شخص کارشناس نظارت]],Table1[],3,0)</f>
        <v>کارشناس برق و ابزار دقیق نظارت (2)</v>
      </c>
      <c r="I440" s="1">
        <f>COUNTIF(Table2[کد سیستم],Table1113[[#This Row],[کد سیستم]])</f>
        <v>1</v>
      </c>
    </row>
    <row r="441" spans="1:9" hidden="1" x14ac:dyDescent="0.25">
      <c r="A441" s="1">
        <v>440</v>
      </c>
      <c r="B441" s="1" t="s">
        <v>2424</v>
      </c>
      <c r="C441" s="1" t="s">
        <v>2424</v>
      </c>
      <c r="D441" s="1" t="s">
        <v>3760</v>
      </c>
      <c r="E441" s="1" t="s">
        <v>586</v>
      </c>
      <c r="F441" s="1" t="str">
        <f>VLOOKUP(Table1113[[#This Row],[نام کارشناس دفتر فنی]],Table1[],3,0)</f>
        <v>کارشناس بازرسی وبرنامه ریزی تعمیرات برق وابزاردقیق(2)</v>
      </c>
      <c r="G441" s="1" t="s">
        <v>1000</v>
      </c>
      <c r="H441" t="str">
        <f>VLOOKUP(Table1113[[#This Row],[نام شخص کارشناس نظارت]],Table1[],3,0)</f>
        <v>کارشناس برق و ابزار دقیق نظارت (2)</v>
      </c>
      <c r="I441" s="1">
        <f>COUNTIF(Table2[کد سیستم],Table1113[[#This Row],[کد سیستم]])</f>
        <v>1</v>
      </c>
    </row>
    <row r="442" spans="1:9" hidden="1" x14ac:dyDescent="0.25">
      <c r="A442" s="1">
        <v>441</v>
      </c>
      <c r="B442" s="1" t="s">
        <v>2426</v>
      </c>
      <c r="C442" s="1" t="s">
        <v>2426</v>
      </c>
      <c r="D442" s="1" t="s">
        <v>3760</v>
      </c>
      <c r="E442" s="1" t="s">
        <v>586</v>
      </c>
      <c r="F442" s="1" t="str">
        <f>VLOOKUP(Table1113[[#This Row],[نام کارشناس دفتر فنی]],Table1[],3,0)</f>
        <v>کارشناس بازرسی وبرنامه ریزی تعمیرات برق وابزاردقیق(2)</v>
      </c>
      <c r="G442" s="1" t="s">
        <v>1000</v>
      </c>
      <c r="H442" t="str">
        <f>VLOOKUP(Table1113[[#This Row],[نام شخص کارشناس نظارت]],Table1[],3,0)</f>
        <v>کارشناس برق و ابزار دقیق نظارت (2)</v>
      </c>
      <c r="I442" s="1">
        <f>COUNTIF(Table2[کد سیستم],Table1113[[#This Row],[کد سیستم]])</f>
        <v>1</v>
      </c>
    </row>
    <row r="443" spans="1:9" hidden="1" x14ac:dyDescent="0.25">
      <c r="A443" s="1">
        <v>442</v>
      </c>
      <c r="B443" s="1" t="s">
        <v>2428</v>
      </c>
      <c r="C443" s="1" t="s">
        <v>2428</v>
      </c>
      <c r="D443" s="1" t="s">
        <v>3760</v>
      </c>
      <c r="E443" s="1" t="s">
        <v>586</v>
      </c>
      <c r="F443" s="1" t="str">
        <f>VLOOKUP(Table1113[[#This Row],[نام کارشناس دفتر فنی]],Table1[],3,0)</f>
        <v>کارشناس بازرسی وبرنامه ریزی تعمیرات برق وابزاردقیق(2)</v>
      </c>
      <c r="G443" s="1" t="s">
        <v>1000</v>
      </c>
      <c r="H443" t="str">
        <f>VLOOKUP(Table1113[[#This Row],[نام شخص کارشناس نظارت]],Table1[],3,0)</f>
        <v>کارشناس برق و ابزار دقیق نظارت (2)</v>
      </c>
      <c r="I443" s="1">
        <f>COUNTIF(Table2[کد سیستم],Table1113[[#This Row],[کد سیستم]])</f>
        <v>1</v>
      </c>
    </row>
    <row r="444" spans="1:9" hidden="1" x14ac:dyDescent="0.25">
      <c r="A444" s="1">
        <v>443</v>
      </c>
      <c r="B444" s="1" t="s">
        <v>2430</v>
      </c>
      <c r="C444" s="1" t="s">
        <v>2430</v>
      </c>
      <c r="D444" s="1" t="s">
        <v>3760</v>
      </c>
      <c r="E444" s="1" t="s">
        <v>586</v>
      </c>
      <c r="F444" s="1" t="str">
        <f>VLOOKUP(Table1113[[#This Row],[نام کارشناس دفتر فنی]],Table1[],3,0)</f>
        <v>کارشناس بازرسی وبرنامه ریزی تعمیرات برق وابزاردقیق(2)</v>
      </c>
      <c r="G444" s="1" t="s">
        <v>1000</v>
      </c>
      <c r="H444" t="str">
        <f>VLOOKUP(Table1113[[#This Row],[نام شخص کارشناس نظارت]],Table1[],3,0)</f>
        <v>کارشناس برق و ابزار دقیق نظارت (2)</v>
      </c>
      <c r="I444" s="1">
        <f>COUNTIF(Table2[کد سیستم],Table1113[[#This Row],[کد سیستم]])</f>
        <v>1</v>
      </c>
    </row>
    <row r="445" spans="1:9" hidden="1" x14ac:dyDescent="0.25">
      <c r="A445" s="1">
        <v>444</v>
      </c>
      <c r="B445" s="1" t="s">
        <v>2432</v>
      </c>
      <c r="C445" s="1" t="s">
        <v>2432</v>
      </c>
      <c r="D445" s="1" t="s">
        <v>3760</v>
      </c>
      <c r="E445" s="1" t="s">
        <v>586</v>
      </c>
      <c r="F445" s="1" t="str">
        <f>VLOOKUP(Table1113[[#This Row],[نام کارشناس دفتر فنی]],Table1[],3,0)</f>
        <v>کارشناس بازرسی وبرنامه ریزی تعمیرات برق وابزاردقیق(2)</v>
      </c>
      <c r="G445" s="1" t="s">
        <v>1000</v>
      </c>
      <c r="H445" t="str">
        <f>VLOOKUP(Table1113[[#This Row],[نام شخص کارشناس نظارت]],Table1[],3,0)</f>
        <v>کارشناس برق و ابزار دقیق نظارت (2)</v>
      </c>
      <c r="I445" s="1">
        <f>COUNTIF(Table2[کد سیستم],Table1113[[#This Row],[کد سیستم]])</f>
        <v>1</v>
      </c>
    </row>
    <row r="446" spans="1:9" hidden="1" x14ac:dyDescent="0.25">
      <c r="A446" s="1">
        <v>445</v>
      </c>
      <c r="B446" s="1" t="s">
        <v>2434</v>
      </c>
      <c r="C446" s="1" t="s">
        <v>2434</v>
      </c>
      <c r="D446" s="1" t="s">
        <v>3760</v>
      </c>
      <c r="E446" s="1" t="s">
        <v>586</v>
      </c>
      <c r="F446" s="1" t="str">
        <f>VLOOKUP(Table1113[[#This Row],[نام کارشناس دفتر فنی]],Table1[],3,0)</f>
        <v>کارشناس بازرسی وبرنامه ریزی تعمیرات برق وابزاردقیق(2)</v>
      </c>
      <c r="G446" s="1" t="s">
        <v>1000</v>
      </c>
      <c r="H446" t="str">
        <f>VLOOKUP(Table1113[[#This Row],[نام شخص کارشناس نظارت]],Table1[],3,0)</f>
        <v>کارشناس برق و ابزار دقیق نظارت (2)</v>
      </c>
      <c r="I446" s="1">
        <f>COUNTIF(Table2[کد سیستم],Table1113[[#This Row],[کد سیستم]])</f>
        <v>1</v>
      </c>
    </row>
    <row r="447" spans="1:9" hidden="1" x14ac:dyDescent="0.25">
      <c r="A447" s="1">
        <v>446</v>
      </c>
      <c r="B447" s="1" t="s">
        <v>2436</v>
      </c>
      <c r="C447" s="1" t="s">
        <v>2436</v>
      </c>
      <c r="D447" s="1" t="s">
        <v>3760</v>
      </c>
      <c r="E447" s="1" t="s">
        <v>586</v>
      </c>
      <c r="F447" s="1" t="str">
        <f>VLOOKUP(Table1113[[#This Row],[نام کارشناس دفتر فنی]],Table1[],3,0)</f>
        <v>کارشناس بازرسی وبرنامه ریزی تعمیرات برق وابزاردقیق(2)</v>
      </c>
      <c r="G447" s="1" t="s">
        <v>1000</v>
      </c>
      <c r="H447" t="str">
        <f>VLOOKUP(Table1113[[#This Row],[نام شخص کارشناس نظارت]],Table1[],3,0)</f>
        <v>کارشناس برق و ابزار دقیق نظارت (2)</v>
      </c>
      <c r="I447" s="1">
        <f>COUNTIF(Table2[کد سیستم],Table1113[[#This Row],[کد سیستم]])</f>
        <v>1</v>
      </c>
    </row>
    <row r="448" spans="1:9" hidden="1" x14ac:dyDescent="0.25">
      <c r="A448" s="1">
        <v>447</v>
      </c>
      <c r="B448" s="1" t="s">
        <v>2438</v>
      </c>
      <c r="C448" s="1" t="s">
        <v>2438</v>
      </c>
      <c r="D448" s="1" t="s">
        <v>3760</v>
      </c>
      <c r="E448" s="1" t="s">
        <v>586</v>
      </c>
      <c r="F448" s="1" t="str">
        <f>VLOOKUP(Table1113[[#This Row],[نام کارشناس دفتر فنی]],Table1[],3,0)</f>
        <v>کارشناس بازرسی وبرنامه ریزی تعمیرات برق وابزاردقیق(2)</v>
      </c>
      <c r="G448" s="1" t="s">
        <v>1000</v>
      </c>
      <c r="H448" t="str">
        <f>VLOOKUP(Table1113[[#This Row],[نام شخص کارشناس نظارت]],Table1[],3,0)</f>
        <v>کارشناس برق و ابزار دقیق نظارت (2)</v>
      </c>
      <c r="I448" s="1">
        <f>COUNTIF(Table2[کد سیستم],Table1113[[#This Row],[کد سیستم]])</f>
        <v>1</v>
      </c>
    </row>
    <row r="449" spans="1:9" hidden="1" x14ac:dyDescent="0.25">
      <c r="A449" s="1">
        <v>448</v>
      </c>
      <c r="B449" s="1" t="s">
        <v>2440</v>
      </c>
      <c r="C449" s="1" t="s">
        <v>2440</v>
      </c>
      <c r="D449" s="1" t="s">
        <v>3760</v>
      </c>
      <c r="E449" s="1" t="s">
        <v>586</v>
      </c>
      <c r="F449" s="1" t="str">
        <f>VLOOKUP(Table1113[[#This Row],[نام کارشناس دفتر فنی]],Table1[],3,0)</f>
        <v>کارشناس بازرسی وبرنامه ریزی تعمیرات برق وابزاردقیق(2)</v>
      </c>
      <c r="G449" s="1" t="s">
        <v>1000</v>
      </c>
      <c r="H449" t="str">
        <f>VLOOKUP(Table1113[[#This Row],[نام شخص کارشناس نظارت]],Table1[],3,0)</f>
        <v>کارشناس برق و ابزار دقیق نظارت (2)</v>
      </c>
      <c r="I449" s="1">
        <f>COUNTIF(Table2[کد سیستم],Table1113[[#This Row],[کد سیستم]])</f>
        <v>1</v>
      </c>
    </row>
    <row r="450" spans="1:9" hidden="1" x14ac:dyDescent="0.25">
      <c r="A450" s="1">
        <v>449</v>
      </c>
      <c r="B450" s="1" t="s">
        <v>2442</v>
      </c>
      <c r="C450" s="1" t="s">
        <v>2442</v>
      </c>
      <c r="D450" s="1" t="s">
        <v>3760</v>
      </c>
      <c r="E450" s="1" t="s">
        <v>586</v>
      </c>
      <c r="F450" s="1" t="str">
        <f>VLOOKUP(Table1113[[#This Row],[نام کارشناس دفتر فنی]],Table1[],3,0)</f>
        <v>کارشناس بازرسی وبرنامه ریزی تعمیرات برق وابزاردقیق(2)</v>
      </c>
      <c r="G450" s="1" t="s">
        <v>1000</v>
      </c>
      <c r="H450" t="str">
        <f>VLOOKUP(Table1113[[#This Row],[نام شخص کارشناس نظارت]],Table1[],3,0)</f>
        <v>کارشناس برق و ابزار دقیق نظارت (2)</v>
      </c>
      <c r="I450" s="1">
        <f>COUNTIF(Table2[کد سیستم],Table1113[[#This Row],[کد سیستم]])</f>
        <v>1</v>
      </c>
    </row>
    <row r="451" spans="1:9" hidden="1" x14ac:dyDescent="0.25">
      <c r="A451" s="1">
        <v>450</v>
      </c>
      <c r="B451" s="1" t="s">
        <v>2444</v>
      </c>
      <c r="C451" s="1" t="s">
        <v>2444</v>
      </c>
      <c r="D451" s="1" t="s">
        <v>3760</v>
      </c>
      <c r="E451" s="1" t="s">
        <v>586</v>
      </c>
      <c r="F451" s="1" t="str">
        <f>VLOOKUP(Table1113[[#This Row],[نام کارشناس دفتر فنی]],Table1[],3,0)</f>
        <v>کارشناس بازرسی وبرنامه ریزی تعمیرات برق وابزاردقیق(2)</v>
      </c>
      <c r="G451" s="1" t="s">
        <v>1000</v>
      </c>
      <c r="H451" t="str">
        <f>VLOOKUP(Table1113[[#This Row],[نام شخص کارشناس نظارت]],Table1[],3,0)</f>
        <v>کارشناس برق و ابزار دقیق نظارت (2)</v>
      </c>
      <c r="I451" s="1">
        <f>COUNTIF(Table2[کد سیستم],Table1113[[#This Row],[کد سیستم]])</f>
        <v>1</v>
      </c>
    </row>
    <row r="452" spans="1:9" hidden="1" x14ac:dyDescent="0.25">
      <c r="A452" s="1">
        <v>451</v>
      </c>
      <c r="B452" s="1" t="s">
        <v>2446</v>
      </c>
      <c r="C452" s="1" t="s">
        <v>2446</v>
      </c>
      <c r="D452" s="1" t="s">
        <v>3760</v>
      </c>
      <c r="E452" s="1" t="s">
        <v>586</v>
      </c>
      <c r="F452" s="1" t="str">
        <f>VLOOKUP(Table1113[[#This Row],[نام کارشناس دفتر فنی]],Table1[],3,0)</f>
        <v>کارشناس بازرسی وبرنامه ریزی تعمیرات برق وابزاردقیق(2)</v>
      </c>
      <c r="G452" s="1" t="s">
        <v>1000</v>
      </c>
      <c r="H452" t="str">
        <f>VLOOKUP(Table1113[[#This Row],[نام شخص کارشناس نظارت]],Table1[],3,0)</f>
        <v>کارشناس برق و ابزار دقیق نظارت (2)</v>
      </c>
      <c r="I452" s="1">
        <f>COUNTIF(Table2[کد سیستم],Table1113[[#This Row],[کد سیستم]])</f>
        <v>1</v>
      </c>
    </row>
    <row r="453" spans="1:9" hidden="1" x14ac:dyDescent="0.25">
      <c r="A453" s="1">
        <v>452</v>
      </c>
      <c r="B453" s="1" t="s">
        <v>2448</v>
      </c>
      <c r="C453" s="1" t="s">
        <v>2448</v>
      </c>
      <c r="D453" s="1" t="s">
        <v>3760</v>
      </c>
      <c r="E453" s="1" t="s">
        <v>586</v>
      </c>
      <c r="F453" s="1" t="str">
        <f>VLOOKUP(Table1113[[#This Row],[نام کارشناس دفتر فنی]],Table1[],3,0)</f>
        <v>کارشناس بازرسی وبرنامه ریزی تعمیرات برق وابزاردقیق(2)</v>
      </c>
      <c r="G453" s="1" t="s">
        <v>1000</v>
      </c>
      <c r="H453" t="str">
        <f>VLOOKUP(Table1113[[#This Row],[نام شخص کارشناس نظارت]],Table1[],3,0)</f>
        <v>کارشناس برق و ابزار دقیق نظارت (2)</v>
      </c>
      <c r="I453" s="1">
        <f>COUNTIF(Table2[کد سیستم],Table1113[[#This Row],[کد سیستم]])</f>
        <v>1</v>
      </c>
    </row>
    <row r="454" spans="1:9" hidden="1" x14ac:dyDescent="0.25">
      <c r="A454" s="1">
        <v>453</v>
      </c>
      <c r="B454" s="1" t="s">
        <v>2450</v>
      </c>
      <c r="C454" s="1" t="s">
        <v>2450</v>
      </c>
      <c r="D454" s="1" t="s">
        <v>3760</v>
      </c>
      <c r="E454" s="1" t="s">
        <v>586</v>
      </c>
      <c r="F454" s="1" t="str">
        <f>VLOOKUP(Table1113[[#This Row],[نام کارشناس دفتر فنی]],Table1[],3,0)</f>
        <v>کارشناس بازرسی وبرنامه ریزی تعمیرات برق وابزاردقیق(2)</v>
      </c>
      <c r="G454" s="1" t="s">
        <v>1000</v>
      </c>
      <c r="H454" t="str">
        <f>VLOOKUP(Table1113[[#This Row],[نام شخص کارشناس نظارت]],Table1[],3,0)</f>
        <v>کارشناس برق و ابزار دقیق نظارت (2)</v>
      </c>
      <c r="I454" s="1">
        <f>COUNTIF(Table2[کد سیستم],Table1113[[#This Row],[کد سیستم]])</f>
        <v>1</v>
      </c>
    </row>
    <row r="455" spans="1:9" hidden="1" x14ac:dyDescent="0.25">
      <c r="A455" s="1">
        <v>454</v>
      </c>
      <c r="B455" s="1" t="s">
        <v>2452</v>
      </c>
      <c r="C455" s="1" t="s">
        <v>2452</v>
      </c>
      <c r="D455" s="1" t="s">
        <v>3760</v>
      </c>
      <c r="E455" s="1" t="s">
        <v>586</v>
      </c>
      <c r="F455" s="1" t="str">
        <f>VLOOKUP(Table1113[[#This Row],[نام کارشناس دفتر فنی]],Table1[],3,0)</f>
        <v>کارشناس بازرسی وبرنامه ریزی تعمیرات برق وابزاردقیق(2)</v>
      </c>
      <c r="G455" s="1" t="s">
        <v>1000</v>
      </c>
      <c r="H455" t="str">
        <f>VLOOKUP(Table1113[[#This Row],[نام شخص کارشناس نظارت]],Table1[],3,0)</f>
        <v>کارشناس برق و ابزار دقیق نظارت (2)</v>
      </c>
      <c r="I455" s="1">
        <f>COUNTIF(Table2[کد سیستم],Table1113[[#This Row],[کد سیستم]])</f>
        <v>1</v>
      </c>
    </row>
    <row r="456" spans="1:9" hidden="1" x14ac:dyDescent="0.25">
      <c r="A456" s="1">
        <v>455</v>
      </c>
      <c r="B456" s="1" t="s">
        <v>2454</v>
      </c>
      <c r="C456" s="1" t="s">
        <v>2454</v>
      </c>
      <c r="D456" s="1" t="s">
        <v>3760</v>
      </c>
      <c r="E456" s="1" t="s">
        <v>586</v>
      </c>
      <c r="F456" s="1" t="str">
        <f>VLOOKUP(Table1113[[#This Row],[نام کارشناس دفتر فنی]],Table1[],3,0)</f>
        <v>کارشناس بازرسی وبرنامه ریزی تعمیرات برق وابزاردقیق(2)</v>
      </c>
      <c r="G456" s="1" t="s">
        <v>1000</v>
      </c>
      <c r="H456" t="str">
        <f>VLOOKUP(Table1113[[#This Row],[نام شخص کارشناس نظارت]],Table1[],3,0)</f>
        <v>کارشناس برق و ابزار دقیق نظارت (2)</v>
      </c>
      <c r="I456" s="1">
        <f>COUNTIF(Table2[کد سیستم],Table1113[[#This Row],[کد سیستم]])</f>
        <v>1</v>
      </c>
    </row>
    <row r="457" spans="1:9" hidden="1" x14ac:dyDescent="0.25">
      <c r="A457" s="1">
        <v>456</v>
      </c>
      <c r="B457" s="1" t="s">
        <v>2456</v>
      </c>
      <c r="C457" s="1" t="s">
        <v>2456</v>
      </c>
      <c r="D457" s="1" t="s">
        <v>3760</v>
      </c>
      <c r="E457" s="1" t="s">
        <v>586</v>
      </c>
      <c r="F457" s="1" t="str">
        <f>VLOOKUP(Table1113[[#This Row],[نام کارشناس دفتر فنی]],Table1[],3,0)</f>
        <v>کارشناس بازرسی وبرنامه ریزی تعمیرات برق وابزاردقیق(2)</v>
      </c>
      <c r="G457" s="1" t="s">
        <v>1000</v>
      </c>
      <c r="H457" t="str">
        <f>VLOOKUP(Table1113[[#This Row],[نام شخص کارشناس نظارت]],Table1[],3,0)</f>
        <v>کارشناس برق و ابزار دقیق نظارت (2)</v>
      </c>
      <c r="I457" s="1">
        <f>COUNTIF(Table2[کد سیستم],Table1113[[#This Row],[کد سیستم]])</f>
        <v>1</v>
      </c>
    </row>
    <row r="458" spans="1:9" hidden="1" x14ac:dyDescent="0.25">
      <c r="A458" s="1">
        <v>457</v>
      </c>
      <c r="B458" s="1" t="s">
        <v>2458</v>
      </c>
      <c r="C458" s="1" t="s">
        <v>2458</v>
      </c>
      <c r="D458" s="1" t="s">
        <v>3760</v>
      </c>
      <c r="E458" s="1" t="s">
        <v>586</v>
      </c>
      <c r="F458" s="1" t="str">
        <f>VLOOKUP(Table1113[[#This Row],[نام کارشناس دفتر فنی]],Table1[],3,0)</f>
        <v>کارشناس بازرسی وبرنامه ریزی تعمیرات برق وابزاردقیق(2)</v>
      </c>
      <c r="G458" s="1" t="s">
        <v>1000</v>
      </c>
      <c r="H458" t="str">
        <f>VLOOKUP(Table1113[[#This Row],[نام شخص کارشناس نظارت]],Table1[],3,0)</f>
        <v>کارشناس برق و ابزار دقیق نظارت (2)</v>
      </c>
      <c r="I458" s="1">
        <f>COUNTIF(Table2[کد سیستم],Table1113[[#This Row],[کد سیستم]])</f>
        <v>1</v>
      </c>
    </row>
    <row r="459" spans="1:9" hidden="1" x14ac:dyDescent="0.25">
      <c r="A459" s="1">
        <v>458</v>
      </c>
      <c r="B459" s="1" t="s">
        <v>2460</v>
      </c>
      <c r="C459" s="1" t="s">
        <v>2460</v>
      </c>
      <c r="D459" s="1" t="s">
        <v>3760</v>
      </c>
      <c r="E459" s="1" t="s">
        <v>586</v>
      </c>
      <c r="F459" s="1" t="str">
        <f>VLOOKUP(Table1113[[#This Row],[نام کارشناس دفتر فنی]],Table1[],3,0)</f>
        <v>کارشناس بازرسی وبرنامه ریزی تعمیرات برق وابزاردقیق(2)</v>
      </c>
      <c r="G459" s="1" t="s">
        <v>1000</v>
      </c>
      <c r="H459" t="str">
        <f>VLOOKUP(Table1113[[#This Row],[نام شخص کارشناس نظارت]],Table1[],3,0)</f>
        <v>کارشناس برق و ابزار دقیق نظارت (2)</v>
      </c>
      <c r="I459" s="1">
        <f>COUNTIF(Table2[کد سیستم],Table1113[[#This Row],[کد سیستم]])</f>
        <v>1</v>
      </c>
    </row>
    <row r="460" spans="1:9" hidden="1" x14ac:dyDescent="0.25">
      <c r="A460" s="1">
        <v>459</v>
      </c>
      <c r="B460" s="1" t="s">
        <v>2462</v>
      </c>
      <c r="C460" s="1" t="s">
        <v>2462</v>
      </c>
      <c r="D460" s="1" t="s">
        <v>3760</v>
      </c>
      <c r="E460" s="1" t="s">
        <v>586</v>
      </c>
      <c r="F460" s="1" t="str">
        <f>VLOOKUP(Table1113[[#This Row],[نام کارشناس دفتر فنی]],Table1[],3,0)</f>
        <v>کارشناس بازرسی وبرنامه ریزی تعمیرات برق وابزاردقیق(2)</v>
      </c>
      <c r="G460" s="1" t="s">
        <v>1000</v>
      </c>
      <c r="H460" t="str">
        <f>VLOOKUP(Table1113[[#This Row],[نام شخص کارشناس نظارت]],Table1[],3,0)</f>
        <v>کارشناس برق و ابزار دقیق نظارت (2)</v>
      </c>
      <c r="I460" s="1">
        <f>COUNTIF(Table2[کد سیستم],Table1113[[#This Row],[کد سیستم]])</f>
        <v>1</v>
      </c>
    </row>
    <row r="461" spans="1:9" hidden="1" x14ac:dyDescent="0.25">
      <c r="A461" s="1">
        <v>460</v>
      </c>
      <c r="B461" s="1" t="s">
        <v>2464</v>
      </c>
      <c r="C461" s="1" t="s">
        <v>2464</v>
      </c>
      <c r="D461" s="1" t="s">
        <v>3760</v>
      </c>
      <c r="E461" s="1" t="s">
        <v>586</v>
      </c>
      <c r="F461" s="1" t="str">
        <f>VLOOKUP(Table1113[[#This Row],[نام کارشناس دفتر فنی]],Table1[],3,0)</f>
        <v>کارشناس بازرسی وبرنامه ریزی تعمیرات برق وابزاردقیق(2)</v>
      </c>
      <c r="G461" s="1" t="s">
        <v>1000</v>
      </c>
      <c r="H461" t="str">
        <f>VLOOKUP(Table1113[[#This Row],[نام شخص کارشناس نظارت]],Table1[],3,0)</f>
        <v>کارشناس برق و ابزار دقیق نظارت (2)</v>
      </c>
      <c r="I461" s="1">
        <f>COUNTIF(Table2[کد سیستم],Table1113[[#This Row],[کد سیستم]])</f>
        <v>1</v>
      </c>
    </row>
    <row r="462" spans="1:9" hidden="1" x14ac:dyDescent="0.25">
      <c r="A462" s="1">
        <v>461</v>
      </c>
      <c r="B462" s="1" t="s">
        <v>2466</v>
      </c>
      <c r="C462" s="1" t="s">
        <v>2466</v>
      </c>
      <c r="D462" s="1" t="s">
        <v>3760</v>
      </c>
      <c r="E462" s="1" t="s">
        <v>586</v>
      </c>
      <c r="F462" s="1" t="str">
        <f>VLOOKUP(Table1113[[#This Row],[نام کارشناس دفتر فنی]],Table1[],3,0)</f>
        <v>کارشناس بازرسی وبرنامه ریزی تعمیرات برق وابزاردقیق(2)</v>
      </c>
      <c r="G462" s="1" t="s">
        <v>1000</v>
      </c>
      <c r="H462" t="str">
        <f>VLOOKUP(Table1113[[#This Row],[نام شخص کارشناس نظارت]],Table1[],3,0)</f>
        <v>کارشناس برق و ابزار دقیق نظارت (2)</v>
      </c>
      <c r="I462" s="1">
        <f>COUNTIF(Table2[کد سیستم],Table1113[[#This Row],[کد سیستم]])</f>
        <v>1</v>
      </c>
    </row>
    <row r="463" spans="1:9" hidden="1" x14ac:dyDescent="0.25">
      <c r="A463" s="1">
        <v>462</v>
      </c>
      <c r="B463" s="1" t="s">
        <v>2468</v>
      </c>
      <c r="C463" s="1" t="s">
        <v>2468</v>
      </c>
      <c r="D463" s="1" t="s">
        <v>3760</v>
      </c>
      <c r="E463" s="1" t="s">
        <v>586</v>
      </c>
      <c r="F463" s="1" t="str">
        <f>VLOOKUP(Table1113[[#This Row],[نام کارشناس دفتر فنی]],Table1[],3,0)</f>
        <v>کارشناس بازرسی وبرنامه ریزی تعمیرات برق وابزاردقیق(2)</v>
      </c>
      <c r="G463" s="1" t="s">
        <v>1000</v>
      </c>
      <c r="H463" t="str">
        <f>VLOOKUP(Table1113[[#This Row],[نام شخص کارشناس نظارت]],Table1[],3,0)</f>
        <v>کارشناس برق و ابزار دقیق نظارت (2)</v>
      </c>
      <c r="I463" s="1">
        <f>COUNTIF(Table2[کد سیستم],Table1113[[#This Row],[کد سیستم]])</f>
        <v>1</v>
      </c>
    </row>
    <row r="464" spans="1:9" hidden="1" x14ac:dyDescent="0.25">
      <c r="A464" s="1">
        <v>463</v>
      </c>
      <c r="B464" s="1" t="s">
        <v>2470</v>
      </c>
      <c r="C464" s="1" t="s">
        <v>2470</v>
      </c>
      <c r="D464" s="1" t="s">
        <v>3760</v>
      </c>
      <c r="E464" s="1" t="s">
        <v>586</v>
      </c>
      <c r="F464" s="1" t="str">
        <f>VLOOKUP(Table1113[[#This Row],[نام کارشناس دفتر فنی]],Table1[],3,0)</f>
        <v>کارشناس بازرسی وبرنامه ریزی تعمیرات برق وابزاردقیق(2)</v>
      </c>
      <c r="G464" s="1" t="s">
        <v>1000</v>
      </c>
      <c r="H464" t="str">
        <f>VLOOKUP(Table1113[[#This Row],[نام شخص کارشناس نظارت]],Table1[],3,0)</f>
        <v>کارشناس برق و ابزار دقیق نظارت (2)</v>
      </c>
      <c r="I464" s="1">
        <f>COUNTIF(Table2[کد سیستم],Table1113[[#This Row],[کد سیستم]])</f>
        <v>1</v>
      </c>
    </row>
    <row r="465" spans="1:9" hidden="1" x14ac:dyDescent="0.25">
      <c r="A465" s="1">
        <v>464</v>
      </c>
      <c r="B465" s="1" t="s">
        <v>2472</v>
      </c>
      <c r="C465" s="1" t="s">
        <v>2472</v>
      </c>
      <c r="D465" s="1" t="s">
        <v>3760</v>
      </c>
      <c r="E465" s="1" t="s">
        <v>586</v>
      </c>
      <c r="F465" s="1" t="str">
        <f>VLOOKUP(Table1113[[#This Row],[نام کارشناس دفتر فنی]],Table1[],3,0)</f>
        <v>کارشناس بازرسی وبرنامه ریزی تعمیرات برق وابزاردقیق(2)</v>
      </c>
      <c r="G465" s="1" t="s">
        <v>1000</v>
      </c>
      <c r="H465" t="str">
        <f>VLOOKUP(Table1113[[#This Row],[نام شخص کارشناس نظارت]],Table1[],3,0)</f>
        <v>کارشناس برق و ابزار دقیق نظارت (2)</v>
      </c>
      <c r="I465" s="1">
        <f>COUNTIF(Table2[کد سیستم],Table1113[[#This Row],[کد سیستم]])</f>
        <v>1</v>
      </c>
    </row>
    <row r="466" spans="1:9" hidden="1" x14ac:dyDescent="0.25">
      <c r="A466" s="1">
        <v>465</v>
      </c>
      <c r="B466" s="1" t="s">
        <v>2474</v>
      </c>
      <c r="C466" s="1" t="s">
        <v>2474</v>
      </c>
      <c r="D466" s="1" t="s">
        <v>3760</v>
      </c>
      <c r="E466" s="1" t="s">
        <v>586</v>
      </c>
      <c r="F466" s="1" t="str">
        <f>VLOOKUP(Table1113[[#This Row],[نام کارشناس دفتر فنی]],Table1[],3,0)</f>
        <v>کارشناس بازرسی وبرنامه ریزی تعمیرات برق وابزاردقیق(2)</v>
      </c>
      <c r="G466" s="1" t="s">
        <v>1000</v>
      </c>
      <c r="H466" t="str">
        <f>VLOOKUP(Table1113[[#This Row],[نام شخص کارشناس نظارت]],Table1[],3,0)</f>
        <v>کارشناس برق و ابزار دقیق نظارت (2)</v>
      </c>
      <c r="I466" s="1">
        <f>COUNTIF(Table2[کد سیستم],Table1113[[#This Row],[کد سیستم]])</f>
        <v>1</v>
      </c>
    </row>
    <row r="467" spans="1:9" hidden="1" x14ac:dyDescent="0.25">
      <c r="A467" s="1">
        <v>466</v>
      </c>
      <c r="B467" s="1" t="s">
        <v>2476</v>
      </c>
      <c r="C467" s="1" t="s">
        <v>2476</v>
      </c>
      <c r="D467" s="1" t="s">
        <v>3760</v>
      </c>
      <c r="E467" s="1" t="s">
        <v>586</v>
      </c>
      <c r="F467" s="1" t="str">
        <f>VLOOKUP(Table1113[[#This Row],[نام کارشناس دفتر فنی]],Table1[],3,0)</f>
        <v>کارشناس بازرسی وبرنامه ریزی تعمیرات برق وابزاردقیق(2)</v>
      </c>
      <c r="G467" s="1" t="s">
        <v>1000</v>
      </c>
      <c r="H467" t="str">
        <f>VLOOKUP(Table1113[[#This Row],[نام شخص کارشناس نظارت]],Table1[],3,0)</f>
        <v>کارشناس برق و ابزار دقیق نظارت (2)</v>
      </c>
      <c r="I467" s="1">
        <f>COUNTIF(Table2[کد سیستم],Table1113[[#This Row],[کد سیستم]])</f>
        <v>1</v>
      </c>
    </row>
    <row r="468" spans="1:9" hidden="1" x14ac:dyDescent="0.25">
      <c r="A468" s="1">
        <v>467</v>
      </c>
      <c r="B468" s="1" t="s">
        <v>2478</v>
      </c>
      <c r="C468" s="1" t="s">
        <v>2478</v>
      </c>
      <c r="D468" s="1" t="s">
        <v>3760</v>
      </c>
      <c r="E468" s="1" t="s">
        <v>586</v>
      </c>
      <c r="F468" s="1" t="str">
        <f>VLOOKUP(Table1113[[#This Row],[نام کارشناس دفتر فنی]],Table1[],3,0)</f>
        <v>کارشناس بازرسی وبرنامه ریزی تعمیرات برق وابزاردقیق(2)</v>
      </c>
      <c r="G468" s="1" t="s">
        <v>1000</v>
      </c>
      <c r="H468" t="str">
        <f>VLOOKUP(Table1113[[#This Row],[نام شخص کارشناس نظارت]],Table1[],3,0)</f>
        <v>کارشناس برق و ابزار دقیق نظارت (2)</v>
      </c>
      <c r="I468" s="1">
        <f>COUNTIF(Table2[کد سیستم],Table1113[[#This Row],[کد سیستم]])</f>
        <v>1</v>
      </c>
    </row>
    <row r="469" spans="1:9" hidden="1" x14ac:dyDescent="0.25">
      <c r="A469" s="1">
        <v>468</v>
      </c>
      <c r="B469" s="1" t="s">
        <v>2480</v>
      </c>
      <c r="C469" s="1" t="s">
        <v>2480</v>
      </c>
      <c r="D469" s="1" t="s">
        <v>3760</v>
      </c>
      <c r="E469" s="1" t="s">
        <v>586</v>
      </c>
      <c r="F469" s="1" t="str">
        <f>VLOOKUP(Table1113[[#This Row],[نام کارشناس دفتر فنی]],Table1[],3,0)</f>
        <v>کارشناس بازرسی وبرنامه ریزی تعمیرات برق وابزاردقیق(2)</v>
      </c>
      <c r="G469" s="1" t="s">
        <v>1000</v>
      </c>
      <c r="H469" t="str">
        <f>VLOOKUP(Table1113[[#This Row],[نام شخص کارشناس نظارت]],Table1[],3,0)</f>
        <v>کارشناس برق و ابزار دقیق نظارت (2)</v>
      </c>
      <c r="I469" s="1">
        <f>COUNTIF(Table2[کد سیستم],Table1113[[#This Row],[کد سیستم]])</f>
        <v>1</v>
      </c>
    </row>
    <row r="470" spans="1:9" hidden="1" x14ac:dyDescent="0.25">
      <c r="A470" s="1">
        <v>469</v>
      </c>
      <c r="B470" s="1" t="s">
        <v>2482</v>
      </c>
      <c r="C470" s="1" t="s">
        <v>2482</v>
      </c>
      <c r="D470" s="1" t="s">
        <v>3760</v>
      </c>
      <c r="E470" s="1" t="s">
        <v>586</v>
      </c>
      <c r="F470" s="1" t="str">
        <f>VLOOKUP(Table1113[[#This Row],[نام کارشناس دفتر فنی]],Table1[],3,0)</f>
        <v>کارشناس بازرسی وبرنامه ریزی تعمیرات برق وابزاردقیق(2)</v>
      </c>
      <c r="G470" s="1" t="s">
        <v>1000</v>
      </c>
      <c r="H470" t="str">
        <f>VLOOKUP(Table1113[[#This Row],[نام شخص کارشناس نظارت]],Table1[],3,0)</f>
        <v>کارشناس برق و ابزار دقیق نظارت (2)</v>
      </c>
      <c r="I470" s="1">
        <f>COUNTIF(Table2[کد سیستم],Table1113[[#This Row],[کد سیستم]])</f>
        <v>1</v>
      </c>
    </row>
    <row r="471" spans="1:9" hidden="1" x14ac:dyDescent="0.25">
      <c r="A471" s="1">
        <v>470</v>
      </c>
      <c r="B471" s="1" t="s">
        <v>2484</v>
      </c>
      <c r="C471" s="1" t="s">
        <v>2484</v>
      </c>
      <c r="D471" s="1" t="s">
        <v>3760</v>
      </c>
      <c r="E471" s="1" t="s">
        <v>586</v>
      </c>
      <c r="F471" s="1" t="str">
        <f>VLOOKUP(Table1113[[#This Row],[نام کارشناس دفتر فنی]],Table1[],3,0)</f>
        <v>کارشناس بازرسی وبرنامه ریزی تعمیرات برق وابزاردقیق(2)</v>
      </c>
      <c r="G471" s="1" t="s">
        <v>1000</v>
      </c>
      <c r="H471" t="str">
        <f>VLOOKUP(Table1113[[#This Row],[نام شخص کارشناس نظارت]],Table1[],3,0)</f>
        <v>کارشناس برق و ابزار دقیق نظارت (2)</v>
      </c>
      <c r="I471" s="1">
        <f>COUNTIF(Table2[کد سیستم],Table1113[[#This Row],[کد سیستم]])</f>
        <v>1</v>
      </c>
    </row>
    <row r="472" spans="1:9" hidden="1" x14ac:dyDescent="0.25">
      <c r="A472" s="1">
        <v>471</v>
      </c>
      <c r="B472" s="1" t="s">
        <v>2486</v>
      </c>
      <c r="C472" s="1" t="s">
        <v>2486</v>
      </c>
      <c r="D472" s="1" t="s">
        <v>3760</v>
      </c>
      <c r="E472" s="1" t="s">
        <v>586</v>
      </c>
      <c r="F472" s="1" t="str">
        <f>VLOOKUP(Table1113[[#This Row],[نام کارشناس دفتر فنی]],Table1[],3,0)</f>
        <v>کارشناس بازرسی وبرنامه ریزی تعمیرات برق وابزاردقیق(2)</v>
      </c>
      <c r="G472" s="1" t="s">
        <v>1000</v>
      </c>
      <c r="H472" t="str">
        <f>VLOOKUP(Table1113[[#This Row],[نام شخص کارشناس نظارت]],Table1[],3,0)</f>
        <v>کارشناس برق و ابزار دقیق نظارت (2)</v>
      </c>
      <c r="I472" s="1">
        <f>COUNTIF(Table2[کد سیستم],Table1113[[#This Row],[کد سیستم]])</f>
        <v>1</v>
      </c>
    </row>
    <row r="473" spans="1:9" hidden="1" x14ac:dyDescent="0.25">
      <c r="A473" s="1">
        <v>472</v>
      </c>
      <c r="B473" s="1" t="s">
        <v>2488</v>
      </c>
      <c r="C473" s="1">
        <v>100</v>
      </c>
      <c r="D473" s="1" t="s">
        <v>3760</v>
      </c>
      <c r="E473" s="1" t="s">
        <v>586</v>
      </c>
      <c r="F473" s="1" t="str">
        <f>VLOOKUP(Table1113[[#This Row],[نام کارشناس دفتر فنی]],Table1[],3,0)</f>
        <v>کارشناس بازرسی وبرنامه ریزی تعمیرات برق وابزاردقیق(2)</v>
      </c>
      <c r="G473" s="1" t="s">
        <v>1000</v>
      </c>
      <c r="H473" t="str">
        <f>VLOOKUP(Table1113[[#This Row],[نام شخص کارشناس نظارت]],Table1[],3,0)</f>
        <v>کارشناس برق و ابزار دقیق نظارت (2)</v>
      </c>
      <c r="I473" s="1">
        <f>COUNTIF(Table2[کد سیستم],Table1113[[#This Row],[کد سیستم]])</f>
        <v>1</v>
      </c>
    </row>
    <row r="474" spans="1:9" x14ac:dyDescent="0.25">
      <c r="A474" s="1">
        <v>473</v>
      </c>
      <c r="B474" s="1" t="s">
        <v>2490</v>
      </c>
      <c r="C474" s="1">
        <v>1000</v>
      </c>
      <c r="D474" s="1" t="s">
        <v>3760</v>
      </c>
      <c r="E474" s="1" t="s">
        <v>575</v>
      </c>
      <c r="F474" s="1" t="str">
        <f>VLOOKUP(Table1113[[#This Row],[نام کارشناس دفتر فنی]],Table1[],3,0)</f>
        <v>کارشناس کالیبراسیون و برنامه ریزی تعمیرات برق وابزاردقیق</v>
      </c>
      <c r="G474" s="1" t="s">
        <v>1000</v>
      </c>
      <c r="H474" t="str">
        <f>VLOOKUP(Table1113[[#This Row],[نام شخص کارشناس نظارت]],Table1[],3,0)</f>
        <v>کارشناس برق و ابزار دقیق نظارت (2)</v>
      </c>
      <c r="I474" s="1">
        <f>COUNTIF(Table2[کد سیستم],Table1113[[#This Row],[کد سیستم]])</f>
        <v>1</v>
      </c>
    </row>
    <row r="475" spans="1:9" x14ac:dyDescent="0.25">
      <c r="A475" s="1">
        <v>474</v>
      </c>
      <c r="B475" s="1" t="s">
        <v>2492</v>
      </c>
      <c r="C475" s="1">
        <v>1010</v>
      </c>
      <c r="D475" s="1" t="s">
        <v>3760</v>
      </c>
      <c r="E475" s="1" t="s">
        <v>575</v>
      </c>
      <c r="F475" s="1" t="str">
        <f>VLOOKUP(Table1113[[#This Row],[نام کارشناس دفتر فنی]],Table1[],3,0)</f>
        <v>کارشناس کالیبراسیون و برنامه ریزی تعمیرات برق وابزاردقیق</v>
      </c>
      <c r="G475" s="1" t="s">
        <v>1000</v>
      </c>
      <c r="H475" t="str">
        <f>VLOOKUP(Table1113[[#This Row],[نام شخص کارشناس نظارت]],Table1[],3,0)</f>
        <v>کارشناس برق و ابزار دقیق نظارت (2)</v>
      </c>
      <c r="I475" s="1">
        <f>COUNTIF(Table2[کد سیستم],Table1113[[#This Row],[کد سیستم]])</f>
        <v>1</v>
      </c>
    </row>
    <row r="476" spans="1:9" x14ac:dyDescent="0.25">
      <c r="A476" s="1">
        <v>475</v>
      </c>
      <c r="B476" s="1" t="s">
        <v>2494</v>
      </c>
      <c r="C476" s="1" t="s">
        <v>2494</v>
      </c>
      <c r="D476" s="1" t="s">
        <v>3760</v>
      </c>
      <c r="E476" s="1" t="s">
        <v>575</v>
      </c>
      <c r="F476" s="1" t="str">
        <f>VLOOKUP(Table1113[[#This Row],[نام کارشناس دفتر فنی]],Table1[],3,0)</f>
        <v>کارشناس کالیبراسیون و برنامه ریزی تعمیرات برق وابزاردقیق</v>
      </c>
      <c r="G476" s="1" t="s">
        <v>1000</v>
      </c>
      <c r="H476" t="str">
        <f>VLOOKUP(Table1113[[#This Row],[نام شخص کارشناس نظارت]],Table1[],3,0)</f>
        <v>کارشناس برق و ابزار دقیق نظارت (2)</v>
      </c>
      <c r="I476" s="1">
        <f>COUNTIF(Table2[کد سیستم],Table1113[[#This Row],[کد سیستم]])</f>
        <v>1</v>
      </c>
    </row>
    <row r="477" spans="1:9" x14ac:dyDescent="0.25">
      <c r="A477" s="1">
        <v>476</v>
      </c>
      <c r="B477" s="1" t="s">
        <v>2496</v>
      </c>
      <c r="C477" s="1" t="s">
        <v>2496</v>
      </c>
      <c r="D477" s="1" t="s">
        <v>3760</v>
      </c>
      <c r="E477" s="1" t="s">
        <v>575</v>
      </c>
      <c r="F477" s="1" t="str">
        <f>VLOOKUP(Table1113[[#This Row],[نام کارشناس دفتر فنی]],Table1[],3,0)</f>
        <v>کارشناس کالیبراسیون و برنامه ریزی تعمیرات برق وابزاردقیق</v>
      </c>
      <c r="G477" s="1" t="s">
        <v>1000</v>
      </c>
      <c r="H477" t="str">
        <f>VLOOKUP(Table1113[[#This Row],[نام شخص کارشناس نظارت]],Table1[],3,0)</f>
        <v>کارشناس برق و ابزار دقیق نظارت (2)</v>
      </c>
      <c r="I477" s="1">
        <f>COUNTIF(Table2[کد سیستم],Table1113[[#This Row],[کد سیستم]])</f>
        <v>1</v>
      </c>
    </row>
    <row r="478" spans="1:9" x14ac:dyDescent="0.25">
      <c r="A478" s="1">
        <v>477</v>
      </c>
      <c r="B478" s="1" t="s">
        <v>2498</v>
      </c>
      <c r="C478" s="1" t="s">
        <v>2498</v>
      </c>
      <c r="D478" s="1" t="s">
        <v>3760</v>
      </c>
      <c r="E478" s="1" t="s">
        <v>575</v>
      </c>
      <c r="F478" s="1" t="str">
        <f>VLOOKUP(Table1113[[#This Row],[نام کارشناس دفتر فنی]],Table1[],3,0)</f>
        <v>کارشناس کالیبراسیون و برنامه ریزی تعمیرات برق وابزاردقیق</v>
      </c>
      <c r="G478" s="1" t="s">
        <v>1000</v>
      </c>
      <c r="H478" t="str">
        <f>VLOOKUP(Table1113[[#This Row],[نام شخص کارشناس نظارت]],Table1[],3,0)</f>
        <v>کارشناس برق و ابزار دقیق نظارت (2)</v>
      </c>
      <c r="I478" s="1">
        <f>COUNTIF(Table2[کد سیستم],Table1113[[#This Row],[کد سیستم]])</f>
        <v>1</v>
      </c>
    </row>
    <row r="479" spans="1:9" x14ac:dyDescent="0.25">
      <c r="A479" s="1">
        <v>478</v>
      </c>
      <c r="B479" s="1" t="s">
        <v>2500</v>
      </c>
      <c r="C479" s="1" t="s">
        <v>2500</v>
      </c>
      <c r="D479" s="1" t="s">
        <v>3760</v>
      </c>
      <c r="E479" s="1" t="s">
        <v>575</v>
      </c>
      <c r="F479" s="1" t="str">
        <f>VLOOKUP(Table1113[[#This Row],[نام کارشناس دفتر فنی]],Table1[],3,0)</f>
        <v>کارشناس کالیبراسیون و برنامه ریزی تعمیرات برق وابزاردقیق</v>
      </c>
      <c r="G479" s="1" t="s">
        <v>1000</v>
      </c>
      <c r="H479" t="str">
        <f>VLOOKUP(Table1113[[#This Row],[نام شخص کارشناس نظارت]],Table1[],3,0)</f>
        <v>کارشناس برق و ابزار دقیق نظارت (2)</v>
      </c>
      <c r="I479" s="1">
        <f>COUNTIF(Table2[کد سیستم],Table1113[[#This Row],[کد سیستم]])</f>
        <v>1</v>
      </c>
    </row>
    <row r="480" spans="1:9" x14ac:dyDescent="0.25">
      <c r="A480" s="1">
        <v>479</v>
      </c>
      <c r="B480" s="1" t="s">
        <v>2502</v>
      </c>
      <c r="C480" s="1" t="s">
        <v>2502</v>
      </c>
      <c r="D480" s="1" t="s">
        <v>3760</v>
      </c>
      <c r="E480" s="1" t="s">
        <v>575</v>
      </c>
      <c r="F480" s="1" t="str">
        <f>VLOOKUP(Table1113[[#This Row],[نام کارشناس دفتر فنی]],Table1[],3,0)</f>
        <v>کارشناس کالیبراسیون و برنامه ریزی تعمیرات برق وابزاردقیق</v>
      </c>
      <c r="G480" s="1" t="s">
        <v>1000</v>
      </c>
      <c r="H480" t="str">
        <f>VLOOKUP(Table1113[[#This Row],[نام شخص کارشناس نظارت]],Table1[],3,0)</f>
        <v>کارشناس برق و ابزار دقیق نظارت (2)</v>
      </c>
      <c r="I480" s="1">
        <f>COUNTIF(Table2[کد سیستم],Table1113[[#This Row],[کد سیستم]])</f>
        <v>1</v>
      </c>
    </row>
    <row r="481" spans="1:9" x14ac:dyDescent="0.25">
      <c r="A481" s="1">
        <v>480</v>
      </c>
      <c r="B481" s="1" t="s">
        <v>2504</v>
      </c>
      <c r="C481" s="1" t="s">
        <v>2504</v>
      </c>
      <c r="D481" s="1" t="s">
        <v>3760</v>
      </c>
      <c r="E481" s="1" t="s">
        <v>575</v>
      </c>
      <c r="F481" s="1" t="str">
        <f>VLOOKUP(Table1113[[#This Row],[نام کارشناس دفتر فنی]],Table1[],3,0)</f>
        <v>کارشناس کالیبراسیون و برنامه ریزی تعمیرات برق وابزاردقیق</v>
      </c>
      <c r="G481" s="1" t="s">
        <v>1000</v>
      </c>
      <c r="H481" t="str">
        <f>VLOOKUP(Table1113[[#This Row],[نام شخص کارشناس نظارت]],Table1[],3,0)</f>
        <v>کارشناس برق و ابزار دقیق نظارت (2)</v>
      </c>
      <c r="I481" s="1">
        <f>COUNTIF(Table2[کد سیستم],Table1113[[#This Row],[کد سیستم]])</f>
        <v>1</v>
      </c>
    </row>
    <row r="482" spans="1:9" x14ac:dyDescent="0.25">
      <c r="A482" s="1">
        <v>481</v>
      </c>
      <c r="B482" s="1" t="s">
        <v>2506</v>
      </c>
      <c r="C482" s="1" t="s">
        <v>2506</v>
      </c>
      <c r="D482" s="1" t="s">
        <v>3760</v>
      </c>
      <c r="E482" s="1" t="s">
        <v>575</v>
      </c>
      <c r="F482" s="1" t="str">
        <f>VLOOKUP(Table1113[[#This Row],[نام کارشناس دفتر فنی]],Table1[],3,0)</f>
        <v>کارشناس کالیبراسیون و برنامه ریزی تعمیرات برق وابزاردقیق</v>
      </c>
      <c r="G482" s="1" t="s">
        <v>1000</v>
      </c>
      <c r="H482" t="str">
        <f>VLOOKUP(Table1113[[#This Row],[نام شخص کارشناس نظارت]],Table1[],3,0)</f>
        <v>کارشناس برق و ابزار دقیق نظارت (2)</v>
      </c>
      <c r="I482" s="1">
        <f>COUNTIF(Table2[کد سیستم],Table1113[[#This Row],[کد سیستم]])</f>
        <v>1</v>
      </c>
    </row>
    <row r="483" spans="1:9" x14ac:dyDescent="0.25">
      <c r="A483" s="1">
        <v>482</v>
      </c>
      <c r="B483" s="1" t="s">
        <v>2508</v>
      </c>
      <c r="C483" s="1" t="s">
        <v>2508</v>
      </c>
      <c r="D483" s="1" t="s">
        <v>3760</v>
      </c>
      <c r="E483" s="1" t="s">
        <v>575</v>
      </c>
      <c r="F483" s="1" t="str">
        <f>VLOOKUP(Table1113[[#This Row],[نام کارشناس دفتر فنی]],Table1[],3,0)</f>
        <v>کارشناس کالیبراسیون و برنامه ریزی تعمیرات برق وابزاردقیق</v>
      </c>
      <c r="G483" s="1" t="s">
        <v>1000</v>
      </c>
      <c r="H483" t="str">
        <f>VLOOKUP(Table1113[[#This Row],[نام شخص کارشناس نظارت]],Table1[],3,0)</f>
        <v>کارشناس برق و ابزار دقیق نظارت (2)</v>
      </c>
      <c r="I483" s="1">
        <f>COUNTIF(Table2[کد سیستم],Table1113[[#This Row],[کد سیستم]])</f>
        <v>1</v>
      </c>
    </row>
    <row r="484" spans="1:9" x14ac:dyDescent="0.25">
      <c r="A484" s="1">
        <v>483</v>
      </c>
      <c r="B484" s="1" t="s">
        <v>2510</v>
      </c>
      <c r="C484" s="1" t="s">
        <v>2510</v>
      </c>
      <c r="D484" s="1" t="s">
        <v>3760</v>
      </c>
      <c r="E484" s="1" t="s">
        <v>575</v>
      </c>
      <c r="F484" s="1" t="str">
        <f>VLOOKUP(Table1113[[#This Row],[نام کارشناس دفتر فنی]],Table1[],3,0)</f>
        <v>کارشناس کالیبراسیون و برنامه ریزی تعمیرات برق وابزاردقیق</v>
      </c>
      <c r="G484" s="1" t="s">
        <v>1000</v>
      </c>
      <c r="H484" t="str">
        <f>VLOOKUP(Table1113[[#This Row],[نام شخص کارشناس نظارت]],Table1[],3,0)</f>
        <v>کارشناس برق و ابزار دقیق نظارت (2)</v>
      </c>
      <c r="I484" s="1">
        <f>COUNTIF(Table2[کد سیستم],Table1113[[#This Row],[کد سیستم]])</f>
        <v>1</v>
      </c>
    </row>
    <row r="485" spans="1:9" x14ac:dyDescent="0.25">
      <c r="A485" s="1">
        <v>484</v>
      </c>
      <c r="B485" s="1" t="s">
        <v>2512</v>
      </c>
      <c r="C485" s="1" t="s">
        <v>2512</v>
      </c>
      <c r="D485" s="1" t="s">
        <v>3760</v>
      </c>
      <c r="E485" s="1" t="s">
        <v>575</v>
      </c>
      <c r="F485" s="1" t="str">
        <f>VLOOKUP(Table1113[[#This Row],[نام کارشناس دفتر فنی]],Table1[],3,0)</f>
        <v>کارشناس کالیبراسیون و برنامه ریزی تعمیرات برق وابزاردقیق</v>
      </c>
      <c r="G485" s="1" t="s">
        <v>1000</v>
      </c>
      <c r="H485" t="str">
        <f>VLOOKUP(Table1113[[#This Row],[نام شخص کارشناس نظارت]],Table1[],3,0)</f>
        <v>کارشناس برق و ابزار دقیق نظارت (2)</v>
      </c>
      <c r="I485" s="1">
        <f>COUNTIF(Table2[کد سیستم],Table1113[[#This Row],[کد سیستم]])</f>
        <v>1</v>
      </c>
    </row>
    <row r="486" spans="1:9" x14ac:dyDescent="0.25">
      <c r="A486" s="1">
        <v>485</v>
      </c>
      <c r="B486" s="1" t="s">
        <v>2514</v>
      </c>
      <c r="C486" s="1" t="s">
        <v>2514</v>
      </c>
      <c r="D486" s="1" t="s">
        <v>3760</v>
      </c>
      <c r="E486" s="1" t="s">
        <v>575</v>
      </c>
      <c r="F486" s="1" t="str">
        <f>VLOOKUP(Table1113[[#This Row],[نام کارشناس دفتر فنی]],Table1[],3,0)</f>
        <v>کارشناس کالیبراسیون و برنامه ریزی تعمیرات برق وابزاردقیق</v>
      </c>
      <c r="G486" s="1" t="s">
        <v>1000</v>
      </c>
      <c r="H486" t="str">
        <f>VLOOKUP(Table1113[[#This Row],[نام شخص کارشناس نظارت]],Table1[],3,0)</f>
        <v>کارشناس برق و ابزار دقیق نظارت (2)</v>
      </c>
      <c r="I486" s="1">
        <f>COUNTIF(Table2[کد سیستم],Table1113[[#This Row],[کد سیستم]])</f>
        <v>1</v>
      </c>
    </row>
    <row r="487" spans="1:9" x14ac:dyDescent="0.25">
      <c r="A487" s="1">
        <v>486</v>
      </c>
      <c r="B487" s="1" t="s">
        <v>2516</v>
      </c>
      <c r="C487" s="1" t="s">
        <v>2516</v>
      </c>
      <c r="D487" s="1" t="s">
        <v>3760</v>
      </c>
      <c r="E487" s="1" t="s">
        <v>575</v>
      </c>
      <c r="F487" s="1" t="str">
        <f>VLOOKUP(Table1113[[#This Row],[نام کارشناس دفتر فنی]],Table1[],3,0)</f>
        <v>کارشناس کالیبراسیون و برنامه ریزی تعمیرات برق وابزاردقیق</v>
      </c>
      <c r="G487" s="1" t="s">
        <v>1000</v>
      </c>
      <c r="H487" t="str">
        <f>VLOOKUP(Table1113[[#This Row],[نام شخص کارشناس نظارت]],Table1[],3,0)</f>
        <v>کارشناس برق و ابزار دقیق نظارت (2)</v>
      </c>
      <c r="I487" s="1">
        <f>COUNTIF(Table2[کد سیستم],Table1113[[#This Row],[کد سیستم]])</f>
        <v>1</v>
      </c>
    </row>
    <row r="488" spans="1:9" x14ac:dyDescent="0.25">
      <c r="A488" s="1">
        <v>487</v>
      </c>
      <c r="B488" s="1" t="s">
        <v>2518</v>
      </c>
      <c r="C488" s="1" t="s">
        <v>2518</v>
      </c>
      <c r="D488" s="1" t="s">
        <v>3760</v>
      </c>
      <c r="E488" s="1" t="s">
        <v>575</v>
      </c>
      <c r="F488" s="1" t="str">
        <f>VLOOKUP(Table1113[[#This Row],[نام کارشناس دفتر فنی]],Table1[],3,0)</f>
        <v>کارشناس کالیبراسیون و برنامه ریزی تعمیرات برق وابزاردقیق</v>
      </c>
      <c r="G488" s="1" t="s">
        <v>1000</v>
      </c>
      <c r="H488" t="str">
        <f>VLOOKUP(Table1113[[#This Row],[نام شخص کارشناس نظارت]],Table1[],3,0)</f>
        <v>کارشناس برق و ابزار دقیق نظارت (2)</v>
      </c>
      <c r="I488" s="1">
        <f>COUNTIF(Table2[کد سیستم],Table1113[[#This Row],[کد سیستم]])</f>
        <v>1</v>
      </c>
    </row>
    <row r="489" spans="1:9" x14ac:dyDescent="0.25">
      <c r="A489" s="1">
        <v>488</v>
      </c>
      <c r="B489" s="1" t="s">
        <v>2520</v>
      </c>
      <c r="C489" s="1" t="s">
        <v>2520</v>
      </c>
      <c r="D489" s="1" t="s">
        <v>3760</v>
      </c>
      <c r="E489" s="1" t="s">
        <v>575</v>
      </c>
      <c r="F489" s="1" t="str">
        <f>VLOOKUP(Table1113[[#This Row],[نام کارشناس دفتر فنی]],Table1[],3,0)</f>
        <v>کارشناس کالیبراسیون و برنامه ریزی تعمیرات برق وابزاردقیق</v>
      </c>
      <c r="G489" s="1" t="s">
        <v>1000</v>
      </c>
      <c r="H489" t="str">
        <f>VLOOKUP(Table1113[[#This Row],[نام شخص کارشناس نظارت]],Table1[],3,0)</f>
        <v>کارشناس برق و ابزار دقیق نظارت (2)</v>
      </c>
      <c r="I489" s="1">
        <f>COUNTIF(Table2[کد سیستم],Table1113[[#This Row],[کد سیستم]])</f>
        <v>1</v>
      </c>
    </row>
    <row r="490" spans="1:9" x14ac:dyDescent="0.25">
      <c r="A490" s="1">
        <v>489</v>
      </c>
      <c r="B490" s="1" t="s">
        <v>2522</v>
      </c>
      <c r="C490" s="1" t="s">
        <v>2522</v>
      </c>
      <c r="D490" s="1" t="s">
        <v>3760</v>
      </c>
      <c r="E490" s="1" t="s">
        <v>575</v>
      </c>
      <c r="F490" s="1" t="str">
        <f>VLOOKUP(Table1113[[#This Row],[نام کارشناس دفتر فنی]],Table1[],3,0)</f>
        <v>کارشناس کالیبراسیون و برنامه ریزی تعمیرات برق وابزاردقیق</v>
      </c>
      <c r="G490" s="1" t="s">
        <v>1000</v>
      </c>
      <c r="H490" t="str">
        <f>VLOOKUP(Table1113[[#This Row],[نام شخص کارشناس نظارت]],Table1[],3,0)</f>
        <v>کارشناس برق و ابزار دقیق نظارت (2)</v>
      </c>
      <c r="I490" s="1">
        <f>COUNTIF(Table2[کد سیستم],Table1113[[#This Row],[کد سیستم]])</f>
        <v>1</v>
      </c>
    </row>
    <row r="491" spans="1:9" x14ac:dyDescent="0.25">
      <c r="A491" s="1">
        <v>490</v>
      </c>
      <c r="B491" s="1" t="s">
        <v>2524</v>
      </c>
      <c r="C491" s="1" t="s">
        <v>2524</v>
      </c>
      <c r="D491" s="1" t="s">
        <v>3760</v>
      </c>
      <c r="E491" s="1" t="s">
        <v>575</v>
      </c>
      <c r="F491" s="1" t="str">
        <f>VLOOKUP(Table1113[[#This Row],[نام کارشناس دفتر فنی]],Table1[],3,0)</f>
        <v>کارشناس کالیبراسیون و برنامه ریزی تعمیرات برق وابزاردقیق</v>
      </c>
      <c r="G491" s="1" t="s">
        <v>1000</v>
      </c>
      <c r="H491" t="str">
        <f>VLOOKUP(Table1113[[#This Row],[نام شخص کارشناس نظارت]],Table1[],3,0)</f>
        <v>کارشناس برق و ابزار دقیق نظارت (2)</v>
      </c>
      <c r="I491" s="1">
        <f>COUNTIF(Table2[کد سیستم],Table1113[[#This Row],[کد سیستم]])</f>
        <v>1</v>
      </c>
    </row>
    <row r="492" spans="1:9" x14ac:dyDescent="0.25">
      <c r="A492" s="1">
        <v>491</v>
      </c>
      <c r="B492" s="1" t="s">
        <v>2526</v>
      </c>
      <c r="C492" s="1" t="s">
        <v>2526</v>
      </c>
      <c r="D492" s="1" t="s">
        <v>3760</v>
      </c>
      <c r="E492" s="1" t="s">
        <v>575</v>
      </c>
      <c r="F492" s="1" t="str">
        <f>VLOOKUP(Table1113[[#This Row],[نام کارشناس دفتر فنی]],Table1[],3,0)</f>
        <v>کارشناس کالیبراسیون و برنامه ریزی تعمیرات برق وابزاردقیق</v>
      </c>
      <c r="G492" s="1" t="s">
        <v>1000</v>
      </c>
      <c r="H492" t="str">
        <f>VLOOKUP(Table1113[[#This Row],[نام شخص کارشناس نظارت]],Table1[],3,0)</f>
        <v>کارشناس برق و ابزار دقیق نظارت (2)</v>
      </c>
      <c r="I492" s="1">
        <f>COUNTIF(Table2[کد سیستم],Table1113[[#This Row],[کد سیستم]])</f>
        <v>1</v>
      </c>
    </row>
    <row r="493" spans="1:9" x14ac:dyDescent="0.25">
      <c r="A493" s="1">
        <v>492</v>
      </c>
      <c r="B493" s="1" t="s">
        <v>2528</v>
      </c>
      <c r="C493" s="1" t="s">
        <v>2528</v>
      </c>
      <c r="D493" s="1" t="s">
        <v>3760</v>
      </c>
      <c r="E493" s="1" t="s">
        <v>575</v>
      </c>
      <c r="F493" s="1" t="str">
        <f>VLOOKUP(Table1113[[#This Row],[نام کارشناس دفتر فنی]],Table1[],3,0)</f>
        <v>کارشناس کالیبراسیون و برنامه ریزی تعمیرات برق وابزاردقیق</v>
      </c>
      <c r="G493" s="1" t="s">
        <v>1000</v>
      </c>
      <c r="H493" t="str">
        <f>VLOOKUP(Table1113[[#This Row],[نام شخص کارشناس نظارت]],Table1[],3,0)</f>
        <v>کارشناس برق و ابزار دقیق نظارت (2)</v>
      </c>
      <c r="I493" s="1">
        <f>COUNTIF(Table2[کد سیستم],Table1113[[#This Row],[کد سیستم]])</f>
        <v>1</v>
      </c>
    </row>
    <row r="494" spans="1:9" x14ac:dyDescent="0.25">
      <c r="A494" s="1">
        <v>493</v>
      </c>
      <c r="B494" s="1" t="s">
        <v>2530</v>
      </c>
      <c r="C494" s="1" t="s">
        <v>2530</v>
      </c>
      <c r="D494" s="1" t="s">
        <v>3760</v>
      </c>
      <c r="E494" s="1" t="s">
        <v>575</v>
      </c>
      <c r="F494" s="1" t="str">
        <f>VLOOKUP(Table1113[[#This Row],[نام کارشناس دفتر فنی]],Table1[],3,0)</f>
        <v>کارشناس کالیبراسیون و برنامه ریزی تعمیرات برق وابزاردقیق</v>
      </c>
      <c r="G494" s="1" t="s">
        <v>1000</v>
      </c>
      <c r="H494" t="str">
        <f>VLOOKUP(Table1113[[#This Row],[نام شخص کارشناس نظارت]],Table1[],3,0)</f>
        <v>کارشناس برق و ابزار دقیق نظارت (2)</v>
      </c>
      <c r="I494" s="1">
        <f>COUNTIF(Table2[کد سیستم],Table1113[[#This Row],[کد سیستم]])</f>
        <v>1</v>
      </c>
    </row>
    <row r="495" spans="1:9" x14ac:dyDescent="0.25">
      <c r="A495" s="1">
        <v>494</v>
      </c>
      <c r="B495" s="1" t="s">
        <v>2532</v>
      </c>
      <c r="C495" s="1" t="s">
        <v>2532</v>
      </c>
      <c r="D495" s="1" t="s">
        <v>3760</v>
      </c>
      <c r="E495" s="1" t="s">
        <v>575</v>
      </c>
      <c r="F495" s="1" t="str">
        <f>VLOOKUP(Table1113[[#This Row],[نام کارشناس دفتر فنی]],Table1[],3,0)</f>
        <v>کارشناس کالیبراسیون و برنامه ریزی تعمیرات برق وابزاردقیق</v>
      </c>
      <c r="G495" s="1" t="s">
        <v>1000</v>
      </c>
      <c r="H495" t="str">
        <f>VLOOKUP(Table1113[[#This Row],[نام شخص کارشناس نظارت]],Table1[],3,0)</f>
        <v>کارشناس برق و ابزار دقیق نظارت (2)</v>
      </c>
      <c r="I495" s="1">
        <f>COUNTIF(Table2[کد سیستم],Table1113[[#This Row],[کد سیستم]])</f>
        <v>1</v>
      </c>
    </row>
    <row r="496" spans="1:9" x14ac:dyDescent="0.25">
      <c r="A496" s="1">
        <v>495</v>
      </c>
      <c r="B496" s="1" t="s">
        <v>2534</v>
      </c>
      <c r="C496" s="1" t="s">
        <v>2534</v>
      </c>
      <c r="D496" s="1" t="s">
        <v>3760</v>
      </c>
      <c r="E496" s="1" t="s">
        <v>575</v>
      </c>
      <c r="F496" s="1" t="str">
        <f>VLOOKUP(Table1113[[#This Row],[نام کارشناس دفتر فنی]],Table1[],3,0)</f>
        <v>کارشناس کالیبراسیون و برنامه ریزی تعمیرات برق وابزاردقیق</v>
      </c>
      <c r="G496" s="1" t="s">
        <v>1000</v>
      </c>
      <c r="H496" t="str">
        <f>VLOOKUP(Table1113[[#This Row],[نام شخص کارشناس نظارت]],Table1[],3,0)</f>
        <v>کارشناس برق و ابزار دقیق نظارت (2)</v>
      </c>
      <c r="I496" s="1">
        <f>COUNTIF(Table2[کد سیستم],Table1113[[#This Row],[کد سیستم]])</f>
        <v>1</v>
      </c>
    </row>
    <row r="497" spans="1:9" x14ac:dyDescent="0.25">
      <c r="A497" s="1">
        <v>496</v>
      </c>
      <c r="B497" s="1" t="s">
        <v>2536</v>
      </c>
      <c r="C497" s="1" t="s">
        <v>2536</v>
      </c>
      <c r="D497" s="1" t="s">
        <v>3760</v>
      </c>
      <c r="E497" s="1" t="s">
        <v>575</v>
      </c>
      <c r="F497" s="1" t="str">
        <f>VLOOKUP(Table1113[[#This Row],[نام کارشناس دفتر فنی]],Table1[],3,0)</f>
        <v>کارشناس کالیبراسیون و برنامه ریزی تعمیرات برق وابزاردقیق</v>
      </c>
      <c r="G497" s="1" t="s">
        <v>1000</v>
      </c>
      <c r="H497" t="str">
        <f>VLOOKUP(Table1113[[#This Row],[نام شخص کارشناس نظارت]],Table1[],3,0)</f>
        <v>کارشناس برق و ابزار دقیق نظارت (2)</v>
      </c>
      <c r="I497" s="1">
        <f>COUNTIF(Table2[کد سیستم],Table1113[[#This Row],[کد سیستم]])</f>
        <v>1</v>
      </c>
    </row>
    <row r="498" spans="1:9" x14ac:dyDescent="0.25">
      <c r="A498" s="1">
        <v>497</v>
      </c>
      <c r="B498" s="1" t="s">
        <v>2538</v>
      </c>
      <c r="C498" s="1" t="s">
        <v>2538</v>
      </c>
      <c r="D498" s="1" t="s">
        <v>3760</v>
      </c>
      <c r="E498" s="1" t="s">
        <v>575</v>
      </c>
      <c r="F498" s="1" t="str">
        <f>VLOOKUP(Table1113[[#This Row],[نام کارشناس دفتر فنی]],Table1[],3,0)</f>
        <v>کارشناس کالیبراسیون و برنامه ریزی تعمیرات برق وابزاردقیق</v>
      </c>
      <c r="G498" s="1" t="s">
        <v>1000</v>
      </c>
      <c r="H498" t="str">
        <f>VLOOKUP(Table1113[[#This Row],[نام شخص کارشناس نظارت]],Table1[],3,0)</f>
        <v>کارشناس برق و ابزار دقیق نظارت (2)</v>
      </c>
      <c r="I498" s="1">
        <f>COUNTIF(Table2[کد سیستم],Table1113[[#This Row],[کد سیستم]])</f>
        <v>1</v>
      </c>
    </row>
    <row r="499" spans="1:9" hidden="1" x14ac:dyDescent="0.25">
      <c r="A499" s="1">
        <v>498</v>
      </c>
      <c r="B499" s="1" t="s">
        <v>2540</v>
      </c>
      <c r="C499" s="1">
        <v>110</v>
      </c>
      <c r="D499" s="1" t="s">
        <v>3760</v>
      </c>
      <c r="E499" s="1" t="s">
        <v>586</v>
      </c>
      <c r="F499" s="1" t="str">
        <f>VLOOKUP(Table1113[[#This Row],[نام کارشناس دفتر فنی]],Table1[],3,0)</f>
        <v>کارشناس بازرسی وبرنامه ریزی تعمیرات برق وابزاردقیق(2)</v>
      </c>
      <c r="G499" s="1" t="s">
        <v>1000</v>
      </c>
      <c r="H499" t="str">
        <f>VLOOKUP(Table1113[[#This Row],[نام شخص کارشناس نظارت]],Table1[],3,0)</f>
        <v>کارشناس برق و ابزار دقیق نظارت (2)</v>
      </c>
      <c r="I499" s="1">
        <f>COUNTIF(Table2[کد سیستم],Table1113[[#This Row],[کد سیستم]])</f>
        <v>1</v>
      </c>
    </row>
    <row r="500" spans="1:9" x14ac:dyDescent="0.25">
      <c r="A500" s="1">
        <v>499</v>
      </c>
      <c r="B500" s="1" t="s">
        <v>2542</v>
      </c>
      <c r="C500" s="1">
        <v>1100</v>
      </c>
      <c r="D500" s="1" t="s">
        <v>3760</v>
      </c>
      <c r="E500" s="1" t="s">
        <v>575</v>
      </c>
      <c r="F500" s="1" t="str">
        <f>VLOOKUP(Table1113[[#This Row],[نام کارشناس دفتر فنی]],Table1[],3,0)</f>
        <v>کارشناس کالیبراسیون و برنامه ریزی تعمیرات برق وابزاردقیق</v>
      </c>
      <c r="G500" s="1" t="s">
        <v>1000</v>
      </c>
      <c r="H500" t="str">
        <f>VLOOKUP(Table1113[[#This Row],[نام شخص کارشناس نظارت]],Table1[],3,0)</f>
        <v>کارشناس برق و ابزار دقیق نظارت (2)</v>
      </c>
      <c r="I500" s="1">
        <f>COUNTIF(Table2[کد سیستم],Table1113[[#This Row],[کد سیستم]])</f>
        <v>1</v>
      </c>
    </row>
    <row r="501" spans="1:9" x14ac:dyDescent="0.25">
      <c r="A501" s="1">
        <v>500</v>
      </c>
      <c r="B501" s="1" t="s">
        <v>2544</v>
      </c>
      <c r="C501" s="1">
        <v>1110</v>
      </c>
      <c r="D501" s="1" t="s">
        <v>3760</v>
      </c>
      <c r="E501" s="1" t="s">
        <v>575</v>
      </c>
      <c r="F501" s="1" t="str">
        <f>VLOOKUP(Table1113[[#This Row],[نام کارشناس دفتر فنی]],Table1[],3,0)</f>
        <v>کارشناس کالیبراسیون و برنامه ریزی تعمیرات برق وابزاردقیق</v>
      </c>
      <c r="G501" s="1" t="s">
        <v>1000</v>
      </c>
      <c r="H501" t="str">
        <f>VLOOKUP(Table1113[[#This Row],[نام شخص کارشناس نظارت]],Table1[],3,0)</f>
        <v>کارشناس برق و ابزار دقیق نظارت (2)</v>
      </c>
      <c r="I501" s="1">
        <f>COUNTIF(Table2[کد سیستم],Table1113[[#This Row],[کد سیستم]])</f>
        <v>1</v>
      </c>
    </row>
    <row r="502" spans="1:9" x14ac:dyDescent="0.25">
      <c r="A502" s="1">
        <v>501</v>
      </c>
      <c r="B502" s="1" t="s">
        <v>2546</v>
      </c>
      <c r="C502" s="1" t="s">
        <v>2546</v>
      </c>
      <c r="D502" s="1" t="s">
        <v>3760</v>
      </c>
      <c r="E502" s="1" t="s">
        <v>575</v>
      </c>
      <c r="F502" s="1" t="str">
        <f>VLOOKUP(Table1113[[#This Row],[نام کارشناس دفتر فنی]],Table1[],3,0)</f>
        <v>کارشناس کالیبراسیون و برنامه ریزی تعمیرات برق وابزاردقیق</v>
      </c>
      <c r="G502" s="1" t="s">
        <v>1000</v>
      </c>
      <c r="H502" t="str">
        <f>VLOOKUP(Table1113[[#This Row],[نام شخص کارشناس نظارت]],Table1[],3,0)</f>
        <v>کارشناس برق و ابزار دقیق نظارت (2)</v>
      </c>
      <c r="I502" s="1">
        <f>COUNTIF(Table2[کد سیستم],Table1113[[#This Row],[کد سیستم]])</f>
        <v>1</v>
      </c>
    </row>
    <row r="503" spans="1:9" x14ac:dyDescent="0.25">
      <c r="A503" s="1">
        <v>502</v>
      </c>
      <c r="B503" s="1" t="s">
        <v>2548</v>
      </c>
      <c r="C503" s="1" t="s">
        <v>2548</v>
      </c>
      <c r="D503" s="1" t="s">
        <v>3760</v>
      </c>
      <c r="E503" s="1" t="s">
        <v>575</v>
      </c>
      <c r="F503" s="1" t="str">
        <f>VLOOKUP(Table1113[[#This Row],[نام کارشناس دفتر فنی]],Table1[],3,0)</f>
        <v>کارشناس کالیبراسیون و برنامه ریزی تعمیرات برق وابزاردقیق</v>
      </c>
      <c r="G503" s="1" t="s">
        <v>1000</v>
      </c>
      <c r="H503" t="str">
        <f>VLOOKUP(Table1113[[#This Row],[نام شخص کارشناس نظارت]],Table1[],3,0)</f>
        <v>کارشناس برق و ابزار دقیق نظارت (2)</v>
      </c>
      <c r="I503" s="1">
        <f>COUNTIF(Table2[کد سیستم],Table1113[[#This Row],[کد سیستم]])</f>
        <v>1</v>
      </c>
    </row>
    <row r="504" spans="1:9" hidden="1" x14ac:dyDescent="0.25">
      <c r="A504" s="1">
        <v>503</v>
      </c>
      <c r="B504" s="1" t="s">
        <v>2550</v>
      </c>
      <c r="C504" s="1">
        <v>120</v>
      </c>
      <c r="D504" s="1" t="s">
        <v>3760</v>
      </c>
      <c r="E504" s="1" t="s">
        <v>586</v>
      </c>
      <c r="F504" s="1" t="str">
        <f>VLOOKUP(Table1113[[#This Row],[نام کارشناس دفتر فنی]],Table1[],3,0)</f>
        <v>کارشناس بازرسی وبرنامه ریزی تعمیرات برق وابزاردقیق(2)</v>
      </c>
      <c r="G504" s="1" t="s">
        <v>1000</v>
      </c>
      <c r="H504" t="str">
        <f>VLOOKUP(Table1113[[#This Row],[نام شخص کارشناس نظارت]],Table1[],3,0)</f>
        <v>کارشناس برق و ابزار دقیق نظارت (2)</v>
      </c>
      <c r="I504" s="1">
        <f>COUNTIF(Table2[کد سیستم],Table1113[[#This Row],[کد سیستم]])</f>
        <v>1</v>
      </c>
    </row>
    <row r="505" spans="1:9" x14ac:dyDescent="0.25">
      <c r="A505" s="1">
        <v>504</v>
      </c>
      <c r="B505" s="1" t="s">
        <v>2552</v>
      </c>
      <c r="C505" s="1">
        <v>1200</v>
      </c>
      <c r="D505" s="1" t="s">
        <v>3760</v>
      </c>
      <c r="E505" s="1" t="s">
        <v>575</v>
      </c>
      <c r="F505" s="1" t="str">
        <f>VLOOKUP(Table1113[[#This Row],[نام کارشناس دفتر فنی]],Table1[],3,0)</f>
        <v>کارشناس کالیبراسیون و برنامه ریزی تعمیرات برق وابزاردقیق</v>
      </c>
      <c r="G505" s="1" t="s">
        <v>1000</v>
      </c>
      <c r="H505" t="str">
        <f>VLOOKUP(Table1113[[#This Row],[نام شخص کارشناس نظارت]],Table1[],3,0)</f>
        <v>کارشناس برق و ابزار دقیق نظارت (2)</v>
      </c>
      <c r="I505" s="1">
        <f>COUNTIF(Table2[کد سیستم],Table1113[[#This Row],[کد سیستم]])</f>
        <v>1</v>
      </c>
    </row>
    <row r="506" spans="1:9" x14ac:dyDescent="0.25">
      <c r="A506" s="1">
        <v>505</v>
      </c>
      <c r="B506" s="1" t="s">
        <v>2554</v>
      </c>
      <c r="C506" s="1">
        <v>1210</v>
      </c>
      <c r="D506" s="1" t="s">
        <v>3760</v>
      </c>
      <c r="E506" s="1" t="s">
        <v>575</v>
      </c>
      <c r="F506" s="1" t="str">
        <f>VLOOKUP(Table1113[[#This Row],[نام کارشناس دفتر فنی]],Table1[],3,0)</f>
        <v>کارشناس کالیبراسیون و برنامه ریزی تعمیرات برق وابزاردقیق</v>
      </c>
      <c r="G506" s="1" t="s">
        <v>1000</v>
      </c>
      <c r="H506" t="str">
        <f>VLOOKUP(Table1113[[#This Row],[نام شخص کارشناس نظارت]],Table1[],3,0)</f>
        <v>کارشناس برق و ابزار دقیق نظارت (2)</v>
      </c>
      <c r="I506" s="1">
        <f>COUNTIF(Table2[کد سیستم],Table1113[[#This Row],[کد سیستم]])</f>
        <v>1</v>
      </c>
    </row>
    <row r="507" spans="1:9" x14ac:dyDescent="0.25">
      <c r="A507" s="1">
        <v>506</v>
      </c>
      <c r="B507" s="1" t="s">
        <v>2556</v>
      </c>
      <c r="C507" s="1" t="s">
        <v>2556</v>
      </c>
      <c r="D507" s="1" t="s">
        <v>3760</v>
      </c>
      <c r="E507" s="1" t="s">
        <v>575</v>
      </c>
      <c r="F507" s="1" t="str">
        <f>VLOOKUP(Table1113[[#This Row],[نام کارشناس دفتر فنی]],Table1[],3,0)</f>
        <v>کارشناس کالیبراسیون و برنامه ریزی تعمیرات برق وابزاردقیق</v>
      </c>
      <c r="G507" s="1" t="s">
        <v>1000</v>
      </c>
      <c r="H507" t="str">
        <f>VLOOKUP(Table1113[[#This Row],[نام شخص کارشناس نظارت]],Table1[],3,0)</f>
        <v>کارشناس برق و ابزار دقیق نظارت (2)</v>
      </c>
      <c r="I507" s="1">
        <f>COUNTIF(Table2[کد سیستم],Table1113[[#This Row],[کد سیستم]])</f>
        <v>1</v>
      </c>
    </row>
    <row r="508" spans="1:9" x14ac:dyDescent="0.25">
      <c r="A508" s="1">
        <v>507</v>
      </c>
      <c r="B508" s="1" t="s">
        <v>2558</v>
      </c>
      <c r="C508" s="1" t="s">
        <v>2558</v>
      </c>
      <c r="D508" s="1" t="s">
        <v>3760</v>
      </c>
      <c r="E508" s="1" t="s">
        <v>575</v>
      </c>
      <c r="F508" s="1" t="str">
        <f>VLOOKUP(Table1113[[#This Row],[نام کارشناس دفتر فنی]],Table1[],3,0)</f>
        <v>کارشناس کالیبراسیون و برنامه ریزی تعمیرات برق وابزاردقیق</v>
      </c>
      <c r="G508" s="1" t="s">
        <v>1000</v>
      </c>
      <c r="H508" t="str">
        <f>VLOOKUP(Table1113[[#This Row],[نام شخص کارشناس نظارت]],Table1[],3,0)</f>
        <v>کارشناس برق و ابزار دقیق نظارت (2)</v>
      </c>
      <c r="I508" s="1">
        <f>COUNTIF(Table2[کد سیستم],Table1113[[#This Row],[کد سیستم]])</f>
        <v>1</v>
      </c>
    </row>
    <row r="509" spans="1:9" x14ac:dyDescent="0.25">
      <c r="A509" s="1">
        <v>508</v>
      </c>
      <c r="B509" s="1" t="s">
        <v>2560</v>
      </c>
      <c r="C509" s="1" t="s">
        <v>2560</v>
      </c>
      <c r="D509" s="1" t="s">
        <v>3760</v>
      </c>
      <c r="E509" s="1" t="s">
        <v>575</v>
      </c>
      <c r="F509" s="1" t="str">
        <f>VLOOKUP(Table1113[[#This Row],[نام کارشناس دفتر فنی]],Table1[],3,0)</f>
        <v>کارشناس کالیبراسیون و برنامه ریزی تعمیرات برق وابزاردقیق</v>
      </c>
      <c r="G509" s="1" t="s">
        <v>1000</v>
      </c>
      <c r="H509" t="str">
        <f>VLOOKUP(Table1113[[#This Row],[نام شخص کارشناس نظارت]],Table1[],3,0)</f>
        <v>کارشناس برق و ابزار دقیق نظارت (2)</v>
      </c>
      <c r="I509" s="1">
        <f>COUNTIF(Table2[کد سیستم],Table1113[[#This Row],[کد سیستم]])</f>
        <v>1</v>
      </c>
    </row>
    <row r="510" spans="1:9" x14ac:dyDescent="0.25">
      <c r="A510" s="1">
        <v>509</v>
      </c>
      <c r="B510" s="1" t="s">
        <v>2562</v>
      </c>
      <c r="C510" s="1" t="s">
        <v>2562</v>
      </c>
      <c r="D510" s="1" t="s">
        <v>3760</v>
      </c>
      <c r="E510" s="1" t="s">
        <v>575</v>
      </c>
      <c r="F510" s="1" t="str">
        <f>VLOOKUP(Table1113[[#This Row],[نام کارشناس دفتر فنی]],Table1[],3,0)</f>
        <v>کارشناس کالیبراسیون و برنامه ریزی تعمیرات برق وابزاردقیق</v>
      </c>
      <c r="G510" s="1" t="s">
        <v>1000</v>
      </c>
      <c r="H510" t="str">
        <f>VLOOKUP(Table1113[[#This Row],[نام شخص کارشناس نظارت]],Table1[],3,0)</f>
        <v>کارشناس برق و ابزار دقیق نظارت (2)</v>
      </c>
      <c r="I510" s="1">
        <f>COUNTIF(Table2[کد سیستم],Table1113[[#This Row],[کد سیستم]])</f>
        <v>1</v>
      </c>
    </row>
    <row r="511" spans="1:9" x14ac:dyDescent="0.25">
      <c r="A511" s="1">
        <v>510</v>
      </c>
      <c r="B511" s="1" t="s">
        <v>2564</v>
      </c>
      <c r="C511" s="1" t="s">
        <v>2564</v>
      </c>
      <c r="D511" s="1" t="s">
        <v>3760</v>
      </c>
      <c r="E511" s="1" t="s">
        <v>575</v>
      </c>
      <c r="F511" s="1" t="str">
        <f>VLOOKUP(Table1113[[#This Row],[نام کارشناس دفتر فنی]],Table1[],3,0)</f>
        <v>کارشناس کالیبراسیون و برنامه ریزی تعمیرات برق وابزاردقیق</v>
      </c>
      <c r="G511" s="1" t="s">
        <v>1000</v>
      </c>
      <c r="H511" t="str">
        <f>VLOOKUP(Table1113[[#This Row],[نام شخص کارشناس نظارت]],Table1[],3,0)</f>
        <v>کارشناس برق و ابزار دقیق نظارت (2)</v>
      </c>
      <c r="I511" s="1">
        <f>COUNTIF(Table2[کد سیستم],Table1113[[#This Row],[کد سیستم]])</f>
        <v>1</v>
      </c>
    </row>
    <row r="512" spans="1:9" x14ac:dyDescent="0.25">
      <c r="A512" s="1">
        <v>511</v>
      </c>
      <c r="B512" s="1" t="s">
        <v>2566</v>
      </c>
      <c r="C512" s="1">
        <v>130</v>
      </c>
      <c r="D512" s="1" t="s">
        <v>3760</v>
      </c>
      <c r="E512" s="1" t="s">
        <v>575</v>
      </c>
      <c r="F512" s="1" t="str">
        <f>VLOOKUP(Table1113[[#This Row],[نام کارشناس دفتر فنی]],Table1[],3,0)</f>
        <v>کارشناس کالیبراسیون و برنامه ریزی تعمیرات برق وابزاردقیق</v>
      </c>
      <c r="G512" s="1" t="s">
        <v>1000</v>
      </c>
      <c r="H512" t="str">
        <f>VLOOKUP(Table1113[[#This Row],[نام شخص کارشناس نظارت]],Table1[],3,0)</f>
        <v>کارشناس برق و ابزار دقیق نظارت (2)</v>
      </c>
      <c r="I512" s="1">
        <f>COUNTIF(Table2[کد سیستم],Table1113[[#This Row],[کد سیستم]])</f>
        <v>1</v>
      </c>
    </row>
    <row r="513" spans="1:9" x14ac:dyDescent="0.25">
      <c r="A513" s="1">
        <v>512</v>
      </c>
      <c r="B513" s="1" t="s">
        <v>2568</v>
      </c>
      <c r="C513" s="1">
        <v>1300</v>
      </c>
      <c r="D513" s="1" t="s">
        <v>3760</v>
      </c>
      <c r="E513" s="1" t="s">
        <v>575</v>
      </c>
      <c r="F513" s="1" t="str">
        <f>VLOOKUP(Table1113[[#This Row],[نام کارشناس دفتر فنی]],Table1[],3,0)</f>
        <v>کارشناس کالیبراسیون و برنامه ریزی تعمیرات برق وابزاردقیق</v>
      </c>
      <c r="G513" s="1" t="s">
        <v>1000</v>
      </c>
      <c r="H513" t="str">
        <f>VLOOKUP(Table1113[[#This Row],[نام شخص کارشناس نظارت]],Table1[],3,0)</f>
        <v>کارشناس برق و ابزار دقیق نظارت (2)</v>
      </c>
      <c r="I513" s="1">
        <f>COUNTIF(Table2[کد سیستم],Table1113[[#This Row],[کد سیستم]])</f>
        <v>1</v>
      </c>
    </row>
    <row r="514" spans="1:9" x14ac:dyDescent="0.25">
      <c r="A514" s="1">
        <v>513</v>
      </c>
      <c r="B514" s="1" t="s">
        <v>2570</v>
      </c>
      <c r="C514" s="1">
        <v>1310</v>
      </c>
      <c r="D514" s="1" t="s">
        <v>3760</v>
      </c>
      <c r="E514" s="1" t="s">
        <v>575</v>
      </c>
      <c r="F514" s="1" t="str">
        <f>VLOOKUP(Table1113[[#This Row],[نام کارشناس دفتر فنی]],Table1[],3,0)</f>
        <v>کارشناس کالیبراسیون و برنامه ریزی تعمیرات برق وابزاردقیق</v>
      </c>
      <c r="G514" s="1" t="s">
        <v>1000</v>
      </c>
      <c r="H514" t="str">
        <f>VLOOKUP(Table1113[[#This Row],[نام شخص کارشناس نظارت]],Table1[],3,0)</f>
        <v>کارشناس برق و ابزار دقیق نظارت (2)</v>
      </c>
      <c r="I514" s="1">
        <f>COUNTIF(Table2[کد سیستم],Table1113[[#This Row],[کد سیستم]])</f>
        <v>1</v>
      </c>
    </row>
    <row r="515" spans="1:9" x14ac:dyDescent="0.25">
      <c r="A515" s="1">
        <v>514</v>
      </c>
      <c r="B515" s="1" t="s">
        <v>2572</v>
      </c>
      <c r="C515" s="1" t="s">
        <v>2572</v>
      </c>
      <c r="D515" s="1" t="s">
        <v>3760</v>
      </c>
      <c r="E515" s="1" t="s">
        <v>575</v>
      </c>
      <c r="F515" s="1" t="str">
        <f>VLOOKUP(Table1113[[#This Row],[نام کارشناس دفتر فنی]],Table1[],3,0)</f>
        <v>کارشناس کالیبراسیون و برنامه ریزی تعمیرات برق وابزاردقیق</v>
      </c>
      <c r="G515" s="1" t="s">
        <v>1000</v>
      </c>
      <c r="H515" t="str">
        <f>VLOOKUP(Table1113[[#This Row],[نام شخص کارشناس نظارت]],Table1[],3,0)</f>
        <v>کارشناس برق و ابزار دقیق نظارت (2)</v>
      </c>
      <c r="I515" s="1">
        <f>COUNTIF(Table2[کد سیستم],Table1113[[#This Row],[کد سیستم]])</f>
        <v>1</v>
      </c>
    </row>
    <row r="516" spans="1:9" x14ac:dyDescent="0.25">
      <c r="A516" s="1">
        <v>515</v>
      </c>
      <c r="B516" s="1" t="s">
        <v>2574</v>
      </c>
      <c r="C516" s="1" t="s">
        <v>2574</v>
      </c>
      <c r="D516" s="1" t="s">
        <v>3760</v>
      </c>
      <c r="E516" s="1" t="s">
        <v>575</v>
      </c>
      <c r="F516" s="1" t="str">
        <f>VLOOKUP(Table1113[[#This Row],[نام کارشناس دفتر فنی]],Table1[],3,0)</f>
        <v>کارشناس کالیبراسیون و برنامه ریزی تعمیرات برق وابزاردقیق</v>
      </c>
      <c r="G516" s="1" t="s">
        <v>1000</v>
      </c>
      <c r="H516" t="str">
        <f>VLOOKUP(Table1113[[#This Row],[نام شخص کارشناس نظارت]],Table1[],3,0)</f>
        <v>کارشناس برق و ابزار دقیق نظارت (2)</v>
      </c>
      <c r="I516" s="1">
        <f>COUNTIF(Table2[کد سیستم],Table1113[[#This Row],[کد سیستم]])</f>
        <v>1</v>
      </c>
    </row>
    <row r="517" spans="1:9" x14ac:dyDescent="0.25">
      <c r="A517" s="1">
        <v>516</v>
      </c>
      <c r="B517" s="1" t="s">
        <v>2576</v>
      </c>
      <c r="C517" s="1" t="s">
        <v>2576</v>
      </c>
      <c r="D517" s="1" t="s">
        <v>3760</v>
      </c>
      <c r="E517" s="1" t="s">
        <v>575</v>
      </c>
      <c r="F517" s="1" t="str">
        <f>VLOOKUP(Table1113[[#This Row],[نام کارشناس دفتر فنی]],Table1[],3,0)</f>
        <v>کارشناس کالیبراسیون و برنامه ریزی تعمیرات برق وابزاردقیق</v>
      </c>
      <c r="G517" s="1" t="s">
        <v>1000</v>
      </c>
      <c r="H517" t="str">
        <f>VLOOKUP(Table1113[[#This Row],[نام شخص کارشناس نظارت]],Table1[],3,0)</f>
        <v>کارشناس برق و ابزار دقیق نظارت (2)</v>
      </c>
      <c r="I517" s="1">
        <f>COUNTIF(Table2[کد سیستم],Table1113[[#This Row],[کد سیستم]])</f>
        <v>1</v>
      </c>
    </row>
    <row r="518" spans="1:9" x14ac:dyDescent="0.25">
      <c r="A518" s="1">
        <v>517</v>
      </c>
      <c r="B518" s="1" t="s">
        <v>2578</v>
      </c>
      <c r="C518" s="1" t="s">
        <v>2578</v>
      </c>
      <c r="D518" s="1" t="s">
        <v>3760</v>
      </c>
      <c r="E518" s="1" t="s">
        <v>575</v>
      </c>
      <c r="F518" s="1" t="str">
        <f>VLOOKUP(Table1113[[#This Row],[نام کارشناس دفتر فنی]],Table1[],3,0)</f>
        <v>کارشناس کالیبراسیون و برنامه ریزی تعمیرات برق وابزاردقیق</v>
      </c>
      <c r="G518" s="1" t="s">
        <v>1000</v>
      </c>
      <c r="H518" t="str">
        <f>VLOOKUP(Table1113[[#This Row],[نام شخص کارشناس نظارت]],Table1[],3,0)</f>
        <v>کارشناس برق و ابزار دقیق نظارت (2)</v>
      </c>
      <c r="I518" s="1">
        <f>COUNTIF(Table2[کد سیستم],Table1113[[#This Row],[کد سیستم]])</f>
        <v>1</v>
      </c>
    </row>
    <row r="519" spans="1:9" x14ac:dyDescent="0.25">
      <c r="A519" s="1">
        <v>518</v>
      </c>
      <c r="B519" s="1" t="s">
        <v>2580</v>
      </c>
      <c r="C519" s="1" t="s">
        <v>2580</v>
      </c>
      <c r="D519" s="1" t="s">
        <v>3760</v>
      </c>
      <c r="E519" s="1" t="s">
        <v>575</v>
      </c>
      <c r="F519" s="1" t="str">
        <f>VLOOKUP(Table1113[[#This Row],[نام کارشناس دفتر فنی]],Table1[],3,0)</f>
        <v>کارشناس کالیبراسیون و برنامه ریزی تعمیرات برق وابزاردقیق</v>
      </c>
      <c r="G519" s="1" t="s">
        <v>1000</v>
      </c>
      <c r="H519" t="str">
        <f>VLOOKUP(Table1113[[#This Row],[نام شخص کارشناس نظارت]],Table1[],3,0)</f>
        <v>کارشناس برق و ابزار دقیق نظارت (2)</v>
      </c>
      <c r="I519" s="1">
        <f>COUNTIF(Table2[کد سیستم],Table1113[[#This Row],[کد سیستم]])</f>
        <v>1</v>
      </c>
    </row>
    <row r="520" spans="1:9" x14ac:dyDescent="0.25">
      <c r="A520" s="1">
        <v>519</v>
      </c>
      <c r="B520" s="1" t="s">
        <v>2582</v>
      </c>
      <c r="C520" s="1" t="s">
        <v>2582</v>
      </c>
      <c r="D520" s="1" t="s">
        <v>3760</v>
      </c>
      <c r="E520" s="1" t="s">
        <v>575</v>
      </c>
      <c r="F520" s="1" t="str">
        <f>VLOOKUP(Table1113[[#This Row],[نام کارشناس دفتر فنی]],Table1[],3,0)</f>
        <v>کارشناس کالیبراسیون و برنامه ریزی تعمیرات برق وابزاردقیق</v>
      </c>
      <c r="G520" s="1" t="s">
        <v>1000</v>
      </c>
      <c r="H520" t="str">
        <f>VLOOKUP(Table1113[[#This Row],[نام شخص کارشناس نظارت]],Table1[],3,0)</f>
        <v>کارشناس برق و ابزار دقیق نظارت (2)</v>
      </c>
      <c r="I520" s="1">
        <f>COUNTIF(Table2[کد سیستم],Table1113[[#This Row],[کد سیستم]])</f>
        <v>1</v>
      </c>
    </row>
    <row r="521" spans="1:9" x14ac:dyDescent="0.25">
      <c r="A521" s="1">
        <v>520</v>
      </c>
      <c r="B521" s="1" t="s">
        <v>2584</v>
      </c>
      <c r="C521" s="1">
        <v>1320</v>
      </c>
      <c r="D521" s="1" t="s">
        <v>3760</v>
      </c>
      <c r="E521" s="1" t="s">
        <v>575</v>
      </c>
      <c r="F521" s="1" t="str">
        <f>VLOOKUP(Table1113[[#This Row],[نام کارشناس دفتر فنی]],Table1[],3,0)</f>
        <v>کارشناس کالیبراسیون و برنامه ریزی تعمیرات برق وابزاردقیق</v>
      </c>
      <c r="G521" s="1" t="s">
        <v>1000</v>
      </c>
      <c r="H521" t="str">
        <f>VLOOKUP(Table1113[[#This Row],[نام شخص کارشناس نظارت]],Table1[],3,0)</f>
        <v>کارشناس برق و ابزار دقیق نظارت (2)</v>
      </c>
      <c r="I521" s="1">
        <f>COUNTIF(Table2[کد سیستم],Table1113[[#This Row],[کد سیستم]])</f>
        <v>1</v>
      </c>
    </row>
    <row r="522" spans="1:9" x14ac:dyDescent="0.25">
      <c r="A522" s="1">
        <v>521</v>
      </c>
      <c r="B522" s="1" t="s">
        <v>2586</v>
      </c>
      <c r="C522" s="1" t="s">
        <v>2586</v>
      </c>
      <c r="D522" s="1" t="s">
        <v>3760</v>
      </c>
      <c r="E522" s="1" t="s">
        <v>575</v>
      </c>
      <c r="F522" s="1" t="str">
        <f>VLOOKUP(Table1113[[#This Row],[نام کارشناس دفتر فنی]],Table1[],3,0)</f>
        <v>کارشناس کالیبراسیون و برنامه ریزی تعمیرات برق وابزاردقیق</v>
      </c>
      <c r="G522" s="1" t="s">
        <v>1000</v>
      </c>
      <c r="H522" t="str">
        <f>VLOOKUP(Table1113[[#This Row],[نام شخص کارشناس نظارت]],Table1[],3,0)</f>
        <v>کارشناس برق و ابزار دقیق نظارت (2)</v>
      </c>
      <c r="I522" s="1">
        <f>COUNTIF(Table2[کد سیستم],Table1113[[#This Row],[کد سیستم]])</f>
        <v>1</v>
      </c>
    </row>
    <row r="523" spans="1:9" x14ac:dyDescent="0.25">
      <c r="A523" s="1">
        <v>522</v>
      </c>
      <c r="B523" s="1" t="s">
        <v>2588</v>
      </c>
      <c r="C523" s="1" t="s">
        <v>2588</v>
      </c>
      <c r="D523" s="1" t="s">
        <v>3760</v>
      </c>
      <c r="E523" s="1" t="s">
        <v>575</v>
      </c>
      <c r="F523" s="1" t="str">
        <f>VLOOKUP(Table1113[[#This Row],[نام کارشناس دفتر فنی]],Table1[],3,0)</f>
        <v>کارشناس کالیبراسیون و برنامه ریزی تعمیرات برق وابزاردقیق</v>
      </c>
      <c r="G523" s="1" t="s">
        <v>1000</v>
      </c>
      <c r="H523" t="str">
        <f>VLOOKUP(Table1113[[#This Row],[نام شخص کارشناس نظارت]],Table1[],3,0)</f>
        <v>کارشناس برق و ابزار دقیق نظارت (2)</v>
      </c>
      <c r="I523" s="1">
        <f>COUNTIF(Table2[کد سیستم],Table1113[[#This Row],[کد سیستم]])</f>
        <v>1</v>
      </c>
    </row>
    <row r="524" spans="1:9" x14ac:dyDescent="0.25">
      <c r="A524" s="1">
        <v>523</v>
      </c>
      <c r="B524" s="1" t="s">
        <v>2590</v>
      </c>
      <c r="C524" s="1" t="s">
        <v>2590</v>
      </c>
      <c r="D524" s="1" t="s">
        <v>3760</v>
      </c>
      <c r="E524" s="1" t="s">
        <v>575</v>
      </c>
      <c r="F524" s="1" t="str">
        <f>VLOOKUP(Table1113[[#This Row],[نام کارشناس دفتر فنی]],Table1[],3,0)</f>
        <v>کارشناس کالیبراسیون و برنامه ریزی تعمیرات برق وابزاردقیق</v>
      </c>
      <c r="G524" s="1" t="s">
        <v>1000</v>
      </c>
      <c r="H524" t="str">
        <f>VLOOKUP(Table1113[[#This Row],[نام شخص کارشناس نظارت]],Table1[],3,0)</f>
        <v>کارشناس برق و ابزار دقیق نظارت (2)</v>
      </c>
      <c r="I524" s="1">
        <f>COUNTIF(Table2[کد سیستم],Table1113[[#This Row],[کد سیستم]])</f>
        <v>1</v>
      </c>
    </row>
    <row r="525" spans="1:9" x14ac:dyDescent="0.25">
      <c r="A525" s="1">
        <v>524</v>
      </c>
      <c r="B525" s="1" t="s">
        <v>2592</v>
      </c>
      <c r="C525" s="1" t="s">
        <v>2592</v>
      </c>
      <c r="D525" s="1" t="s">
        <v>3760</v>
      </c>
      <c r="E525" s="1" t="s">
        <v>575</v>
      </c>
      <c r="F525" s="1" t="str">
        <f>VLOOKUP(Table1113[[#This Row],[نام کارشناس دفتر فنی]],Table1[],3,0)</f>
        <v>کارشناس کالیبراسیون و برنامه ریزی تعمیرات برق وابزاردقیق</v>
      </c>
      <c r="G525" s="1" t="s">
        <v>1000</v>
      </c>
      <c r="H525" t="str">
        <f>VLOOKUP(Table1113[[#This Row],[نام شخص کارشناس نظارت]],Table1[],3,0)</f>
        <v>کارشناس برق و ابزار دقیق نظارت (2)</v>
      </c>
      <c r="I525" s="1">
        <f>COUNTIF(Table2[کد سیستم],Table1113[[#This Row],[کد سیستم]])</f>
        <v>1</v>
      </c>
    </row>
    <row r="526" spans="1:9" x14ac:dyDescent="0.25">
      <c r="A526" s="1">
        <v>525</v>
      </c>
      <c r="B526" s="1" t="s">
        <v>2594</v>
      </c>
      <c r="C526" s="1" t="s">
        <v>2594</v>
      </c>
      <c r="D526" s="1" t="s">
        <v>3760</v>
      </c>
      <c r="E526" s="1" t="s">
        <v>575</v>
      </c>
      <c r="F526" s="1" t="str">
        <f>VLOOKUP(Table1113[[#This Row],[نام کارشناس دفتر فنی]],Table1[],3,0)</f>
        <v>کارشناس کالیبراسیون و برنامه ریزی تعمیرات برق وابزاردقیق</v>
      </c>
      <c r="G526" s="1" t="s">
        <v>1000</v>
      </c>
      <c r="H526" t="str">
        <f>VLOOKUP(Table1113[[#This Row],[نام شخص کارشناس نظارت]],Table1[],3,0)</f>
        <v>کارشناس برق و ابزار دقیق نظارت (2)</v>
      </c>
      <c r="I526" s="1">
        <f>COUNTIF(Table2[کد سیستم],Table1113[[#This Row],[کد سیستم]])</f>
        <v>1</v>
      </c>
    </row>
    <row r="527" spans="1:9" x14ac:dyDescent="0.25">
      <c r="A527" s="1">
        <v>526</v>
      </c>
      <c r="B527" s="1" t="s">
        <v>2596</v>
      </c>
      <c r="C527" s="1" t="s">
        <v>2596</v>
      </c>
      <c r="D527" s="1" t="s">
        <v>3760</v>
      </c>
      <c r="E527" s="1" t="s">
        <v>575</v>
      </c>
      <c r="F527" s="1" t="str">
        <f>VLOOKUP(Table1113[[#This Row],[نام کارشناس دفتر فنی]],Table1[],3,0)</f>
        <v>کارشناس کالیبراسیون و برنامه ریزی تعمیرات برق وابزاردقیق</v>
      </c>
      <c r="G527" s="1" t="s">
        <v>1000</v>
      </c>
      <c r="H527" t="str">
        <f>VLOOKUP(Table1113[[#This Row],[نام شخص کارشناس نظارت]],Table1[],3,0)</f>
        <v>کارشناس برق و ابزار دقیق نظارت (2)</v>
      </c>
      <c r="I527" s="1">
        <f>COUNTIF(Table2[کد سیستم],Table1113[[#This Row],[کد سیستم]])</f>
        <v>1</v>
      </c>
    </row>
    <row r="528" spans="1:9" x14ac:dyDescent="0.25">
      <c r="A528" s="1">
        <v>527</v>
      </c>
      <c r="B528" s="1" t="s">
        <v>2598</v>
      </c>
      <c r="C528" s="1" t="s">
        <v>2598</v>
      </c>
      <c r="D528" s="1" t="s">
        <v>3760</v>
      </c>
      <c r="E528" s="1" t="s">
        <v>575</v>
      </c>
      <c r="F528" s="1" t="str">
        <f>VLOOKUP(Table1113[[#This Row],[نام کارشناس دفتر فنی]],Table1[],3,0)</f>
        <v>کارشناس کالیبراسیون و برنامه ریزی تعمیرات برق وابزاردقیق</v>
      </c>
      <c r="G528" s="1" t="s">
        <v>1000</v>
      </c>
      <c r="H528" t="str">
        <f>VLOOKUP(Table1113[[#This Row],[نام شخص کارشناس نظارت]],Table1[],3,0)</f>
        <v>کارشناس برق و ابزار دقیق نظارت (2)</v>
      </c>
      <c r="I528" s="1">
        <f>COUNTIF(Table2[کد سیستم],Table1113[[#This Row],[کد سیستم]])</f>
        <v>1</v>
      </c>
    </row>
    <row r="529" spans="1:9" x14ac:dyDescent="0.25">
      <c r="A529" s="1">
        <v>528</v>
      </c>
      <c r="B529" s="1" t="s">
        <v>2600</v>
      </c>
      <c r="C529" s="1" t="s">
        <v>2600</v>
      </c>
      <c r="D529" s="1" t="s">
        <v>3760</v>
      </c>
      <c r="E529" s="1" t="s">
        <v>575</v>
      </c>
      <c r="F529" s="1" t="str">
        <f>VLOOKUP(Table1113[[#This Row],[نام کارشناس دفتر فنی]],Table1[],3,0)</f>
        <v>کارشناس کالیبراسیون و برنامه ریزی تعمیرات برق وابزاردقیق</v>
      </c>
      <c r="G529" s="1" t="s">
        <v>1000</v>
      </c>
      <c r="H529" t="str">
        <f>VLOOKUP(Table1113[[#This Row],[نام شخص کارشناس نظارت]],Table1[],3,0)</f>
        <v>کارشناس برق و ابزار دقیق نظارت (2)</v>
      </c>
      <c r="I529" s="1">
        <f>COUNTIF(Table2[کد سیستم],Table1113[[#This Row],[کد سیستم]])</f>
        <v>1</v>
      </c>
    </row>
    <row r="530" spans="1:9" x14ac:dyDescent="0.25">
      <c r="A530" s="1">
        <v>529</v>
      </c>
      <c r="B530" s="1" t="s">
        <v>2602</v>
      </c>
      <c r="C530" s="1" t="s">
        <v>2602</v>
      </c>
      <c r="D530" s="1" t="s">
        <v>3760</v>
      </c>
      <c r="E530" s="1" t="s">
        <v>575</v>
      </c>
      <c r="F530" s="1" t="str">
        <f>VLOOKUP(Table1113[[#This Row],[نام کارشناس دفتر فنی]],Table1[],3,0)</f>
        <v>کارشناس کالیبراسیون و برنامه ریزی تعمیرات برق وابزاردقیق</v>
      </c>
      <c r="G530" s="1" t="s">
        <v>1000</v>
      </c>
      <c r="H530" t="str">
        <f>VLOOKUP(Table1113[[#This Row],[نام شخص کارشناس نظارت]],Table1[],3,0)</f>
        <v>کارشناس برق و ابزار دقیق نظارت (2)</v>
      </c>
      <c r="I530" s="1">
        <f>COUNTIF(Table2[کد سیستم],Table1113[[#This Row],[کد سیستم]])</f>
        <v>1</v>
      </c>
    </row>
    <row r="531" spans="1:9" x14ac:dyDescent="0.25">
      <c r="A531" s="1">
        <v>530</v>
      </c>
      <c r="B531" s="1" t="s">
        <v>2604</v>
      </c>
      <c r="C531" s="1" t="s">
        <v>2604</v>
      </c>
      <c r="D531" s="1" t="s">
        <v>3760</v>
      </c>
      <c r="E531" s="1" t="s">
        <v>575</v>
      </c>
      <c r="F531" s="1" t="str">
        <f>VLOOKUP(Table1113[[#This Row],[نام کارشناس دفتر فنی]],Table1[],3,0)</f>
        <v>کارشناس کالیبراسیون و برنامه ریزی تعمیرات برق وابزاردقیق</v>
      </c>
      <c r="G531" s="1" t="s">
        <v>1000</v>
      </c>
      <c r="H531" t="str">
        <f>VLOOKUP(Table1113[[#This Row],[نام شخص کارشناس نظارت]],Table1[],3,0)</f>
        <v>کارشناس برق و ابزار دقیق نظارت (2)</v>
      </c>
      <c r="I531" s="1">
        <f>COUNTIF(Table2[کد سیستم],Table1113[[#This Row],[کد سیستم]])</f>
        <v>1</v>
      </c>
    </row>
    <row r="532" spans="1:9" x14ac:dyDescent="0.25">
      <c r="A532" s="1">
        <v>531</v>
      </c>
      <c r="B532" s="1" t="s">
        <v>2606</v>
      </c>
      <c r="C532" s="1" t="s">
        <v>2606</v>
      </c>
      <c r="D532" s="1" t="s">
        <v>3760</v>
      </c>
      <c r="E532" s="1" t="s">
        <v>575</v>
      </c>
      <c r="F532" s="1" t="str">
        <f>VLOOKUP(Table1113[[#This Row],[نام کارشناس دفتر فنی]],Table1[],3,0)</f>
        <v>کارشناس کالیبراسیون و برنامه ریزی تعمیرات برق وابزاردقیق</v>
      </c>
      <c r="G532" s="1" t="s">
        <v>1000</v>
      </c>
      <c r="H532" t="str">
        <f>VLOOKUP(Table1113[[#This Row],[نام شخص کارشناس نظارت]],Table1[],3,0)</f>
        <v>کارشناس برق و ابزار دقیق نظارت (2)</v>
      </c>
      <c r="I532" s="1">
        <f>COUNTIF(Table2[کد سیستم],Table1113[[#This Row],[کد سیستم]])</f>
        <v>1</v>
      </c>
    </row>
    <row r="533" spans="1:9" x14ac:dyDescent="0.25">
      <c r="A533" s="1">
        <v>532</v>
      </c>
      <c r="B533" s="1" t="s">
        <v>2608</v>
      </c>
      <c r="C533" s="1" t="s">
        <v>2608</v>
      </c>
      <c r="D533" s="1" t="s">
        <v>3760</v>
      </c>
      <c r="E533" s="1" t="s">
        <v>575</v>
      </c>
      <c r="F533" s="1" t="str">
        <f>VLOOKUP(Table1113[[#This Row],[نام کارشناس دفتر فنی]],Table1[],3,0)</f>
        <v>کارشناس کالیبراسیون و برنامه ریزی تعمیرات برق وابزاردقیق</v>
      </c>
      <c r="G533" s="1" t="s">
        <v>1000</v>
      </c>
      <c r="H533" t="str">
        <f>VLOOKUP(Table1113[[#This Row],[نام شخص کارشناس نظارت]],Table1[],3,0)</f>
        <v>کارشناس برق و ابزار دقیق نظارت (2)</v>
      </c>
      <c r="I533" s="1">
        <f>COUNTIF(Table2[کد سیستم],Table1113[[#This Row],[کد سیستم]])</f>
        <v>1</v>
      </c>
    </row>
    <row r="534" spans="1:9" x14ac:dyDescent="0.25">
      <c r="A534" s="1">
        <v>533</v>
      </c>
      <c r="B534" s="1" t="s">
        <v>2610</v>
      </c>
      <c r="C534" s="1" t="s">
        <v>2610</v>
      </c>
      <c r="D534" s="1" t="s">
        <v>3760</v>
      </c>
      <c r="E534" s="1" t="s">
        <v>575</v>
      </c>
      <c r="F534" s="1" t="str">
        <f>VLOOKUP(Table1113[[#This Row],[نام کارشناس دفتر فنی]],Table1[],3,0)</f>
        <v>کارشناس کالیبراسیون و برنامه ریزی تعمیرات برق وابزاردقیق</v>
      </c>
      <c r="G534" s="1" t="s">
        <v>1000</v>
      </c>
      <c r="H534" t="str">
        <f>VLOOKUP(Table1113[[#This Row],[نام شخص کارشناس نظارت]],Table1[],3,0)</f>
        <v>کارشناس برق و ابزار دقیق نظارت (2)</v>
      </c>
      <c r="I534" s="1">
        <f>COUNTIF(Table2[کد سیستم],Table1113[[#This Row],[کد سیستم]])</f>
        <v>1</v>
      </c>
    </row>
    <row r="535" spans="1:9" x14ac:dyDescent="0.25">
      <c r="A535" s="1">
        <v>534</v>
      </c>
      <c r="B535" s="1" t="s">
        <v>2612</v>
      </c>
      <c r="C535" s="1" t="s">
        <v>2612</v>
      </c>
      <c r="D535" s="1" t="s">
        <v>3760</v>
      </c>
      <c r="E535" s="1" t="s">
        <v>575</v>
      </c>
      <c r="F535" s="1" t="str">
        <f>VLOOKUP(Table1113[[#This Row],[نام کارشناس دفتر فنی]],Table1[],3,0)</f>
        <v>کارشناس کالیبراسیون و برنامه ریزی تعمیرات برق وابزاردقیق</v>
      </c>
      <c r="G535" s="1" t="s">
        <v>1000</v>
      </c>
      <c r="H535" t="str">
        <f>VLOOKUP(Table1113[[#This Row],[نام شخص کارشناس نظارت]],Table1[],3,0)</f>
        <v>کارشناس برق و ابزار دقیق نظارت (2)</v>
      </c>
      <c r="I535" s="1">
        <f>COUNTIF(Table2[کد سیستم],Table1113[[#This Row],[کد سیستم]])</f>
        <v>1</v>
      </c>
    </row>
    <row r="536" spans="1:9" x14ac:dyDescent="0.25">
      <c r="A536" s="1">
        <v>535</v>
      </c>
      <c r="B536" s="1" t="s">
        <v>2614</v>
      </c>
      <c r="C536" s="1" t="s">
        <v>2614</v>
      </c>
      <c r="D536" s="1" t="s">
        <v>3760</v>
      </c>
      <c r="E536" s="1" t="s">
        <v>575</v>
      </c>
      <c r="F536" s="1" t="str">
        <f>VLOOKUP(Table1113[[#This Row],[نام کارشناس دفتر فنی]],Table1[],3,0)</f>
        <v>کارشناس کالیبراسیون و برنامه ریزی تعمیرات برق وابزاردقیق</v>
      </c>
      <c r="G536" s="1" t="s">
        <v>1000</v>
      </c>
      <c r="H536" t="str">
        <f>VLOOKUP(Table1113[[#This Row],[نام شخص کارشناس نظارت]],Table1[],3,0)</f>
        <v>کارشناس برق و ابزار دقیق نظارت (2)</v>
      </c>
      <c r="I536" s="1">
        <f>COUNTIF(Table2[کد سیستم],Table1113[[#This Row],[کد سیستم]])</f>
        <v>1</v>
      </c>
    </row>
    <row r="537" spans="1:9" x14ac:dyDescent="0.25">
      <c r="A537" s="1">
        <v>536</v>
      </c>
      <c r="B537" s="1" t="s">
        <v>2616</v>
      </c>
      <c r="C537" s="1" t="s">
        <v>2616</v>
      </c>
      <c r="D537" s="1" t="s">
        <v>3760</v>
      </c>
      <c r="E537" s="1" t="s">
        <v>575</v>
      </c>
      <c r="F537" s="1" t="str">
        <f>VLOOKUP(Table1113[[#This Row],[نام کارشناس دفتر فنی]],Table1[],3,0)</f>
        <v>کارشناس کالیبراسیون و برنامه ریزی تعمیرات برق وابزاردقیق</v>
      </c>
      <c r="G537" s="1" t="s">
        <v>1000</v>
      </c>
      <c r="H537" t="str">
        <f>VLOOKUP(Table1113[[#This Row],[نام شخص کارشناس نظارت]],Table1[],3,0)</f>
        <v>کارشناس برق و ابزار دقیق نظارت (2)</v>
      </c>
      <c r="I537" s="1">
        <f>COUNTIF(Table2[کد سیستم],Table1113[[#This Row],[کد سیستم]])</f>
        <v>1</v>
      </c>
    </row>
    <row r="538" spans="1:9" x14ac:dyDescent="0.25">
      <c r="A538" s="1">
        <v>537</v>
      </c>
      <c r="B538" s="1" t="s">
        <v>2618</v>
      </c>
      <c r="C538" s="1" t="s">
        <v>2618</v>
      </c>
      <c r="D538" s="1" t="s">
        <v>3760</v>
      </c>
      <c r="E538" s="1" t="s">
        <v>575</v>
      </c>
      <c r="F538" s="1" t="str">
        <f>VLOOKUP(Table1113[[#This Row],[نام کارشناس دفتر فنی]],Table1[],3,0)</f>
        <v>کارشناس کالیبراسیون و برنامه ریزی تعمیرات برق وابزاردقیق</v>
      </c>
      <c r="G538" s="1" t="s">
        <v>1000</v>
      </c>
      <c r="H538" t="str">
        <f>VLOOKUP(Table1113[[#This Row],[نام شخص کارشناس نظارت]],Table1[],3,0)</f>
        <v>کارشناس برق و ابزار دقیق نظارت (2)</v>
      </c>
      <c r="I538" s="1">
        <f>COUNTIF(Table2[کد سیستم],Table1113[[#This Row],[کد سیستم]])</f>
        <v>1</v>
      </c>
    </row>
    <row r="539" spans="1:9" x14ac:dyDescent="0.25">
      <c r="A539" s="1">
        <v>538</v>
      </c>
      <c r="B539" s="1" t="s">
        <v>2620</v>
      </c>
      <c r="C539" s="1" t="s">
        <v>2620</v>
      </c>
      <c r="D539" s="1" t="s">
        <v>3760</v>
      </c>
      <c r="E539" s="1" t="s">
        <v>575</v>
      </c>
      <c r="F539" s="1" t="str">
        <f>VLOOKUP(Table1113[[#This Row],[نام کارشناس دفتر فنی]],Table1[],3,0)</f>
        <v>کارشناس کالیبراسیون و برنامه ریزی تعمیرات برق وابزاردقیق</v>
      </c>
      <c r="G539" s="1" t="s">
        <v>1000</v>
      </c>
      <c r="H539" t="str">
        <f>VLOOKUP(Table1113[[#This Row],[نام شخص کارشناس نظارت]],Table1[],3,0)</f>
        <v>کارشناس برق و ابزار دقیق نظارت (2)</v>
      </c>
      <c r="I539" s="1">
        <f>COUNTIF(Table2[کد سیستم],Table1113[[#This Row],[کد سیستم]])</f>
        <v>1</v>
      </c>
    </row>
    <row r="540" spans="1:9" x14ac:dyDescent="0.25">
      <c r="A540" s="1">
        <v>539</v>
      </c>
      <c r="B540" s="1" t="s">
        <v>2622</v>
      </c>
      <c r="C540" s="1" t="s">
        <v>2622</v>
      </c>
      <c r="D540" s="1" t="s">
        <v>3760</v>
      </c>
      <c r="E540" s="1" t="s">
        <v>575</v>
      </c>
      <c r="F540" s="1" t="str">
        <f>VLOOKUP(Table1113[[#This Row],[نام کارشناس دفتر فنی]],Table1[],3,0)</f>
        <v>کارشناس کالیبراسیون و برنامه ریزی تعمیرات برق وابزاردقیق</v>
      </c>
      <c r="G540" s="1" t="s">
        <v>1000</v>
      </c>
      <c r="H540" t="str">
        <f>VLOOKUP(Table1113[[#This Row],[نام شخص کارشناس نظارت]],Table1[],3,0)</f>
        <v>کارشناس برق و ابزار دقیق نظارت (2)</v>
      </c>
      <c r="I540" s="1">
        <f>COUNTIF(Table2[کد سیستم],Table1113[[#This Row],[کد سیستم]])</f>
        <v>1</v>
      </c>
    </row>
    <row r="541" spans="1:9" x14ac:dyDescent="0.25">
      <c r="A541" s="1">
        <v>540</v>
      </c>
      <c r="B541" s="1" t="s">
        <v>2624</v>
      </c>
      <c r="C541" s="1" t="s">
        <v>2624</v>
      </c>
      <c r="D541" s="1" t="s">
        <v>3760</v>
      </c>
      <c r="E541" s="1" t="s">
        <v>575</v>
      </c>
      <c r="F541" s="1" t="str">
        <f>VLOOKUP(Table1113[[#This Row],[نام کارشناس دفتر فنی]],Table1[],3,0)</f>
        <v>کارشناس کالیبراسیون و برنامه ریزی تعمیرات برق وابزاردقیق</v>
      </c>
      <c r="G541" s="1" t="s">
        <v>1000</v>
      </c>
      <c r="H541" t="str">
        <f>VLOOKUP(Table1113[[#This Row],[نام شخص کارشناس نظارت]],Table1[],3,0)</f>
        <v>کارشناس برق و ابزار دقیق نظارت (2)</v>
      </c>
      <c r="I541" s="1">
        <f>COUNTIF(Table2[کد سیستم],Table1113[[#This Row],[کد سیستم]])</f>
        <v>1</v>
      </c>
    </row>
    <row r="542" spans="1:9" x14ac:dyDescent="0.25">
      <c r="A542" s="1">
        <v>541</v>
      </c>
      <c r="B542" s="1" t="s">
        <v>2626</v>
      </c>
      <c r="C542" s="1" t="s">
        <v>2626</v>
      </c>
      <c r="D542" s="1" t="s">
        <v>3760</v>
      </c>
      <c r="E542" s="1" t="s">
        <v>575</v>
      </c>
      <c r="F542" s="1" t="str">
        <f>VLOOKUP(Table1113[[#This Row],[نام کارشناس دفتر فنی]],Table1[],3,0)</f>
        <v>کارشناس کالیبراسیون و برنامه ریزی تعمیرات برق وابزاردقیق</v>
      </c>
      <c r="G542" s="1" t="s">
        <v>1000</v>
      </c>
      <c r="H542" t="str">
        <f>VLOOKUP(Table1113[[#This Row],[نام شخص کارشناس نظارت]],Table1[],3,0)</f>
        <v>کارشناس برق و ابزار دقیق نظارت (2)</v>
      </c>
      <c r="I542" s="1">
        <f>COUNTIF(Table2[کد سیستم],Table1113[[#This Row],[کد سیستم]])</f>
        <v>1</v>
      </c>
    </row>
    <row r="543" spans="1:9" x14ac:dyDescent="0.25">
      <c r="A543" s="1">
        <v>542</v>
      </c>
      <c r="B543" s="1" t="s">
        <v>2628</v>
      </c>
      <c r="C543" s="1" t="s">
        <v>2628</v>
      </c>
      <c r="D543" s="1" t="s">
        <v>3760</v>
      </c>
      <c r="E543" s="1" t="s">
        <v>575</v>
      </c>
      <c r="F543" s="1" t="str">
        <f>VLOOKUP(Table1113[[#This Row],[نام کارشناس دفتر فنی]],Table1[],3,0)</f>
        <v>کارشناس کالیبراسیون و برنامه ریزی تعمیرات برق وابزاردقیق</v>
      </c>
      <c r="G543" s="1" t="s">
        <v>1000</v>
      </c>
      <c r="H543" t="str">
        <f>VLOOKUP(Table1113[[#This Row],[نام شخص کارشناس نظارت]],Table1[],3,0)</f>
        <v>کارشناس برق و ابزار دقیق نظارت (2)</v>
      </c>
      <c r="I543" s="1">
        <f>COUNTIF(Table2[کد سیستم],Table1113[[#This Row],[کد سیستم]])</f>
        <v>1</v>
      </c>
    </row>
    <row r="544" spans="1:9" x14ac:dyDescent="0.25">
      <c r="A544" s="1">
        <v>543</v>
      </c>
      <c r="B544" s="1" t="s">
        <v>2630</v>
      </c>
      <c r="C544" s="1" t="s">
        <v>2630</v>
      </c>
      <c r="D544" s="1" t="s">
        <v>3760</v>
      </c>
      <c r="E544" s="1" t="s">
        <v>575</v>
      </c>
      <c r="F544" s="1" t="str">
        <f>VLOOKUP(Table1113[[#This Row],[نام کارشناس دفتر فنی]],Table1[],3,0)</f>
        <v>کارشناس کالیبراسیون و برنامه ریزی تعمیرات برق وابزاردقیق</v>
      </c>
      <c r="G544" s="1" t="s">
        <v>1000</v>
      </c>
      <c r="H544" t="str">
        <f>VLOOKUP(Table1113[[#This Row],[نام شخص کارشناس نظارت]],Table1[],3,0)</f>
        <v>کارشناس برق و ابزار دقیق نظارت (2)</v>
      </c>
      <c r="I544" s="1">
        <f>COUNTIF(Table2[کد سیستم],Table1113[[#This Row],[کد سیستم]])</f>
        <v>1</v>
      </c>
    </row>
    <row r="545" spans="1:9" x14ac:dyDescent="0.25">
      <c r="A545" s="1">
        <v>544</v>
      </c>
      <c r="B545" s="1" t="s">
        <v>2632</v>
      </c>
      <c r="C545" s="1" t="s">
        <v>2632</v>
      </c>
      <c r="D545" s="1" t="s">
        <v>3760</v>
      </c>
      <c r="E545" s="1" t="s">
        <v>575</v>
      </c>
      <c r="F545" s="1" t="str">
        <f>VLOOKUP(Table1113[[#This Row],[نام کارشناس دفتر فنی]],Table1[],3,0)</f>
        <v>کارشناس کالیبراسیون و برنامه ریزی تعمیرات برق وابزاردقیق</v>
      </c>
      <c r="G545" s="1" t="s">
        <v>1000</v>
      </c>
      <c r="H545" t="str">
        <f>VLOOKUP(Table1113[[#This Row],[نام شخص کارشناس نظارت]],Table1[],3,0)</f>
        <v>کارشناس برق و ابزار دقیق نظارت (2)</v>
      </c>
      <c r="I545" s="1">
        <f>COUNTIF(Table2[کد سیستم],Table1113[[#This Row],[کد سیستم]])</f>
        <v>1</v>
      </c>
    </row>
    <row r="546" spans="1:9" x14ac:dyDescent="0.25">
      <c r="A546" s="1">
        <v>545</v>
      </c>
      <c r="B546" s="1" t="s">
        <v>2634</v>
      </c>
      <c r="C546" s="1">
        <v>1330</v>
      </c>
      <c r="D546" s="1" t="s">
        <v>3760</v>
      </c>
      <c r="E546" s="1" t="s">
        <v>575</v>
      </c>
      <c r="F546" s="1" t="str">
        <f>VLOOKUP(Table1113[[#This Row],[نام کارشناس دفتر فنی]],Table1[],3,0)</f>
        <v>کارشناس کالیبراسیون و برنامه ریزی تعمیرات برق وابزاردقیق</v>
      </c>
      <c r="G546" s="1" t="s">
        <v>1000</v>
      </c>
      <c r="H546" t="str">
        <f>VLOOKUP(Table1113[[#This Row],[نام شخص کارشناس نظارت]],Table1[],3,0)</f>
        <v>کارشناس برق و ابزار دقیق نظارت (2)</v>
      </c>
      <c r="I546" s="1">
        <f>COUNTIF(Table2[کد سیستم],Table1113[[#This Row],[کد سیستم]])</f>
        <v>1</v>
      </c>
    </row>
    <row r="547" spans="1:9" x14ac:dyDescent="0.25">
      <c r="A547" s="1">
        <v>546</v>
      </c>
      <c r="B547" s="1" t="s">
        <v>2636</v>
      </c>
      <c r="C547" s="1" t="s">
        <v>2636</v>
      </c>
      <c r="D547" s="1" t="s">
        <v>3760</v>
      </c>
      <c r="E547" s="1" t="s">
        <v>575</v>
      </c>
      <c r="F547" s="1" t="str">
        <f>VLOOKUP(Table1113[[#This Row],[نام کارشناس دفتر فنی]],Table1[],3,0)</f>
        <v>کارشناس کالیبراسیون و برنامه ریزی تعمیرات برق وابزاردقیق</v>
      </c>
      <c r="G547" s="1" t="s">
        <v>1000</v>
      </c>
      <c r="H547" t="str">
        <f>VLOOKUP(Table1113[[#This Row],[نام شخص کارشناس نظارت]],Table1[],3,0)</f>
        <v>کارشناس برق و ابزار دقیق نظارت (2)</v>
      </c>
      <c r="I547" s="1">
        <f>COUNTIF(Table2[کد سیستم],Table1113[[#This Row],[کد سیستم]])</f>
        <v>1</v>
      </c>
    </row>
    <row r="548" spans="1:9" x14ac:dyDescent="0.25">
      <c r="A548" s="1">
        <v>547</v>
      </c>
      <c r="B548" s="1" t="s">
        <v>2638</v>
      </c>
      <c r="C548" s="1" t="s">
        <v>2638</v>
      </c>
      <c r="D548" s="1" t="s">
        <v>3760</v>
      </c>
      <c r="E548" s="1" t="s">
        <v>575</v>
      </c>
      <c r="F548" s="1" t="str">
        <f>VLOOKUP(Table1113[[#This Row],[نام کارشناس دفتر فنی]],Table1[],3,0)</f>
        <v>کارشناس کالیبراسیون و برنامه ریزی تعمیرات برق وابزاردقیق</v>
      </c>
      <c r="G548" s="1" t="s">
        <v>1000</v>
      </c>
      <c r="H548" t="str">
        <f>VLOOKUP(Table1113[[#This Row],[نام شخص کارشناس نظارت]],Table1[],3,0)</f>
        <v>کارشناس برق و ابزار دقیق نظارت (2)</v>
      </c>
      <c r="I548" s="1">
        <f>COUNTIF(Table2[کد سیستم],Table1113[[#This Row],[کد سیستم]])</f>
        <v>1</v>
      </c>
    </row>
    <row r="549" spans="1:9" x14ac:dyDescent="0.25">
      <c r="A549" s="1">
        <v>548</v>
      </c>
      <c r="B549" s="1" t="s">
        <v>2640</v>
      </c>
      <c r="C549" s="1" t="s">
        <v>2640</v>
      </c>
      <c r="D549" s="1" t="s">
        <v>3760</v>
      </c>
      <c r="E549" s="1" t="s">
        <v>575</v>
      </c>
      <c r="F549" s="1" t="str">
        <f>VLOOKUP(Table1113[[#This Row],[نام کارشناس دفتر فنی]],Table1[],3,0)</f>
        <v>کارشناس کالیبراسیون و برنامه ریزی تعمیرات برق وابزاردقیق</v>
      </c>
      <c r="G549" s="1" t="s">
        <v>1000</v>
      </c>
      <c r="H549" t="str">
        <f>VLOOKUP(Table1113[[#This Row],[نام شخص کارشناس نظارت]],Table1[],3,0)</f>
        <v>کارشناس برق و ابزار دقیق نظارت (2)</v>
      </c>
      <c r="I549" s="1">
        <f>COUNTIF(Table2[کد سیستم],Table1113[[#This Row],[کد سیستم]])</f>
        <v>1</v>
      </c>
    </row>
    <row r="550" spans="1:9" x14ac:dyDescent="0.25">
      <c r="A550" s="1">
        <v>549</v>
      </c>
      <c r="B550" s="1" t="s">
        <v>2642</v>
      </c>
      <c r="C550" s="1" t="s">
        <v>2642</v>
      </c>
      <c r="D550" s="1" t="s">
        <v>3760</v>
      </c>
      <c r="E550" s="1" t="s">
        <v>575</v>
      </c>
      <c r="F550" s="1" t="str">
        <f>VLOOKUP(Table1113[[#This Row],[نام کارشناس دفتر فنی]],Table1[],3,0)</f>
        <v>کارشناس کالیبراسیون و برنامه ریزی تعمیرات برق وابزاردقیق</v>
      </c>
      <c r="G550" s="1" t="s">
        <v>1000</v>
      </c>
      <c r="H550" t="str">
        <f>VLOOKUP(Table1113[[#This Row],[نام شخص کارشناس نظارت]],Table1[],3,0)</f>
        <v>کارشناس برق و ابزار دقیق نظارت (2)</v>
      </c>
      <c r="I550" s="1">
        <f>COUNTIF(Table2[کد سیستم],Table1113[[#This Row],[کد سیستم]])</f>
        <v>1</v>
      </c>
    </row>
    <row r="551" spans="1:9" x14ac:dyDescent="0.25">
      <c r="A551" s="1">
        <v>550</v>
      </c>
      <c r="B551" s="1" t="s">
        <v>2644</v>
      </c>
      <c r="C551" s="1" t="s">
        <v>2644</v>
      </c>
      <c r="D551" s="1" t="s">
        <v>3760</v>
      </c>
      <c r="E551" s="1" t="s">
        <v>575</v>
      </c>
      <c r="F551" s="1" t="str">
        <f>VLOOKUP(Table1113[[#This Row],[نام کارشناس دفتر فنی]],Table1[],3,0)</f>
        <v>کارشناس کالیبراسیون و برنامه ریزی تعمیرات برق وابزاردقیق</v>
      </c>
      <c r="G551" s="1" t="s">
        <v>1000</v>
      </c>
      <c r="H551" t="str">
        <f>VLOOKUP(Table1113[[#This Row],[نام شخص کارشناس نظارت]],Table1[],3,0)</f>
        <v>کارشناس برق و ابزار دقیق نظارت (2)</v>
      </c>
      <c r="I551" s="1">
        <f>COUNTIF(Table2[کد سیستم],Table1113[[#This Row],[کد سیستم]])</f>
        <v>1</v>
      </c>
    </row>
    <row r="552" spans="1:9" x14ac:dyDescent="0.25">
      <c r="A552" s="1">
        <v>551</v>
      </c>
      <c r="B552" s="1" t="s">
        <v>2646</v>
      </c>
      <c r="C552" s="1" t="s">
        <v>2646</v>
      </c>
      <c r="D552" s="1" t="s">
        <v>3760</v>
      </c>
      <c r="E552" s="1" t="s">
        <v>575</v>
      </c>
      <c r="F552" s="1" t="str">
        <f>VLOOKUP(Table1113[[#This Row],[نام کارشناس دفتر فنی]],Table1[],3,0)</f>
        <v>کارشناس کالیبراسیون و برنامه ریزی تعمیرات برق وابزاردقیق</v>
      </c>
      <c r="G552" s="1" t="s">
        <v>1000</v>
      </c>
      <c r="H552" t="str">
        <f>VLOOKUP(Table1113[[#This Row],[نام شخص کارشناس نظارت]],Table1[],3,0)</f>
        <v>کارشناس برق و ابزار دقیق نظارت (2)</v>
      </c>
      <c r="I552" s="1">
        <f>COUNTIF(Table2[کد سیستم],Table1113[[#This Row],[کد سیستم]])</f>
        <v>1</v>
      </c>
    </row>
    <row r="553" spans="1:9" x14ac:dyDescent="0.25">
      <c r="A553" s="1">
        <v>552</v>
      </c>
      <c r="B553" s="1" t="s">
        <v>2648</v>
      </c>
      <c r="C553" s="1" t="s">
        <v>2648</v>
      </c>
      <c r="D553" s="1" t="s">
        <v>3760</v>
      </c>
      <c r="E553" s="1" t="s">
        <v>575</v>
      </c>
      <c r="F553" s="1" t="str">
        <f>VLOOKUP(Table1113[[#This Row],[نام کارشناس دفتر فنی]],Table1[],3,0)</f>
        <v>کارشناس کالیبراسیون و برنامه ریزی تعمیرات برق وابزاردقیق</v>
      </c>
      <c r="G553" s="1" t="s">
        <v>1000</v>
      </c>
      <c r="H553" t="str">
        <f>VLOOKUP(Table1113[[#This Row],[نام شخص کارشناس نظارت]],Table1[],3,0)</f>
        <v>کارشناس برق و ابزار دقیق نظارت (2)</v>
      </c>
      <c r="I553" s="1">
        <f>COUNTIF(Table2[کد سیستم],Table1113[[#This Row],[کد سیستم]])</f>
        <v>1</v>
      </c>
    </row>
    <row r="554" spans="1:9" x14ac:dyDescent="0.25">
      <c r="A554" s="1">
        <v>553</v>
      </c>
      <c r="B554" s="1" t="s">
        <v>2650</v>
      </c>
      <c r="C554" s="1">
        <v>1340</v>
      </c>
      <c r="D554" s="1" t="s">
        <v>3760</v>
      </c>
      <c r="E554" s="1" t="s">
        <v>575</v>
      </c>
      <c r="F554" s="1" t="str">
        <f>VLOOKUP(Table1113[[#This Row],[نام کارشناس دفتر فنی]],Table1[],3,0)</f>
        <v>کارشناس کالیبراسیون و برنامه ریزی تعمیرات برق وابزاردقیق</v>
      </c>
      <c r="G554" s="1" t="s">
        <v>1000</v>
      </c>
      <c r="H554" t="str">
        <f>VLOOKUP(Table1113[[#This Row],[نام شخص کارشناس نظارت]],Table1[],3,0)</f>
        <v>کارشناس برق و ابزار دقیق نظارت (2)</v>
      </c>
      <c r="I554" s="1">
        <f>COUNTIF(Table2[کد سیستم],Table1113[[#This Row],[کد سیستم]])</f>
        <v>1</v>
      </c>
    </row>
    <row r="555" spans="1:9" x14ac:dyDescent="0.25">
      <c r="A555" s="1">
        <v>554</v>
      </c>
      <c r="B555" s="1" t="s">
        <v>2652</v>
      </c>
      <c r="C555" s="1" t="s">
        <v>2652</v>
      </c>
      <c r="D555" s="1" t="s">
        <v>3760</v>
      </c>
      <c r="E555" s="1" t="s">
        <v>575</v>
      </c>
      <c r="F555" s="1" t="str">
        <f>VLOOKUP(Table1113[[#This Row],[نام کارشناس دفتر فنی]],Table1[],3,0)</f>
        <v>کارشناس کالیبراسیون و برنامه ریزی تعمیرات برق وابزاردقیق</v>
      </c>
      <c r="G555" s="1" t="s">
        <v>1000</v>
      </c>
      <c r="H555" t="str">
        <f>VLOOKUP(Table1113[[#This Row],[نام شخص کارشناس نظارت]],Table1[],3,0)</f>
        <v>کارشناس برق و ابزار دقیق نظارت (2)</v>
      </c>
      <c r="I555" s="1">
        <f>COUNTIF(Table2[کد سیستم],Table1113[[#This Row],[کد سیستم]])</f>
        <v>1</v>
      </c>
    </row>
    <row r="556" spans="1:9" x14ac:dyDescent="0.25">
      <c r="A556" s="1">
        <v>555</v>
      </c>
      <c r="B556" s="1" t="s">
        <v>2654</v>
      </c>
      <c r="C556" s="1">
        <v>1350</v>
      </c>
      <c r="D556" s="1" t="s">
        <v>3760</v>
      </c>
      <c r="E556" s="1" t="s">
        <v>575</v>
      </c>
      <c r="F556" s="1" t="str">
        <f>VLOOKUP(Table1113[[#This Row],[نام کارشناس دفتر فنی]],Table1[],3,0)</f>
        <v>کارشناس کالیبراسیون و برنامه ریزی تعمیرات برق وابزاردقیق</v>
      </c>
      <c r="G556" s="1" t="s">
        <v>1000</v>
      </c>
      <c r="H556" t="str">
        <f>VLOOKUP(Table1113[[#This Row],[نام شخص کارشناس نظارت]],Table1[],3,0)</f>
        <v>کارشناس برق و ابزار دقیق نظارت (2)</v>
      </c>
      <c r="I556" s="1">
        <f>COUNTIF(Table2[کد سیستم],Table1113[[#This Row],[کد سیستم]])</f>
        <v>1</v>
      </c>
    </row>
    <row r="557" spans="1:9" x14ac:dyDescent="0.25">
      <c r="A557" s="1">
        <v>556</v>
      </c>
      <c r="B557" s="1" t="s">
        <v>2656</v>
      </c>
      <c r="C557" s="1" t="s">
        <v>2656</v>
      </c>
      <c r="D557" s="1" t="s">
        <v>3760</v>
      </c>
      <c r="E557" s="1" t="s">
        <v>575</v>
      </c>
      <c r="F557" s="1" t="str">
        <f>VLOOKUP(Table1113[[#This Row],[نام کارشناس دفتر فنی]],Table1[],3,0)</f>
        <v>کارشناس کالیبراسیون و برنامه ریزی تعمیرات برق وابزاردقیق</v>
      </c>
      <c r="G557" s="1" t="s">
        <v>1000</v>
      </c>
      <c r="H557" t="str">
        <f>VLOOKUP(Table1113[[#This Row],[نام شخص کارشناس نظارت]],Table1[],3,0)</f>
        <v>کارشناس برق و ابزار دقیق نظارت (2)</v>
      </c>
      <c r="I557" s="1">
        <f>COUNTIF(Table2[کد سیستم],Table1113[[#This Row],[کد سیستم]])</f>
        <v>1</v>
      </c>
    </row>
    <row r="558" spans="1:9" x14ac:dyDescent="0.25">
      <c r="A558" s="1">
        <v>557</v>
      </c>
      <c r="B558" s="1" t="s">
        <v>2658</v>
      </c>
      <c r="C558" s="1" t="s">
        <v>2658</v>
      </c>
      <c r="D558" s="1" t="s">
        <v>3760</v>
      </c>
      <c r="E558" s="1" t="s">
        <v>575</v>
      </c>
      <c r="F558" s="1" t="str">
        <f>VLOOKUP(Table1113[[#This Row],[نام کارشناس دفتر فنی]],Table1[],3,0)</f>
        <v>کارشناس کالیبراسیون و برنامه ریزی تعمیرات برق وابزاردقیق</v>
      </c>
      <c r="G558" s="1" t="s">
        <v>1000</v>
      </c>
      <c r="H558" t="str">
        <f>VLOOKUP(Table1113[[#This Row],[نام شخص کارشناس نظارت]],Table1[],3,0)</f>
        <v>کارشناس برق و ابزار دقیق نظارت (2)</v>
      </c>
      <c r="I558" s="1">
        <f>COUNTIF(Table2[کد سیستم],Table1113[[#This Row],[کد سیستم]])</f>
        <v>1</v>
      </c>
    </row>
    <row r="559" spans="1:9" x14ac:dyDescent="0.25">
      <c r="A559" s="1">
        <v>558</v>
      </c>
      <c r="B559" s="1" t="s">
        <v>2660</v>
      </c>
      <c r="C559" s="1" t="s">
        <v>2660</v>
      </c>
      <c r="D559" s="1" t="s">
        <v>3760</v>
      </c>
      <c r="E559" s="1" t="s">
        <v>575</v>
      </c>
      <c r="F559" s="1" t="str">
        <f>VLOOKUP(Table1113[[#This Row],[نام کارشناس دفتر فنی]],Table1[],3,0)</f>
        <v>کارشناس کالیبراسیون و برنامه ریزی تعمیرات برق وابزاردقیق</v>
      </c>
      <c r="G559" s="1" t="s">
        <v>1000</v>
      </c>
      <c r="H559" t="str">
        <f>VLOOKUP(Table1113[[#This Row],[نام شخص کارشناس نظارت]],Table1[],3,0)</f>
        <v>کارشناس برق و ابزار دقیق نظارت (2)</v>
      </c>
      <c r="I559" s="1">
        <f>COUNTIF(Table2[کد سیستم],Table1113[[#This Row],[کد سیستم]])</f>
        <v>1</v>
      </c>
    </row>
    <row r="560" spans="1:9" x14ac:dyDescent="0.25">
      <c r="A560" s="1">
        <v>559</v>
      </c>
      <c r="B560" s="1" t="s">
        <v>2662</v>
      </c>
      <c r="C560" s="1" t="s">
        <v>2662</v>
      </c>
      <c r="D560" s="1" t="s">
        <v>3760</v>
      </c>
      <c r="E560" s="1" t="s">
        <v>575</v>
      </c>
      <c r="F560" s="1" t="str">
        <f>VLOOKUP(Table1113[[#This Row],[نام کارشناس دفتر فنی]],Table1[],3,0)</f>
        <v>کارشناس کالیبراسیون و برنامه ریزی تعمیرات برق وابزاردقیق</v>
      </c>
      <c r="G560" s="1" t="s">
        <v>1000</v>
      </c>
      <c r="H560" t="str">
        <f>VLOOKUP(Table1113[[#This Row],[نام شخص کارشناس نظارت]],Table1[],3,0)</f>
        <v>کارشناس برق و ابزار دقیق نظارت (2)</v>
      </c>
      <c r="I560" s="1">
        <f>COUNTIF(Table2[کد سیستم],Table1113[[#This Row],[کد سیستم]])</f>
        <v>1</v>
      </c>
    </row>
    <row r="561" spans="1:9" x14ac:dyDescent="0.25">
      <c r="A561" s="1">
        <v>560</v>
      </c>
      <c r="B561" s="1" t="s">
        <v>2664</v>
      </c>
      <c r="C561" s="1" t="s">
        <v>2664</v>
      </c>
      <c r="D561" s="1" t="s">
        <v>3760</v>
      </c>
      <c r="E561" s="1" t="s">
        <v>575</v>
      </c>
      <c r="F561" s="1" t="str">
        <f>VLOOKUP(Table1113[[#This Row],[نام کارشناس دفتر فنی]],Table1[],3,0)</f>
        <v>کارشناس کالیبراسیون و برنامه ریزی تعمیرات برق وابزاردقیق</v>
      </c>
      <c r="G561" s="1" t="s">
        <v>1000</v>
      </c>
      <c r="H561" t="str">
        <f>VLOOKUP(Table1113[[#This Row],[نام شخص کارشناس نظارت]],Table1[],3,0)</f>
        <v>کارشناس برق و ابزار دقیق نظارت (2)</v>
      </c>
      <c r="I561" s="1">
        <f>COUNTIF(Table2[کد سیستم],Table1113[[#This Row],[کد سیستم]])</f>
        <v>1</v>
      </c>
    </row>
    <row r="562" spans="1:9" x14ac:dyDescent="0.25">
      <c r="A562" s="1">
        <v>561</v>
      </c>
      <c r="B562" s="1" t="s">
        <v>2666</v>
      </c>
      <c r="C562" s="1" t="s">
        <v>2666</v>
      </c>
      <c r="D562" s="1" t="s">
        <v>3760</v>
      </c>
      <c r="E562" s="1" t="s">
        <v>575</v>
      </c>
      <c r="F562" s="1" t="str">
        <f>VLOOKUP(Table1113[[#This Row],[نام کارشناس دفتر فنی]],Table1[],3,0)</f>
        <v>کارشناس کالیبراسیون و برنامه ریزی تعمیرات برق وابزاردقیق</v>
      </c>
      <c r="G562" s="1" t="s">
        <v>1000</v>
      </c>
      <c r="H562" t="str">
        <f>VLOOKUP(Table1113[[#This Row],[نام شخص کارشناس نظارت]],Table1[],3,0)</f>
        <v>کارشناس برق و ابزار دقیق نظارت (2)</v>
      </c>
      <c r="I562" s="1">
        <f>COUNTIF(Table2[کد سیستم],Table1113[[#This Row],[کد سیستم]])</f>
        <v>1</v>
      </c>
    </row>
    <row r="563" spans="1:9" x14ac:dyDescent="0.25">
      <c r="A563" s="1">
        <v>562</v>
      </c>
      <c r="B563" s="1" t="s">
        <v>2668</v>
      </c>
      <c r="C563" s="1" t="s">
        <v>2668</v>
      </c>
      <c r="D563" s="1" t="s">
        <v>3760</v>
      </c>
      <c r="E563" s="1" t="s">
        <v>575</v>
      </c>
      <c r="F563" s="1" t="str">
        <f>VLOOKUP(Table1113[[#This Row],[نام کارشناس دفتر فنی]],Table1[],3,0)</f>
        <v>کارشناس کالیبراسیون و برنامه ریزی تعمیرات برق وابزاردقیق</v>
      </c>
      <c r="G563" s="1" t="s">
        <v>1000</v>
      </c>
      <c r="H563" t="str">
        <f>VLOOKUP(Table1113[[#This Row],[نام شخص کارشناس نظارت]],Table1[],3,0)</f>
        <v>کارشناس برق و ابزار دقیق نظارت (2)</v>
      </c>
      <c r="I563" s="1">
        <f>COUNTIF(Table2[کد سیستم],Table1113[[#This Row],[کد سیستم]])</f>
        <v>1</v>
      </c>
    </row>
    <row r="564" spans="1:9" x14ac:dyDescent="0.25">
      <c r="A564" s="1">
        <v>563</v>
      </c>
      <c r="B564" s="1" t="s">
        <v>2670</v>
      </c>
      <c r="C564" s="1" t="s">
        <v>2670</v>
      </c>
      <c r="D564" s="1" t="s">
        <v>3760</v>
      </c>
      <c r="E564" s="1" t="s">
        <v>575</v>
      </c>
      <c r="F564" s="1" t="str">
        <f>VLOOKUP(Table1113[[#This Row],[نام کارشناس دفتر فنی]],Table1[],3,0)</f>
        <v>کارشناس کالیبراسیون و برنامه ریزی تعمیرات برق وابزاردقیق</v>
      </c>
      <c r="G564" s="1" t="s">
        <v>1000</v>
      </c>
      <c r="H564" t="str">
        <f>VLOOKUP(Table1113[[#This Row],[نام شخص کارشناس نظارت]],Table1[],3,0)</f>
        <v>کارشناس برق و ابزار دقیق نظارت (2)</v>
      </c>
      <c r="I564" s="1">
        <f>COUNTIF(Table2[کد سیستم],Table1113[[#This Row],[کد سیستم]])</f>
        <v>1</v>
      </c>
    </row>
    <row r="565" spans="1:9" x14ac:dyDescent="0.25">
      <c r="A565" s="1">
        <v>564</v>
      </c>
      <c r="B565" s="1" t="s">
        <v>2672</v>
      </c>
      <c r="C565" s="1" t="s">
        <v>2672</v>
      </c>
      <c r="D565" s="1" t="s">
        <v>3760</v>
      </c>
      <c r="E565" s="1" t="s">
        <v>575</v>
      </c>
      <c r="F565" s="1" t="str">
        <f>VLOOKUP(Table1113[[#This Row],[نام کارشناس دفتر فنی]],Table1[],3,0)</f>
        <v>کارشناس کالیبراسیون و برنامه ریزی تعمیرات برق وابزاردقیق</v>
      </c>
      <c r="G565" s="1" t="s">
        <v>1000</v>
      </c>
      <c r="H565" t="str">
        <f>VLOOKUP(Table1113[[#This Row],[نام شخص کارشناس نظارت]],Table1[],3,0)</f>
        <v>کارشناس برق و ابزار دقیق نظارت (2)</v>
      </c>
      <c r="I565" s="1">
        <f>COUNTIF(Table2[کد سیستم],Table1113[[#This Row],[کد سیستم]])</f>
        <v>1</v>
      </c>
    </row>
    <row r="566" spans="1:9" x14ac:dyDescent="0.25">
      <c r="A566" s="1">
        <v>565</v>
      </c>
      <c r="B566" s="1" t="s">
        <v>2674</v>
      </c>
      <c r="C566" s="1">
        <v>1360</v>
      </c>
      <c r="D566" s="1" t="s">
        <v>3760</v>
      </c>
      <c r="E566" s="1" t="s">
        <v>575</v>
      </c>
      <c r="F566" s="1" t="str">
        <f>VLOOKUP(Table1113[[#This Row],[نام کارشناس دفتر فنی]],Table1[],3,0)</f>
        <v>کارشناس کالیبراسیون و برنامه ریزی تعمیرات برق وابزاردقیق</v>
      </c>
      <c r="G566" s="1" t="s">
        <v>1000</v>
      </c>
      <c r="H566" t="str">
        <f>VLOOKUP(Table1113[[#This Row],[نام شخص کارشناس نظارت]],Table1[],3,0)</f>
        <v>کارشناس برق و ابزار دقیق نظارت (2)</v>
      </c>
      <c r="I566" s="1">
        <f>COUNTIF(Table2[کد سیستم],Table1113[[#This Row],[کد سیستم]])</f>
        <v>1</v>
      </c>
    </row>
    <row r="567" spans="1:9" x14ac:dyDescent="0.25">
      <c r="A567" s="1">
        <v>566</v>
      </c>
      <c r="B567" s="1" t="s">
        <v>2676</v>
      </c>
      <c r="C567" s="1" t="s">
        <v>2676</v>
      </c>
      <c r="D567" s="1" t="s">
        <v>3760</v>
      </c>
      <c r="E567" s="1" t="s">
        <v>575</v>
      </c>
      <c r="F567" s="1" t="str">
        <f>VLOOKUP(Table1113[[#This Row],[نام کارشناس دفتر فنی]],Table1[],3,0)</f>
        <v>کارشناس کالیبراسیون و برنامه ریزی تعمیرات برق وابزاردقیق</v>
      </c>
      <c r="G567" s="1" t="s">
        <v>1000</v>
      </c>
      <c r="H567" t="str">
        <f>VLOOKUP(Table1113[[#This Row],[نام شخص کارشناس نظارت]],Table1[],3,0)</f>
        <v>کارشناس برق و ابزار دقیق نظارت (2)</v>
      </c>
      <c r="I567" s="1">
        <f>COUNTIF(Table2[کد سیستم],Table1113[[#This Row],[کد سیستم]])</f>
        <v>1</v>
      </c>
    </row>
    <row r="568" spans="1:9" x14ac:dyDescent="0.25">
      <c r="A568" s="1">
        <v>567</v>
      </c>
      <c r="B568" s="1" t="s">
        <v>2678</v>
      </c>
      <c r="C568" s="1" t="s">
        <v>2678</v>
      </c>
      <c r="D568" s="1" t="s">
        <v>3760</v>
      </c>
      <c r="E568" s="1" t="s">
        <v>575</v>
      </c>
      <c r="F568" s="1" t="str">
        <f>VLOOKUP(Table1113[[#This Row],[نام کارشناس دفتر فنی]],Table1[],3,0)</f>
        <v>کارشناس کالیبراسیون و برنامه ریزی تعمیرات برق وابزاردقیق</v>
      </c>
      <c r="G568" s="1" t="s">
        <v>1000</v>
      </c>
      <c r="H568" t="str">
        <f>VLOOKUP(Table1113[[#This Row],[نام شخص کارشناس نظارت]],Table1[],3,0)</f>
        <v>کارشناس برق و ابزار دقیق نظارت (2)</v>
      </c>
      <c r="I568" s="1">
        <f>COUNTIF(Table2[کد سیستم],Table1113[[#This Row],[کد سیستم]])</f>
        <v>1</v>
      </c>
    </row>
    <row r="569" spans="1:9" x14ac:dyDescent="0.25">
      <c r="A569" s="1">
        <v>568</v>
      </c>
      <c r="B569" s="1" t="s">
        <v>2680</v>
      </c>
      <c r="C569" s="1" t="s">
        <v>2680</v>
      </c>
      <c r="D569" s="1" t="s">
        <v>3760</v>
      </c>
      <c r="E569" s="1" t="s">
        <v>575</v>
      </c>
      <c r="F569" s="1" t="str">
        <f>VLOOKUP(Table1113[[#This Row],[نام کارشناس دفتر فنی]],Table1[],3,0)</f>
        <v>کارشناس کالیبراسیون و برنامه ریزی تعمیرات برق وابزاردقیق</v>
      </c>
      <c r="G569" s="1" t="s">
        <v>1000</v>
      </c>
      <c r="H569" t="str">
        <f>VLOOKUP(Table1113[[#This Row],[نام شخص کارشناس نظارت]],Table1[],3,0)</f>
        <v>کارشناس برق و ابزار دقیق نظارت (2)</v>
      </c>
      <c r="I569" s="1">
        <f>COUNTIF(Table2[کد سیستم],Table1113[[#This Row],[کد سیستم]])</f>
        <v>1</v>
      </c>
    </row>
    <row r="570" spans="1:9" x14ac:dyDescent="0.25">
      <c r="A570" s="1">
        <v>569</v>
      </c>
      <c r="B570" s="1" t="s">
        <v>2682</v>
      </c>
      <c r="C570" s="1" t="s">
        <v>2682</v>
      </c>
      <c r="D570" s="1" t="s">
        <v>3760</v>
      </c>
      <c r="E570" s="1" t="s">
        <v>575</v>
      </c>
      <c r="F570" s="1" t="str">
        <f>VLOOKUP(Table1113[[#This Row],[نام کارشناس دفتر فنی]],Table1[],3,0)</f>
        <v>کارشناس کالیبراسیون و برنامه ریزی تعمیرات برق وابزاردقیق</v>
      </c>
      <c r="G570" s="1" t="s">
        <v>1000</v>
      </c>
      <c r="H570" t="str">
        <f>VLOOKUP(Table1113[[#This Row],[نام شخص کارشناس نظارت]],Table1[],3,0)</f>
        <v>کارشناس برق و ابزار دقیق نظارت (2)</v>
      </c>
      <c r="I570" s="1">
        <f>COUNTIF(Table2[کد سیستم],Table1113[[#This Row],[کد سیستم]])</f>
        <v>1</v>
      </c>
    </row>
    <row r="571" spans="1:9" x14ac:dyDescent="0.25">
      <c r="A571" s="1">
        <v>570</v>
      </c>
      <c r="B571" s="1" t="s">
        <v>2684</v>
      </c>
      <c r="C571" s="1" t="s">
        <v>2684</v>
      </c>
      <c r="D571" s="1" t="s">
        <v>3760</v>
      </c>
      <c r="E571" s="1" t="s">
        <v>575</v>
      </c>
      <c r="F571" s="1" t="str">
        <f>VLOOKUP(Table1113[[#This Row],[نام کارشناس دفتر فنی]],Table1[],3,0)</f>
        <v>کارشناس کالیبراسیون و برنامه ریزی تعمیرات برق وابزاردقیق</v>
      </c>
      <c r="G571" s="1" t="s">
        <v>1000</v>
      </c>
      <c r="H571" t="str">
        <f>VLOOKUP(Table1113[[#This Row],[نام شخص کارشناس نظارت]],Table1[],3,0)</f>
        <v>کارشناس برق و ابزار دقیق نظارت (2)</v>
      </c>
      <c r="I571" s="1">
        <f>COUNTIF(Table2[کد سیستم],Table1113[[#This Row],[کد سیستم]])</f>
        <v>1</v>
      </c>
    </row>
    <row r="572" spans="1:9" x14ac:dyDescent="0.25">
      <c r="A572" s="1">
        <v>571</v>
      </c>
      <c r="B572" s="1" t="s">
        <v>2686</v>
      </c>
      <c r="C572" s="1" t="s">
        <v>2686</v>
      </c>
      <c r="D572" s="1" t="s">
        <v>3760</v>
      </c>
      <c r="E572" s="1" t="s">
        <v>575</v>
      </c>
      <c r="F572" s="1" t="str">
        <f>VLOOKUP(Table1113[[#This Row],[نام کارشناس دفتر فنی]],Table1[],3,0)</f>
        <v>کارشناس کالیبراسیون و برنامه ریزی تعمیرات برق وابزاردقیق</v>
      </c>
      <c r="G572" s="1" t="s">
        <v>1000</v>
      </c>
      <c r="H572" t="str">
        <f>VLOOKUP(Table1113[[#This Row],[نام شخص کارشناس نظارت]],Table1[],3,0)</f>
        <v>کارشناس برق و ابزار دقیق نظارت (2)</v>
      </c>
      <c r="I572" s="1">
        <f>COUNTIF(Table2[کد سیستم],Table1113[[#This Row],[کد سیستم]])</f>
        <v>1</v>
      </c>
    </row>
    <row r="573" spans="1:9" x14ac:dyDescent="0.25">
      <c r="A573" s="1">
        <v>572</v>
      </c>
      <c r="B573" s="1" t="s">
        <v>2688</v>
      </c>
      <c r="C573" s="1">
        <v>1370</v>
      </c>
      <c r="D573" s="1" t="s">
        <v>3760</v>
      </c>
      <c r="E573" s="1" t="s">
        <v>575</v>
      </c>
      <c r="F573" s="1" t="str">
        <f>VLOOKUP(Table1113[[#This Row],[نام کارشناس دفتر فنی]],Table1[],3,0)</f>
        <v>کارشناس کالیبراسیون و برنامه ریزی تعمیرات برق وابزاردقیق</v>
      </c>
      <c r="G573" s="1" t="s">
        <v>1000</v>
      </c>
      <c r="H573" t="str">
        <f>VLOOKUP(Table1113[[#This Row],[نام شخص کارشناس نظارت]],Table1[],3,0)</f>
        <v>کارشناس برق و ابزار دقیق نظارت (2)</v>
      </c>
      <c r="I573" s="1">
        <f>COUNTIF(Table2[کد سیستم],Table1113[[#This Row],[کد سیستم]])</f>
        <v>1</v>
      </c>
    </row>
    <row r="574" spans="1:9" x14ac:dyDescent="0.25">
      <c r="A574" s="1">
        <v>573</v>
      </c>
      <c r="B574" s="1" t="s">
        <v>2690</v>
      </c>
      <c r="C574" s="1" t="s">
        <v>2690</v>
      </c>
      <c r="D574" s="1" t="s">
        <v>3760</v>
      </c>
      <c r="E574" s="1" t="s">
        <v>575</v>
      </c>
      <c r="F574" s="1" t="str">
        <f>VLOOKUP(Table1113[[#This Row],[نام کارشناس دفتر فنی]],Table1[],3,0)</f>
        <v>کارشناس کالیبراسیون و برنامه ریزی تعمیرات برق وابزاردقیق</v>
      </c>
      <c r="G574" s="1" t="s">
        <v>1000</v>
      </c>
      <c r="H574" t="str">
        <f>VLOOKUP(Table1113[[#This Row],[نام شخص کارشناس نظارت]],Table1[],3,0)</f>
        <v>کارشناس برق و ابزار دقیق نظارت (2)</v>
      </c>
      <c r="I574" s="1">
        <f>COUNTIF(Table2[کد سیستم],Table1113[[#This Row],[کد سیستم]])</f>
        <v>1</v>
      </c>
    </row>
    <row r="575" spans="1:9" x14ac:dyDescent="0.25">
      <c r="A575" s="1">
        <v>574</v>
      </c>
      <c r="B575" s="1" t="s">
        <v>2692</v>
      </c>
      <c r="C575" s="1">
        <v>1380</v>
      </c>
      <c r="D575" s="1" t="s">
        <v>3760</v>
      </c>
      <c r="E575" s="1" t="s">
        <v>575</v>
      </c>
      <c r="F575" s="1" t="str">
        <f>VLOOKUP(Table1113[[#This Row],[نام کارشناس دفتر فنی]],Table1[],3,0)</f>
        <v>کارشناس کالیبراسیون و برنامه ریزی تعمیرات برق وابزاردقیق</v>
      </c>
      <c r="G575" s="1" t="s">
        <v>1000</v>
      </c>
      <c r="H575" t="str">
        <f>VLOOKUP(Table1113[[#This Row],[نام شخص کارشناس نظارت]],Table1[],3,0)</f>
        <v>کارشناس برق و ابزار دقیق نظارت (2)</v>
      </c>
      <c r="I575" s="1">
        <f>COUNTIF(Table2[کد سیستم],Table1113[[#This Row],[کد سیستم]])</f>
        <v>1</v>
      </c>
    </row>
    <row r="576" spans="1:9" x14ac:dyDescent="0.25">
      <c r="A576" s="1">
        <v>575</v>
      </c>
      <c r="B576" s="1" t="s">
        <v>2694</v>
      </c>
      <c r="C576" s="1">
        <v>1390</v>
      </c>
      <c r="D576" s="1" t="s">
        <v>3760</v>
      </c>
      <c r="E576" s="1" t="s">
        <v>575</v>
      </c>
      <c r="F576" s="1" t="str">
        <f>VLOOKUP(Table1113[[#This Row],[نام کارشناس دفتر فنی]],Table1[],3,0)</f>
        <v>کارشناس کالیبراسیون و برنامه ریزی تعمیرات برق وابزاردقیق</v>
      </c>
      <c r="G576" s="1" t="s">
        <v>1000</v>
      </c>
      <c r="H576" t="str">
        <f>VLOOKUP(Table1113[[#This Row],[نام شخص کارشناس نظارت]],Table1[],3,0)</f>
        <v>کارشناس برق و ابزار دقیق نظارت (2)</v>
      </c>
      <c r="I576" s="1">
        <f>COUNTIF(Table2[کد سیستم],Table1113[[#This Row],[کد سیستم]])</f>
        <v>1</v>
      </c>
    </row>
    <row r="577" spans="1:9" x14ac:dyDescent="0.25">
      <c r="A577" s="1">
        <v>576</v>
      </c>
      <c r="B577" s="1" t="s">
        <v>2696</v>
      </c>
      <c r="C577" s="1" t="s">
        <v>2696</v>
      </c>
      <c r="D577" s="1" t="s">
        <v>3760</v>
      </c>
      <c r="E577" s="1" t="s">
        <v>575</v>
      </c>
      <c r="F577" s="1" t="str">
        <f>VLOOKUP(Table1113[[#This Row],[نام کارشناس دفتر فنی]],Table1[],3,0)</f>
        <v>کارشناس کالیبراسیون و برنامه ریزی تعمیرات برق وابزاردقیق</v>
      </c>
      <c r="G577" s="1" t="s">
        <v>1000</v>
      </c>
      <c r="H577" t="str">
        <f>VLOOKUP(Table1113[[#This Row],[نام شخص کارشناس نظارت]],Table1[],3,0)</f>
        <v>کارشناس برق و ابزار دقیق نظارت (2)</v>
      </c>
      <c r="I577" s="1">
        <f>COUNTIF(Table2[کد سیستم],Table1113[[#This Row],[کد سیستم]])</f>
        <v>1</v>
      </c>
    </row>
    <row r="578" spans="1:9" x14ac:dyDescent="0.25">
      <c r="A578" s="1">
        <v>577</v>
      </c>
      <c r="B578" s="1" t="s">
        <v>2698</v>
      </c>
      <c r="C578" s="1" t="s">
        <v>2698</v>
      </c>
      <c r="D578" s="1" t="s">
        <v>3760</v>
      </c>
      <c r="E578" s="1" t="s">
        <v>575</v>
      </c>
      <c r="F578" s="1" t="str">
        <f>VLOOKUP(Table1113[[#This Row],[نام کارشناس دفتر فنی]],Table1[],3,0)</f>
        <v>کارشناس کالیبراسیون و برنامه ریزی تعمیرات برق وابزاردقیق</v>
      </c>
      <c r="G578" s="1" t="s">
        <v>1000</v>
      </c>
      <c r="H578" t="str">
        <f>VLOOKUP(Table1113[[#This Row],[نام شخص کارشناس نظارت]],Table1[],3,0)</f>
        <v>کارشناس برق و ابزار دقیق نظارت (2)</v>
      </c>
      <c r="I578" s="1">
        <f>COUNTIF(Table2[کد سیستم],Table1113[[#This Row],[کد سیستم]])</f>
        <v>1</v>
      </c>
    </row>
    <row r="579" spans="1:9" x14ac:dyDescent="0.25">
      <c r="A579" s="1">
        <v>578</v>
      </c>
      <c r="B579" s="1" t="s">
        <v>2700</v>
      </c>
      <c r="C579" s="1" t="s">
        <v>2700</v>
      </c>
      <c r="D579" s="1" t="s">
        <v>3760</v>
      </c>
      <c r="E579" s="1" t="s">
        <v>575</v>
      </c>
      <c r="F579" s="1" t="str">
        <f>VLOOKUP(Table1113[[#This Row],[نام کارشناس دفتر فنی]],Table1[],3,0)</f>
        <v>کارشناس کالیبراسیون و برنامه ریزی تعمیرات برق وابزاردقیق</v>
      </c>
      <c r="G579" s="1" t="s">
        <v>1000</v>
      </c>
      <c r="H579" t="str">
        <f>VLOOKUP(Table1113[[#This Row],[نام شخص کارشناس نظارت]],Table1[],3,0)</f>
        <v>کارشناس برق و ابزار دقیق نظارت (2)</v>
      </c>
      <c r="I579" s="1">
        <f>COUNTIF(Table2[کد سیستم],Table1113[[#This Row],[کد سیستم]])</f>
        <v>1</v>
      </c>
    </row>
    <row r="580" spans="1:9" x14ac:dyDescent="0.25">
      <c r="A580" s="1">
        <v>579</v>
      </c>
      <c r="B580" s="1" t="s">
        <v>2702</v>
      </c>
      <c r="C580" s="1" t="s">
        <v>2702</v>
      </c>
      <c r="D580" s="1" t="s">
        <v>3760</v>
      </c>
      <c r="E580" s="1" t="s">
        <v>575</v>
      </c>
      <c r="F580" s="1" t="str">
        <f>VLOOKUP(Table1113[[#This Row],[نام کارشناس دفتر فنی]],Table1[],3,0)</f>
        <v>کارشناس کالیبراسیون و برنامه ریزی تعمیرات برق وابزاردقیق</v>
      </c>
      <c r="G580" s="1" t="s">
        <v>1000</v>
      </c>
      <c r="H580" t="str">
        <f>VLOOKUP(Table1113[[#This Row],[نام شخص کارشناس نظارت]],Table1[],3,0)</f>
        <v>کارشناس برق و ابزار دقیق نظارت (2)</v>
      </c>
      <c r="I580" s="1">
        <f>COUNTIF(Table2[کد سیستم],Table1113[[#This Row],[کد سیستم]])</f>
        <v>1</v>
      </c>
    </row>
    <row r="581" spans="1:9" hidden="1" x14ac:dyDescent="0.25">
      <c r="A581" s="1">
        <v>580</v>
      </c>
      <c r="B581" s="1" t="s">
        <v>2704</v>
      </c>
      <c r="C581" s="1">
        <v>1400</v>
      </c>
      <c r="D581" s="1" t="s">
        <v>3760</v>
      </c>
      <c r="E581" s="1" t="s">
        <v>528</v>
      </c>
      <c r="F581" s="1" t="str">
        <f>VLOOKUP(Table1113[[#This Row],[نام کارشناس دفتر فنی]],Table1[],3,0)</f>
        <v>کارشناس بازرسی وبرنامه ریزی تعمیرات مکانیک(9)</v>
      </c>
      <c r="G581" s="1" t="s">
        <v>1000</v>
      </c>
      <c r="H581" t="str">
        <f>VLOOKUP(Table1113[[#This Row],[نام شخص کارشناس نظارت]],Table1[],3,0)</f>
        <v>کارشناس برق و ابزار دقیق نظارت (2)</v>
      </c>
      <c r="I581" s="1">
        <f>COUNTIF(Table2[کد سیستم],Table1113[[#This Row],[کد سیستم]])</f>
        <v>1</v>
      </c>
    </row>
    <row r="582" spans="1:9" hidden="1" x14ac:dyDescent="0.25">
      <c r="A582" s="1">
        <v>581</v>
      </c>
      <c r="B582" s="1" t="s">
        <v>2706</v>
      </c>
      <c r="C582" s="1" t="s">
        <v>2706</v>
      </c>
      <c r="D582" s="1" t="s">
        <v>3760</v>
      </c>
      <c r="E582" s="1" t="s">
        <v>1435</v>
      </c>
      <c r="F582" s="1" t="str">
        <f>VLOOKUP(Table1113[[#This Row],[نام کارشناس دفتر فنی]],Table1[],3,0)</f>
        <v>کارشناس بازرسی وبرنامه ریزی تعمیرات برق وابزاردقیق(3)</v>
      </c>
      <c r="G582" s="1" t="s">
        <v>1000</v>
      </c>
      <c r="H582" t="str">
        <f>VLOOKUP(Table1113[[#This Row],[نام شخص کارشناس نظارت]],Table1[],3,0)</f>
        <v>کارشناس برق و ابزار دقیق نظارت (2)</v>
      </c>
      <c r="I582" s="1">
        <f>COUNTIF(Table2[کد سیستم],Table1113[[#This Row],[کد سیستم]])</f>
        <v>1</v>
      </c>
    </row>
    <row r="583" spans="1:9" x14ac:dyDescent="0.25">
      <c r="A583" s="1">
        <v>582</v>
      </c>
      <c r="B583" s="1" t="s">
        <v>2708</v>
      </c>
      <c r="C583" s="1" t="s">
        <v>2708</v>
      </c>
      <c r="D583" s="1" t="s">
        <v>3760</v>
      </c>
      <c r="E583" s="1" t="s">
        <v>575</v>
      </c>
      <c r="F583" s="1" t="str">
        <f>VLOOKUP(Table1113[[#This Row],[نام کارشناس دفتر فنی]],Table1[],3,0)</f>
        <v>کارشناس کالیبراسیون و برنامه ریزی تعمیرات برق وابزاردقیق</v>
      </c>
      <c r="G583" s="1" t="s">
        <v>1000</v>
      </c>
      <c r="H583" t="str">
        <f>VLOOKUP(Table1113[[#This Row],[نام شخص کارشناس نظارت]],Table1[],3,0)</f>
        <v>کارشناس برق و ابزار دقیق نظارت (2)</v>
      </c>
      <c r="I583" s="1">
        <f>COUNTIF(Table2[کد سیستم],Table1113[[#This Row],[کد سیستم]])</f>
        <v>1</v>
      </c>
    </row>
    <row r="584" spans="1:9" x14ac:dyDescent="0.25">
      <c r="A584" s="1">
        <v>583</v>
      </c>
      <c r="B584" s="1" t="s">
        <v>2710</v>
      </c>
      <c r="C584" s="1" t="s">
        <v>2710</v>
      </c>
      <c r="D584" s="1" t="s">
        <v>3760</v>
      </c>
      <c r="E584" s="1" t="s">
        <v>575</v>
      </c>
      <c r="F584" s="1" t="str">
        <f>VLOOKUP(Table1113[[#This Row],[نام کارشناس دفتر فنی]],Table1[],3,0)</f>
        <v>کارشناس کالیبراسیون و برنامه ریزی تعمیرات برق وابزاردقیق</v>
      </c>
      <c r="G584" s="1" t="s">
        <v>1000</v>
      </c>
      <c r="H584" t="str">
        <f>VLOOKUP(Table1113[[#This Row],[نام شخص کارشناس نظارت]],Table1[],3,0)</f>
        <v>کارشناس برق و ابزار دقیق نظارت (2)</v>
      </c>
      <c r="I584" s="1">
        <f>COUNTIF(Table2[کد سیستم],Table1113[[#This Row],[کد سیستم]])</f>
        <v>1</v>
      </c>
    </row>
    <row r="585" spans="1:9" x14ac:dyDescent="0.25">
      <c r="A585" s="1">
        <v>584</v>
      </c>
      <c r="B585" s="1" t="s">
        <v>2712</v>
      </c>
      <c r="C585" s="1" t="s">
        <v>2712</v>
      </c>
      <c r="D585" s="1" t="s">
        <v>3760</v>
      </c>
      <c r="E585" s="1" t="s">
        <v>575</v>
      </c>
      <c r="F585" s="1" t="str">
        <f>VLOOKUP(Table1113[[#This Row],[نام کارشناس دفتر فنی]],Table1[],3,0)</f>
        <v>کارشناس کالیبراسیون و برنامه ریزی تعمیرات برق وابزاردقیق</v>
      </c>
      <c r="G585" s="1" t="s">
        <v>1000</v>
      </c>
      <c r="H585" t="str">
        <f>VLOOKUP(Table1113[[#This Row],[نام شخص کارشناس نظارت]],Table1[],3,0)</f>
        <v>کارشناس برق و ابزار دقیق نظارت (2)</v>
      </c>
      <c r="I585" s="1">
        <f>COUNTIF(Table2[کد سیستم],Table1113[[#This Row],[کد سیستم]])</f>
        <v>1</v>
      </c>
    </row>
    <row r="586" spans="1:9" x14ac:dyDescent="0.25">
      <c r="A586" s="1">
        <v>585</v>
      </c>
      <c r="B586" s="1" t="s">
        <v>2714</v>
      </c>
      <c r="C586" s="1" t="s">
        <v>2714</v>
      </c>
      <c r="D586" s="1" t="s">
        <v>3760</v>
      </c>
      <c r="E586" s="1" t="s">
        <v>575</v>
      </c>
      <c r="F586" s="1" t="str">
        <f>VLOOKUP(Table1113[[#This Row],[نام کارشناس دفتر فنی]],Table1[],3,0)</f>
        <v>کارشناس کالیبراسیون و برنامه ریزی تعمیرات برق وابزاردقیق</v>
      </c>
      <c r="G586" s="1" t="s">
        <v>1000</v>
      </c>
      <c r="H586" t="str">
        <f>VLOOKUP(Table1113[[#This Row],[نام شخص کارشناس نظارت]],Table1[],3,0)</f>
        <v>کارشناس برق و ابزار دقیق نظارت (2)</v>
      </c>
      <c r="I586" s="1">
        <f>COUNTIF(Table2[کد سیستم],Table1113[[#This Row],[کد سیستم]])</f>
        <v>1</v>
      </c>
    </row>
    <row r="587" spans="1:9" hidden="1" x14ac:dyDescent="0.25">
      <c r="A587" s="1">
        <v>586</v>
      </c>
      <c r="B587" s="1" t="s">
        <v>2716</v>
      </c>
      <c r="C587" s="1">
        <v>150</v>
      </c>
      <c r="D587" s="1" t="s">
        <v>3760</v>
      </c>
      <c r="E587" s="1" t="s">
        <v>586</v>
      </c>
      <c r="F587" s="1" t="str">
        <f>VLOOKUP(Table1113[[#This Row],[نام کارشناس دفتر فنی]],Table1[],3,0)</f>
        <v>کارشناس بازرسی وبرنامه ریزی تعمیرات برق وابزاردقیق(2)</v>
      </c>
      <c r="G587" s="1" t="s">
        <v>1000</v>
      </c>
      <c r="H587" t="str">
        <f>VLOOKUP(Table1113[[#This Row],[نام شخص کارشناس نظارت]],Table1[],3,0)</f>
        <v>کارشناس برق و ابزار دقیق نظارت (2)</v>
      </c>
      <c r="I587" s="1">
        <f>COUNTIF(Table2[کد سیستم],Table1113[[#This Row],[کد سیستم]])</f>
        <v>1</v>
      </c>
    </row>
    <row r="588" spans="1:9" x14ac:dyDescent="0.25">
      <c r="A588" s="1">
        <v>587</v>
      </c>
      <c r="B588" s="1" t="s">
        <v>2718</v>
      </c>
      <c r="C588" s="1">
        <v>1500</v>
      </c>
      <c r="D588" s="1" t="s">
        <v>3760</v>
      </c>
      <c r="E588" s="1" t="s">
        <v>575</v>
      </c>
      <c r="F588" s="1" t="str">
        <f>VLOOKUP(Table1113[[#This Row],[نام کارشناس دفتر فنی]],Table1[],3,0)</f>
        <v>کارشناس کالیبراسیون و برنامه ریزی تعمیرات برق وابزاردقیق</v>
      </c>
      <c r="G588" s="1" t="s">
        <v>1000</v>
      </c>
      <c r="H588" t="str">
        <f>VLOOKUP(Table1113[[#This Row],[نام شخص کارشناس نظارت]],Table1[],3,0)</f>
        <v>کارشناس برق و ابزار دقیق نظارت (2)</v>
      </c>
      <c r="I588" s="1">
        <f>COUNTIF(Table2[کد سیستم],Table1113[[#This Row],[کد سیستم]])</f>
        <v>1</v>
      </c>
    </row>
    <row r="589" spans="1:9" x14ac:dyDescent="0.25">
      <c r="A589" s="1">
        <v>588</v>
      </c>
      <c r="B589" s="1" t="s">
        <v>2720</v>
      </c>
      <c r="C589" s="1" t="s">
        <v>2720</v>
      </c>
      <c r="D589" s="1" t="s">
        <v>3760</v>
      </c>
      <c r="E589" s="1" t="s">
        <v>575</v>
      </c>
      <c r="F589" s="1" t="str">
        <f>VLOOKUP(Table1113[[#This Row],[نام کارشناس دفتر فنی]],Table1[],3,0)</f>
        <v>کارشناس کالیبراسیون و برنامه ریزی تعمیرات برق وابزاردقیق</v>
      </c>
      <c r="G589" s="1" t="s">
        <v>1000</v>
      </c>
      <c r="H589" t="str">
        <f>VLOOKUP(Table1113[[#This Row],[نام شخص کارشناس نظارت]],Table1[],3,0)</f>
        <v>کارشناس برق و ابزار دقیق نظارت (2)</v>
      </c>
      <c r="I589" s="1">
        <f>COUNTIF(Table2[کد سیستم],Table1113[[#This Row],[کد سیستم]])</f>
        <v>1</v>
      </c>
    </row>
    <row r="590" spans="1:9" x14ac:dyDescent="0.25">
      <c r="A590" s="1">
        <v>589</v>
      </c>
      <c r="B590" s="1" t="s">
        <v>2722</v>
      </c>
      <c r="C590" s="1">
        <v>1510</v>
      </c>
      <c r="D590" s="1" t="s">
        <v>3760</v>
      </c>
      <c r="E590" s="1" t="s">
        <v>575</v>
      </c>
      <c r="F590" s="1" t="str">
        <f>VLOOKUP(Table1113[[#This Row],[نام کارشناس دفتر فنی]],Table1[],3,0)</f>
        <v>کارشناس کالیبراسیون و برنامه ریزی تعمیرات برق وابزاردقیق</v>
      </c>
      <c r="G590" s="1" t="s">
        <v>1000</v>
      </c>
      <c r="H590" t="str">
        <f>VLOOKUP(Table1113[[#This Row],[نام شخص کارشناس نظارت]],Table1[],3,0)</f>
        <v>کارشناس برق و ابزار دقیق نظارت (2)</v>
      </c>
      <c r="I590" s="1">
        <f>COUNTIF(Table2[کد سیستم],Table1113[[#This Row],[کد سیستم]])</f>
        <v>1</v>
      </c>
    </row>
    <row r="591" spans="1:9" x14ac:dyDescent="0.25">
      <c r="A591" s="1">
        <v>590</v>
      </c>
      <c r="B591" s="1" t="s">
        <v>2724</v>
      </c>
      <c r="C591" s="1" t="s">
        <v>2724</v>
      </c>
      <c r="D591" s="1" t="s">
        <v>3760</v>
      </c>
      <c r="E591" s="1" t="s">
        <v>575</v>
      </c>
      <c r="F591" s="1" t="str">
        <f>VLOOKUP(Table1113[[#This Row],[نام کارشناس دفتر فنی]],Table1[],3,0)</f>
        <v>کارشناس کالیبراسیون و برنامه ریزی تعمیرات برق وابزاردقیق</v>
      </c>
      <c r="G591" s="1" t="s">
        <v>1000</v>
      </c>
      <c r="H591" t="str">
        <f>VLOOKUP(Table1113[[#This Row],[نام شخص کارشناس نظارت]],Table1[],3,0)</f>
        <v>کارشناس برق و ابزار دقیق نظارت (2)</v>
      </c>
      <c r="I591" s="1">
        <f>COUNTIF(Table2[کد سیستم],Table1113[[#This Row],[کد سیستم]])</f>
        <v>1</v>
      </c>
    </row>
    <row r="592" spans="1:9" x14ac:dyDescent="0.25">
      <c r="A592" s="1">
        <v>591</v>
      </c>
      <c r="B592" s="1" t="s">
        <v>2726</v>
      </c>
      <c r="C592" s="1" t="s">
        <v>2726</v>
      </c>
      <c r="D592" s="1" t="s">
        <v>3760</v>
      </c>
      <c r="E592" s="1" t="s">
        <v>575</v>
      </c>
      <c r="F592" s="1" t="str">
        <f>VLOOKUP(Table1113[[#This Row],[نام کارشناس دفتر فنی]],Table1[],3,0)</f>
        <v>کارشناس کالیبراسیون و برنامه ریزی تعمیرات برق وابزاردقیق</v>
      </c>
      <c r="G592" s="1" t="s">
        <v>1000</v>
      </c>
      <c r="H592" t="str">
        <f>VLOOKUP(Table1113[[#This Row],[نام شخص کارشناس نظارت]],Table1[],3,0)</f>
        <v>کارشناس برق و ابزار دقیق نظارت (2)</v>
      </c>
      <c r="I592" s="1">
        <f>COUNTIF(Table2[کد سیستم],Table1113[[#This Row],[کد سیستم]])</f>
        <v>1</v>
      </c>
    </row>
    <row r="593" spans="1:9" x14ac:dyDescent="0.25">
      <c r="A593" s="1">
        <v>592</v>
      </c>
      <c r="B593" s="1" t="s">
        <v>2728</v>
      </c>
      <c r="C593" s="1" t="s">
        <v>2728</v>
      </c>
      <c r="D593" s="1" t="s">
        <v>3760</v>
      </c>
      <c r="E593" s="1" t="s">
        <v>575</v>
      </c>
      <c r="F593" s="1" t="str">
        <f>VLOOKUP(Table1113[[#This Row],[نام کارشناس دفتر فنی]],Table1[],3,0)</f>
        <v>کارشناس کالیبراسیون و برنامه ریزی تعمیرات برق وابزاردقیق</v>
      </c>
      <c r="G593" s="1" t="s">
        <v>1000</v>
      </c>
      <c r="H593" t="str">
        <f>VLOOKUP(Table1113[[#This Row],[نام شخص کارشناس نظارت]],Table1[],3,0)</f>
        <v>کارشناس برق و ابزار دقیق نظارت (2)</v>
      </c>
      <c r="I593" s="1">
        <f>COUNTIF(Table2[کد سیستم],Table1113[[#This Row],[کد سیستم]])</f>
        <v>1</v>
      </c>
    </row>
    <row r="594" spans="1:9" x14ac:dyDescent="0.25">
      <c r="A594" s="1">
        <v>593</v>
      </c>
      <c r="B594" s="1" t="s">
        <v>2730</v>
      </c>
      <c r="C594" s="1" t="s">
        <v>2730</v>
      </c>
      <c r="D594" s="1" t="s">
        <v>3760</v>
      </c>
      <c r="E594" s="1" t="s">
        <v>575</v>
      </c>
      <c r="F594" s="1" t="str">
        <f>VLOOKUP(Table1113[[#This Row],[نام کارشناس دفتر فنی]],Table1[],3,0)</f>
        <v>کارشناس کالیبراسیون و برنامه ریزی تعمیرات برق وابزاردقیق</v>
      </c>
      <c r="G594" s="1" t="s">
        <v>1000</v>
      </c>
      <c r="H594" t="str">
        <f>VLOOKUP(Table1113[[#This Row],[نام شخص کارشناس نظارت]],Table1[],3,0)</f>
        <v>کارشناس برق و ابزار دقیق نظارت (2)</v>
      </c>
      <c r="I594" s="1">
        <f>COUNTIF(Table2[کد سیستم],Table1113[[#This Row],[کد سیستم]])</f>
        <v>1</v>
      </c>
    </row>
    <row r="595" spans="1:9" x14ac:dyDescent="0.25">
      <c r="A595" s="1">
        <v>594</v>
      </c>
      <c r="B595" s="1" t="s">
        <v>2732</v>
      </c>
      <c r="C595" s="1" t="s">
        <v>2732</v>
      </c>
      <c r="D595" s="1" t="s">
        <v>3760</v>
      </c>
      <c r="E595" s="1" t="s">
        <v>575</v>
      </c>
      <c r="F595" s="1" t="str">
        <f>VLOOKUP(Table1113[[#This Row],[نام کارشناس دفتر فنی]],Table1[],3,0)</f>
        <v>کارشناس کالیبراسیون و برنامه ریزی تعمیرات برق وابزاردقیق</v>
      </c>
      <c r="G595" s="1" t="s">
        <v>1000</v>
      </c>
      <c r="H595" t="str">
        <f>VLOOKUP(Table1113[[#This Row],[نام شخص کارشناس نظارت]],Table1[],3,0)</f>
        <v>کارشناس برق و ابزار دقیق نظارت (2)</v>
      </c>
      <c r="I595" s="1">
        <f>COUNTIF(Table2[کد سیستم],Table1113[[#This Row],[کد سیستم]])</f>
        <v>1</v>
      </c>
    </row>
    <row r="596" spans="1:9" x14ac:dyDescent="0.25">
      <c r="A596" s="1">
        <v>595</v>
      </c>
      <c r="B596" s="1" t="s">
        <v>2734</v>
      </c>
      <c r="C596" s="1" t="s">
        <v>2734</v>
      </c>
      <c r="D596" s="1" t="s">
        <v>3760</v>
      </c>
      <c r="E596" s="1" t="s">
        <v>575</v>
      </c>
      <c r="F596" s="1" t="str">
        <f>VLOOKUP(Table1113[[#This Row],[نام کارشناس دفتر فنی]],Table1[],3,0)</f>
        <v>کارشناس کالیبراسیون و برنامه ریزی تعمیرات برق وابزاردقیق</v>
      </c>
      <c r="G596" s="1" t="s">
        <v>1000</v>
      </c>
      <c r="H596" t="str">
        <f>VLOOKUP(Table1113[[#This Row],[نام شخص کارشناس نظارت]],Table1[],3,0)</f>
        <v>کارشناس برق و ابزار دقیق نظارت (2)</v>
      </c>
      <c r="I596" s="1">
        <f>COUNTIF(Table2[کد سیستم],Table1113[[#This Row],[کد سیستم]])</f>
        <v>1</v>
      </c>
    </row>
    <row r="597" spans="1:9" x14ac:dyDescent="0.25">
      <c r="A597" s="1">
        <v>596</v>
      </c>
      <c r="B597" s="1" t="s">
        <v>2736</v>
      </c>
      <c r="C597" s="1" t="s">
        <v>2736</v>
      </c>
      <c r="D597" s="1" t="s">
        <v>3760</v>
      </c>
      <c r="E597" s="1" t="s">
        <v>575</v>
      </c>
      <c r="F597" s="1" t="str">
        <f>VLOOKUP(Table1113[[#This Row],[نام کارشناس دفتر فنی]],Table1[],3,0)</f>
        <v>کارشناس کالیبراسیون و برنامه ریزی تعمیرات برق وابزاردقیق</v>
      </c>
      <c r="G597" s="1" t="s">
        <v>1000</v>
      </c>
      <c r="H597" t="str">
        <f>VLOOKUP(Table1113[[#This Row],[نام شخص کارشناس نظارت]],Table1[],3,0)</f>
        <v>کارشناس برق و ابزار دقیق نظارت (2)</v>
      </c>
      <c r="I597" s="1">
        <f>COUNTIF(Table2[کد سیستم],Table1113[[#This Row],[کد سیستم]])</f>
        <v>1</v>
      </c>
    </row>
    <row r="598" spans="1:9" x14ac:dyDescent="0.25">
      <c r="A598" s="1">
        <v>597</v>
      </c>
      <c r="B598" s="1" t="s">
        <v>2738</v>
      </c>
      <c r="C598" s="1" t="s">
        <v>2738</v>
      </c>
      <c r="D598" s="1" t="s">
        <v>3760</v>
      </c>
      <c r="E598" s="1" t="s">
        <v>575</v>
      </c>
      <c r="F598" s="1" t="str">
        <f>VLOOKUP(Table1113[[#This Row],[نام کارشناس دفتر فنی]],Table1[],3,0)</f>
        <v>کارشناس کالیبراسیون و برنامه ریزی تعمیرات برق وابزاردقیق</v>
      </c>
      <c r="G598" s="1" t="s">
        <v>1000</v>
      </c>
      <c r="H598" t="str">
        <f>VLOOKUP(Table1113[[#This Row],[نام شخص کارشناس نظارت]],Table1[],3,0)</f>
        <v>کارشناس برق و ابزار دقیق نظارت (2)</v>
      </c>
      <c r="I598" s="1">
        <f>COUNTIF(Table2[کد سیستم],Table1113[[#This Row],[کد سیستم]])</f>
        <v>1</v>
      </c>
    </row>
    <row r="599" spans="1:9" x14ac:dyDescent="0.25">
      <c r="A599" s="1">
        <v>598</v>
      </c>
      <c r="B599" s="1" t="s">
        <v>2740</v>
      </c>
      <c r="C599" s="1" t="s">
        <v>2740</v>
      </c>
      <c r="D599" s="1" t="s">
        <v>3760</v>
      </c>
      <c r="E599" s="1" t="s">
        <v>575</v>
      </c>
      <c r="F599" s="1" t="str">
        <f>VLOOKUP(Table1113[[#This Row],[نام کارشناس دفتر فنی]],Table1[],3,0)</f>
        <v>کارشناس کالیبراسیون و برنامه ریزی تعمیرات برق وابزاردقیق</v>
      </c>
      <c r="G599" s="1" t="s">
        <v>1000</v>
      </c>
      <c r="H599" t="str">
        <f>VLOOKUP(Table1113[[#This Row],[نام شخص کارشناس نظارت]],Table1[],3,0)</f>
        <v>کارشناس برق و ابزار دقیق نظارت (2)</v>
      </c>
      <c r="I599" s="1">
        <f>COUNTIF(Table2[کد سیستم],Table1113[[#This Row],[کد سیستم]])</f>
        <v>1</v>
      </c>
    </row>
    <row r="600" spans="1:9" x14ac:dyDescent="0.25">
      <c r="A600" s="1">
        <v>599</v>
      </c>
      <c r="B600" s="1" t="s">
        <v>2742</v>
      </c>
      <c r="C600" s="1" t="s">
        <v>2742</v>
      </c>
      <c r="D600" s="1" t="s">
        <v>3760</v>
      </c>
      <c r="E600" s="1" t="s">
        <v>575</v>
      </c>
      <c r="F600" s="1" t="str">
        <f>VLOOKUP(Table1113[[#This Row],[نام کارشناس دفتر فنی]],Table1[],3,0)</f>
        <v>کارشناس کالیبراسیون و برنامه ریزی تعمیرات برق وابزاردقیق</v>
      </c>
      <c r="G600" s="1" t="s">
        <v>1000</v>
      </c>
      <c r="H600" t="str">
        <f>VLOOKUP(Table1113[[#This Row],[نام شخص کارشناس نظارت]],Table1[],3,0)</f>
        <v>کارشناس برق و ابزار دقیق نظارت (2)</v>
      </c>
      <c r="I600" s="1">
        <f>COUNTIF(Table2[کد سیستم],Table1113[[#This Row],[کد سیستم]])</f>
        <v>1</v>
      </c>
    </row>
    <row r="601" spans="1:9" x14ac:dyDescent="0.25">
      <c r="A601" s="1">
        <v>600</v>
      </c>
      <c r="B601" s="1" t="s">
        <v>2744</v>
      </c>
      <c r="C601" s="1" t="s">
        <v>2744</v>
      </c>
      <c r="D601" s="1" t="s">
        <v>3760</v>
      </c>
      <c r="E601" s="1" t="s">
        <v>575</v>
      </c>
      <c r="F601" s="1" t="str">
        <f>VLOOKUP(Table1113[[#This Row],[نام کارشناس دفتر فنی]],Table1[],3,0)</f>
        <v>کارشناس کالیبراسیون و برنامه ریزی تعمیرات برق وابزاردقیق</v>
      </c>
      <c r="G601" s="1" t="s">
        <v>1000</v>
      </c>
      <c r="H601" t="str">
        <f>VLOOKUP(Table1113[[#This Row],[نام شخص کارشناس نظارت]],Table1[],3,0)</f>
        <v>کارشناس برق و ابزار دقیق نظارت (2)</v>
      </c>
      <c r="I601" s="1">
        <f>COUNTIF(Table2[کد سیستم],Table1113[[#This Row],[کد سیستم]])</f>
        <v>1</v>
      </c>
    </row>
    <row r="602" spans="1:9" x14ac:dyDescent="0.25">
      <c r="A602" s="1">
        <v>601</v>
      </c>
      <c r="B602" s="1" t="s">
        <v>2746</v>
      </c>
      <c r="C602" s="1" t="s">
        <v>2746</v>
      </c>
      <c r="D602" s="1" t="s">
        <v>3760</v>
      </c>
      <c r="E602" s="1" t="s">
        <v>575</v>
      </c>
      <c r="F602" s="1" t="str">
        <f>VLOOKUP(Table1113[[#This Row],[نام کارشناس دفتر فنی]],Table1[],3,0)</f>
        <v>کارشناس کالیبراسیون و برنامه ریزی تعمیرات برق وابزاردقیق</v>
      </c>
      <c r="G602" s="1" t="s">
        <v>1000</v>
      </c>
      <c r="H602" t="str">
        <f>VLOOKUP(Table1113[[#This Row],[نام شخص کارشناس نظارت]],Table1[],3,0)</f>
        <v>کارشناس برق و ابزار دقیق نظارت (2)</v>
      </c>
      <c r="I602" s="1">
        <f>COUNTIF(Table2[کد سیستم],Table1113[[#This Row],[کد سیستم]])</f>
        <v>1</v>
      </c>
    </row>
    <row r="603" spans="1:9" x14ac:dyDescent="0.25">
      <c r="A603" s="1">
        <v>602</v>
      </c>
      <c r="B603" s="1" t="s">
        <v>2748</v>
      </c>
      <c r="C603" s="1" t="s">
        <v>2748</v>
      </c>
      <c r="D603" s="1" t="s">
        <v>3760</v>
      </c>
      <c r="E603" s="1" t="s">
        <v>575</v>
      </c>
      <c r="F603" s="1" t="str">
        <f>VLOOKUP(Table1113[[#This Row],[نام کارشناس دفتر فنی]],Table1[],3,0)</f>
        <v>کارشناس کالیبراسیون و برنامه ریزی تعمیرات برق وابزاردقیق</v>
      </c>
      <c r="G603" s="1" t="s">
        <v>1000</v>
      </c>
      <c r="H603" t="str">
        <f>VLOOKUP(Table1113[[#This Row],[نام شخص کارشناس نظارت]],Table1[],3,0)</f>
        <v>کارشناس برق و ابزار دقیق نظارت (2)</v>
      </c>
      <c r="I603" s="1">
        <f>COUNTIF(Table2[کد سیستم],Table1113[[#This Row],[کد سیستم]])</f>
        <v>1</v>
      </c>
    </row>
    <row r="604" spans="1:9" x14ac:dyDescent="0.25">
      <c r="A604" s="1">
        <v>603</v>
      </c>
      <c r="B604" s="1" t="s">
        <v>2750</v>
      </c>
      <c r="C604" s="1" t="s">
        <v>2750</v>
      </c>
      <c r="D604" s="1" t="s">
        <v>3760</v>
      </c>
      <c r="E604" s="1" t="s">
        <v>575</v>
      </c>
      <c r="F604" s="1" t="str">
        <f>VLOOKUP(Table1113[[#This Row],[نام کارشناس دفتر فنی]],Table1[],3,0)</f>
        <v>کارشناس کالیبراسیون و برنامه ریزی تعمیرات برق وابزاردقیق</v>
      </c>
      <c r="G604" s="1" t="s">
        <v>1000</v>
      </c>
      <c r="H604" t="str">
        <f>VLOOKUP(Table1113[[#This Row],[نام شخص کارشناس نظارت]],Table1[],3,0)</f>
        <v>کارشناس برق و ابزار دقیق نظارت (2)</v>
      </c>
      <c r="I604" s="1">
        <f>COUNTIF(Table2[کد سیستم],Table1113[[#This Row],[کد سیستم]])</f>
        <v>1</v>
      </c>
    </row>
    <row r="605" spans="1:9" x14ac:dyDescent="0.25">
      <c r="A605" s="1">
        <v>604</v>
      </c>
      <c r="B605" s="1" t="s">
        <v>2752</v>
      </c>
      <c r="C605" s="1" t="s">
        <v>2752</v>
      </c>
      <c r="D605" s="1" t="s">
        <v>3760</v>
      </c>
      <c r="E605" s="1" t="s">
        <v>575</v>
      </c>
      <c r="F605" s="1" t="str">
        <f>VLOOKUP(Table1113[[#This Row],[نام کارشناس دفتر فنی]],Table1[],3,0)</f>
        <v>کارشناس کالیبراسیون و برنامه ریزی تعمیرات برق وابزاردقیق</v>
      </c>
      <c r="G605" s="1" t="s">
        <v>1000</v>
      </c>
      <c r="H605" t="str">
        <f>VLOOKUP(Table1113[[#This Row],[نام شخص کارشناس نظارت]],Table1[],3,0)</f>
        <v>کارشناس برق و ابزار دقیق نظارت (2)</v>
      </c>
      <c r="I605" s="1">
        <f>COUNTIF(Table2[کد سیستم],Table1113[[#This Row],[کد سیستم]])</f>
        <v>1</v>
      </c>
    </row>
    <row r="606" spans="1:9" x14ac:dyDescent="0.25">
      <c r="A606" s="1">
        <v>605</v>
      </c>
      <c r="B606" s="1" t="s">
        <v>2754</v>
      </c>
      <c r="C606" s="1" t="s">
        <v>2754</v>
      </c>
      <c r="D606" s="1" t="s">
        <v>3760</v>
      </c>
      <c r="E606" s="1" t="s">
        <v>575</v>
      </c>
      <c r="F606" s="1" t="str">
        <f>VLOOKUP(Table1113[[#This Row],[نام کارشناس دفتر فنی]],Table1[],3,0)</f>
        <v>کارشناس کالیبراسیون و برنامه ریزی تعمیرات برق وابزاردقیق</v>
      </c>
      <c r="G606" s="1" t="s">
        <v>1000</v>
      </c>
      <c r="H606" t="str">
        <f>VLOOKUP(Table1113[[#This Row],[نام شخص کارشناس نظارت]],Table1[],3,0)</f>
        <v>کارشناس برق و ابزار دقیق نظارت (2)</v>
      </c>
      <c r="I606" s="1">
        <f>COUNTIF(Table2[کد سیستم],Table1113[[#This Row],[کد سیستم]])</f>
        <v>1</v>
      </c>
    </row>
    <row r="607" spans="1:9" x14ac:dyDescent="0.25">
      <c r="A607" s="1">
        <v>606</v>
      </c>
      <c r="B607" s="1" t="s">
        <v>2756</v>
      </c>
      <c r="C607" s="1" t="s">
        <v>2756</v>
      </c>
      <c r="D607" s="1" t="s">
        <v>3760</v>
      </c>
      <c r="E607" s="1" t="s">
        <v>575</v>
      </c>
      <c r="F607" s="1" t="str">
        <f>VLOOKUP(Table1113[[#This Row],[نام کارشناس دفتر فنی]],Table1[],3,0)</f>
        <v>کارشناس کالیبراسیون و برنامه ریزی تعمیرات برق وابزاردقیق</v>
      </c>
      <c r="G607" s="1" t="s">
        <v>1000</v>
      </c>
      <c r="H607" t="str">
        <f>VLOOKUP(Table1113[[#This Row],[نام شخص کارشناس نظارت]],Table1[],3,0)</f>
        <v>کارشناس برق و ابزار دقیق نظارت (2)</v>
      </c>
      <c r="I607" s="1">
        <f>COUNTIF(Table2[کد سیستم],Table1113[[#This Row],[کد سیستم]])</f>
        <v>1</v>
      </c>
    </row>
    <row r="608" spans="1:9" x14ac:dyDescent="0.25">
      <c r="A608" s="1">
        <v>607</v>
      </c>
      <c r="B608" s="1" t="s">
        <v>2758</v>
      </c>
      <c r="C608" s="1" t="s">
        <v>2758</v>
      </c>
      <c r="D608" s="1" t="s">
        <v>3760</v>
      </c>
      <c r="E608" s="1" t="s">
        <v>575</v>
      </c>
      <c r="F608" s="1" t="str">
        <f>VLOOKUP(Table1113[[#This Row],[نام کارشناس دفتر فنی]],Table1[],3,0)</f>
        <v>کارشناس کالیبراسیون و برنامه ریزی تعمیرات برق وابزاردقیق</v>
      </c>
      <c r="G608" s="1" t="s">
        <v>1000</v>
      </c>
      <c r="H608" t="str">
        <f>VLOOKUP(Table1113[[#This Row],[نام شخص کارشناس نظارت]],Table1[],3,0)</f>
        <v>کارشناس برق و ابزار دقیق نظارت (2)</v>
      </c>
      <c r="I608" s="1">
        <f>COUNTIF(Table2[کد سیستم],Table1113[[#This Row],[کد سیستم]])</f>
        <v>1</v>
      </c>
    </row>
    <row r="609" spans="1:9" x14ac:dyDescent="0.25">
      <c r="A609" s="1">
        <v>608</v>
      </c>
      <c r="B609" s="1" t="s">
        <v>2760</v>
      </c>
      <c r="C609" s="1" t="s">
        <v>2760</v>
      </c>
      <c r="D609" s="1" t="s">
        <v>3760</v>
      </c>
      <c r="E609" s="1" t="s">
        <v>575</v>
      </c>
      <c r="F609" s="1" t="str">
        <f>VLOOKUP(Table1113[[#This Row],[نام کارشناس دفتر فنی]],Table1[],3,0)</f>
        <v>کارشناس کالیبراسیون و برنامه ریزی تعمیرات برق وابزاردقیق</v>
      </c>
      <c r="G609" s="1" t="s">
        <v>1000</v>
      </c>
      <c r="H609" t="str">
        <f>VLOOKUP(Table1113[[#This Row],[نام شخص کارشناس نظارت]],Table1[],3,0)</f>
        <v>کارشناس برق و ابزار دقیق نظارت (2)</v>
      </c>
      <c r="I609" s="1">
        <f>COUNTIF(Table2[کد سیستم],Table1113[[#This Row],[کد سیستم]])</f>
        <v>1</v>
      </c>
    </row>
    <row r="610" spans="1:9" x14ac:dyDescent="0.25">
      <c r="A610" s="1">
        <v>609</v>
      </c>
      <c r="B610" s="1" t="s">
        <v>2762</v>
      </c>
      <c r="C610" s="1" t="s">
        <v>2762</v>
      </c>
      <c r="D610" s="1" t="s">
        <v>3760</v>
      </c>
      <c r="E610" s="1" t="s">
        <v>575</v>
      </c>
      <c r="F610" s="1" t="str">
        <f>VLOOKUP(Table1113[[#This Row],[نام کارشناس دفتر فنی]],Table1[],3,0)</f>
        <v>کارشناس کالیبراسیون و برنامه ریزی تعمیرات برق وابزاردقیق</v>
      </c>
      <c r="G610" s="1" t="s">
        <v>1000</v>
      </c>
      <c r="H610" t="str">
        <f>VLOOKUP(Table1113[[#This Row],[نام شخص کارشناس نظارت]],Table1[],3,0)</f>
        <v>کارشناس برق و ابزار دقیق نظارت (2)</v>
      </c>
      <c r="I610" s="1">
        <f>COUNTIF(Table2[کد سیستم],Table1113[[#This Row],[کد سیستم]])</f>
        <v>1</v>
      </c>
    </row>
    <row r="611" spans="1:9" x14ac:dyDescent="0.25">
      <c r="A611" s="1">
        <v>610</v>
      </c>
      <c r="B611" s="1" t="s">
        <v>2764</v>
      </c>
      <c r="C611" s="1">
        <v>1520</v>
      </c>
      <c r="D611" s="1" t="s">
        <v>3760</v>
      </c>
      <c r="E611" s="1" t="s">
        <v>575</v>
      </c>
      <c r="F611" s="1" t="str">
        <f>VLOOKUP(Table1113[[#This Row],[نام کارشناس دفتر فنی]],Table1[],3,0)</f>
        <v>کارشناس کالیبراسیون و برنامه ریزی تعمیرات برق وابزاردقیق</v>
      </c>
      <c r="G611" s="1" t="s">
        <v>1000</v>
      </c>
      <c r="H611" t="str">
        <f>VLOOKUP(Table1113[[#This Row],[نام شخص کارشناس نظارت]],Table1[],3,0)</f>
        <v>کارشناس برق و ابزار دقیق نظارت (2)</v>
      </c>
      <c r="I611" s="1">
        <f>COUNTIF(Table2[کد سیستم],Table1113[[#This Row],[کد سیستم]])</f>
        <v>1</v>
      </c>
    </row>
    <row r="612" spans="1:9" x14ac:dyDescent="0.25">
      <c r="A612" s="1">
        <v>611</v>
      </c>
      <c r="B612" s="1" t="s">
        <v>2766</v>
      </c>
      <c r="C612" s="1" t="s">
        <v>2766</v>
      </c>
      <c r="D612" s="1" t="s">
        <v>3760</v>
      </c>
      <c r="E612" s="1" t="s">
        <v>575</v>
      </c>
      <c r="F612" s="1" t="str">
        <f>VLOOKUP(Table1113[[#This Row],[نام کارشناس دفتر فنی]],Table1[],3,0)</f>
        <v>کارشناس کالیبراسیون و برنامه ریزی تعمیرات برق وابزاردقیق</v>
      </c>
      <c r="G612" s="1" t="s">
        <v>1000</v>
      </c>
      <c r="H612" t="str">
        <f>VLOOKUP(Table1113[[#This Row],[نام شخص کارشناس نظارت]],Table1[],3,0)</f>
        <v>کارشناس برق و ابزار دقیق نظارت (2)</v>
      </c>
      <c r="I612" s="1">
        <f>COUNTIF(Table2[کد سیستم],Table1113[[#This Row],[کد سیستم]])</f>
        <v>1</v>
      </c>
    </row>
    <row r="613" spans="1:9" x14ac:dyDescent="0.25">
      <c r="A613" s="1">
        <v>612</v>
      </c>
      <c r="B613" s="1" t="s">
        <v>2768</v>
      </c>
      <c r="C613" s="1" t="s">
        <v>2768</v>
      </c>
      <c r="D613" s="1" t="s">
        <v>3760</v>
      </c>
      <c r="E613" s="1" t="s">
        <v>575</v>
      </c>
      <c r="F613" s="1" t="str">
        <f>VLOOKUP(Table1113[[#This Row],[نام کارشناس دفتر فنی]],Table1[],3,0)</f>
        <v>کارشناس کالیبراسیون و برنامه ریزی تعمیرات برق وابزاردقیق</v>
      </c>
      <c r="G613" s="1" t="s">
        <v>1000</v>
      </c>
      <c r="H613" t="str">
        <f>VLOOKUP(Table1113[[#This Row],[نام شخص کارشناس نظارت]],Table1[],3,0)</f>
        <v>کارشناس برق و ابزار دقیق نظارت (2)</v>
      </c>
      <c r="I613" s="1">
        <f>COUNTIF(Table2[کد سیستم],Table1113[[#This Row],[کد سیستم]])</f>
        <v>1</v>
      </c>
    </row>
    <row r="614" spans="1:9" x14ac:dyDescent="0.25">
      <c r="A614" s="1">
        <v>613</v>
      </c>
      <c r="B614" s="1" t="s">
        <v>2770</v>
      </c>
      <c r="C614" s="1" t="s">
        <v>2770</v>
      </c>
      <c r="D614" s="1" t="s">
        <v>3760</v>
      </c>
      <c r="E614" s="1" t="s">
        <v>575</v>
      </c>
      <c r="F614" s="1" t="str">
        <f>VLOOKUP(Table1113[[#This Row],[نام کارشناس دفتر فنی]],Table1[],3,0)</f>
        <v>کارشناس کالیبراسیون و برنامه ریزی تعمیرات برق وابزاردقیق</v>
      </c>
      <c r="G614" s="1" t="s">
        <v>1000</v>
      </c>
      <c r="H614" t="str">
        <f>VLOOKUP(Table1113[[#This Row],[نام شخص کارشناس نظارت]],Table1[],3,0)</f>
        <v>کارشناس برق و ابزار دقیق نظارت (2)</v>
      </c>
      <c r="I614" s="1">
        <f>COUNTIF(Table2[کد سیستم],Table1113[[#This Row],[کد سیستم]])</f>
        <v>1</v>
      </c>
    </row>
    <row r="615" spans="1:9" x14ac:dyDescent="0.25">
      <c r="A615" s="1">
        <v>614</v>
      </c>
      <c r="B615" s="1" t="s">
        <v>2772</v>
      </c>
      <c r="C615" s="1" t="s">
        <v>2772</v>
      </c>
      <c r="D615" s="1" t="s">
        <v>3760</v>
      </c>
      <c r="E615" s="1" t="s">
        <v>575</v>
      </c>
      <c r="F615" s="1" t="str">
        <f>VLOOKUP(Table1113[[#This Row],[نام کارشناس دفتر فنی]],Table1[],3,0)</f>
        <v>کارشناس کالیبراسیون و برنامه ریزی تعمیرات برق وابزاردقیق</v>
      </c>
      <c r="G615" s="1" t="s">
        <v>1000</v>
      </c>
      <c r="H615" t="str">
        <f>VLOOKUP(Table1113[[#This Row],[نام شخص کارشناس نظارت]],Table1[],3,0)</f>
        <v>کارشناس برق و ابزار دقیق نظارت (2)</v>
      </c>
      <c r="I615" s="1">
        <f>COUNTIF(Table2[کد سیستم],Table1113[[#This Row],[کد سیستم]])</f>
        <v>1</v>
      </c>
    </row>
    <row r="616" spans="1:9" x14ac:dyDescent="0.25">
      <c r="A616" s="1">
        <v>615</v>
      </c>
      <c r="B616" s="1" t="s">
        <v>2774</v>
      </c>
      <c r="C616" s="1" t="s">
        <v>2774</v>
      </c>
      <c r="D616" s="1" t="s">
        <v>3760</v>
      </c>
      <c r="E616" s="1" t="s">
        <v>575</v>
      </c>
      <c r="F616" s="1" t="str">
        <f>VLOOKUP(Table1113[[#This Row],[نام کارشناس دفتر فنی]],Table1[],3,0)</f>
        <v>کارشناس کالیبراسیون و برنامه ریزی تعمیرات برق وابزاردقیق</v>
      </c>
      <c r="G616" s="1" t="s">
        <v>1000</v>
      </c>
      <c r="H616" t="str">
        <f>VLOOKUP(Table1113[[#This Row],[نام شخص کارشناس نظارت]],Table1[],3,0)</f>
        <v>کارشناس برق و ابزار دقیق نظارت (2)</v>
      </c>
      <c r="I616" s="1">
        <f>COUNTIF(Table2[کد سیستم],Table1113[[#This Row],[کد سیستم]])</f>
        <v>1</v>
      </c>
    </row>
    <row r="617" spans="1:9" x14ac:dyDescent="0.25">
      <c r="A617" s="1">
        <v>616</v>
      </c>
      <c r="B617" s="1" t="s">
        <v>2776</v>
      </c>
      <c r="C617" s="1" t="s">
        <v>2776</v>
      </c>
      <c r="D617" s="1" t="s">
        <v>3760</v>
      </c>
      <c r="E617" s="1" t="s">
        <v>575</v>
      </c>
      <c r="F617" s="1" t="str">
        <f>VLOOKUP(Table1113[[#This Row],[نام کارشناس دفتر فنی]],Table1[],3,0)</f>
        <v>کارشناس کالیبراسیون و برنامه ریزی تعمیرات برق وابزاردقیق</v>
      </c>
      <c r="G617" s="1" t="s">
        <v>1000</v>
      </c>
      <c r="H617" t="str">
        <f>VLOOKUP(Table1113[[#This Row],[نام شخص کارشناس نظارت]],Table1[],3,0)</f>
        <v>کارشناس برق و ابزار دقیق نظارت (2)</v>
      </c>
      <c r="I617" s="1">
        <f>COUNTIF(Table2[کد سیستم],Table1113[[#This Row],[کد سیستم]])</f>
        <v>1</v>
      </c>
    </row>
    <row r="618" spans="1:9" x14ac:dyDescent="0.25">
      <c r="A618" s="1">
        <v>617</v>
      </c>
      <c r="B618" s="1" t="s">
        <v>2778</v>
      </c>
      <c r="C618" s="1" t="s">
        <v>2778</v>
      </c>
      <c r="D618" s="1" t="s">
        <v>3760</v>
      </c>
      <c r="E618" s="1" t="s">
        <v>575</v>
      </c>
      <c r="F618" s="1" t="str">
        <f>VLOOKUP(Table1113[[#This Row],[نام کارشناس دفتر فنی]],Table1[],3,0)</f>
        <v>کارشناس کالیبراسیون و برنامه ریزی تعمیرات برق وابزاردقیق</v>
      </c>
      <c r="G618" s="1" t="s">
        <v>1000</v>
      </c>
      <c r="H618" t="str">
        <f>VLOOKUP(Table1113[[#This Row],[نام شخص کارشناس نظارت]],Table1[],3,0)</f>
        <v>کارشناس برق و ابزار دقیق نظارت (2)</v>
      </c>
      <c r="I618" s="1">
        <f>COUNTIF(Table2[کد سیستم],Table1113[[#This Row],[کد سیستم]])</f>
        <v>1</v>
      </c>
    </row>
    <row r="619" spans="1:9" x14ac:dyDescent="0.25">
      <c r="A619" s="1">
        <v>618</v>
      </c>
      <c r="B619" s="1" t="s">
        <v>2780</v>
      </c>
      <c r="C619" s="1" t="s">
        <v>2780</v>
      </c>
      <c r="D619" s="1" t="s">
        <v>3760</v>
      </c>
      <c r="E619" s="1" t="s">
        <v>575</v>
      </c>
      <c r="F619" s="1" t="str">
        <f>VLOOKUP(Table1113[[#This Row],[نام کارشناس دفتر فنی]],Table1[],3,0)</f>
        <v>کارشناس کالیبراسیون و برنامه ریزی تعمیرات برق وابزاردقیق</v>
      </c>
      <c r="G619" s="1" t="s">
        <v>1000</v>
      </c>
      <c r="H619" t="str">
        <f>VLOOKUP(Table1113[[#This Row],[نام شخص کارشناس نظارت]],Table1[],3,0)</f>
        <v>کارشناس برق و ابزار دقیق نظارت (2)</v>
      </c>
      <c r="I619" s="1">
        <f>COUNTIF(Table2[کد سیستم],Table1113[[#This Row],[کد سیستم]])</f>
        <v>1</v>
      </c>
    </row>
    <row r="620" spans="1:9" x14ac:dyDescent="0.25">
      <c r="A620" s="1">
        <v>619</v>
      </c>
      <c r="B620" s="1" t="s">
        <v>2782</v>
      </c>
      <c r="C620" s="1" t="s">
        <v>2782</v>
      </c>
      <c r="D620" s="1" t="s">
        <v>3760</v>
      </c>
      <c r="E620" s="1" t="s">
        <v>575</v>
      </c>
      <c r="F620" s="1" t="str">
        <f>VLOOKUP(Table1113[[#This Row],[نام کارشناس دفتر فنی]],Table1[],3,0)</f>
        <v>کارشناس کالیبراسیون و برنامه ریزی تعمیرات برق وابزاردقیق</v>
      </c>
      <c r="G620" s="1" t="s">
        <v>1000</v>
      </c>
      <c r="H620" t="str">
        <f>VLOOKUP(Table1113[[#This Row],[نام شخص کارشناس نظارت]],Table1[],3,0)</f>
        <v>کارشناس برق و ابزار دقیق نظارت (2)</v>
      </c>
      <c r="I620" s="1">
        <f>COUNTIF(Table2[کد سیستم],Table1113[[#This Row],[کد سیستم]])</f>
        <v>1</v>
      </c>
    </row>
    <row r="621" spans="1:9" x14ac:dyDescent="0.25">
      <c r="A621" s="1">
        <v>620</v>
      </c>
      <c r="B621" s="1" t="s">
        <v>2784</v>
      </c>
      <c r="C621" s="1" t="s">
        <v>2784</v>
      </c>
      <c r="D621" s="1" t="s">
        <v>3760</v>
      </c>
      <c r="E621" s="1" t="s">
        <v>575</v>
      </c>
      <c r="F621" s="1" t="str">
        <f>VLOOKUP(Table1113[[#This Row],[نام کارشناس دفتر فنی]],Table1[],3,0)</f>
        <v>کارشناس کالیبراسیون و برنامه ریزی تعمیرات برق وابزاردقیق</v>
      </c>
      <c r="G621" s="1" t="s">
        <v>1000</v>
      </c>
      <c r="H621" t="str">
        <f>VLOOKUP(Table1113[[#This Row],[نام شخص کارشناس نظارت]],Table1[],3,0)</f>
        <v>کارشناس برق و ابزار دقیق نظارت (2)</v>
      </c>
      <c r="I621" s="1">
        <f>COUNTIF(Table2[کد سیستم],Table1113[[#This Row],[کد سیستم]])</f>
        <v>1</v>
      </c>
    </row>
    <row r="622" spans="1:9" x14ac:dyDescent="0.25">
      <c r="A622" s="1">
        <v>621</v>
      </c>
      <c r="B622" s="1" t="s">
        <v>2786</v>
      </c>
      <c r="C622" s="1" t="s">
        <v>2786</v>
      </c>
      <c r="D622" s="1" t="s">
        <v>3760</v>
      </c>
      <c r="E622" s="1" t="s">
        <v>575</v>
      </c>
      <c r="F622" s="1" t="str">
        <f>VLOOKUP(Table1113[[#This Row],[نام کارشناس دفتر فنی]],Table1[],3,0)</f>
        <v>کارشناس کالیبراسیون و برنامه ریزی تعمیرات برق وابزاردقیق</v>
      </c>
      <c r="G622" s="1" t="s">
        <v>1000</v>
      </c>
      <c r="H622" t="str">
        <f>VLOOKUP(Table1113[[#This Row],[نام شخص کارشناس نظارت]],Table1[],3,0)</f>
        <v>کارشناس برق و ابزار دقیق نظارت (2)</v>
      </c>
      <c r="I622" s="1">
        <f>COUNTIF(Table2[کد سیستم],Table1113[[#This Row],[کد سیستم]])</f>
        <v>1</v>
      </c>
    </row>
    <row r="623" spans="1:9" x14ac:dyDescent="0.25">
      <c r="A623" s="1">
        <v>622</v>
      </c>
      <c r="B623" s="1" t="s">
        <v>2788</v>
      </c>
      <c r="C623" s="1" t="s">
        <v>2788</v>
      </c>
      <c r="D623" s="1" t="s">
        <v>3760</v>
      </c>
      <c r="E623" s="1" t="s">
        <v>575</v>
      </c>
      <c r="F623" s="1" t="str">
        <f>VLOOKUP(Table1113[[#This Row],[نام کارشناس دفتر فنی]],Table1[],3,0)</f>
        <v>کارشناس کالیبراسیون و برنامه ریزی تعمیرات برق وابزاردقیق</v>
      </c>
      <c r="G623" s="1" t="s">
        <v>1000</v>
      </c>
      <c r="H623" t="str">
        <f>VLOOKUP(Table1113[[#This Row],[نام شخص کارشناس نظارت]],Table1[],3,0)</f>
        <v>کارشناس برق و ابزار دقیق نظارت (2)</v>
      </c>
      <c r="I623" s="1">
        <f>COUNTIF(Table2[کد سیستم],Table1113[[#This Row],[کد سیستم]])</f>
        <v>1</v>
      </c>
    </row>
    <row r="624" spans="1:9" x14ac:dyDescent="0.25">
      <c r="A624" s="1">
        <v>623</v>
      </c>
      <c r="B624" s="1" t="s">
        <v>2790</v>
      </c>
      <c r="C624" s="1" t="s">
        <v>2790</v>
      </c>
      <c r="D624" s="1" t="s">
        <v>3760</v>
      </c>
      <c r="E624" s="1" t="s">
        <v>575</v>
      </c>
      <c r="F624" s="1" t="str">
        <f>VLOOKUP(Table1113[[#This Row],[نام کارشناس دفتر فنی]],Table1[],3,0)</f>
        <v>کارشناس کالیبراسیون و برنامه ریزی تعمیرات برق وابزاردقیق</v>
      </c>
      <c r="G624" s="1" t="s">
        <v>1000</v>
      </c>
      <c r="H624" t="str">
        <f>VLOOKUP(Table1113[[#This Row],[نام شخص کارشناس نظارت]],Table1[],3,0)</f>
        <v>کارشناس برق و ابزار دقیق نظارت (2)</v>
      </c>
      <c r="I624" s="1">
        <f>COUNTIF(Table2[کد سیستم],Table1113[[#This Row],[کد سیستم]])</f>
        <v>1</v>
      </c>
    </row>
    <row r="625" spans="1:9" x14ac:dyDescent="0.25">
      <c r="A625" s="1">
        <v>624</v>
      </c>
      <c r="B625" s="1" t="s">
        <v>2792</v>
      </c>
      <c r="C625" s="1" t="s">
        <v>2792</v>
      </c>
      <c r="D625" s="1" t="s">
        <v>3760</v>
      </c>
      <c r="E625" s="1" t="s">
        <v>575</v>
      </c>
      <c r="F625" s="1" t="str">
        <f>VLOOKUP(Table1113[[#This Row],[نام کارشناس دفتر فنی]],Table1[],3,0)</f>
        <v>کارشناس کالیبراسیون و برنامه ریزی تعمیرات برق وابزاردقیق</v>
      </c>
      <c r="G625" s="1" t="s">
        <v>1000</v>
      </c>
      <c r="H625" t="str">
        <f>VLOOKUP(Table1113[[#This Row],[نام شخص کارشناس نظارت]],Table1[],3,0)</f>
        <v>کارشناس برق و ابزار دقیق نظارت (2)</v>
      </c>
      <c r="I625" s="1">
        <f>COUNTIF(Table2[کد سیستم],Table1113[[#This Row],[کد سیستم]])</f>
        <v>1</v>
      </c>
    </row>
    <row r="626" spans="1:9" x14ac:dyDescent="0.25">
      <c r="A626" s="1">
        <v>625</v>
      </c>
      <c r="B626" s="1" t="s">
        <v>2794</v>
      </c>
      <c r="C626" s="1" t="s">
        <v>2794</v>
      </c>
      <c r="D626" s="1" t="s">
        <v>3760</v>
      </c>
      <c r="E626" s="1" t="s">
        <v>575</v>
      </c>
      <c r="F626" s="1" t="str">
        <f>VLOOKUP(Table1113[[#This Row],[نام کارشناس دفتر فنی]],Table1[],3,0)</f>
        <v>کارشناس کالیبراسیون و برنامه ریزی تعمیرات برق وابزاردقیق</v>
      </c>
      <c r="G626" s="1" t="s">
        <v>1000</v>
      </c>
      <c r="H626" t="str">
        <f>VLOOKUP(Table1113[[#This Row],[نام شخص کارشناس نظارت]],Table1[],3,0)</f>
        <v>کارشناس برق و ابزار دقیق نظارت (2)</v>
      </c>
      <c r="I626" s="1">
        <f>COUNTIF(Table2[کد سیستم],Table1113[[#This Row],[کد سیستم]])</f>
        <v>1</v>
      </c>
    </row>
    <row r="627" spans="1:9" x14ac:dyDescent="0.25">
      <c r="A627" s="1">
        <v>626</v>
      </c>
      <c r="B627" s="1" t="s">
        <v>2796</v>
      </c>
      <c r="C627" s="1" t="s">
        <v>2796</v>
      </c>
      <c r="D627" s="1" t="s">
        <v>3760</v>
      </c>
      <c r="E627" s="1" t="s">
        <v>575</v>
      </c>
      <c r="F627" s="1" t="str">
        <f>VLOOKUP(Table1113[[#This Row],[نام کارشناس دفتر فنی]],Table1[],3,0)</f>
        <v>کارشناس کالیبراسیون و برنامه ریزی تعمیرات برق وابزاردقیق</v>
      </c>
      <c r="G627" s="1" t="s">
        <v>1000</v>
      </c>
      <c r="H627" t="str">
        <f>VLOOKUP(Table1113[[#This Row],[نام شخص کارشناس نظارت]],Table1[],3,0)</f>
        <v>کارشناس برق و ابزار دقیق نظارت (2)</v>
      </c>
      <c r="I627" s="1">
        <f>COUNTIF(Table2[کد سیستم],Table1113[[#This Row],[کد سیستم]])</f>
        <v>1</v>
      </c>
    </row>
    <row r="628" spans="1:9" x14ac:dyDescent="0.25">
      <c r="A628" s="1">
        <v>627</v>
      </c>
      <c r="B628" s="1" t="s">
        <v>2798</v>
      </c>
      <c r="C628" s="1" t="s">
        <v>2798</v>
      </c>
      <c r="D628" s="1" t="s">
        <v>3760</v>
      </c>
      <c r="E628" s="1" t="s">
        <v>575</v>
      </c>
      <c r="F628" s="1" t="str">
        <f>VLOOKUP(Table1113[[#This Row],[نام کارشناس دفتر فنی]],Table1[],3,0)</f>
        <v>کارشناس کالیبراسیون و برنامه ریزی تعمیرات برق وابزاردقیق</v>
      </c>
      <c r="G628" s="1" t="s">
        <v>1000</v>
      </c>
      <c r="H628" t="str">
        <f>VLOOKUP(Table1113[[#This Row],[نام شخص کارشناس نظارت]],Table1[],3,0)</f>
        <v>کارشناس برق و ابزار دقیق نظارت (2)</v>
      </c>
      <c r="I628" s="1">
        <f>COUNTIF(Table2[کد سیستم],Table1113[[#This Row],[کد سیستم]])</f>
        <v>1</v>
      </c>
    </row>
    <row r="629" spans="1:9" x14ac:dyDescent="0.25">
      <c r="A629" s="1">
        <v>628</v>
      </c>
      <c r="B629" s="1" t="s">
        <v>2800</v>
      </c>
      <c r="C629" s="1" t="s">
        <v>2800</v>
      </c>
      <c r="D629" s="1" t="s">
        <v>3760</v>
      </c>
      <c r="E629" s="1" t="s">
        <v>575</v>
      </c>
      <c r="F629" s="1" t="str">
        <f>VLOOKUP(Table1113[[#This Row],[نام کارشناس دفتر فنی]],Table1[],3,0)</f>
        <v>کارشناس کالیبراسیون و برنامه ریزی تعمیرات برق وابزاردقیق</v>
      </c>
      <c r="G629" s="1" t="s">
        <v>1000</v>
      </c>
      <c r="H629" t="str">
        <f>VLOOKUP(Table1113[[#This Row],[نام شخص کارشناس نظارت]],Table1[],3,0)</f>
        <v>کارشناس برق و ابزار دقیق نظارت (2)</v>
      </c>
      <c r="I629" s="1">
        <f>COUNTIF(Table2[کد سیستم],Table1113[[#This Row],[کد سیستم]])</f>
        <v>1</v>
      </c>
    </row>
    <row r="630" spans="1:9" x14ac:dyDescent="0.25">
      <c r="A630" s="1">
        <v>629</v>
      </c>
      <c r="B630" s="1" t="s">
        <v>2802</v>
      </c>
      <c r="C630" s="1" t="s">
        <v>2802</v>
      </c>
      <c r="D630" s="1" t="s">
        <v>3760</v>
      </c>
      <c r="E630" s="1" t="s">
        <v>575</v>
      </c>
      <c r="F630" s="1" t="str">
        <f>VLOOKUP(Table1113[[#This Row],[نام کارشناس دفتر فنی]],Table1[],3,0)</f>
        <v>کارشناس کالیبراسیون و برنامه ریزی تعمیرات برق وابزاردقیق</v>
      </c>
      <c r="G630" s="1" t="s">
        <v>1000</v>
      </c>
      <c r="H630" t="str">
        <f>VLOOKUP(Table1113[[#This Row],[نام شخص کارشناس نظارت]],Table1[],3,0)</f>
        <v>کارشناس برق و ابزار دقیق نظارت (2)</v>
      </c>
      <c r="I630" s="1">
        <f>COUNTIF(Table2[کد سیستم],Table1113[[#This Row],[کد سیستم]])</f>
        <v>1</v>
      </c>
    </row>
    <row r="631" spans="1:9" x14ac:dyDescent="0.25">
      <c r="A631" s="1">
        <v>630</v>
      </c>
      <c r="B631" s="1" t="s">
        <v>2804</v>
      </c>
      <c r="C631" s="1" t="s">
        <v>2804</v>
      </c>
      <c r="D631" s="1" t="s">
        <v>3760</v>
      </c>
      <c r="E631" s="1" t="s">
        <v>575</v>
      </c>
      <c r="F631" s="1" t="str">
        <f>VLOOKUP(Table1113[[#This Row],[نام کارشناس دفتر فنی]],Table1[],3,0)</f>
        <v>کارشناس کالیبراسیون و برنامه ریزی تعمیرات برق وابزاردقیق</v>
      </c>
      <c r="G631" s="1" t="s">
        <v>1000</v>
      </c>
      <c r="H631" t="str">
        <f>VLOOKUP(Table1113[[#This Row],[نام شخص کارشناس نظارت]],Table1[],3,0)</f>
        <v>کارشناس برق و ابزار دقیق نظارت (2)</v>
      </c>
      <c r="I631" s="1">
        <f>COUNTIF(Table2[کد سیستم],Table1113[[#This Row],[کد سیستم]])</f>
        <v>1</v>
      </c>
    </row>
    <row r="632" spans="1:9" x14ac:dyDescent="0.25">
      <c r="A632" s="1">
        <v>631</v>
      </c>
      <c r="B632" s="1" t="s">
        <v>2806</v>
      </c>
      <c r="C632" s="1" t="s">
        <v>2806</v>
      </c>
      <c r="D632" s="1" t="s">
        <v>3760</v>
      </c>
      <c r="E632" s="1" t="s">
        <v>575</v>
      </c>
      <c r="F632" s="1" t="str">
        <f>VLOOKUP(Table1113[[#This Row],[نام کارشناس دفتر فنی]],Table1[],3,0)</f>
        <v>کارشناس کالیبراسیون و برنامه ریزی تعمیرات برق وابزاردقیق</v>
      </c>
      <c r="G632" s="1" t="s">
        <v>1000</v>
      </c>
      <c r="H632" t="str">
        <f>VLOOKUP(Table1113[[#This Row],[نام شخص کارشناس نظارت]],Table1[],3,0)</f>
        <v>کارشناس برق و ابزار دقیق نظارت (2)</v>
      </c>
      <c r="I632" s="1">
        <f>COUNTIF(Table2[کد سیستم],Table1113[[#This Row],[کد سیستم]])</f>
        <v>1</v>
      </c>
    </row>
    <row r="633" spans="1:9" x14ac:dyDescent="0.25">
      <c r="A633" s="1">
        <v>632</v>
      </c>
      <c r="B633" s="1" t="s">
        <v>2808</v>
      </c>
      <c r="C633" s="1" t="s">
        <v>2808</v>
      </c>
      <c r="D633" s="1" t="s">
        <v>3760</v>
      </c>
      <c r="E633" s="1" t="s">
        <v>575</v>
      </c>
      <c r="F633" s="1" t="str">
        <f>VLOOKUP(Table1113[[#This Row],[نام کارشناس دفتر فنی]],Table1[],3,0)</f>
        <v>کارشناس کالیبراسیون و برنامه ریزی تعمیرات برق وابزاردقیق</v>
      </c>
      <c r="G633" s="1" t="s">
        <v>1000</v>
      </c>
      <c r="H633" t="str">
        <f>VLOOKUP(Table1113[[#This Row],[نام شخص کارشناس نظارت]],Table1[],3,0)</f>
        <v>کارشناس برق و ابزار دقیق نظارت (2)</v>
      </c>
      <c r="I633" s="1">
        <f>COUNTIF(Table2[کد سیستم],Table1113[[#This Row],[کد سیستم]])</f>
        <v>1</v>
      </c>
    </row>
    <row r="634" spans="1:9" x14ac:dyDescent="0.25">
      <c r="A634" s="1">
        <v>633</v>
      </c>
      <c r="B634" s="1" t="s">
        <v>2810</v>
      </c>
      <c r="C634" s="1" t="s">
        <v>2810</v>
      </c>
      <c r="D634" s="1" t="s">
        <v>3760</v>
      </c>
      <c r="E634" s="1" t="s">
        <v>575</v>
      </c>
      <c r="F634" s="1" t="str">
        <f>VLOOKUP(Table1113[[#This Row],[نام کارشناس دفتر فنی]],Table1[],3,0)</f>
        <v>کارشناس کالیبراسیون و برنامه ریزی تعمیرات برق وابزاردقیق</v>
      </c>
      <c r="G634" s="1" t="s">
        <v>1000</v>
      </c>
      <c r="H634" t="str">
        <f>VLOOKUP(Table1113[[#This Row],[نام شخص کارشناس نظارت]],Table1[],3,0)</f>
        <v>کارشناس برق و ابزار دقیق نظارت (2)</v>
      </c>
      <c r="I634" s="1">
        <f>COUNTIF(Table2[کد سیستم],Table1113[[#This Row],[کد سیستم]])</f>
        <v>1</v>
      </c>
    </row>
    <row r="635" spans="1:9" x14ac:dyDescent="0.25">
      <c r="A635" s="1">
        <v>634</v>
      </c>
      <c r="B635" s="1" t="s">
        <v>2812</v>
      </c>
      <c r="C635" s="1" t="s">
        <v>2812</v>
      </c>
      <c r="D635" s="1" t="s">
        <v>3760</v>
      </c>
      <c r="E635" s="1" t="s">
        <v>575</v>
      </c>
      <c r="F635" s="1" t="str">
        <f>VLOOKUP(Table1113[[#This Row],[نام کارشناس دفتر فنی]],Table1[],3,0)</f>
        <v>کارشناس کالیبراسیون و برنامه ریزی تعمیرات برق وابزاردقیق</v>
      </c>
      <c r="G635" s="1" t="s">
        <v>1000</v>
      </c>
      <c r="H635" t="str">
        <f>VLOOKUP(Table1113[[#This Row],[نام شخص کارشناس نظارت]],Table1[],3,0)</f>
        <v>کارشناس برق و ابزار دقیق نظارت (2)</v>
      </c>
      <c r="I635" s="1">
        <f>COUNTIF(Table2[کد سیستم],Table1113[[#This Row],[کد سیستم]])</f>
        <v>1</v>
      </c>
    </row>
    <row r="636" spans="1:9" x14ac:dyDescent="0.25">
      <c r="A636" s="1">
        <v>635</v>
      </c>
      <c r="B636" s="1" t="s">
        <v>2814</v>
      </c>
      <c r="C636" s="1" t="s">
        <v>2814</v>
      </c>
      <c r="D636" s="1" t="s">
        <v>3760</v>
      </c>
      <c r="E636" s="1" t="s">
        <v>575</v>
      </c>
      <c r="F636" s="1" t="str">
        <f>VLOOKUP(Table1113[[#This Row],[نام کارشناس دفتر فنی]],Table1[],3,0)</f>
        <v>کارشناس کالیبراسیون و برنامه ریزی تعمیرات برق وابزاردقیق</v>
      </c>
      <c r="G636" s="1" t="s">
        <v>1000</v>
      </c>
      <c r="H636" t="str">
        <f>VLOOKUP(Table1113[[#This Row],[نام شخص کارشناس نظارت]],Table1[],3,0)</f>
        <v>کارشناس برق و ابزار دقیق نظارت (2)</v>
      </c>
      <c r="I636" s="1">
        <f>COUNTIF(Table2[کد سیستم],Table1113[[#This Row],[کد سیستم]])</f>
        <v>1</v>
      </c>
    </row>
    <row r="637" spans="1:9" x14ac:dyDescent="0.25">
      <c r="A637" s="1">
        <v>636</v>
      </c>
      <c r="B637" s="1" t="s">
        <v>2816</v>
      </c>
      <c r="C637" s="1" t="s">
        <v>2816</v>
      </c>
      <c r="D637" s="1" t="s">
        <v>3760</v>
      </c>
      <c r="E637" s="1" t="s">
        <v>575</v>
      </c>
      <c r="F637" s="1" t="str">
        <f>VLOOKUP(Table1113[[#This Row],[نام کارشناس دفتر فنی]],Table1[],3,0)</f>
        <v>کارشناس کالیبراسیون و برنامه ریزی تعمیرات برق وابزاردقیق</v>
      </c>
      <c r="G637" s="1" t="s">
        <v>1000</v>
      </c>
      <c r="H637" t="str">
        <f>VLOOKUP(Table1113[[#This Row],[نام شخص کارشناس نظارت]],Table1[],3,0)</f>
        <v>کارشناس برق و ابزار دقیق نظارت (2)</v>
      </c>
      <c r="I637" s="1">
        <f>COUNTIF(Table2[کد سیستم],Table1113[[#This Row],[کد سیستم]])</f>
        <v>1</v>
      </c>
    </row>
    <row r="638" spans="1:9" x14ac:dyDescent="0.25">
      <c r="A638" s="1">
        <v>637</v>
      </c>
      <c r="B638" s="1" t="s">
        <v>2818</v>
      </c>
      <c r="C638" s="1">
        <v>1530</v>
      </c>
      <c r="D638" s="1" t="s">
        <v>3760</v>
      </c>
      <c r="E638" s="1" t="s">
        <v>575</v>
      </c>
      <c r="F638" s="1" t="str">
        <f>VLOOKUP(Table1113[[#This Row],[نام کارشناس دفتر فنی]],Table1[],3,0)</f>
        <v>کارشناس کالیبراسیون و برنامه ریزی تعمیرات برق وابزاردقیق</v>
      </c>
      <c r="G638" s="1" t="s">
        <v>1000</v>
      </c>
      <c r="H638" t="str">
        <f>VLOOKUP(Table1113[[#This Row],[نام شخص کارشناس نظارت]],Table1[],3,0)</f>
        <v>کارشناس برق و ابزار دقیق نظارت (2)</v>
      </c>
      <c r="I638" s="1">
        <f>COUNTIF(Table2[کد سیستم],Table1113[[#This Row],[کد سیستم]])</f>
        <v>1</v>
      </c>
    </row>
    <row r="639" spans="1:9" x14ac:dyDescent="0.25">
      <c r="A639" s="1">
        <v>638</v>
      </c>
      <c r="B639" s="1" t="s">
        <v>2820</v>
      </c>
      <c r="C639" s="1" t="s">
        <v>2820</v>
      </c>
      <c r="D639" s="1" t="s">
        <v>3760</v>
      </c>
      <c r="E639" s="1" t="s">
        <v>575</v>
      </c>
      <c r="F639" s="1" t="str">
        <f>VLOOKUP(Table1113[[#This Row],[نام کارشناس دفتر فنی]],Table1[],3,0)</f>
        <v>کارشناس کالیبراسیون و برنامه ریزی تعمیرات برق وابزاردقیق</v>
      </c>
      <c r="G639" s="1" t="s">
        <v>1000</v>
      </c>
      <c r="H639" t="str">
        <f>VLOOKUP(Table1113[[#This Row],[نام شخص کارشناس نظارت]],Table1[],3,0)</f>
        <v>کارشناس برق و ابزار دقیق نظارت (2)</v>
      </c>
      <c r="I639" s="1">
        <f>COUNTIF(Table2[کد سیستم],Table1113[[#This Row],[کد سیستم]])</f>
        <v>1</v>
      </c>
    </row>
    <row r="640" spans="1:9" x14ac:dyDescent="0.25">
      <c r="A640" s="1">
        <v>639</v>
      </c>
      <c r="B640" s="1" t="s">
        <v>2822</v>
      </c>
      <c r="C640" s="1">
        <v>1540</v>
      </c>
      <c r="D640" s="1" t="s">
        <v>3760</v>
      </c>
      <c r="E640" s="1" t="s">
        <v>575</v>
      </c>
      <c r="F640" s="1" t="str">
        <f>VLOOKUP(Table1113[[#This Row],[نام کارشناس دفتر فنی]],Table1[],3,0)</f>
        <v>کارشناس کالیبراسیون و برنامه ریزی تعمیرات برق وابزاردقیق</v>
      </c>
      <c r="G640" s="1" t="s">
        <v>1000</v>
      </c>
      <c r="H640" t="str">
        <f>VLOOKUP(Table1113[[#This Row],[نام شخص کارشناس نظارت]],Table1[],3,0)</f>
        <v>کارشناس برق و ابزار دقیق نظارت (2)</v>
      </c>
      <c r="I640" s="1">
        <f>COUNTIF(Table2[کد سیستم],Table1113[[#This Row],[کد سیستم]])</f>
        <v>1</v>
      </c>
    </row>
    <row r="641" spans="1:9" x14ac:dyDescent="0.25">
      <c r="A641" s="1">
        <v>640</v>
      </c>
      <c r="B641" s="1" t="s">
        <v>2824</v>
      </c>
      <c r="C641" s="1" t="s">
        <v>2824</v>
      </c>
      <c r="D641" s="1" t="s">
        <v>3760</v>
      </c>
      <c r="E641" s="1" t="s">
        <v>575</v>
      </c>
      <c r="F641" s="1" t="str">
        <f>VLOOKUP(Table1113[[#This Row],[نام کارشناس دفتر فنی]],Table1[],3,0)</f>
        <v>کارشناس کالیبراسیون و برنامه ریزی تعمیرات برق وابزاردقیق</v>
      </c>
      <c r="G641" s="1" t="s">
        <v>1000</v>
      </c>
      <c r="H641" t="str">
        <f>VLOOKUP(Table1113[[#This Row],[نام شخص کارشناس نظارت]],Table1[],3,0)</f>
        <v>کارشناس برق و ابزار دقیق نظارت (2)</v>
      </c>
      <c r="I641" s="1">
        <f>COUNTIF(Table2[کد سیستم],Table1113[[#This Row],[کد سیستم]])</f>
        <v>1</v>
      </c>
    </row>
    <row r="642" spans="1:9" x14ac:dyDescent="0.25">
      <c r="A642" s="1">
        <v>641</v>
      </c>
      <c r="B642" s="1" t="s">
        <v>2826</v>
      </c>
      <c r="C642" s="1" t="s">
        <v>2826</v>
      </c>
      <c r="D642" s="1" t="s">
        <v>3760</v>
      </c>
      <c r="E642" s="1" t="s">
        <v>575</v>
      </c>
      <c r="F642" s="1" t="str">
        <f>VLOOKUP(Table1113[[#This Row],[نام کارشناس دفتر فنی]],Table1[],3,0)</f>
        <v>کارشناس کالیبراسیون و برنامه ریزی تعمیرات برق وابزاردقیق</v>
      </c>
      <c r="G642" s="1" t="s">
        <v>1000</v>
      </c>
      <c r="H642" t="str">
        <f>VLOOKUP(Table1113[[#This Row],[نام شخص کارشناس نظارت]],Table1[],3,0)</f>
        <v>کارشناس برق و ابزار دقیق نظارت (2)</v>
      </c>
      <c r="I642" s="1">
        <f>COUNTIF(Table2[کد سیستم],Table1113[[#This Row],[کد سیستم]])</f>
        <v>1</v>
      </c>
    </row>
    <row r="643" spans="1:9" x14ac:dyDescent="0.25">
      <c r="A643" s="1">
        <v>642</v>
      </c>
      <c r="B643" s="1" t="s">
        <v>2828</v>
      </c>
      <c r="C643" s="1">
        <v>1550</v>
      </c>
      <c r="D643" s="1" t="s">
        <v>3760</v>
      </c>
      <c r="E643" s="1" t="s">
        <v>575</v>
      </c>
      <c r="F643" s="1" t="str">
        <f>VLOOKUP(Table1113[[#This Row],[نام کارشناس دفتر فنی]],Table1[],3,0)</f>
        <v>کارشناس کالیبراسیون و برنامه ریزی تعمیرات برق وابزاردقیق</v>
      </c>
      <c r="G643" s="1" t="s">
        <v>1169</v>
      </c>
      <c r="H643" t="str">
        <f>VLOOKUP(Table1113[[#This Row],[نام شخص کارشناس نظارت]],Table1[],3,0)</f>
        <v>کارشناس برق و ابزار دقیق نظارت (3)</v>
      </c>
      <c r="I643" s="1">
        <f>COUNTIF(Table2[کد سیستم],Table1113[[#This Row],[کد سیستم]])</f>
        <v>1</v>
      </c>
    </row>
    <row r="644" spans="1:9" x14ac:dyDescent="0.25">
      <c r="A644" s="1">
        <v>643</v>
      </c>
      <c r="B644" s="1" t="s">
        <v>2830</v>
      </c>
      <c r="C644" s="1" t="s">
        <v>2830</v>
      </c>
      <c r="D644" s="1" t="s">
        <v>3760</v>
      </c>
      <c r="E644" s="1" t="s">
        <v>575</v>
      </c>
      <c r="F644" s="1" t="str">
        <f>VLOOKUP(Table1113[[#This Row],[نام کارشناس دفتر فنی]],Table1[],3,0)</f>
        <v>کارشناس کالیبراسیون و برنامه ریزی تعمیرات برق وابزاردقیق</v>
      </c>
      <c r="G644" s="1" t="s">
        <v>1169</v>
      </c>
      <c r="H644" t="str">
        <f>VLOOKUP(Table1113[[#This Row],[نام شخص کارشناس نظارت]],Table1[],3,0)</f>
        <v>کارشناس برق و ابزار دقیق نظارت (3)</v>
      </c>
      <c r="I644" s="1">
        <f>COUNTIF(Table2[کد سیستم],Table1113[[#This Row],[کد سیستم]])</f>
        <v>1</v>
      </c>
    </row>
    <row r="645" spans="1:9" x14ac:dyDescent="0.25">
      <c r="A645" s="1">
        <v>644</v>
      </c>
      <c r="B645" s="1" t="s">
        <v>2832</v>
      </c>
      <c r="C645" s="1" t="s">
        <v>2832</v>
      </c>
      <c r="D645" s="1" t="s">
        <v>3760</v>
      </c>
      <c r="E645" s="1" t="s">
        <v>575</v>
      </c>
      <c r="F645" s="1" t="str">
        <f>VLOOKUP(Table1113[[#This Row],[نام کارشناس دفتر فنی]],Table1[],3,0)</f>
        <v>کارشناس کالیبراسیون و برنامه ریزی تعمیرات برق وابزاردقیق</v>
      </c>
      <c r="G645" s="1" t="s">
        <v>1169</v>
      </c>
      <c r="H645" t="str">
        <f>VLOOKUP(Table1113[[#This Row],[نام شخص کارشناس نظارت]],Table1[],3,0)</f>
        <v>کارشناس برق و ابزار دقیق نظارت (3)</v>
      </c>
      <c r="I645" s="1">
        <f>COUNTIF(Table2[کد سیستم],Table1113[[#This Row],[کد سیستم]])</f>
        <v>1</v>
      </c>
    </row>
    <row r="646" spans="1:9" x14ac:dyDescent="0.25">
      <c r="A646" s="1">
        <v>645</v>
      </c>
      <c r="B646" s="1" t="s">
        <v>2834</v>
      </c>
      <c r="C646" s="1" t="s">
        <v>2834</v>
      </c>
      <c r="D646" s="1" t="s">
        <v>3760</v>
      </c>
      <c r="E646" s="1" t="s">
        <v>575</v>
      </c>
      <c r="F646" s="1" t="str">
        <f>VLOOKUP(Table1113[[#This Row],[نام کارشناس دفتر فنی]],Table1[],3,0)</f>
        <v>کارشناس کالیبراسیون و برنامه ریزی تعمیرات برق وابزاردقیق</v>
      </c>
      <c r="G646" s="1" t="s">
        <v>1169</v>
      </c>
      <c r="H646" t="str">
        <f>VLOOKUP(Table1113[[#This Row],[نام شخص کارشناس نظارت]],Table1[],3,0)</f>
        <v>کارشناس برق و ابزار دقیق نظارت (3)</v>
      </c>
      <c r="I646" s="1">
        <f>COUNTIF(Table2[کد سیستم],Table1113[[#This Row],[کد سیستم]])</f>
        <v>1</v>
      </c>
    </row>
    <row r="647" spans="1:9" x14ac:dyDescent="0.25">
      <c r="A647" s="1">
        <v>646</v>
      </c>
      <c r="B647" s="1" t="s">
        <v>2836</v>
      </c>
      <c r="C647" s="1" t="s">
        <v>2836</v>
      </c>
      <c r="D647" s="1" t="s">
        <v>3760</v>
      </c>
      <c r="E647" s="1" t="s">
        <v>575</v>
      </c>
      <c r="F647" s="1" t="str">
        <f>VLOOKUP(Table1113[[#This Row],[نام کارشناس دفتر فنی]],Table1[],3,0)</f>
        <v>کارشناس کالیبراسیون و برنامه ریزی تعمیرات برق وابزاردقیق</v>
      </c>
      <c r="G647" s="1" t="s">
        <v>1169</v>
      </c>
      <c r="H647" t="str">
        <f>VLOOKUP(Table1113[[#This Row],[نام شخص کارشناس نظارت]],Table1[],3,0)</f>
        <v>کارشناس برق و ابزار دقیق نظارت (3)</v>
      </c>
      <c r="I647" s="1">
        <f>COUNTIF(Table2[کد سیستم],Table1113[[#This Row],[کد سیستم]])</f>
        <v>1</v>
      </c>
    </row>
    <row r="648" spans="1:9" x14ac:dyDescent="0.25">
      <c r="A648" s="1">
        <v>647</v>
      </c>
      <c r="B648" s="1" t="s">
        <v>2838</v>
      </c>
      <c r="C648" s="1" t="s">
        <v>2838</v>
      </c>
      <c r="D648" s="1" t="s">
        <v>3760</v>
      </c>
      <c r="E648" s="1" t="s">
        <v>575</v>
      </c>
      <c r="F648" s="1" t="str">
        <f>VLOOKUP(Table1113[[#This Row],[نام کارشناس دفتر فنی]],Table1[],3,0)</f>
        <v>کارشناس کالیبراسیون و برنامه ریزی تعمیرات برق وابزاردقیق</v>
      </c>
      <c r="G648" s="1" t="s">
        <v>1169</v>
      </c>
      <c r="H648" t="str">
        <f>VLOOKUP(Table1113[[#This Row],[نام شخص کارشناس نظارت]],Table1[],3,0)</f>
        <v>کارشناس برق و ابزار دقیق نظارت (3)</v>
      </c>
      <c r="I648" s="1">
        <f>COUNTIF(Table2[کد سیستم],Table1113[[#This Row],[کد سیستم]])</f>
        <v>1</v>
      </c>
    </row>
    <row r="649" spans="1:9" x14ac:dyDescent="0.25">
      <c r="A649" s="1">
        <v>648</v>
      </c>
      <c r="B649" s="1" t="s">
        <v>2840</v>
      </c>
      <c r="C649" s="1" t="s">
        <v>2840</v>
      </c>
      <c r="D649" s="1" t="s">
        <v>3760</v>
      </c>
      <c r="E649" s="1" t="s">
        <v>575</v>
      </c>
      <c r="F649" s="1" t="str">
        <f>VLOOKUP(Table1113[[#This Row],[نام کارشناس دفتر فنی]],Table1[],3,0)</f>
        <v>کارشناس کالیبراسیون و برنامه ریزی تعمیرات برق وابزاردقیق</v>
      </c>
      <c r="G649" s="1" t="s">
        <v>1169</v>
      </c>
      <c r="H649" t="str">
        <f>VLOOKUP(Table1113[[#This Row],[نام شخص کارشناس نظارت]],Table1[],3,0)</f>
        <v>کارشناس برق و ابزار دقیق نظارت (3)</v>
      </c>
      <c r="I649" s="1">
        <f>COUNTIF(Table2[کد سیستم],Table1113[[#This Row],[کد سیستم]])</f>
        <v>1</v>
      </c>
    </row>
    <row r="650" spans="1:9" x14ac:dyDescent="0.25">
      <c r="A650" s="1">
        <v>649</v>
      </c>
      <c r="B650" s="1" t="s">
        <v>2842</v>
      </c>
      <c r="C650" s="1">
        <v>1560</v>
      </c>
      <c r="D650" s="1" t="s">
        <v>3760</v>
      </c>
      <c r="E650" s="1" t="s">
        <v>575</v>
      </c>
      <c r="F650" s="1" t="str">
        <f>VLOOKUP(Table1113[[#This Row],[نام کارشناس دفتر فنی]],Table1[],3,0)</f>
        <v>کارشناس کالیبراسیون و برنامه ریزی تعمیرات برق وابزاردقیق</v>
      </c>
      <c r="G650" s="1" t="s">
        <v>1169</v>
      </c>
      <c r="H650" t="str">
        <f>VLOOKUP(Table1113[[#This Row],[نام شخص کارشناس نظارت]],Table1[],3,0)</f>
        <v>کارشناس برق و ابزار دقیق نظارت (3)</v>
      </c>
      <c r="I650" s="1">
        <f>COUNTIF(Table2[کد سیستم],Table1113[[#This Row],[کد سیستم]])</f>
        <v>1</v>
      </c>
    </row>
    <row r="651" spans="1:9" x14ac:dyDescent="0.25">
      <c r="A651" s="1">
        <v>650</v>
      </c>
      <c r="B651" s="1" t="s">
        <v>2844</v>
      </c>
      <c r="C651" s="1" t="s">
        <v>2844</v>
      </c>
      <c r="D651" s="1" t="s">
        <v>3760</v>
      </c>
      <c r="E651" s="1" t="s">
        <v>575</v>
      </c>
      <c r="F651" s="1" t="str">
        <f>VLOOKUP(Table1113[[#This Row],[نام کارشناس دفتر فنی]],Table1[],3,0)</f>
        <v>کارشناس کالیبراسیون و برنامه ریزی تعمیرات برق وابزاردقیق</v>
      </c>
      <c r="G651" s="1" t="s">
        <v>1169</v>
      </c>
      <c r="H651" t="str">
        <f>VLOOKUP(Table1113[[#This Row],[نام شخص کارشناس نظارت]],Table1[],3,0)</f>
        <v>کارشناس برق و ابزار دقیق نظارت (3)</v>
      </c>
      <c r="I651" s="1">
        <f>COUNTIF(Table2[کد سیستم],Table1113[[#This Row],[کد سیستم]])</f>
        <v>1</v>
      </c>
    </row>
    <row r="652" spans="1:9" x14ac:dyDescent="0.25">
      <c r="A652" s="1">
        <v>651</v>
      </c>
      <c r="B652" s="1" t="s">
        <v>2846</v>
      </c>
      <c r="C652" s="1" t="s">
        <v>2846</v>
      </c>
      <c r="D652" s="1" t="s">
        <v>3760</v>
      </c>
      <c r="E652" s="1" t="s">
        <v>575</v>
      </c>
      <c r="F652" s="1" t="str">
        <f>VLOOKUP(Table1113[[#This Row],[نام کارشناس دفتر فنی]],Table1[],3,0)</f>
        <v>کارشناس کالیبراسیون و برنامه ریزی تعمیرات برق وابزاردقیق</v>
      </c>
      <c r="G652" s="1" t="s">
        <v>1169</v>
      </c>
      <c r="H652" t="str">
        <f>VLOOKUP(Table1113[[#This Row],[نام شخص کارشناس نظارت]],Table1[],3,0)</f>
        <v>کارشناس برق و ابزار دقیق نظارت (3)</v>
      </c>
      <c r="I652" s="1">
        <f>COUNTIF(Table2[کد سیستم],Table1113[[#This Row],[کد سیستم]])</f>
        <v>1</v>
      </c>
    </row>
    <row r="653" spans="1:9" x14ac:dyDescent="0.25">
      <c r="A653" s="1">
        <v>652</v>
      </c>
      <c r="B653" s="1" t="s">
        <v>2848</v>
      </c>
      <c r="C653" s="1" t="s">
        <v>2848</v>
      </c>
      <c r="D653" s="1" t="s">
        <v>3760</v>
      </c>
      <c r="E653" s="1" t="s">
        <v>575</v>
      </c>
      <c r="F653" s="1" t="str">
        <f>VLOOKUP(Table1113[[#This Row],[نام کارشناس دفتر فنی]],Table1[],3,0)</f>
        <v>کارشناس کالیبراسیون و برنامه ریزی تعمیرات برق وابزاردقیق</v>
      </c>
      <c r="G653" s="1" t="s">
        <v>1169</v>
      </c>
      <c r="H653" t="str">
        <f>VLOOKUP(Table1113[[#This Row],[نام شخص کارشناس نظارت]],Table1[],3,0)</f>
        <v>کارشناس برق و ابزار دقیق نظارت (3)</v>
      </c>
      <c r="I653" s="1">
        <f>COUNTIF(Table2[کد سیستم],Table1113[[#This Row],[کد سیستم]])</f>
        <v>1</v>
      </c>
    </row>
    <row r="654" spans="1:9" x14ac:dyDescent="0.25">
      <c r="A654" s="1">
        <v>653</v>
      </c>
      <c r="B654" s="1" t="s">
        <v>2850</v>
      </c>
      <c r="C654" s="1" t="s">
        <v>2850</v>
      </c>
      <c r="D654" s="1" t="s">
        <v>3760</v>
      </c>
      <c r="E654" s="1" t="s">
        <v>575</v>
      </c>
      <c r="F654" s="1" t="str">
        <f>VLOOKUP(Table1113[[#This Row],[نام کارشناس دفتر فنی]],Table1[],3,0)</f>
        <v>کارشناس کالیبراسیون و برنامه ریزی تعمیرات برق وابزاردقیق</v>
      </c>
      <c r="G654" s="1" t="s">
        <v>1169</v>
      </c>
      <c r="H654" t="str">
        <f>VLOOKUP(Table1113[[#This Row],[نام شخص کارشناس نظارت]],Table1[],3,0)</f>
        <v>کارشناس برق و ابزار دقیق نظارت (3)</v>
      </c>
      <c r="I654" s="1">
        <f>COUNTIF(Table2[کد سیستم],Table1113[[#This Row],[کد سیستم]])</f>
        <v>1</v>
      </c>
    </row>
    <row r="655" spans="1:9" x14ac:dyDescent="0.25">
      <c r="A655" s="1">
        <v>654</v>
      </c>
      <c r="B655" s="1" t="s">
        <v>2852</v>
      </c>
      <c r="C655" s="1">
        <v>1570</v>
      </c>
      <c r="D655" s="1" t="s">
        <v>3760</v>
      </c>
      <c r="E655" s="1" t="s">
        <v>575</v>
      </c>
      <c r="F655" s="1" t="str">
        <f>VLOOKUP(Table1113[[#This Row],[نام کارشناس دفتر فنی]],Table1[],3,0)</f>
        <v>کارشناس کالیبراسیون و برنامه ریزی تعمیرات برق وابزاردقیق</v>
      </c>
      <c r="G655" s="1" t="s">
        <v>1169</v>
      </c>
      <c r="H655" t="str">
        <f>VLOOKUP(Table1113[[#This Row],[نام شخص کارشناس نظارت]],Table1[],3,0)</f>
        <v>کارشناس برق و ابزار دقیق نظارت (3)</v>
      </c>
      <c r="I655" s="1">
        <f>COUNTIF(Table2[کد سیستم],Table1113[[#This Row],[کد سیستم]])</f>
        <v>1</v>
      </c>
    </row>
    <row r="656" spans="1:9" x14ac:dyDescent="0.25">
      <c r="A656" s="1">
        <v>655</v>
      </c>
      <c r="B656" s="1" t="s">
        <v>2854</v>
      </c>
      <c r="C656" s="1" t="s">
        <v>2854</v>
      </c>
      <c r="D656" s="1" t="s">
        <v>3760</v>
      </c>
      <c r="E656" s="1" t="s">
        <v>575</v>
      </c>
      <c r="F656" s="1" t="str">
        <f>VLOOKUP(Table1113[[#This Row],[نام کارشناس دفتر فنی]],Table1[],3,0)</f>
        <v>کارشناس کالیبراسیون و برنامه ریزی تعمیرات برق وابزاردقیق</v>
      </c>
      <c r="G656" s="1" t="s">
        <v>1169</v>
      </c>
      <c r="H656" t="str">
        <f>VLOOKUP(Table1113[[#This Row],[نام شخص کارشناس نظارت]],Table1[],3,0)</f>
        <v>کارشناس برق و ابزار دقیق نظارت (3)</v>
      </c>
      <c r="I656" s="1">
        <f>COUNTIF(Table2[کد سیستم],Table1113[[#This Row],[کد سیستم]])</f>
        <v>1</v>
      </c>
    </row>
    <row r="657" spans="1:9" x14ac:dyDescent="0.25">
      <c r="A657" s="1">
        <v>656</v>
      </c>
      <c r="B657" s="1" t="s">
        <v>2856</v>
      </c>
      <c r="C657" s="1" t="s">
        <v>2856</v>
      </c>
      <c r="D657" s="1" t="s">
        <v>3760</v>
      </c>
      <c r="E657" s="1" t="s">
        <v>575</v>
      </c>
      <c r="F657" s="1" t="str">
        <f>VLOOKUP(Table1113[[#This Row],[نام کارشناس دفتر فنی]],Table1[],3,0)</f>
        <v>کارشناس کالیبراسیون و برنامه ریزی تعمیرات برق وابزاردقیق</v>
      </c>
      <c r="G657" s="1" t="s">
        <v>1169</v>
      </c>
      <c r="H657" t="str">
        <f>VLOOKUP(Table1113[[#This Row],[نام شخص کارشناس نظارت]],Table1[],3,0)</f>
        <v>کارشناس برق و ابزار دقیق نظارت (3)</v>
      </c>
      <c r="I657" s="1">
        <f>COUNTIF(Table2[کد سیستم],Table1113[[#This Row],[کد سیستم]])</f>
        <v>1</v>
      </c>
    </row>
    <row r="658" spans="1:9" x14ac:dyDescent="0.25">
      <c r="A658" s="1">
        <v>657</v>
      </c>
      <c r="B658" s="1" t="s">
        <v>2858</v>
      </c>
      <c r="C658" s="1" t="s">
        <v>2858</v>
      </c>
      <c r="D658" s="1" t="s">
        <v>3760</v>
      </c>
      <c r="E658" s="1" t="s">
        <v>575</v>
      </c>
      <c r="F658" s="1" t="str">
        <f>VLOOKUP(Table1113[[#This Row],[نام کارشناس دفتر فنی]],Table1[],3,0)</f>
        <v>کارشناس کالیبراسیون و برنامه ریزی تعمیرات برق وابزاردقیق</v>
      </c>
      <c r="G658" s="1" t="s">
        <v>1169</v>
      </c>
      <c r="H658" t="str">
        <f>VLOOKUP(Table1113[[#This Row],[نام شخص کارشناس نظارت]],Table1[],3,0)</f>
        <v>کارشناس برق و ابزار دقیق نظارت (3)</v>
      </c>
      <c r="I658" s="1">
        <f>COUNTIF(Table2[کد سیستم],Table1113[[#This Row],[کد سیستم]])</f>
        <v>1</v>
      </c>
    </row>
    <row r="659" spans="1:9" x14ac:dyDescent="0.25">
      <c r="A659" s="1">
        <v>658</v>
      </c>
      <c r="B659" s="1" t="s">
        <v>2860</v>
      </c>
      <c r="C659" s="1" t="s">
        <v>2860</v>
      </c>
      <c r="D659" s="1" t="s">
        <v>3760</v>
      </c>
      <c r="E659" s="1" t="s">
        <v>575</v>
      </c>
      <c r="F659" s="1" t="str">
        <f>VLOOKUP(Table1113[[#This Row],[نام کارشناس دفتر فنی]],Table1[],3,0)</f>
        <v>کارشناس کالیبراسیون و برنامه ریزی تعمیرات برق وابزاردقیق</v>
      </c>
      <c r="G659" s="1" t="s">
        <v>1169</v>
      </c>
      <c r="H659" t="str">
        <f>VLOOKUP(Table1113[[#This Row],[نام شخص کارشناس نظارت]],Table1[],3,0)</f>
        <v>کارشناس برق و ابزار دقیق نظارت (3)</v>
      </c>
      <c r="I659" s="1">
        <f>COUNTIF(Table2[کد سیستم],Table1113[[#This Row],[کد سیستم]])</f>
        <v>1</v>
      </c>
    </row>
    <row r="660" spans="1:9" x14ac:dyDescent="0.25">
      <c r="A660" s="1">
        <v>659</v>
      </c>
      <c r="B660" s="1" t="s">
        <v>2862</v>
      </c>
      <c r="C660" s="1" t="s">
        <v>2862</v>
      </c>
      <c r="D660" s="1" t="s">
        <v>3760</v>
      </c>
      <c r="E660" s="1" t="s">
        <v>575</v>
      </c>
      <c r="F660" s="1" t="str">
        <f>VLOOKUP(Table1113[[#This Row],[نام کارشناس دفتر فنی]],Table1[],3,0)</f>
        <v>کارشناس کالیبراسیون و برنامه ریزی تعمیرات برق وابزاردقیق</v>
      </c>
      <c r="G660" s="1" t="s">
        <v>1169</v>
      </c>
      <c r="H660" t="str">
        <f>VLOOKUP(Table1113[[#This Row],[نام شخص کارشناس نظارت]],Table1[],3,0)</f>
        <v>کارشناس برق و ابزار دقیق نظارت (3)</v>
      </c>
      <c r="I660" s="1">
        <f>COUNTIF(Table2[کد سیستم],Table1113[[#This Row],[کد سیستم]])</f>
        <v>1</v>
      </c>
    </row>
    <row r="661" spans="1:9" x14ac:dyDescent="0.25">
      <c r="A661" s="1">
        <v>660</v>
      </c>
      <c r="B661" s="1" t="s">
        <v>2864</v>
      </c>
      <c r="C661" s="1" t="s">
        <v>2864</v>
      </c>
      <c r="D661" s="1" t="s">
        <v>3760</v>
      </c>
      <c r="E661" s="1" t="s">
        <v>575</v>
      </c>
      <c r="F661" s="1" t="str">
        <f>VLOOKUP(Table1113[[#This Row],[نام کارشناس دفتر فنی]],Table1[],3,0)</f>
        <v>کارشناس کالیبراسیون و برنامه ریزی تعمیرات برق وابزاردقیق</v>
      </c>
      <c r="G661" s="1" t="s">
        <v>1169</v>
      </c>
      <c r="H661" t="str">
        <f>VLOOKUP(Table1113[[#This Row],[نام شخص کارشناس نظارت]],Table1[],3,0)</f>
        <v>کارشناس برق و ابزار دقیق نظارت (3)</v>
      </c>
      <c r="I661" s="1">
        <f>COUNTIF(Table2[کد سیستم],Table1113[[#This Row],[کد سیستم]])</f>
        <v>1</v>
      </c>
    </row>
    <row r="662" spans="1:9" x14ac:dyDescent="0.25">
      <c r="A662" s="1">
        <v>661</v>
      </c>
      <c r="B662" s="1" t="s">
        <v>2866</v>
      </c>
      <c r="C662" s="1" t="s">
        <v>2866</v>
      </c>
      <c r="D662" s="1" t="s">
        <v>3760</v>
      </c>
      <c r="E662" s="1" t="s">
        <v>575</v>
      </c>
      <c r="F662" s="1" t="str">
        <f>VLOOKUP(Table1113[[#This Row],[نام کارشناس دفتر فنی]],Table1[],3,0)</f>
        <v>کارشناس کالیبراسیون و برنامه ریزی تعمیرات برق وابزاردقیق</v>
      </c>
      <c r="G662" s="1" t="s">
        <v>1169</v>
      </c>
      <c r="H662" t="str">
        <f>VLOOKUP(Table1113[[#This Row],[نام شخص کارشناس نظارت]],Table1[],3,0)</f>
        <v>کارشناس برق و ابزار دقیق نظارت (3)</v>
      </c>
      <c r="I662" s="1">
        <f>COUNTIF(Table2[کد سیستم],Table1113[[#This Row],[کد سیستم]])</f>
        <v>1</v>
      </c>
    </row>
    <row r="663" spans="1:9" x14ac:dyDescent="0.25">
      <c r="A663" s="1">
        <v>662</v>
      </c>
      <c r="B663" s="1" t="s">
        <v>2868</v>
      </c>
      <c r="C663" s="1" t="s">
        <v>2868</v>
      </c>
      <c r="D663" s="1" t="s">
        <v>3760</v>
      </c>
      <c r="E663" s="1" t="s">
        <v>575</v>
      </c>
      <c r="F663" s="1" t="str">
        <f>VLOOKUP(Table1113[[#This Row],[نام کارشناس دفتر فنی]],Table1[],3,0)</f>
        <v>کارشناس کالیبراسیون و برنامه ریزی تعمیرات برق وابزاردقیق</v>
      </c>
      <c r="G663" s="1" t="s">
        <v>1169</v>
      </c>
      <c r="H663" t="str">
        <f>VLOOKUP(Table1113[[#This Row],[نام شخص کارشناس نظارت]],Table1[],3,0)</f>
        <v>کارشناس برق و ابزار دقیق نظارت (3)</v>
      </c>
      <c r="I663" s="1">
        <f>COUNTIF(Table2[کد سیستم],Table1113[[#This Row],[کد سیستم]])</f>
        <v>1</v>
      </c>
    </row>
    <row r="664" spans="1:9" x14ac:dyDescent="0.25">
      <c r="A664" s="1">
        <v>663</v>
      </c>
      <c r="B664" s="1" t="s">
        <v>2870</v>
      </c>
      <c r="C664" s="1" t="s">
        <v>2870</v>
      </c>
      <c r="D664" s="1" t="s">
        <v>3760</v>
      </c>
      <c r="E664" s="1" t="s">
        <v>575</v>
      </c>
      <c r="F664" s="1" t="str">
        <f>VLOOKUP(Table1113[[#This Row],[نام کارشناس دفتر فنی]],Table1[],3,0)</f>
        <v>کارشناس کالیبراسیون و برنامه ریزی تعمیرات برق وابزاردقیق</v>
      </c>
      <c r="G664" s="1" t="s">
        <v>1169</v>
      </c>
      <c r="H664" t="str">
        <f>VLOOKUP(Table1113[[#This Row],[نام شخص کارشناس نظارت]],Table1[],3,0)</f>
        <v>کارشناس برق و ابزار دقیق نظارت (3)</v>
      </c>
      <c r="I664" s="1">
        <f>COUNTIF(Table2[کد سیستم],Table1113[[#This Row],[کد سیستم]])</f>
        <v>1</v>
      </c>
    </row>
    <row r="665" spans="1:9" x14ac:dyDescent="0.25">
      <c r="A665" s="1">
        <v>664</v>
      </c>
      <c r="B665" s="1" t="s">
        <v>2872</v>
      </c>
      <c r="C665" s="1" t="s">
        <v>2872</v>
      </c>
      <c r="D665" s="1" t="s">
        <v>3760</v>
      </c>
      <c r="E665" s="1" t="s">
        <v>575</v>
      </c>
      <c r="F665" s="1" t="str">
        <f>VLOOKUP(Table1113[[#This Row],[نام کارشناس دفتر فنی]],Table1[],3,0)</f>
        <v>کارشناس کالیبراسیون و برنامه ریزی تعمیرات برق وابزاردقیق</v>
      </c>
      <c r="G665" s="1" t="s">
        <v>1169</v>
      </c>
      <c r="H665" t="str">
        <f>VLOOKUP(Table1113[[#This Row],[نام شخص کارشناس نظارت]],Table1[],3,0)</f>
        <v>کارشناس برق و ابزار دقیق نظارت (3)</v>
      </c>
      <c r="I665" s="1">
        <f>COUNTIF(Table2[کد سیستم],Table1113[[#This Row],[کد سیستم]])</f>
        <v>1</v>
      </c>
    </row>
    <row r="666" spans="1:9" x14ac:dyDescent="0.25">
      <c r="A666" s="1">
        <v>665</v>
      </c>
      <c r="B666" s="1" t="s">
        <v>2874</v>
      </c>
      <c r="C666" s="1">
        <v>1580</v>
      </c>
      <c r="D666" s="1" t="s">
        <v>3760</v>
      </c>
      <c r="E666" s="1" t="s">
        <v>575</v>
      </c>
      <c r="F666" s="1" t="str">
        <f>VLOOKUP(Table1113[[#This Row],[نام کارشناس دفتر فنی]],Table1[],3,0)</f>
        <v>کارشناس کالیبراسیون و برنامه ریزی تعمیرات برق وابزاردقیق</v>
      </c>
      <c r="G666" s="1" t="s">
        <v>1169</v>
      </c>
      <c r="H666" t="str">
        <f>VLOOKUP(Table1113[[#This Row],[نام شخص کارشناس نظارت]],Table1[],3,0)</f>
        <v>کارشناس برق و ابزار دقیق نظارت (3)</v>
      </c>
      <c r="I666" s="1">
        <f>COUNTIF(Table2[کد سیستم],Table1113[[#This Row],[کد سیستم]])</f>
        <v>1</v>
      </c>
    </row>
    <row r="667" spans="1:9" x14ac:dyDescent="0.25">
      <c r="A667" s="1">
        <v>666</v>
      </c>
      <c r="B667" s="1" t="s">
        <v>2876</v>
      </c>
      <c r="C667" s="1" t="s">
        <v>2876</v>
      </c>
      <c r="D667" s="1" t="s">
        <v>3760</v>
      </c>
      <c r="E667" s="1" t="s">
        <v>575</v>
      </c>
      <c r="F667" s="1" t="str">
        <f>VLOOKUP(Table1113[[#This Row],[نام کارشناس دفتر فنی]],Table1[],3,0)</f>
        <v>کارشناس کالیبراسیون و برنامه ریزی تعمیرات برق وابزاردقیق</v>
      </c>
      <c r="G667" s="1" t="s">
        <v>1169</v>
      </c>
      <c r="H667" t="str">
        <f>VLOOKUP(Table1113[[#This Row],[نام شخص کارشناس نظارت]],Table1[],3,0)</f>
        <v>کارشناس برق و ابزار دقیق نظارت (3)</v>
      </c>
      <c r="I667" s="1">
        <f>COUNTIF(Table2[کد سیستم],Table1113[[#This Row],[کد سیستم]])</f>
        <v>1</v>
      </c>
    </row>
    <row r="668" spans="1:9" x14ac:dyDescent="0.25">
      <c r="A668" s="1">
        <v>667</v>
      </c>
      <c r="B668" s="1" t="s">
        <v>2878</v>
      </c>
      <c r="C668" s="1" t="s">
        <v>2878</v>
      </c>
      <c r="D668" s="1" t="s">
        <v>3760</v>
      </c>
      <c r="E668" s="1" t="s">
        <v>575</v>
      </c>
      <c r="F668" s="1" t="str">
        <f>VLOOKUP(Table1113[[#This Row],[نام کارشناس دفتر فنی]],Table1[],3,0)</f>
        <v>کارشناس کالیبراسیون و برنامه ریزی تعمیرات برق وابزاردقیق</v>
      </c>
      <c r="G668" s="1" t="s">
        <v>1169</v>
      </c>
      <c r="H668" t="str">
        <f>VLOOKUP(Table1113[[#This Row],[نام شخص کارشناس نظارت]],Table1[],3,0)</f>
        <v>کارشناس برق و ابزار دقیق نظارت (3)</v>
      </c>
      <c r="I668" s="1">
        <f>COUNTIF(Table2[کد سیستم],Table1113[[#This Row],[کد سیستم]])</f>
        <v>1</v>
      </c>
    </row>
    <row r="669" spans="1:9" x14ac:dyDescent="0.25">
      <c r="A669" s="1">
        <v>668</v>
      </c>
      <c r="B669" s="1" t="s">
        <v>2880</v>
      </c>
      <c r="C669" s="1" t="s">
        <v>2880</v>
      </c>
      <c r="D669" s="1" t="s">
        <v>3760</v>
      </c>
      <c r="E669" s="1" t="s">
        <v>575</v>
      </c>
      <c r="F669" s="1" t="str">
        <f>VLOOKUP(Table1113[[#This Row],[نام کارشناس دفتر فنی]],Table1[],3,0)</f>
        <v>کارشناس کالیبراسیون و برنامه ریزی تعمیرات برق وابزاردقیق</v>
      </c>
      <c r="G669" s="1" t="s">
        <v>1169</v>
      </c>
      <c r="H669" t="str">
        <f>VLOOKUP(Table1113[[#This Row],[نام شخص کارشناس نظارت]],Table1[],3,0)</f>
        <v>کارشناس برق و ابزار دقیق نظارت (3)</v>
      </c>
      <c r="I669" s="1">
        <f>COUNTIF(Table2[کد سیستم],Table1113[[#This Row],[کد سیستم]])</f>
        <v>1</v>
      </c>
    </row>
    <row r="670" spans="1:9" x14ac:dyDescent="0.25">
      <c r="A670" s="1">
        <v>669</v>
      </c>
      <c r="B670" s="1" t="s">
        <v>2882</v>
      </c>
      <c r="C670" s="1">
        <v>1590</v>
      </c>
      <c r="D670" s="1" t="s">
        <v>3760</v>
      </c>
      <c r="E670" s="1" t="s">
        <v>575</v>
      </c>
      <c r="F670" s="1" t="str">
        <f>VLOOKUP(Table1113[[#This Row],[نام کارشناس دفتر فنی]],Table1[],3,0)</f>
        <v>کارشناس کالیبراسیون و برنامه ریزی تعمیرات برق وابزاردقیق</v>
      </c>
      <c r="G670" s="1" t="s">
        <v>1000</v>
      </c>
      <c r="H670" t="str">
        <f>VLOOKUP(Table1113[[#This Row],[نام شخص کارشناس نظارت]],Table1[],3,0)</f>
        <v>کارشناس برق و ابزار دقیق نظارت (2)</v>
      </c>
      <c r="I670" s="1">
        <f>COUNTIF(Table2[کد سیستم],Table1113[[#This Row],[کد سیستم]])</f>
        <v>1</v>
      </c>
    </row>
    <row r="671" spans="1:9" x14ac:dyDescent="0.25">
      <c r="A671" s="1">
        <v>670</v>
      </c>
      <c r="B671" s="1" t="s">
        <v>2884</v>
      </c>
      <c r="C671" s="1" t="s">
        <v>2884</v>
      </c>
      <c r="D671" s="1" t="s">
        <v>3760</v>
      </c>
      <c r="E671" s="1" t="s">
        <v>575</v>
      </c>
      <c r="F671" s="1" t="str">
        <f>VLOOKUP(Table1113[[#This Row],[نام کارشناس دفتر فنی]],Table1[],3,0)</f>
        <v>کارشناس کالیبراسیون و برنامه ریزی تعمیرات برق وابزاردقیق</v>
      </c>
      <c r="G671" s="1" t="s">
        <v>1000</v>
      </c>
      <c r="H671" t="str">
        <f>VLOOKUP(Table1113[[#This Row],[نام شخص کارشناس نظارت]],Table1[],3,0)</f>
        <v>کارشناس برق و ابزار دقیق نظارت (2)</v>
      </c>
      <c r="I671" s="1">
        <f>COUNTIF(Table2[کد سیستم],Table1113[[#This Row],[کد سیستم]])</f>
        <v>1</v>
      </c>
    </row>
    <row r="672" spans="1:9" x14ac:dyDescent="0.25">
      <c r="A672" s="1">
        <v>671</v>
      </c>
      <c r="B672" s="1" t="s">
        <v>2886</v>
      </c>
      <c r="C672" s="1" t="s">
        <v>2886</v>
      </c>
      <c r="D672" s="1" t="s">
        <v>3760</v>
      </c>
      <c r="E672" s="1" t="s">
        <v>575</v>
      </c>
      <c r="F672" s="1" t="str">
        <f>VLOOKUP(Table1113[[#This Row],[نام کارشناس دفتر فنی]],Table1[],3,0)</f>
        <v>کارشناس کالیبراسیون و برنامه ریزی تعمیرات برق وابزاردقیق</v>
      </c>
      <c r="G672" s="1" t="s">
        <v>1000</v>
      </c>
      <c r="H672" t="str">
        <f>VLOOKUP(Table1113[[#This Row],[نام شخص کارشناس نظارت]],Table1[],3,0)</f>
        <v>کارشناس برق و ابزار دقیق نظارت (2)</v>
      </c>
      <c r="I672" s="1">
        <f>COUNTIF(Table2[کد سیستم],Table1113[[#This Row],[کد سیستم]])</f>
        <v>1</v>
      </c>
    </row>
    <row r="673" spans="1:9" x14ac:dyDescent="0.25">
      <c r="A673" s="1">
        <v>672</v>
      </c>
      <c r="B673" s="1" t="s">
        <v>2888</v>
      </c>
      <c r="C673" s="1" t="s">
        <v>2888</v>
      </c>
      <c r="D673" s="1" t="s">
        <v>3760</v>
      </c>
      <c r="E673" s="1" t="s">
        <v>575</v>
      </c>
      <c r="F673" s="1" t="str">
        <f>VLOOKUP(Table1113[[#This Row],[نام کارشناس دفتر فنی]],Table1[],3,0)</f>
        <v>کارشناس کالیبراسیون و برنامه ریزی تعمیرات برق وابزاردقیق</v>
      </c>
      <c r="G673" s="1" t="s">
        <v>1000</v>
      </c>
      <c r="H673" t="str">
        <f>VLOOKUP(Table1113[[#This Row],[نام شخص کارشناس نظارت]],Table1[],3,0)</f>
        <v>کارشناس برق و ابزار دقیق نظارت (2)</v>
      </c>
      <c r="I673" s="1">
        <f>COUNTIF(Table2[کد سیستم],Table1113[[#This Row],[کد سیستم]])</f>
        <v>1</v>
      </c>
    </row>
    <row r="674" spans="1:9" x14ac:dyDescent="0.25">
      <c r="A674" s="1">
        <v>673</v>
      </c>
      <c r="B674" s="1" t="s">
        <v>2890</v>
      </c>
      <c r="C674" s="1" t="s">
        <v>2890</v>
      </c>
      <c r="D674" s="1" t="s">
        <v>3760</v>
      </c>
      <c r="E674" s="1" t="s">
        <v>575</v>
      </c>
      <c r="F674" s="1" t="str">
        <f>VLOOKUP(Table1113[[#This Row],[نام کارشناس دفتر فنی]],Table1[],3,0)</f>
        <v>کارشناس کالیبراسیون و برنامه ریزی تعمیرات برق وابزاردقیق</v>
      </c>
      <c r="G674" s="1" t="s">
        <v>1000</v>
      </c>
      <c r="H674" t="str">
        <f>VLOOKUP(Table1113[[#This Row],[نام شخص کارشناس نظارت]],Table1[],3,0)</f>
        <v>کارشناس برق و ابزار دقیق نظارت (2)</v>
      </c>
      <c r="I674" s="1">
        <f>COUNTIF(Table2[کد سیستم],Table1113[[#This Row],[کد سیستم]])</f>
        <v>1</v>
      </c>
    </row>
    <row r="675" spans="1:9" x14ac:dyDescent="0.25">
      <c r="A675" s="1">
        <v>674</v>
      </c>
      <c r="B675" s="1" t="s">
        <v>2892</v>
      </c>
      <c r="C675" s="1" t="s">
        <v>2892</v>
      </c>
      <c r="D675" s="1" t="s">
        <v>3760</v>
      </c>
      <c r="E675" s="1" t="s">
        <v>575</v>
      </c>
      <c r="F675" s="1" t="str">
        <f>VLOOKUP(Table1113[[#This Row],[نام کارشناس دفتر فنی]],Table1[],3,0)</f>
        <v>کارشناس کالیبراسیون و برنامه ریزی تعمیرات برق وابزاردقیق</v>
      </c>
      <c r="G675" s="1" t="s">
        <v>1000</v>
      </c>
      <c r="H675" t="str">
        <f>VLOOKUP(Table1113[[#This Row],[نام شخص کارشناس نظارت]],Table1[],3,0)</f>
        <v>کارشناس برق و ابزار دقیق نظارت (2)</v>
      </c>
      <c r="I675" s="1">
        <f>COUNTIF(Table2[کد سیستم],Table1113[[#This Row],[کد سیستم]])</f>
        <v>1</v>
      </c>
    </row>
    <row r="676" spans="1:9" x14ac:dyDescent="0.25">
      <c r="A676" s="1">
        <v>675</v>
      </c>
      <c r="B676" s="1" t="s">
        <v>2894</v>
      </c>
      <c r="C676" s="1" t="s">
        <v>2894</v>
      </c>
      <c r="D676" s="1" t="s">
        <v>3760</v>
      </c>
      <c r="E676" s="1" t="s">
        <v>575</v>
      </c>
      <c r="F676" s="1" t="str">
        <f>VLOOKUP(Table1113[[#This Row],[نام کارشناس دفتر فنی]],Table1[],3,0)</f>
        <v>کارشناس کالیبراسیون و برنامه ریزی تعمیرات برق وابزاردقیق</v>
      </c>
      <c r="G676" s="1" t="s">
        <v>1000</v>
      </c>
      <c r="H676" t="str">
        <f>VLOOKUP(Table1113[[#This Row],[نام شخص کارشناس نظارت]],Table1[],3,0)</f>
        <v>کارشناس برق و ابزار دقیق نظارت (2)</v>
      </c>
      <c r="I676" s="1">
        <f>COUNTIF(Table2[کد سیستم],Table1113[[#This Row],[کد سیستم]])</f>
        <v>1</v>
      </c>
    </row>
    <row r="677" spans="1:9" x14ac:dyDescent="0.25">
      <c r="A677" s="1">
        <v>676</v>
      </c>
      <c r="B677" s="1" t="s">
        <v>2896</v>
      </c>
      <c r="C677" s="1" t="s">
        <v>2896</v>
      </c>
      <c r="D677" s="1" t="s">
        <v>3760</v>
      </c>
      <c r="E677" s="1" t="s">
        <v>575</v>
      </c>
      <c r="F677" s="1" t="str">
        <f>VLOOKUP(Table1113[[#This Row],[نام کارشناس دفتر فنی]],Table1[],3,0)</f>
        <v>کارشناس کالیبراسیون و برنامه ریزی تعمیرات برق وابزاردقیق</v>
      </c>
      <c r="G677" s="1" t="s">
        <v>1000</v>
      </c>
      <c r="H677" t="str">
        <f>VLOOKUP(Table1113[[#This Row],[نام شخص کارشناس نظارت]],Table1[],3,0)</f>
        <v>کارشناس برق و ابزار دقیق نظارت (2)</v>
      </c>
      <c r="I677" s="1">
        <f>COUNTIF(Table2[کد سیستم],Table1113[[#This Row],[کد سیستم]])</f>
        <v>1</v>
      </c>
    </row>
    <row r="678" spans="1:9" x14ac:dyDescent="0.25">
      <c r="A678" s="1">
        <v>677</v>
      </c>
      <c r="B678" s="1" t="s">
        <v>2898</v>
      </c>
      <c r="C678" s="1" t="s">
        <v>2898</v>
      </c>
      <c r="D678" s="1" t="s">
        <v>3760</v>
      </c>
      <c r="E678" s="1" t="s">
        <v>575</v>
      </c>
      <c r="F678" s="1" t="str">
        <f>VLOOKUP(Table1113[[#This Row],[نام کارشناس دفتر فنی]],Table1[],3,0)</f>
        <v>کارشناس کالیبراسیون و برنامه ریزی تعمیرات برق وابزاردقیق</v>
      </c>
      <c r="G678" s="1" t="s">
        <v>1000</v>
      </c>
      <c r="H678" t="str">
        <f>VLOOKUP(Table1113[[#This Row],[نام شخص کارشناس نظارت]],Table1[],3,0)</f>
        <v>کارشناس برق و ابزار دقیق نظارت (2)</v>
      </c>
      <c r="I678" s="1">
        <f>COUNTIF(Table2[کد سیستم],Table1113[[#This Row],[کد سیستم]])</f>
        <v>1</v>
      </c>
    </row>
    <row r="679" spans="1:9" x14ac:dyDescent="0.25">
      <c r="A679" s="1">
        <v>678</v>
      </c>
      <c r="B679" s="1" t="s">
        <v>2900</v>
      </c>
      <c r="C679" s="1" t="s">
        <v>2900</v>
      </c>
      <c r="D679" s="1" t="s">
        <v>3760</v>
      </c>
      <c r="E679" s="1" t="s">
        <v>575</v>
      </c>
      <c r="F679" s="1" t="str">
        <f>VLOOKUP(Table1113[[#This Row],[نام کارشناس دفتر فنی]],Table1[],3,0)</f>
        <v>کارشناس کالیبراسیون و برنامه ریزی تعمیرات برق وابزاردقیق</v>
      </c>
      <c r="G679" s="1" t="s">
        <v>1000</v>
      </c>
      <c r="H679" t="str">
        <f>VLOOKUP(Table1113[[#This Row],[نام شخص کارشناس نظارت]],Table1[],3,0)</f>
        <v>کارشناس برق و ابزار دقیق نظارت (2)</v>
      </c>
      <c r="I679" s="1">
        <f>COUNTIF(Table2[کد سیستم],Table1113[[#This Row],[کد سیستم]])</f>
        <v>1</v>
      </c>
    </row>
    <row r="680" spans="1:9" x14ac:dyDescent="0.25">
      <c r="A680" s="1">
        <v>679</v>
      </c>
      <c r="B680" s="1" t="s">
        <v>2902</v>
      </c>
      <c r="C680" s="1" t="s">
        <v>2902</v>
      </c>
      <c r="D680" s="1" t="s">
        <v>3760</v>
      </c>
      <c r="E680" s="1" t="s">
        <v>575</v>
      </c>
      <c r="F680" s="1" t="str">
        <f>VLOOKUP(Table1113[[#This Row],[نام کارشناس دفتر فنی]],Table1[],3,0)</f>
        <v>کارشناس کالیبراسیون و برنامه ریزی تعمیرات برق وابزاردقیق</v>
      </c>
      <c r="G680" s="1" t="s">
        <v>1000</v>
      </c>
      <c r="H680" t="str">
        <f>VLOOKUP(Table1113[[#This Row],[نام شخص کارشناس نظارت]],Table1[],3,0)</f>
        <v>کارشناس برق و ابزار دقیق نظارت (2)</v>
      </c>
      <c r="I680" s="1">
        <f>COUNTIF(Table2[کد سیستم],Table1113[[#This Row],[کد سیستم]])</f>
        <v>1</v>
      </c>
    </row>
    <row r="681" spans="1:9" x14ac:dyDescent="0.25">
      <c r="A681" s="1">
        <v>680</v>
      </c>
      <c r="B681" s="1" t="s">
        <v>2904</v>
      </c>
      <c r="C681" s="1" t="s">
        <v>2904</v>
      </c>
      <c r="D681" s="1" t="s">
        <v>3760</v>
      </c>
      <c r="E681" s="1" t="s">
        <v>575</v>
      </c>
      <c r="F681" s="1" t="str">
        <f>VLOOKUP(Table1113[[#This Row],[نام کارشناس دفتر فنی]],Table1[],3,0)</f>
        <v>کارشناس کالیبراسیون و برنامه ریزی تعمیرات برق وابزاردقیق</v>
      </c>
      <c r="G681" s="1" t="s">
        <v>1000</v>
      </c>
      <c r="H681" t="str">
        <f>VLOOKUP(Table1113[[#This Row],[نام شخص کارشناس نظارت]],Table1[],3,0)</f>
        <v>کارشناس برق و ابزار دقیق نظارت (2)</v>
      </c>
      <c r="I681" s="1">
        <f>COUNTIF(Table2[کد سیستم],Table1113[[#This Row],[کد سیستم]])</f>
        <v>1</v>
      </c>
    </row>
    <row r="682" spans="1:9" x14ac:dyDescent="0.25">
      <c r="A682" s="1">
        <v>681</v>
      </c>
      <c r="B682" s="1" t="s">
        <v>2906</v>
      </c>
      <c r="C682" s="1" t="s">
        <v>2906</v>
      </c>
      <c r="D682" s="1" t="s">
        <v>3760</v>
      </c>
      <c r="E682" s="1" t="s">
        <v>575</v>
      </c>
      <c r="F682" s="1" t="str">
        <f>VLOOKUP(Table1113[[#This Row],[نام کارشناس دفتر فنی]],Table1[],3,0)</f>
        <v>کارشناس کالیبراسیون و برنامه ریزی تعمیرات برق وابزاردقیق</v>
      </c>
      <c r="G682" s="1" t="s">
        <v>1000</v>
      </c>
      <c r="H682" t="str">
        <f>VLOOKUP(Table1113[[#This Row],[نام شخص کارشناس نظارت]],Table1[],3,0)</f>
        <v>کارشناس برق و ابزار دقیق نظارت (2)</v>
      </c>
      <c r="I682" s="1">
        <f>COUNTIF(Table2[کد سیستم],Table1113[[#This Row],[کد سیستم]])</f>
        <v>1</v>
      </c>
    </row>
    <row r="683" spans="1:9" x14ac:dyDescent="0.25">
      <c r="A683" s="1">
        <v>682</v>
      </c>
      <c r="B683" s="1" t="s">
        <v>2908</v>
      </c>
      <c r="C683" s="1" t="s">
        <v>2908</v>
      </c>
      <c r="D683" s="1" t="s">
        <v>3760</v>
      </c>
      <c r="E683" s="1" t="s">
        <v>575</v>
      </c>
      <c r="F683" s="1" t="str">
        <f>VLOOKUP(Table1113[[#This Row],[نام کارشناس دفتر فنی]],Table1[],3,0)</f>
        <v>کارشناس کالیبراسیون و برنامه ریزی تعمیرات برق وابزاردقیق</v>
      </c>
      <c r="G683" s="1" t="s">
        <v>1000</v>
      </c>
      <c r="H683" t="str">
        <f>VLOOKUP(Table1113[[#This Row],[نام شخص کارشناس نظارت]],Table1[],3,0)</f>
        <v>کارشناس برق و ابزار دقیق نظارت (2)</v>
      </c>
      <c r="I683" s="1">
        <f>COUNTIF(Table2[کد سیستم],Table1113[[#This Row],[کد سیستم]])</f>
        <v>1</v>
      </c>
    </row>
    <row r="684" spans="1:9" x14ac:dyDescent="0.25">
      <c r="A684" s="1">
        <v>683</v>
      </c>
      <c r="B684" s="1" t="s">
        <v>2910</v>
      </c>
      <c r="C684" s="1" t="s">
        <v>2910</v>
      </c>
      <c r="D684" s="1" t="s">
        <v>3760</v>
      </c>
      <c r="E684" s="1" t="s">
        <v>575</v>
      </c>
      <c r="F684" s="1" t="str">
        <f>VLOOKUP(Table1113[[#This Row],[نام کارشناس دفتر فنی]],Table1[],3,0)</f>
        <v>کارشناس کالیبراسیون و برنامه ریزی تعمیرات برق وابزاردقیق</v>
      </c>
      <c r="G684" s="1" t="s">
        <v>1000</v>
      </c>
      <c r="H684" t="str">
        <f>VLOOKUP(Table1113[[#This Row],[نام شخص کارشناس نظارت]],Table1[],3,0)</f>
        <v>کارشناس برق و ابزار دقیق نظارت (2)</v>
      </c>
      <c r="I684" s="1">
        <f>COUNTIF(Table2[کد سیستم],Table1113[[#This Row],[کد سیستم]])</f>
        <v>1</v>
      </c>
    </row>
    <row r="685" spans="1:9" x14ac:dyDescent="0.25">
      <c r="A685" s="1">
        <v>684</v>
      </c>
      <c r="B685" s="1" t="s">
        <v>2912</v>
      </c>
      <c r="C685" s="1" t="s">
        <v>2912</v>
      </c>
      <c r="D685" s="1" t="s">
        <v>3760</v>
      </c>
      <c r="E685" s="1" t="s">
        <v>575</v>
      </c>
      <c r="F685" s="1" t="str">
        <f>VLOOKUP(Table1113[[#This Row],[نام کارشناس دفتر فنی]],Table1[],3,0)</f>
        <v>کارشناس کالیبراسیون و برنامه ریزی تعمیرات برق وابزاردقیق</v>
      </c>
      <c r="G685" s="1" t="s">
        <v>1000</v>
      </c>
      <c r="H685" t="str">
        <f>VLOOKUP(Table1113[[#This Row],[نام شخص کارشناس نظارت]],Table1[],3,0)</f>
        <v>کارشناس برق و ابزار دقیق نظارت (2)</v>
      </c>
      <c r="I685" s="1">
        <f>COUNTIF(Table2[کد سیستم],Table1113[[#This Row],[کد سیستم]])</f>
        <v>1</v>
      </c>
    </row>
    <row r="686" spans="1:9" hidden="1" x14ac:dyDescent="0.25">
      <c r="A686" s="1">
        <v>685</v>
      </c>
      <c r="B686" s="1" t="s">
        <v>2914</v>
      </c>
      <c r="C686" s="1">
        <v>160</v>
      </c>
      <c r="D686" s="1" t="s">
        <v>3760</v>
      </c>
      <c r="E686" s="1" t="s">
        <v>586</v>
      </c>
      <c r="F686" s="1" t="str">
        <f>VLOOKUP(Table1113[[#This Row],[نام کارشناس دفتر فنی]],Table1[],3,0)</f>
        <v>کارشناس بازرسی وبرنامه ریزی تعمیرات برق وابزاردقیق(2)</v>
      </c>
      <c r="G686" s="1" t="s">
        <v>1000</v>
      </c>
      <c r="H686" t="str">
        <f>VLOOKUP(Table1113[[#This Row],[نام شخص کارشناس نظارت]],Table1[],3,0)</f>
        <v>کارشناس برق و ابزار دقیق نظارت (2)</v>
      </c>
      <c r="I686" s="1">
        <f>COUNTIF(Table2[کد سیستم],Table1113[[#This Row],[کد سیستم]])</f>
        <v>1</v>
      </c>
    </row>
    <row r="687" spans="1:9" x14ac:dyDescent="0.25">
      <c r="A687" s="1">
        <v>686</v>
      </c>
      <c r="B687" s="1" t="s">
        <v>2916</v>
      </c>
      <c r="C687" s="1">
        <v>200</v>
      </c>
      <c r="D687" s="1" t="s">
        <v>3760</v>
      </c>
      <c r="E687" s="1" t="s">
        <v>575</v>
      </c>
      <c r="F687" s="1" t="str">
        <f>VLOOKUP(Table1113[[#This Row],[نام کارشناس دفتر فنی]],Table1[],3,0)</f>
        <v>کارشناس کالیبراسیون و برنامه ریزی تعمیرات برق وابزاردقیق</v>
      </c>
      <c r="G687" s="1" t="s">
        <v>1000</v>
      </c>
      <c r="H687" t="str">
        <f>VLOOKUP(Table1113[[#This Row],[نام شخص کارشناس نظارت]],Table1[],3,0)</f>
        <v>کارشناس برق و ابزار دقیق نظارت (2)</v>
      </c>
      <c r="I687" s="1">
        <f>COUNTIF(Table2[کد سیستم],Table1113[[#This Row],[کد سیستم]])</f>
        <v>1</v>
      </c>
    </row>
    <row r="688" spans="1:9" x14ac:dyDescent="0.25">
      <c r="A688" s="1">
        <v>687</v>
      </c>
      <c r="B688" s="1" t="s">
        <v>2918</v>
      </c>
      <c r="C688" s="1">
        <v>210</v>
      </c>
      <c r="D688" s="1" t="s">
        <v>3760</v>
      </c>
      <c r="E688" s="1" t="s">
        <v>575</v>
      </c>
      <c r="F688" s="1" t="str">
        <f>VLOOKUP(Table1113[[#This Row],[نام کارشناس دفتر فنی]],Table1[],3,0)</f>
        <v>کارشناس کالیبراسیون و برنامه ریزی تعمیرات برق وابزاردقیق</v>
      </c>
      <c r="G688" s="1" t="s">
        <v>1000</v>
      </c>
      <c r="H688" t="str">
        <f>VLOOKUP(Table1113[[#This Row],[نام شخص کارشناس نظارت]],Table1[],3,0)</f>
        <v>کارشناس برق و ابزار دقیق نظارت (2)</v>
      </c>
      <c r="I688" s="1">
        <f>COUNTIF(Table2[کد سیستم],Table1113[[#This Row],[کد سیستم]])</f>
        <v>1</v>
      </c>
    </row>
    <row r="689" spans="1:9" x14ac:dyDescent="0.25">
      <c r="A689" s="1">
        <v>688</v>
      </c>
      <c r="B689" s="1" t="s">
        <v>2920</v>
      </c>
      <c r="C689" s="1">
        <v>300</v>
      </c>
      <c r="D689" s="1" t="s">
        <v>3760</v>
      </c>
      <c r="E689" s="1" t="s">
        <v>575</v>
      </c>
      <c r="F689" s="1" t="str">
        <f>VLOOKUP(Table1113[[#This Row],[نام کارشناس دفتر فنی]],Table1[],3,0)</f>
        <v>کارشناس کالیبراسیون و برنامه ریزی تعمیرات برق وابزاردقیق</v>
      </c>
      <c r="G689" s="1" t="s">
        <v>1000</v>
      </c>
      <c r="H689" t="str">
        <f>VLOOKUP(Table1113[[#This Row],[نام شخص کارشناس نظارت]],Table1[],3,0)</f>
        <v>کارشناس برق و ابزار دقیق نظارت (2)</v>
      </c>
      <c r="I689" s="1">
        <f>COUNTIF(Table2[کد سیستم],Table1113[[#This Row],[کد سیستم]])</f>
        <v>1</v>
      </c>
    </row>
    <row r="690" spans="1:9" x14ac:dyDescent="0.25">
      <c r="A690" s="1">
        <v>689</v>
      </c>
      <c r="B690" s="1" t="s">
        <v>2922</v>
      </c>
      <c r="C690" s="1">
        <v>310</v>
      </c>
      <c r="D690" s="1" t="s">
        <v>3760</v>
      </c>
      <c r="E690" s="1" t="s">
        <v>575</v>
      </c>
      <c r="F690" s="1" t="str">
        <f>VLOOKUP(Table1113[[#This Row],[نام کارشناس دفتر فنی]],Table1[],3,0)</f>
        <v>کارشناس کالیبراسیون و برنامه ریزی تعمیرات برق وابزاردقیق</v>
      </c>
      <c r="G690" s="1" t="s">
        <v>1000</v>
      </c>
      <c r="H690" t="str">
        <f>VLOOKUP(Table1113[[#This Row],[نام شخص کارشناس نظارت]],Table1[],3,0)</f>
        <v>کارشناس برق و ابزار دقیق نظارت (2)</v>
      </c>
      <c r="I690" s="1">
        <f>COUNTIF(Table2[کد سیستم],Table1113[[#This Row],[کد سیستم]])</f>
        <v>1</v>
      </c>
    </row>
    <row r="691" spans="1:9" x14ac:dyDescent="0.25">
      <c r="A691" s="1">
        <v>690</v>
      </c>
      <c r="B691" s="1" t="s">
        <v>2924</v>
      </c>
      <c r="C691" s="1">
        <v>330</v>
      </c>
      <c r="D691" s="1" t="s">
        <v>3760</v>
      </c>
      <c r="E691" s="1" t="s">
        <v>575</v>
      </c>
      <c r="F691" s="1" t="str">
        <f>VLOOKUP(Table1113[[#This Row],[نام کارشناس دفتر فنی]],Table1[],3,0)</f>
        <v>کارشناس کالیبراسیون و برنامه ریزی تعمیرات برق وابزاردقیق</v>
      </c>
      <c r="G691" s="1" t="s">
        <v>1000</v>
      </c>
      <c r="H691" t="str">
        <f>VLOOKUP(Table1113[[#This Row],[نام شخص کارشناس نظارت]],Table1[],3,0)</f>
        <v>کارشناس برق و ابزار دقیق نظارت (2)</v>
      </c>
      <c r="I691" s="1">
        <f>COUNTIF(Table2[کد سیستم],Table1113[[#This Row],[کد سیستم]])</f>
        <v>1</v>
      </c>
    </row>
    <row r="692" spans="1:9" hidden="1" x14ac:dyDescent="0.25">
      <c r="A692" s="1">
        <v>691</v>
      </c>
      <c r="B692" s="1" t="s">
        <v>2926</v>
      </c>
      <c r="C692" s="1">
        <v>500</v>
      </c>
      <c r="D692" s="1" t="s">
        <v>3760</v>
      </c>
      <c r="E692" s="1" t="s">
        <v>418</v>
      </c>
      <c r="F692" s="1" t="str">
        <f>VLOOKUP(Table1113[[#This Row],[نام کارشناس دفتر فنی]],Table1[],3,0)</f>
        <v>کارشناس بازرسی وبرنامه ریزی تعمیرات برق وابزاردقیق(1)</v>
      </c>
      <c r="G692" s="1" t="s">
        <v>1000</v>
      </c>
      <c r="H692" t="str">
        <f>VLOOKUP(Table1113[[#This Row],[نام شخص کارشناس نظارت]],Table1[],3,0)</f>
        <v>کارشناس برق و ابزار دقیق نظارت (2)</v>
      </c>
      <c r="I692" s="1">
        <f>COUNTIF(Table2[کد سیستم],Table1113[[#This Row],[کد سیستم]])</f>
        <v>1</v>
      </c>
    </row>
    <row r="693" spans="1:9" hidden="1" x14ac:dyDescent="0.25">
      <c r="A693" s="1">
        <v>692</v>
      </c>
      <c r="B693" s="1" t="s">
        <v>2928</v>
      </c>
      <c r="C693" s="1">
        <v>510</v>
      </c>
      <c r="D693" s="1" t="s">
        <v>3760</v>
      </c>
      <c r="E693" s="1" t="s">
        <v>418</v>
      </c>
      <c r="F693" s="1" t="str">
        <f>VLOOKUP(Table1113[[#This Row],[نام کارشناس دفتر فنی]],Table1[],3,0)</f>
        <v>کارشناس بازرسی وبرنامه ریزی تعمیرات برق وابزاردقیق(1)</v>
      </c>
      <c r="G693" s="1" t="s">
        <v>1000</v>
      </c>
      <c r="H693" t="str">
        <f>VLOOKUP(Table1113[[#This Row],[نام شخص کارشناس نظارت]],Table1[],3,0)</f>
        <v>کارشناس برق و ابزار دقیق نظارت (2)</v>
      </c>
      <c r="I693" s="1">
        <f>COUNTIF(Table2[کد سیستم],Table1113[[#This Row],[کد سیستم]])</f>
        <v>1</v>
      </c>
    </row>
    <row r="694" spans="1:9" hidden="1" x14ac:dyDescent="0.25">
      <c r="A694" s="1">
        <v>693</v>
      </c>
      <c r="B694" s="1" t="s">
        <v>2930</v>
      </c>
      <c r="C694" s="1">
        <v>520</v>
      </c>
      <c r="D694" s="1" t="s">
        <v>3760</v>
      </c>
      <c r="E694" s="1" t="s">
        <v>418</v>
      </c>
      <c r="F694" s="1" t="str">
        <f>VLOOKUP(Table1113[[#This Row],[نام کارشناس دفتر فنی]],Table1[],3,0)</f>
        <v>کارشناس بازرسی وبرنامه ریزی تعمیرات برق وابزاردقیق(1)</v>
      </c>
      <c r="G694" s="1" t="s">
        <v>1000</v>
      </c>
      <c r="H694" t="str">
        <f>VLOOKUP(Table1113[[#This Row],[نام شخص کارشناس نظارت]],Table1[],3,0)</f>
        <v>کارشناس برق و ابزار دقیق نظارت (2)</v>
      </c>
      <c r="I694" s="1">
        <f>COUNTIF(Table2[کد سیستم],Table1113[[#This Row],[کد سیستم]])</f>
        <v>1</v>
      </c>
    </row>
    <row r="695" spans="1:9" hidden="1" x14ac:dyDescent="0.25">
      <c r="A695" s="1">
        <v>694</v>
      </c>
      <c r="B695" s="1" t="s">
        <v>2932</v>
      </c>
      <c r="C695" s="1">
        <v>600</v>
      </c>
      <c r="D695" s="1" t="s">
        <v>3760</v>
      </c>
      <c r="E695" s="1" t="s">
        <v>418</v>
      </c>
      <c r="F695" s="1" t="str">
        <f>VLOOKUP(Table1113[[#This Row],[نام کارشناس دفتر فنی]],Table1[],3,0)</f>
        <v>کارشناس بازرسی وبرنامه ریزی تعمیرات برق وابزاردقیق(1)</v>
      </c>
      <c r="G695" s="1" t="s">
        <v>1000</v>
      </c>
      <c r="H695" t="str">
        <f>VLOOKUP(Table1113[[#This Row],[نام شخص کارشناس نظارت]],Table1[],3,0)</f>
        <v>کارشناس برق و ابزار دقیق نظارت (2)</v>
      </c>
      <c r="I695" s="1">
        <f>COUNTIF(Table2[کد سیستم],Table1113[[#This Row],[کد سیستم]])</f>
        <v>1</v>
      </c>
    </row>
    <row r="696" spans="1:9" hidden="1" x14ac:dyDescent="0.25">
      <c r="A696" s="1">
        <v>695</v>
      </c>
      <c r="B696" s="1" t="s">
        <v>2934</v>
      </c>
      <c r="C696" s="1">
        <v>610</v>
      </c>
      <c r="D696" s="1" t="s">
        <v>3760</v>
      </c>
      <c r="E696" s="1" t="s">
        <v>418</v>
      </c>
      <c r="F696" s="1" t="str">
        <f>VLOOKUP(Table1113[[#This Row],[نام کارشناس دفتر فنی]],Table1[],3,0)</f>
        <v>کارشناس بازرسی وبرنامه ریزی تعمیرات برق وابزاردقیق(1)</v>
      </c>
      <c r="G696" s="1" t="s">
        <v>1000</v>
      </c>
      <c r="H696" t="str">
        <f>VLOOKUP(Table1113[[#This Row],[نام شخص کارشناس نظارت]],Table1[],3,0)</f>
        <v>کارشناس برق و ابزار دقیق نظارت (2)</v>
      </c>
      <c r="I696" s="1">
        <f>COUNTIF(Table2[کد سیستم],Table1113[[#This Row],[کد سیستم]])</f>
        <v>1</v>
      </c>
    </row>
    <row r="697" spans="1:9" hidden="1" x14ac:dyDescent="0.25">
      <c r="A697" s="1">
        <v>696</v>
      </c>
      <c r="B697" s="1" t="s">
        <v>2936</v>
      </c>
      <c r="C697" s="1">
        <v>620</v>
      </c>
      <c r="D697" s="1" t="s">
        <v>3760</v>
      </c>
      <c r="E697" s="1" t="s">
        <v>418</v>
      </c>
      <c r="F697" s="1" t="str">
        <f>VLOOKUP(Table1113[[#This Row],[نام کارشناس دفتر فنی]],Table1[],3,0)</f>
        <v>کارشناس بازرسی وبرنامه ریزی تعمیرات برق وابزاردقیق(1)</v>
      </c>
      <c r="G697" s="1" t="s">
        <v>1000</v>
      </c>
      <c r="H697" t="str">
        <f>VLOOKUP(Table1113[[#This Row],[نام شخص کارشناس نظارت]],Table1[],3,0)</f>
        <v>کارشناس برق و ابزار دقیق نظارت (2)</v>
      </c>
      <c r="I697" s="1">
        <f>COUNTIF(Table2[کد سیستم],Table1113[[#This Row],[کد سیستم]])</f>
        <v>1</v>
      </c>
    </row>
    <row r="698" spans="1:9" hidden="1" x14ac:dyDescent="0.25">
      <c r="A698" s="1">
        <v>697</v>
      </c>
      <c r="B698" s="1" t="s">
        <v>2938</v>
      </c>
      <c r="C698" s="1">
        <v>700</v>
      </c>
      <c r="D698" s="1" t="s">
        <v>3760</v>
      </c>
      <c r="E698" s="1" t="s">
        <v>1435</v>
      </c>
      <c r="F698" s="1" t="str">
        <f>VLOOKUP(Table1113[[#This Row],[نام کارشناس دفتر فنی]],Table1[],3,0)</f>
        <v>کارشناس بازرسی وبرنامه ریزی تعمیرات برق وابزاردقیق(3)</v>
      </c>
      <c r="G698" s="1" t="s">
        <v>1000</v>
      </c>
      <c r="H698" t="str">
        <f>VLOOKUP(Table1113[[#This Row],[نام شخص کارشناس نظارت]],Table1[],3,0)</f>
        <v>کارشناس برق و ابزار دقیق نظارت (2)</v>
      </c>
      <c r="I698" s="1">
        <f>COUNTIF(Table2[کد سیستم],Table1113[[#This Row],[کد سیستم]])</f>
        <v>1</v>
      </c>
    </row>
    <row r="699" spans="1:9" hidden="1" x14ac:dyDescent="0.25">
      <c r="A699" s="1">
        <v>698</v>
      </c>
      <c r="B699" s="1" t="s">
        <v>2940</v>
      </c>
      <c r="C699" s="1">
        <v>710</v>
      </c>
      <c r="D699" s="1" t="s">
        <v>3760</v>
      </c>
      <c r="E699" s="1" t="s">
        <v>1435</v>
      </c>
      <c r="F699" s="1" t="str">
        <f>VLOOKUP(Table1113[[#This Row],[نام کارشناس دفتر فنی]],Table1[],3,0)</f>
        <v>کارشناس بازرسی وبرنامه ریزی تعمیرات برق وابزاردقیق(3)</v>
      </c>
      <c r="G699" s="1" t="s">
        <v>1000</v>
      </c>
      <c r="H699" t="str">
        <f>VLOOKUP(Table1113[[#This Row],[نام شخص کارشناس نظارت]],Table1[],3,0)</f>
        <v>کارشناس برق و ابزار دقیق نظارت (2)</v>
      </c>
      <c r="I699" s="1">
        <f>COUNTIF(Table2[کد سیستم],Table1113[[#This Row],[کد سیستم]])</f>
        <v>1</v>
      </c>
    </row>
    <row r="700" spans="1:9" hidden="1" x14ac:dyDescent="0.25">
      <c r="A700" s="1">
        <v>699</v>
      </c>
      <c r="B700" s="1" t="s">
        <v>2942</v>
      </c>
      <c r="C700" s="1">
        <v>720</v>
      </c>
      <c r="D700" s="1" t="s">
        <v>3760</v>
      </c>
      <c r="E700" s="1" t="s">
        <v>1435</v>
      </c>
      <c r="F700" s="1" t="str">
        <f>VLOOKUP(Table1113[[#This Row],[نام کارشناس دفتر فنی]],Table1[],3,0)</f>
        <v>کارشناس بازرسی وبرنامه ریزی تعمیرات برق وابزاردقیق(3)</v>
      </c>
      <c r="G700" s="1" t="s">
        <v>1000</v>
      </c>
      <c r="H700" t="str">
        <f>VLOOKUP(Table1113[[#This Row],[نام شخص کارشناس نظارت]],Table1[],3,0)</f>
        <v>کارشناس برق و ابزار دقیق نظارت (2)</v>
      </c>
      <c r="I700" s="1">
        <f>COUNTIF(Table2[کد سیستم],Table1113[[#This Row],[کد سیستم]])</f>
        <v>1</v>
      </c>
    </row>
    <row r="701" spans="1:9" hidden="1" x14ac:dyDescent="0.25">
      <c r="A701" s="1">
        <v>700</v>
      </c>
      <c r="B701" s="1" t="s">
        <v>2944</v>
      </c>
      <c r="C701" s="1">
        <v>730</v>
      </c>
      <c r="D701" s="1" t="s">
        <v>3760</v>
      </c>
      <c r="E701" s="1" t="s">
        <v>1435</v>
      </c>
      <c r="F701" s="1" t="str">
        <f>VLOOKUP(Table1113[[#This Row],[نام کارشناس دفتر فنی]],Table1[],3,0)</f>
        <v>کارشناس بازرسی وبرنامه ریزی تعمیرات برق وابزاردقیق(3)</v>
      </c>
      <c r="G701" s="1" t="s">
        <v>1000</v>
      </c>
      <c r="H701" t="str">
        <f>VLOOKUP(Table1113[[#This Row],[نام شخص کارشناس نظارت]],Table1[],3,0)</f>
        <v>کارشناس برق و ابزار دقیق نظارت (2)</v>
      </c>
      <c r="I701" s="1">
        <f>COUNTIF(Table2[کد سیستم],Table1113[[#This Row],[کد سیستم]])</f>
        <v>1</v>
      </c>
    </row>
    <row r="702" spans="1:9" hidden="1" x14ac:dyDescent="0.25">
      <c r="A702" s="1">
        <v>701</v>
      </c>
      <c r="B702" s="1" t="s">
        <v>2946</v>
      </c>
      <c r="C702" s="1">
        <v>740</v>
      </c>
      <c r="D702" s="1" t="s">
        <v>3760</v>
      </c>
      <c r="E702" s="1" t="s">
        <v>1435</v>
      </c>
      <c r="F702" s="1" t="str">
        <f>VLOOKUP(Table1113[[#This Row],[نام کارشناس دفتر فنی]],Table1[],3,0)</f>
        <v>کارشناس بازرسی وبرنامه ریزی تعمیرات برق وابزاردقیق(3)</v>
      </c>
      <c r="G702" s="1" t="s">
        <v>1000</v>
      </c>
      <c r="H702" t="str">
        <f>VLOOKUP(Table1113[[#This Row],[نام شخص کارشناس نظارت]],Table1[],3,0)</f>
        <v>کارشناس برق و ابزار دقیق نظارت (2)</v>
      </c>
      <c r="I702" s="1">
        <f>COUNTIF(Table2[کد سیستم],Table1113[[#This Row],[کد سیستم]])</f>
        <v>1</v>
      </c>
    </row>
    <row r="703" spans="1:9" hidden="1" x14ac:dyDescent="0.25">
      <c r="A703" s="1">
        <v>702</v>
      </c>
      <c r="B703" s="1" t="s">
        <v>2948</v>
      </c>
      <c r="C703" s="1">
        <v>800</v>
      </c>
      <c r="D703" s="1" t="s">
        <v>3760</v>
      </c>
      <c r="E703" s="1" t="s">
        <v>418</v>
      </c>
      <c r="F703" s="1" t="str">
        <f>VLOOKUP(Table1113[[#This Row],[نام کارشناس دفتر فنی]],Table1[],3,0)</f>
        <v>کارشناس بازرسی وبرنامه ریزی تعمیرات برق وابزاردقیق(1)</v>
      </c>
      <c r="G703" s="1" t="s">
        <v>1000</v>
      </c>
      <c r="H703" t="str">
        <f>VLOOKUP(Table1113[[#This Row],[نام شخص کارشناس نظارت]],Table1[],3,0)</f>
        <v>کارشناس برق و ابزار دقیق نظارت (2)</v>
      </c>
      <c r="I703" s="1">
        <f>COUNTIF(Table2[کد سیستم],Table1113[[#This Row],[کد سیستم]])</f>
        <v>1</v>
      </c>
    </row>
    <row r="704" spans="1:9" hidden="1" x14ac:dyDescent="0.25">
      <c r="A704" s="1">
        <v>703</v>
      </c>
      <c r="B704" s="1" t="s">
        <v>2950</v>
      </c>
      <c r="C704" s="1">
        <v>810</v>
      </c>
      <c r="D704" s="1" t="s">
        <v>3760</v>
      </c>
      <c r="E704" s="1" t="s">
        <v>418</v>
      </c>
      <c r="F704" s="1" t="str">
        <f>VLOOKUP(Table1113[[#This Row],[نام کارشناس دفتر فنی]],Table1[],3,0)</f>
        <v>کارشناس بازرسی وبرنامه ریزی تعمیرات برق وابزاردقیق(1)</v>
      </c>
      <c r="G704" s="1" t="s">
        <v>1000</v>
      </c>
      <c r="H704" t="str">
        <f>VLOOKUP(Table1113[[#This Row],[نام شخص کارشناس نظارت]],Table1[],3,0)</f>
        <v>کارشناس برق و ابزار دقیق نظارت (2)</v>
      </c>
      <c r="I704" s="1">
        <f>COUNTIF(Table2[کد سیستم],Table1113[[#This Row],[کد سیستم]])</f>
        <v>1</v>
      </c>
    </row>
    <row r="705" spans="1:9" hidden="1" x14ac:dyDescent="0.25">
      <c r="A705" s="1">
        <v>704</v>
      </c>
      <c r="B705" s="1" t="s">
        <v>2952</v>
      </c>
      <c r="C705" s="1">
        <v>820</v>
      </c>
      <c r="D705" s="1" t="s">
        <v>3760</v>
      </c>
      <c r="E705" s="1" t="s">
        <v>418</v>
      </c>
      <c r="F705" s="1" t="str">
        <f>VLOOKUP(Table1113[[#This Row],[نام کارشناس دفتر فنی]],Table1[],3,0)</f>
        <v>کارشناس بازرسی وبرنامه ریزی تعمیرات برق وابزاردقیق(1)</v>
      </c>
      <c r="G705" s="1" t="s">
        <v>1000</v>
      </c>
      <c r="H705" t="str">
        <f>VLOOKUP(Table1113[[#This Row],[نام شخص کارشناس نظارت]],Table1[],3,0)</f>
        <v>کارشناس برق و ابزار دقیق نظارت (2)</v>
      </c>
      <c r="I705" s="1">
        <f>COUNTIF(Table2[کد سیستم],Table1113[[#This Row],[کد سیستم]])</f>
        <v>1</v>
      </c>
    </row>
    <row r="706" spans="1:9" hidden="1" x14ac:dyDescent="0.25">
      <c r="A706" s="1">
        <v>705</v>
      </c>
      <c r="B706" s="1" t="s">
        <v>2954</v>
      </c>
      <c r="C706" s="1">
        <v>830</v>
      </c>
      <c r="D706" s="1" t="s">
        <v>3760</v>
      </c>
      <c r="E706" s="1" t="s">
        <v>418</v>
      </c>
      <c r="F706" s="1" t="str">
        <f>VLOOKUP(Table1113[[#This Row],[نام کارشناس دفتر فنی]],Table1[],3,0)</f>
        <v>کارشناس بازرسی وبرنامه ریزی تعمیرات برق وابزاردقیق(1)</v>
      </c>
      <c r="G706" s="1" t="s">
        <v>1000</v>
      </c>
      <c r="H706" t="str">
        <f>VLOOKUP(Table1113[[#This Row],[نام شخص کارشناس نظارت]],Table1[],3,0)</f>
        <v>کارشناس برق و ابزار دقیق نظارت (2)</v>
      </c>
      <c r="I706" s="1">
        <f>COUNTIF(Table2[کد سیستم],Table1113[[#This Row],[کد سیستم]])</f>
        <v>1</v>
      </c>
    </row>
    <row r="707" spans="1:9" hidden="1" x14ac:dyDescent="0.25">
      <c r="A707" s="1">
        <v>706</v>
      </c>
      <c r="B707" s="1" t="s">
        <v>2956</v>
      </c>
      <c r="C707" s="1">
        <v>900</v>
      </c>
      <c r="D707" s="1" t="s">
        <v>3760</v>
      </c>
      <c r="E707" s="1" t="s">
        <v>586</v>
      </c>
      <c r="F707" s="1" t="str">
        <f>VLOOKUP(Table1113[[#This Row],[نام کارشناس دفتر فنی]],Table1[],3,0)</f>
        <v>کارشناس بازرسی وبرنامه ریزی تعمیرات برق وابزاردقیق(2)</v>
      </c>
      <c r="G707" s="1" t="s">
        <v>1000</v>
      </c>
      <c r="H707" t="str">
        <f>VLOOKUP(Table1113[[#This Row],[نام شخص کارشناس نظارت]],Table1[],3,0)</f>
        <v>کارشناس برق و ابزار دقیق نظارت (2)</v>
      </c>
      <c r="I707" s="1">
        <f>COUNTIF(Table2[کد سیستم],Table1113[[#This Row],[کد سیستم]])</f>
        <v>1</v>
      </c>
    </row>
    <row r="708" spans="1:9" hidden="1" x14ac:dyDescent="0.25">
      <c r="A708" s="1">
        <v>707</v>
      </c>
      <c r="B708" s="1" t="s">
        <v>2958</v>
      </c>
      <c r="C708" s="1">
        <v>910</v>
      </c>
      <c r="D708" s="1" t="s">
        <v>3760</v>
      </c>
      <c r="E708" s="1" t="s">
        <v>586</v>
      </c>
      <c r="F708" s="1" t="str">
        <f>VLOOKUP(Table1113[[#This Row],[نام کارشناس دفتر فنی]],Table1[],3,0)</f>
        <v>کارشناس بازرسی وبرنامه ریزی تعمیرات برق وابزاردقیق(2)</v>
      </c>
      <c r="G708" s="1" t="s">
        <v>1000</v>
      </c>
      <c r="H708" t="str">
        <f>VLOOKUP(Table1113[[#This Row],[نام شخص کارشناس نظارت]],Table1[],3,0)</f>
        <v>کارشناس برق و ابزار دقیق نظارت (2)</v>
      </c>
      <c r="I708" s="1">
        <f>COUNTIF(Table2[کد سیستم],Table1113[[#This Row],[کد سیستم]])</f>
        <v>1</v>
      </c>
    </row>
    <row r="709" spans="1:9" hidden="1" x14ac:dyDescent="0.25">
      <c r="A709" s="1">
        <v>708</v>
      </c>
      <c r="B709" s="1" t="s">
        <v>2960</v>
      </c>
      <c r="C709" s="1">
        <v>920</v>
      </c>
      <c r="D709" s="1" t="s">
        <v>3760</v>
      </c>
      <c r="E709" s="1" t="s">
        <v>586</v>
      </c>
      <c r="F709" s="1" t="str">
        <f>VLOOKUP(Table1113[[#This Row],[نام کارشناس دفتر فنی]],Table1[],3,0)</f>
        <v>کارشناس بازرسی وبرنامه ریزی تعمیرات برق وابزاردقیق(2)</v>
      </c>
      <c r="G709" s="1" t="s">
        <v>1000</v>
      </c>
      <c r="H709" t="str">
        <f>VLOOKUP(Table1113[[#This Row],[نام شخص کارشناس نظارت]],Table1[],3,0)</f>
        <v>کارشناس برق و ابزار دقیق نظارت (2)</v>
      </c>
      <c r="I709" s="1">
        <f>COUNTIF(Table2[کد سیستم],Table1113[[#This Row],[کد سیستم]])</f>
        <v>1</v>
      </c>
    </row>
    <row r="710" spans="1:9" hidden="1" x14ac:dyDescent="0.25">
      <c r="A710" s="1">
        <v>709</v>
      </c>
      <c r="B710" s="1" t="s">
        <v>2962</v>
      </c>
      <c r="C710" s="1">
        <v>930</v>
      </c>
      <c r="D710" s="1" t="s">
        <v>3760</v>
      </c>
      <c r="E710" s="1" t="s">
        <v>586</v>
      </c>
      <c r="F710" s="1" t="str">
        <f>VLOOKUP(Table1113[[#This Row],[نام کارشناس دفتر فنی]],Table1[],3,0)</f>
        <v>کارشناس بازرسی وبرنامه ریزی تعمیرات برق وابزاردقیق(2)</v>
      </c>
      <c r="G710" s="1" t="s">
        <v>1000</v>
      </c>
      <c r="H710" t="str">
        <f>VLOOKUP(Table1113[[#This Row],[نام شخص کارشناس نظارت]],Table1[],3,0)</f>
        <v>کارشناس برق و ابزار دقیق نظارت (2)</v>
      </c>
      <c r="I710" s="1">
        <f>COUNTIF(Table2[کد سیستم],Table1113[[#This Row],[کد سیستم]])</f>
        <v>1</v>
      </c>
    </row>
    <row r="711" spans="1:9" hidden="1" x14ac:dyDescent="0.25">
      <c r="A711" s="1">
        <v>710</v>
      </c>
      <c r="B711" s="1" t="s">
        <v>2964</v>
      </c>
      <c r="C711" s="1">
        <v>940</v>
      </c>
      <c r="D711" s="1" t="s">
        <v>3760</v>
      </c>
      <c r="E711" s="1" t="s">
        <v>586</v>
      </c>
      <c r="F711" s="1" t="str">
        <f>VLOOKUP(Table1113[[#This Row],[نام کارشناس دفتر فنی]],Table1[],3,0)</f>
        <v>کارشناس بازرسی وبرنامه ریزی تعمیرات برق وابزاردقیق(2)</v>
      </c>
      <c r="G711" s="1" t="s">
        <v>1000</v>
      </c>
      <c r="H711" t="str">
        <f>VLOOKUP(Table1113[[#This Row],[نام شخص کارشناس نظارت]],Table1[],3,0)</f>
        <v>کارشناس برق و ابزار دقیق نظارت (2)</v>
      </c>
      <c r="I711" s="1">
        <f>COUNTIF(Table2[کد سیستم],Table1113[[#This Row],[کد سیستم]])</f>
        <v>1</v>
      </c>
    </row>
    <row r="712" spans="1:9" hidden="1" x14ac:dyDescent="0.25">
      <c r="A712" s="1">
        <v>711</v>
      </c>
      <c r="B712" s="1" t="s">
        <v>2966</v>
      </c>
      <c r="C712" s="1">
        <v>950</v>
      </c>
      <c r="D712" s="1" t="s">
        <v>3760</v>
      </c>
      <c r="E712" s="1" t="s">
        <v>586</v>
      </c>
      <c r="F712" s="1" t="str">
        <f>VLOOKUP(Table1113[[#This Row],[نام کارشناس دفتر فنی]],Table1[],3,0)</f>
        <v>کارشناس بازرسی وبرنامه ریزی تعمیرات برق وابزاردقیق(2)</v>
      </c>
      <c r="G712" s="1" t="s">
        <v>1000</v>
      </c>
      <c r="H712" t="str">
        <f>VLOOKUP(Table1113[[#This Row],[نام شخص کارشناس نظارت]],Table1[],3,0)</f>
        <v>کارشناس برق و ابزار دقیق نظارت (2)</v>
      </c>
      <c r="I712" s="1">
        <f>COUNTIF(Table2[کد سیستم],Table1113[[#This Row],[کد سیستم]])</f>
        <v>1</v>
      </c>
    </row>
    <row r="713" spans="1:9" x14ac:dyDescent="0.25">
      <c r="A713" s="1">
        <v>712</v>
      </c>
      <c r="B713" s="1" t="s">
        <v>2968</v>
      </c>
      <c r="C713" s="1" t="s">
        <v>2969</v>
      </c>
      <c r="D713" s="1" t="s">
        <v>3760</v>
      </c>
      <c r="E713" s="1" t="s">
        <v>575</v>
      </c>
      <c r="F713" s="1" t="str">
        <f>VLOOKUP(Table1113[[#This Row],[نام کارشناس دفتر فنی]],Table1[],3,0)</f>
        <v>کارشناس کالیبراسیون و برنامه ریزی تعمیرات برق وابزاردقیق</v>
      </c>
      <c r="G713" s="1" t="s">
        <v>1000</v>
      </c>
      <c r="H713" t="str">
        <f>VLOOKUP(Table1113[[#This Row],[نام شخص کارشناس نظارت]],Table1[],3,0)</f>
        <v>کارشناس برق و ابزار دقیق نظارت (2)</v>
      </c>
      <c r="I713" s="1">
        <f>COUNTIF(Table2[کد سیستم],Table1113[[#This Row],[کد سیستم]])</f>
        <v>1</v>
      </c>
    </row>
    <row r="714" spans="1:9" x14ac:dyDescent="0.25">
      <c r="A714" s="1">
        <v>713</v>
      </c>
      <c r="B714" s="1" t="s">
        <v>2971</v>
      </c>
      <c r="C714" s="1" t="s">
        <v>2971</v>
      </c>
      <c r="D714" s="1" t="s">
        <v>3760</v>
      </c>
      <c r="E714" s="1" t="s">
        <v>575</v>
      </c>
      <c r="F714" s="1" t="str">
        <f>VLOOKUP(Table1113[[#This Row],[نام کارشناس دفتر فنی]],Table1[],3,0)</f>
        <v>کارشناس کالیبراسیون و برنامه ریزی تعمیرات برق وابزاردقیق</v>
      </c>
      <c r="G714" s="1" t="s">
        <v>1000</v>
      </c>
      <c r="H714" t="str">
        <f>VLOOKUP(Table1113[[#This Row],[نام شخص کارشناس نظارت]],Table1[],3,0)</f>
        <v>کارشناس برق و ابزار دقیق نظارت (2)</v>
      </c>
      <c r="I714" s="1">
        <f>COUNTIF(Table2[کد سیستم],Table1113[[#This Row],[کد سیستم]])</f>
        <v>1</v>
      </c>
    </row>
    <row r="715" spans="1:9" x14ac:dyDescent="0.25">
      <c r="A715" s="1">
        <v>714</v>
      </c>
      <c r="B715" s="1" t="s">
        <v>2973</v>
      </c>
      <c r="C715" s="1" t="s">
        <v>2973</v>
      </c>
      <c r="D715" s="1" t="s">
        <v>3760</v>
      </c>
      <c r="E715" s="1" t="s">
        <v>575</v>
      </c>
      <c r="F715" s="1" t="str">
        <f>VLOOKUP(Table1113[[#This Row],[نام کارشناس دفتر فنی]],Table1[],3,0)</f>
        <v>کارشناس کالیبراسیون و برنامه ریزی تعمیرات برق وابزاردقیق</v>
      </c>
      <c r="G715" s="1" t="s">
        <v>1000</v>
      </c>
      <c r="H715" t="str">
        <f>VLOOKUP(Table1113[[#This Row],[نام شخص کارشناس نظارت]],Table1[],3,0)</f>
        <v>کارشناس برق و ابزار دقیق نظارت (2)</v>
      </c>
      <c r="I715" s="1">
        <f>COUNTIF(Table2[کد سیستم],Table1113[[#This Row],[کد سیستم]])</f>
        <v>1</v>
      </c>
    </row>
    <row r="716" spans="1:9" x14ac:dyDescent="0.25">
      <c r="A716" s="1">
        <v>715</v>
      </c>
      <c r="B716" s="1" t="s">
        <v>2975</v>
      </c>
      <c r="C716" s="1" t="s">
        <v>2975</v>
      </c>
      <c r="D716" s="1" t="s">
        <v>3760</v>
      </c>
      <c r="E716" s="1" t="s">
        <v>575</v>
      </c>
      <c r="F716" s="1" t="str">
        <f>VLOOKUP(Table1113[[#This Row],[نام کارشناس دفتر فنی]],Table1[],3,0)</f>
        <v>کارشناس کالیبراسیون و برنامه ریزی تعمیرات برق وابزاردقیق</v>
      </c>
      <c r="G716" s="1" t="s">
        <v>1000</v>
      </c>
      <c r="H716" t="str">
        <f>VLOOKUP(Table1113[[#This Row],[نام شخص کارشناس نظارت]],Table1[],3,0)</f>
        <v>کارشناس برق و ابزار دقیق نظارت (2)</v>
      </c>
      <c r="I716" s="1">
        <f>COUNTIF(Table2[کد سیستم],Table1113[[#This Row],[کد سیستم]])</f>
        <v>1</v>
      </c>
    </row>
    <row r="717" spans="1:9" x14ac:dyDescent="0.25">
      <c r="A717" s="1">
        <v>716</v>
      </c>
      <c r="B717" s="1" t="s">
        <v>2977</v>
      </c>
      <c r="C717" s="1" t="s">
        <v>2978</v>
      </c>
      <c r="D717" s="1" t="s">
        <v>3760</v>
      </c>
      <c r="E717" s="1" t="s">
        <v>575</v>
      </c>
      <c r="F717" s="1" t="str">
        <f>VLOOKUP(Table1113[[#This Row],[نام کارشناس دفتر فنی]],Table1[],3,0)</f>
        <v>کارشناس کالیبراسیون و برنامه ریزی تعمیرات برق وابزاردقیق</v>
      </c>
      <c r="G717" s="1" t="s">
        <v>1000</v>
      </c>
      <c r="H717" t="str">
        <f>VLOOKUP(Table1113[[#This Row],[نام شخص کارشناس نظارت]],Table1[],3,0)</f>
        <v>کارشناس برق و ابزار دقیق نظارت (2)</v>
      </c>
      <c r="I717" s="1">
        <f>COUNTIF(Table2[کد سیستم],Table1113[[#This Row],[کد سیستم]])</f>
        <v>1</v>
      </c>
    </row>
    <row r="718" spans="1:9" x14ac:dyDescent="0.25">
      <c r="A718" s="1">
        <v>717</v>
      </c>
      <c r="B718" s="1" t="s">
        <v>2980</v>
      </c>
      <c r="C718" s="1" t="s">
        <v>2981</v>
      </c>
      <c r="D718" s="1" t="s">
        <v>3760</v>
      </c>
      <c r="E718" s="1" t="s">
        <v>575</v>
      </c>
      <c r="F718" s="1" t="str">
        <f>VLOOKUP(Table1113[[#This Row],[نام کارشناس دفتر فنی]],Table1[],3,0)</f>
        <v>کارشناس کالیبراسیون و برنامه ریزی تعمیرات برق وابزاردقیق</v>
      </c>
      <c r="G718" s="1" t="s">
        <v>1000</v>
      </c>
      <c r="H718" t="str">
        <f>VLOOKUP(Table1113[[#This Row],[نام شخص کارشناس نظارت]],Table1[],3,0)</f>
        <v>کارشناس برق و ابزار دقیق نظارت (2)</v>
      </c>
      <c r="I718" s="1">
        <f>COUNTIF(Table2[کد سیستم],Table1113[[#This Row],[کد سیستم]])</f>
        <v>1</v>
      </c>
    </row>
    <row r="719" spans="1:9" x14ac:dyDescent="0.25">
      <c r="A719" s="1">
        <v>718</v>
      </c>
      <c r="B719" s="1" t="s">
        <v>2983</v>
      </c>
      <c r="C719" s="1" t="s">
        <v>2984</v>
      </c>
      <c r="D719" s="1" t="s">
        <v>3760</v>
      </c>
      <c r="E719" s="1" t="s">
        <v>575</v>
      </c>
      <c r="F719" s="1" t="str">
        <f>VLOOKUP(Table1113[[#This Row],[نام کارشناس دفتر فنی]],Table1[],3,0)</f>
        <v>کارشناس کالیبراسیون و برنامه ریزی تعمیرات برق وابزاردقیق</v>
      </c>
      <c r="G719" s="1" t="s">
        <v>1000</v>
      </c>
      <c r="H719" t="str">
        <f>VLOOKUP(Table1113[[#This Row],[نام شخص کارشناس نظارت]],Table1[],3,0)</f>
        <v>کارشناس برق و ابزار دقیق نظارت (2)</v>
      </c>
      <c r="I719" s="1">
        <f>COUNTIF(Table2[کد سیستم],Table1113[[#This Row],[کد سیستم]])</f>
        <v>1</v>
      </c>
    </row>
    <row r="720" spans="1:9" x14ac:dyDescent="0.25">
      <c r="A720" s="1">
        <v>719</v>
      </c>
      <c r="B720" s="1" t="s">
        <v>2986</v>
      </c>
      <c r="C720" s="1" t="s">
        <v>2987</v>
      </c>
      <c r="D720" s="1" t="s">
        <v>3760</v>
      </c>
      <c r="E720" s="1" t="s">
        <v>575</v>
      </c>
      <c r="F720" s="1" t="str">
        <f>VLOOKUP(Table1113[[#This Row],[نام کارشناس دفتر فنی]],Table1[],3,0)</f>
        <v>کارشناس کالیبراسیون و برنامه ریزی تعمیرات برق وابزاردقیق</v>
      </c>
      <c r="G720" s="1" t="s">
        <v>1000</v>
      </c>
      <c r="H720" t="str">
        <f>VLOOKUP(Table1113[[#This Row],[نام شخص کارشناس نظارت]],Table1[],3,0)</f>
        <v>کارشناس برق و ابزار دقیق نظارت (2)</v>
      </c>
      <c r="I720" s="1">
        <f>COUNTIF(Table2[کد سیستم],Table1113[[#This Row],[کد سیستم]])</f>
        <v>1</v>
      </c>
    </row>
    <row r="721" spans="1:9" x14ac:dyDescent="0.25">
      <c r="A721" s="1">
        <v>720</v>
      </c>
      <c r="B721" s="1" t="s">
        <v>2990</v>
      </c>
      <c r="C721" s="1" t="s">
        <v>2991</v>
      </c>
      <c r="D721" s="1" t="s">
        <v>3760</v>
      </c>
      <c r="E721" s="1" t="s">
        <v>575</v>
      </c>
      <c r="F721" s="1" t="str">
        <f>VLOOKUP(Table1113[[#This Row],[نام کارشناس دفتر فنی]],Table1[],3,0)</f>
        <v>کارشناس کالیبراسیون و برنامه ریزی تعمیرات برق وابزاردقیق</v>
      </c>
      <c r="G721" s="1" t="s">
        <v>1000</v>
      </c>
      <c r="H721" t="str">
        <f>VLOOKUP(Table1113[[#This Row],[نام شخص کارشناس نظارت]],Table1[],3,0)</f>
        <v>کارشناس برق و ابزار دقیق نظارت (2)</v>
      </c>
      <c r="I721" s="1">
        <f>COUNTIF(Table2[کد سیستم],Table1113[[#This Row],[کد سیستم]])</f>
        <v>1</v>
      </c>
    </row>
    <row r="722" spans="1:9" x14ac:dyDescent="0.25">
      <c r="A722" s="1">
        <v>721</v>
      </c>
      <c r="B722" s="1" t="s">
        <v>2993</v>
      </c>
      <c r="C722" s="1" t="s">
        <v>2994</v>
      </c>
      <c r="D722" s="1" t="s">
        <v>3760</v>
      </c>
      <c r="E722" s="1" t="s">
        <v>575</v>
      </c>
      <c r="F722" s="1" t="str">
        <f>VLOOKUP(Table1113[[#This Row],[نام کارشناس دفتر فنی]],Table1[],3,0)</f>
        <v>کارشناس کالیبراسیون و برنامه ریزی تعمیرات برق وابزاردقیق</v>
      </c>
      <c r="G722" s="1" t="s">
        <v>1000</v>
      </c>
      <c r="H722" t="str">
        <f>VLOOKUP(Table1113[[#This Row],[نام شخص کارشناس نظارت]],Table1[],3,0)</f>
        <v>کارشناس برق و ابزار دقیق نظارت (2)</v>
      </c>
      <c r="I722" s="1">
        <f>COUNTIF(Table2[کد سیستم],Table1113[[#This Row],[کد سیستم]])</f>
        <v>1</v>
      </c>
    </row>
    <row r="723" spans="1:9" x14ac:dyDescent="0.25">
      <c r="A723" s="1">
        <v>722</v>
      </c>
      <c r="B723" s="1" t="s">
        <v>2996</v>
      </c>
      <c r="C723" s="1" t="s">
        <v>2996</v>
      </c>
      <c r="D723" s="1" t="s">
        <v>3760</v>
      </c>
      <c r="E723" s="1" t="s">
        <v>575</v>
      </c>
      <c r="F723" s="1" t="str">
        <f>VLOOKUP(Table1113[[#This Row],[نام کارشناس دفتر فنی]],Table1[],3,0)</f>
        <v>کارشناس کالیبراسیون و برنامه ریزی تعمیرات برق وابزاردقیق</v>
      </c>
      <c r="G723" s="1" t="s">
        <v>1000</v>
      </c>
      <c r="H723" t="str">
        <f>VLOOKUP(Table1113[[#This Row],[نام شخص کارشناس نظارت]],Table1[],3,0)</f>
        <v>کارشناس برق و ابزار دقیق نظارت (2)</v>
      </c>
      <c r="I723" s="1">
        <f>COUNTIF(Table2[کد سیستم],Table1113[[#This Row],[کد سیستم]])</f>
        <v>1</v>
      </c>
    </row>
    <row r="724" spans="1:9" x14ac:dyDescent="0.25">
      <c r="A724" s="1">
        <v>723</v>
      </c>
      <c r="B724" s="1" t="s">
        <v>2998</v>
      </c>
      <c r="C724" s="1" t="s">
        <v>2999</v>
      </c>
      <c r="D724" s="1" t="s">
        <v>3760</v>
      </c>
      <c r="E724" s="1" t="s">
        <v>575</v>
      </c>
      <c r="F724" s="1" t="str">
        <f>VLOOKUP(Table1113[[#This Row],[نام کارشناس دفتر فنی]],Table1[],3,0)</f>
        <v>کارشناس کالیبراسیون و برنامه ریزی تعمیرات برق وابزاردقیق</v>
      </c>
      <c r="G724" s="1" t="s">
        <v>1000</v>
      </c>
      <c r="H724" t="str">
        <f>VLOOKUP(Table1113[[#This Row],[نام شخص کارشناس نظارت]],Table1[],3,0)</f>
        <v>کارشناس برق و ابزار دقیق نظارت (2)</v>
      </c>
      <c r="I724" s="1">
        <f>COUNTIF(Table2[کد سیستم],Table1113[[#This Row],[کد سیستم]])</f>
        <v>1</v>
      </c>
    </row>
    <row r="725" spans="1:9" x14ac:dyDescent="0.25">
      <c r="A725" s="1">
        <v>724</v>
      </c>
      <c r="B725" s="1" t="s">
        <v>3001</v>
      </c>
      <c r="C725" s="1" t="s">
        <v>3001</v>
      </c>
      <c r="D725" s="1" t="s">
        <v>3760</v>
      </c>
      <c r="E725" s="1" t="s">
        <v>575</v>
      </c>
      <c r="F725" s="1" t="str">
        <f>VLOOKUP(Table1113[[#This Row],[نام کارشناس دفتر فنی]],Table1[],3,0)</f>
        <v>کارشناس کالیبراسیون و برنامه ریزی تعمیرات برق وابزاردقیق</v>
      </c>
      <c r="G725" s="1" t="s">
        <v>1000</v>
      </c>
      <c r="H725" t="str">
        <f>VLOOKUP(Table1113[[#This Row],[نام شخص کارشناس نظارت]],Table1[],3,0)</f>
        <v>کارشناس برق و ابزار دقیق نظارت (2)</v>
      </c>
      <c r="I725" s="1">
        <f>COUNTIF(Table2[کد سیستم],Table1113[[#This Row],[کد سیستم]])</f>
        <v>1</v>
      </c>
    </row>
    <row r="726" spans="1:9" x14ac:dyDescent="0.25">
      <c r="A726" s="1">
        <v>725</v>
      </c>
      <c r="B726" s="1" t="s">
        <v>3003</v>
      </c>
      <c r="C726" s="1" t="s">
        <v>3003</v>
      </c>
      <c r="D726" s="1" t="s">
        <v>3760</v>
      </c>
      <c r="E726" s="1" t="s">
        <v>575</v>
      </c>
      <c r="F726" s="1" t="str">
        <f>VLOOKUP(Table1113[[#This Row],[نام کارشناس دفتر فنی]],Table1[],3,0)</f>
        <v>کارشناس کالیبراسیون و برنامه ریزی تعمیرات برق وابزاردقیق</v>
      </c>
      <c r="G726" s="1" t="s">
        <v>1000</v>
      </c>
      <c r="H726" t="str">
        <f>VLOOKUP(Table1113[[#This Row],[نام شخص کارشناس نظارت]],Table1[],3,0)</f>
        <v>کارشناس برق و ابزار دقیق نظارت (2)</v>
      </c>
      <c r="I726" s="1">
        <f>COUNTIF(Table2[کد سیستم],Table1113[[#This Row],[کد سیستم]])</f>
        <v>1</v>
      </c>
    </row>
    <row r="727" spans="1:9" x14ac:dyDescent="0.25">
      <c r="A727" s="1">
        <v>726</v>
      </c>
      <c r="B727" s="1" t="s">
        <v>3005</v>
      </c>
      <c r="C727" s="1" t="s">
        <v>3005</v>
      </c>
      <c r="D727" s="1" t="s">
        <v>3760</v>
      </c>
      <c r="E727" s="1" t="s">
        <v>575</v>
      </c>
      <c r="F727" s="1" t="str">
        <f>VLOOKUP(Table1113[[#This Row],[نام کارشناس دفتر فنی]],Table1[],3,0)</f>
        <v>کارشناس کالیبراسیون و برنامه ریزی تعمیرات برق وابزاردقیق</v>
      </c>
      <c r="G727" s="1" t="s">
        <v>1000</v>
      </c>
      <c r="H727" t="str">
        <f>VLOOKUP(Table1113[[#This Row],[نام شخص کارشناس نظارت]],Table1[],3,0)</f>
        <v>کارشناس برق و ابزار دقیق نظارت (2)</v>
      </c>
      <c r="I727" s="1">
        <f>COUNTIF(Table2[کد سیستم],Table1113[[#This Row],[کد سیستم]])</f>
        <v>1</v>
      </c>
    </row>
    <row r="728" spans="1:9" x14ac:dyDescent="0.25">
      <c r="A728" s="1">
        <v>727</v>
      </c>
      <c r="B728" s="1" t="s">
        <v>3007</v>
      </c>
      <c r="C728" s="1" t="s">
        <v>3008</v>
      </c>
      <c r="D728" s="1" t="s">
        <v>3760</v>
      </c>
      <c r="E728" s="1" t="s">
        <v>575</v>
      </c>
      <c r="F728" s="1" t="str">
        <f>VLOOKUP(Table1113[[#This Row],[نام کارشناس دفتر فنی]],Table1[],3,0)</f>
        <v>کارشناس کالیبراسیون و برنامه ریزی تعمیرات برق وابزاردقیق</v>
      </c>
      <c r="G728" s="1" t="s">
        <v>1000</v>
      </c>
      <c r="H728" t="str">
        <f>VLOOKUP(Table1113[[#This Row],[نام شخص کارشناس نظارت]],Table1[],3,0)</f>
        <v>کارشناس برق و ابزار دقیق نظارت (2)</v>
      </c>
      <c r="I728" s="1">
        <f>COUNTIF(Table2[کد سیستم],Table1113[[#This Row],[کد سیستم]])</f>
        <v>1</v>
      </c>
    </row>
    <row r="729" spans="1:9" x14ac:dyDescent="0.25">
      <c r="A729" s="1">
        <v>728</v>
      </c>
      <c r="B729" s="1" t="s">
        <v>3010</v>
      </c>
      <c r="C729" s="1" t="s">
        <v>3011</v>
      </c>
      <c r="D729" s="1" t="s">
        <v>3760</v>
      </c>
      <c r="E729" s="1" t="s">
        <v>575</v>
      </c>
      <c r="F729" s="1" t="str">
        <f>VLOOKUP(Table1113[[#This Row],[نام کارشناس دفتر فنی]],Table1[],3,0)</f>
        <v>کارشناس کالیبراسیون و برنامه ریزی تعمیرات برق وابزاردقیق</v>
      </c>
      <c r="G729" s="1" t="s">
        <v>1000</v>
      </c>
      <c r="H729" t="str">
        <f>VLOOKUP(Table1113[[#This Row],[نام شخص کارشناس نظارت]],Table1[],3,0)</f>
        <v>کارشناس برق و ابزار دقیق نظارت (2)</v>
      </c>
      <c r="I729" s="1">
        <f>COUNTIF(Table2[کد سیستم],Table1113[[#This Row],[کد سیستم]])</f>
        <v>1</v>
      </c>
    </row>
    <row r="730" spans="1:9" x14ac:dyDescent="0.25">
      <c r="A730" s="1">
        <v>729</v>
      </c>
      <c r="B730" s="1" t="s">
        <v>3013</v>
      </c>
      <c r="C730" s="1" t="s">
        <v>3014</v>
      </c>
      <c r="D730" s="1" t="s">
        <v>3760</v>
      </c>
      <c r="E730" s="1" t="s">
        <v>575</v>
      </c>
      <c r="F730" s="1" t="str">
        <f>VLOOKUP(Table1113[[#This Row],[نام کارشناس دفتر فنی]],Table1[],3,0)</f>
        <v>کارشناس کالیبراسیون و برنامه ریزی تعمیرات برق وابزاردقیق</v>
      </c>
      <c r="G730" s="1" t="s">
        <v>1000</v>
      </c>
      <c r="H730" t="str">
        <f>VLOOKUP(Table1113[[#This Row],[نام شخص کارشناس نظارت]],Table1[],3,0)</f>
        <v>کارشناس برق و ابزار دقیق نظارت (2)</v>
      </c>
      <c r="I730" s="1">
        <f>COUNTIF(Table2[کد سیستم],Table1113[[#This Row],[کد سیستم]])</f>
        <v>1</v>
      </c>
    </row>
    <row r="731" spans="1:9" x14ac:dyDescent="0.25">
      <c r="A731" s="1">
        <v>730</v>
      </c>
      <c r="B731" s="1" t="s">
        <v>3016</v>
      </c>
      <c r="C731" s="1" t="s">
        <v>3017</v>
      </c>
      <c r="D731" s="1" t="s">
        <v>3760</v>
      </c>
      <c r="E731" s="1" t="s">
        <v>575</v>
      </c>
      <c r="F731" s="1" t="str">
        <f>VLOOKUP(Table1113[[#This Row],[نام کارشناس دفتر فنی]],Table1[],3,0)</f>
        <v>کارشناس کالیبراسیون و برنامه ریزی تعمیرات برق وابزاردقیق</v>
      </c>
      <c r="G731" s="1" t="s">
        <v>1000</v>
      </c>
      <c r="H731" t="str">
        <f>VLOOKUP(Table1113[[#This Row],[نام شخص کارشناس نظارت]],Table1[],3,0)</f>
        <v>کارشناس برق و ابزار دقیق نظارت (2)</v>
      </c>
      <c r="I731" s="1">
        <f>COUNTIF(Table2[کد سیستم],Table1113[[#This Row],[کد سیستم]])</f>
        <v>1</v>
      </c>
    </row>
    <row r="732" spans="1:9" x14ac:dyDescent="0.25">
      <c r="A732" s="1">
        <v>731</v>
      </c>
      <c r="B732" s="1" t="s">
        <v>3019</v>
      </c>
      <c r="C732" s="1" t="s">
        <v>3020</v>
      </c>
      <c r="D732" s="1" t="s">
        <v>3760</v>
      </c>
      <c r="E732" s="1" t="s">
        <v>575</v>
      </c>
      <c r="F732" s="1" t="str">
        <f>VLOOKUP(Table1113[[#This Row],[نام کارشناس دفتر فنی]],Table1[],3,0)</f>
        <v>کارشناس کالیبراسیون و برنامه ریزی تعمیرات برق وابزاردقیق</v>
      </c>
      <c r="G732" s="1" t="s">
        <v>1000</v>
      </c>
      <c r="H732" t="str">
        <f>VLOOKUP(Table1113[[#This Row],[نام شخص کارشناس نظارت]],Table1[],3,0)</f>
        <v>کارشناس برق و ابزار دقیق نظارت (2)</v>
      </c>
      <c r="I732" s="1">
        <f>COUNTIF(Table2[کد سیستم],Table1113[[#This Row],[کد سیستم]])</f>
        <v>1</v>
      </c>
    </row>
    <row r="733" spans="1:9" x14ac:dyDescent="0.25">
      <c r="A733" s="1">
        <v>732</v>
      </c>
      <c r="B733" s="1" t="s">
        <v>3022</v>
      </c>
      <c r="C733" s="1" t="s">
        <v>3022</v>
      </c>
      <c r="D733" s="1" t="s">
        <v>3760</v>
      </c>
      <c r="E733" s="1" t="s">
        <v>575</v>
      </c>
      <c r="F733" s="1" t="str">
        <f>VLOOKUP(Table1113[[#This Row],[نام کارشناس دفتر فنی]],Table1[],3,0)</f>
        <v>کارشناس کالیبراسیون و برنامه ریزی تعمیرات برق وابزاردقیق</v>
      </c>
      <c r="G733" s="1" t="s">
        <v>1000</v>
      </c>
      <c r="H733" t="str">
        <f>VLOOKUP(Table1113[[#This Row],[نام شخص کارشناس نظارت]],Table1[],3,0)</f>
        <v>کارشناس برق و ابزار دقیق نظارت (2)</v>
      </c>
      <c r="I733" s="1">
        <f>COUNTIF(Table2[کد سیستم],Table1113[[#This Row],[کد سیستم]])</f>
        <v>1</v>
      </c>
    </row>
    <row r="734" spans="1:9" x14ac:dyDescent="0.25">
      <c r="A734" s="1">
        <v>733</v>
      </c>
      <c r="B734" s="1" t="s">
        <v>3024</v>
      </c>
      <c r="C734" s="1" t="s">
        <v>3024</v>
      </c>
      <c r="D734" s="1" t="s">
        <v>3760</v>
      </c>
      <c r="E734" s="1" t="s">
        <v>575</v>
      </c>
      <c r="F734" s="1" t="str">
        <f>VLOOKUP(Table1113[[#This Row],[نام کارشناس دفتر فنی]],Table1[],3,0)</f>
        <v>کارشناس کالیبراسیون و برنامه ریزی تعمیرات برق وابزاردقیق</v>
      </c>
      <c r="G734" s="1" t="s">
        <v>1000</v>
      </c>
      <c r="H734" t="str">
        <f>VLOOKUP(Table1113[[#This Row],[نام شخص کارشناس نظارت]],Table1[],3,0)</f>
        <v>کارشناس برق و ابزار دقیق نظارت (2)</v>
      </c>
      <c r="I734" s="1">
        <f>COUNTIF(Table2[کد سیستم],Table1113[[#This Row],[کد سیستم]])</f>
        <v>1</v>
      </c>
    </row>
    <row r="735" spans="1:9" x14ac:dyDescent="0.25">
      <c r="A735" s="1">
        <v>734</v>
      </c>
      <c r="B735" s="1" t="s">
        <v>3026</v>
      </c>
      <c r="C735" s="1" t="s">
        <v>3026</v>
      </c>
      <c r="D735" s="1" t="s">
        <v>3760</v>
      </c>
      <c r="E735" s="1" t="s">
        <v>575</v>
      </c>
      <c r="F735" s="1" t="str">
        <f>VLOOKUP(Table1113[[#This Row],[نام کارشناس دفتر فنی]],Table1[],3,0)</f>
        <v>کارشناس کالیبراسیون و برنامه ریزی تعمیرات برق وابزاردقیق</v>
      </c>
      <c r="G735" s="1" t="s">
        <v>1000</v>
      </c>
      <c r="H735" t="str">
        <f>VLOOKUP(Table1113[[#This Row],[نام شخص کارشناس نظارت]],Table1[],3,0)</f>
        <v>کارشناس برق و ابزار دقیق نظارت (2)</v>
      </c>
      <c r="I735" s="1">
        <f>COUNTIF(Table2[کد سیستم],Table1113[[#This Row],[کد سیستم]])</f>
        <v>1</v>
      </c>
    </row>
    <row r="736" spans="1:9" x14ac:dyDescent="0.25">
      <c r="A736" s="1">
        <v>735</v>
      </c>
      <c r="B736" s="1" t="s">
        <v>3028</v>
      </c>
      <c r="C736" s="1" t="s">
        <v>3028</v>
      </c>
      <c r="D736" s="1" t="s">
        <v>3760</v>
      </c>
      <c r="E736" s="1" t="s">
        <v>575</v>
      </c>
      <c r="F736" s="1" t="str">
        <f>VLOOKUP(Table1113[[#This Row],[نام کارشناس دفتر فنی]],Table1[],3,0)</f>
        <v>کارشناس کالیبراسیون و برنامه ریزی تعمیرات برق وابزاردقیق</v>
      </c>
      <c r="G736" s="1" t="s">
        <v>1000</v>
      </c>
      <c r="H736" t="str">
        <f>VLOOKUP(Table1113[[#This Row],[نام شخص کارشناس نظارت]],Table1[],3,0)</f>
        <v>کارشناس برق و ابزار دقیق نظارت (2)</v>
      </c>
      <c r="I736" s="1">
        <f>COUNTIF(Table2[کد سیستم],Table1113[[#This Row],[کد سیستم]])</f>
        <v>1</v>
      </c>
    </row>
    <row r="737" spans="1:9" x14ac:dyDescent="0.25">
      <c r="A737" s="1">
        <v>736</v>
      </c>
      <c r="B737" s="1" t="s">
        <v>3030</v>
      </c>
      <c r="C737" s="1" t="s">
        <v>3030</v>
      </c>
      <c r="D737" s="1" t="s">
        <v>3760</v>
      </c>
      <c r="E737" s="1" t="s">
        <v>575</v>
      </c>
      <c r="F737" s="1" t="str">
        <f>VLOOKUP(Table1113[[#This Row],[نام کارشناس دفتر فنی]],Table1[],3,0)</f>
        <v>کارشناس کالیبراسیون و برنامه ریزی تعمیرات برق وابزاردقیق</v>
      </c>
      <c r="G737" s="1" t="s">
        <v>1000</v>
      </c>
      <c r="H737" t="str">
        <f>VLOOKUP(Table1113[[#This Row],[نام شخص کارشناس نظارت]],Table1[],3,0)</f>
        <v>کارشناس برق و ابزار دقیق نظارت (2)</v>
      </c>
      <c r="I737" s="1">
        <f>COUNTIF(Table2[کد سیستم],Table1113[[#This Row],[کد سیستم]])</f>
        <v>1</v>
      </c>
    </row>
    <row r="738" spans="1:9" x14ac:dyDescent="0.25">
      <c r="A738" s="1">
        <v>737</v>
      </c>
      <c r="B738" s="1" t="s">
        <v>3032</v>
      </c>
      <c r="C738" s="1" t="s">
        <v>3032</v>
      </c>
      <c r="D738" s="1" t="s">
        <v>3760</v>
      </c>
      <c r="E738" s="1" t="s">
        <v>575</v>
      </c>
      <c r="F738" s="1" t="str">
        <f>VLOOKUP(Table1113[[#This Row],[نام کارشناس دفتر فنی]],Table1[],3,0)</f>
        <v>کارشناس کالیبراسیون و برنامه ریزی تعمیرات برق وابزاردقیق</v>
      </c>
      <c r="G738" s="1" t="s">
        <v>1000</v>
      </c>
      <c r="H738" t="str">
        <f>VLOOKUP(Table1113[[#This Row],[نام شخص کارشناس نظارت]],Table1[],3,0)</f>
        <v>کارشناس برق و ابزار دقیق نظارت (2)</v>
      </c>
      <c r="I738" s="1">
        <f>COUNTIF(Table2[کد سیستم],Table1113[[#This Row],[کد سیستم]])</f>
        <v>1</v>
      </c>
    </row>
    <row r="739" spans="1:9" x14ac:dyDescent="0.25">
      <c r="A739" s="1">
        <v>738</v>
      </c>
      <c r="B739" s="1" t="s">
        <v>3034</v>
      </c>
      <c r="C739" s="1" t="s">
        <v>3034</v>
      </c>
      <c r="D739" s="1" t="s">
        <v>3760</v>
      </c>
      <c r="E739" s="1" t="s">
        <v>575</v>
      </c>
      <c r="F739" s="1" t="str">
        <f>VLOOKUP(Table1113[[#This Row],[نام کارشناس دفتر فنی]],Table1[],3,0)</f>
        <v>کارشناس کالیبراسیون و برنامه ریزی تعمیرات برق وابزاردقیق</v>
      </c>
      <c r="G739" s="1" t="s">
        <v>1000</v>
      </c>
      <c r="H739" t="str">
        <f>VLOOKUP(Table1113[[#This Row],[نام شخص کارشناس نظارت]],Table1[],3,0)</f>
        <v>کارشناس برق و ابزار دقیق نظارت (2)</v>
      </c>
      <c r="I739" s="1">
        <f>COUNTIF(Table2[کد سیستم],Table1113[[#This Row],[کد سیستم]])</f>
        <v>1</v>
      </c>
    </row>
    <row r="740" spans="1:9" x14ac:dyDescent="0.25">
      <c r="A740" s="1">
        <v>739</v>
      </c>
      <c r="B740" s="1" t="s">
        <v>3036</v>
      </c>
      <c r="C740" s="1" t="s">
        <v>3036</v>
      </c>
      <c r="D740" s="1" t="s">
        <v>3760</v>
      </c>
      <c r="E740" s="1" t="s">
        <v>575</v>
      </c>
      <c r="F740" s="1" t="str">
        <f>VLOOKUP(Table1113[[#This Row],[نام کارشناس دفتر فنی]],Table1[],3,0)</f>
        <v>کارشناس کالیبراسیون و برنامه ریزی تعمیرات برق وابزاردقیق</v>
      </c>
      <c r="G740" s="1" t="s">
        <v>1000</v>
      </c>
      <c r="H740" t="str">
        <f>VLOOKUP(Table1113[[#This Row],[نام شخص کارشناس نظارت]],Table1[],3,0)</f>
        <v>کارشناس برق و ابزار دقیق نظارت (2)</v>
      </c>
      <c r="I740" s="1">
        <f>COUNTIF(Table2[کد سیستم],Table1113[[#This Row],[کد سیستم]])</f>
        <v>1</v>
      </c>
    </row>
    <row r="741" spans="1:9" x14ac:dyDescent="0.25">
      <c r="A741" s="1">
        <v>740</v>
      </c>
      <c r="B741" s="1" t="s">
        <v>3038</v>
      </c>
      <c r="C741" s="1" t="s">
        <v>3039</v>
      </c>
      <c r="D741" s="1" t="s">
        <v>3760</v>
      </c>
      <c r="E741" s="1" t="s">
        <v>575</v>
      </c>
      <c r="F741" s="1" t="str">
        <f>VLOOKUP(Table1113[[#This Row],[نام کارشناس دفتر فنی]],Table1[],3,0)</f>
        <v>کارشناس کالیبراسیون و برنامه ریزی تعمیرات برق وابزاردقیق</v>
      </c>
      <c r="G741" s="1" t="s">
        <v>1000</v>
      </c>
      <c r="H741" t="str">
        <f>VLOOKUP(Table1113[[#This Row],[نام شخص کارشناس نظارت]],Table1[],3,0)</f>
        <v>کارشناس برق و ابزار دقیق نظارت (2)</v>
      </c>
      <c r="I741" s="1">
        <f>COUNTIF(Table2[کد سیستم],Table1113[[#This Row],[کد سیستم]])</f>
        <v>1</v>
      </c>
    </row>
    <row r="742" spans="1:9" x14ac:dyDescent="0.25">
      <c r="A742" s="1">
        <v>741</v>
      </c>
      <c r="B742" s="1" t="s">
        <v>3041</v>
      </c>
      <c r="C742" s="1" t="s">
        <v>3041</v>
      </c>
      <c r="D742" s="1" t="s">
        <v>3760</v>
      </c>
      <c r="E742" s="1" t="s">
        <v>575</v>
      </c>
      <c r="F742" s="1" t="str">
        <f>VLOOKUP(Table1113[[#This Row],[نام کارشناس دفتر فنی]],Table1[],3,0)</f>
        <v>کارشناس کالیبراسیون و برنامه ریزی تعمیرات برق وابزاردقیق</v>
      </c>
      <c r="G742" s="1" t="s">
        <v>1000</v>
      </c>
      <c r="H742" t="str">
        <f>VLOOKUP(Table1113[[#This Row],[نام شخص کارشناس نظارت]],Table1[],3,0)</f>
        <v>کارشناس برق و ابزار دقیق نظارت (2)</v>
      </c>
      <c r="I742" s="1">
        <f>COUNTIF(Table2[کد سیستم],Table1113[[#This Row],[کد سیستم]])</f>
        <v>1</v>
      </c>
    </row>
    <row r="743" spans="1:9" x14ac:dyDescent="0.25">
      <c r="A743" s="1">
        <v>742</v>
      </c>
      <c r="B743" s="1" t="s">
        <v>3043</v>
      </c>
      <c r="C743" s="1" t="s">
        <v>3043</v>
      </c>
      <c r="D743" s="1" t="s">
        <v>3760</v>
      </c>
      <c r="E743" s="1" t="s">
        <v>575</v>
      </c>
      <c r="F743" s="1" t="str">
        <f>VLOOKUP(Table1113[[#This Row],[نام کارشناس دفتر فنی]],Table1[],3,0)</f>
        <v>کارشناس کالیبراسیون و برنامه ریزی تعمیرات برق وابزاردقیق</v>
      </c>
      <c r="G743" s="1" t="s">
        <v>1000</v>
      </c>
      <c r="H743" t="str">
        <f>VLOOKUP(Table1113[[#This Row],[نام شخص کارشناس نظارت]],Table1[],3,0)</f>
        <v>کارشناس برق و ابزار دقیق نظارت (2)</v>
      </c>
      <c r="I743" s="1">
        <f>COUNTIF(Table2[کد سیستم],Table1113[[#This Row],[کد سیستم]])</f>
        <v>1</v>
      </c>
    </row>
    <row r="744" spans="1:9" x14ac:dyDescent="0.25">
      <c r="A744" s="1">
        <v>743</v>
      </c>
      <c r="B744" s="1" t="s">
        <v>3045</v>
      </c>
      <c r="C744" s="1" t="s">
        <v>3045</v>
      </c>
      <c r="D744" s="1" t="s">
        <v>3760</v>
      </c>
      <c r="E744" s="1" t="s">
        <v>575</v>
      </c>
      <c r="F744" s="1" t="str">
        <f>VLOOKUP(Table1113[[#This Row],[نام کارشناس دفتر فنی]],Table1[],3,0)</f>
        <v>کارشناس کالیبراسیون و برنامه ریزی تعمیرات برق وابزاردقیق</v>
      </c>
      <c r="G744" s="1" t="s">
        <v>1000</v>
      </c>
      <c r="H744" t="str">
        <f>VLOOKUP(Table1113[[#This Row],[نام شخص کارشناس نظارت]],Table1[],3,0)</f>
        <v>کارشناس برق و ابزار دقیق نظارت (2)</v>
      </c>
      <c r="I744" s="1">
        <f>COUNTIF(Table2[کد سیستم],Table1113[[#This Row],[کد سیستم]])</f>
        <v>1</v>
      </c>
    </row>
    <row r="745" spans="1:9" x14ac:dyDescent="0.25">
      <c r="A745" s="1">
        <v>744</v>
      </c>
      <c r="B745" s="1" t="s">
        <v>3047</v>
      </c>
      <c r="C745" s="1" t="s">
        <v>3048</v>
      </c>
      <c r="D745" s="1" t="s">
        <v>3760</v>
      </c>
      <c r="E745" s="1" t="s">
        <v>575</v>
      </c>
      <c r="F745" s="1" t="str">
        <f>VLOOKUP(Table1113[[#This Row],[نام کارشناس دفتر فنی]],Table1[],3,0)</f>
        <v>کارشناس کالیبراسیون و برنامه ریزی تعمیرات برق وابزاردقیق</v>
      </c>
      <c r="G745" s="1" t="s">
        <v>1000</v>
      </c>
      <c r="H745" t="str">
        <f>VLOOKUP(Table1113[[#This Row],[نام شخص کارشناس نظارت]],Table1[],3,0)</f>
        <v>کارشناس برق و ابزار دقیق نظارت (2)</v>
      </c>
      <c r="I745" s="1">
        <f>COUNTIF(Table2[کد سیستم],Table1113[[#This Row],[کد سیستم]])</f>
        <v>1</v>
      </c>
    </row>
    <row r="746" spans="1:9" x14ac:dyDescent="0.25">
      <c r="A746" s="1">
        <v>745</v>
      </c>
      <c r="B746" s="1" t="s">
        <v>3050</v>
      </c>
      <c r="C746" s="1" t="s">
        <v>3050</v>
      </c>
      <c r="D746" s="1" t="s">
        <v>3760</v>
      </c>
      <c r="E746" s="1" t="s">
        <v>575</v>
      </c>
      <c r="F746" s="1" t="str">
        <f>VLOOKUP(Table1113[[#This Row],[نام کارشناس دفتر فنی]],Table1[],3,0)</f>
        <v>کارشناس کالیبراسیون و برنامه ریزی تعمیرات برق وابزاردقیق</v>
      </c>
      <c r="G746" s="1" t="s">
        <v>1000</v>
      </c>
      <c r="H746" t="str">
        <f>VLOOKUP(Table1113[[#This Row],[نام شخص کارشناس نظارت]],Table1[],3,0)</f>
        <v>کارشناس برق و ابزار دقیق نظارت (2)</v>
      </c>
      <c r="I746" s="1">
        <f>COUNTIF(Table2[کد سیستم],Table1113[[#This Row],[کد سیستم]])</f>
        <v>1</v>
      </c>
    </row>
    <row r="747" spans="1:9" x14ac:dyDescent="0.25">
      <c r="A747" s="1">
        <v>746</v>
      </c>
      <c r="B747" s="1" t="s">
        <v>3052</v>
      </c>
      <c r="C747" s="1" t="s">
        <v>3052</v>
      </c>
      <c r="D747" s="1" t="s">
        <v>3760</v>
      </c>
      <c r="E747" s="1" t="s">
        <v>575</v>
      </c>
      <c r="F747" s="1" t="str">
        <f>VLOOKUP(Table1113[[#This Row],[نام کارشناس دفتر فنی]],Table1[],3,0)</f>
        <v>کارشناس کالیبراسیون و برنامه ریزی تعمیرات برق وابزاردقیق</v>
      </c>
      <c r="G747" s="1" t="s">
        <v>1000</v>
      </c>
      <c r="H747" t="str">
        <f>VLOOKUP(Table1113[[#This Row],[نام شخص کارشناس نظارت]],Table1[],3,0)</f>
        <v>کارشناس برق و ابزار دقیق نظارت (2)</v>
      </c>
      <c r="I747" s="1">
        <f>COUNTIF(Table2[کد سیستم],Table1113[[#This Row],[کد سیستم]])</f>
        <v>1</v>
      </c>
    </row>
    <row r="748" spans="1:9" x14ac:dyDescent="0.25">
      <c r="A748" s="1">
        <v>747</v>
      </c>
      <c r="B748" s="1" t="s">
        <v>3054</v>
      </c>
      <c r="C748" s="1" t="s">
        <v>3054</v>
      </c>
      <c r="D748" s="1" t="s">
        <v>3760</v>
      </c>
      <c r="E748" s="1" t="s">
        <v>575</v>
      </c>
      <c r="F748" s="1" t="str">
        <f>VLOOKUP(Table1113[[#This Row],[نام کارشناس دفتر فنی]],Table1[],3,0)</f>
        <v>کارشناس کالیبراسیون و برنامه ریزی تعمیرات برق وابزاردقیق</v>
      </c>
      <c r="G748" s="1" t="s">
        <v>1000</v>
      </c>
      <c r="H748" t="str">
        <f>VLOOKUP(Table1113[[#This Row],[نام شخص کارشناس نظارت]],Table1[],3,0)</f>
        <v>کارشناس برق و ابزار دقیق نظارت (2)</v>
      </c>
      <c r="I748" s="1">
        <f>COUNTIF(Table2[کد سیستم],Table1113[[#This Row],[کد سیستم]])</f>
        <v>1</v>
      </c>
    </row>
    <row r="749" spans="1:9" x14ac:dyDescent="0.25">
      <c r="A749" s="1">
        <v>748</v>
      </c>
      <c r="B749" s="1" t="s">
        <v>3056</v>
      </c>
      <c r="C749" s="1" t="s">
        <v>3057</v>
      </c>
      <c r="D749" s="1" t="s">
        <v>3760</v>
      </c>
      <c r="E749" s="1" t="s">
        <v>575</v>
      </c>
      <c r="F749" s="1" t="str">
        <f>VLOOKUP(Table1113[[#This Row],[نام کارشناس دفتر فنی]],Table1[],3,0)</f>
        <v>کارشناس کالیبراسیون و برنامه ریزی تعمیرات برق وابزاردقیق</v>
      </c>
      <c r="G749" s="1" t="s">
        <v>1000</v>
      </c>
      <c r="H749" t="str">
        <f>VLOOKUP(Table1113[[#This Row],[نام شخص کارشناس نظارت]],Table1[],3,0)</f>
        <v>کارشناس برق و ابزار دقیق نظارت (2)</v>
      </c>
      <c r="I749" s="1">
        <f>COUNTIF(Table2[کد سیستم],Table1113[[#This Row],[کد سیستم]])</f>
        <v>1</v>
      </c>
    </row>
    <row r="750" spans="1:9" x14ac:dyDescent="0.25">
      <c r="A750" s="1">
        <v>749</v>
      </c>
      <c r="B750" s="1" t="s">
        <v>3059</v>
      </c>
      <c r="C750" s="1" t="s">
        <v>3059</v>
      </c>
      <c r="D750" s="1" t="s">
        <v>3760</v>
      </c>
      <c r="E750" s="1" t="s">
        <v>575</v>
      </c>
      <c r="F750" s="1" t="str">
        <f>VLOOKUP(Table1113[[#This Row],[نام کارشناس دفتر فنی]],Table1[],3,0)</f>
        <v>کارشناس کالیبراسیون و برنامه ریزی تعمیرات برق وابزاردقیق</v>
      </c>
      <c r="G750" s="1" t="s">
        <v>1000</v>
      </c>
      <c r="H750" t="str">
        <f>VLOOKUP(Table1113[[#This Row],[نام شخص کارشناس نظارت]],Table1[],3,0)</f>
        <v>کارشناس برق و ابزار دقیق نظارت (2)</v>
      </c>
      <c r="I750" s="1">
        <f>COUNTIF(Table2[کد سیستم],Table1113[[#This Row],[کد سیستم]])</f>
        <v>1</v>
      </c>
    </row>
    <row r="751" spans="1:9" x14ac:dyDescent="0.25">
      <c r="A751" s="1">
        <v>750</v>
      </c>
      <c r="B751" s="1" t="s">
        <v>3061</v>
      </c>
      <c r="C751" s="1" t="s">
        <v>3061</v>
      </c>
      <c r="D751" s="1" t="s">
        <v>3760</v>
      </c>
      <c r="E751" s="1" t="s">
        <v>575</v>
      </c>
      <c r="F751" s="1" t="str">
        <f>VLOOKUP(Table1113[[#This Row],[نام کارشناس دفتر فنی]],Table1[],3,0)</f>
        <v>کارشناس کالیبراسیون و برنامه ریزی تعمیرات برق وابزاردقیق</v>
      </c>
      <c r="G751" s="1" t="s">
        <v>1000</v>
      </c>
      <c r="H751" t="str">
        <f>VLOOKUP(Table1113[[#This Row],[نام شخص کارشناس نظارت]],Table1[],3,0)</f>
        <v>کارشناس برق و ابزار دقیق نظارت (2)</v>
      </c>
      <c r="I751" s="1">
        <f>COUNTIF(Table2[کد سیستم],Table1113[[#This Row],[کد سیستم]])</f>
        <v>1</v>
      </c>
    </row>
    <row r="752" spans="1:9" x14ac:dyDescent="0.25">
      <c r="A752" s="1">
        <v>751</v>
      </c>
      <c r="B752" s="1" t="s">
        <v>3063</v>
      </c>
      <c r="C752" s="1" t="s">
        <v>3064</v>
      </c>
      <c r="D752" s="1" t="s">
        <v>3760</v>
      </c>
      <c r="E752" s="1" t="s">
        <v>575</v>
      </c>
      <c r="F752" s="1" t="str">
        <f>VLOOKUP(Table1113[[#This Row],[نام کارشناس دفتر فنی]],Table1[],3,0)</f>
        <v>کارشناس کالیبراسیون و برنامه ریزی تعمیرات برق وابزاردقیق</v>
      </c>
      <c r="G752" s="1" t="s">
        <v>1000</v>
      </c>
      <c r="H752" t="str">
        <f>VLOOKUP(Table1113[[#This Row],[نام شخص کارشناس نظارت]],Table1[],3,0)</f>
        <v>کارشناس برق و ابزار دقیق نظارت (2)</v>
      </c>
      <c r="I752" s="1">
        <f>COUNTIF(Table2[کد سیستم],Table1113[[#This Row],[کد سیستم]])</f>
        <v>1</v>
      </c>
    </row>
    <row r="753" spans="1:9" x14ac:dyDescent="0.25">
      <c r="A753" s="1">
        <v>752</v>
      </c>
      <c r="B753" s="1" t="s">
        <v>3066</v>
      </c>
      <c r="C753" s="1" t="s">
        <v>3066</v>
      </c>
      <c r="D753" s="1" t="s">
        <v>3760</v>
      </c>
      <c r="E753" s="1" t="s">
        <v>575</v>
      </c>
      <c r="F753" s="1" t="str">
        <f>VLOOKUP(Table1113[[#This Row],[نام کارشناس دفتر فنی]],Table1[],3,0)</f>
        <v>کارشناس کالیبراسیون و برنامه ریزی تعمیرات برق وابزاردقیق</v>
      </c>
      <c r="G753" s="1" t="s">
        <v>1000</v>
      </c>
      <c r="H753" t="str">
        <f>VLOOKUP(Table1113[[#This Row],[نام شخص کارشناس نظارت]],Table1[],3,0)</f>
        <v>کارشناس برق و ابزار دقیق نظارت (2)</v>
      </c>
      <c r="I753" s="1">
        <f>COUNTIF(Table2[کد سیستم],Table1113[[#This Row],[کد سیستم]])</f>
        <v>1</v>
      </c>
    </row>
    <row r="754" spans="1:9" x14ac:dyDescent="0.25">
      <c r="A754" s="1">
        <v>753</v>
      </c>
      <c r="B754" s="1" t="s">
        <v>3068</v>
      </c>
      <c r="C754" s="1" t="s">
        <v>3068</v>
      </c>
      <c r="D754" s="1" t="s">
        <v>3760</v>
      </c>
      <c r="E754" s="1" t="s">
        <v>575</v>
      </c>
      <c r="F754" s="1" t="str">
        <f>VLOOKUP(Table1113[[#This Row],[نام کارشناس دفتر فنی]],Table1[],3,0)</f>
        <v>کارشناس کالیبراسیون و برنامه ریزی تعمیرات برق وابزاردقیق</v>
      </c>
      <c r="G754" s="1" t="s">
        <v>1000</v>
      </c>
      <c r="H754" t="str">
        <f>VLOOKUP(Table1113[[#This Row],[نام شخص کارشناس نظارت]],Table1[],3,0)</f>
        <v>کارشناس برق و ابزار دقیق نظارت (2)</v>
      </c>
      <c r="I754" s="1">
        <f>COUNTIF(Table2[کد سیستم],Table1113[[#This Row],[کد سیستم]])</f>
        <v>1</v>
      </c>
    </row>
    <row r="755" spans="1:9" x14ac:dyDescent="0.25">
      <c r="A755" s="1">
        <v>754</v>
      </c>
      <c r="B755" s="1" t="s">
        <v>3070</v>
      </c>
      <c r="C755" s="1" t="s">
        <v>3070</v>
      </c>
      <c r="D755" s="1" t="s">
        <v>3760</v>
      </c>
      <c r="E755" s="1" t="s">
        <v>575</v>
      </c>
      <c r="F755" s="1" t="str">
        <f>VLOOKUP(Table1113[[#This Row],[نام کارشناس دفتر فنی]],Table1[],3,0)</f>
        <v>کارشناس کالیبراسیون و برنامه ریزی تعمیرات برق وابزاردقیق</v>
      </c>
      <c r="G755" s="1" t="s">
        <v>1000</v>
      </c>
      <c r="H755" t="str">
        <f>VLOOKUP(Table1113[[#This Row],[نام شخص کارشناس نظارت]],Table1[],3,0)</f>
        <v>کارشناس برق و ابزار دقیق نظارت (2)</v>
      </c>
      <c r="I755" s="1">
        <f>COUNTIF(Table2[کد سیستم],Table1113[[#This Row],[کد سیستم]])</f>
        <v>1</v>
      </c>
    </row>
    <row r="756" spans="1:9" x14ac:dyDescent="0.25">
      <c r="A756" s="1">
        <v>755</v>
      </c>
      <c r="B756" s="1" t="s">
        <v>3072</v>
      </c>
      <c r="C756" s="1" t="s">
        <v>3072</v>
      </c>
      <c r="D756" s="1" t="s">
        <v>3760</v>
      </c>
      <c r="E756" s="1" t="s">
        <v>575</v>
      </c>
      <c r="F756" s="1" t="str">
        <f>VLOOKUP(Table1113[[#This Row],[نام کارشناس دفتر فنی]],Table1[],3,0)</f>
        <v>کارشناس کالیبراسیون و برنامه ریزی تعمیرات برق وابزاردقیق</v>
      </c>
      <c r="G756" s="1" t="s">
        <v>1000</v>
      </c>
      <c r="H756" t="str">
        <f>VLOOKUP(Table1113[[#This Row],[نام شخص کارشناس نظارت]],Table1[],3,0)</f>
        <v>کارشناس برق و ابزار دقیق نظارت (2)</v>
      </c>
      <c r="I756" s="1">
        <f>COUNTIF(Table2[کد سیستم],Table1113[[#This Row],[کد سیستم]])</f>
        <v>1</v>
      </c>
    </row>
    <row r="757" spans="1:9" x14ac:dyDescent="0.25">
      <c r="A757" s="1">
        <v>756</v>
      </c>
      <c r="B757" s="1" t="s">
        <v>3074</v>
      </c>
      <c r="C757" s="1" t="s">
        <v>3074</v>
      </c>
      <c r="D757" s="1" t="s">
        <v>3760</v>
      </c>
      <c r="E757" s="1" t="s">
        <v>575</v>
      </c>
      <c r="F757" s="1" t="str">
        <f>VLOOKUP(Table1113[[#This Row],[نام کارشناس دفتر فنی]],Table1[],3,0)</f>
        <v>کارشناس کالیبراسیون و برنامه ریزی تعمیرات برق وابزاردقیق</v>
      </c>
      <c r="G757" s="1" t="s">
        <v>1000</v>
      </c>
      <c r="H757" t="str">
        <f>VLOOKUP(Table1113[[#This Row],[نام شخص کارشناس نظارت]],Table1[],3,0)</f>
        <v>کارشناس برق و ابزار دقیق نظارت (2)</v>
      </c>
      <c r="I757" s="1">
        <f>COUNTIF(Table2[کد سیستم],Table1113[[#This Row],[کد سیستم]])</f>
        <v>1</v>
      </c>
    </row>
    <row r="758" spans="1:9" x14ac:dyDescent="0.25">
      <c r="A758" s="1">
        <v>757</v>
      </c>
      <c r="B758" s="1" t="s">
        <v>3076</v>
      </c>
      <c r="C758" s="1" t="s">
        <v>3076</v>
      </c>
      <c r="D758" s="1" t="s">
        <v>3760</v>
      </c>
      <c r="E758" s="1" t="s">
        <v>575</v>
      </c>
      <c r="F758" s="1" t="str">
        <f>VLOOKUP(Table1113[[#This Row],[نام کارشناس دفتر فنی]],Table1[],3,0)</f>
        <v>کارشناس کالیبراسیون و برنامه ریزی تعمیرات برق وابزاردقیق</v>
      </c>
      <c r="G758" s="1" t="s">
        <v>1000</v>
      </c>
      <c r="H758" t="str">
        <f>VLOOKUP(Table1113[[#This Row],[نام شخص کارشناس نظارت]],Table1[],3,0)</f>
        <v>کارشناس برق و ابزار دقیق نظارت (2)</v>
      </c>
      <c r="I758" s="1">
        <f>COUNTIF(Table2[کد سیستم],Table1113[[#This Row],[کد سیستم]])</f>
        <v>1</v>
      </c>
    </row>
    <row r="759" spans="1:9" x14ac:dyDescent="0.25">
      <c r="A759" s="1">
        <v>758</v>
      </c>
      <c r="B759" s="1" t="s">
        <v>3078</v>
      </c>
      <c r="C759" s="1" t="s">
        <v>3078</v>
      </c>
      <c r="D759" s="1" t="s">
        <v>3760</v>
      </c>
      <c r="E759" s="1" t="s">
        <v>575</v>
      </c>
      <c r="F759" s="1" t="str">
        <f>VLOOKUP(Table1113[[#This Row],[نام کارشناس دفتر فنی]],Table1[],3,0)</f>
        <v>کارشناس کالیبراسیون و برنامه ریزی تعمیرات برق وابزاردقیق</v>
      </c>
      <c r="G759" s="1" t="s">
        <v>1000</v>
      </c>
      <c r="H759" t="str">
        <f>VLOOKUP(Table1113[[#This Row],[نام شخص کارشناس نظارت]],Table1[],3,0)</f>
        <v>کارشناس برق و ابزار دقیق نظارت (2)</v>
      </c>
      <c r="I759" s="1">
        <f>COUNTIF(Table2[کد سیستم],Table1113[[#This Row],[کد سیستم]])</f>
        <v>1</v>
      </c>
    </row>
    <row r="760" spans="1:9" x14ac:dyDescent="0.25">
      <c r="A760" s="1">
        <v>759</v>
      </c>
      <c r="B760" s="1" t="s">
        <v>3080</v>
      </c>
      <c r="C760" s="1" t="s">
        <v>3080</v>
      </c>
      <c r="D760" s="1" t="s">
        <v>3760</v>
      </c>
      <c r="E760" s="1" t="s">
        <v>575</v>
      </c>
      <c r="F760" s="1" t="str">
        <f>VLOOKUP(Table1113[[#This Row],[نام کارشناس دفتر فنی]],Table1[],3,0)</f>
        <v>کارشناس کالیبراسیون و برنامه ریزی تعمیرات برق وابزاردقیق</v>
      </c>
      <c r="G760" s="1" t="s">
        <v>1000</v>
      </c>
      <c r="H760" t="str">
        <f>VLOOKUP(Table1113[[#This Row],[نام شخص کارشناس نظارت]],Table1[],3,0)</f>
        <v>کارشناس برق و ابزار دقیق نظارت (2)</v>
      </c>
      <c r="I760" s="1">
        <f>COUNTIF(Table2[کد سیستم],Table1113[[#This Row],[کد سیستم]])</f>
        <v>1</v>
      </c>
    </row>
    <row r="761" spans="1:9" x14ac:dyDescent="0.25">
      <c r="A761" s="1">
        <v>760</v>
      </c>
      <c r="B761" s="1" t="s">
        <v>3082</v>
      </c>
      <c r="C761" s="1" t="s">
        <v>3082</v>
      </c>
      <c r="D761" s="1" t="s">
        <v>3760</v>
      </c>
      <c r="E761" s="1" t="s">
        <v>575</v>
      </c>
      <c r="F761" s="1" t="str">
        <f>VLOOKUP(Table1113[[#This Row],[نام کارشناس دفتر فنی]],Table1[],3,0)</f>
        <v>کارشناس کالیبراسیون و برنامه ریزی تعمیرات برق وابزاردقیق</v>
      </c>
      <c r="G761" s="1" t="s">
        <v>1000</v>
      </c>
      <c r="H761" t="str">
        <f>VLOOKUP(Table1113[[#This Row],[نام شخص کارشناس نظارت]],Table1[],3,0)</f>
        <v>کارشناس برق و ابزار دقیق نظارت (2)</v>
      </c>
      <c r="I761" s="1">
        <f>COUNTIF(Table2[کد سیستم],Table1113[[#This Row],[کد سیستم]])</f>
        <v>1</v>
      </c>
    </row>
    <row r="762" spans="1:9" x14ac:dyDescent="0.25">
      <c r="A762" s="1">
        <v>761</v>
      </c>
      <c r="B762" s="1" t="s">
        <v>3084</v>
      </c>
      <c r="C762" s="1" t="s">
        <v>3084</v>
      </c>
      <c r="D762" s="1" t="s">
        <v>3760</v>
      </c>
      <c r="E762" s="1" t="s">
        <v>575</v>
      </c>
      <c r="F762" s="1" t="str">
        <f>VLOOKUP(Table1113[[#This Row],[نام کارشناس دفتر فنی]],Table1[],3,0)</f>
        <v>کارشناس کالیبراسیون و برنامه ریزی تعمیرات برق وابزاردقیق</v>
      </c>
      <c r="G762" s="1" t="s">
        <v>1000</v>
      </c>
      <c r="H762" t="str">
        <f>VLOOKUP(Table1113[[#This Row],[نام شخص کارشناس نظارت]],Table1[],3,0)</f>
        <v>کارشناس برق و ابزار دقیق نظارت (2)</v>
      </c>
      <c r="I762" s="1">
        <f>COUNTIF(Table2[کد سیستم],Table1113[[#This Row],[کد سیستم]])</f>
        <v>1</v>
      </c>
    </row>
    <row r="763" spans="1:9" x14ac:dyDescent="0.25">
      <c r="A763" s="1">
        <v>762</v>
      </c>
      <c r="B763" s="1" t="s">
        <v>3086</v>
      </c>
      <c r="C763" s="1" t="s">
        <v>3086</v>
      </c>
      <c r="D763" s="1" t="s">
        <v>3760</v>
      </c>
      <c r="E763" s="1" t="s">
        <v>575</v>
      </c>
      <c r="F763" s="1" t="str">
        <f>VLOOKUP(Table1113[[#This Row],[نام کارشناس دفتر فنی]],Table1[],3,0)</f>
        <v>کارشناس کالیبراسیون و برنامه ریزی تعمیرات برق وابزاردقیق</v>
      </c>
      <c r="G763" s="1" t="s">
        <v>1000</v>
      </c>
      <c r="H763" t="str">
        <f>VLOOKUP(Table1113[[#This Row],[نام شخص کارشناس نظارت]],Table1[],3,0)</f>
        <v>کارشناس برق و ابزار دقیق نظارت (2)</v>
      </c>
      <c r="I763" s="1">
        <f>COUNTIF(Table2[کد سیستم],Table1113[[#This Row],[کد سیستم]])</f>
        <v>1</v>
      </c>
    </row>
    <row r="764" spans="1:9" x14ac:dyDescent="0.25">
      <c r="A764" s="1">
        <v>763</v>
      </c>
      <c r="B764" s="1" t="s">
        <v>3088</v>
      </c>
      <c r="C764" s="1" t="s">
        <v>3088</v>
      </c>
      <c r="D764" s="1" t="s">
        <v>3760</v>
      </c>
      <c r="E764" s="1" t="s">
        <v>575</v>
      </c>
      <c r="F764" s="1" t="str">
        <f>VLOOKUP(Table1113[[#This Row],[نام کارشناس دفتر فنی]],Table1[],3,0)</f>
        <v>کارشناس کالیبراسیون و برنامه ریزی تعمیرات برق وابزاردقیق</v>
      </c>
      <c r="G764" s="1" t="s">
        <v>1000</v>
      </c>
      <c r="H764" t="str">
        <f>VLOOKUP(Table1113[[#This Row],[نام شخص کارشناس نظارت]],Table1[],3,0)</f>
        <v>کارشناس برق و ابزار دقیق نظارت (2)</v>
      </c>
      <c r="I764" s="1">
        <f>COUNTIF(Table2[کد سیستم],Table1113[[#This Row],[کد سیستم]])</f>
        <v>1</v>
      </c>
    </row>
    <row r="765" spans="1:9" x14ac:dyDescent="0.25">
      <c r="A765" s="1">
        <v>764</v>
      </c>
      <c r="B765" s="1" t="s">
        <v>3090</v>
      </c>
      <c r="C765" s="1" t="s">
        <v>3090</v>
      </c>
      <c r="D765" s="1" t="s">
        <v>3760</v>
      </c>
      <c r="E765" s="1" t="s">
        <v>575</v>
      </c>
      <c r="F765" s="1" t="str">
        <f>VLOOKUP(Table1113[[#This Row],[نام کارشناس دفتر فنی]],Table1[],3,0)</f>
        <v>کارشناس کالیبراسیون و برنامه ریزی تعمیرات برق وابزاردقیق</v>
      </c>
      <c r="G765" s="1" t="s">
        <v>1000</v>
      </c>
      <c r="H765" t="str">
        <f>VLOOKUP(Table1113[[#This Row],[نام شخص کارشناس نظارت]],Table1[],3,0)</f>
        <v>کارشناس برق و ابزار دقیق نظارت (2)</v>
      </c>
      <c r="I765" s="1">
        <f>COUNTIF(Table2[کد سیستم],Table1113[[#This Row],[کد سیستم]])</f>
        <v>1</v>
      </c>
    </row>
    <row r="766" spans="1:9" x14ac:dyDescent="0.25">
      <c r="A766" s="1">
        <v>765</v>
      </c>
      <c r="B766" s="1" t="s">
        <v>3092</v>
      </c>
      <c r="C766" s="1" t="s">
        <v>3092</v>
      </c>
      <c r="D766" s="1" t="s">
        <v>3760</v>
      </c>
      <c r="E766" s="1" t="s">
        <v>575</v>
      </c>
      <c r="F766" s="1" t="str">
        <f>VLOOKUP(Table1113[[#This Row],[نام کارشناس دفتر فنی]],Table1[],3,0)</f>
        <v>کارشناس کالیبراسیون و برنامه ریزی تعمیرات برق وابزاردقیق</v>
      </c>
      <c r="G766" s="1" t="s">
        <v>1000</v>
      </c>
      <c r="H766" t="str">
        <f>VLOOKUP(Table1113[[#This Row],[نام شخص کارشناس نظارت]],Table1[],3,0)</f>
        <v>کارشناس برق و ابزار دقیق نظارت (2)</v>
      </c>
      <c r="I766" s="1">
        <f>COUNTIF(Table2[کد سیستم],Table1113[[#This Row],[کد سیستم]])</f>
        <v>1</v>
      </c>
    </row>
    <row r="767" spans="1:9" x14ac:dyDescent="0.25">
      <c r="A767" s="1">
        <v>766</v>
      </c>
      <c r="B767" s="1" t="s">
        <v>3094</v>
      </c>
      <c r="C767" s="1" t="s">
        <v>3094</v>
      </c>
      <c r="D767" s="1" t="s">
        <v>3760</v>
      </c>
      <c r="E767" s="1" t="s">
        <v>575</v>
      </c>
      <c r="F767" s="1" t="str">
        <f>VLOOKUP(Table1113[[#This Row],[نام کارشناس دفتر فنی]],Table1[],3,0)</f>
        <v>کارشناس کالیبراسیون و برنامه ریزی تعمیرات برق وابزاردقیق</v>
      </c>
      <c r="G767" s="1" t="s">
        <v>1000</v>
      </c>
      <c r="H767" t="str">
        <f>VLOOKUP(Table1113[[#This Row],[نام شخص کارشناس نظارت]],Table1[],3,0)</f>
        <v>کارشناس برق و ابزار دقیق نظارت (2)</v>
      </c>
      <c r="I767" s="1">
        <f>COUNTIF(Table2[کد سیستم],Table1113[[#This Row],[کد سیستم]])</f>
        <v>1</v>
      </c>
    </row>
    <row r="768" spans="1:9" x14ac:dyDescent="0.25">
      <c r="A768" s="1">
        <v>767</v>
      </c>
      <c r="B768" s="1" t="s">
        <v>3096</v>
      </c>
      <c r="C768" s="1" t="s">
        <v>3096</v>
      </c>
      <c r="D768" s="1" t="s">
        <v>3760</v>
      </c>
      <c r="E768" s="1" t="s">
        <v>575</v>
      </c>
      <c r="F768" s="1" t="str">
        <f>VLOOKUP(Table1113[[#This Row],[نام کارشناس دفتر فنی]],Table1[],3,0)</f>
        <v>کارشناس کالیبراسیون و برنامه ریزی تعمیرات برق وابزاردقیق</v>
      </c>
      <c r="G768" s="1" t="s">
        <v>1000</v>
      </c>
      <c r="H768" t="str">
        <f>VLOOKUP(Table1113[[#This Row],[نام شخص کارشناس نظارت]],Table1[],3,0)</f>
        <v>کارشناس برق و ابزار دقیق نظارت (2)</v>
      </c>
      <c r="I768" s="1">
        <f>COUNTIF(Table2[کد سیستم],Table1113[[#This Row],[کد سیستم]])</f>
        <v>1</v>
      </c>
    </row>
    <row r="769" spans="1:9" x14ac:dyDescent="0.25">
      <c r="A769" s="1">
        <v>768</v>
      </c>
      <c r="B769" s="1" t="s">
        <v>3098</v>
      </c>
      <c r="C769" s="1" t="s">
        <v>3098</v>
      </c>
      <c r="D769" s="1" t="s">
        <v>3760</v>
      </c>
      <c r="E769" s="1" t="s">
        <v>575</v>
      </c>
      <c r="F769" s="1" t="str">
        <f>VLOOKUP(Table1113[[#This Row],[نام کارشناس دفتر فنی]],Table1[],3,0)</f>
        <v>کارشناس کالیبراسیون و برنامه ریزی تعمیرات برق وابزاردقیق</v>
      </c>
      <c r="G769" s="1" t="s">
        <v>1000</v>
      </c>
      <c r="H769" t="str">
        <f>VLOOKUP(Table1113[[#This Row],[نام شخص کارشناس نظارت]],Table1[],3,0)</f>
        <v>کارشناس برق و ابزار دقیق نظارت (2)</v>
      </c>
      <c r="I769" s="1">
        <f>COUNTIF(Table2[کد سیستم],Table1113[[#This Row],[کد سیستم]])</f>
        <v>1</v>
      </c>
    </row>
    <row r="770" spans="1:9" x14ac:dyDescent="0.25">
      <c r="A770" s="1">
        <v>769</v>
      </c>
      <c r="B770" s="1" t="s">
        <v>3100</v>
      </c>
      <c r="C770" s="1" t="s">
        <v>3100</v>
      </c>
      <c r="D770" s="1" t="s">
        <v>3760</v>
      </c>
      <c r="E770" s="1" t="s">
        <v>575</v>
      </c>
      <c r="F770" s="1" t="str">
        <f>VLOOKUP(Table1113[[#This Row],[نام کارشناس دفتر فنی]],Table1[],3,0)</f>
        <v>کارشناس کالیبراسیون و برنامه ریزی تعمیرات برق وابزاردقیق</v>
      </c>
      <c r="G770" s="1" t="s">
        <v>1000</v>
      </c>
      <c r="H770" t="str">
        <f>VLOOKUP(Table1113[[#This Row],[نام شخص کارشناس نظارت]],Table1[],3,0)</f>
        <v>کارشناس برق و ابزار دقیق نظارت (2)</v>
      </c>
      <c r="I770" s="1">
        <f>COUNTIF(Table2[کد سیستم],Table1113[[#This Row],[کد سیستم]])</f>
        <v>1</v>
      </c>
    </row>
    <row r="771" spans="1:9" x14ac:dyDescent="0.25">
      <c r="A771" s="1">
        <v>770</v>
      </c>
      <c r="B771" s="1" t="s">
        <v>3102</v>
      </c>
      <c r="C771" s="1" t="s">
        <v>3102</v>
      </c>
      <c r="D771" s="1" t="s">
        <v>3760</v>
      </c>
      <c r="E771" s="1" t="s">
        <v>575</v>
      </c>
      <c r="F771" s="1" t="str">
        <f>VLOOKUP(Table1113[[#This Row],[نام کارشناس دفتر فنی]],Table1[],3,0)</f>
        <v>کارشناس کالیبراسیون و برنامه ریزی تعمیرات برق وابزاردقیق</v>
      </c>
      <c r="G771" s="1" t="s">
        <v>1000</v>
      </c>
      <c r="H771" t="str">
        <f>VLOOKUP(Table1113[[#This Row],[نام شخص کارشناس نظارت]],Table1[],3,0)</f>
        <v>کارشناس برق و ابزار دقیق نظارت (2)</v>
      </c>
      <c r="I771" s="1">
        <f>COUNTIF(Table2[کد سیستم],Table1113[[#This Row],[کد سیستم]])</f>
        <v>1</v>
      </c>
    </row>
    <row r="772" spans="1:9" x14ac:dyDescent="0.25">
      <c r="A772" s="1">
        <v>771</v>
      </c>
      <c r="B772" s="1" t="s">
        <v>3104</v>
      </c>
      <c r="C772" s="1" t="s">
        <v>3104</v>
      </c>
      <c r="D772" s="1" t="s">
        <v>3760</v>
      </c>
      <c r="E772" s="1" t="s">
        <v>575</v>
      </c>
      <c r="F772" s="1" t="str">
        <f>VLOOKUP(Table1113[[#This Row],[نام کارشناس دفتر فنی]],Table1[],3,0)</f>
        <v>کارشناس کالیبراسیون و برنامه ریزی تعمیرات برق وابزاردقیق</v>
      </c>
      <c r="G772" s="1" t="s">
        <v>1000</v>
      </c>
      <c r="H772" t="str">
        <f>VLOOKUP(Table1113[[#This Row],[نام شخص کارشناس نظارت]],Table1[],3,0)</f>
        <v>کارشناس برق و ابزار دقیق نظارت (2)</v>
      </c>
      <c r="I772" s="1">
        <f>COUNTIF(Table2[کد سیستم],Table1113[[#This Row],[کد سیستم]])</f>
        <v>1</v>
      </c>
    </row>
    <row r="773" spans="1:9" x14ac:dyDescent="0.25">
      <c r="A773" s="1">
        <v>772</v>
      </c>
      <c r="B773" s="1" t="s">
        <v>3106</v>
      </c>
      <c r="C773" s="1" t="s">
        <v>3106</v>
      </c>
      <c r="D773" s="1" t="s">
        <v>3760</v>
      </c>
      <c r="E773" s="1" t="s">
        <v>575</v>
      </c>
      <c r="F773" s="1" t="str">
        <f>VLOOKUP(Table1113[[#This Row],[نام کارشناس دفتر فنی]],Table1[],3,0)</f>
        <v>کارشناس کالیبراسیون و برنامه ریزی تعمیرات برق وابزاردقیق</v>
      </c>
      <c r="G773" s="1" t="s">
        <v>1000</v>
      </c>
      <c r="H773" t="str">
        <f>VLOOKUP(Table1113[[#This Row],[نام شخص کارشناس نظارت]],Table1[],3,0)</f>
        <v>کارشناس برق و ابزار دقیق نظارت (2)</v>
      </c>
      <c r="I773" s="1">
        <f>COUNTIF(Table2[کد سیستم],Table1113[[#This Row],[کد سیستم]])</f>
        <v>1</v>
      </c>
    </row>
    <row r="774" spans="1:9" x14ac:dyDescent="0.25">
      <c r="A774" s="1">
        <v>773</v>
      </c>
      <c r="B774" s="1" t="s">
        <v>3108</v>
      </c>
      <c r="C774" s="1" t="s">
        <v>3108</v>
      </c>
      <c r="D774" s="1" t="s">
        <v>3760</v>
      </c>
      <c r="E774" s="1" t="s">
        <v>575</v>
      </c>
      <c r="F774" s="1" t="str">
        <f>VLOOKUP(Table1113[[#This Row],[نام کارشناس دفتر فنی]],Table1[],3,0)</f>
        <v>کارشناس کالیبراسیون و برنامه ریزی تعمیرات برق وابزاردقیق</v>
      </c>
      <c r="G774" s="1" t="s">
        <v>1000</v>
      </c>
      <c r="H774" t="str">
        <f>VLOOKUP(Table1113[[#This Row],[نام شخص کارشناس نظارت]],Table1[],3,0)</f>
        <v>کارشناس برق و ابزار دقیق نظارت (2)</v>
      </c>
      <c r="I774" s="1">
        <f>COUNTIF(Table2[کد سیستم],Table1113[[#This Row],[کد سیستم]])</f>
        <v>1</v>
      </c>
    </row>
    <row r="775" spans="1:9" x14ac:dyDescent="0.25">
      <c r="A775" s="1">
        <v>774</v>
      </c>
      <c r="B775" s="1" t="s">
        <v>3110</v>
      </c>
      <c r="C775" s="1" t="s">
        <v>3110</v>
      </c>
      <c r="D775" s="1" t="s">
        <v>3760</v>
      </c>
      <c r="E775" s="1" t="s">
        <v>575</v>
      </c>
      <c r="F775" s="1" t="str">
        <f>VLOOKUP(Table1113[[#This Row],[نام کارشناس دفتر فنی]],Table1[],3,0)</f>
        <v>کارشناس کالیبراسیون و برنامه ریزی تعمیرات برق وابزاردقیق</v>
      </c>
      <c r="G775" s="1" t="s">
        <v>1000</v>
      </c>
      <c r="H775" t="str">
        <f>VLOOKUP(Table1113[[#This Row],[نام شخص کارشناس نظارت]],Table1[],3,0)</f>
        <v>کارشناس برق و ابزار دقیق نظارت (2)</v>
      </c>
      <c r="I775" s="1">
        <f>COUNTIF(Table2[کد سیستم],Table1113[[#This Row],[کد سیستم]])</f>
        <v>1</v>
      </c>
    </row>
    <row r="776" spans="1:9" x14ac:dyDescent="0.25">
      <c r="A776" s="1">
        <v>775</v>
      </c>
      <c r="B776" s="1" t="s">
        <v>3112</v>
      </c>
      <c r="C776" s="1" t="s">
        <v>3112</v>
      </c>
      <c r="D776" s="1" t="s">
        <v>3760</v>
      </c>
      <c r="E776" s="1" t="s">
        <v>575</v>
      </c>
      <c r="F776" s="1" t="str">
        <f>VLOOKUP(Table1113[[#This Row],[نام کارشناس دفتر فنی]],Table1[],3,0)</f>
        <v>کارشناس کالیبراسیون و برنامه ریزی تعمیرات برق وابزاردقیق</v>
      </c>
      <c r="G776" s="1" t="s">
        <v>1000</v>
      </c>
      <c r="H776" t="str">
        <f>VLOOKUP(Table1113[[#This Row],[نام شخص کارشناس نظارت]],Table1[],3,0)</f>
        <v>کارشناس برق و ابزار دقیق نظارت (2)</v>
      </c>
      <c r="I776" s="1">
        <f>COUNTIF(Table2[کد سیستم],Table1113[[#This Row],[کد سیستم]])</f>
        <v>1</v>
      </c>
    </row>
    <row r="777" spans="1:9" x14ac:dyDescent="0.25">
      <c r="A777" s="1">
        <v>776</v>
      </c>
      <c r="B777" s="1" t="s">
        <v>3114</v>
      </c>
      <c r="C777" s="1" t="s">
        <v>3114</v>
      </c>
      <c r="D777" s="1" t="s">
        <v>3760</v>
      </c>
      <c r="E777" s="1" t="s">
        <v>575</v>
      </c>
      <c r="F777" s="1" t="str">
        <f>VLOOKUP(Table1113[[#This Row],[نام کارشناس دفتر فنی]],Table1[],3,0)</f>
        <v>کارشناس کالیبراسیون و برنامه ریزی تعمیرات برق وابزاردقیق</v>
      </c>
      <c r="G777" s="1" t="s">
        <v>1000</v>
      </c>
      <c r="H777" t="str">
        <f>VLOOKUP(Table1113[[#This Row],[نام شخص کارشناس نظارت]],Table1[],3,0)</f>
        <v>کارشناس برق و ابزار دقیق نظارت (2)</v>
      </c>
      <c r="I777" s="1">
        <f>COUNTIF(Table2[کد سیستم],Table1113[[#This Row],[کد سیستم]])</f>
        <v>1</v>
      </c>
    </row>
    <row r="778" spans="1:9" x14ac:dyDescent="0.25">
      <c r="A778" s="1">
        <v>777</v>
      </c>
      <c r="B778" s="1" t="s">
        <v>3116</v>
      </c>
      <c r="C778" s="1" t="s">
        <v>3116</v>
      </c>
      <c r="D778" s="1" t="s">
        <v>3760</v>
      </c>
      <c r="E778" s="1" t="s">
        <v>575</v>
      </c>
      <c r="F778" s="1" t="str">
        <f>VLOOKUP(Table1113[[#This Row],[نام کارشناس دفتر فنی]],Table1[],3,0)</f>
        <v>کارشناس کالیبراسیون و برنامه ریزی تعمیرات برق وابزاردقیق</v>
      </c>
      <c r="G778" s="1" t="s">
        <v>1000</v>
      </c>
      <c r="H778" t="str">
        <f>VLOOKUP(Table1113[[#This Row],[نام شخص کارشناس نظارت]],Table1[],3,0)</f>
        <v>کارشناس برق و ابزار دقیق نظارت (2)</v>
      </c>
      <c r="I778" s="1">
        <f>COUNTIF(Table2[کد سیستم],Table1113[[#This Row],[کد سیستم]])</f>
        <v>1</v>
      </c>
    </row>
    <row r="779" spans="1:9" x14ac:dyDescent="0.25">
      <c r="A779" s="1">
        <v>778</v>
      </c>
      <c r="B779" s="1" t="s">
        <v>3118</v>
      </c>
      <c r="C779" s="1" t="s">
        <v>3118</v>
      </c>
      <c r="D779" s="1" t="s">
        <v>3760</v>
      </c>
      <c r="E779" s="1" t="s">
        <v>575</v>
      </c>
      <c r="F779" s="1" t="str">
        <f>VLOOKUP(Table1113[[#This Row],[نام کارشناس دفتر فنی]],Table1[],3,0)</f>
        <v>کارشناس کالیبراسیون و برنامه ریزی تعمیرات برق وابزاردقیق</v>
      </c>
      <c r="G779" s="1" t="s">
        <v>1000</v>
      </c>
      <c r="H779" t="str">
        <f>VLOOKUP(Table1113[[#This Row],[نام شخص کارشناس نظارت]],Table1[],3,0)</f>
        <v>کارشناس برق و ابزار دقیق نظارت (2)</v>
      </c>
      <c r="I779" s="1">
        <f>COUNTIF(Table2[کد سیستم],Table1113[[#This Row],[کد سیستم]])</f>
        <v>1</v>
      </c>
    </row>
    <row r="780" spans="1:9" x14ac:dyDescent="0.25">
      <c r="A780" s="1">
        <v>779</v>
      </c>
      <c r="B780" s="1" t="s">
        <v>3120</v>
      </c>
      <c r="C780" s="1" t="s">
        <v>3120</v>
      </c>
      <c r="D780" s="1" t="s">
        <v>3760</v>
      </c>
      <c r="E780" s="1" t="s">
        <v>575</v>
      </c>
      <c r="F780" s="1" t="str">
        <f>VLOOKUP(Table1113[[#This Row],[نام کارشناس دفتر فنی]],Table1[],3,0)</f>
        <v>کارشناس کالیبراسیون و برنامه ریزی تعمیرات برق وابزاردقیق</v>
      </c>
      <c r="G780" s="1" t="s">
        <v>1000</v>
      </c>
      <c r="H780" t="str">
        <f>VLOOKUP(Table1113[[#This Row],[نام شخص کارشناس نظارت]],Table1[],3,0)</f>
        <v>کارشناس برق و ابزار دقیق نظارت (2)</v>
      </c>
      <c r="I780" s="1">
        <f>COUNTIF(Table2[کد سیستم],Table1113[[#This Row],[کد سیستم]])</f>
        <v>1</v>
      </c>
    </row>
    <row r="781" spans="1:9" x14ac:dyDescent="0.25">
      <c r="A781" s="1">
        <v>780</v>
      </c>
      <c r="B781" s="1" t="s">
        <v>3122</v>
      </c>
      <c r="C781" s="1" t="s">
        <v>3122</v>
      </c>
      <c r="D781" s="1" t="s">
        <v>3760</v>
      </c>
      <c r="E781" s="1" t="s">
        <v>575</v>
      </c>
      <c r="F781" s="1" t="str">
        <f>VLOOKUP(Table1113[[#This Row],[نام کارشناس دفتر فنی]],Table1[],3,0)</f>
        <v>کارشناس کالیبراسیون و برنامه ریزی تعمیرات برق وابزاردقیق</v>
      </c>
      <c r="G781" s="1" t="s">
        <v>1000</v>
      </c>
      <c r="H781" t="str">
        <f>VLOOKUP(Table1113[[#This Row],[نام شخص کارشناس نظارت]],Table1[],3,0)</f>
        <v>کارشناس برق و ابزار دقیق نظارت (2)</v>
      </c>
      <c r="I781" s="1">
        <f>COUNTIF(Table2[کد سیستم],Table1113[[#This Row],[کد سیستم]])</f>
        <v>1</v>
      </c>
    </row>
    <row r="782" spans="1:9" x14ac:dyDescent="0.25">
      <c r="A782" s="1">
        <v>781</v>
      </c>
      <c r="B782" s="1" t="s">
        <v>3124</v>
      </c>
      <c r="C782" s="1" t="s">
        <v>3124</v>
      </c>
      <c r="D782" s="1" t="s">
        <v>3760</v>
      </c>
      <c r="E782" s="1" t="s">
        <v>575</v>
      </c>
      <c r="F782" s="1" t="str">
        <f>VLOOKUP(Table1113[[#This Row],[نام کارشناس دفتر فنی]],Table1[],3,0)</f>
        <v>کارشناس کالیبراسیون و برنامه ریزی تعمیرات برق وابزاردقیق</v>
      </c>
      <c r="G782" s="1" t="s">
        <v>1000</v>
      </c>
      <c r="H782" t="str">
        <f>VLOOKUP(Table1113[[#This Row],[نام شخص کارشناس نظارت]],Table1[],3,0)</f>
        <v>کارشناس برق و ابزار دقیق نظارت (2)</v>
      </c>
      <c r="I782" s="1">
        <f>COUNTIF(Table2[کد سیستم],Table1113[[#This Row],[کد سیستم]])</f>
        <v>1</v>
      </c>
    </row>
    <row r="783" spans="1:9" x14ac:dyDescent="0.25">
      <c r="A783" s="1">
        <v>782</v>
      </c>
      <c r="B783" s="1" t="s">
        <v>3126</v>
      </c>
      <c r="C783" s="1" t="s">
        <v>3126</v>
      </c>
      <c r="D783" s="1" t="s">
        <v>3760</v>
      </c>
      <c r="E783" s="1" t="s">
        <v>575</v>
      </c>
      <c r="F783" s="1" t="str">
        <f>VLOOKUP(Table1113[[#This Row],[نام کارشناس دفتر فنی]],Table1[],3,0)</f>
        <v>کارشناس کالیبراسیون و برنامه ریزی تعمیرات برق وابزاردقیق</v>
      </c>
      <c r="G783" s="1" t="s">
        <v>1000</v>
      </c>
      <c r="H783" t="str">
        <f>VLOOKUP(Table1113[[#This Row],[نام شخص کارشناس نظارت]],Table1[],3,0)</f>
        <v>کارشناس برق و ابزار دقیق نظارت (2)</v>
      </c>
      <c r="I783" s="1">
        <f>COUNTIF(Table2[کد سیستم],Table1113[[#This Row],[کد سیستم]])</f>
        <v>1</v>
      </c>
    </row>
    <row r="784" spans="1:9" x14ac:dyDescent="0.25">
      <c r="A784" s="1">
        <v>783</v>
      </c>
      <c r="B784" s="1" t="s">
        <v>3128</v>
      </c>
      <c r="C784" s="1" t="s">
        <v>3128</v>
      </c>
      <c r="D784" s="1" t="s">
        <v>3760</v>
      </c>
      <c r="E784" s="1" t="s">
        <v>575</v>
      </c>
      <c r="F784" s="1" t="str">
        <f>VLOOKUP(Table1113[[#This Row],[نام کارشناس دفتر فنی]],Table1[],3,0)</f>
        <v>کارشناس کالیبراسیون و برنامه ریزی تعمیرات برق وابزاردقیق</v>
      </c>
      <c r="G784" s="1" t="s">
        <v>1000</v>
      </c>
      <c r="H784" t="str">
        <f>VLOOKUP(Table1113[[#This Row],[نام شخص کارشناس نظارت]],Table1[],3,0)</f>
        <v>کارشناس برق و ابزار دقیق نظارت (2)</v>
      </c>
      <c r="I784" s="1">
        <f>COUNTIF(Table2[کد سیستم],Table1113[[#This Row],[کد سیستم]])</f>
        <v>1</v>
      </c>
    </row>
    <row r="785" spans="1:9" x14ac:dyDescent="0.25">
      <c r="A785" s="1">
        <v>784</v>
      </c>
      <c r="B785" s="1" t="s">
        <v>3130</v>
      </c>
      <c r="C785" s="1" t="s">
        <v>3130</v>
      </c>
      <c r="D785" s="1" t="s">
        <v>3760</v>
      </c>
      <c r="E785" s="1" t="s">
        <v>575</v>
      </c>
      <c r="F785" s="1" t="str">
        <f>VLOOKUP(Table1113[[#This Row],[نام کارشناس دفتر فنی]],Table1[],3,0)</f>
        <v>کارشناس کالیبراسیون و برنامه ریزی تعمیرات برق وابزاردقیق</v>
      </c>
      <c r="G785" s="1" t="s">
        <v>1000</v>
      </c>
      <c r="H785" t="str">
        <f>VLOOKUP(Table1113[[#This Row],[نام شخص کارشناس نظارت]],Table1[],3,0)</f>
        <v>کارشناس برق و ابزار دقیق نظارت (2)</v>
      </c>
      <c r="I785" s="1">
        <f>COUNTIF(Table2[کد سیستم],Table1113[[#This Row],[کد سیستم]])</f>
        <v>1</v>
      </c>
    </row>
    <row r="786" spans="1:9" x14ac:dyDescent="0.25">
      <c r="A786" s="1">
        <v>785</v>
      </c>
      <c r="B786" s="1" t="s">
        <v>3132</v>
      </c>
      <c r="C786" s="1" t="s">
        <v>3132</v>
      </c>
      <c r="D786" s="1" t="s">
        <v>3760</v>
      </c>
      <c r="E786" s="1" t="s">
        <v>575</v>
      </c>
      <c r="F786" s="1" t="str">
        <f>VLOOKUP(Table1113[[#This Row],[نام کارشناس دفتر فنی]],Table1[],3,0)</f>
        <v>کارشناس کالیبراسیون و برنامه ریزی تعمیرات برق وابزاردقیق</v>
      </c>
      <c r="G786" s="1" t="s">
        <v>1000</v>
      </c>
      <c r="H786" t="str">
        <f>VLOOKUP(Table1113[[#This Row],[نام شخص کارشناس نظارت]],Table1[],3,0)</f>
        <v>کارشناس برق و ابزار دقیق نظارت (2)</v>
      </c>
      <c r="I786" s="1">
        <f>COUNTIF(Table2[کد سیستم],Table1113[[#This Row],[کد سیستم]])</f>
        <v>1</v>
      </c>
    </row>
    <row r="787" spans="1:9" x14ac:dyDescent="0.25">
      <c r="A787" s="1">
        <v>786</v>
      </c>
      <c r="B787" s="1" t="s">
        <v>3134</v>
      </c>
      <c r="C787" s="1" t="s">
        <v>3134</v>
      </c>
      <c r="D787" s="1" t="s">
        <v>3760</v>
      </c>
      <c r="E787" s="1" t="s">
        <v>575</v>
      </c>
      <c r="F787" s="1" t="str">
        <f>VLOOKUP(Table1113[[#This Row],[نام کارشناس دفتر فنی]],Table1[],3,0)</f>
        <v>کارشناس کالیبراسیون و برنامه ریزی تعمیرات برق وابزاردقیق</v>
      </c>
      <c r="G787" s="1" t="s">
        <v>1000</v>
      </c>
      <c r="H787" t="str">
        <f>VLOOKUP(Table1113[[#This Row],[نام شخص کارشناس نظارت]],Table1[],3,0)</f>
        <v>کارشناس برق و ابزار دقیق نظارت (2)</v>
      </c>
      <c r="I787" s="1">
        <f>COUNTIF(Table2[کد سیستم],Table1113[[#This Row],[کد سیستم]])</f>
        <v>1</v>
      </c>
    </row>
    <row r="788" spans="1:9" x14ac:dyDescent="0.25">
      <c r="A788" s="1">
        <v>787</v>
      </c>
      <c r="B788" s="1" t="s">
        <v>3136</v>
      </c>
      <c r="C788" s="1" t="s">
        <v>3136</v>
      </c>
      <c r="D788" s="1" t="s">
        <v>3760</v>
      </c>
      <c r="E788" s="1" t="s">
        <v>575</v>
      </c>
      <c r="F788" s="1" t="str">
        <f>VLOOKUP(Table1113[[#This Row],[نام کارشناس دفتر فنی]],Table1[],3,0)</f>
        <v>کارشناس کالیبراسیون و برنامه ریزی تعمیرات برق وابزاردقیق</v>
      </c>
      <c r="G788" s="1" t="s">
        <v>1000</v>
      </c>
      <c r="H788" t="str">
        <f>VLOOKUP(Table1113[[#This Row],[نام شخص کارشناس نظارت]],Table1[],3,0)</f>
        <v>کارشناس برق و ابزار دقیق نظارت (2)</v>
      </c>
      <c r="I788" s="1">
        <f>COUNTIF(Table2[کد سیستم],Table1113[[#This Row],[کد سیستم]])</f>
        <v>1</v>
      </c>
    </row>
    <row r="789" spans="1:9" x14ac:dyDescent="0.25">
      <c r="A789" s="1">
        <v>788</v>
      </c>
      <c r="B789" s="1" t="s">
        <v>3138</v>
      </c>
      <c r="C789" s="1" t="s">
        <v>3138</v>
      </c>
      <c r="D789" s="1" t="s">
        <v>3760</v>
      </c>
      <c r="E789" s="1" t="s">
        <v>575</v>
      </c>
      <c r="F789" s="1" t="str">
        <f>VLOOKUP(Table1113[[#This Row],[نام کارشناس دفتر فنی]],Table1[],3,0)</f>
        <v>کارشناس کالیبراسیون و برنامه ریزی تعمیرات برق وابزاردقیق</v>
      </c>
      <c r="G789" s="1" t="s">
        <v>1000</v>
      </c>
      <c r="H789" t="str">
        <f>VLOOKUP(Table1113[[#This Row],[نام شخص کارشناس نظارت]],Table1[],3,0)</f>
        <v>کارشناس برق و ابزار دقیق نظارت (2)</v>
      </c>
      <c r="I789" s="1">
        <f>COUNTIF(Table2[کد سیستم],Table1113[[#This Row],[کد سیستم]])</f>
        <v>1</v>
      </c>
    </row>
    <row r="790" spans="1:9" x14ac:dyDescent="0.25">
      <c r="A790" s="1">
        <v>789</v>
      </c>
      <c r="B790" s="1" t="s">
        <v>3140</v>
      </c>
      <c r="C790" s="1" t="s">
        <v>3140</v>
      </c>
      <c r="D790" s="1" t="s">
        <v>3760</v>
      </c>
      <c r="E790" s="1" t="s">
        <v>575</v>
      </c>
      <c r="F790" s="1" t="str">
        <f>VLOOKUP(Table1113[[#This Row],[نام کارشناس دفتر فنی]],Table1[],3,0)</f>
        <v>کارشناس کالیبراسیون و برنامه ریزی تعمیرات برق وابزاردقیق</v>
      </c>
      <c r="G790" s="1" t="s">
        <v>1000</v>
      </c>
      <c r="H790" t="str">
        <f>VLOOKUP(Table1113[[#This Row],[نام شخص کارشناس نظارت]],Table1[],3,0)</f>
        <v>کارشناس برق و ابزار دقیق نظارت (2)</v>
      </c>
      <c r="I790" s="1">
        <f>COUNTIF(Table2[کد سیستم],Table1113[[#This Row],[کد سیستم]])</f>
        <v>1</v>
      </c>
    </row>
    <row r="791" spans="1:9" x14ac:dyDescent="0.25">
      <c r="A791" s="1">
        <v>790</v>
      </c>
      <c r="B791" s="1" t="s">
        <v>3142</v>
      </c>
      <c r="C791" s="1" t="s">
        <v>3142</v>
      </c>
      <c r="D791" s="1" t="s">
        <v>3760</v>
      </c>
      <c r="E791" s="1" t="s">
        <v>575</v>
      </c>
      <c r="F791" s="1" t="str">
        <f>VLOOKUP(Table1113[[#This Row],[نام کارشناس دفتر فنی]],Table1[],3,0)</f>
        <v>کارشناس کالیبراسیون و برنامه ریزی تعمیرات برق وابزاردقیق</v>
      </c>
      <c r="G791" s="1" t="s">
        <v>1000</v>
      </c>
      <c r="H791" t="str">
        <f>VLOOKUP(Table1113[[#This Row],[نام شخص کارشناس نظارت]],Table1[],3,0)</f>
        <v>کارشناس برق و ابزار دقیق نظارت (2)</v>
      </c>
      <c r="I791" s="1">
        <f>COUNTIF(Table2[کد سیستم],Table1113[[#This Row],[کد سیستم]])</f>
        <v>1</v>
      </c>
    </row>
    <row r="792" spans="1:9" x14ac:dyDescent="0.25">
      <c r="A792" s="1">
        <v>791</v>
      </c>
      <c r="B792" s="1" t="s">
        <v>3144</v>
      </c>
      <c r="C792" s="1" t="s">
        <v>3144</v>
      </c>
      <c r="D792" s="1" t="s">
        <v>3760</v>
      </c>
      <c r="E792" s="1" t="s">
        <v>575</v>
      </c>
      <c r="F792" s="1" t="str">
        <f>VLOOKUP(Table1113[[#This Row],[نام کارشناس دفتر فنی]],Table1[],3,0)</f>
        <v>کارشناس کالیبراسیون و برنامه ریزی تعمیرات برق وابزاردقیق</v>
      </c>
      <c r="G792" s="1" t="s">
        <v>1000</v>
      </c>
      <c r="H792" t="str">
        <f>VLOOKUP(Table1113[[#This Row],[نام شخص کارشناس نظارت]],Table1[],3,0)</f>
        <v>کارشناس برق و ابزار دقیق نظارت (2)</v>
      </c>
      <c r="I792" s="1">
        <f>COUNTIF(Table2[کد سیستم],Table1113[[#This Row],[کد سیستم]])</f>
        <v>1</v>
      </c>
    </row>
    <row r="793" spans="1:9" x14ac:dyDescent="0.25">
      <c r="A793" s="1">
        <v>792</v>
      </c>
      <c r="B793" s="1" t="s">
        <v>3146</v>
      </c>
      <c r="C793" s="1" t="s">
        <v>3146</v>
      </c>
      <c r="D793" s="1" t="s">
        <v>3760</v>
      </c>
      <c r="E793" s="1" t="s">
        <v>575</v>
      </c>
      <c r="F793" s="1" t="str">
        <f>VLOOKUP(Table1113[[#This Row],[نام کارشناس دفتر فنی]],Table1[],3,0)</f>
        <v>کارشناس کالیبراسیون و برنامه ریزی تعمیرات برق وابزاردقیق</v>
      </c>
      <c r="G793" s="1" t="s">
        <v>1000</v>
      </c>
      <c r="H793" t="str">
        <f>VLOOKUP(Table1113[[#This Row],[نام شخص کارشناس نظارت]],Table1[],3,0)</f>
        <v>کارشناس برق و ابزار دقیق نظارت (2)</v>
      </c>
      <c r="I793" s="1">
        <f>COUNTIF(Table2[کد سیستم],Table1113[[#This Row],[کد سیستم]])</f>
        <v>1</v>
      </c>
    </row>
    <row r="794" spans="1:9" x14ac:dyDescent="0.25">
      <c r="A794" s="1">
        <v>793</v>
      </c>
      <c r="B794" s="1" t="s">
        <v>3148</v>
      </c>
      <c r="C794" s="1" t="s">
        <v>3148</v>
      </c>
      <c r="D794" s="1" t="s">
        <v>3760</v>
      </c>
      <c r="E794" s="1" t="s">
        <v>575</v>
      </c>
      <c r="F794" s="1" t="str">
        <f>VLOOKUP(Table1113[[#This Row],[نام کارشناس دفتر فنی]],Table1[],3,0)</f>
        <v>کارشناس کالیبراسیون و برنامه ریزی تعمیرات برق وابزاردقیق</v>
      </c>
      <c r="G794" s="1" t="s">
        <v>1000</v>
      </c>
      <c r="H794" t="str">
        <f>VLOOKUP(Table1113[[#This Row],[نام شخص کارشناس نظارت]],Table1[],3,0)</f>
        <v>کارشناس برق و ابزار دقیق نظارت (2)</v>
      </c>
      <c r="I794" s="1">
        <f>COUNTIF(Table2[کد سیستم],Table1113[[#This Row],[کد سیستم]])</f>
        <v>1</v>
      </c>
    </row>
    <row r="795" spans="1:9" x14ac:dyDescent="0.25">
      <c r="A795" s="1">
        <v>794</v>
      </c>
      <c r="B795" s="1" t="s">
        <v>3150</v>
      </c>
      <c r="C795" s="1" t="s">
        <v>3150</v>
      </c>
      <c r="D795" s="1" t="s">
        <v>3760</v>
      </c>
      <c r="E795" s="1" t="s">
        <v>575</v>
      </c>
      <c r="F795" s="1" t="str">
        <f>VLOOKUP(Table1113[[#This Row],[نام کارشناس دفتر فنی]],Table1[],3,0)</f>
        <v>کارشناس کالیبراسیون و برنامه ریزی تعمیرات برق وابزاردقیق</v>
      </c>
      <c r="G795" s="1" t="s">
        <v>1000</v>
      </c>
      <c r="H795" t="str">
        <f>VLOOKUP(Table1113[[#This Row],[نام شخص کارشناس نظارت]],Table1[],3,0)</f>
        <v>کارشناس برق و ابزار دقیق نظارت (2)</v>
      </c>
      <c r="I795" s="1">
        <f>COUNTIF(Table2[کد سیستم],Table1113[[#This Row],[کد سیستم]])</f>
        <v>1</v>
      </c>
    </row>
    <row r="796" spans="1:9" x14ac:dyDescent="0.25">
      <c r="A796" s="1">
        <v>795</v>
      </c>
      <c r="B796" s="1" t="s">
        <v>3152</v>
      </c>
      <c r="C796" s="1" t="s">
        <v>3152</v>
      </c>
      <c r="D796" s="1" t="s">
        <v>3760</v>
      </c>
      <c r="E796" s="1" t="s">
        <v>575</v>
      </c>
      <c r="F796" s="1" t="str">
        <f>VLOOKUP(Table1113[[#This Row],[نام کارشناس دفتر فنی]],Table1[],3,0)</f>
        <v>کارشناس کالیبراسیون و برنامه ریزی تعمیرات برق وابزاردقیق</v>
      </c>
      <c r="G796" s="1" t="s">
        <v>1000</v>
      </c>
      <c r="H796" t="str">
        <f>VLOOKUP(Table1113[[#This Row],[نام شخص کارشناس نظارت]],Table1[],3,0)</f>
        <v>کارشناس برق و ابزار دقیق نظارت (2)</v>
      </c>
      <c r="I796" s="1">
        <f>COUNTIF(Table2[کد سیستم],Table1113[[#This Row],[کد سیستم]])</f>
        <v>1</v>
      </c>
    </row>
    <row r="797" spans="1:9" x14ac:dyDescent="0.25">
      <c r="A797" s="1">
        <v>796</v>
      </c>
      <c r="B797" s="1" t="s">
        <v>3154</v>
      </c>
      <c r="C797" s="1" t="s">
        <v>3154</v>
      </c>
      <c r="D797" s="1" t="s">
        <v>3760</v>
      </c>
      <c r="E797" s="1" t="s">
        <v>575</v>
      </c>
      <c r="F797" s="1" t="str">
        <f>VLOOKUP(Table1113[[#This Row],[نام کارشناس دفتر فنی]],Table1[],3,0)</f>
        <v>کارشناس کالیبراسیون و برنامه ریزی تعمیرات برق وابزاردقیق</v>
      </c>
      <c r="G797" s="1" t="s">
        <v>1000</v>
      </c>
      <c r="H797" t="str">
        <f>VLOOKUP(Table1113[[#This Row],[نام شخص کارشناس نظارت]],Table1[],3,0)</f>
        <v>کارشناس برق و ابزار دقیق نظارت (2)</v>
      </c>
      <c r="I797" s="1">
        <f>COUNTIF(Table2[کد سیستم],Table1113[[#This Row],[کد سیستم]])</f>
        <v>1</v>
      </c>
    </row>
    <row r="798" spans="1:9" x14ac:dyDescent="0.25">
      <c r="A798" s="1">
        <v>797</v>
      </c>
      <c r="B798" s="1" t="s">
        <v>3156</v>
      </c>
      <c r="C798" s="1" t="s">
        <v>3156</v>
      </c>
      <c r="D798" s="1" t="s">
        <v>3760</v>
      </c>
      <c r="E798" s="1" t="s">
        <v>575</v>
      </c>
      <c r="F798" s="1" t="str">
        <f>VLOOKUP(Table1113[[#This Row],[نام کارشناس دفتر فنی]],Table1[],3,0)</f>
        <v>کارشناس کالیبراسیون و برنامه ریزی تعمیرات برق وابزاردقیق</v>
      </c>
      <c r="G798" s="1" t="s">
        <v>1000</v>
      </c>
      <c r="H798" t="str">
        <f>VLOOKUP(Table1113[[#This Row],[نام شخص کارشناس نظارت]],Table1[],3,0)</f>
        <v>کارشناس برق و ابزار دقیق نظارت (2)</v>
      </c>
      <c r="I798" s="1">
        <f>COUNTIF(Table2[کد سیستم],Table1113[[#This Row],[کد سیستم]])</f>
        <v>1</v>
      </c>
    </row>
    <row r="799" spans="1:9" x14ac:dyDescent="0.25">
      <c r="A799" s="1">
        <v>798</v>
      </c>
      <c r="B799" s="1" t="s">
        <v>3158</v>
      </c>
      <c r="C799" s="1" t="s">
        <v>3158</v>
      </c>
      <c r="D799" s="1" t="s">
        <v>3760</v>
      </c>
      <c r="E799" s="1" t="s">
        <v>575</v>
      </c>
      <c r="F799" s="1" t="str">
        <f>VLOOKUP(Table1113[[#This Row],[نام کارشناس دفتر فنی]],Table1[],3,0)</f>
        <v>کارشناس کالیبراسیون و برنامه ریزی تعمیرات برق وابزاردقیق</v>
      </c>
      <c r="G799" s="1" t="s">
        <v>1000</v>
      </c>
      <c r="H799" t="str">
        <f>VLOOKUP(Table1113[[#This Row],[نام شخص کارشناس نظارت]],Table1[],3,0)</f>
        <v>کارشناس برق و ابزار دقیق نظارت (2)</v>
      </c>
      <c r="I799" s="1">
        <f>COUNTIF(Table2[کد سیستم],Table1113[[#This Row],[کد سیستم]])</f>
        <v>1</v>
      </c>
    </row>
    <row r="800" spans="1:9" x14ac:dyDescent="0.25">
      <c r="A800" s="1">
        <v>799</v>
      </c>
      <c r="B800" s="1" t="s">
        <v>3160</v>
      </c>
      <c r="C800" s="1" t="s">
        <v>3160</v>
      </c>
      <c r="D800" s="1" t="s">
        <v>3760</v>
      </c>
      <c r="E800" s="1" t="s">
        <v>575</v>
      </c>
      <c r="F800" s="1" t="str">
        <f>VLOOKUP(Table1113[[#This Row],[نام کارشناس دفتر فنی]],Table1[],3,0)</f>
        <v>کارشناس کالیبراسیون و برنامه ریزی تعمیرات برق وابزاردقیق</v>
      </c>
      <c r="G800" s="1" t="s">
        <v>1000</v>
      </c>
      <c r="H800" t="str">
        <f>VLOOKUP(Table1113[[#This Row],[نام شخص کارشناس نظارت]],Table1[],3,0)</f>
        <v>کارشناس برق و ابزار دقیق نظارت (2)</v>
      </c>
      <c r="I800" s="1">
        <f>COUNTIF(Table2[کد سیستم],Table1113[[#This Row],[کد سیستم]])</f>
        <v>1</v>
      </c>
    </row>
    <row r="801" spans="1:9" x14ac:dyDescent="0.25">
      <c r="A801" s="1">
        <v>800</v>
      </c>
      <c r="B801" s="1" t="s">
        <v>3162</v>
      </c>
      <c r="C801" s="1" t="s">
        <v>3162</v>
      </c>
      <c r="D801" s="1" t="s">
        <v>3760</v>
      </c>
      <c r="E801" s="1" t="s">
        <v>575</v>
      </c>
      <c r="F801" s="1" t="str">
        <f>VLOOKUP(Table1113[[#This Row],[نام کارشناس دفتر فنی]],Table1[],3,0)</f>
        <v>کارشناس کالیبراسیون و برنامه ریزی تعمیرات برق وابزاردقیق</v>
      </c>
      <c r="G801" s="1" t="s">
        <v>1000</v>
      </c>
      <c r="H801" t="str">
        <f>VLOOKUP(Table1113[[#This Row],[نام شخص کارشناس نظارت]],Table1[],3,0)</f>
        <v>کارشناس برق و ابزار دقیق نظارت (2)</v>
      </c>
      <c r="I801" s="1">
        <f>COUNTIF(Table2[کد سیستم],Table1113[[#This Row],[کد سیستم]])</f>
        <v>1</v>
      </c>
    </row>
    <row r="802" spans="1:9" x14ac:dyDescent="0.25">
      <c r="A802" s="1">
        <v>801</v>
      </c>
      <c r="B802" s="1" t="s">
        <v>3164</v>
      </c>
      <c r="C802" s="1" t="s">
        <v>3164</v>
      </c>
      <c r="D802" s="1" t="s">
        <v>3760</v>
      </c>
      <c r="E802" s="1" t="s">
        <v>575</v>
      </c>
      <c r="F802" s="1" t="str">
        <f>VLOOKUP(Table1113[[#This Row],[نام کارشناس دفتر فنی]],Table1[],3,0)</f>
        <v>کارشناس کالیبراسیون و برنامه ریزی تعمیرات برق وابزاردقیق</v>
      </c>
      <c r="G802" s="1" t="s">
        <v>1000</v>
      </c>
      <c r="H802" t="str">
        <f>VLOOKUP(Table1113[[#This Row],[نام شخص کارشناس نظارت]],Table1[],3,0)</f>
        <v>کارشناس برق و ابزار دقیق نظارت (2)</v>
      </c>
      <c r="I802" s="1">
        <f>COUNTIF(Table2[کد سیستم],Table1113[[#This Row],[کد سیستم]])</f>
        <v>1</v>
      </c>
    </row>
    <row r="803" spans="1:9" x14ac:dyDescent="0.25">
      <c r="A803" s="1">
        <v>802</v>
      </c>
      <c r="B803" s="1" t="s">
        <v>3166</v>
      </c>
      <c r="C803" s="1" t="s">
        <v>3166</v>
      </c>
      <c r="D803" s="1" t="s">
        <v>3760</v>
      </c>
      <c r="E803" s="1" t="s">
        <v>575</v>
      </c>
      <c r="F803" s="1" t="str">
        <f>VLOOKUP(Table1113[[#This Row],[نام کارشناس دفتر فنی]],Table1[],3,0)</f>
        <v>کارشناس کالیبراسیون و برنامه ریزی تعمیرات برق وابزاردقیق</v>
      </c>
      <c r="G803" s="1" t="s">
        <v>1000</v>
      </c>
      <c r="H803" t="str">
        <f>VLOOKUP(Table1113[[#This Row],[نام شخص کارشناس نظارت]],Table1[],3,0)</f>
        <v>کارشناس برق و ابزار دقیق نظارت (2)</v>
      </c>
      <c r="I803" s="1">
        <f>COUNTIF(Table2[کد سیستم],Table1113[[#This Row],[کد سیستم]])</f>
        <v>1</v>
      </c>
    </row>
    <row r="804" spans="1:9" x14ac:dyDescent="0.25">
      <c r="A804" s="1">
        <v>803</v>
      </c>
      <c r="B804" s="1" t="s">
        <v>3168</v>
      </c>
      <c r="C804" s="1" t="s">
        <v>3168</v>
      </c>
      <c r="D804" s="1" t="s">
        <v>3760</v>
      </c>
      <c r="E804" s="1" t="s">
        <v>575</v>
      </c>
      <c r="F804" s="1" t="str">
        <f>VLOOKUP(Table1113[[#This Row],[نام کارشناس دفتر فنی]],Table1[],3,0)</f>
        <v>کارشناس کالیبراسیون و برنامه ریزی تعمیرات برق وابزاردقیق</v>
      </c>
      <c r="G804" s="1" t="s">
        <v>1000</v>
      </c>
      <c r="H804" t="str">
        <f>VLOOKUP(Table1113[[#This Row],[نام شخص کارشناس نظارت]],Table1[],3,0)</f>
        <v>کارشناس برق و ابزار دقیق نظارت (2)</v>
      </c>
      <c r="I804" s="1">
        <f>COUNTIF(Table2[کد سیستم],Table1113[[#This Row],[کد سیستم]])</f>
        <v>1</v>
      </c>
    </row>
    <row r="805" spans="1:9" x14ac:dyDescent="0.25">
      <c r="A805" s="1">
        <v>804</v>
      </c>
      <c r="B805" s="1" t="s">
        <v>3170</v>
      </c>
      <c r="C805" s="1" t="s">
        <v>3170</v>
      </c>
      <c r="D805" s="1" t="s">
        <v>3760</v>
      </c>
      <c r="E805" s="1" t="s">
        <v>575</v>
      </c>
      <c r="F805" s="1" t="str">
        <f>VLOOKUP(Table1113[[#This Row],[نام کارشناس دفتر فنی]],Table1[],3,0)</f>
        <v>کارشناس کالیبراسیون و برنامه ریزی تعمیرات برق وابزاردقیق</v>
      </c>
      <c r="G805" s="1" t="s">
        <v>1000</v>
      </c>
      <c r="H805" t="str">
        <f>VLOOKUP(Table1113[[#This Row],[نام شخص کارشناس نظارت]],Table1[],3,0)</f>
        <v>کارشناس برق و ابزار دقیق نظارت (2)</v>
      </c>
      <c r="I805" s="1">
        <f>COUNTIF(Table2[کد سیستم],Table1113[[#This Row],[کد سیستم]])</f>
        <v>1</v>
      </c>
    </row>
    <row r="806" spans="1:9" x14ac:dyDescent="0.25">
      <c r="A806" s="1">
        <v>805</v>
      </c>
      <c r="B806" s="1" t="s">
        <v>3172</v>
      </c>
      <c r="C806" s="1" t="s">
        <v>3172</v>
      </c>
      <c r="D806" s="1" t="s">
        <v>3760</v>
      </c>
      <c r="E806" s="1" t="s">
        <v>575</v>
      </c>
      <c r="F806" s="1" t="str">
        <f>VLOOKUP(Table1113[[#This Row],[نام کارشناس دفتر فنی]],Table1[],3,0)</f>
        <v>کارشناس کالیبراسیون و برنامه ریزی تعمیرات برق وابزاردقیق</v>
      </c>
      <c r="G806" s="1" t="s">
        <v>1000</v>
      </c>
      <c r="H806" t="str">
        <f>VLOOKUP(Table1113[[#This Row],[نام شخص کارشناس نظارت]],Table1[],3,0)</f>
        <v>کارشناس برق و ابزار دقیق نظارت (2)</v>
      </c>
      <c r="I806" s="1">
        <f>COUNTIF(Table2[کد سیستم],Table1113[[#This Row],[کد سیستم]])</f>
        <v>1</v>
      </c>
    </row>
    <row r="807" spans="1:9" x14ac:dyDescent="0.25">
      <c r="A807" s="1">
        <v>806</v>
      </c>
      <c r="B807" s="1" t="s">
        <v>3174</v>
      </c>
      <c r="C807" s="1" t="s">
        <v>3174</v>
      </c>
      <c r="D807" s="1" t="s">
        <v>3760</v>
      </c>
      <c r="E807" s="1" t="s">
        <v>575</v>
      </c>
      <c r="F807" s="1" t="str">
        <f>VLOOKUP(Table1113[[#This Row],[نام کارشناس دفتر فنی]],Table1[],3,0)</f>
        <v>کارشناس کالیبراسیون و برنامه ریزی تعمیرات برق وابزاردقیق</v>
      </c>
      <c r="G807" s="1" t="s">
        <v>1000</v>
      </c>
      <c r="H807" t="str">
        <f>VLOOKUP(Table1113[[#This Row],[نام شخص کارشناس نظارت]],Table1[],3,0)</f>
        <v>کارشناس برق و ابزار دقیق نظارت (2)</v>
      </c>
      <c r="I807" s="1">
        <f>COUNTIF(Table2[کد سیستم],Table1113[[#This Row],[کد سیستم]])</f>
        <v>1</v>
      </c>
    </row>
    <row r="808" spans="1:9" x14ac:dyDescent="0.25">
      <c r="A808" s="1">
        <v>807</v>
      </c>
      <c r="B808" s="1" t="s">
        <v>3176</v>
      </c>
      <c r="C808" s="1" t="s">
        <v>3176</v>
      </c>
      <c r="D808" s="1" t="s">
        <v>3760</v>
      </c>
      <c r="E808" s="1" t="s">
        <v>575</v>
      </c>
      <c r="F808" s="1" t="str">
        <f>VLOOKUP(Table1113[[#This Row],[نام کارشناس دفتر فنی]],Table1[],3,0)</f>
        <v>کارشناس کالیبراسیون و برنامه ریزی تعمیرات برق وابزاردقیق</v>
      </c>
      <c r="G808" s="1" t="s">
        <v>1000</v>
      </c>
      <c r="H808" t="str">
        <f>VLOOKUP(Table1113[[#This Row],[نام شخص کارشناس نظارت]],Table1[],3,0)</f>
        <v>کارشناس برق و ابزار دقیق نظارت (2)</v>
      </c>
      <c r="I808" s="1">
        <f>COUNTIF(Table2[کد سیستم],Table1113[[#This Row],[کد سیستم]])</f>
        <v>1</v>
      </c>
    </row>
    <row r="809" spans="1:9" x14ac:dyDescent="0.25">
      <c r="A809" s="1">
        <v>808</v>
      </c>
      <c r="B809" s="1" t="s">
        <v>3178</v>
      </c>
      <c r="C809" s="1" t="s">
        <v>3178</v>
      </c>
      <c r="D809" s="1" t="s">
        <v>3760</v>
      </c>
      <c r="E809" s="1" t="s">
        <v>575</v>
      </c>
      <c r="F809" s="1" t="str">
        <f>VLOOKUP(Table1113[[#This Row],[نام کارشناس دفتر فنی]],Table1[],3,0)</f>
        <v>کارشناس کالیبراسیون و برنامه ریزی تعمیرات برق وابزاردقیق</v>
      </c>
      <c r="G809" s="1" t="s">
        <v>1000</v>
      </c>
      <c r="H809" t="str">
        <f>VLOOKUP(Table1113[[#This Row],[نام شخص کارشناس نظارت]],Table1[],3,0)</f>
        <v>کارشناس برق و ابزار دقیق نظارت (2)</v>
      </c>
      <c r="I809" s="1">
        <f>COUNTIF(Table2[کد سیستم],Table1113[[#This Row],[کد سیستم]])</f>
        <v>1</v>
      </c>
    </row>
    <row r="810" spans="1:9" x14ac:dyDescent="0.25">
      <c r="A810" s="1">
        <v>809</v>
      </c>
      <c r="B810" s="1" t="s">
        <v>3180</v>
      </c>
      <c r="C810" s="1" t="s">
        <v>3180</v>
      </c>
      <c r="D810" s="1" t="s">
        <v>3760</v>
      </c>
      <c r="E810" s="1" t="s">
        <v>575</v>
      </c>
      <c r="F810" s="1" t="str">
        <f>VLOOKUP(Table1113[[#This Row],[نام کارشناس دفتر فنی]],Table1[],3,0)</f>
        <v>کارشناس کالیبراسیون و برنامه ریزی تعمیرات برق وابزاردقیق</v>
      </c>
      <c r="G810" s="1" t="s">
        <v>1000</v>
      </c>
      <c r="H810" t="str">
        <f>VLOOKUP(Table1113[[#This Row],[نام شخص کارشناس نظارت]],Table1[],3,0)</f>
        <v>کارشناس برق و ابزار دقیق نظارت (2)</v>
      </c>
      <c r="I810" s="1">
        <f>COUNTIF(Table2[کد سیستم],Table1113[[#This Row],[کد سیستم]])</f>
        <v>1</v>
      </c>
    </row>
    <row r="811" spans="1:9" x14ac:dyDescent="0.25">
      <c r="A811" s="1">
        <v>810</v>
      </c>
      <c r="B811" s="1" t="s">
        <v>3182</v>
      </c>
      <c r="C811" s="1" t="s">
        <v>3182</v>
      </c>
      <c r="D811" s="1" t="s">
        <v>3760</v>
      </c>
      <c r="E811" s="1" t="s">
        <v>575</v>
      </c>
      <c r="F811" s="1" t="str">
        <f>VLOOKUP(Table1113[[#This Row],[نام کارشناس دفتر فنی]],Table1[],3,0)</f>
        <v>کارشناس کالیبراسیون و برنامه ریزی تعمیرات برق وابزاردقیق</v>
      </c>
      <c r="G811" s="1" t="s">
        <v>1000</v>
      </c>
      <c r="H811" t="str">
        <f>VLOOKUP(Table1113[[#This Row],[نام شخص کارشناس نظارت]],Table1[],3,0)</f>
        <v>کارشناس برق و ابزار دقیق نظارت (2)</v>
      </c>
      <c r="I811" s="1">
        <f>COUNTIF(Table2[کد سیستم],Table1113[[#This Row],[کد سیستم]])</f>
        <v>1</v>
      </c>
    </row>
    <row r="812" spans="1:9" x14ac:dyDescent="0.25">
      <c r="A812" s="1">
        <v>811</v>
      </c>
      <c r="B812" s="1" t="s">
        <v>3184</v>
      </c>
      <c r="C812" s="1" t="s">
        <v>3184</v>
      </c>
      <c r="D812" s="1" t="s">
        <v>3760</v>
      </c>
      <c r="E812" s="1" t="s">
        <v>575</v>
      </c>
      <c r="F812" s="1" t="str">
        <f>VLOOKUP(Table1113[[#This Row],[نام کارشناس دفتر فنی]],Table1[],3,0)</f>
        <v>کارشناس کالیبراسیون و برنامه ریزی تعمیرات برق وابزاردقیق</v>
      </c>
      <c r="G812" s="1" t="s">
        <v>1000</v>
      </c>
      <c r="H812" t="str">
        <f>VLOOKUP(Table1113[[#This Row],[نام شخص کارشناس نظارت]],Table1[],3,0)</f>
        <v>کارشناس برق و ابزار دقیق نظارت (2)</v>
      </c>
      <c r="I812" s="1">
        <f>COUNTIF(Table2[کد سیستم],Table1113[[#This Row],[کد سیستم]])</f>
        <v>1</v>
      </c>
    </row>
    <row r="813" spans="1:9" x14ac:dyDescent="0.25">
      <c r="A813" s="1">
        <v>812</v>
      </c>
      <c r="B813" s="1" t="s">
        <v>3186</v>
      </c>
      <c r="C813" s="1" t="s">
        <v>3186</v>
      </c>
      <c r="D813" s="1" t="s">
        <v>3760</v>
      </c>
      <c r="E813" s="1" t="s">
        <v>575</v>
      </c>
      <c r="F813" s="1" t="str">
        <f>VLOOKUP(Table1113[[#This Row],[نام کارشناس دفتر فنی]],Table1[],3,0)</f>
        <v>کارشناس کالیبراسیون و برنامه ریزی تعمیرات برق وابزاردقیق</v>
      </c>
      <c r="G813" s="1" t="s">
        <v>1000</v>
      </c>
      <c r="H813" t="str">
        <f>VLOOKUP(Table1113[[#This Row],[نام شخص کارشناس نظارت]],Table1[],3,0)</f>
        <v>کارشناس برق و ابزار دقیق نظارت (2)</v>
      </c>
      <c r="I813" s="1">
        <f>COUNTIF(Table2[کد سیستم],Table1113[[#This Row],[کد سیستم]])</f>
        <v>1</v>
      </c>
    </row>
    <row r="814" spans="1:9" x14ac:dyDescent="0.25">
      <c r="A814" s="1">
        <v>813</v>
      </c>
      <c r="B814" s="1" t="s">
        <v>3188</v>
      </c>
      <c r="C814" s="1" t="s">
        <v>3188</v>
      </c>
      <c r="D814" s="1" t="s">
        <v>3760</v>
      </c>
      <c r="E814" s="1" t="s">
        <v>575</v>
      </c>
      <c r="F814" s="1" t="str">
        <f>VLOOKUP(Table1113[[#This Row],[نام کارشناس دفتر فنی]],Table1[],3,0)</f>
        <v>کارشناس کالیبراسیون و برنامه ریزی تعمیرات برق وابزاردقیق</v>
      </c>
      <c r="G814" s="1" t="s">
        <v>1000</v>
      </c>
      <c r="H814" t="str">
        <f>VLOOKUP(Table1113[[#This Row],[نام شخص کارشناس نظارت]],Table1[],3,0)</f>
        <v>کارشناس برق و ابزار دقیق نظارت (2)</v>
      </c>
      <c r="I814" s="1">
        <f>COUNTIF(Table2[کد سیستم],Table1113[[#This Row],[کد سیستم]])</f>
        <v>1</v>
      </c>
    </row>
    <row r="815" spans="1:9" x14ac:dyDescent="0.25">
      <c r="A815" s="1">
        <v>814</v>
      </c>
      <c r="B815" s="1" t="s">
        <v>3190</v>
      </c>
      <c r="C815" s="1" t="s">
        <v>3190</v>
      </c>
      <c r="D815" s="1" t="s">
        <v>3760</v>
      </c>
      <c r="E815" s="1" t="s">
        <v>575</v>
      </c>
      <c r="F815" s="1" t="str">
        <f>VLOOKUP(Table1113[[#This Row],[نام کارشناس دفتر فنی]],Table1[],3,0)</f>
        <v>کارشناس کالیبراسیون و برنامه ریزی تعمیرات برق وابزاردقیق</v>
      </c>
      <c r="G815" s="1" t="s">
        <v>1000</v>
      </c>
      <c r="H815" t="str">
        <f>VLOOKUP(Table1113[[#This Row],[نام شخص کارشناس نظارت]],Table1[],3,0)</f>
        <v>کارشناس برق و ابزار دقیق نظارت (2)</v>
      </c>
      <c r="I815" s="1">
        <f>COUNTIF(Table2[کد سیستم],Table1113[[#This Row],[کد سیستم]])</f>
        <v>1</v>
      </c>
    </row>
    <row r="816" spans="1:9" x14ac:dyDescent="0.25">
      <c r="A816" s="1">
        <v>815</v>
      </c>
      <c r="B816" s="1" t="s">
        <v>3192</v>
      </c>
      <c r="C816" s="1" t="s">
        <v>3192</v>
      </c>
      <c r="D816" s="1" t="s">
        <v>3760</v>
      </c>
      <c r="E816" s="1" t="s">
        <v>575</v>
      </c>
      <c r="F816" s="1" t="str">
        <f>VLOOKUP(Table1113[[#This Row],[نام کارشناس دفتر فنی]],Table1[],3,0)</f>
        <v>کارشناس کالیبراسیون و برنامه ریزی تعمیرات برق وابزاردقیق</v>
      </c>
      <c r="G816" s="1" t="s">
        <v>1000</v>
      </c>
      <c r="H816" t="str">
        <f>VLOOKUP(Table1113[[#This Row],[نام شخص کارشناس نظارت]],Table1[],3,0)</f>
        <v>کارشناس برق و ابزار دقیق نظارت (2)</v>
      </c>
      <c r="I816" s="1">
        <f>COUNTIF(Table2[کد سیستم],Table1113[[#This Row],[کد سیستم]])</f>
        <v>1</v>
      </c>
    </row>
    <row r="817" spans="1:9" x14ac:dyDescent="0.25">
      <c r="A817" s="1">
        <v>816</v>
      </c>
      <c r="B817" s="1" t="s">
        <v>3194</v>
      </c>
      <c r="C817" s="1" t="s">
        <v>3194</v>
      </c>
      <c r="D817" s="1" t="s">
        <v>3760</v>
      </c>
      <c r="E817" s="1" t="s">
        <v>575</v>
      </c>
      <c r="F817" s="1" t="str">
        <f>VLOOKUP(Table1113[[#This Row],[نام کارشناس دفتر فنی]],Table1[],3,0)</f>
        <v>کارشناس کالیبراسیون و برنامه ریزی تعمیرات برق وابزاردقیق</v>
      </c>
      <c r="G817" s="1" t="s">
        <v>1000</v>
      </c>
      <c r="H817" t="str">
        <f>VLOOKUP(Table1113[[#This Row],[نام شخص کارشناس نظارت]],Table1[],3,0)</f>
        <v>کارشناس برق و ابزار دقیق نظارت (2)</v>
      </c>
      <c r="I817" s="1">
        <f>COUNTIF(Table2[کد سیستم],Table1113[[#This Row],[کد سیستم]])</f>
        <v>1</v>
      </c>
    </row>
    <row r="818" spans="1:9" x14ac:dyDescent="0.25">
      <c r="A818" s="1">
        <v>817</v>
      </c>
      <c r="B818" s="1" t="s">
        <v>3196</v>
      </c>
      <c r="C818" s="1" t="s">
        <v>3196</v>
      </c>
      <c r="D818" s="1" t="s">
        <v>3760</v>
      </c>
      <c r="E818" s="1" t="s">
        <v>575</v>
      </c>
      <c r="F818" s="1" t="str">
        <f>VLOOKUP(Table1113[[#This Row],[نام کارشناس دفتر فنی]],Table1[],3,0)</f>
        <v>کارشناس کالیبراسیون و برنامه ریزی تعمیرات برق وابزاردقیق</v>
      </c>
      <c r="G818" s="1" t="s">
        <v>1000</v>
      </c>
      <c r="H818" t="str">
        <f>VLOOKUP(Table1113[[#This Row],[نام شخص کارشناس نظارت]],Table1[],3,0)</f>
        <v>کارشناس برق و ابزار دقیق نظارت (2)</v>
      </c>
      <c r="I818" s="1">
        <f>COUNTIF(Table2[کد سیستم],Table1113[[#This Row],[کد سیستم]])</f>
        <v>1</v>
      </c>
    </row>
    <row r="819" spans="1:9" x14ac:dyDescent="0.25">
      <c r="A819" s="1">
        <v>818</v>
      </c>
      <c r="B819" s="1" t="s">
        <v>3198</v>
      </c>
      <c r="C819" s="1" t="s">
        <v>3198</v>
      </c>
      <c r="D819" s="1" t="s">
        <v>3760</v>
      </c>
      <c r="E819" s="1" t="s">
        <v>575</v>
      </c>
      <c r="F819" s="1" t="str">
        <f>VLOOKUP(Table1113[[#This Row],[نام کارشناس دفتر فنی]],Table1[],3,0)</f>
        <v>کارشناس کالیبراسیون و برنامه ریزی تعمیرات برق وابزاردقیق</v>
      </c>
      <c r="G819" s="1" t="s">
        <v>1000</v>
      </c>
      <c r="H819" t="str">
        <f>VLOOKUP(Table1113[[#This Row],[نام شخص کارشناس نظارت]],Table1[],3,0)</f>
        <v>کارشناس برق و ابزار دقیق نظارت (2)</v>
      </c>
      <c r="I819" s="1">
        <f>COUNTIF(Table2[کد سیستم],Table1113[[#This Row],[کد سیستم]])</f>
        <v>1</v>
      </c>
    </row>
    <row r="820" spans="1:9" x14ac:dyDescent="0.25">
      <c r="A820" s="1">
        <v>819</v>
      </c>
      <c r="B820" s="1" t="s">
        <v>3200</v>
      </c>
      <c r="C820" s="1" t="s">
        <v>3200</v>
      </c>
      <c r="D820" s="1" t="s">
        <v>3760</v>
      </c>
      <c r="E820" s="1" t="s">
        <v>575</v>
      </c>
      <c r="F820" s="1" t="str">
        <f>VLOOKUP(Table1113[[#This Row],[نام کارشناس دفتر فنی]],Table1[],3,0)</f>
        <v>کارشناس کالیبراسیون و برنامه ریزی تعمیرات برق وابزاردقیق</v>
      </c>
      <c r="G820" s="1" t="s">
        <v>1000</v>
      </c>
      <c r="H820" t="str">
        <f>VLOOKUP(Table1113[[#This Row],[نام شخص کارشناس نظارت]],Table1[],3,0)</f>
        <v>کارشناس برق و ابزار دقیق نظارت (2)</v>
      </c>
      <c r="I820" s="1">
        <f>COUNTIF(Table2[کد سیستم],Table1113[[#This Row],[کد سیستم]])</f>
        <v>1</v>
      </c>
    </row>
    <row r="821" spans="1:9" x14ac:dyDescent="0.25">
      <c r="A821" s="1">
        <v>820</v>
      </c>
      <c r="B821" s="1" t="s">
        <v>3202</v>
      </c>
      <c r="C821" s="1" t="s">
        <v>3202</v>
      </c>
      <c r="D821" s="1" t="s">
        <v>3760</v>
      </c>
      <c r="E821" s="1" t="s">
        <v>575</v>
      </c>
      <c r="F821" s="1" t="str">
        <f>VLOOKUP(Table1113[[#This Row],[نام کارشناس دفتر فنی]],Table1[],3,0)</f>
        <v>کارشناس کالیبراسیون و برنامه ریزی تعمیرات برق وابزاردقیق</v>
      </c>
      <c r="G821" s="1" t="s">
        <v>1000</v>
      </c>
      <c r="H821" t="str">
        <f>VLOOKUP(Table1113[[#This Row],[نام شخص کارشناس نظارت]],Table1[],3,0)</f>
        <v>کارشناس برق و ابزار دقیق نظارت (2)</v>
      </c>
      <c r="I821" s="1">
        <f>COUNTIF(Table2[کد سیستم],Table1113[[#This Row],[کد سیستم]])</f>
        <v>1</v>
      </c>
    </row>
    <row r="822" spans="1:9" x14ac:dyDescent="0.25">
      <c r="A822" s="1">
        <v>821</v>
      </c>
      <c r="B822" s="1" t="s">
        <v>3204</v>
      </c>
      <c r="C822" s="1" t="s">
        <v>3204</v>
      </c>
      <c r="D822" s="1" t="s">
        <v>3760</v>
      </c>
      <c r="E822" s="1" t="s">
        <v>575</v>
      </c>
      <c r="F822" s="1" t="str">
        <f>VLOOKUP(Table1113[[#This Row],[نام کارشناس دفتر فنی]],Table1[],3,0)</f>
        <v>کارشناس کالیبراسیون و برنامه ریزی تعمیرات برق وابزاردقیق</v>
      </c>
      <c r="G822" s="1" t="s">
        <v>1000</v>
      </c>
      <c r="H822" t="str">
        <f>VLOOKUP(Table1113[[#This Row],[نام شخص کارشناس نظارت]],Table1[],3,0)</f>
        <v>کارشناس برق و ابزار دقیق نظارت (2)</v>
      </c>
      <c r="I822" s="1">
        <f>COUNTIF(Table2[کد سیستم],Table1113[[#This Row],[کد سیستم]])</f>
        <v>1</v>
      </c>
    </row>
    <row r="823" spans="1:9" x14ac:dyDescent="0.25">
      <c r="A823" s="1">
        <v>822</v>
      </c>
      <c r="B823" s="1" t="s">
        <v>3206</v>
      </c>
      <c r="C823" s="1" t="s">
        <v>3206</v>
      </c>
      <c r="D823" s="1" t="s">
        <v>3760</v>
      </c>
      <c r="E823" s="1" t="s">
        <v>575</v>
      </c>
      <c r="F823" s="1" t="str">
        <f>VLOOKUP(Table1113[[#This Row],[نام کارشناس دفتر فنی]],Table1[],3,0)</f>
        <v>کارشناس کالیبراسیون و برنامه ریزی تعمیرات برق وابزاردقیق</v>
      </c>
      <c r="G823" s="1" t="s">
        <v>1000</v>
      </c>
      <c r="H823" t="str">
        <f>VLOOKUP(Table1113[[#This Row],[نام شخص کارشناس نظارت]],Table1[],3,0)</f>
        <v>کارشناس برق و ابزار دقیق نظارت (2)</v>
      </c>
      <c r="I823" s="1">
        <f>COUNTIF(Table2[کد سیستم],Table1113[[#This Row],[کد سیستم]])</f>
        <v>1</v>
      </c>
    </row>
    <row r="824" spans="1:9" x14ac:dyDescent="0.25">
      <c r="A824" s="1">
        <v>823</v>
      </c>
      <c r="B824" s="1" t="s">
        <v>3208</v>
      </c>
      <c r="C824" s="1" t="s">
        <v>3208</v>
      </c>
      <c r="D824" s="1" t="s">
        <v>3760</v>
      </c>
      <c r="E824" s="1" t="s">
        <v>575</v>
      </c>
      <c r="F824" s="1" t="str">
        <f>VLOOKUP(Table1113[[#This Row],[نام کارشناس دفتر فنی]],Table1[],3,0)</f>
        <v>کارشناس کالیبراسیون و برنامه ریزی تعمیرات برق وابزاردقیق</v>
      </c>
      <c r="G824" s="1" t="s">
        <v>1000</v>
      </c>
      <c r="H824" t="str">
        <f>VLOOKUP(Table1113[[#This Row],[نام شخص کارشناس نظارت]],Table1[],3,0)</f>
        <v>کارشناس برق و ابزار دقیق نظارت (2)</v>
      </c>
      <c r="I824" s="1">
        <f>COUNTIF(Table2[کد سیستم],Table1113[[#This Row],[کد سیستم]])</f>
        <v>1</v>
      </c>
    </row>
    <row r="825" spans="1:9" x14ac:dyDescent="0.25">
      <c r="A825" s="1">
        <v>824</v>
      </c>
      <c r="B825" s="1" t="s">
        <v>3210</v>
      </c>
      <c r="C825" s="1" t="s">
        <v>3210</v>
      </c>
      <c r="D825" s="1" t="s">
        <v>3760</v>
      </c>
      <c r="E825" s="1" t="s">
        <v>575</v>
      </c>
      <c r="F825" s="1" t="str">
        <f>VLOOKUP(Table1113[[#This Row],[نام کارشناس دفتر فنی]],Table1[],3,0)</f>
        <v>کارشناس کالیبراسیون و برنامه ریزی تعمیرات برق وابزاردقیق</v>
      </c>
      <c r="G825" s="1" t="s">
        <v>1000</v>
      </c>
      <c r="H825" t="str">
        <f>VLOOKUP(Table1113[[#This Row],[نام شخص کارشناس نظارت]],Table1[],3,0)</f>
        <v>کارشناس برق و ابزار دقیق نظارت (2)</v>
      </c>
      <c r="I825" s="1">
        <f>COUNTIF(Table2[کد سیستم],Table1113[[#This Row],[کد سیستم]])</f>
        <v>1</v>
      </c>
    </row>
    <row r="826" spans="1:9" x14ac:dyDescent="0.25">
      <c r="A826" s="1">
        <v>825</v>
      </c>
      <c r="B826" s="1" t="s">
        <v>3212</v>
      </c>
      <c r="C826" s="1" t="s">
        <v>3212</v>
      </c>
      <c r="D826" s="1" t="s">
        <v>3760</v>
      </c>
      <c r="E826" s="1" t="s">
        <v>575</v>
      </c>
      <c r="F826" s="1" t="str">
        <f>VLOOKUP(Table1113[[#This Row],[نام کارشناس دفتر فنی]],Table1[],3,0)</f>
        <v>کارشناس کالیبراسیون و برنامه ریزی تعمیرات برق وابزاردقیق</v>
      </c>
      <c r="G826" s="1" t="s">
        <v>1000</v>
      </c>
      <c r="H826" t="str">
        <f>VLOOKUP(Table1113[[#This Row],[نام شخص کارشناس نظارت]],Table1[],3,0)</f>
        <v>کارشناس برق و ابزار دقیق نظارت (2)</v>
      </c>
      <c r="I826" s="1">
        <f>COUNTIF(Table2[کد سیستم],Table1113[[#This Row],[کد سیستم]])</f>
        <v>1</v>
      </c>
    </row>
    <row r="827" spans="1:9" x14ac:dyDescent="0.25">
      <c r="A827" s="1">
        <v>826</v>
      </c>
      <c r="B827" s="1" t="s">
        <v>3214</v>
      </c>
      <c r="C827" s="1" t="s">
        <v>3214</v>
      </c>
      <c r="D827" s="1" t="s">
        <v>3760</v>
      </c>
      <c r="E827" s="1" t="s">
        <v>575</v>
      </c>
      <c r="F827" s="1" t="str">
        <f>VLOOKUP(Table1113[[#This Row],[نام کارشناس دفتر فنی]],Table1[],3,0)</f>
        <v>کارشناس کالیبراسیون و برنامه ریزی تعمیرات برق وابزاردقیق</v>
      </c>
      <c r="G827" s="1" t="s">
        <v>1000</v>
      </c>
      <c r="H827" t="str">
        <f>VLOOKUP(Table1113[[#This Row],[نام شخص کارشناس نظارت]],Table1[],3,0)</f>
        <v>کارشناس برق و ابزار دقیق نظارت (2)</v>
      </c>
      <c r="I827" s="1">
        <f>COUNTIF(Table2[کد سیستم],Table1113[[#This Row],[کد سیستم]])</f>
        <v>1</v>
      </c>
    </row>
    <row r="828" spans="1:9" x14ac:dyDescent="0.25">
      <c r="A828" s="1">
        <v>827</v>
      </c>
      <c r="B828" s="1" t="s">
        <v>3216</v>
      </c>
      <c r="C828" s="1" t="s">
        <v>3216</v>
      </c>
      <c r="D828" s="1" t="s">
        <v>3760</v>
      </c>
      <c r="E828" s="1" t="s">
        <v>575</v>
      </c>
      <c r="F828" s="1" t="str">
        <f>VLOOKUP(Table1113[[#This Row],[نام کارشناس دفتر فنی]],Table1[],3,0)</f>
        <v>کارشناس کالیبراسیون و برنامه ریزی تعمیرات برق وابزاردقیق</v>
      </c>
      <c r="G828" s="1" t="s">
        <v>1000</v>
      </c>
      <c r="H828" t="str">
        <f>VLOOKUP(Table1113[[#This Row],[نام شخص کارشناس نظارت]],Table1[],3,0)</f>
        <v>کارشناس برق و ابزار دقیق نظارت (2)</v>
      </c>
      <c r="I828" s="1">
        <f>COUNTIF(Table2[کد سیستم],Table1113[[#This Row],[کد سیستم]])</f>
        <v>1</v>
      </c>
    </row>
    <row r="829" spans="1:9" x14ac:dyDescent="0.25">
      <c r="A829" s="1">
        <v>828</v>
      </c>
      <c r="B829" s="1" t="s">
        <v>3218</v>
      </c>
      <c r="C829" s="1" t="s">
        <v>3218</v>
      </c>
      <c r="D829" s="1" t="s">
        <v>3760</v>
      </c>
      <c r="E829" s="1" t="s">
        <v>575</v>
      </c>
      <c r="F829" s="1" t="str">
        <f>VLOOKUP(Table1113[[#This Row],[نام کارشناس دفتر فنی]],Table1[],3,0)</f>
        <v>کارشناس کالیبراسیون و برنامه ریزی تعمیرات برق وابزاردقیق</v>
      </c>
      <c r="G829" s="1" t="s">
        <v>1000</v>
      </c>
      <c r="H829" t="str">
        <f>VLOOKUP(Table1113[[#This Row],[نام شخص کارشناس نظارت]],Table1[],3,0)</f>
        <v>کارشناس برق و ابزار دقیق نظارت (2)</v>
      </c>
      <c r="I829" s="1">
        <f>COUNTIF(Table2[کد سیستم],Table1113[[#This Row],[کد سیستم]])</f>
        <v>1</v>
      </c>
    </row>
    <row r="830" spans="1:9" x14ac:dyDescent="0.25">
      <c r="A830" s="1">
        <v>829</v>
      </c>
      <c r="B830" s="1" t="s">
        <v>3220</v>
      </c>
      <c r="C830" s="1" t="s">
        <v>3220</v>
      </c>
      <c r="D830" s="1" t="s">
        <v>3760</v>
      </c>
      <c r="E830" s="1" t="s">
        <v>575</v>
      </c>
      <c r="F830" s="1" t="str">
        <f>VLOOKUP(Table1113[[#This Row],[نام کارشناس دفتر فنی]],Table1[],3,0)</f>
        <v>کارشناس کالیبراسیون و برنامه ریزی تعمیرات برق وابزاردقیق</v>
      </c>
      <c r="G830" s="1" t="s">
        <v>1000</v>
      </c>
      <c r="H830" t="str">
        <f>VLOOKUP(Table1113[[#This Row],[نام شخص کارشناس نظارت]],Table1[],3,0)</f>
        <v>کارشناس برق و ابزار دقیق نظارت (2)</v>
      </c>
      <c r="I830" s="1">
        <f>COUNTIF(Table2[کد سیستم],Table1113[[#This Row],[کد سیستم]])</f>
        <v>1</v>
      </c>
    </row>
    <row r="831" spans="1:9" x14ac:dyDescent="0.25">
      <c r="A831" s="1">
        <v>830</v>
      </c>
      <c r="B831" s="1" t="s">
        <v>3222</v>
      </c>
      <c r="C831" s="1" t="s">
        <v>3222</v>
      </c>
      <c r="D831" s="1" t="s">
        <v>3760</v>
      </c>
      <c r="E831" s="1" t="s">
        <v>575</v>
      </c>
      <c r="F831" s="1" t="str">
        <f>VLOOKUP(Table1113[[#This Row],[نام کارشناس دفتر فنی]],Table1[],3,0)</f>
        <v>کارشناس کالیبراسیون و برنامه ریزی تعمیرات برق وابزاردقیق</v>
      </c>
      <c r="G831" s="1" t="s">
        <v>1000</v>
      </c>
      <c r="H831" t="str">
        <f>VLOOKUP(Table1113[[#This Row],[نام شخص کارشناس نظارت]],Table1[],3,0)</f>
        <v>کارشناس برق و ابزار دقیق نظارت (2)</v>
      </c>
      <c r="I831" s="1">
        <f>COUNTIF(Table2[کد سیستم],Table1113[[#This Row],[کد سیستم]])</f>
        <v>1</v>
      </c>
    </row>
    <row r="832" spans="1:9" x14ac:dyDescent="0.25">
      <c r="A832" s="1">
        <v>831</v>
      </c>
      <c r="B832" s="1" t="s">
        <v>3224</v>
      </c>
      <c r="C832" s="1" t="s">
        <v>3224</v>
      </c>
      <c r="D832" s="1" t="s">
        <v>3760</v>
      </c>
      <c r="E832" s="1" t="s">
        <v>575</v>
      </c>
      <c r="F832" s="1" t="str">
        <f>VLOOKUP(Table1113[[#This Row],[نام کارشناس دفتر فنی]],Table1[],3,0)</f>
        <v>کارشناس کالیبراسیون و برنامه ریزی تعمیرات برق وابزاردقیق</v>
      </c>
      <c r="G832" s="1" t="s">
        <v>1000</v>
      </c>
      <c r="H832" t="str">
        <f>VLOOKUP(Table1113[[#This Row],[نام شخص کارشناس نظارت]],Table1[],3,0)</f>
        <v>کارشناس برق و ابزار دقیق نظارت (2)</v>
      </c>
      <c r="I832" s="1">
        <f>COUNTIF(Table2[کد سیستم],Table1113[[#This Row],[کد سیستم]])</f>
        <v>1</v>
      </c>
    </row>
    <row r="833" spans="1:9" x14ac:dyDescent="0.25">
      <c r="A833" s="1">
        <v>832</v>
      </c>
      <c r="B833" s="1" t="s">
        <v>3226</v>
      </c>
      <c r="C833" s="1" t="s">
        <v>3226</v>
      </c>
      <c r="D833" s="1" t="s">
        <v>3760</v>
      </c>
      <c r="E833" s="1" t="s">
        <v>575</v>
      </c>
      <c r="F833" s="1" t="str">
        <f>VLOOKUP(Table1113[[#This Row],[نام کارشناس دفتر فنی]],Table1[],3,0)</f>
        <v>کارشناس کالیبراسیون و برنامه ریزی تعمیرات برق وابزاردقیق</v>
      </c>
      <c r="G833" s="1" t="s">
        <v>1000</v>
      </c>
      <c r="H833" t="str">
        <f>VLOOKUP(Table1113[[#This Row],[نام شخص کارشناس نظارت]],Table1[],3,0)</f>
        <v>کارشناس برق و ابزار دقیق نظارت (2)</v>
      </c>
      <c r="I833" s="1">
        <f>COUNTIF(Table2[کد سیستم],Table1113[[#This Row],[کد سیستم]])</f>
        <v>1</v>
      </c>
    </row>
    <row r="834" spans="1:9" x14ac:dyDescent="0.25">
      <c r="A834" s="1">
        <v>833</v>
      </c>
      <c r="B834" s="1" t="s">
        <v>3228</v>
      </c>
      <c r="C834" s="1" t="s">
        <v>3228</v>
      </c>
      <c r="D834" s="1" t="s">
        <v>3760</v>
      </c>
      <c r="E834" s="1" t="s">
        <v>575</v>
      </c>
      <c r="F834" s="1" t="str">
        <f>VLOOKUP(Table1113[[#This Row],[نام کارشناس دفتر فنی]],Table1[],3,0)</f>
        <v>کارشناس کالیبراسیون و برنامه ریزی تعمیرات برق وابزاردقیق</v>
      </c>
      <c r="G834" s="1" t="s">
        <v>1000</v>
      </c>
      <c r="H834" t="str">
        <f>VLOOKUP(Table1113[[#This Row],[نام شخص کارشناس نظارت]],Table1[],3,0)</f>
        <v>کارشناس برق و ابزار دقیق نظارت (2)</v>
      </c>
      <c r="I834" s="1">
        <f>COUNTIF(Table2[کد سیستم],Table1113[[#This Row],[کد سیستم]])</f>
        <v>1</v>
      </c>
    </row>
    <row r="835" spans="1:9" x14ac:dyDescent="0.25">
      <c r="A835" s="1">
        <v>834</v>
      </c>
      <c r="B835" s="1" t="s">
        <v>3230</v>
      </c>
      <c r="C835" s="1" t="s">
        <v>3230</v>
      </c>
      <c r="D835" s="1" t="s">
        <v>3760</v>
      </c>
      <c r="E835" s="1" t="s">
        <v>575</v>
      </c>
      <c r="F835" s="1" t="str">
        <f>VLOOKUP(Table1113[[#This Row],[نام کارشناس دفتر فنی]],Table1[],3,0)</f>
        <v>کارشناس کالیبراسیون و برنامه ریزی تعمیرات برق وابزاردقیق</v>
      </c>
      <c r="G835" s="1" t="s">
        <v>1000</v>
      </c>
      <c r="H835" t="str">
        <f>VLOOKUP(Table1113[[#This Row],[نام شخص کارشناس نظارت]],Table1[],3,0)</f>
        <v>کارشناس برق و ابزار دقیق نظارت (2)</v>
      </c>
      <c r="I835" s="1">
        <f>COUNTIF(Table2[کد سیستم],Table1113[[#This Row],[کد سیستم]])</f>
        <v>1</v>
      </c>
    </row>
    <row r="836" spans="1:9" x14ac:dyDescent="0.25">
      <c r="A836" s="1">
        <v>835</v>
      </c>
      <c r="B836" s="1" t="s">
        <v>3232</v>
      </c>
      <c r="C836" s="1" t="s">
        <v>3232</v>
      </c>
      <c r="D836" s="1" t="s">
        <v>3760</v>
      </c>
      <c r="E836" s="1" t="s">
        <v>575</v>
      </c>
      <c r="F836" s="1" t="str">
        <f>VLOOKUP(Table1113[[#This Row],[نام کارشناس دفتر فنی]],Table1[],3,0)</f>
        <v>کارشناس کالیبراسیون و برنامه ریزی تعمیرات برق وابزاردقیق</v>
      </c>
      <c r="G836" s="1" t="s">
        <v>1000</v>
      </c>
      <c r="H836" t="str">
        <f>VLOOKUP(Table1113[[#This Row],[نام شخص کارشناس نظارت]],Table1[],3,0)</f>
        <v>کارشناس برق و ابزار دقیق نظارت (2)</v>
      </c>
      <c r="I836" s="1">
        <f>COUNTIF(Table2[کد سیستم],Table1113[[#This Row],[کد سیستم]])</f>
        <v>1</v>
      </c>
    </row>
    <row r="837" spans="1:9" x14ac:dyDescent="0.25">
      <c r="A837" s="1">
        <v>836</v>
      </c>
      <c r="B837" s="1" t="s">
        <v>3234</v>
      </c>
      <c r="C837" s="1" t="s">
        <v>3234</v>
      </c>
      <c r="D837" s="1" t="s">
        <v>3760</v>
      </c>
      <c r="E837" s="1" t="s">
        <v>575</v>
      </c>
      <c r="F837" s="1" t="str">
        <f>VLOOKUP(Table1113[[#This Row],[نام کارشناس دفتر فنی]],Table1[],3,0)</f>
        <v>کارشناس کالیبراسیون و برنامه ریزی تعمیرات برق وابزاردقیق</v>
      </c>
      <c r="G837" s="1" t="s">
        <v>1000</v>
      </c>
      <c r="H837" t="str">
        <f>VLOOKUP(Table1113[[#This Row],[نام شخص کارشناس نظارت]],Table1[],3,0)</f>
        <v>کارشناس برق و ابزار دقیق نظارت (2)</v>
      </c>
      <c r="I837" s="1">
        <f>COUNTIF(Table2[کد سیستم],Table1113[[#This Row],[کد سیستم]])</f>
        <v>1</v>
      </c>
    </row>
    <row r="838" spans="1:9" x14ac:dyDescent="0.25">
      <c r="A838" s="1">
        <v>837</v>
      </c>
      <c r="B838" s="1" t="s">
        <v>3236</v>
      </c>
      <c r="C838" s="1" t="s">
        <v>3236</v>
      </c>
      <c r="D838" s="1" t="s">
        <v>3760</v>
      </c>
      <c r="E838" s="1" t="s">
        <v>575</v>
      </c>
      <c r="F838" s="1" t="str">
        <f>VLOOKUP(Table1113[[#This Row],[نام کارشناس دفتر فنی]],Table1[],3,0)</f>
        <v>کارشناس کالیبراسیون و برنامه ریزی تعمیرات برق وابزاردقیق</v>
      </c>
      <c r="G838" s="1" t="s">
        <v>1000</v>
      </c>
      <c r="H838" t="str">
        <f>VLOOKUP(Table1113[[#This Row],[نام شخص کارشناس نظارت]],Table1[],3,0)</f>
        <v>کارشناس برق و ابزار دقیق نظارت (2)</v>
      </c>
      <c r="I838" s="1">
        <f>COUNTIF(Table2[کد سیستم],Table1113[[#This Row],[کد سیستم]])</f>
        <v>1</v>
      </c>
    </row>
    <row r="839" spans="1:9" hidden="1" x14ac:dyDescent="0.25">
      <c r="A839" s="1">
        <v>838</v>
      </c>
      <c r="B839" s="1" t="s">
        <v>3238</v>
      </c>
      <c r="C839" s="1" t="s">
        <v>3239</v>
      </c>
      <c r="D839" s="1" t="s">
        <v>3760</v>
      </c>
      <c r="E839" s="1" t="s">
        <v>528</v>
      </c>
      <c r="F839" s="1" t="str">
        <f>VLOOKUP(Table1113[[#This Row],[نام کارشناس دفتر فنی]],Table1[],3,0)</f>
        <v>کارشناس بازرسی وبرنامه ریزی تعمیرات مکانیک(9)</v>
      </c>
      <c r="G839" s="1" t="s">
        <v>1000</v>
      </c>
      <c r="H839" t="str">
        <f>VLOOKUP(Table1113[[#This Row],[نام شخص کارشناس نظارت]],Table1[],3,0)</f>
        <v>کارشناس برق و ابزار دقیق نظارت (2)</v>
      </c>
      <c r="I839" s="1">
        <f>COUNTIF(Table2[کد سیستم],Table1113[[#This Row],[کد سیستم]])</f>
        <v>1</v>
      </c>
    </row>
    <row r="840" spans="1:9" hidden="1" x14ac:dyDescent="0.25">
      <c r="A840" s="1">
        <v>839</v>
      </c>
      <c r="B840" s="1" t="s">
        <v>3241</v>
      </c>
      <c r="C840" s="1" t="s">
        <v>3242</v>
      </c>
      <c r="D840" s="1" t="s">
        <v>3760</v>
      </c>
      <c r="E840" s="1" t="s">
        <v>528</v>
      </c>
      <c r="F840" s="1" t="str">
        <f>VLOOKUP(Table1113[[#This Row],[نام کارشناس دفتر فنی]],Table1[],3,0)</f>
        <v>کارشناس بازرسی وبرنامه ریزی تعمیرات مکانیک(9)</v>
      </c>
      <c r="G840" s="1" t="s">
        <v>1000</v>
      </c>
      <c r="H840" t="str">
        <f>VLOOKUP(Table1113[[#This Row],[نام شخص کارشناس نظارت]],Table1[],3,0)</f>
        <v>کارشناس برق و ابزار دقیق نظارت (2)</v>
      </c>
      <c r="I840" s="1">
        <f>COUNTIF(Table2[کد سیستم],Table1113[[#This Row],[کد سیستم]])</f>
        <v>1</v>
      </c>
    </row>
    <row r="841" spans="1:9" hidden="1" x14ac:dyDescent="0.25">
      <c r="A841" s="1">
        <v>840</v>
      </c>
      <c r="B841" s="1" t="s">
        <v>3244</v>
      </c>
      <c r="C841" s="1" t="s">
        <v>3245</v>
      </c>
      <c r="D841" s="1" t="s">
        <v>3760</v>
      </c>
      <c r="E841" s="1" t="s">
        <v>418</v>
      </c>
      <c r="F841" s="1" t="str">
        <f>VLOOKUP(Table1113[[#This Row],[نام کارشناس دفتر فنی]],Table1[],3,0)</f>
        <v>کارشناس بازرسی وبرنامه ریزی تعمیرات برق وابزاردقیق(1)</v>
      </c>
      <c r="G841" s="1" t="s">
        <v>1000</v>
      </c>
      <c r="H841" t="str">
        <f>VLOOKUP(Table1113[[#This Row],[نام شخص کارشناس نظارت]],Table1[],3,0)</f>
        <v>کارشناس برق و ابزار دقیق نظارت (2)</v>
      </c>
      <c r="I841" s="1">
        <f>COUNTIF(Table2[کد سیستم],Table1113[[#This Row],[کد سیستم]])</f>
        <v>1</v>
      </c>
    </row>
    <row r="842" spans="1:9" hidden="1" x14ac:dyDescent="0.25">
      <c r="A842" s="1">
        <v>841</v>
      </c>
      <c r="B842" s="1" t="s">
        <v>3247</v>
      </c>
      <c r="C842" s="1" t="s">
        <v>3247</v>
      </c>
      <c r="D842" s="1" t="s">
        <v>3760</v>
      </c>
      <c r="E842" s="1" t="s">
        <v>418</v>
      </c>
      <c r="F842" s="1" t="str">
        <f>VLOOKUP(Table1113[[#This Row],[نام کارشناس دفتر فنی]],Table1[],3,0)</f>
        <v>کارشناس بازرسی وبرنامه ریزی تعمیرات برق وابزاردقیق(1)</v>
      </c>
      <c r="G842" s="1" t="s">
        <v>1000</v>
      </c>
      <c r="H842" t="str">
        <f>VLOOKUP(Table1113[[#This Row],[نام شخص کارشناس نظارت]],Table1[],3,0)</f>
        <v>کارشناس برق و ابزار دقیق نظارت (2)</v>
      </c>
      <c r="I842" s="1">
        <f>COUNTIF(Table2[کد سیستم],Table1113[[#This Row],[کد سیستم]])</f>
        <v>1</v>
      </c>
    </row>
    <row r="843" spans="1:9" hidden="1" x14ac:dyDescent="0.25">
      <c r="A843" s="1">
        <v>842</v>
      </c>
      <c r="B843" s="1" t="s">
        <v>3249</v>
      </c>
      <c r="C843" s="1" t="s">
        <v>3249</v>
      </c>
      <c r="D843" s="1" t="s">
        <v>3760</v>
      </c>
      <c r="E843" s="1" t="s">
        <v>418</v>
      </c>
      <c r="F843" s="1" t="str">
        <f>VLOOKUP(Table1113[[#This Row],[نام کارشناس دفتر فنی]],Table1[],3,0)</f>
        <v>کارشناس بازرسی وبرنامه ریزی تعمیرات برق وابزاردقیق(1)</v>
      </c>
      <c r="G843" s="1" t="s">
        <v>1000</v>
      </c>
      <c r="H843" t="str">
        <f>VLOOKUP(Table1113[[#This Row],[نام شخص کارشناس نظارت]],Table1[],3,0)</f>
        <v>کارشناس برق و ابزار دقیق نظارت (2)</v>
      </c>
      <c r="I843" s="1">
        <f>COUNTIF(Table2[کد سیستم],Table1113[[#This Row],[کد سیستم]])</f>
        <v>1</v>
      </c>
    </row>
    <row r="844" spans="1:9" hidden="1" x14ac:dyDescent="0.25">
      <c r="A844" s="1">
        <v>843</v>
      </c>
      <c r="B844" s="1" t="s">
        <v>3251</v>
      </c>
      <c r="C844" s="1" t="s">
        <v>3251</v>
      </c>
      <c r="D844" s="1" t="s">
        <v>3760</v>
      </c>
      <c r="E844" s="1" t="s">
        <v>418</v>
      </c>
      <c r="F844" s="1" t="str">
        <f>VLOOKUP(Table1113[[#This Row],[نام کارشناس دفتر فنی]],Table1[],3,0)</f>
        <v>کارشناس بازرسی وبرنامه ریزی تعمیرات برق وابزاردقیق(1)</v>
      </c>
      <c r="G844" s="1" t="s">
        <v>1000</v>
      </c>
      <c r="H844" t="str">
        <f>VLOOKUP(Table1113[[#This Row],[نام شخص کارشناس نظارت]],Table1[],3,0)</f>
        <v>کارشناس برق و ابزار دقیق نظارت (2)</v>
      </c>
      <c r="I844" s="1">
        <f>COUNTIF(Table2[کد سیستم],Table1113[[#This Row],[کد سیستم]])</f>
        <v>1</v>
      </c>
    </row>
    <row r="845" spans="1:9" hidden="1" x14ac:dyDescent="0.25">
      <c r="A845" s="1">
        <v>844</v>
      </c>
      <c r="B845" s="1" t="s">
        <v>3253</v>
      </c>
      <c r="C845" s="1" t="s">
        <v>3253</v>
      </c>
      <c r="D845" s="1" t="s">
        <v>3760</v>
      </c>
      <c r="E845" s="1" t="s">
        <v>418</v>
      </c>
      <c r="F845" s="1" t="str">
        <f>VLOOKUP(Table1113[[#This Row],[نام کارشناس دفتر فنی]],Table1[],3,0)</f>
        <v>کارشناس بازرسی وبرنامه ریزی تعمیرات برق وابزاردقیق(1)</v>
      </c>
      <c r="G845" s="1" t="s">
        <v>1000</v>
      </c>
      <c r="H845" t="str">
        <f>VLOOKUP(Table1113[[#This Row],[نام شخص کارشناس نظارت]],Table1[],3,0)</f>
        <v>کارشناس برق و ابزار دقیق نظارت (2)</v>
      </c>
      <c r="I845" s="1">
        <f>COUNTIF(Table2[کد سیستم],Table1113[[#This Row],[کد سیستم]])</f>
        <v>1</v>
      </c>
    </row>
    <row r="846" spans="1:9" hidden="1" x14ac:dyDescent="0.25">
      <c r="A846" s="1">
        <v>845</v>
      </c>
      <c r="B846" s="1" t="s">
        <v>3255</v>
      </c>
      <c r="C846" s="1" t="s">
        <v>3255</v>
      </c>
      <c r="D846" s="1" t="s">
        <v>3760</v>
      </c>
      <c r="E846" s="1" t="s">
        <v>418</v>
      </c>
      <c r="F846" s="1" t="str">
        <f>VLOOKUP(Table1113[[#This Row],[نام کارشناس دفتر فنی]],Table1[],3,0)</f>
        <v>کارشناس بازرسی وبرنامه ریزی تعمیرات برق وابزاردقیق(1)</v>
      </c>
      <c r="G846" s="1" t="s">
        <v>1000</v>
      </c>
      <c r="H846" t="str">
        <f>VLOOKUP(Table1113[[#This Row],[نام شخص کارشناس نظارت]],Table1[],3,0)</f>
        <v>کارشناس برق و ابزار دقیق نظارت (2)</v>
      </c>
      <c r="I846" s="1">
        <f>COUNTIF(Table2[کد سیستم],Table1113[[#This Row],[کد سیستم]])</f>
        <v>1</v>
      </c>
    </row>
    <row r="847" spans="1:9" hidden="1" x14ac:dyDescent="0.25">
      <c r="A847" s="1">
        <v>846</v>
      </c>
      <c r="B847" s="1" t="s">
        <v>3257</v>
      </c>
      <c r="C847" s="1" t="s">
        <v>3257</v>
      </c>
      <c r="D847" s="1" t="s">
        <v>3760</v>
      </c>
      <c r="E847" s="1" t="s">
        <v>418</v>
      </c>
      <c r="F847" s="1" t="str">
        <f>VLOOKUP(Table1113[[#This Row],[نام کارشناس دفتر فنی]],Table1[],3,0)</f>
        <v>کارشناس بازرسی وبرنامه ریزی تعمیرات برق وابزاردقیق(1)</v>
      </c>
      <c r="G847" s="1" t="s">
        <v>1000</v>
      </c>
      <c r="H847" t="str">
        <f>VLOOKUP(Table1113[[#This Row],[نام شخص کارشناس نظارت]],Table1[],3,0)</f>
        <v>کارشناس برق و ابزار دقیق نظارت (2)</v>
      </c>
      <c r="I847" s="1">
        <f>COUNTIF(Table2[کد سیستم],Table1113[[#This Row],[کد سیستم]])</f>
        <v>1</v>
      </c>
    </row>
    <row r="848" spans="1:9" hidden="1" x14ac:dyDescent="0.25">
      <c r="A848" s="1">
        <v>847</v>
      </c>
      <c r="B848" s="1" t="s">
        <v>3259</v>
      </c>
      <c r="C848" s="1" t="s">
        <v>3260</v>
      </c>
      <c r="D848" s="1" t="s">
        <v>3760</v>
      </c>
      <c r="E848" s="1" t="s">
        <v>528</v>
      </c>
      <c r="F848" s="1" t="str">
        <f>VLOOKUP(Table1113[[#This Row],[نام کارشناس دفتر فنی]],Table1[],3,0)</f>
        <v>کارشناس بازرسی وبرنامه ریزی تعمیرات مکانیک(9)</v>
      </c>
      <c r="G848" s="1" t="s">
        <v>1000</v>
      </c>
      <c r="H848" t="str">
        <f>VLOOKUP(Table1113[[#This Row],[نام شخص کارشناس نظارت]],Table1[],3,0)</f>
        <v>کارشناس برق و ابزار دقیق نظارت (2)</v>
      </c>
      <c r="I848" s="1">
        <f>COUNTIF(Table2[کد سیستم],Table1113[[#This Row],[کد سیستم]])</f>
        <v>1</v>
      </c>
    </row>
    <row r="849" spans="1:9" hidden="1" x14ac:dyDescent="0.25">
      <c r="A849" s="1">
        <v>848</v>
      </c>
      <c r="B849" s="1" t="s">
        <v>3262</v>
      </c>
      <c r="C849" s="1" t="s">
        <v>3263</v>
      </c>
      <c r="D849" s="1" t="s">
        <v>3760</v>
      </c>
      <c r="E849" s="1" t="s">
        <v>528</v>
      </c>
      <c r="F849" s="1" t="str">
        <f>VLOOKUP(Table1113[[#This Row],[نام کارشناس دفتر فنی]],Table1[],3,0)</f>
        <v>کارشناس بازرسی وبرنامه ریزی تعمیرات مکانیک(9)</v>
      </c>
      <c r="G849" s="1" t="s">
        <v>1000</v>
      </c>
      <c r="H849" t="str">
        <f>VLOOKUP(Table1113[[#This Row],[نام شخص کارشناس نظارت]],Table1[],3,0)</f>
        <v>کارشناس برق و ابزار دقیق نظارت (2)</v>
      </c>
      <c r="I849" s="1">
        <f>COUNTIF(Table2[کد سیستم],Table1113[[#This Row],[کد سیستم]])</f>
        <v>1</v>
      </c>
    </row>
    <row r="850" spans="1:9" x14ac:dyDescent="0.25">
      <c r="A850" s="1">
        <v>849</v>
      </c>
      <c r="B850" s="1" t="s">
        <v>3265</v>
      </c>
      <c r="C850" s="1" t="s">
        <v>3265</v>
      </c>
      <c r="D850" s="1" t="s">
        <v>3760</v>
      </c>
      <c r="E850" s="1" t="s">
        <v>575</v>
      </c>
      <c r="F850" s="1" t="str">
        <f>VLOOKUP(Table1113[[#This Row],[نام کارشناس دفتر فنی]],Table1[],3,0)</f>
        <v>کارشناس کالیبراسیون و برنامه ریزی تعمیرات برق وابزاردقیق</v>
      </c>
      <c r="G850" s="1" t="s">
        <v>1000</v>
      </c>
      <c r="H850" t="str">
        <f>VLOOKUP(Table1113[[#This Row],[نام شخص کارشناس نظارت]],Table1[],3,0)</f>
        <v>کارشناس برق و ابزار دقیق نظارت (2)</v>
      </c>
      <c r="I850" s="1">
        <f>COUNTIF(Table2[کد سیستم],Table1113[[#This Row],[کد سیستم]])</f>
        <v>1</v>
      </c>
    </row>
    <row r="851" spans="1:9" x14ac:dyDescent="0.25">
      <c r="A851" s="1">
        <v>850</v>
      </c>
      <c r="B851" s="1" t="s">
        <v>3267</v>
      </c>
      <c r="C851" s="1" t="s">
        <v>3267</v>
      </c>
      <c r="D851" s="1" t="s">
        <v>3760</v>
      </c>
      <c r="E851" s="1" t="s">
        <v>575</v>
      </c>
      <c r="F851" s="1" t="str">
        <f>VLOOKUP(Table1113[[#This Row],[نام کارشناس دفتر فنی]],Table1[],3,0)</f>
        <v>کارشناس کالیبراسیون و برنامه ریزی تعمیرات برق وابزاردقیق</v>
      </c>
      <c r="G851" s="1" t="s">
        <v>1000</v>
      </c>
      <c r="H851" t="str">
        <f>VLOOKUP(Table1113[[#This Row],[نام شخص کارشناس نظارت]],Table1[],3,0)</f>
        <v>کارشناس برق و ابزار دقیق نظارت (2)</v>
      </c>
      <c r="I851" s="1">
        <f>COUNTIF(Table2[کد سیستم],Table1113[[#This Row],[کد سیستم]])</f>
        <v>1</v>
      </c>
    </row>
    <row r="852" spans="1:9" x14ac:dyDescent="0.25">
      <c r="A852" s="1">
        <v>851</v>
      </c>
      <c r="B852" s="1" t="s">
        <v>3269</v>
      </c>
      <c r="C852" s="1" t="s">
        <v>3269</v>
      </c>
      <c r="D852" s="1" t="s">
        <v>3760</v>
      </c>
      <c r="E852" s="1" t="s">
        <v>575</v>
      </c>
      <c r="F852" s="1" t="str">
        <f>VLOOKUP(Table1113[[#This Row],[نام کارشناس دفتر فنی]],Table1[],3,0)</f>
        <v>کارشناس کالیبراسیون و برنامه ریزی تعمیرات برق وابزاردقیق</v>
      </c>
      <c r="G852" s="1" t="s">
        <v>1000</v>
      </c>
      <c r="H852" t="str">
        <f>VLOOKUP(Table1113[[#This Row],[نام شخص کارشناس نظارت]],Table1[],3,0)</f>
        <v>کارشناس برق و ابزار دقیق نظارت (2)</v>
      </c>
      <c r="I852" s="1">
        <f>COUNTIF(Table2[کد سیستم],Table1113[[#This Row],[کد سیستم]])</f>
        <v>1</v>
      </c>
    </row>
    <row r="853" spans="1:9" x14ac:dyDescent="0.25">
      <c r="A853" s="1">
        <v>852</v>
      </c>
      <c r="B853" s="1" t="s">
        <v>3271</v>
      </c>
      <c r="C853" s="1" t="s">
        <v>3271</v>
      </c>
      <c r="D853" s="1" t="s">
        <v>3760</v>
      </c>
      <c r="E853" s="1" t="s">
        <v>575</v>
      </c>
      <c r="F853" s="1" t="str">
        <f>VLOOKUP(Table1113[[#This Row],[نام کارشناس دفتر فنی]],Table1[],3,0)</f>
        <v>کارشناس کالیبراسیون و برنامه ریزی تعمیرات برق وابزاردقیق</v>
      </c>
      <c r="G853" s="1" t="s">
        <v>1000</v>
      </c>
      <c r="H853" t="str">
        <f>VLOOKUP(Table1113[[#This Row],[نام شخص کارشناس نظارت]],Table1[],3,0)</f>
        <v>کارشناس برق و ابزار دقیق نظارت (2)</v>
      </c>
      <c r="I853" s="1">
        <f>COUNTIF(Table2[کد سیستم],Table1113[[#This Row],[کد سیستم]])</f>
        <v>1</v>
      </c>
    </row>
    <row r="854" spans="1:9" x14ac:dyDescent="0.25">
      <c r="A854" s="1">
        <v>853</v>
      </c>
      <c r="B854" s="1" t="s">
        <v>3273</v>
      </c>
      <c r="C854" s="1" t="s">
        <v>3273</v>
      </c>
      <c r="D854" s="1" t="s">
        <v>3760</v>
      </c>
      <c r="E854" s="1" t="s">
        <v>575</v>
      </c>
      <c r="F854" s="1" t="str">
        <f>VLOOKUP(Table1113[[#This Row],[نام کارشناس دفتر فنی]],Table1[],3,0)</f>
        <v>کارشناس کالیبراسیون و برنامه ریزی تعمیرات برق وابزاردقیق</v>
      </c>
      <c r="G854" s="1" t="s">
        <v>1000</v>
      </c>
      <c r="H854" t="str">
        <f>VLOOKUP(Table1113[[#This Row],[نام شخص کارشناس نظارت]],Table1[],3,0)</f>
        <v>کارشناس برق و ابزار دقیق نظارت (2)</v>
      </c>
      <c r="I854" s="1">
        <f>COUNTIF(Table2[کد سیستم],Table1113[[#This Row],[کد سیستم]])</f>
        <v>1</v>
      </c>
    </row>
    <row r="855" spans="1:9" x14ac:dyDescent="0.25">
      <c r="A855" s="1">
        <v>854</v>
      </c>
      <c r="B855" s="1" t="s">
        <v>3275</v>
      </c>
      <c r="C855" s="1" t="s">
        <v>3275</v>
      </c>
      <c r="D855" s="1" t="s">
        <v>3760</v>
      </c>
      <c r="E855" s="1" t="s">
        <v>575</v>
      </c>
      <c r="F855" s="1" t="str">
        <f>VLOOKUP(Table1113[[#This Row],[نام کارشناس دفتر فنی]],Table1[],3,0)</f>
        <v>کارشناس کالیبراسیون و برنامه ریزی تعمیرات برق وابزاردقیق</v>
      </c>
      <c r="G855" s="1" t="s">
        <v>1000</v>
      </c>
      <c r="H855" t="str">
        <f>VLOOKUP(Table1113[[#This Row],[نام شخص کارشناس نظارت]],Table1[],3,0)</f>
        <v>کارشناس برق و ابزار دقیق نظارت (2)</v>
      </c>
      <c r="I855" s="1">
        <f>COUNTIF(Table2[کد سیستم],Table1113[[#This Row],[کد سیستم]])</f>
        <v>1</v>
      </c>
    </row>
    <row r="856" spans="1:9" x14ac:dyDescent="0.25">
      <c r="A856" s="1">
        <v>855</v>
      </c>
      <c r="B856" s="1" t="s">
        <v>3277</v>
      </c>
      <c r="C856" s="1" t="s">
        <v>3277</v>
      </c>
      <c r="D856" s="1" t="s">
        <v>3760</v>
      </c>
      <c r="E856" s="1" t="s">
        <v>575</v>
      </c>
      <c r="F856" s="1" t="str">
        <f>VLOOKUP(Table1113[[#This Row],[نام کارشناس دفتر فنی]],Table1[],3,0)</f>
        <v>کارشناس کالیبراسیون و برنامه ریزی تعمیرات برق وابزاردقیق</v>
      </c>
      <c r="G856" s="1" t="s">
        <v>1000</v>
      </c>
      <c r="H856" t="str">
        <f>VLOOKUP(Table1113[[#This Row],[نام شخص کارشناس نظارت]],Table1[],3,0)</f>
        <v>کارشناس برق و ابزار دقیق نظارت (2)</v>
      </c>
      <c r="I856" s="1">
        <f>COUNTIF(Table2[کد سیستم],Table1113[[#This Row],[کد سیستم]])</f>
        <v>1</v>
      </c>
    </row>
    <row r="857" spans="1:9" x14ac:dyDescent="0.25">
      <c r="A857" s="1">
        <v>856</v>
      </c>
      <c r="B857" s="1" t="s">
        <v>3279</v>
      </c>
      <c r="C857" s="1" t="s">
        <v>3279</v>
      </c>
      <c r="D857" s="1" t="s">
        <v>3760</v>
      </c>
      <c r="E857" s="1" t="s">
        <v>575</v>
      </c>
      <c r="F857" s="1" t="str">
        <f>VLOOKUP(Table1113[[#This Row],[نام کارشناس دفتر فنی]],Table1[],3,0)</f>
        <v>کارشناس کالیبراسیون و برنامه ریزی تعمیرات برق وابزاردقیق</v>
      </c>
      <c r="G857" s="1" t="s">
        <v>1000</v>
      </c>
      <c r="H857" t="str">
        <f>VLOOKUP(Table1113[[#This Row],[نام شخص کارشناس نظارت]],Table1[],3,0)</f>
        <v>کارشناس برق و ابزار دقیق نظارت (2)</v>
      </c>
      <c r="I857" s="1">
        <f>COUNTIF(Table2[کد سیستم],Table1113[[#This Row],[کد سیستم]])</f>
        <v>1</v>
      </c>
    </row>
    <row r="858" spans="1:9" x14ac:dyDescent="0.25">
      <c r="A858" s="1">
        <v>857</v>
      </c>
      <c r="B858" s="1" t="s">
        <v>3281</v>
      </c>
      <c r="C858" s="1" t="s">
        <v>3281</v>
      </c>
      <c r="D858" s="1" t="s">
        <v>3760</v>
      </c>
      <c r="E858" s="1" t="s">
        <v>575</v>
      </c>
      <c r="F858" s="1" t="str">
        <f>VLOOKUP(Table1113[[#This Row],[نام کارشناس دفتر فنی]],Table1[],3,0)</f>
        <v>کارشناس کالیبراسیون و برنامه ریزی تعمیرات برق وابزاردقیق</v>
      </c>
      <c r="G858" s="1" t="s">
        <v>1000</v>
      </c>
      <c r="H858" t="str">
        <f>VLOOKUP(Table1113[[#This Row],[نام شخص کارشناس نظارت]],Table1[],3,0)</f>
        <v>کارشناس برق و ابزار دقیق نظارت (2)</v>
      </c>
      <c r="I858" s="1">
        <f>COUNTIF(Table2[کد سیستم],Table1113[[#This Row],[کد سیستم]])</f>
        <v>1</v>
      </c>
    </row>
    <row r="859" spans="1:9" x14ac:dyDescent="0.25">
      <c r="A859" s="1">
        <v>858</v>
      </c>
      <c r="B859" s="1" t="s">
        <v>3283</v>
      </c>
      <c r="C859" s="1" t="s">
        <v>3283</v>
      </c>
      <c r="D859" s="1" t="s">
        <v>3760</v>
      </c>
      <c r="E859" s="1" t="s">
        <v>575</v>
      </c>
      <c r="F859" s="1" t="str">
        <f>VLOOKUP(Table1113[[#This Row],[نام کارشناس دفتر فنی]],Table1[],3,0)</f>
        <v>کارشناس کالیبراسیون و برنامه ریزی تعمیرات برق وابزاردقیق</v>
      </c>
      <c r="G859" s="1" t="s">
        <v>1000</v>
      </c>
      <c r="H859" t="str">
        <f>VLOOKUP(Table1113[[#This Row],[نام شخص کارشناس نظارت]],Table1[],3,0)</f>
        <v>کارشناس برق و ابزار دقیق نظارت (2)</v>
      </c>
      <c r="I859" s="1">
        <f>COUNTIF(Table2[کد سیستم],Table1113[[#This Row],[کد سیستم]])</f>
        <v>1</v>
      </c>
    </row>
    <row r="860" spans="1:9" x14ac:dyDescent="0.25">
      <c r="A860" s="1">
        <v>859</v>
      </c>
      <c r="B860" s="1" t="s">
        <v>3285</v>
      </c>
      <c r="C860" s="1" t="s">
        <v>3285</v>
      </c>
      <c r="D860" s="1" t="s">
        <v>3760</v>
      </c>
      <c r="E860" s="1" t="s">
        <v>575</v>
      </c>
      <c r="F860" s="1" t="str">
        <f>VLOOKUP(Table1113[[#This Row],[نام کارشناس دفتر فنی]],Table1[],3,0)</f>
        <v>کارشناس کالیبراسیون و برنامه ریزی تعمیرات برق وابزاردقیق</v>
      </c>
      <c r="G860" s="1" t="s">
        <v>1000</v>
      </c>
      <c r="H860" t="str">
        <f>VLOOKUP(Table1113[[#This Row],[نام شخص کارشناس نظارت]],Table1[],3,0)</f>
        <v>کارشناس برق و ابزار دقیق نظارت (2)</v>
      </c>
      <c r="I860" s="1">
        <f>COUNTIF(Table2[کد سیستم],Table1113[[#This Row],[کد سیستم]])</f>
        <v>1</v>
      </c>
    </row>
    <row r="861" spans="1:9" x14ac:dyDescent="0.25">
      <c r="A861" s="1">
        <v>860</v>
      </c>
      <c r="B861" s="1" t="s">
        <v>3287</v>
      </c>
      <c r="C861" s="1" t="s">
        <v>3287</v>
      </c>
      <c r="D861" s="1" t="s">
        <v>3760</v>
      </c>
      <c r="E861" s="1" t="s">
        <v>575</v>
      </c>
      <c r="F861" s="1" t="str">
        <f>VLOOKUP(Table1113[[#This Row],[نام کارشناس دفتر فنی]],Table1[],3,0)</f>
        <v>کارشناس کالیبراسیون و برنامه ریزی تعمیرات برق وابزاردقیق</v>
      </c>
      <c r="G861" s="1" t="s">
        <v>1000</v>
      </c>
      <c r="H861" t="str">
        <f>VLOOKUP(Table1113[[#This Row],[نام شخص کارشناس نظارت]],Table1[],3,0)</f>
        <v>کارشناس برق و ابزار دقیق نظارت (2)</v>
      </c>
      <c r="I861" s="1">
        <f>COUNTIF(Table2[کد سیستم],Table1113[[#This Row],[کد سیستم]])</f>
        <v>1</v>
      </c>
    </row>
    <row r="862" spans="1:9" x14ac:dyDescent="0.25">
      <c r="A862" s="1">
        <v>861</v>
      </c>
      <c r="B862" s="1" t="s">
        <v>3289</v>
      </c>
      <c r="C862" s="1" t="s">
        <v>3289</v>
      </c>
      <c r="D862" s="1" t="s">
        <v>3760</v>
      </c>
      <c r="E862" s="1" t="s">
        <v>575</v>
      </c>
      <c r="F862" s="1" t="str">
        <f>VLOOKUP(Table1113[[#This Row],[نام کارشناس دفتر فنی]],Table1[],3,0)</f>
        <v>کارشناس کالیبراسیون و برنامه ریزی تعمیرات برق وابزاردقیق</v>
      </c>
      <c r="G862" s="1" t="s">
        <v>1000</v>
      </c>
      <c r="H862" t="str">
        <f>VLOOKUP(Table1113[[#This Row],[نام شخص کارشناس نظارت]],Table1[],3,0)</f>
        <v>کارشناس برق و ابزار دقیق نظارت (2)</v>
      </c>
      <c r="I862" s="1">
        <f>COUNTIF(Table2[کد سیستم],Table1113[[#This Row],[کد سیستم]])</f>
        <v>1</v>
      </c>
    </row>
    <row r="863" spans="1:9" x14ac:dyDescent="0.25">
      <c r="A863" s="1">
        <v>862</v>
      </c>
      <c r="B863" s="1" t="s">
        <v>3291</v>
      </c>
      <c r="C863" s="1" t="s">
        <v>3291</v>
      </c>
      <c r="D863" s="1" t="s">
        <v>3760</v>
      </c>
      <c r="E863" s="1" t="s">
        <v>575</v>
      </c>
      <c r="F863" s="1" t="str">
        <f>VLOOKUP(Table1113[[#This Row],[نام کارشناس دفتر فنی]],Table1[],3,0)</f>
        <v>کارشناس کالیبراسیون و برنامه ریزی تعمیرات برق وابزاردقیق</v>
      </c>
      <c r="G863" s="1" t="s">
        <v>1000</v>
      </c>
      <c r="H863" t="str">
        <f>VLOOKUP(Table1113[[#This Row],[نام شخص کارشناس نظارت]],Table1[],3,0)</f>
        <v>کارشناس برق و ابزار دقیق نظارت (2)</v>
      </c>
      <c r="I863" s="1">
        <f>COUNTIF(Table2[کد سیستم],Table1113[[#This Row],[کد سیستم]])</f>
        <v>1</v>
      </c>
    </row>
    <row r="864" spans="1:9" x14ac:dyDescent="0.25">
      <c r="A864" s="1">
        <v>863</v>
      </c>
      <c r="B864" s="1" t="s">
        <v>3293</v>
      </c>
      <c r="C864" s="1" t="s">
        <v>3293</v>
      </c>
      <c r="D864" s="1" t="s">
        <v>3760</v>
      </c>
      <c r="E864" s="1" t="s">
        <v>575</v>
      </c>
      <c r="F864" s="1" t="str">
        <f>VLOOKUP(Table1113[[#This Row],[نام کارشناس دفتر فنی]],Table1[],3,0)</f>
        <v>کارشناس کالیبراسیون و برنامه ریزی تعمیرات برق وابزاردقیق</v>
      </c>
      <c r="G864" s="1" t="s">
        <v>1000</v>
      </c>
      <c r="H864" t="str">
        <f>VLOOKUP(Table1113[[#This Row],[نام شخص کارشناس نظارت]],Table1[],3,0)</f>
        <v>کارشناس برق و ابزار دقیق نظارت (2)</v>
      </c>
      <c r="I864" s="1">
        <f>COUNTIF(Table2[کد سیستم],Table1113[[#This Row],[کد سیستم]])</f>
        <v>1</v>
      </c>
    </row>
    <row r="865" spans="1:9" x14ac:dyDescent="0.25">
      <c r="A865" s="1">
        <v>864</v>
      </c>
      <c r="B865" s="1" t="s">
        <v>3295</v>
      </c>
      <c r="C865" s="1" t="s">
        <v>3295</v>
      </c>
      <c r="D865" s="1" t="s">
        <v>3760</v>
      </c>
      <c r="E865" s="1" t="s">
        <v>575</v>
      </c>
      <c r="F865" s="1" t="str">
        <f>VLOOKUP(Table1113[[#This Row],[نام کارشناس دفتر فنی]],Table1[],3,0)</f>
        <v>کارشناس کالیبراسیون و برنامه ریزی تعمیرات برق وابزاردقیق</v>
      </c>
      <c r="G865" s="1" t="s">
        <v>1000</v>
      </c>
      <c r="H865" t="str">
        <f>VLOOKUP(Table1113[[#This Row],[نام شخص کارشناس نظارت]],Table1[],3,0)</f>
        <v>کارشناس برق و ابزار دقیق نظارت (2)</v>
      </c>
      <c r="I865" s="1">
        <f>COUNTIF(Table2[کد سیستم],Table1113[[#This Row],[کد سیستم]])</f>
        <v>1</v>
      </c>
    </row>
    <row r="866" spans="1:9" x14ac:dyDescent="0.25">
      <c r="A866" s="1">
        <v>865</v>
      </c>
      <c r="B866" s="1" t="s">
        <v>3297</v>
      </c>
      <c r="C866" s="1" t="s">
        <v>3297</v>
      </c>
      <c r="D866" s="1" t="s">
        <v>3760</v>
      </c>
      <c r="E866" s="1" t="s">
        <v>575</v>
      </c>
      <c r="F866" s="1" t="str">
        <f>VLOOKUP(Table1113[[#This Row],[نام کارشناس دفتر فنی]],Table1[],3,0)</f>
        <v>کارشناس کالیبراسیون و برنامه ریزی تعمیرات برق وابزاردقیق</v>
      </c>
      <c r="G866" s="1" t="s">
        <v>1000</v>
      </c>
      <c r="H866" t="str">
        <f>VLOOKUP(Table1113[[#This Row],[نام شخص کارشناس نظارت]],Table1[],3,0)</f>
        <v>کارشناس برق و ابزار دقیق نظارت (2)</v>
      </c>
      <c r="I866" s="1">
        <f>COUNTIF(Table2[کد سیستم],Table1113[[#This Row],[کد سیستم]])</f>
        <v>1</v>
      </c>
    </row>
    <row r="867" spans="1:9" x14ac:dyDescent="0.25">
      <c r="A867" s="1">
        <v>866</v>
      </c>
      <c r="B867" s="1" t="s">
        <v>3299</v>
      </c>
      <c r="C867" s="1" t="s">
        <v>3299</v>
      </c>
      <c r="D867" s="1" t="s">
        <v>3760</v>
      </c>
      <c r="E867" s="1" t="s">
        <v>575</v>
      </c>
      <c r="F867" s="1" t="str">
        <f>VLOOKUP(Table1113[[#This Row],[نام کارشناس دفتر فنی]],Table1[],3,0)</f>
        <v>کارشناس کالیبراسیون و برنامه ریزی تعمیرات برق وابزاردقیق</v>
      </c>
      <c r="G867" s="1" t="s">
        <v>1000</v>
      </c>
      <c r="H867" t="str">
        <f>VLOOKUP(Table1113[[#This Row],[نام شخص کارشناس نظارت]],Table1[],3,0)</f>
        <v>کارشناس برق و ابزار دقیق نظارت (2)</v>
      </c>
      <c r="I867" s="1">
        <f>COUNTIF(Table2[کد سیستم],Table1113[[#This Row],[کد سیستم]])</f>
        <v>1</v>
      </c>
    </row>
    <row r="868" spans="1:9" x14ac:dyDescent="0.25">
      <c r="A868" s="1">
        <v>867</v>
      </c>
      <c r="B868" s="1" t="s">
        <v>3301</v>
      </c>
      <c r="C868" s="1" t="s">
        <v>3301</v>
      </c>
      <c r="D868" s="1" t="s">
        <v>3760</v>
      </c>
      <c r="E868" s="1" t="s">
        <v>575</v>
      </c>
      <c r="F868" s="1" t="str">
        <f>VLOOKUP(Table1113[[#This Row],[نام کارشناس دفتر فنی]],Table1[],3,0)</f>
        <v>کارشناس کالیبراسیون و برنامه ریزی تعمیرات برق وابزاردقیق</v>
      </c>
      <c r="G868" s="1" t="s">
        <v>1000</v>
      </c>
      <c r="H868" t="str">
        <f>VLOOKUP(Table1113[[#This Row],[نام شخص کارشناس نظارت]],Table1[],3,0)</f>
        <v>کارشناس برق و ابزار دقیق نظارت (2)</v>
      </c>
      <c r="I868" s="1">
        <f>COUNTIF(Table2[کد سیستم],Table1113[[#This Row],[کد سیستم]])</f>
        <v>1</v>
      </c>
    </row>
    <row r="869" spans="1:9" x14ac:dyDescent="0.25">
      <c r="A869" s="1">
        <v>868</v>
      </c>
      <c r="B869" s="1" t="s">
        <v>3303</v>
      </c>
      <c r="C869" s="1" t="s">
        <v>3303</v>
      </c>
      <c r="D869" s="1" t="s">
        <v>3760</v>
      </c>
      <c r="E869" s="1" t="s">
        <v>575</v>
      </c>
      <c r="F869" s="1" t="str">
        <f>VLOOKUP(Table1113[[#This Row],[نام کارشناس دفتر فنی]],Table1[],3,0)</f>
        <v>کارشناس کالیبراسیون و برنامه ریزی تعمیرات برق وابزاردقیق</v>
      </c>
      <c r="G869" s="1" t="s">
        <v>1000</v>
      </c>
      <c r="H869" t="str">
        <f>VLOOKUP(Table1113[[#This Row],[نام شخص کارشناس نظارت]],Table1[],3,0)</f>
        <v>کارشناس برق و ابزار دقیق نظارت (2)</v>
      </c>
      <c r="I869" s="1">
        <f>COUNTIF(Table2[کد سیستم],Table1113[[#This Row],[کد سیستم]])</f>
        <v>1</v>
      </c>
    </row>
    <row r="870" spans="1:9" x14ac:dyDescent="0.25">
      <c r="A870" s="1">
        <v>869</v>
      </c>
      <c r="B870" s="1" t="s">
        <v>3305</v>
      </c>
      <c r="C870" s="1" t="s">
        <v>3305</v>
      </c>
      <c r="D870" s="1" t="s">
        <v>3760</v>
      </c>
      <c r="E870" s="1" t="s">
        <v>575</v>
      </c>
      <c r="F870" s="1" t="str">
        <f>VLOOKUP(Table1113[[#This Row],[نام کارشناس دفتر فنی]],Table1[],3,0)</f>
        <v>کارشناس کالیبراسیون و برنامه ریزی تعمیرات برق وابزاردقیق</v>
      </c>
      <c r="G870" s="1" t="s">
        <v>1000</v>
      </c>
      <c r="H870" t="str">
        <f>VLOOKUP(Table1113[[#This Row],[نام شخص کارشناس نظارت]],Table1[],3,0)</f>
        <v>کارشناس برق و ابزار دقیق نظارت (2)</v>
      </c>
      <c r="I870" s="1">
        <f>COUNTIF(Table2[کد سیستم],Table1113[[#This Row],[کد سیستم]])</f>
        <v>1</v>
      </c>
    </row>
    <row r="871" spans="1:9" x14ac:dyDescent="0.25">
      <c r="A871" s="1">
        <v>870</v>
      </c>
      <c r="B871" s="1" t="s">
        <v>3307</v>
      </c>
      <c r="C871" s="1" t="s">
        <v>3307</v>
      </c>
      <c r="D871" s="1" t="s">
        <v>3760</v>
      </c>
      <c r="E871" s="1" t="s">
        <v>575</v>
      </c>
      <c r="F871" s="1" t="str">
        <f>VLOOKUP(Table1113[[#This Row],[نام کارشناس دفتر فنی]],Table1[],3,0)</f>
        <v>کارشناس کالیبراسیون و برنامه ریزی تعمیرات برق وابزاردقیق</v>
      </c>
      <c r="G871" s="1" t="s">
        <v>1000</v>
      </c>
      <c r="H871" t="str">
        <f>VLOOKUP(Table1113[[#This Row],[نام شخص کارشناس نظارت]],Table1[],3,0)</f>
        <v>کارشناس برق و ابزار دقیق نظارت (2)</v>
      </c>
      <c r="I871" s="1">
        <f>COUNTIF(Table2[کد سیستم],Table1113[[#This Row],[کد سیستم]])</f>
        <v>1</v>
      </c>
    </row>
    <row r="872" spans="1:9" x14ac:dyDescent="0.25">
      <c r="A872" s="1">
        <v>871</v>
      </c>
      <c r="B872" s="1" t="s">
        <v>3309</v>
      </c>
      <c r="C872" s="1" t="s">
        <v>3309</v>
      </c>
      <c r="D872" s="1" t="s">
        <v>3760</v>
      </c>
      <c r="E872" s="1" t="s">
        <v>575</v>
      </c>
      <c r="F872" s="1" t="str">
        <f>VLOOKUP(Table1113[[#This Row],[نام کارشناس دفتر فنی]],Table1[],3,0)</f>
        <v>کارشناس کالیبراسیون و برنامه ریزی تعمیرات برق وابزاردقیق</v>
      </c>
      <c r="G872" s="1" t="s">
        <v>1000</v>
      </c>
      <c r="H872" t="str">
        <f>VLOOKUP(Table1113[[#This Row],[نام شخص کارشناس نظارت]],Table1[],3,0)</f>
        <v>کارشناس برق و ابزار دقیق نظارت (2)</v>
      </c>
      <c r="I872" s="1">
        <f>COUNTIF(Table2[کد سیستم],Table1113[[#This Row],[کد سیستم]])</f>
        <v>1</v>
      </c>
    </row>
    <row r="873" spans="1:9" x14ac:dyDescent="0.25">
      <c r="A873" s="1">
        <v>872</v>
      </c>
      <c r="B873" s="1" t="s">
        <v>3311</v>
      </c>
      <c r="C873" s="1" t="s">
        <v>3311</v>
      </c>
      <c r="D873" s="1" t="s">
        <v>3760</v>
      </c>
      <c r="E873" s="1" t="s">
        <v>575</v>
      </c>
      <c r="F873" s="1" t="str">
        <f>VLOOKUP(Table1113[[#This Row],[نام کارشناس دفتر فنی]],Table1[],3,0)</f>
        <v>کارشناس کالیبراسیون و برنامه ریزی تعمیرات برق وابزاردقیق</v>
      </c>
      <c r="G873" s="1" t="s">
        <v>1000</v>
      </c>
      <c r="H873" t="str">
        <f>VLOOKUP(Table1113[[#This Row],[نام شخص کارشناس نظارت]],Table1[],3,0)</f>
        <v>کارشناس برق و ابزار دقیق نظارت (2)</v>
      </c>
      <c r="I873" s="1">
        <f>COUNTIF(Table2[کد سیستم],Table1113[[#This Row],[کد سیستم]])</f>
        <v>1</v>
      </c>
    </row>
    <row r="874" spans="1:9" x14ac:dyDescent="0.25">
      <c r="A874" s="1">
        <v>873</v>
      </c>
      <c r="B874" s="1" t="s">
        <v>3313</v>
      </c>
      <c r="C874" s="1" t="s">
        <v>3313</v>
      </c>
      <c r="D874" s="1" t="s">
        <v>3760</v>
      </c>
      <c r="E874" s="1" t="s">
        <v>575</v>
      </c>
      <c r="F874" s="1" t="str">
        <f>VLOOKUP(Table1113[[#This Row],[نام کارشناس دفتر فنی]],Table1[],3,0)</f>
        <v>کارشناس کالیبراسیون و برنامه ریزی تعمیرات برق وابزاردقیق</v>
      </c>
      <c r="G874" s="1" t="s">
        <v>1000</v>
      </c>
      <c r="H874" t="str">
        <f>VLOOKUP(Table1113[[#This Row],[نام شخص کارشناس نظارت]],Table1[],3,0)</f>
        <v>کارشناس برق و ابزار دقیق نظارت (2)</v>
      </c>
      <c r="I874" s="1">
        <f>COUNTIF(Table2[کد سیستم],Table1113[[#This Row],[کد سیستم]])</f>
        <v>1</v>
      </c>
    </row>
    <row r="875" spans="1:9" x14ac:dyDescent="0.25">
      <c r="A875" s="1">
        <v>874</v>
      </c>
      <c r="B875" s="1" t="s">
        <v>3315</v>
      </c>
      <c r="C875" s="1" t="s">
        <v>3315</v>
      </c>
      <c r="D875" s="1" t="s">
        <v>3760</v>
      </c>
      <c r="E875" s="1" t="s">
        <v>575</v>
      </c>
      <c r="F875" s="1" t="str">
        <f>VLOOKUP(Table1113[[#This Row],[نام کارشناس دفتر فنی]],Table1[],3,0)</f>
        <v>کارشناس کالیبراسیون و برنامه ریزی تعمیرات برق وابزاردقیق</v>
      </c>
      <c r="G875" s="1" t="s">
        <v>1000</v>
      </c>
      <c r="H875" t="str">
        <f>VLOOKUP(Table1113[[#This Row],[نام شخص کارشناس نظارت]],Table1[],3,0)</f>
        <v>کارشناس برق و ابزار دقیق نظارت (2)</v>
      </c>
      <c r="I875" s="1">
        <f>COUNTIF(Table2[کد سیستم],Table1113[[#This Row],[کد سیستم]])</f>
        <v>1</v>
      </c>
    </row>
    <row r="876" spans="1:9" x14ac:dyDescent="0.25">
      <c r="A876" s="1">
        <v>875</v>
      </c>
      <c r="B876" s="1" t="s">
        <v>3317</v>
      </c>
      <c r="C876" s="1" t="s">
        <v>3317</v>
      </c>
      <c r="D876" s="1" t="s">
        <v>3760</v>
      </c>
      <c r="E876" s="1" t="s">
        <v>575</v>
      </c>
      <c r="F876" s="1" t="str">
        <f>VLOOKUP(Table1113[[#This Row],[نام کارشناس دفتر فنی]],Table1[],3,0)</f>
        <v>کارشناس کالیبراسیون و برنامه ریزی تعمیرات برق وابزاردقیق</v>
      </c>
      <c r="G876" s="1" t="s">
        <v>1000</v>
      </c>
      <c r="H876" t="str">
        <f>VLOOKUP(Table1113[[#This Row],[نام شخص کارشناس نظارت]],Table1[],3,0)</f>
        <v>کارشناس برق و ابزار دقیق نظارت (2)</v>
      </c>
      <c r="I876" s="1">
        <f>COUNTIF(Table2[کد سیستم],Table1113[[#This Row],[کد سیستم]])</f>
        <v>1</v>
      </c>
    </row>
    <row r="877" spans="1:9" hidden="1" x14ac:dyDescent="0.25">
      <c r="A877" s="1">
        <v>876</v>
      </c>
      <c r="B877" s="1" t="s">
        <v>3319</v>
      </c>
      <c r="C877" s="1" t="s">
        <v>3320</v>
      </c>
      <c r="D877" s="1" t="s">
        <v>3760</v>
      </c>
      <c r="E877" s="1" t="s">
        <v>586</v>
      </c>
      <c r="F877" s="1" t="str">
        <f>VLOOKUP(Table1113[[#This Row],[نام کارشناس دفتر فنی]],Table1[],3,0)</f>
        <v>کارشناس بازرسی وبرنامه ریزی تعمیرات برق وابزاردقیق(2)</v>
      </c>
      <c r="G877" s="1" t="s">
        <v>1000</v>
      </c>
      <c r="H877" t="str">
        <f>VLOOKUP(Table1113[[#This Row],[نام شخص کارشناس نظارت]],Table1[],3,0)</f>
        <v>کارشناس برق و ابزار دقیق نظارت (2)</v>
      </c>
      <c r="I877" s="1">
        <f>COUNTIF(Table2[کد سیستم],Table1113[[#This Row],[کد سیستم]])</f>
        <v>1</v>
      </c>
    </row>
    <row r="878" spans="1:9" hidden="1" x14ac:dyDescent="0.25">
      <c r="A878" s="1">
        <v>877</v>
      </c>
      <c r="B878" s="1" t="s">
        <v>3322</v>
      </c>
      <c r="C878" s="1" t="s">
        <v>3322</v>
      </c>
      <c r="D878" s="1" t="s">
        <v>3760</v>
      </c>
      <c r="E878" s="1" t="s">
        <v>586</v>
      </c>
      <c r="F878" s="1" t="str">
        <f>VLOOKUP(Table1113[[#This Row],[نام کارشناس دفتر فنی]],Table1[],3,0)</f>
        <v>کارشناس بازرسی وبرنامه ریزی تعمیرات برق وابزاردقیق(2)</v>
      </c>
      <c r="G878" s="1" t="s">
        <v>1000</v>
      </c>
      <c r="H878" t="str">
        <f>VLOOKUP(Table1113[[#This Row],[نام شخص کارشناس نظارت]],Table1[],3,0)</f>
        <v>کارشناس برق و ابزار دقیق نظارت (2)</v>
      </c>
      <c r="I878" s="1">
        <f>COUNTIF(Table2[کد سیستم],Table1113[[#This Row],[کد سیستم]])</f>
        <v>1</v>
      </c>
    </row>
    <row r="879" spans="1:9" hidden="1" x14ac:dyDescent="0.25">
      <c r="A879" s="1">
        <v>878</v>
      </c>
      <c r="B879" s="1" t="s">
        <v>3324</v>
      </c>
      <c r="C879" s="1" t="s">
        <v>3324</v>
      </c>
      <c r="D879" s="1" t="s">
        <v>3760</v>
      </c>
      <c r="E879" s="1" t="s">
        <v>586</v>
      </c>
      <c r="F879" s="1" t="str">
        <f>VLOOKUP(Table1113[[#This Row],[نام کارشناس دفتر فنی]],Table1[],3,0)</f>
        <v>کارشناس بازرسی وبرنامه ریزی تعمیرات برق وابزاردقیق(2)</v>
      </c>
      <c r="G879" s="1" t="s">
        <v>1000</v>
      </c>
      <c r="H879" t="str">
        <f>VLOOKUP(Table1113[[#This Row],[نام شخص کارشناس نظارت]],Table1[],3,0)</f>
        <v>کارشناس برق و ابزار دقیق نظارت (2)</v>
      </c>
      <c r="I879" s="1">
        <f>COUNTIF(Table2[کد سیستم],Table1113[[#This Row],[کد سیستم]])</f>
        <v>1</v>
      </c>
    </row>
    <row r="880" spans="1:9" hidden="1" x14ac:dyDescent="0.25">
      <c r="A880" s="1">
        <v>879</v>
      </c>
      <c r="B880" s="1" t="s">
        <v>3326</v>
      </c>
      <c r="C880" s="1" t="s">
        <v>3326</v>
      </c>
      <c r="D880" s="1" t="s">
        <v>3760</v>
      </c>
      <c r="E880" s="1" t="s">
        <v>586</v>
      </c>
      <c r="F880" s="1" t="str">
        <f>VLOOKUP(Table1113[[#This Row],[نام کارشناس دفتر فنی]],Table1[],3,0)</f>
        <v>کارشناس بازرسی وبرنامه ریزی تعمیرات برق وابزاردقیق(2)</v>
      </c>
      <c r="G880" s="1" t="s">
        <v>1000</v>
      </c>
      <c r="H880" t="str">
        <f>VLOOKUP(Table1113[[#This Row],[نام شخص کارشناس نظارت]],Table1[],3,0)</f>
        <v>کارشناس برق و ابزار دقیق نظارت (2)</v>
      </c>
      <c r="I880" s="1">
        <f>COUNTIF(Table2[کد سیستم],Table1113[[#This Row],[کد سیستم]])</f>
        <v>1</v>
      </c>
    </row>
    <row r="881" spans="1:9" hidden="1" x14ac:dyDescent="0.25">
      <c r="A881" s="1">
        <v>880</v>
      </c>
      <c r="B881" s="1" t="s">
        <v>3328</v>
      </c>
      <c r="C881" s="1" t="s">
        <v>3328</v>
      </c>
      <c r="D881" s="1" t="s">
        <v>3760</v>
      </c>
      <c r="E881" s="1" t="s">
        <v>586</v>
      </c>
      <c r="F881" s="1" t="str">
        <f>VLOOKUP(Table1113[[#This Row],[نام کارشناس دفتر فنی]],Table1[],3,0)</f>
        <v>کارشناس بازرسی وبرنامه ریزی تعمیرات برق وابزاردقیق(2)</v>
      </c>
      <c r="G881" s="1" t="s">
        <v>1000</v>
      </c>
      <c r="H881" t="str">
        <f>VLOOKUP(Table1113[[#This Row],[نام شخص کارشناس نظارت]],Table1[],3,0)</f>
        <v>کارشناس برق و ابزار دقیق نظارت (2)</v>
      </c>
      <c r="I881" s="1">
        <f>COUNTIF(Table2[کد سیستم],Table1113[[#This Row],[کد سیستم]])</f>
        <v>1</v>
      </c>
    </row>
    <row r="882" spans="1:9" hidden="1" x14ac:dyDescent="0.25">
      <c r="A882" s="1">
        <v>881</v>
      </c>
      <c r="B882" s="1" t="s">
        <v>3330</v>
      </c>
      <c r="C882" s="1" t="s">
        <v>3330</v>
      </c>
      <c r="D882" s="1" t="s">
        <v>3760</v>
      </c>
      <c r="E882" s="1" t="s">
        <v>586</v>
      </c>
      <c r="F882" s="1" t="str">
        <f>VLOOKUP(Table1113[[#This Row],[نام کارشناس دفتر فنی]],Table1[],3,0)</f>
        <v>کارشناس بازرسی وبرنامه ریزی تعمیرات برق وابزاردقیق(2)</v>
      </c>
      <c r="G882" s="1" t="s">
        <v>1000</v>
      </c>
      <c r="H882" t="str">
        <f>VLOOKUP(Table1113[[#This Row],[نام شخص کارشناس نظارت]],Table1[],3,0)</f>
        <v>کارشناس برق و ابزار دقیق نظارت (2)</v>
      </c>
      <c r="I882" s="1">
        <f>COUNTIF(Table2[کد سیستم],Table1113[[#This Row],[کد سیستم]])</f>
        <v>1</v>
      </c>
    </row>
    <row r="883" spans="1:9" hidden="1" x14ac:dyDescent="0.25">
      <c r="A883" s="1">
        <v>882</v>
      </c>
      <c r="B883" s="1" t="s">
        <v>3332</v>
      </c>
      <c r="C883" s="1" t="s">
        <v>3332</v>
      </c>
      <c r="D883" s="1" t="s">
        <v>3760</v>
      </c>
      <c r="E883" s="1" t="s">
        <v>586</v>
      </c>
      <c r="F883" s="1" t="str">
        <f>VLOOKUP(Table1113[[#This Row],[نام کارشناس دفتر فنی]],Table1[],3,0)</f>
        <v>کارشناس بازرسی وبرنامه ریزی تعمیرات برق وابزاردقیق(2)</v>
      </c>
      <c r="G883" s="1" t="s">
        <v>1000</v>
      </c>
      <c r="H883" t="str">
        <f>VLOOKUP(Table1113[[#This Row],[نام شخص کارشناس نظارت]],Table1[],3,0)</f>
        <v>کارشناس برق و ابزار دقیق نظارت (2)</v>
      </c>
      <c r="I883" s="1">
        <f>COUNTIF(Table2[کد سیستم],Table1113[[#This Row],[کد سیستم]])</f>
        <v>1</v>
      </c>
    </row>
    <row r="884" spans="1:9" hidden="1" x14ac:dyDescent="0.25">
      <c r="A884" s="1">
        <v>883</v>
      </c>
      <c r="B884" s="1" t="s">
        <v>3334</v>
      </c>
      <c r="C884" s="1" t="s">
        <v>3334</v>
      </c>
      <c r="D884" s="1" t="s">
        <v>3760</v>
      </c>
      <c r="E884" s="1" t="s">
        <v>586</v>
      </c>
      <c r="F884" s="1" t="str">
        <f>VLOOKUP(Table1113[[#This Row],[نام کارشناس دفتر فنی]],Table1[],3,0)</f>
        <v>کارشناس بازرسی وبرنامه ریزی تعمیرات برق وابزاردقیق(2)</v>
      </c>
      <c r="G884" s="1" t="s">
        <v>1000</v>
      </c>
      <c r="H884" t="str">
        <f>VLOOKUP(Table1113[[#This Row],[نام شخص کارشناس نظارت]],Table1[],3,0)</f>
        <v>کارشناس برق و ابزار دقیق نظارت (2)</v>
      </c>
      <c r="I884" s="1">
        <f>COUNTIF(Table2[کد سیستم],Table1113[[#This Row],[کد سیستم]])</f>
        <v>1</v>
      </c>
    </row>
    <row r="885" spans="1:9" hidden="1" x14ac:dyDescent="0.25">
      <c r="A885" s="1">
        <v>884</v>
      </c>
      <c r="B885" s="1" t="s">
        <v>3336</v>
      </c>
      <c r="C885" s="1" t="s">
        <v>3336</v>
      </c>
      <c r="D885" s="1" t="s">
        <v>3760</v>
      </c>
      <c r="E885" s="1" t="s">
        <v>586</v>
      </c>
      <c r="F885" s="1" t="str">
        <f>VLOOKUP(Table1113[[#This Row],[نام کارشناس دفتر فنی]],Table1[],3,0)</f>
        <v>کارشناس بازرسی وبرنامه ریزی تعمیرات برق وابزاردقیق(2)</v>
      </c>
      <c r="G885" s="1" t="s">
        <v>1000</v>
      </c>
      <c r="H885" t="str">
        <f>VLOOKUP(Table1113[[#This Row],[نام شخص کارشناس نظارت]],Table1[],3,0)</f>
        <v>کارشناس برق و ابزار دقیق نظارت (2)</v>
      </c>
      <c r="I885" s="1">
        <f>COUNTIF(Table2[کد سیستم],Table1113[[#This Row],[کد سیستم]])</f>
        <v>1</v>
      </c>
    </row>
    <row r="886" spans="1:9" hidden="1" x14ac:dyDescent="0.25">
      <c r="A886" s="1">
        <v>885</v>
      </c>
      <c r="B886" s="1" t="s">
        <v>3338</v>
      </c>
      <c r="C886" s="1" t="s">
        <v>3338</v>
      </c>
      <c r="D886" s="1" t="s">
        <v>3760</v>
      </c>
      <c r="E886" s="1" t="s">
        <v>586</v>
      </c>
      <c r="F886" s="1" t="str">
        <f>VLOOKUP(Table1113[[#This Row],[نام کارشناس دفتر فنی]],Table1[],3,0)</f>
        <v>کارشناس بازرسی وبرنامه ریزی تعمیرات برق وابزاردقیق(2)</v>
      </c>
      <c r="G886" s="1" t="s">
        <v>1000</v>
      </c>
      <c r="H886" t="str">
        <f>VLOOKUP(Table1113[[#This Row],[نام شخص کارشناس نظارت]],Table1[],3,0)</f>
        <v>کارشناس برق و ابزار دقیق نظارت (2)</v>
      </c>
      <c r="I886" s="1">
        <f>COUNTIF(Table2[کد سیستم],Table1113[[#This Row],[کد سیستم]])</f>
        <v>1</v>
      </c>
    </row>
    <row r="887" spans="1:9" hidden="1" x14ac:dyDescent="0.25">
      <c r="A887" s="1">
        <v>886</v>
      </c>
      <c r="B887" s="1" t="s">
        <v>3340</v>
      </c>
      <c r="C887" s="1" t="s">
        <v>3340</v>
      </c>
      <c r="D887" s="1" t="s">
        <v>3760</v>
      </c>
      <c r="E887" s="1" t="s">
        <v>586</v>
      </c>
      <c r="F887" s="1" t="str">
        <f>VLOOKUP(Table1113[[#This Row],[نام کارشناس دفتر فنی]],Table1[],3,0)</f>
        <v>کارشناس بازرسی وبرنامه ریزی تعمیرات برق وابزاردقیق(2)</v>
      </c>
      <c r="G887" s="1" t="s">
        <v>1000</v>
      </c>
      <c r="H887" t="str">
        <f>VLOOKUP(Table1113[[#This Row],[نام شخص کارشناس نظارت]],Table1[],3,0)</f>
        <v>کارشناس برق و ابزار دقیق نظارت (2)</v>
      </c>
      <c r="I887" s="1">
        <f>COUNTIF(Table2[کد سیستم],Table1113[[#This Row],[کد سیستم]])</f>
        <v>1</v>
      </c>
    </row>
    <row r="888" spans="1:9" hidden="1" x14ac:dyDescent="0.25">
      <c r="A888" s="1">
        <v>887</v>
      </c>
      <c r="B888" s="1" t="s">
        <v>3342</v>
      </c>
      <c r="C888" s="1" t="s">
        <v>3342</v>
      </c>
      <c r="D888" s="1" t="s">
        <v>3760</v>
      </c>
      <c r="E888" s="1" t="s">
        <v>586</v>
      </c>
      <c r="F888" s="1" t="str">
        <f>VLOOKUP(Table1113[[#This Row],[نام کارشناس دفتر فنی]],Table1[],3,0)</f>
        <v>کارشناس بازرسی وبرنامه ریزی تعمیرات برق وابزاردقیق(2)</v>
      </c>
      <c r="G888" s="1" t="s">
        <v>1000</v>
      </c>
      <c r="H888" t="str">
        <f>VLOOKUP(Table1113[[#This Row],[نام شخص کارشناس نظارت]],Table1[],3,0)</f>
        <v>کارشناس برق و ابزار دقیق نظارت (2)</v>
      </c>
      <c r="I888" s="1">
        <f>COUNTIF(Table2[کد سیستم],Table1113[[#This Row],[کد سیستم]])</f>
        <v>1</v>
      </c>
    </row>
    <row r="889" spans="1:9" hidden="1" x14ac:dyDescent="0.25">
      <c r="A889" s="1">
        <v>888</v>
      </c>
      <c r="B889" s="1" t="s">
        <v>3344</v>
      </c>
      <c r="C889" s="1" t="s">
        <v>3344</v>
      </c>
      <c r="D889" s="1" t="s">
        <v>3760</v>
      </c>
      <c r="E889" s="1" t="s">
        <v>586</v>
      </c>
      <c r="F889" s="1" t="str">
        <f>VLOOKUP(Table1113[[#This Row],[نام کارشناس دفتر فنی]],Table1[],3,0)</f>
        <v>کارشناس بازرسی وبرنامه ریزی تعمیرات برق وابزاردقیق(2)</v>
      </c>
      <c r="G889" s="1" t="s">
        <v>1000</v>
      </c>
      <c r="H889" t="str">
        <f>VLOOKUP(Table1113[[#This Row],[نام شخص کارشناس نظارت]],Table1[],3,0)</f>
        <v>کارشناس برق و ابزار دقیق نظارت (2)</v>
      </c>
      <c r="I889" s="1">
        <f>COUNTIF(Table2[کد سیستم],Table1113[[#This Row],[کد سیستم]])</f>
        <v>1</v>
      </c>
    </row>
    <row r="890" spans="1:9" hidden="1" x14ac:dyDescent="0.25">
      <c r="A890" s="1">
        <v>889</v>
      </c>
      <c r="B890" s="1" t="s">
        <v>3346</v>
      </c>
      <c r="C890" s="1" t="s">
        <v>3346</v>
      </c>
      <c r="D890" s="1" t="s">
        <v>3760</v>
      </c>
      <c r="E890" s="1" t="s">
        <v>586</v>
      </c>
      <c r="F890" s="1" t="str">
        <f>VLOOKUP(Table1113[[#This Row],[نام کارشناس دفتر فنی]],Table1[],3,0)</f>
        <v>کارشناس بازرسی وبرنامه ریزی تعمیرات برق وابزاردقیق(2)</v>
      </c>
      <c r="G890" s="1" t="s">
        <v>1000</v>
      </c>
      <c r="H890" t="str">
        <f>VLOOKUP(Table1113[[#This Row],[نام شخص کارشناس نظارت]],Table1[],3,0)</f>
        <v>کارشناس برق و ابزار دقیق نظارت (2)</v>
      </c>
      <c r="I890" s="1">
        <f>COUNTIF(Table2[کد سیستم],Table1113[[#This Row],[کد سیستم]])</f>
        <v>1</v>
      </c>
    </row>
    <row r="891" spans="1:9" hidden="1" x14ac:dyDescent="0.25">
      <c r="A891" s="1">
        <v>890</v>
      </c>
      <c r="B891" s="1" t="s">
        <v>3348</v>
      </c>
      <c r="C891" s="1" t="s">
        <v>3348</v>
      </c>
      <c r="D891" s="1" t="s">
        <v>3760</v>
      </c>
      <c r="E891" s="1" t="s">
        <v>586</v>
      </c>
      <c r="F891" s="1" t="str">
        <f>VLOOKUP(Table1113[[#This Row],[نام کارشناس دفتر فنی]],Table1[],3,0)</f>
        <v>کارشناس بازرسی وبرنامه ریزی تعمیرات برق وابزاردقیق(2)</v>
      </c>
      <c r="G891" s="1" t="s">
        <v>1000</v>
      </c>
      <c r="H891" t="str">
        <f>VLOOKUP(Table1113[[#This Row],[نام شخص کارشناس نظارت]],Table1[],3,0)</f>
        <v>کارشناس برق و ابزار دقیق نظارت (2)</v>
      </c>
      <c r="I891" s="1">
        <f>COUNTIF(Table2[کد سیستم],Table1113[[#This Row],[کد سیستم]])</f>
        <v>1</v>
      </c>
    </row>
    <row r="892" spans="1:9" hidden="1" x14ac:dyDescent="0.25">
      <c r="A892" s="1">
        <v>891</v>
      </c>
      <c r="B892" s="1" t="s">
        <v>3350</v>
      </c>
      <c r="C892" s="1" t="s">
        <v>3350</v>
      </c>
      <c r="D892" s="1" t="s">
        <v>3760</v>
      </c>
      <c r="E892" s="1" t="s">
        <v>586</v>
      </c>
      <c r="F892" s="1" t="str">
        <f>VLOOKUP(Table1113[[#This Row],[نام کارشناس دفتر فنی]],Table1[],3,0)</f>
        <v>کارشناس بازرسی وبرنامه ریزی تعمیرات برق وابزاردقیق(2)</v>
      </c>
      <c r="G892" s="1" t="s">
        <v>1000</v>
      </c>
      <c r="H892" t="str">
        <f>VLOOKUP(Table1113[[#This Row],[نام شخص کارشناس نظارت]],Table1[],3,0)</f>
        <v>کارشناس برق و ابزار دقیق نظارت (2)</v>
      </c>
      <c r="I892" s="1">
        <f>COUNTIF(Table2[کد سیستم],Table1113[[#This Row],[کد سیستم]])</f>
        <v>1</v>
      </c>
    </row>
    <row r="893" spans="1:9" hidden="1" x14ac:dyDescent="0.25">
      <c r="A893" s="1">
        <v>892</v>
      </c>
      <c r="B893" s="1" t="s">
        <v>3352</v>
      </c>
      <c r="C893" s="1" t="s">
        <v>3352</v>
      </c>
      <c r="D893" s="1" t="s">
        <v>3760</v>
      </c>
      <c r="E893" s="1" t="s">
        <v>586</v>
      </c>
      <c r="F893" s="1" t="str">
        <f>VLOOKUP(Table1113[[#This Row],[نام کارشناس دفتر فنی]],Table1[],3,0)</f>
        <v>کارشناس بازرسی وبرنامه ریزی تعمیرات برق وابزاردقیق(2)</v>
      </c>
      <c r="G893" s="1" t="s">
        <v>1000</v>
      </c>
      <c r="H893" t="str">
        <f>VLOOKUP(Table1113[[#This Row],[نام شخص کارشناس نظارت]],Table1[],3,0)</f>
        <v>کارشناس برق و ابزار دقیق نظارت (2)</v>
      </c>
      <c r="I893" s="1">
        <f>COUNTIF(Table2[کد سیستم],Table1113[[#This Row],[کد سیستم]])</f>
        <v>1</v>
      </c>
    </row>
    <row r="894" spans="1:9" hidden="1" x14ac:dyDescent="0.25">
      <c r="A894" s="1">
        <v>893</v>
      </c>
      <c r="B894" s="1" t="s">
        <v>3354</v>
      </c>
      <c r="C894" s="1" t="s">
        <v>3354</v>
      </c>
      <c r="D894" s="1" t="s">
        <v>3760</v>
      </c>
      <c r="E894" s="1" t="s">
        <v>586</v>
      </c>
      <c r="F894" s="1" t="str">
        <f>VLOOKUP(Table1113[[#This Row],[نام کارشناس دفتر فنی]],Table1[],3,0)</f>
        <v>کارشناس بازرسی وبرنامه ریزی تعمیرات برق وابزاردقیق(2)</v>
      </c>
      <c r="G894" s="1" t="s">
        <v>1000</v>
      </c>
      <c r="H894" t="str">
        <f>VLOOKUP(Table1113[[#This Row],[نام شخص کارشناس نظارت]],Table1[],3,0)</f>
        <v>کارشناس برق و ابزار دقیق نظارت (2)</v>
      </c>
      <c r="I894" s="1">
        <f>COUNTIF(Table2[کد سیستم],Table1113[[#This Row],[کد سیستم]])</f>
        <v>1</v>
      </c>
    </row>
    <row r="895" spans="1:9" hidden="1" x14ac:dyDescent="0.25">
      <c r="A895" s="1">
        <v>894</v>
      </c>
      <c r="B895" s="1" t="s">
        <v>3356</v>
      </c>
      <c r="C895" s="1" t="s">
        <v>3357</v>
      </c>
      <c r="D895" s="1" t="s">
        <v>3760</v>
      </c>
      <c r="E895" s="1" t="s">
        <v>418</v>
      </c>
      <c r="F895" s="1" t="str">
        <f>VLOOKUP(Table1113[[#This Row],[نام کارشناس دفتر فنی]],Table1[],3,0)</f>
        <v>کارشناس بازرسی وبرنامه ریزی تعمیرات برق وابزاردقیق(1)</v>
      </c>
      <c r="G895" s="1" t="s">
        <v>1000</v>
      </c>
      <c r="H895" t="str">
        <f>VLOOKUP(Table1113[[#This Row],[نام شخص کارشناس نظارت]],Table1[],3,0)</f>
        <v>کارشناس برق و ابزار دقیق نظارت (2)</v>
      </c>
      <c r="I895" s="1">
        <f>COUNTIF(Table2[کد سیستم],Table1113[[#This Row],[کد سیستم]])</f>
        <v>1</v>
      </c>
    </row>
    <row r="896" spans="1:9" hidden="1" x14ac:dyDescent="0.25">
      <c r="A896" s="1">
        <v>895</v>
      </c>
      <c r="B896" s="1" t="s">
        <v>3359</v>
      </c>
      <c r="C896" s="1" t="s">
        <v>3359</v>
      </c>
      <c r="D896" s="1" t="s">
        <v>3760</v>
      </c>
      <c r="E896" s="1" t="s">
        <v>418</v>
      </c>
      <c r="F896" s="1" t="str">
        <f>VLOOKUP(Table1113[[#This Row],[نام کارشناس دفتر فنی]],Table1[],3,0)</f>
        <v>کارشناس بازرسی وبرنامه ریزی تعمیرات برق وابزاردقیق(1)</v>
      </c>
      <c r="G896" s="1" t="s">
        <v>1000</v>
      </c>
      <c r="H896" t="str">
        <f>VLOOKUP(Table1113[[#This Row],[نام شخص کارشناس نظارت]],Table1[],3,0)</f>
        <v>کارشناس برق و ابزار دقیق نظارت (2)</v>
      </c>
      <c r="I896" s="1">
        <f>COUNTIF(Table2[کد سیستم],Table1113[[#This Row],[کد سیستم]])</f>
        <v>1</v>
      </c>
    </row>
    <row r="897" spans="1:9" hidden="1" x14ac:dyDescent="0.25">
      <c r="A897" s="1">
        <v>896</v>
      </c>
      <c r="B897" s="1" t="s">
        <v>3361</v>
      </c>
      <c r="C897" s="1" t="s">
        <v>3361</v>
      </c>
      <c r="D897" s="1" t="s">
        <v>3760</v>
      </c>
      <c r="E897" s="1" t="s">
        <v>418</v>
      </c>
      <c r="F897" s="1" t="str">
        <f>VLOOKUP(Table1113[[#This Row],[نام کارشناس دفتر فنی]],Table1[],3,0)</f>
        <v>کارشناس بازرسی وبرنامه ریزی تعمیرات برق وابزاردقیق(1)</v>
      </c>
      <c r="G897" s="1" t="s">
        <v>1000</v>
      </c>
      <c r="H897" t="str">
        <f>VLOOKUP(Table1113[[#This Row],[نام شخص کارشناس نظارت]],Table1[],3,0)</f>
        <v>کارشناس برق و ابزار دقیق نظارت (2)</v>
      </c>
      <c r="I897" s="1">
        <f>COUNTIF(Table2[کد سیستم],Table1113[[#This Row],[کد سیستم]])</f>
        <v>1</v>
      </c>
    </row>
    <row r="898" spans="1:9" hidden="1" x14ac:dyDescent="0.25">
      <c r="A898" s="1">
        <v>897</v>
      </c>
      <c r="B898" s="1" t="s">
        <v>3363</v>
      </c>
      <c r="C898" s="1" t="s">
        <v>3363</v>
      </c>
      <c r="D898" s="1" t="s">
        <v>3760</v>
      </c>
      <c r="E898" s="1" t="s">
        <v>418</v>
      </c>
      <c r="F898" s="1" t="str">
        <f>VLOOKUP(Table1113[[#This Row],[نام کارشناس دفتر فنی]],Table1[],3,0)</f>
        <v>کارشناس بازرسی وبرنامه ریزی تعمیرات برق وابزاردقیق(1)</v>
      </c>
      <c r="G898" s="1" t="s">
        <v>1000</v>
      </c>
      <c r="H898" t="str">
        <f>VLOOKUP(Table1113[[#This Row],[نام شخص کارشناس نظارت]],Table1[],3,0)</f>
        <v>کارشناس برق و ابزار دقیق نظارت (2)</v>
      </c>
      <c r="I898" s="1">
        <f>COUNTIF(Table2[کد سیستم],Table1113[[#This Row],[کد سیستم]])</f>
        <v>1</v>
      </c>
    </row>
    <row r="899" spans="1:9" hidden="1" x14ac:dyDescent="0.25">
      <c r="A899" s="1">
        <v>898</v>
      </c>
      <c r="B899" s="1" t="s">
        <v>3365</v>
      </c>
      <c r="C899" s="1" t="s">
        <v>3365</v>
      </c>
      <c r="D899" s="1" t="s">
        <v>3760</v>
      </c>
      <c r="E899" s="1" t="s">
        <v>418</v>
      </c>
      <c r="F899" s="1" t="str">
        <f>VLOOKUP(Table1113[[#This Row],[نام کارشناس دفتر فنی]],Table1[],3,0)</f>
        <v>کارشناس بازرسی وبرنامه ریزی تعمیرات برق وابزاردقیق(1)</v>
      </c>
      <c r="G899" s="1" t="s">
        <v>1000</v>
      </c>
      <c r="H899" t="str">
        <f>VLOOKUP(Table1113[[#This Row],[نام شخص کارشناس نظارت]],Table1[],3,0)</f>
        <v>کارشناس برق و ابزار دقیق نظارت (2)</v>
      </c>
      <c r="I899" s="1">
        <f>COUNTIF(Table2[کد سیستم],Table1113[[#This Row],[کد سیستم]])</f>
        <v>1</v>
      </c>
    </row>
    <row r="900" spans="1:9" hidden="1" x14ac:dyDescent="0.25">
      <c r="A900" s="1">
        <v>899</v>
      </c>
      <c r="B900" s="1" t="s">
        <v>3367</v>
      </c>
      <c r="C900" s="1" t="s">
        <v>3367</v>
      </c>
      <c r="D900" s="1" t="s">
        <v>3760</v>
      </c>
      <c r="E900" s="1" t="s">
        <v>418</v>
      </c>
      <c r="F900" s="1" t="str">
        <f>VLOOKUP(Table1113[[#This Row],[نام کارشناس دفتر فنی]],Table1[],3,0)</f>
        <v>کارشناس بازرسی وبرنامه ریزی تعمیرات برق وابزاردقیق(1)</v>
      </c>
      <c r="G900" s="1" t="s">
        <v>1000</v>
      </c>
      <c r="H900" t="str">
        <f>VLOOKUP(Table1113[[#This Row],[نام شخص کارشناس نظارت]],Table1[],3,0)</f>
        <v>کارشناس برق و ابزار دقیق نظارت (2)</v>
      </c>
      <c r="I900" s="1">
        <f>COUNTIF(Table2[کد سیستم],Table1113[[#This Row],[کد سیستم]])</f>
        <v>1</v>
      </c>
    </row>
    <row r="901" spans="1:9" hidden="1" x14ac:dyDescent="0.25">
      <c r="A901" s="1">
        <v>900</v>
      </c>
      <c r="B901" s="1" t="s">
        <v>3369</v>
      </c>
      <c r="C901" s="1" t="s">
        <v>3369</v>
      </c>
      <c r="D901" s="1" t="s">
        <v>3760</v>
      </c>
      <c r="E901" s="1" t="s">
        <v>418</v>
      </c>
      <c r="F901" s="1" t="str">
        <f>VLOOKUP(Table1113[[#This Row],[نام کارشناس دفتر فنی]],Table1[],3,0)</f>
        <v>کارشناس بازرسی وبرنامه ریزی تعمیرات برق وابزاردقیق(1)</v>
      </c>
      <c r="G901" s="1" t="s">
        <v>1000</v>
      </c>
      <c r="H901" t="str">
        <f>VLOOKUP(Table1113[[#This Row],[نام شخص کارشناس نظارت]],Table1[],3,0)</f>
        <v>کارشناس برق و ابزار دقیق نظارت (2)</v>
      </c>
      <c r="I901" s="1">
        <f>COUNTIF(Table2[کد سیستم],Table1113[[#This Row],[کد سیستم]])</f>
        <v>1</v>
      </c>
    </row>
    <row r="902" spans="1:9" hidden="1" x14ac:dyDescent="0.25">
      <c r="A902" s="1">
        <v>901</v>
      </c>
      <c r="B902" s="1" t="s">
        <v>3371</v>
      </c>
      <c r="C902" s="1" t="s">
        <v>3371</v>
      </c>
      <c r="D902" s="1" t="s">
        <v>3760</v>
      </c>
      <c r="E902" s="1" t="s">
        <v>418</v>
      </c>
      <c r="F902" s="1" t="str">
        <f>VLOOKUP(Table1113[[#This Row],[نام کارشناس دفتر فنی]],Table1[],3,0)</f>
        <v>کارشناس بازرسی وبرنامه ریزی تعمیرات برق وابزاردقیق(1)</v>
      </c>
      <c r="G902" s="1" t="s">
        <v>1000</v>
      </c>
      <c r="H902" t="str">
        <f>VLOOKUP(Table1113[[#This Row],[نام شخص کارشناس نظارت]],Table1[],3,0)</f>
        <v>کارشناس برق و ابزار دقیق نظارت (2)</v>
      </c>
      <c r="I902" s="1">
        <f>COUNTIF(Table2[کد سیستم],Table1113[[#This Row],[کد سیستم]])</f>
        <v>1</v>
      </c>
    </row>
    <row r="903" spans="1:9" hidden="1" x14ac:dyDescent="0.25">
      <c r="A903" s="1">
        <v>902</v>
      </c>
      <c r="B903" s="1" t="s">
        <v>3373</v>
      </c>
      <c r="C903" s="1" t="s">
        <v>3373</v>
      </c>
      <c r="D903" s="1" t="s">
        <v>3760</v>
      </c>
      <c r="E903" s="1" t="s">
        <v>418</v>
      </c>
      <c r="F903" s="1" t="str">
        <f>VLOOKUP(Table1113[[#This Row],[نام کارشناس دفتر فنی]],Table1[],3,0)</f>
        <v>کارشناس بازرسی وبرنامه ریزی تعمیرات برق وابزاردقیق(1)</v>
      </c>
      <c r="G903" s="1" t="s">
        <v>1000</v>
      </c>
      <c r="H903" t="str">
        <f>VLOOKUP(Table1113[[#This Row],[نام شخص کارشناس نظارت]],Table1[],3,0)</f>
        <v>کارشناس برق و ابزار دقیق نظارت (2)</v>
      </c>
      <c r="I903" s="1">
        <f>COUNTIF(Table2[کد سیستم],Table1113[[#This Row],[کد سیستم]])</f>
        <v>1</v>
      </c>
    </row>
    <row r="904" spans="1:9" hidden="1" x14ac:dyDescent="0.25">
      <c r="A904" s="1">
        <v>903</v>
      </c>
      <c r="B904" s="1" t="s">
        <v>3375</v>
      </c>
      <c r="C904" s="1" t="s">
        <v>3375</v>
      </c>
      <c r="D904" s="1" t="s">
        <v>3760</v>
      </c>
      <c r="E904" s="1" t="s">
        <v>418</v>
      </c>
      <c r="F904" s="1" t="str">
        <f>VLOOKUP(Table1113[[#This Row],[نام کارشناس دفتر فنی]],Table1[],3,0)</f>
        <v>کارشناس بازرسی وبرنامه ریزی تعمیرات برق وابزاردقیق(1)</v>
      </c>
      <c r="G904" s="1" t="s">
        <v>1000</v>
      </c>
      <c r="H904" t="str">
        <f>VLOOKUP(Table1113[[#This Row],[نام شخص کارشناس نظارت]],Table1[],3,0)</f>
        <v>کارشناس برق و ابزار دقیق نظارت (2)</v>
      </c>
      <c r="I904" s="1">
        <f>COUNTIF(Table2[کد سیستم],Table1113[[#This Row],[کد سیستم]])</f>
        <v>1</v>
      </c>
    </row>
    <row r="905" spans="1:9" hidden="1" x14ac:dyDescent="0.25">
      <c r="A905" s="1">
        <v>904</v>
      </c>
      <c r="B905" s="1" t="s">
        <v>3377</v>
      </c>
      <c r="C905" s="1" t="s">
        <v>3377</v>
      </c>
      <c r="D905" s="1" t="s">
        <v>3760</v>
      </c>
      <c r="E905" s="1" t="s">
        <v>418</v>
      </c>
      <c r="F905" s="1" t="str">
        <f>VLOOKUP(Table1113[[#This Row],[نام کارشناس دفتر فنی]],Table1[],3,0)</f>
        <v>کارشناس بازرسی وبرنامه ریزی تعمیرات برق وابزاردقیق(1)</v>
      </c>
      <c r="G905" s="1" t="s">
        <v>1000</v>
      </c>
      <c r="H905" t="str">
        <f>VLOOKUP(Table1113[[#This Row],[نام شخص کارشناس نظارت]],Table1[],3,0)</f>
        <v>کارشناس برق و ابزار دقیق نظارت (2)</v>
      </c>
      <c r="I905" s="1">
        <f>COUNTIF(Table2[کد سیستم],Table1113[[#This Row],[کد سیستم]])</f>
        <v>1</v>
      </c>
    </row>
    <row r="906" spans="1:9" hidden="1" x14ac:dyDescent="0.25">
      <c r="A906" s="1">
        <v>905</v>
      </c>
      <c r="B906" s="1" t="s">
        <v>3379</v>
      </c>
      <c r="C906" s="1" t="s">
        <v>3379</v>
      </c>
      <c r="D906" s="1" t="s">
        <v>3760</v>
      </c>
      <c r="E906" s="1" t="s">
        <v>418</v>
      </c>
      <c r="F906" s="1" t="str">
        <f>VLOOKUP(Table1113[[#This Row],[نام کارشناس دفتر فنی]],Table1[],3,0)</f>
        <v>کارشناس بازرسی وبرنامه ریزی تعمیرات برق وابزاردقیق(1)</v>
      </c>
      <c r="G906" s="1" t="s">
        <v>1000</v>
      </c>
      <c r="H906" t="str">
        <f>VLOOKUP(Table1113[[#This Row],[نام شخص کارشناس نظارت]],Table1[],3,0)</f>
        <v>کارشناس برق و ابزار دقیق نظارت (2)</v>
      </c>
      <c r="I906" s="1">
        <f>COUNTIF(Table2[کد سیستم],Table1113[[#This Row],[کد سیستم]])</f>
        <v>1</v>
      </c>
    </row>
    <row r="907" spans="1:9" hidden="1" x14ac:dyDescent="0.25">
      <c r="A907" s="1">
        <v>906</v>
      </c>
      <c r="B907" s="1" t="s">
        <v>3381</v>
      </c>
      <c r="C907" s="1" t="s">
        <v>3381</v>
      </c>
      <c r="D907" s="1" t="s">
        <v>3760</v>
      </c>
      <c r="E907" s="1" t="s">
        <v>418</v>
      </c>
      <c r="F907" s="1" t="str">
        <f>VLOOKUP(Table1113[[#This Row],[نام کارشناس دفتر فنی]],Table1[],3,0)</f>
        <v>کارشناس بازرسی وبرنامه ریزی تعمیرات برق وابزاردقیق(1)</v>
      </c>
      <c r="G907" s="1" t="s">
        <v>1000</v>
      </c>
      <c r="H907" t="str">
        <f>VLOOKUP(Table1113[[#This Row],[نام شخص کارشناس نظارت]],Table1[],3,0)</f>
        <v>کارشناس برق و ابزار دقیق نظارت (2)</v>
      </c>
      <c r="I907" s="1">
        <f>COUNTIF(Table2[کد سیستم],Table1113[[#This Row],[کد سیستم]])</f>
        <v>1</v>
      </c>
    </row>
    <row r="908" spans="1:9" hidden="1" x14ac:dyDescent="0.25">
      <c r="A908" s="1">
        <v>907</v>
      </c>
      <c r="B908" s="1" t="s">
        <v>3383</v>
      </c>
      <c r="C908" s="1" t="s">
        <v>3383</v>
      </c>
      <c r="D908" s="1" t="s">
        <v>3760</v>
      </c>
      <c r="E908" s="1" t="s">
        <v>418</v>
      </c>
      <c r="F908" s="1" t="str">
        <f>VLOOKUP(Table1113[[#This Row],[نام کارشناس دفتر فنی]],Table1[],3,0)</f>
        <v>کارشناس بازرسی وبرنامه ریزی تعمیرات برق وابزاردقیق(1)</v>
      </c>
      <c r="G908" s="1" t="s">
        <v>1000</v>
      </c>
      <c r="H908" t="str">
        <f>VLOOKUP(Table1113[[#This Row],[نام شخص کارشناس نظارت]],Table1[],3,0)</f>
        <v>کارشناس برق و ابزار دقیق نظارت (2)</v>
      </c>
      <c r="I908" s="1">
        <f>COUNTIF(Table2[کد سیستم],Table1113[[#This Row],[کد سیستم]])</f>
        <v>1</v>
      </c>
    </row>
    <row r="909" spans="1:9" hidden="1" x14ac:dyDescent="0.25">
      <c r="A909" s="1">
        <v>908</v>
      </c>
      <c r="B909" s="1" t="s">
        <v>3385</v>
      </c>
      <c r="C909" s="1" t="s">
        <v>3385</v>
      </c>
      <c r="D909" s="1" t="s">
        <v>3760</v>
      </c>
      <c r="E909" s="1" t="s">
        <v>418</v>
      </c>
      <c r="F909" s="1" t="str">
        <f>VLOOKUP(Table1113[[#This Row],[نام کارشناس دفتر فنی]],Table1[],3,0)</f>
        <v>کارشناس بازرسی وبرنامه ریزی تعمیرات برق وابزاردقیق(1)</v>
      </c>
      <c r="G909" s="1" t="s">
        <v>1000</v>
      </c>
      <c r="H909" t="str">
        <f>VLOOKUP(Table1113[[#This Row],[نام شخص کارشناس نظارت]],Table1[],3,0)</f>
        <v>کارشناس برق و ابزار دقیق نظارت (2)</v>
      </c>
      <c r="I909" s="1">
        <f>COUNTIF(Table2[کد سیستم],Table1113[[#This Row],[کد سیستم]])</f>
        <v>1</v>
      </c>
    </row>
    <row r="910" spans="1:9" hidden="1" x14ac:dyDescent="0.25">
      <c r="A910" s="1">
        <v>909</v>
      </c>
      <c r="B910" s="1" t="s">
        <v>3387</v>
      </c>
      <c r="C910" s="1" t="s">
        <v>3387</v>
      </c>
      <c r="D910" s="1" t="s">
        <v>3760</v>
      </c>
      <c r="E910" s="1" t="s">
        <v>418</v>
      </c>
      <c r="F910" s="1" t="str">
        <f>VLOOKUP(Table1113[[#This Row],[نام کارشناس دفتر فنی]],Table1[],3,0)</f>
        <v>کارشناس بازرسی وبرنامه ریزی تعمیرات برق وابزاردقیق(1)</v>
      </c>
      <c r="G910" s="1" t="s">
        <v>1000</v>
      </c>
      <c r="H910" t="str">
        <f>VLOOKUP(Table1113[[#This Row],[نام شخص کارشناس نظارت]],Table1[],3,0)</f>
        <v>کارشناس برق و ابزار دقیق نظارت (2)</v>
      </c>
      <c r="I910" s="1">
        <f>COUNTIF(Table2[کد سیستم],Table1113[[#This Row],[کد سیستم]])</f>
        <v>1</v>
      </c>
    </row>
    <row r="911" spans="1:9" hidden="1" x14ac:dyDescent="0.25">
      <c r="A911" s="1">
        <v>910</v>
      </c>
      <c r="B911" s="1" t="s">
        <v>3389</v>
      </c>
      <c r="C911" s="1" t="s">
        <v>3389</v>
      </c>
      <c r="D911" s="1" t="s">
        <v>3760</v>
      </c>
      <c r="E911" s="1" t="s">
        <v>418</v>
      </c>
      <c r="F911" s="1" t="str">
        <f>VLOOKUP(Table1113[[#This Row],[نام کارشناس دفتر فنی]],Table1[],3,0)</f>
        <v>کارشناس بازرسی وبرنامه ریزی تعمیرات برق وابزاردقیق(1)</v>
      </c>
      <c r="G911" s="1" t="s">
        <v>1000</v>
      </c>
      <c r="H911" t="str">
        <f>VLOOKUP(Table1113[[#This Row],[نام شخص کارشناس نظارت]],Table1[],3,0)</f>
        <v>کارشناس برق و ابزار دقیق نظارت (2)</v>
      </c>
      <c r="I911" s="1">
        <f>COUNTIF(Table2[کد سیستم],Table1113[[#This Row],[کد سیستم]])</f>
        <v>1</v>
      </c>
    </row>
    <row r="912" spans="1:9" hidden="1" x14ac:dyDescent="0.25">
      <c r="A912" s="1">
        <v>911</v>
      </c>
      <c r="B912" s="1" t="s">
        <v>3391</v>
      </c>
      <c r="C912" s="1" t="s">
        <v>3391</v>
      </c>
      <c r="D912" s="1" t="s">
        <v>3760</v>
      </c>
      <c r="E912" s="1" t="s">
        <v>418</v>
      </c>
      <c r="F912" s="1" t="str">
        <f>VLOOKUP(Table1113[[#This Row],[نام کارشناس دفتر فنی]],Table1[],3,0)</f>
        <v>کارشناس بازرسی وبرنامه ریزی تعمیرات برق وابزاردقیق(1)</v>
      </c>
      <c r="G912" s="1" t="s">
        <v>1000</v>
      </c>
      <c r="H912" t="str">
        <f>VLOOKUP(Table1113[[#This Row],[نام شخص کارشناس نظارت]],Table1[],3,0)</f>
        <v>کارشناس برق و ابزار دقیق نظارت (2)</v>
      </c>
      <c r="I912" s="1">
        <f>COUNTIF(Table2[کد سیستم],Table1113[[#This Row],[کد سیستم]])</f>
        <v>1</v>
      </c>
    </row>
    <row r="913" spans="1:9" hidden="1" x14ac:dyDescent="0.25">
      <c r="A913" s="1">
        <v>912</v>
      </c>
      <c r="B913" s="1" t="s">
        <v>3393</v>
      </c>
      <c r="C913" s="1" t="s">
        <v>3393</v>
      </c>
      <c r="D913" s="1" t="s">
        <v>3760</v>
      </c>
      <c r="E913" s="1" t="s">
        <v>418</v>
      </c>
      <c r="F913" s="1" t="str">
        <f>VLOOKUP(Table1113[[#This Row],[نام کارشناس دفتر فنی]],Table1[],3,0)</f>
        <v>کارشناس بازرسی وبرنامه ریزی تعمیرات برق وابزاردقیق(1)</v>
      </c>
      <c r="G913" s="1" t="s">
        <v>1000</v>
      </c>
      <c r="H913" t="str">
        <f>VLOOKUP(Table1113[[#This Row],[نام شخص کارشناس نظارت]],Table1[],3,0)</f>
        <v>کارشناس برق و ابزار دقیق نظارت (2)</v>
      </c>
      <c r="I913" s="1">
        <f>COUNTIF(Table2[کد سیستم],Table1113[[#This Row],[کد سیستم]])</f>
        <v>1</v>
      </c>
    </row>
    <row r="914" spans="1:9" hidden="1" x14ac:dyDescent="0.25">
      <c r="A914" s="1">
        <v>913</v>
      </c>
      <c r="B914" s="1" t="s">
        <v>3395</v>
      </c>
      <c r="C914" s="1" t="s">
        <v>3395</v>
      </c>
      <c r="D914" s="1" t="s">
        <v>3760</v>
      </c>
      <c r="E914" s="1" t="s">
        <v>418</v>
      </c>
      <c r="F914" s="1" t="str">
        <f>VLOOKUP(Table1113[[#This Row],[نام کارشناس دفتر فنی]],Table1[],3,0)</f>
        <v>کارشناس بازرسی وبرنامه ریزی تعمیرات برق وابزاردقیق(1)</v>
      </c>
      <c r="G914" s="1" t="s">
        <v>1000</v>
      </c>
      <c r="H914" t="str">
        <f>VLOOKUP(Table1113[[#This Row],[نام شخص کارشناس نظارت]],Table1[],3,0)</f>
        <v>کارشناس برق و ابزار دقیق نظارت (2)</v>
      </c>
      <c r="I914" s="1">
        <f>COUNTIF(Table2[کد سیستم],Table1113[[#This Row],[کد سیستم]])</f>
        <v>1</v>
      </c>
    </row>
    <row r="915" spans="1:9" hidden="1" x14ac:dyDescent="0.25">
      <c r="A915" s="1">
        <v>914</v>
      </c>
      <c r="B915" s="1" t="s">
        <v>3397</v>
      </c>
      <c r="C915" s="1" t="s">
        <v>3397</v>
      </c>
      <c r="D915" s="1" t="s">
        <v>3760</v>
      </c>
      <c r="E915" s="1" t="s">
        <v>418</v>
      </c>
      <c r="F915" s="1" t="str">
        <f>VLOOKUP(Table1113[[#This Row],[نام کارشناس دفتر فنی]],Table1[],3,0)</f>
        <v>کارشناس بازرسی وبرنامه ریزی تعمیرات برق وابزاردقیق(1)</v>
      </c>
      <c r="G915" s="1" t="s">
        <v>1000</v>
      </c>
      <c r="H915" t="str">
        <f>VLOOKUP(Table1113[[#This Row],[نام شخص کارشناس نظارت]],Table1[],3,0)</f>
        <v>کارشناس برق و ابزار دقیق نظارت (2)</v>
      </c>
      <c r="I915" s="1">
        <f>COUNTIF(Table2[کد سیستم],Table1113[[#This Row],[کد سیستم]])</f>
        <v>1</v>
      </c>
    </row>
    <row r="916" spans="1:9" hidden="1" x14ac:dyDescent="0.25">
      <c r="A916" s="1">
        <v>915</v>
      </c>
      <c r="B916" s="1" t="s">
        <v>3399</v>
      </c>
      <c r="C916" s="1" t="s">
        <v>3399</v>
      </c>
      <c r="D916" s="1" t="s">
        <v>3760</v>
      </c>
      <c r="E916" s="1" t="s">
        <v>418</v>
      </c>
      <c r="F916" s="1" t="str">
        <f>VLOOKUP(Table1113[[#This Row],[نام کارشناس دفتر فنی]],Table1[],3,0)</f>
        <v>کارشناس بازرسی وبرنامه ریزی تعمیرات برق وابزاردقیق(1)</v>
      </c>
      <c r="G916" s="1" t="s">
        <v>1000</v>
      </c>
      <c r="H916" t="str">
        <f>VLOOKUP(Table1113[[#This Row],[نام شخص کارشناس نظارت]],Table1[],3,0)</f>
        <v>کارشناس برق و ابزار دقیق نظارت (2)</v>
      </c>
      <c r="I916" s="1">
        <f>COUNTIF(Table2[کد سیستم],Table1113[[#This Row],[کد سیستم]])</f>
        <v>1</v>
      </c>
    </row>
    <row r="917" spans="1:9" hidden="1" x14ac:dyDescent="0.25">
      <c r="A917" s="1">
        <v>916</v>
      </c>
      <c r="B917" s="1" t="s">
        <v>3401</v>
      </c>
      <c r="C917" s="1" t="s">
        <v>3401</v>
      </c>
      <c r="D917" s="1" t="s">
        <v>3760</v>
      </c>
      <c r="E917" s="1" t="s">
        <v>418</v>
      </c>
      <c r="F917" s="1" t="str">
        <f>VLOOKUP(Table1113[[#This Row],[نام کارشناس دفتر فنی]],Table1[],3,0)</f>
        <v>کارشناس بازرسی وبرنامه ریزی تعمیرات برق وابزاردقیق(1)</v>
      </c>
      <c r="G917" s="1" t="s">
        <v>1000</v>
      </c>
      <c r="H917" t="str">
        <f>VLOOKUP(Table1113[[#This Row],[نام شخص کارشناس نظارت]],Table1[],3,0)</f>
        <v>کارشناس برق و ابزار دقیق نظارت (2)</v>
      </c>
      <c r="I917" s="1">
        <f>COUNTIF(Table2[کد سیستم],Table1113[[#This Row],[کد سیستم]])</f>
        <v>1</v>
      </c>
    </row>
    <row r="918" spans="1:9" hidden="1" x14ac:dyDescent="0.25">
      <c r="A918" s="1">
        <v>917</v>
      </c>
      <c r="B918" s="1" t="s">
        <v>3403</v>
      </c>
      <c r="C918" s="1" t="s">
        <v>3403</v>
      </c>
      <c r="D918" s="1" t="s">
        <v>3760</v>
      </c>
      <c r="E918" s="1" t="s">
        <v>418</v>
      </c>
      <c r="F918" s="1" t="str">
        <f>VLOOKUP(Table1113[[#This Row],[نام کارشناس دفتر فنی]],Table1[],3,0)</f>
        <v>کارشناس بازرسی وبرنامه ریزی تعمیرات برق وابزاردقیق(1)</v>
      </c>
      <c r="G918" s="1" t="s">
        <v>1000</v>
      </c>
      <c r="H918" t="str">
        <f>VLOOKUP(Table1113[[#This Row],[نام شخص کارشناس نظارت]],Table1[],3,0)</f>
        <v>کارشناس برق و ابزار دقیق نظارت (2)</v>
      </c>
      <c r="I918" s="1">
        <f>COUNTIF(Table2[کد سیستم],Table1113[[#This Row],[کد سیستم]])</f>
        <v>1</v>
      </c>
    </row>
    <row r="919" spans="1:9" hidden="1" x14ac:dyDescent="0.25">
      <c r="A919" s="1">
        <v>918</v>
      </c>
      <c r="B919" s="1" t="s">
        <v>3405</v>
      </c>
      <c r="C919" s="1" t="s">
        <v>3405</v>
      </c>
      <c r="D919" s="1" t="s">
        <v>3760</v>
      </c>
      <c r="E919" s="1" t="s">
        <v>418</v>
      </c>
      <c r="F919" s="1" t="str">
        <f>VLOOKUP(Table1113[[#This Row],[نام کارشناس دفتر فنی]],Table1[],3,0)</f>
        <v>کارشناس بازرسی وبرنامه ریزی تعمیرات برق وابزاردقیق(1)</v>
      </c>
      <c r="G919" s="1" t="s">
        <v>1000</v>
      </c>
      <c r="H919" t="str">
        <f>VLOOKUP(Table1113[[#This Row],[نام شخص کارشناس نظارت]],Table1[],3,0)</f>
        <v>کارشناس برق و ابزار دقیق نظارت (2)</v>
      </c>
      <c r="I919" s="1">
        <f>COUNTIF(Table2[کد سیستم],Table1113[[#This Row],[کد سیستم]])</f>
        <v>1</v>
      </c>
    </row>
    <row r="920" spans="1:9" hidden="1" x14ac:dyDescent="0.25">
      <c r="A920" s="1">
        <v>919</v>
      </c>
      <c r="B920" s="1" t="s">
        <v>3407</v>
      </c>
      <c r="C920" s="1" t="s">
        <v>3407</v>
      </c>
      <c r="D920" s="1" t="s">
        <v>3760</v>
      </c>
      <c r="E920" s="1" t="s">
        <v>418</v>
      </c>
      <c r="F920" s="1" t="str">
        <f>VLOOKUP(Table1113[[#This Row],[نام کارشناس دفتر فنی]],Table1[],3,0)</f>
        <v>کارشناس بازرسی وبرنامه ریزی تعمیرات برق وابزاردقیق(1)</v>
      </c>
      <c r="G920" s="1" t="s">
        <v>1000</v>
      </c>
      <c r="H920" t="str">
        <f>VLOOKUP(Table1113[[#This Row],[نام شخص کارشناس نظارت]],Table1[],3,0)</f>
        <v>کارشناس برق و ابزار دقیق نظارت (2)</v>
      </c>
      <c r="I920" s="1">
        <f>COUNTIF(Table2[کد سیستم],Table1113[[#This Row],[کد سیستم]])</f>
        <v>1</v>
      </c>
    </row>
    <row r="921" spans="1:9" hidden="1" x14ac:dyDescent="0.25">
      <c r="A921" s="1">
        <v>920</v>
      </c>
      <c r="B921" s="1" t="s">
        <v>3409</v>
      </c>
      <c r="C921" s="1" t="s">
        <v>3409</v>
      </c>
      <c r="D921" s="1" t="s">
        <v>3760</v>
      </c>
      <c r="E921" s="1" t="s">
        <v>418</v>
      </c>
      <c r="F921" s="1" t="str">
        <f>VLOOKUP(Table1113[[#This Row],[نام کارشناس دفتر فنی]],Table1[],3,0)</f>
        <v>کارشناس بازرسی وبرنامه ریزی تعمیرات برق وابزاردقیق(1)</v>
      </c>
      <c r="G921" s="1" t="s">
        <v>1000</v>
      </c>
      <c r="H921" t="str">
        <f>VLOOKUP(Table1113[[#This Row],[نام شخص کارشناس نظارت]],Table1[],3,0)</f>
        <v>کارشناس برق و ابزار دقیق نظارت (2)</v>
      </c>
      <c r="I921" s="1">
        <f>COUNTIF(Table2[کد سیستم],Table1113[[#This Row],[کد سیستم]])</f>
        <v>1</v>
      </c>
    </row>
    <row r="922" spans="1:9" hidden="1" x14ac:dyDescent="0.25">
      <c r="A922" s="1">
        <v>921</v>
      </c>
      <c r="B922" s="1" t="s">
        <v>3411</v>
      </c>
      <c r="C922" s="1" t="s">
        <v>3411</v>
      </c>
      <c r="D922" s="1" t="s">
        <v>3760</v>
      </c>
      <c r="E922" s="1" t="s">
        <v>418</v>
      </c>
      <c r="F922" s="1" t="str">
        <f>VLOOKUP(Table1113[[#This Row],[نام کارشناس دفتر فنی]],Table1[],3,0)</f>
        <v>کارشناس بازرسی وبرنامه ریزی تعمیرات برق وابزاردقیق(1)</v>
      </c>
      <c r="G922" s="1" t="s">
        <v>1000</v>
      </c>
      <c r="H922" t="str">
        <f>VLOOKUP(Table1113[[#This Row],[نام شخص کارشناس نظارت]],Table1[],3,0)</f>
        <v>کارشناس برق و ابزار دقیق نظارت (2)</v>
      </c>
      <c r="I922" s="1">
        <f>COUNTIF(Table2[کد سیستم],Table1113[[#This Row],[کد سیستم]])</f>
        <v>1</v>
      </c>
    </row>
    <row r="923" spans="1:9" hidden="1" x14ac:dyDescent="0.25">
      <c r="A923" s="1">
        <v>922</v>
      </c>
      <c r="B923" s="1" t="s">
        <v>3413</v>
      </c>
      <c r="C923" s="1" t="s">
        <v>3413</v>
      </c>
      <c r="D923" s="1" t="s">
        <v>3760</v>
      </c>
      <c r="E923" s="1" t="s">
        <v>418</v>
      </c>
      <c r="F923" s="1" t="str">
        <f>VLOOKUP(Table1113[[#This Row],[نام کارشناس دفتر فنی]],Table1[],3,0)</f>
        <v>کارشناس بازرسی وبرنامه ریزی تعمیرات برق وابزاردقیق(1)</v>
      </c>
      <c r="G923" s="1" t="s">
        <v>1000</v>
      </c>
      <c r="H923" t="str">
        <f>VLOOKUP(Table1113[[#This Row],[نام شخص کارشناس نظارت]],Table1[],3,0)</f>
        <v>کارشناس برق و ابزار دقیق نظارت (2)</v>
      </c>
      <c r="I923" s="1">
        <f>COUNTIF(Table2[کد سیستم],Table1113[[#This Row],[کد سیستم]])</f>
        <v>1</v>
      </c>
    </row>
    <row r="924" spans="1:9" hidden="1" x14ac:dyDescent="0.25">
      <c r="A924" s="1">
        <v>923</v>
      </c>
      <c r="B924" s="1" t="s">
        <v>3415</v>
      </c>
      <c r="C924" s="1" t="s">
        <v>3415</v>
      </c>
      <c r="D924" s="1" t="s">
        <v>3760</v>
      </c>
      <c r="E924" s="1" t="s">
        <v>418</v>
      </c>
      <c r="F924" s="1" t="str">
        <f>VLOOKUP(Table1113[[#This Row],[نام کارشناس دفتر فنی]],Table1[],3,0)</f>
        <v>کارشناس بازرسی وبرنامه ریزی تعمیرات برق وابزاردقیق(1)</v>
      </c>
      <c r="G924" s="1" t="s">
        <v>1000</v>
      </c>
      <c r="H924" t="str">
        <f>VLOOKUP(Table1113[[#This Row],[نام شخص کارشناس نظارت]],Table1[],3,0)</f>
        <v>کارشناس برق و ابزار دقیق نظارت (2)</v>
      </c>
      <c r="I924" s="1">
        <f>COUNTIF(Table2[کد سیستم],Table1113[[#This Row],[کد سیستم]])</f>
        <v>1</v>
      </c>
    </row>
    <row r="925" spans="1:9" hidden="1" x14ac:dyDescent="0.25">
      <c r="A925" s="1">
        <v>924</v>
      </c>
      <c r="B925" s="1" t="s">
        <v>3417</v>
      </c>
      <c r="C925" s="1" t="s">
        <v>3417</v>
      </c>
      <c r="D925" s="1" t="s">
        <v>3760</v>
      </c>
      <c r="E925" s="1" t="s">
        <v>418</v>
      </c>
      <c r="F925" s="1" t="str">
        <f>VLOOKUP(Table1113[[#This Row],[نام کارشناس دفتر فنی]],Table1[],3,0)</f>
        <v>کارشناس بازرسی وبرنامه ریزی تعمیرات برق وابزاردقیق(1)</v>
      </c>
      <c r="G925" s="1" t="s">
        <v>1000</v>
      </c>
      <c r="H925" t="str">
        <f>VLOOKUP(Table1113[[#This Row],[نام شخص کارشناس نظارت]],Table1[],3,0)</f>
        <v>کارشناس برق و ابزار دقیق نظارت (2)</v>
      </c>
      <c r="I925" s="1">
        <f>COUNTIF(Table2[کد سیستم],Table1113[[#This Row],[کد سیستم]])</f>
        <v>1</v>
      </c>
    </row>
    <row r="926" spans="1:9" hidden="1" x14ac:dyDescent="0.25">
      <c r="A926" s="1">
        <v>925</v>
      </c>
      <c r="B926" s="1" t="s">
        <v>3419</v>
      </c>
      <c r="C926" s="1" t="s">
        <v>3419</v>
      </c>
      <c r="D926" s="1" t="s">
        <v>3760</v>
      </c>
      <c r="E926" s="1" t="s">
        <v>418</v>
      </c>
      <c r="F926" s="1" t="str">
        <f>VLOOKUP(Table1113[[#This Row],[نام کارشناس دفتر فنی]],Table1[],3,0)</f>
        <v>کارشناس بازرسی وبرنامه ریزی تعمیرات برق وابزاردقیق(1)</v>
      </c>
      <c r="G926" s="1" t="s">
        <v>1000</v>
      </c>
      <c r="H926" t="str">
        <f>VLOOKUP(Table1113[[#This Row],[نام شخص کارشناس نظارت]],Table1[],3,0)</f>
        <v>کارشناس برق و ابزار دقیق نظارت (2)</v>
      </c>
      <c r="I926" s="1">
        <f>COUNTIF(Table2[کد سیستم],Table1113[[#This Row],[کد سیستم]])</f>
        <v>1</v>
      </c>
    </row>
    <row r="927" spans="1:9" hidden="1" x14ac:dyDescent="0.25">
      <c r="A927" s="1">
        <v>926</v>
      </c>
      <c r="B927" s="1" t="s">
        <v>3421</v>
      </c>
      <c r="C927" s="1" t="s">
        <v>3421</v>
      </c>
      <c r="D927" s="1" t="s">
        <v>3760</v>
      </c>
      <c r="E927" s="1" t="s">
        <v>418</v>
      </c>
      <c r="F927" s="1" t="str">
        <f>VLOOKUP(Table1113[[#This Row],[نام کارشناس دفتر فنی]],Table1[],3,0)</f>
        <v>کارشناس بازرسی وبرنامه ریزی تعمیرات برق وابزاردقیق(1)</v>
      </c>
      <c r="G927" s="1" t="s">
        <v>1000</v>
      </c>
      <c r="H927" t="str">
        <f>VLOOKUP(Table1113[[#This Row],[نام شخص کارشناس نظارت]],Table1[],3,0)</f>
        <v>کارشناس برق و ابزار دقیق نظارت (2)</v>
      </c>
      <c r="I927" s="1">
        <f>COUNTIF(Table2[کد سیستم],Table1113[[#This Row],[کد سیستم]])</f>
        <v>1</v>
      </c>
    </row>
    <row r="928" spans="1:9" hidden="1" x14ac:dyDescent="0.25">
      <c r="A928" s="1">
        <v>927</v>
      </c>
      <c r="B928" s="1" t="s">
        <v>3423</v>
      </c>
      <c r="C928" s="1" t="s">
        <v>3423</v>
      </c>
      <c r="D928" s="1" t="s">
        <v>3760</v>
      </c>
      <c r="E928" s="1" t="s">
        <v>418</v>
      </c>
      <c r="F928" s="1" t="str">
        <f>VLOOKUP(Table1113[[#This Row],[نام کارشناس دفتر فنی]],Table1[],3,0)</f>
        <v>کارشناس بازرسی وبرنامه ریزی تعمیرات برق وابزاردقیق(1)</v>
      </c>
      <c r="G928" s="1" t="s">
        <v>1000</v>
      </c>
      <c r="H928" t="str">
        <f>VLOOKUP(Table1113[[#This Row],[نام شخص کارشناس نظارت]],Table1[],3,0)</f>
        <v>کارشناس برق و ابزار دقیق نظارت (2)</v>
      </c>
      <c r="I928" s="1">
        <f>COUNTIF(Table2[کد سیستم],Table1113[[#This Row],[کد سیستم]])</f>
        <v>1</v>
      </c>
    </row>
    <row r="929" spans="1:9" hidden="1" x14ac:dyDescent="0.25">
      <c r="A929" s="1">
        <v>928</v>
      </c>
      <c r="B929" s="1" t="s">
        <v>3425</v>
      </c>
      <c r="C929" s="1" t="s">
        <v>3425</v>
      </c>
      <c r="D929" s="1" t="s">
        <v>3760</v>
      </c>
      <c r="E929" s="1" t="s">
        <v>418</v>
      </c>
      <c r="F929" s="1" t="str">
        <f>VLOOKUP(Table1113[[#This Row],[نام کارشناس دفتر فنی]],Table1[],3,0)</f>
        <v>کارشناس بازرسی وبرنامه ریزی تعمیرات برق وابزاردقیق(1)</v>
      </c>
      <c r="G929" s="1" t="s">
        <v>1000</v>
      </c>
      <c r="H929" t="str">
        <f>VLOOKUP(Table1113[[#This Row],[نام شخص کارشناس نظارت]],Table1[],3,0)</f>
        <v>کارشناس برق و ابزار دقیق نظارت (2)</v>
      </c>
      <c r="I929" s="1">
        <f>COUNTIF(Table2[کد سیستم],Table1113[[#This Row],[کد سیستم]])</f>
        <v>1</v>
      </c>
    </row>
    <row r="930" spans="1:9" hidden="1" x14ac:dyDescent="0.25">
      <c r="A930" s="1">
        <v>929</v>
      </c>
      <c r="B930" s="1" t="s">
        <v>3427</v>
      </c>
      <c r="C930" s="1" t="s">
        <v>3427</v>
      </c>
      <c r="D930" s="1" t="s">
        <v>3760</v>
      </c>
      <c r="E930" s="1" t="s">
        <v>418</v>
      </c>
      <c r="F930" s="1" t="str">
        <f>VLOOKUP(Table1113[[#This Row],[نام کارشناس دفتر فنی]],Table1[],3,0)</f>
        <v>کارشناس بازرسی وبرنامه ریزی تعمیرات برق وابزاردقیق(1)</v>
      </c>
      <c r="G930" s="1" t="s">
        <v>1000</v>
      </c>
      <c r="H930" t="str">
        <f>VLOOKUP(Table1113[[#This Row],[نام شخص کارشناس نظارت]],Table1[],3,0)</f>
        <v>کارشناس برق و ابزار دقیق نظارت (2)</v>
      </c>
      <c r="I930" s="1">
        <f>COUNTIF(Table2[کد سیستم],Table1113[[#This Row],[کد سیستم]])</f>
        <v>1</v>
      </c>
    </row>
    <row r="931" spans="1:9" hidden="1" x14ac:dyDescent="0.25">
      <c r="A931" s="1">
        <v>930</v>
      </c>
      <c r="B931" s="1" t="s">
        <v>3429</v>
      </c>
      <c r="C931" s="1" t="s">
        <v>3429</v>
      </c>
      <c r="D931" s="1" t="s">
        <v>3760</v>
      </c>
      <c r="E931" s="1" t="s">
        <v>418</v>
      </c>
      <c r="F931" s="1" t="str">
        <f>VLOOKUP(Table1113[[#This Row],[نام کارشناس دفتر فنی]],Table1[],3,0)</f>
        <v>کارشناس بازرسی وبرنامه ریزی تعمیرات برق وابزاردقیق(1)</v>
      </c>
      <c r="G931" s="1" t="s">
        <v>1000</v>
      </c>
      <c r="H931" t="str">
        <f>VLOOKUP(Table1113[[#This Row],[نام شخص کارشناس نظارت]],Table1[],3,0)</f>
        <v>کارشناس برق و ابزار دقیق نظارت (2)</v>
      </c>
      <c r="I931" s="1">
        <f>COUNTIF(Table2[کد سیستم],Table1113[[#This Row],[کد سیستم]])</f>
        <v>1</v>
      </c>
    </row>
    <row r="932" spans="1:9" hidden="1" x14ac:dyDescent="0.25">
      <c r="A932" s="1">
        <v>931</v>
      </c>
      <c r="B932" s="1" t="s">
        <v>3431</v>
      </c>
      <c r="C932" s="1" t="s">
        <v>3431</v>
      </c>
      <c r="D932" s="1" t="s">
        <v>3760</v>
      </c>
      <c r="E932" s="1" t="s">
        <v>418</v>
      </c>
      <c r="F932" s="1" t="str">
        <f>VLOOKUP(Table1113[[#This Row],[نام کارشناس دفتر فنی]],Table1[],3,0)</f>
        <v>کارشناس بازرسی وبرنامه ریزی تعمیرات برق وابزاردقیق(1)</v>
      </c>
      <c r="G932" s="1" t="s">
        <v>1000</v>
      </c>
      <c r="H932" t="str">
        <f>VLOOKUP(Table1113[[#This Row],[نام شخص کارشناس نظارت]],Table1[],3,0)</f>
        <v>کارشناس برق و ابزار دقیق نظارت (2)</v>
      </c>
      <c r="I932" s="1">
        <f>COUNTIF(Table2[کد سیستم],Table1113[[#This Row],[کد سیستم]])</f>
        <v>1</v>
      </c>
    </row>
    <row r="933" spans="1:9" hidden="1" x14ac:dyDescent="0.25">
      <c r="A933" s="1">
        <v>932</v>
      </c>
      <c r="B933" s="1" t="s">
        <v>3433</v>
      </c>
      <c r="C933" s="1" t="s">
        <v>3433</v>
      </c>
      <c r="D933" s="1" t="s">
        <v>3760</v>
      </c>
      <c r="E933" s="1" t="s">
        <v>418</v>
      </c>
      <c r="F933" s="1" t="str">
        <f>VLOOKUP(Table1113[[#This Row],[نام کارشناس دفتر فنی]],Table1[],3,0)</f>
        <v>کارشناس بازرسی وبرنامه ریزی تعمیرات برق وابزاردقیق(1)</v>
      </c>
      <c r="G933" s="1" t="s">
        <v>1000</v>
      </c>
      <c r="H933" t="str">
        <f>VLOOKUP(Table1113[[#This Row],[نام شخص کارشناس نظارت]],Table1[],3,0)</f>
        <v>کارشناس برق و ابزار دقیق نظارت (2)</v>
      </c>
      <c r="I933" s="1">
        <f>COUNTIF(Table2[کد سیستم],Table1113[[#This Row],[کد سیستم]])</f>
        <v>1</v>
      </c>
    </row>
    <row r="934" spans="1:9" hidden="1" x14ac:dyDescent="0.25">
      <c r="A934" s="1">
        <v>933</v>
      </c>
      <c r="B934" s="1" t="s">
        <v>3435</v>
      </c>
      <c r="C934" s="1" t="s">
        <v>3435</v>
      </c>
      <c r="D934" s="1" t="s">
        <v>3760</v>
      </c>
      <c r="E934" s="1" t="s">
        <v>418</v>
      </c>
      <c r="F934" s="1" t="str">
        <f>VLOOKUP(Table1113[[#This Row],[نام کارشناس دفتر فنی]],Table1[],3,0)</f>
        <v>کارشناس بازرسی وبرنامه ریزی تعمیرات برق وابزاردقیق(1)</v>
      </c>
      <c r="G934" s="1" t="s">
        <v>1000</v>
      </c>
      <c r="H934" t="str">
        <f>VLOOKUP(Table1113[[#This Row],[نام شخص کارشناس نظارت]],Table1[],3,0)</f>
        <v>کارشناس برق و ابزار دقیق نظارت (2)</v>
      </c>
      <c r="I934" s="1">
        <f>COUNTIF(Table2[کد سیستم],Table1113[[#This Row],[کد سیستم]])</f>
        <v>1</v>
      </c>
    </row>
    <row r="935" spans="1:9" hidden="1" x14ac:dyDescent="0.25">
      <c r="A935" s="1">
        <v>934</v>
      </c>
      <c r="B935" s="1" t="s">
        <v>3437</v>
      </c>
      <c r="C935" s="1" t="s">
        <v>3437</v>
      </c>
      <c r="D935" s="1" t="s">
        <v>3760</v>
      </c>
      <c r="E935" s="1" t="s">
        <v>418</v>
      </c>
      <c r="F935" s="1" t="str">
        <f>VLOOKUP(Table1113[[#This Row],[نام کارشناس دفتر فنی]],Table1[],3,0)</f>
        <v>کارشناس بازرسی وبرنامه ریزی تعمیرات برق وابزاردقیق(1)</v>
      </c>
      <c r="G935" s="1" t="s">
        <v>1000</v>
      </c>
      <c r="H935" t="str">
        <f>VLOOKUP(Table1113[[#This Row],[نام شخص کارشناس نظارت]],Table1[],3,0)</f>
        <v>کارشناس برق و ابزار دقیق نظارت (2)</v>
      </c>
      <c r="I935" s="1">
        <f>COUNTIF(Table2[کد سیستم],Table1113[[#This Row],[کد سیستم]])</f>
        <v>1</v>
      </c>
    </row>
    <row r="936" spans="1:9" hidden="1" x14ac:dyDescent="0.25">
      <c r="A936" s="1">
        <v>935</v>
      </c>
      <c r="B936" s="1" t="s">
        <v>3439</v>
      </c>
      <c r="C936" s="1" t="s">
        <v>3439</v>
      </c>
      <c r="D936" s="1" t="s">
        <v>3760</v>
      </c>
      <c r="E936" s="1" t="s">
        <v>418</v>
      </c>
      <c r="F936" s="1" t="str">
        <f>VLOOKUP(Table1113[[#This Row],[نام کارشناس دفتر فنی]],Table1[],3,0)</f>
        <v>کارشناس بازرسی وبرنامه ریزی تعمیرات برق وابزاردقیق(1)</v>
      </c>
      <c r="G936" s="1" t="s">
        <v>1000</v>
      </c>
      <c r="H936" t="str">
        <f>VLOOKUP(Table1113[[#This Row],[نام شخص کارشناس نظارت]],Table1[],3,0)</f>
        <v>کارشناس برق و ابزار دقیق نظارت (2)</v>
      </c>
      <c r="I936" s="1">
        <f>COUNTIF(Table2[کد سیستم],Table1113[[#This Row],[کد سیستم]])</f>
        <v>1</v>
      </c>
    </row>
    <row r="937" spans="1:9" hidden="1" x14ac:dyDescent="0.25">
      <c r="A937" s="1">
        <v>936</v>
      </c>
      <c r="B937" s="1" t="s">
        <v>3441</v>
      </c>
      <c r="C937" s="1" t="s">
        <v>3441</v>
      </c>
      <c r="D937" s="1" t="s">
        <v>3760</v>
      </c>
      <c r="E937" s="1" t="s">
        <v>418</v>
      </c>
      <c r="F937" s="1" t="str">
        <f>VLOOKUP(Table1113[[#This Row],[نام کارشناس دفتر فنی]],Table1[],3,0)</f>
        <v>کارشناس بازرسی وبرنامه ریزی تعمیرات برق وابزاردقیق(1)</v>
      </c>
      <c r="G937" s="1" t="s">
        <v>1000</v>
      </c>
      <c r="H937" t="str">
        <f>VLOOKUP(Table1113[[#This Row],[نام شخص کارشناس نظارت]],Table1[],3,0)</f>
        <v>کارشناس برق و ابزار دقیق نظارت (2)</v>
      </c>
      <c r="I937" s="1">
        <f>COUNTIF(Table2[کد سیستم],Table1113[[#This Row],[کد سیستم]])</f>
        <v>1</v>
      </c>
    </row>
    <row r="938" spans="1:9" hidden="1" x14ac:dyDescent="0.25">
      <c r="A938" s="1">
        <v>937</v>
      </c>
      <c r="B938" s="1" t="s">
        <v>3443</v>
      </c>
      <c r="C938" s="1" t="s">
        <v>3443</v>
      </c>
      <c r="D938" s="1" t="s">
        <v>3760</v>
      </c>
      <c r="E938" s="1" t="s">
        <v>418</v>
      </c>
      <c r="F938" s="1" t="str">
        <f>VLOOKUP(Table1113[[#This Row],[نام کارشناس دفتر فنی]],Table1[],3,0)</f>
        <v>کارشناس بازرسی وبرنامه ریزی تعمیرات برق وابزاردقیق(1)</v>
      </c>
      <c r="G938" s="1" t="s">
        <v>1000</v>
      </c>
      <c r="H938" t="str">
        <f>VLOOKUP(Table1113[[#This Row],[نام شخص کارشناس نظارت]],Table1[],3,0)</f>
        <v>کارشناس برق و ابزار دقیق نظارت (2)</v>
      </c>
      <c r="I938" s="1">
        <f>COUNTIF(Table2[کد سیستم],Table1113[[#This Row],[کد سیستم]])</f>
        <v>1</v>
      </c>
    </row>
    <row r="939" spans="1:9" hidden="1" x14ac:dyDescent="0.25">
      <c r="A939" s="1">
        <v>938</v>
      </c>
      <c r="B939" s="1" t="s">
        <v>3445</v>
      </c>
      <c r="C939" s="1" t="s">
        <v>3445</v>
      </c>
      <c r="D939" s="1" t="s">
        <v>3760</v>
      </c>
      <c r="E939" s="1" t="s">
        <v>418</v>
      </c>
      <c r="F939" s="1" t="str">
        <f>VLOOKUP(Table1113[[#This Row],[نام کارشناس دفتر فنی]],Table1[],3,0)</f>
        <v>کارشناس بازرسی وبرنامه ریزی تعمیرات برق وابزاردقیق(1)</v>
      </c>
      <c r="G939" s="1" t="s">
        <v>1000</v>
      </c>
      <c r="H939" t="str">
        <f>VLOOKUP(Table1113[[#This Row],[نام شخص کارشناس نظارت]],Table1[],3,0)</f>
        <v>کارشناس برق و ابزار دقیق نظارت (2)</v>
      </c>
      <c r="I939" s="1">
        <f>COUNTIF(Table2[کد سیستم],Table1113[[#This Row],[کد سیستم]])</f>
        <v>1</v>
      </c>
    </row>
    <row r="940" spans="1:9" hidden="1" x14ac:dyDescent="0.25">
      <c r="A940" s="1">
        <v>939</v>
      </c>
      <c r="B940" s="1" t="s">
        <v>3447</v>
      </c>
      <c r="C940" s="1" t="s">
        <v>3447</v>
      </c>
      <c r="D940" s="1" t="s">
        <v>3760</v>
      </c>
      <c r="E940" s="1" t="s">
        <v>418</v>
      </c>
      <c r="F940" s="1" t="str">
        <f>VLOOKUP(Table1113[[#This Row],[نام کارشناس دفتر فنی]],Table1[],3,0)</f>
        <v>کارشناس بازرسی وبرنامه ریزی تعمیرات برق وابزاردقیق(1)</v>
      </c>
      <c r="G940" s="1" t="s">
        <v>1000</v>
      </c>
      <c r="H940" t="str">
        <f>VLOOKUP(Table1113[[#This Row],[نام شخص کارشناس نظارت]],Table1[],3,0)</f>
        <v>کارشناس برق و ابزار دقیق نظارت (2)</v>
      </c>
      <c r="I940" s="1">
        <f>COUNTIF(Table2[کد سیستم],Table1113[[#This Row],[کد سیستم]])</f>
        <v>1</v>
      </c>
    </row>
    <row r="941" spans="1:9" hidden="1" x14ac:dyDescent="0.25">
      <c r="A941" s="1">
        <v>940</v>
      </c>
      <c r="B941" s="1" t="s">
        <v>3449</v>
      </c>
      <c r="C941" s="1" t="s">
        <v>3449</v>
      </c>
      <c r="D941" s="1" t="s">
        <v>3760</v>
      </c>
      <c r="E941" s="1" t="s">
        <v>418</v>
      </c>
      <c r="F941" s="1" t="str">
        <f>VLOOKUP(Table1113[[#This Row],[نام کارشناس دفتر فنی]],Table1[],3,0)</f>
        <v>کارشناس بازرسی وبرنامه ریزی تعمیرات برق وابزاردقیق(1)</v>
      </c>
      <c r="G941" s="1" t="s">
        <v>1000</v>
      </c>
      <c r="H941" t="str">
        <f>VLOOKUP(Table1113[[#This Row],[نام شخص کارشناس نظارت]],Table1[],3,0)</f>
        <v>کارشناس برق و ابزار دقیق نظارت (2)</v>
      </c>
      <c r="I941" s="1">
        <f>COUNTIF(Table2[کد سیستم],Table1113[[#This Row],[کد سیستم]])</f>
        <v>1</v>
      </c>
    </row>
    <row r="942" spans="1:9" hidden="1" x14ac:dyDescent="0.25">
      <c r="A942" s="1">
        <v>941</v>
      </c>
      <c r="B942" s="1" t="s">
        <v>3451</v>
      </c>
      <c r="C942" s="1" t="s">
        <v>3451</v>
      </c>
      <c r="D942" s="1" t="s">
        <v>3760</v>
      </c>
      <c r="E942" s="1" t="s">
        <v>418</v>
      </c>
      <c r="F942" s="1" t="str">
        <f>VLOOKUP(Table1113[[#This Row],[نام کارشناس دفتر فنی]],Table1[],3,0)</f>
        <v>کارشناس بازرسی وبرنامه ریزی تعمیرات برق وابزاردقیق(1)</v>
      </c>
      <c r="G942" s="1" t="s">
        <v>1000</v>
      </c>
      <c r="H942" t="str">
        <f>VLOOKUP(Table1113[[#This Row],[نام شخص کارشناس نظارت]],Table1[],3,0)</f>
        <v>کارشناس برق و ابزار دقیق نظارت (2)</v>
      </c>
      <c r="I942" s="1">
        <f>COUNTIF(Table2[کد سیستم],Table1113[[#This Row],[کد سیستم]])</f>
        <v>1</v>
      </c>
    </row>
    <row r="943" spans="1:9" hidden="1" x14ac:dyDescent="0.25">
      <c r="A943" s="1">
        <v>942</v>
      </c>
      <c r="B943" s="1" t="s">
        <v>3453</v>
      </c>
      <c r="C943" s="1" t="s">
        <v>3453</v>
      </c>
      <c r="D943" s="1" t="s">
        <v>3760</v>
      </c>
      <c r="E943" s="1" t="s">
        <v>418</v>
      </c>
      <c r="F943" s="1" t="str">
        <f>VLOOKUP(Table1113[[#This Row],[نام کارشناس دفتر فنی]],Table1[],3,0)</f>
        <v>کارشناس بازرسی وبرنامه ریزی تعمیرات برق وابزاردقیق(1)</v>
      </c>
      <c r="G943" s="1" t="s">
        <v>1000</v>
      </c>
      <c r="H943" t="str">
        <f>VLOOKUP(Table1113[[#This Row],[نام شخص کارشناس نظارت]],Table1[],3,0)</f>
        <v>کارشناس برق و ابزار دقیق نظارت (2)</v>
      </c>
      <c r="I943" s="1">
        <f>COUNTIF(Table2[کد سیستم],Table1113[[#This Row],[کد سیستم]])</f>
        <v>1</v>
      </c>
    </row>
    <row r="944" spans="1:9" hidden="1" x14ac:dyDescent="0.25">
      <c r="A944" s="1">
        <v>943</v>
      </c>
      <c r="B944" s="1" t="s">
        <v>3455</v>
      </c>
      <c r="C944" s="1" t="s">
        <v>3455</v>
      </c>
      <c r="D944" s="1" t="s">
        <v>3760</v>
      </c>
      <c r="E944" s="1" t="s">
        <v>418</v>
      </c>
      <c r="F944" s="1" t="str">
        <f>VLOOKUP(Table1113[[#This Row],[نام کارشناس دفتر فنی]],Table1[],3,0)</f>
        <v>کارشناس بازرسی وبرنامه ریزی تعمیرات برق وابزاردقیق(1)</v>
      </c>
      <c r="G944" s="1" t="s">
        <v>1000</v>
      </c>
      <c r="H944" t="str">
        <f>VLOOKUP(Table1113[[#This Row],[نام شخص کارشناس نظارت]],Table1[],3,0)</f>
        <v>کارشناس برق و ابزار دقیق نظارت (2)</v>
      </c>
      <c r="I944" s="1">
        <f>COUNTIF(Table2[کد سیستم],Table1113[[#This Row],[کد سیستم]])</f>
        <v>1</v>
      </c>
    </row>
    <row r="945" spans="1:9" hidden="1" x14ac:dyDescent="0.25">
      <c r="A945" s="1">
        <v>944</v>
      </c>
      <c r="B945" s="1" t="s">
        <v>3457</v>
      </c>
      <c r="C945" s="1" t="s">
        <v>3457</v>
      </c>
      <c r="D945" s="1" t="s">
        <v>3760</v>
      </c>
      <c r="E945" s="1" t="s">
        <v>418</v>
      </c>
      <c r="F945" s="1" t="str">
        <f>VLOOKUP(Table1113[[#This Row],[نام کارشناس دفتر فنی]],Table1[],3,0)</f>
        <v>کارشناس بازرسی وبرنامه ریزی تعمیرات برق وابزاردقیق(1)</v>
      </c>
      <c r="G945" s="1" t="s">
        <v>1000</v>
      </c>
      <c r="H945" t="str">
        <f>VLOOKUP(Table1113[[#This Row],[نام شخص کارشناس نظارت]],Table1[],3,0)</f>
        <v>کارشناس برق و ابزار دقیق نظارت (2)</v>
      </c>
      <c r="I945" s="1">
        <f>COUNTIF(Table2[کد سیستم],Table1113[[#This Row],[کد سیستم]])</f>
        <v>1</v>
      </c>
    </row>
    <row r="946" spans="1:9" hidden="1" x14ac:dyDescent="0.25">
      <c r="A946" s="1">
        <v>945</v>
      </c>
      <c r="B946" s="1" t="s">
        <v>3459</v>
      </c>
      <c r="C946" s="1" t="s">
        <v>3459</v>
      </c>
      <c r="D946" s="1" t="s">
        <v>3760</v>
      </c>
      <c r="E946" s="1" t="s">
        <v>418</v>
      </c>
      <c r="F946" s="1" t="str">
        <f>VLOOKUP(Table1113[[#This Row],[نام کارشناس دفتر فنی]],Table1[],3,0)</f>
        <v>کارشناس بازرسی وبرنامه ریزی تعمیرات برق وابزاردقیق(1)</v>
      </c>
      <c r="G946" s="1" t="s">
        <v>1000</v>
      </c>
      <c r="H946" t="str">
        <f>VLOOKUP(Table1113[[#This Row],[نام شخص کارشناس نظارت]],Table1[],3,0)</f>
        <v>کارشناس برق و ابزار دقیق نظارت (2)</v>
      </c>
      <c r="I946" s="1">
        <f>COUNTIF(Table2[کد سیستم],Table1113[[#This Row],[کد سیستم]])</f>
        <v>1</v>
      </c>
    </row>
    <row r="947" spans="1:9" hidden="1" x14ac:dyDescent="0.25">
      <c r="A947" s="1">
        <v>946</v>
      </c>
      <c r="B947" s="1" t="s">
        <v>3461</v>
      </c>
      <c r="C947" s="1" t="s">
        <v>3461</v>
      </c>
      <c r="D947" s="1" t="s">
        <v>3760</v>
      </c>
      <c r="E947" s="1" t="s">
        <v>418</v>
      </c>
      <c r="F947" s="1" t="str">
        <f>VLOOKUP(Table1113[[#This Row],[نام کارشناس دفتر فنی]],Table1[],3,0)</f>
        <v>کارشناس بازرسی وبرنامه ریزی تعمیرات برق وابزاردقیق(1)</v>
      </c>
      <c r="G947" s="1" t="s">
        <v>1000</v>
      </c>
      <c r="H947" t="str">
        <f>VLOOKUP(Table1113[[#This Row],[نام شخص کارشناس نظارت]],Table1[],3,0)</f>
        <v>کارشناس برق و ابزار دقیق نظارت (2)</v>
      </c>
      <c r="I947" s="1">
        <f>COUNTIF(Table2[کد سیستم],Table1113[[#This Row],[کد سیستم]])</f>
        <v>1</v>
      </c>
    </row>
    <row r="948" spans="1:9" hidden="1" x14ac:dyDescent="0.25">
      <c r="A948" s="1">
        <v>947</v>
      </c>
      <c r="B948" s="1" t="s">
        <v>3463</v>
      </c>
      <c r="C948" s="1" t="s">
        <v>3463</v>
      </c>
      <c r="D948" s="1" t="s">
        <v>3760</v>
      </c>
      <c r="E948" s="1" t="s">
        <v>418</v>
      </c>
      <c r="F948" s="1" t="str">
        <f>VLOOKUP(Table1113[[#This Row],[نام کارشناس دفتر فنی]],Table1[],3,0)</f>
        <v>کارشناس بازرسی وبرنامه ریزی تعمیرات برق وابزاردقیق(1)</v>
      </c>
      <c r="G948" s="1" t="s">
        <v>1000</v>
      </c>
      <c r="H948" t="str">
        <f>VLOOKUP(Table1113[[#This Row],[نام شخص کارشناس نظارت]],Table1[],3,0)</f>
        <v>کارشناس برق و ابزار دقیق نظارت (2)</v>
      </c>
      <c r="I948" s="1">
        <f>COUNTIF(Table2[کد سیستم],Table1113[[#This Row],[کد سیستم]])</f>
        <v>1</v>
      </c>
    </row>
    <row r="949" spans="1:9" hidden="1" x14ac:dyDescent="0.25">
      <c r="A949" s="1">
        <v>948</v>
      </c>
      <c r="B949" s="1" t="s">
        <v>3465</v>
      </c>
      <c r="C949" s="1" t="s">
        <v>3465</v>
      </c>
      <c r="D949" s="1" t="s">
        <v>3760</v>
      </c>
      <c r="E949" s="1" t="s">
        <v>418</v>
      </c>
      <c r="F949" s="1" t="str">
        <f>VLOOKUP(Table1113[[#This Row],[نام کارشناس دفتر فنی]],Table1[],3,0)</f>
        <v>کارشناس بازرسی وبرنامه ریزی تعمیرات برق وابزاردقیق(1)</v>
      </c>
      <c r="G949" s="1" t="s">
        <v>1000</v>
      </c>
      <c r="H949" t="str">
        <f>VLOOKUP(Table1113[[#This Row],[نام شخص کارشناس نظارت]],Table1[],3,0)</f>
        <v>کارشناس برق و ابزار دقیق نظارت (2)</v>
      </c>
      <c r="I949" s="1">
        <f>COUNTIF(Table2[کد سیستم],Table1113[[#This Row],[کد سیستم]])</f>
        <v>1</v>
      </c>
    </row>
    <row r="950" spans="1:9" hidden="1" x14ac:dyDescent="0.25">
      <c r="A950" s="1">
        <v>949</v>
      </c>
      <c r="B950" s="1" t="s">
        <v>3467</v>
      </c>
      <c r="C950" s="1" t="s">
        <v>3467</v>
      </c>
      <c r="D950" s="1" t="s">
        <v>3760</v>
      </c>
      <c r="E950" s="1" t="s">
        <v>418</v>
      </c>
      <c r="F950" s="1" t="str">
        <f>VLOOKUP(Table1113[[#This Row],[نام کارشناس دفتر فنی]],Table1[],3,0)</f>
        <v>کارشناس بازرسی وبرنامه ریزی تعمیرات برق وابزاردقیق(1)</v>
      </c>
      <c r="G950" s="1" t="s">
        <v>1000</v>
      </c>
      <c r="H950" t="str">
        <f>VLOOKUP(Table1113[[#This Row],[نام شخص کارشناس نظارت]],Table1[],3,0)</f>
        <v>کارشناس برق و ابزار دقیق نظارت (2)</v>
      </c>
      <c r="I950" s="1">
        <f>COUNTIF(Table2[کد سیستم],Table1113[[#This Row],[کد سیستم]])</f>
        <v>1</v>
      </c>
    </row>
    <row r="951" spans="1:9" hidden="1" x14ac:dyDescent="0.25">
      <c r="A951" s="1">
        <v>950</v>
      </c>
      <c r="B951" s="1" t="s">
        <v>3469</v>
      </c>
      <c r="C951" s="1" t="s">
        <v>3469</v>
      </c>
      <c r="D951" s="1" t="s">
        <v>3760</v>
      </c>
      <c r="E951" s="1" t="s">
        <v>418</v>
      </c>
      <c r="F951" s="1" t="str">
        <f>VLOOKUP(Table1113[[#This Row],[نام کارشناس دفتر فنی]],Table1[],3,0)</f>
        <v>کارشناس بازرسی وبرنامه ریزی تعمیرات برق وابزاردقیق(1)</v>
      </c>
      <c r="G951" s="1" t="s">
        <v>1000</v>
      </c>
      <c r="H951" t="str">
        <f>VLOOKUP(Table1113[[#This Row],[نام شخص کارشناس نظارت]],Table1[],3,0)</f>
        <v>کارشناس برق و ابزار دقیق نظارت (2)</v>
      </c>
      <c r="I951" s="1">
        <f>COUNTIF(Table2[کد سیستم],Table1113[[#This Row],[کد سیستم]])</f>
        <v>1</v>
      </c>
    </row>
    <row r="952" spans="1:9" hidden="1" x14ac:dyDescent="0.25">
      <c r="A952" s="1">
        <v>951</v>
      </c>
      <c r="B952" s="1" t="s">
        <v>3471</v>
      </c>
      <c r="C952" s="1" t="s">
        <v>3471</v>
      </c>
      <c r="D952" s="1" t="s">
        <v>3760</v>
      </c>
      <c r="E952" s="1" t="s">
        <v>418</v>
      </c>
      <c r="F952" s="1" t="str">
        <f>VLOOKUP(Table1113[[#This Row],[نام کارشناس دفتر فنی]],Table1[],3,0)</f>
        <v>کارشناس بازرسی وبرنامه ریزی تعمیرات برق وابزاردقیق(1)</v>
      </c>
      <c r="G952" s="1" t="s">
        <v>1000</v>
      </c>
      <c r="H952" t="str">
        <f>VLOOKUP(Table1113[[#This Row],[نام شخص کارشناس نظارت]],Table1[],3,0)</f>
        <v>کارشناس برق و ابزار دقیق نظارت (2)</v>
      </c>
      <c r="I952" s="1">
        <f>COUNTIF(Table2[کد سیستم],Table1113[[#This Row],[کد سیستم]])</f>
        <v>1</v>
      </c>
    </row>
    <row r="953" spans="1:9" hidden="1" x14ac:dyDescent="0.25">
      <c r="A953" s="1">
        <v>952</v>
      </c>
      <c r="B953" s="1" t="s">
        <v>3473</v>
      </c>
      <c r="C953" s="1" t="s">
        <v>3473</v>
      </c>
      <c r="D953" s="1" t="s">
        <v>3760</v>
      </c>
      <c r="E953" s="1" t="s">
        <v>418</v>
      </c>
      <c r="F953" s="1" t="str">
        <f>VLOOKUP(Table1113[[#This Row],[نام کارشناس دفتر فنی]],Table1[],3,0)</f>
        <v>کارشناس بازرسی وبرنامه ریزی تعمیرات برق وابزاردقیق(1)</v>
      </c>
      <c r="G953" s="1" t="s">
        <v>1000</v>
      </c>
      <c r="H953" t="str">
        <f>VLOOKUP(Table1113[[#This Row],[نام شخص کارشناس نظارت]],Table1[],3,0)</f>
        <v>کارشناس برق و ابزار دقیق نظارت (2)</v>
      </c>
      <c r="I953" s="1">
        <f>COUNTIF(Table2[کد سیستم],Table1113[[#This Row],[کد سیستم]])</f>
        <v>1</v>
      </c>
    </row>
    <row r="954" spans="1:9" hidden="1" x14ac:dyDescent="0.25">
      <c r="A954" s="1">
        <v>953</v>
      </c>
      <c r="B954" s="1" t="s">
        <v>3475</v>
      </c>
      <c r="C954" s="1" t="s">
        <v>3475</v>
      </c>
      <c r="D954" s="1" t="s">
        <v>3760</v>
      </c>
      <c r="E954" s="1" t="s">
        <v>418</v>
      </c>
      <c r="F954" s="1" t="str">
        <f>VLOOKUP(Table1113[[#This Row],[نام کارشناس دفتر فنی]],Table1[],3,0)</f>
        <v>کارشناس بازرسی وبرنامه ریزی تعمیرات برق وابزاردقیق(1)</v>
      </c>
      <c r="G954" s="1" t="s">
        <v>1000</v>
      </c>
      <c r="H954" t="str">
        <f>VLOOKUP(Table1113[[#This Row],[نام شخص کارشناس نظارت]],Table1[],3,0)</f>
        <v>کارشناس برق و ابزار دقیق نظارت (2)</v>
      </c>
      <c r="I954" s="1">
        <f>COUNTIF(Table2[کد سیستم],Table1113[[#This Row],[کد سیستم]])</f>
        <v>1</v>
      </c>
    </row>
    <row r="955" spans="1:9" hidden="1" x14ac:dyDescent="0.25">
      <c r="A955" s="1">
        <v>954</v>
      </c>
      <c r="B955" s="1" t="s">
        <v>3477</v>
      </c>
      <c r="C955" s="1" t="s">
        <v>3477</v>
      </c>
      <c r="D955" s="1" t="s">
        <v>3760</v>
      </c>
      <c r="E955" s="1" t="s">
        <v>418</v>
      </c>
      <c r="F955" s="1" t="str">
        <f>VLOOKUP(Table1113[[#This Row],[نام کارشناس دفتر فنی]],Table1[],3,0)</f>
        <v>کارشناس بازرسی وبرنامه ریزی تعمیرات برق وابزاردقیق(1)</v>
      </c>
      <c r="G955" s="1" t="s">
        <v>1000</v>
      </c>
      <c r="H955" t="str">
        <f>VLOOKUP(Table1113[[#This Row],[نام شخص کارشناس نظارت]],Table1[],3,0)</f>
        <v>کارشناس برق و ابزار دقیق نظارت (2)</v>
      </c>
      <c r="I955" s="1">
        <f>COUNTIF(Table2[کد سیستم],Table1113[[#This Row],[کد سیستم]])</f>
        <v>1</v>
      </c>
    </row>
    <row r="956" spans="1:9" hidden="1" x14ac:dyDescent="0.25">
      <c r="A956" s="1">
        <v>955</v>
      </c>
      <c r="B956" s="1" t="s">
        <v>3479</v>
      </c>
      <c r="C956" s="1" t="s">
        <v>3479</v>
      </c>
      <c r="D956" s="1" t="s">
        <v>3760</v>
      </c>
      <c r="E956" s="1" t="s">
        <v>418</v>
      </c>
      <c r="F956" s="1" t="str">
        <f>VLOOKUP(Table1113[[#This Row],[نام کارشناس دفتر فنی]],Table1[],3,0)</f>
        <v>کارشناس بازرسی وبرنامه ریزی تعمیرات برق وابزاردقیق(1)</v>
      </c>
      <c r="G956" s="1" t="s">
        <v>1000</v>
      </c>
      <c r="H956" t="str">
        <f>VLOOKUP(Table1113[[#This Row],[نام شخص کارشناس نظارت]],Table1[],3,0)</f>
        <v>کارشناس برق و ابزار دقیق نظارت (2)</v>
      </c>
      <c r="I956" s="1">
        <f>COUNTIF(Table2[کد سیستم],Table1113[[#This Row],[کد سیستم]])</f>
        <v>1</v>
      </c>
    </row>
    <row r="957" spans="1:9" hidden="1" x14ac:dyDescent="0.25">
      <c r="A957" s="1">
        <v>956</v>
      </c>
      <c r="B957" s="1" t="s">
        <v>3481</v>
      </c>
      <c r="C957" s="1" t="s">
        <v>3481</v>
      </c>
      <c r="D957" s="1" t="s">
        <v>3760</v>
      </c>
      <c r="E957" s="1" t="s">
        <v>418</v>
      </c>
      <c r="F957" s="1" t="str">
        <f>VLOOKUP(Table1113[[#This Row],[نام کارشناس دفتر فنی]],Table1[],3,0)</f>
        <v>کارشناس بازرسی وبرنامه ریزی تعمیرات برق وابزاردقیق(1)</v>
      </c>
      <c r="G957" s="1" t="s">
        <v>1000</v>
      </c>
      <c r="H957" t="str">
        <f>VLOOKUP(Table1113[[#This Row],[نام شخص کارشناس نظارت]],Table1[],3,0)</f>
        <v>کارشناس برق و ابزار دقیق نظارت (2)</v>
      </c>
      <c r="I957" s="1">
        <f>COUNTIF(Table2[کد سیستم],Table1113[[#This Row],[کد سیستم]])</f>
        <v>1</v>
      </c>
    </row>
    <row r="958" spans="1:9" hidden="1" x14ac:dyDescent="0.25">
      <c r="A958" s="1">
        <v>957</v>
      </c>
      <c r="B958" s="1" t="s">
        <v>3483</v>
      </c>
      <c r="C958" s="1" t="s">
        <v>3483</v>
      </c>
      <c r="D958" s="1" t="s">
        <v>3760</v>
      </c>
      <c r="E958" s="1" t="s">
        <v>418</v>
      </c>
      <c r="F958" s="1" t="str">
        <f>VLOOKUP(Table1113[[#This Row],[نام کارشناس دفتر فنی]],Table1[],3,0)</f>
        <v>کارشناس بازرسی وبرنامه ریزی تعمیرات برق وابزاردقیق(1)</v>
      </c>
      <c r="G958" s="1" t="s">
        <v>1000</v>
      </c>
      <c r="H958" t="str">
        <f>VLOOKUP(Table1113[[#This Row],[نام شخص کارشناس نظارت]],Table1[],3,0)</f>
        <v>کارشناس برق و ابزار دقیق نظارت (2)</v>
      </c>
      <c r="I958" s="1">
        <f>COUNTIF(Table2[کد سیستم],Table1113[[#This Row],[کد سیستم]])</f>
        <v>1</v>
      </c>
    </row>
    <row r="959" spans="1:9" hidden="1" x14ac:dyDescent="0.25">
      <c r="A959" s="1">
        <v>958</v>
      </c>
      <c r="B959" s="1" t="s">
        <v>3485</v>
      </c>
      <c r="C959" s="1" t="s">
        <v>3485</v>
      </c>
      <c r="D959" s="1" t="s">
        <v>3760</v>
      </c>
      <c r="E959" s="1" t="s">
        <v>418</v>
      </c>
      <c r="F959" s="1" t="str">
        <f>VLOOKUP(Table1113[[#This Row],[نام کارشناس دفتر فنی]],Table1[],3,0)</f>
        <v>کارشناس بازرسی وبرنامه ریزی تعمیرات برق وابزاردقیق(1)</v>
      </c>
      <c r="G959" s="1" t="s">
        <v>1000</v>
      </c>
      <c r="H959" t="str">
        <f>VLOOKUP(Table1113[[#This Row],[نام شخص کارشناس نظارت]],Table1[],3,0)</f>
        <v>کارشناس برق و ابزار دقیق نظارت (2)</v>
      </c>
      <c r="I959" s="1">
        <f>COUNTIF(Table2[کد سیستم],Table1113[[#This Row],[کد سیستم]])</f>
        <v>1</v>
      </c>
    </row>
    <row r="960" spans="1:9" hidden="1" x14ac:dyDescent="0.25">
      <c r="A960" s="1">
        <v>959</v>
      </c>
      <c r="B960" s="1" t="s">
        <v>3487</v>
      </c>
      <c r="C960" s="1" t="s">
        <v>3487</v>
      </c>
      <c r="D960" s="1" t="s">
        <v>3760</v>
      </c>
      <c r="E960" s="1" t="s">
        <v>418</v>
      </c>
      <c r="F960" s="1" t="str">
        <f>VLOOKUP(Table1113[[#This Row],[نام کارشناس دفتر فنی]],Table1[],3,0)</f>
        <v>کارشناس بازرسی وبرنامه ریزی تعمیرات برق وابزاردقیق(1)</v>
      </c>
      <c r="G960" s="1" t="s">
        <v>1000</v>
      </c>
      <c r="H960" t="str">
        <f>VLOOKUP(Table1113[[#This Row],[نام شخص کارشناس نظارت]],Table1[],3,0)</f>
        <v>کارشناس برق و ابزار دقیق نظارت (2)</v>
      </c>
      <c r="I960" s="1">
        <f>COUNTIF(Table2[کد سیستم],Table1113[[#This Row],[کد سیستم]])</f>
        <v>1</v>
      </c>
    </row>
    <row r="961" spans="1:9" hidden="1" x14ac:dyDescent="0.25">
      <c r="A961" s="1">
        <v>960</v>
      </c>
      <c r="B961" s="1" t="s">
        <v>3489</v>
      </c>
      <c r="C961" s="1" t="s">
        <v>3489</v>
      </c>
      <c r="D961" s="1" t="s">
        <v>3760</v>
      </c>
      <c r="E961" s="1" t="s">
        <v>418</v>
      </c>
      <c r="F961" s="1" t="str">
        <f>VLOOKUP(Table1113[[#This Row],[نام کارشناس دفتر فنی]],Table1[],3,0)</f>
        <v>کارشناس بازرسی وبرنامه ریزی تعمیرات برق وابزاردقیق(1)</v>
      </c>
      <c r="G961" s="1" t="s">
        <v>1000</v>
      </c>
      <c r="H961" t="str">
        <f>VLOOKUP(Table1113[[#This Row],[نام شخص کارشناس نظارت]],Table1[],3,0)</f>
        <v>کارشناس برق و ابزار دقیق نظارت (2)</v>
      </c>
      <c r="I961" s="1">
        <f>COUNTIF(Table2[کد سیستم],Table1113[[#This Row],[کد سیستم]])</f>
        <v>1</v>
      </c>
    </row>
    <row r="962" spans="1:9" hidden="1" x14ac:dyDescent="0.25">
      <c r="A962" s="1">
        <v>961</v>
      </c>
      <c r="B962" s="1" t="s">
        <v>3491</v>
      </c>
      <c r="C962" s="1" t="s">
        <v>3491</v>
      </c>
      <c r="D962" s="1" t="s">
        <v>3760</v>
      </c>
      <c r="E962" s="1" t="s">
        <v>418</v>
      </c>
      <c r="F962" s="1" t="str">
        <f>VLOOKUP(Table1113[[#This Row],[نام کارشناس دفتر فنی]],Table1[],3,0)</f>
        <v>کارشناس بازرسی وبرنامه ریزی تعمیرات برق وابزاردقیق(1)</v>
      </c>
      <c r="G962" s="1" t="s">
        <v>1000</v>
      </c>
      <c r="H962" t="str">
        <f>VLOOKUP(Table1113[[#This Row],[نام شخص کارشناس نظارت]],Table1[],3,0)</f>
        <v>کارشناس برق و ابزار دقیق نظارت (2)</v>
      </c>
      <c r="I962" s="1">
        <f>COUNTIF(Table2[کد سیستم],Table1113[[#This Row],[کد سیستم]])</f>
        <v>1</v>
      </c>
    </row>
    <row r="963" spans="1:9" hidden="1" x14ac:dyDescent="0.25">
      <c r="A963" s="1">
        <v>962</v>
      </c>
      <c r="B963" s="1" t="s">
        <v>3493</v>
      </c>
      <c r="C963" s="1" t="s">
        <v>3493</v>
      </c>
      <c r="D963" s="1" t="s">
        <v>3760</v>
      </c>
      <c r="E963" s="1" t="s">
        <v>418</v>
      </c>
      <c r="F963" s="1" t="str">
        <f>VLOOKUP(Table1113[[#This Row],[نام کارشناس دفتر فنی]],Table1[],3,0)</f>
        <v>کارشناس بازرسی وبرنامه ریزی تعمیرات برق وابزاردقیق(1)</v>
      </c>
      <c r="G963" s="1" t="s">
        <v>1000</v>
      </c>
      <c r="H963" t="str">
        <f>VLOOKUP(Table1113[[#This Row],[نام شخص کارشناس نظارت]],Table1[],3,0)</f>
        <v>کارشناس برق و ابزار دقیق نظارت (2)</v>
      </c>
      <c r="I963" s="1">
        <f>COUNTIF(Table2[کد سیستم],Table1113[[#This Row],[کد سیستم]])</f>
        <v>1</v>
      </c>
    </row>
    <row r="964" spans="1:9" hidden="1" x14ac:dyDescent="0.25">
      <c r="A964" s="1">
        <v>963</v>
      </c>
      <c r="B964" s="1" t="s">
        <v>3495</v>
      </c>
      <c r="C964" s="1" t="s">
        <v>3495</v>
      </c>
      <c r="D964" s="1" t="s">
        <v>3760</v>
      </c>
      <c r="E964" s="1" t="s">
        <v>418</v>
      </c>
      <c r="F964" s="1" t="str">
        <f>VLOOKUP(Table1113[[#This Row],[نام کارشناس دفتر فنی]],Table1[],3,0)</f>
        <v>کارشناس بازرسی وبرنامه ریزی تعمیرات برق وابزاردقیق(1)</v>
      </c>
      <c r="G964" s="1" t="s">
        <v>1000</v>
      </c>
      <c r="H964" t="str">
        <f>VLOOKUP(Table1113[[#This Row],[نام شخص کارشناس نظارت]],Table1[],3,0)</f>
        <v>کارشناس برق و ابزار دقیق نظارت (2)</v>
      </c>
      <c r="I964" s="1">
        <f>COUNTIF(Table2[کد سیستم],Table1113[[#This Row],[کد سیستم]])</f>
        <v>1</v>
      </c>
    </row>
    <row r="965" spans="1:9" hidden="1" x14ac:dyDescent="0.25">
      <c r="A965" s="1">
        <v>964</v>
      </c>
      <c r="B965" s="1" t="s">
        <v>3497</v>
      </c>
      <c r="C965" s="1" t="s">
        <v>3497</v>
      </c>
      <c r="D965" s="1" t="s">
        <v>3760</v>
      </c>
      <c r="E965" s="1" t="s">
        <v>418</v>
      </c>
      <c r="F965" s="1" t="str">
        <f>VLOOKUP(Table1113[[#This Row],[نام کارشناس دفتر فنی]],Table1[],3,0)</f>
        <v>کارشناس بازرسی وبرنامه ریزی تعمیرات برق وابزاردقیق(1)</v>
      </c>
      <c r="G965" s="1" t="s">
        <v>1000</v>
      </c>
      <c r="H965" t="str">
        <f>VLOOKUP(Table1113[[#This Row],[نام شخص کارشناس نظارت]],Table1[],3,0)</f>
        <v>کارشناس برق و ابزار دقیق نظارت (2)</v>
      </c>
      <c r="I965" s="1">
        <f>COUNTIF(Table2[کد سیستم],Table1113[[#This Row],[کد سیستم]])</f>
        <v>1</v>
      </c>
    </row>
    <row r="966" spans="1:9" hidden="1" x14ac:dyDescent="0.25">
      <c r="A966" s="1">
        <v>965</v>
      </c>
      <c r="B966" s="1" t="s">
        <v>3499</v>
      </c>
      <c r="C966" s="1" t="s">
        <v>3499</v>
      </c>
      <c r="D966" s="1" t="s">
        <v>3760</v>
      </c>
      <c r="E966" s="1" t="s">
        <v>418</v>
      </c>
      <c r="F966" s="1" t="str">
        <f>VLOOKUP(Table1113[[#This Row],[نام کارشناس دفتر فنی]],Table1[],3,0)</f>
        <v>کارشناس بازرسی وبرنامه ریزی تعمیرات برق وابزاردقیق(1)</v>
      </c>
      <c r="G966" s="1" t="s">
        <v>1000</v>
      </c>
      <c r="H966" t="str">
        <f>VLOOKUP(Table1113[[#This Row],[نام شخص کارشناس نظارت]],Table1[],3,0)</f>
        <v>کارشناس برق و ابزار دقیق نظارت (2)</v>
      </c>
      <c r="I966" s="1">
        <f>COUNTIF(Table2[کد سیستم],Table1113[[#This Row],[کد سیستم]])</f>
        <v>1</v>
      </c>
    </row>
    <row r="967" spans="1:9" hidden="1" x14ac:dyDescent="0.25">
      <c r="A967" s="1">
        <v>966</v>
      </c>
      <c r="B967" s="1" t="s">
        <v>3501</v>
      </c>
      <c r="C967" s="1" t="s">
        <v>3501</v>
      </c>
      <c r="D967" s="1" t="s">
        <v>3760</v>
      </c>
      <c r="E967" s="1" t="s">
        <v>418</v>
      </c>
      <c r="F967" s="1" t="str">
        <f>VLOOKUP(Table1113[[#This Row],[نام کارشناس دفتر فنی]],Table1[],3,0)</f>
        <v>کارشناس بازرسی وبرنامه ریزی تعمیرات برق وابزاردقیق(1)</v>
      </c>
      <c r="G967" s="1" t="s">
        <v>1000</v>
      </c>
      <c r="H967" t="str">
        <f>VLOOKUP(Table1113[[#This Row],[نام شخص کارشناس نظارت]],Table1[],3,0)</f>
        <v>کارشناس برق و ابزار دقیق نظارت (2)</v>
      </c>
      <c r="I967" s="1">
        <f>COUNTIF(Table2[کد سیستم],Table1113[[#This Row],[کد سیستم]])</f>
        <v>1</v>
      </c>
    </row>
    <row r="968" spans="1:9" hidden="1" x14ac:dyDescent="0.25">
      <c r="A968" s="1">
        <v>967</v>
      </c>
      <c r="B968" s="1" t="s">
        <v>3503</v>
      </c>
      <c r="C968" s="1" t="s">
        <v>3503</v>
      </c>
      <c r="D968" s="1" t="s">
        <v>3760</v>
      </c>
      <c r="E968" s="1" t="s">
        <v>418</v>
      </c>
      <c r="F968" s="1" t="str">
        <f>VLOOKUP(Table1113[[#This Row],[نام کارشناس دفتر فنی]],Table1[],3,0)</f>
        <v>کارشناس بازرسی وبرنامه ریزی تعمیرات برق وابزاردقیق(1)</v>
      </c>
      <c r="G968" s="1" t="s">
        <v>1000</v>
      </c>
      <c r="H968" t="str">
        <f>VLOOKUP(Table1113[[#This Row],[نام شخص کارشناس نظارت]],Table1[],3,0)</f>
        <v>کارشناس برق و ابزار دقیق نظارت (2)</v>
      </c>
      <c r="I968" s="1">
        <f>COUNTIF(Table2[کد سیستم],Table1113[[#This Row],[کد سیستم]])</f>
        <v>1</v>
      </c>
    </row>
    <row r="969" spans="1:9" hidden="1" x14ac:dyDescent="0.25">
      <c r="A969" s="1">
        <v>968</v>
      </c>
      <c r="B969" s="1" t="s">
        <v>3505</v>
      </c>
      <c r="C969" s="1" t="s">
        <v>3505</v>
      </c>
      <c r="D969" s="1" t="s">
        <v>3760</v>
      </c>
      <c r="E969" s="1" t="s">
        <v>418</v>
      </c>
      <c r="F969" s="1" t="str">
        <f>VLOOKUP(Table1113[[#This Row],[نام کارشناس دفتر فنی]],Table1[],3,0)</f>
        <v>کارشناس بازرسی وبرنامه ریزی تعمیرات برق وابزاردقیق(1)</v>
      </c>
      <c r="G969" s="1" t="s">
        <v>1000</v>
      </c>
      <c r="H969" t="str">
        <f>VLOOKUP(Table1113[[#This Row],[نام شخص کارشناس نظارت]],Table1[],3,0)</f>
        <v>کارشناس برق و ابزار دقیق نظارت (2)</v>
      </c>
      <c r="I969" s="1">
        <f>COUNTIF(Table2[کد سیستم],Table1113[[#This Row],[کد سیستم]])</f>
        <v>1</v>
      </c>
    </row>
    <row r="970" spans="1:9" hidden="1" x14ac:dyDescent="0.25">
      <c r="A970" s="1">
        <v>969</v>
      </c>
      <c r="B970" s="1" t="s">
        <v>3507</v>
      </c>
      <c r="C970" s="1" t="s">
        <v>3507</v>
      </c>
      <c r="D970" s="1" t="s">
        <v>3760</v>
      </c>
      <c r="E970" s="1" t="s">
        <v>418</v>
      </c>
      <c r="F970" s="1" t="str">
        <f>VLOOKUP(Table1113[[#This Row],[نام کارشناس دفتر فنی]],Table1[],3,0)</f>
        <v>کارشناس بازرسی وبرنامه ریزی تعمیرات برق وابزاردقیق(1)</v>
      </c>
      <c r="G970" s="1" t="s">
        <v>1000</v>
      </c>
      <c r="H970" t="str">
        <f>VLOOKUP(Table1113[[#This Row],[نام شخص کارشناس نظارت]],Table1[],3,0)</f>
        <v>کارشناس برق و ابزار دقیق نظارت (2)</v>
      </c>
      <c r="I970" s="1">
        <f>COUNTIF(Table2[کد سیستم],Table1113[[#This Row],[کد سیستم]])</f>
        <v>1</v>
      </c>
    </row>
    <row r="971" spans="1:9" hidden="1" x14ac:dyDescent="0.25">
      <c r="A971" s="1">
        <v>970</v>
      </c>
      <c r="B971" s="1" t="s">
        <v>3509</v>
      </c>
      <c r="C971" s="1" t="s">
        <v>3509</v>
      </c>
      <c r="D971" s="1" t="s">
        <v>3760</v>
      </c>
      <c r="E971" s="1" t="s">
        <v>418</v>
      </c>
      <c r="F971" s="1" t="str">
        <f>VLOOKUP(Table1113[[#This Row],[نام کارشناس دفتر فنی]],Table1[],3,0)</f>
        <v>کارشناس بازرسی وبرنامه ریزی تعمیرات برق وابزاردقیق(1)</v>
      </c>
      <c r="G971" s="1" t="s">
        <v>1000</v>
      </c>
      <c r="H971" t="str">
        <f>VLOOKUP(Table1113[[#This Row],[نام شخص کارشناس نظارت]],Table1[],3,0)</f>
        <v>کارشناس برق و ابزار دقیق نظارت (2)</v>
      </c>
      <c r="I971" s="1">
        <f>COUNTIF(Table2[کد سیستم],Table1113[[#This Row],[کد سیستم]])</f>
        <v>1</v>
      </c>
    </row>
    <row r="972" spans="1:9" hidden="1" x14ac:dyDescent="0.25">
      <c r="A972" s="1">
        <v>971</v>
      </c>
      <c r="B972" s="1" t="s">
        <v>3511</v>
      </c>
      <c r="C972" s="1" t="s">
        <v>3511</v>
      </c>
      <c r="D972" s="1" t="s">
        <v>3760</v>
      </c>
      <c r="E972" s="1" t="s">
        <v>418</v>
      </c>
      <c r="F972" s="1" t="str">
        <f>VLOOKUP(Table1113[[#This Row],[نام کارشناس دفتر فنی]],Table1[],3,0)</f>
        <v>کارشناس بازرسی وبرنامه ریزی تعمیرات برق وابزاردقیق(1)</v>
      </c>
      <c r="G972" s="1" t="s">
        <v>1000</v>
      </c>
      <c r="H972" t="str">
        <f>VLOOKUP(Table1113[[#This Row],[نام شخص کارشناس نظارت]],Table1[],3,0)</f>
        <v>کارشناس برق و ابزار دقیق نظارت (2)</v>
      </c>
      <c r="I972" s="1">
        <f>COUNTIF(Table2[کد سیستم],Table1113[[#This Row],[کد سیستم]])</f>
        <v>1</v>
      </c>
    </row>
    <row r="973" spans="1:9" hidden="1" x14ac:dyDescent="0.25">
      <c r="A973" s="1">
        <v>972</v>
      </c>
      <c r="B973" s="1" t="s">
        <v>3513</v>
      </c>
      <c r="C973" s="1" t="s">
        <v>3513</v>
      </c>
      <c r="D973" s="1" t="s">
        <v>3760</v>
      </c>
      <c r="E973" s="1" t="s">
        <v>418</v>
      </c>
      <c r="F973" s="1" t="str">
        <f>VLOOKUP(Table1113[[#This Row],[نام کارشناس دفتر فنی]],Table1[],3,0)</f>
        <v>کارشناس بازرسی وبرنامه ریزی تعمیرات برق وابزاردقیق(1)</v>
      </c>
      <c r="G973" s="1" t="s">
        <v>1000</v>
      </c>
      <c r="H973" t="str">
        <f>VLOOKUP(Table1113[[#This Row],[نام شخص کارشناس نظارت]],Table1[],3,0)</f>
        <v>کارشناس برق و ابزار دقیق نظارت (2)</v>
      </c>
      <c r="I973" s="1">
        <f>COUNTIF(Table2[کد سیستم],Table1113[[#This Row],[کد سیستم]])</f>
        <v>1</v>
      </c>
    </row>
    <row r="974" spans="1:9" hidden="1" x14ac:dyDescent="0.25">
      <c r="A974" s="1">
        <v>973</v>
      </c>
      <c r="B974" s="1" t="s">
        <v>3515</v>
      </c>
      <c r="C974" s="1" t="s">
        <v>3515</v>
      </c>
      <c r="D974" s="1" t="s">
        <v>3760</v>
      </c>
      <c r="E974" s="1" t="s">
        <v>418</v>
      </c>
      <c r="F974" s="1" t="str">
        <f>VLOOKUP(Table1113[[#This Row],[نام کارشناس دفتر فنی]],Table1[],3,0)</f>
        <v>کارشناس بازرسی وبرنامه ریزی تعمیرات برق وابزاردقیق(1)</v>
      </c>
      <c r="G974" s="1" t="s">
        <v>1000</v>
      </c>
      <c r="H974" t="str">
        <f>VLOOKUP(Table1113[[#This Row],[نام شخص کارشناس نظارت]],Table1[],3,0)</f>
        <v>کارشناس برق و ابزار دقیق نظارت (2)</v>
      </c>
      <c r="I974" s="1">
        <f>COUNTIF(Table2[کد سیستم],Table1113[[#This Row],[کد سیستم]])</f>
        <v>1</v>
      </c>
    </row>
    <row r="975" spans="1:9" hidden="1" x14ac:dyDescent="0.25">
      <c r="A975" s="1">
        <v>974</v>
      </c>
      <c r="B975" s="1" t="s">
        <v>3517</v>
      </c>
      <c r="C975" s="1" t="s">
        <v>3517</v>
      </c>
      <c r="D975" s="1" t="s">
        <v>3760</v>
      </c>
      <c r="E975" s="1" t="s">
        <v>418</v>
      </c>
      <c r="F975" s="1" t="str">
        <f>VLOOKUP(Table1113[[#This Row],[نام کارشناس دفتر فنی]],Table1[],3,0)</f>
        <v>کارشناس بازرسی وبرنامه ریزی تعمیرات برق وابزاردقیق(1)</v>
      </c>
      <c r="G975" s="1" t="s">
        <v>1000</v>
      </c>
      <c r="H975" t="str">
        <f>VLOOKUP(Table1113[[#This Row],[نام شخص کارشناس نظارت]],Table1[],3,0)</f>
        <v>کارشناس برق و ابزار دقیق نظارت (2)</v>
      </c>
      <c r="I975" s="1">
        <f>COUNTIF(Table2[کد سیستم],Table1113[[#This Row],[کد سیستم]])</f>
        <v>1</v>
      </c>
    </row>
    <row r="976" spans="1:9" hidden="1" x14ac:dyDescent="0.25">
      <c r="A976" s="1">
        <v>975</v>
      </c>
      <c r="B976" s="1" t="s">
        <v>3519</v>
      </c>
      <c r="C976" s="1" t="s">
        <v>3519</v>
      </c>
      <c r="D976" s="1" t="s">
        <v>3760</v>
      </c>
      <c r="E976" s="1" t="s">
        <v>418</v>
      </c>
      <c r="F976" s="1" t="str">
        <f>VLOOKUP(Table1113[[#This Row],[نام کارشناس دفتر فنی]],Table1[],3,0)</f>
        <v>کارشناس بازرسی وبرنامه ریزی تعمیرات برق وابزاردقیق(1)</v>
      </c>
      <c r="G976" s="1" t="s">
        <v>1000</v>
      </c>
      <c r="H976" t="str">
        <f>VLOOKUP(Table1113[[#This Row],[نام شخص کارشناس نظارت]],Table1[],3,0)</f>
        <v>کارشناس برق و ابزار دقیق نظارت (2)</v>
      </c>
      <c r="I976" s="1">
        <f>COUNTIF(Table2[کد سیستم],Table1113[[#This Row],[کد سیستم]])</f>
        <v>1</v>
      </c>
    </row>
    <row r="977" spans="1:9" hidden="1" x14ac:dyDescent="0.25">
      <c r="A977" s="1">
        <v>976</v>
      </c>
      <c r="B977" s="1" t="s">
        <v>3521</v>
      </c>
      <c r="C977" s="1" t="s">
        <v>3521</v>
      </c>
      <c r="D977" s="1" t="s">
        <v>3760</v>
      </c>
      <c r="E977" s="1" t="s">
        <v>418</v>
      </c>
      <c r="F977" s="1" t="str">
        <f>VLOOKUP(Table1113[[#This Row],[نام کارشناس دفتر فنی]],Table1[],3,0)</f>
        <v>کارشناس بازرسی وبرنامه ریزی تعمیرات برق وابزاردقیق(1)</v>
      </c>
      <c r="G977" s="1" t="s">
        <v>1000</v>
      </c>
      <c r="H977" t="str">
        <f>VLOOKUP(Table1113[[#This Row],[نام شخص کارشناس نظارت]],Table1[],3,0)</f>
        <v>کارشناس برق و ابزار دقیق نظارت (2)</v>
      </c>
      <c r="I977" s="1">
        <f>COUNTIF(Table2[کد سیستم],Table1113[[#This Row],[کد سیستم]])</f>
        <v>1</v>
      </c>
    </row>
    <row r="978" spans="1:9" hidden="1" x14ac:dyDescent="0.25">
      <c r="A978" s="1">
        <v>977</v>
      </c>
      <c r="B978" s="1" t="s">
        <v>3523</v>
      </c>
      <c r="C978" s="1" t="s">
        <v>3523</v>
      </c>
      <c r="D978" s="1" t="s">
        <v>3760</v>
      </c>
      <c r="E978" s="1" t="s">
        <v>418</v>
      </c>
      <c r="F978" s="1" t="str">
        <f>VLOOKUP(Table1113[[#This Row],[نام کارشناس دفتر فنی]],Table1[],3,0)</f>
        <v>کارشناس بازرسی وبرنامه ریزی تعمیرات برق وابزاردقیق(1)</v>
      </c>
      <c r="G978" s="1" t="s">
        <v>1000</v>
      </c>
      <c r="H978" t="str">
        <f>VLOOKUP(Table1113[[#This Row],[نام شخص کارشناس نظارت]],Table1[],3,0)</f>
        <v>کارشناس برق و ابزار دقیق نظارت (2)</v>
      </c>
      <c r="I978" s="1">
        <f>COUNTIF(Table2[کد سیستم],Table1113[[#This Row],[کد سیستم]])</f>
        <v>1</v>
      </c>
    </row>
    <row r="979" spans="1:9" hidden="1" x14ac:dyDescent="0.25">
      <c r="A979" s="1">
        <v>978</v>
      </c>
      <c r="B979" s="1" t="s">
        <v>3525</v>
      </c>
      <c r="C979" s="1" t="s">
        <v>3525</v>
      </c>
      <c r="D979" s="1" t="s">
        <v>3760</v>
      </c>
      <c r="E979" s="1" t="s">
        <v>418</v>
      </c>
      <c r="F979" s="1" t="str">
        <f>VLOOKUP(Table1113[[#This Row],[نام کارشناس دفتر فنی]],Table1[],3,0)</f>
        <v>کارشناس بازرسی وبرنامه ریزی تعمیرات برق وابزاردقیق(1)</v>
      </c>
      <c r="G979" s="1" t="s">
        <v>1000</v>
      </c>
      <c r="H979" t="str">
        <f>VLOOKUP(Table1113[[#This Row],[نام شخص کارشناس نظارت]],Table1[],3,0)</f>
        <v>کارشناس برق و ابزار دقیق نظارت (2)</v>
      </c>
      <c r="I979" s="1">
        <f>COUNTIF(Table2[کد سیستم],Table1113[[#This Row],[کد سیستم]])</f>
        <v>1</v>
      </c>
    </row>
    <row r="980" spans="1:9" hidden="1" x14ac:dyDescent="0.25">
      <c r="A980" s="1">
        <v>979</v>
      </c>
      <c r="B980" s="1" t="s">
        <v>3527</v>
      </c>
      <c r="C980" s="1" t="s">
        <v>3527</v>
      </c>
      <c r="D980" s="1" t="s">
        <v>3760</v>
      </c>
      <c r="E980" s="1" t="s">
        <v>418</v>
      </c>
      <c r="F980" s="1" t="str">
        <f>VLOOKUP(Table1113[[#This Row],[نام کارشناس دفتر فنی]],Table1[],3,0)</f>
        <v>کارشناس بازرسی وبرنامه ریزی تعمیرات برق وابزاردقیق(1)</v>
      </c>
      <c r="G980" s="1" t="s">
        <v>1000</v>
      </c>
      <c r="H980" t="str">
        <f>VLOOKUP(Table1113[[#This Row],[نام شخص کارشناس نظارت]],Table1[],3,0)</f>
        <v>کارشناس برق و ابزار دقیق نظارت (2)</v>
      </c>
      <c r="I980" s="1">
        <f>COUNTIF(Table2[کد سیستم],Table1113[[#This Row],[کد سیستم]])</f>
        <v>1</v>
      </c>
    </row>
    <row r="981" spans="1:9" hidden="1" x14ac:dyDescent="0.25">
      <c r="A981" s="1">
        <v>980</v>
      </c>
      <c r="B981" s="1" t="s">
        <v>3529</v>
      </c>
      <c r="C981" s="1" t="s">
        <v>3529</v>
      </c>
      <c r="D981" s="1" t="s">
        <v>3760</v>
      </c>
      <c r="E981" s="1" t="s">
        <v>418</v>
      </c>
      <c r="F981" s="1" t="str">
        <f>VLOOKUP(Table1113[[#This Row],[نام کارشناس دفتر فنی]],Table1[],3,0)</f>
        <v>کارشناس بازرسی وبرنامه ریزی تعمیرات برق وابزاردقیق(1)</v>
      </c>
      <c r="G981" s="1" t="s">
        <v>1000</v>
      </c>
      <c r="H981" t="str">
        <f>VLOOKUP(Table1113[[#This Row],[نام شخص کارشناس نظارت]],Table1[],3,0)</f>
        <v>کارشناس برق و ابزار دقیق نظارت (2)</v>
      </c>
      <c r="I981" s="1">
        <f>COUNTIF(Table2[کد سیستم],Table1113[[#This Row],[کد سیستم]])</f>
        <v>1</v>
      </c>
    </row>
    <row r="982" spans="1:9" hidden="1" x14ac:dyDescent="0.25">
      <c r="A982" s="1">
        <v>981</v>
      </c>
      <c r="B982" s="1" t="s">
        <v>3531</v>
      </c>
      <c r="C982" s="1" t="s">
        <v>3531</v>
      </c>
      <c r="D982" s="1" t="s">
        <v>3760</v>
      </c>
      <c r="E982" s="1" t="s">
        <v>418</v>
      </c>
      <c r="F982" s="1" t="str">
        <f>VLOOKUP(Table1113[[#This Row],[نام کارشناس دفتر فنی]],Table1[],3,0)</f>
        <v>کارشناس بازرسی وبرنامه ریزی تعمیرات برق وابزاردقیق(1)</v>
      </c>
      <c r="G982" s="1" t="s">
        <v>1000</v>
      </c>
      <c r="H982" t="str">
        <f>VLOOKUP(Table1113[[#This Row],[نام شخص کارشناس نظارت]],Table1[],3,0)</f>
        <v>کارشناس برق و ابزار دقیق نظارت (2)</v>
      </c>
      <c r="I982" s="1">
        <f>COUNTIF(Table2[کد سیستم],Table1113[[#This Row],[کد سیستم]])</f>
        <v>1</v>
      </c>
    </row>
    <row r="983" spans="1:9" hidden="1" x14ac:dyDescent="0.25">
      <c r="A983" s="1">
        <v>982</v>
      </c>
      <c r="B983" s="1" t="s">
        <v>3533</v>
      </c>
      <c r="C983" s="1" t="s">
        <v>3533</v>
      </c>
      <c r="D983" s="1" t="s">
        <v>3760</v>
      </c>
      <c r="E983" s="1" t="s">
        <v>418</v>
      </c>
      <c r="F983" s="1" t="str">
        <f>VLOOKUP(Table1113[[#This Row],[نام کارشناس دفتر فنی]],Table1[],3,0)</f>
        <v>کارشناس بازرسی وبرنامه ریزی تعمیرات برق وابزاردقیق(1)</v>
      </c>
      <c r="G983" s="1" t="s">
        <v>1000</v>
      </c>
      <c r="H983" t="str">
        <f>VLOOKUP(Table1113[[#This Row],[نام شخص کارشناس نظارت]],Table1[],3,0)</f>
        <v>کارشناس برق و ابزار دقیق نظارت (2)</v>
      </c>
      <c r="I983" s="1">
        <f>COUNTIF(Table2[کد سیستم],Table1113[[#This Row],[کد سیستم]])</f>
        <v>1</v>
      </c>
    </row>
    <row r="984" spans="1:9" hidden="1" x14ac:dyDescent="0.25">
      <c r="A984" s="1">
        <v>983</v>
      </c>
      <c r="B984" s="1" t="s">
        <v>3535</v>
      </c>
      <c r="C984" s="1" t="s">
        <v>3535</v>
      </c>
      <c r="D984" s="1" t="s">
        <v>3760</v>
      </c>
      <c r="E984" s="1" t="s">
        <v>418</v>
      </c>
      <c r="F984" s="1" t="str">
        <f>VLOOKUP(Table1113[[#This Row],[نام کارشناس دفتر فنی]],Table1[],3,0)</f>
        <v>کارشناس بازرسی وبرنامه ریزی تعمیرات برق وابزاردقیق(1)</v>
      </c>
      <c r="G984" s="1" t="s">
        <v>1000</v>
      </c>
      <c r="H984" t="str">
        <f>VLOOKUP(Table1113[[#This Row],[نام شخص کارشناس نظارت]],Table1[],3,0)</f>
        <v>کارشناس برق و ابزار دقیق نظارت (2)</v>
      </c>
      <c r="I984" s="1">
        <f>COUNTIF(Table2[کد سیستم],Table1113[[#This Row],[کد سیستم]])</f>
        <v>1</v>
      </c>
    </row>
    <row r="985" spans="1:9" hidden="1" x14ac:dyDescent="0.25">
      <c r="A985" s="1">
        <v>984</v>
      </c>
      <c r="B985" s="1" t="s">
        <v>3537</v>
      </c>
      <c r="C985" s="1" t="s">
        <v>3537</v>
      </c>
      <c r="D985" s="1" t="s">
        <v>3760</v>
      </c>
      <c r="E985" s="1" t="s">
        <v>418</v>
      </c>
      <c r="F985" s="1" t="str">
        <f>VLOOKUP(Table1113[[#This Row],[نام کارشناس دفتر فنی]],Table1[],3,0)</f>
        <v>کارشناس بازرسی وبرنامه ریزی تعمیرات برق وابزاردقیق(1)</v>
      </c>
      <c r="G985" s="1" t="s">
        <v>1000</v>
      </c>
      <c r="H985" t="str">
        <f>VLOOKUP(Table1113[[#This Row],[نام شخص کارشناس نظارت]],Table1[],3,0)</f>
        <v>کارشناس برق و ابزار دقیق نظارت (2)</v>
      </c>
      <c r="I985" s="1">
        <f>COUNTIF(Table2[کد سیستم],Table1113[[#This Row],[کد سیستم]])</f>
        <v>1</v>
      </c>
    </row>
    <row r="986" spans="1:9" hidden="1" x14ac:dyDescent="0.25">
      <c r="A986" s="1">
        <v>985</v>
      </c>
      <c r="B986" s="1" t="s">
        <v>3539</v>
      </c>
      <c r="C986" s="1" t="s">
        <v>3539</v>
      </c>
      <c r="D986" s="1" t="s">
        <v>3760</v>
      </c>
      <c r="E986" s="1" t="s">
        <v>418</v>
      </c>
      <c r="F986" s="1" t="str">
        <f>VLOOKUP(Table1113[[#This Row],[نام کارشناس دفتر فنی]],Table1[],3,0)</f>
        <v>کارشناس بازرسی وبرنامه ریزی تعمیرات برق وابزاردقیق(1)</v>
      </c>
      <c r="G986" s="1" t="s">
        <v>1000</v>
      </c>
      <c r="H986" t="str">
        <f>VLOOKUP(Table1113[[#This Row],[نام شخص کارشناس نظارت]],Table1[],3,0)</f>
        <v>کارشناس برق و ابزار دقیق نظارت (2)</v>
      </c>
      <c r="I986" s="1">
        <f>COUNTIF(Table2[کد سیستم],Table1113[[#This Row],[کد سیستم]])</f>
        <v>1</v>
      </c>
    </row>
    <row r="987" spans="1:9" hidden="1" x14ac:dyDescent="0.25">
      <c r="A987" s="1">
        <v>986</v>
      </c>
      <c r="B987" s="1" t="s">
        <v>3541</v>
      </c>
      <c r="C987" s="1" t="s">
        <v>3541</v>
      </c>
      <c r="D987" s="1" t="s">
        <v>3760</v>
      </c>
      <c r="E987" s="1" t="s">
        <v>418</v>
      </c>
      <c r="F987" s="1" t="str">
        <f>VLOOKUP(Table1113[[#This Row],[نام کارشناس دفتر فنی]],Table1[],3,0)</f>
        <v>کارشناس بازرسی وبرنامه ریزی تعمیرات برق وابزاردقیق(1)</v>
      </c>
      <c r="G987" s="1" t="s">
        <v>1000</v>
      </c>
      <c r="H987" t="str">
        <f>VLOOKUP(Table1113[[#This Row],[نام شخص کارشناس نظارت]],Table1[],3,0)</f>
        <v>کارشناس برق و ابزار دقیق نظارت (2)</v>
      </c>
      <c r="I987" s="1">
        <f>COUNTIF(Table2[کد سیستم],Table1113[[#This Row],[کد سیستم]])</f>
        <v>1</v>
      </c>
    </row>
    <row r="988" spans="1:9" hidden="1" x14ac:dyDescent="0.25">
      <c r="A988" s="1">
        <v>987</v>
      </c>
      <c r="B988" s="1" t="s">
        <v>3543</v>
      </c>
      <c r="C988" s="1" t="s">
        <v>3543</v>
      </c>
      <c r="D988" s="1" t="s">
        <v>3760</v>
      </c>
      <c r="E988" s="1" t="s">
        <v>418</v>
      </c>
      <c r="F988" s="1" t="str">
        <f>VLOOKUP(Table1113[[#This Row],[نام کارشناس دفتر فنی]],Table1[],3,0)</f>
        <v>کارشناس بازرسی وبرنامه ریزی تعمیرات برق وابزاردقیق(1)</v>
      </c>
      <c r="G988" s="1" t="s">
        <v>1000</v>
      </c>
      <c r="H988" t="str">
        <f>VLOOKUP(Table1113[[#This Row],[نام شخص کارشناس نظارت]],Table1[],3,0)</f>
        <v>کارشناس برق و ابزار دقیق نظارت (2)</v>
      </c>
      <c r="I988" s="1">
        <f>COUNTIF(Table2[کد سیستم],Table1113[[#This Row],[کد سیستم]])</f>
        <v>1</v>
      </c>
    </row>
    <row r="989" spans="1:9" hidden="1" x14ac:dyDescent="0.25">
      <c r="A989" s="1">
        <v>988</v>
      </c>
      <c r="B989" s="1" t="s">
        <v>3545</v>
      </c>
      <c r="C989" s="1" t="s">
        <v>3545</v>
      </c>
      <c r="D989" s="1" t="s">
        <v>3760</v>
      </c>
      <c r="E989" s="1" t="s">
        <v>418</v>
      </c>
      <c r="F989" s="1" t="str">
        <f>VLOOKUP(Table1113[[#This Row],[نام کارشناس دفتر فنی]],Table1[],3,0)</f>
        <v>کارشناس بازرسی وبرنامه ریزی تعمیرات برق وابزاردقیق(1)</v>
      </c>
      <c r="G989" s="1" t="s">
        <v>1000</v>
      </c>
      <c r="H989" t="str">
        <f>VLOOKUP(Table1113[[#This Row],[نام شخص کارشناس نظارت]],Table1[],3,0)</f>
        <v>کارشناس برق و ابزار دقیق نظارت (2)</v>
      </c>
      <c r="I989" s="1">
        <f>COUNTIF(Table2[کد سیستم],Table1113[[#This Row],[کد سیستم]])</f>
        <v>1</v>
      </c>
    </row>
    <row r="990" spans="1:9" hidden="1" x14ac:dyDescent="0.25">
      <c r="A990" s="1">
        <v>989</v>
      </c>
      <c r="B990" s="1" t="s">
        <v>3547</v>
      </c>
      <c r="C990" s="1" t="s">
        <v>3547</v>
      </c>
      <c r="D990" s="1" t="s">
        <v>3760</v>
      </c>
      <c r="E990" s="1" t="s">
        <v>418</v>
      </c>
      <c r="F990" s="1" t="str">
        <f>VLOOKUP(Table1113[[#This Row],[نام کارشناس دفتر فنی]],Table1[],3,0)</f>
        <v>کارشناس بازرسی وبرنامه ریزی تعمیرات برق وابزاردقیق(1)</v>
      </c>
      <c r="G990" s="1" t="s">
        <v>1000</v>
      </c>
      <c r="H990" t="str">
        <f>VLOOKUP(Table1113[[#This Row],[نام شخص کارشناس نظارت]],Table1[],3,0)</f>
        <v>کارشناس برق و ابزار دقیق نظارت (2)</v>
      </c>
      <c r="I990" s="1">
        <f>COUNTIF(Table2[کد سیستم],Table1113[[#This Row],[کد سیستم]])</f>
        <v>1</v>
      </c>
    </row>
    <row r="991" spans="1:9" hidden="1" x14ac:dyDescent="0.25">
      <c r="A991" s="1">
        <v>990</v>
      </c>
      <c r="B991" s="1" t="s">
        <v>3549</v>
      </c>
      <c r="C991" s="1" t="s">
        <v>3549</v>
      </c>
      <c r="D991" s="1" t="s">
        <v>3760</v>
      </c>
      <c r="E991" s="1" t="s">
        <v>418</v>
      </c>
      <c r="F991" s="1" t="str">
        <f>VLOOKUP(Table1113[[#This Row],[نام کارشناس دفتر فنی]],Table1[],3,0)</f>
        <v>کارشناس بازرسی وبرنامه ریزی تعمیرات برق وابزاردقیق(1)</v>
      </c>
      <c r="G991" s="1" t="s">
        <v>1000</v>
      </c>
      <c r="H991" t="str">
        <f>VLOOKUP(Table1113[[#This Row],[نام شخص کارشناس نظارت]],Table1[],3,0)</f>
        <v>کارشناس برق و ابزار دقیق نظارت (2)</v>
      </c>
      <c r="I991" s="1">
        <f>COUNTIF(Table2[کد سیستم],Table1113[[#This Row],[کد سیستم]])</f>
        <v>1</v>
      </c>
    </row>
    <row r="992" spans="1:9" hidden="1" x14ac:dyDescent="0.25">
      <c r="A992" s="1">
        <v>991</v>
      </c>
      <c r="B992" s="1" t="s">
        <v>3551</v>
      </c>
      <c r="C992" s="1" t="s">
        <v>3551</v>
      </c>
      <c r="D992" s="1" t="s">
        <v>3760</v>
      </c>
      <c r="E992" s="1" t="s">
        <v>418</v>
      </c>
      <c r="F992" s="1" t="str">
        <f>VLOOKUP(Table1113[[#This Row],[نام کارشناس دفتر فنی]],Table1[],3,0)</f>
        <v>کارشناس بازرسی وبرنامه ریزی تعمیرات برق وابزاردقیق(1)</v>
      </c>
      <c r="G992" s="1" t="s">
        <v>1000</v>
      </c>
      <c r="H992" t="str">
        <f>VLOOKUP(Table1113[[#This Row],[نام شخص کارشناس نظارت]],Table1[],3,0)</f>
        <v>کارشناس برق و ابزار دقیق نظارت (2)</v>
      </c>
      <c r="I992" s="1">
        <f>COUNTIF(Table2[کد سیستم],Table1113[[#This Row],[کد سیستم]])</f>
        <v>1</v>
      </c>
    </row>
    <row r="993" spans="1:9" hidden="1" x14ac:dyDescent="0.25">
      <c r="A993" s="1">
        <v>992</v>
      </c>
      <c r="B993" s="1" t="s">
        <v>3553</v>
      </c>
      <c r="C993" s="1" t="s">
        <v>3553</v>
      </c>
      <c r="D993" s="1" t="s">
        <v>3760</v>
      </c>
      <c r="E993" s="1" t="s">
        <v>418</v>
      </c>
      <c r="F993" s="1" t="str">
        <f>VLOOKUP(Table1113[[#This Row],[نام کارشناس دفتر فنی]],Table1[],3,0)</f>
        <v>کارشناس بازرسی وبرنامه ریزی تعمیرات برق وابزاردقیق(1)</v>
      </c>
      <c r="G993" s="1" t="s">
        <v>1000</v>
      </c>
      <c r="H993" t="str">
        <f>VLOOKUP(Table1113[[#This Row],[نام شخص کارشناس نظارت]],Table1[],3,0)</f>
        <v>کارشناس برق و ابزار دقیق نظارت (2)</v>
      </c>
      <c r="I993" s="1">
        <f>COUNTIF(Table2[کد سیستم],Table1113[[#This Row],[کد سیستم]])</f>
        <v>1</v>
      </c>
    </row>
    <row r="994" spans="1:9" hidden="1" x14ac:dyDescent="0.25">
      <c r="A994" s="1">
        <v>993</v>
      </c>
      <c r="B994" s="1" t="s">
        <v>3555</v>
      </c>
      <c r="C994" s="1" t="s">
        <v>3555</v>
      </c>
      <c r="D994" s="1" t="s">
        <v>3760</v>
      </c>
      <c r="E994" s="1" t="s">
        <v>418</v>
      </c>
      <c r="F994" s="1" t="str">
        <f>VLOOKUP(Table1113[[#This Row],[نام کارشناس دفتر فنی]],Table1[],3,0)</f>
        <v>کارشناس بازرسی وبرنامه ریزی تعمیرات برق وابزاردقیق(1)</v>
      </c>
      <c r="G994" s="1" t="s">
        <v>1000</v>
      </c>
      <c r="H994" t="str">
        <f>VLOOKUP(Table1113[[#This Row],[نام شخص کارشناس نظارت]],Table1[],3,0)</f>
        <v>کارشناس برق و ابزار دقیق نظارت (2)</v>
      </c>
      <c r="I994" s="1">
        <f>COUNTIF(Table2[کد سیستم],Table1113[[#This Row],[کد سیستم]])</f>
        <v>1</v>
      </c>
    </row>
    <row r="995" spans="1:9" hidden="1" x14ac:dyDescent="0.25">
      <c r="A995" s="1">
        <v>994</v>
      </c>
      <c r="B995" s="1" t="s">
        <v>3557</v>
      </c>
      <c r="C995" s="1" t="s">
        <v>3557</v>
      </c>
      <c r="D995" s="1" t="s">
        <v>3760</v>
      </c>
      <c r="E995" s="1" t="s">
        <v>418</v>
      </c>
      <c r="F995" s="1" t="str">
        <f>VLOOKUP(Table1113[[#This Row],[نام کارشناس دفتر فنی]],Table1[],3,0)</f>
        <v>کارشناس بازرسی وبرنامه ریزی تعمیرات برق وابزاردقیق(1)</v>
      </c>
      <c r="G995" s="1" t="s">
        <v>1000</v>
      </c>
      <c r="H995" t="str">
        <f>VLOOKUP(Table1113[[#This Row],[نام شخص کارشناس نظارت]],Table1[],3,0)</f>
        <v>کارشناس برق و ابزار دقیق نظارت (2)</v>
      </c>
      <c r="I995" s="1">
        <f>COUNTIF(Table2[کد سیستم],Table1113[[#This Row],[کد سیستم]])</f>
        <v>1</v>
      </c>
    </row>
    <row r="996" spans="1:9" hidden="1" x14ac:dyDescent="0.25">
      <c r="A996" s="1">
        <v>995</v>
      </c>
      <c r="B996" s="1" t="s">
        <v>3559</v>
      </c>
      <c r="C996" s="1" t="s">
        <v>3559</v>
      </c>
      <c r="D996" s="1" t="s">
        <v>3760</v>
      </c>
      <c r="E996" s="1" t="s">
        <v>418</v>
      </c>
      <c r="F996" s="1" t="str">
        <f>VLOOKUP(Table1113[[#This Row],[نام کارشناس دفتر فنی]],Table1[],3,0)</f>
        <v>کارشناس بازرسی وبرنامه ریزی تعمیرات برق وابزاردقیق(1)</v>
      </c>
      <c r="G996" s="1" t="s">
        <v>1000</v>
      </c>
      <c r="H996" t="str">
        <f>VLOOKUP(Table1113[[#This Row],[نام شخص کارشناس نظارت]],Table1[],3,0)</f>
        <v>کارشناس برق و ابزار دقیق نظارت (2)</v>
      </c>
      <c r="I996" s="1">
        <f>COUNTIF(Table2[کد سیستم],Table1113[[#This Row],[کد سیستم]])</f>
        <v>1</v>
      </c>
    </row>
    <row r="997" spans="1:9" hidden="1" x14ac:dyDescent="0.25">
      <c r="A997" s="1">
        <v>996</v>
      </c>
      <c r="B997" s="1" t="s">
        <v>3561</v>
      </c>
      <c r="C997" s="1" t="s">
        <v>3561</v>
      </c>
      <c r="D997" s="1" t="s">
        <v>3760</v>
      </c>
      <c r="E997" s="1" t="s">
        <v>418</v>
      </c>
      <c r="F997" s="1" t="str">
        <f>VLOOKUP(Table1113[[#This Row],[نام کارشناس دفتر فنی]],Table1[],3,0)</f>
        <v>کارشناس بازرسی وبرنامه ریزی تعمیرات برق وابزاردقیق(1)</v>
      </c>
      <c r="G997" s="1" t="s">
        <v>1000</v>
      </c>
      <c r="H997" t="str">
        <f>VLOOKUP(Table1113[[#This Row],[نام شخص کارشناس نظارت]],Table1[],3,0)</f>
        <v>کارشناس برق و ابزار دقیق نظارت (2)</v>
      </c>
      <c r="I997" s="1">
        <f>COUNTIF(Table2[کد سیستم],Table1113[[#This Row],[کد سیستم]])</f>
        <v>1</v>
      </c>
    </row>
    <row r="998" spans="1:9" hidden="1" x14ac:dyDescent="0.25">
      <c r="A998" s="1">
        <v>997</v>
      </c>
      <c r="B998" s="1" t="s">
        <v>3563</v>
      </c>
      <c r="C998" s="1" t="s">
        <v>3563</v>
      </c>
      <c r="D998" s="1" t="s">
        <v>3760</v>
      </c>
      <c r="E998" s="1" t="s">
        <v>418</v>
      </c>
      <c r="F998" s="1" t="str">
        <f>VLOOKUP(Table1113[[#This Row],[نام کارشناس دفتر فنی]],Table1[],3,0)</f>
        <v>کارشناس بازرسی وبرنامه ریزی تعمیرات برق وابزاردقیق(1)</v>
      </c>
      <c r="G998" s="1" t="s">
        <v>1000</v>
      </c>
      <c r="H998" t="str">
        <f>VLOOKUP(Table1113[[#This Row],[نام شخص کارشناس نظارت]],Table1[],3,0)</f>
        <v>کارشناس برق و ابزار دقیق نظارت (2)</v>
      </c>
      <c r="I998" s="1">
        <f>COUNTIF(Table2[کد سیستم],Table1113[[#This Row],[کد سیستم]])</f>
        <v>1</v>
      </c>
    </row>
    <row r="999" spans="1:9" hidden="1" x14ac:dyDescent="0.25">
      <c r="A999" s="1">
        <v>998</v>
      </c>
      <c r="B999" s="1" t="s">
        <v>3565</v>
      </c>
      <c r="C999" s="1" t="s">
        <v>3565</v>
      </c>
      <c r="D999" s="1" t="s">
        <v>3760</v>
      </c>
      <c r="E999" s="1" t="s">
        <v>418</v>
      </c>
      <c r="F999" s="1" t="str">
        <f>VLOOKUP(Table1113[[#This Row],[نام کارشناس دفتر فنی]],Table1[],3,0)</f>
        <v>کارشناس بازرسی وبرنامه ریزی تعمیرات برق وابزاردقیق(1)</v>
      </c>
      <c r="G999" s="1" t="s">
        <v>1000</v>
      </c>
      <c r="H999" t="str">
        <f>VLOOKUP(Table1113[[#This Row],[نام شخص کارشناس نظارت]],Table1[],3,0)</f>
        <v>کارشناس برق و ابزار دقیق نظارت (2)</v>
      </c>
      <c r="I999" s="1">
        <f>COUNTIF(Table2[کد سیستم],Table1113[[#This Row],[کد سیستم]])</f>
        <v>1</v>
      </c>
    </row>
    <row r="1000" spans="1:9" hidden="1" x14ac:dyDescent="0.25">
      <c r="A1000" s="1">
        <v>999</v>
      </c>
      <c r="B1000" s="1" t="s">
        <v>3567</v>
      </c>
      <c r="C1000" s="1" t="s">
        <v>3567</v>
      </c>
      <c r="D1000" s="1" t="s">
        <v>3760</v>
      </c>
      <c r="E1000" s="1" t="s">
        <v>418</v>
      </c>
      <c r="F1000" s="1" t="str">
        <f>VLOOKUP(Table1113[[#This Row],[نام کارشناس دفتر فنی]],Table1[],3,0)</f>
        <v>کارشناس بازرسی وبرنامه ریزی تعمیرات برق وابزاردقیق(1)</v>
      </c>
      <c r="G1000" s="1" t="s">
        <v>1000</v>
      </c>
      <c r="H1000" t="str">
        <f>VLOOKUP(Table1113[[#This Row],[نام شخص کارشناس نظارت]],Table1[],3,0)</f>
        <v>کارشناس برق و ابزار دقیق نظارت (2)</v>
      </c>
      <c r="I1000" s="1">
        <f>COUNTIF(Table2[کد سیستم],Table1113[[#This Row],[کد سیستم]])</f>
        <v>1</v>
      </c>
    </row>
    <row r="1001" spans="1:9" hidden="1" x14ac:dyDescent="0.25">
      <c r="A1001" s="1">
        <v>1000</v>
      </c>
      <c r="B1001" s="1" t="s">
        <v>3569</v>
      </c>
      <c r="C1001" s="1" t="s">
        <v>3569</v>
      </c>
      <c r="D1001" s="1" t="s">
        <v>3760</v>
      </c>
      <c r="E1001" s="1" t="s">
        <v>418</v>
      </c>
      <c r="F1001" s="1" t="str">
        <f>VLOOKUP(Table1113[[#This Row],[نام کارشناس دفتر فنی]],Table1[],3,0)</f>
        <v>کارشناس بازرسی وبرنامه ریزی تعمیرات برق وابزاردقیق(1)</v>
      </c>
      <c r="G1001" s="1" t="s">
        <v>1000</v>
      </c>
      <c r="H1001" t="str">
        <f>VLOOKUP(Table1113[[#This Row],[نام شخص کارشناس نظارت]],Table1[],3,0)</f>
        <v>کارشناس برق و ابزار دقیق نظارت (2)</v>
      </c>
      <c r="I1001" s="1">
        <f>COUNTIF(Table2[کد سیستم],Table1113[[#This Row],[کد سیستم]])</f>
        <v>1</v>
      </c>
    </row>
    <row r="1002" spans="1:9" hidden="1" x14ac:dyDescent="0.25">
      <c r="A1002" s="1">
        <v>1001</v>
      </c>
      <c r="B1002" s="1" t="s">
        <v>3571</v>
      </c>
      <c r="C1002" s="1" t="s">
        <v>3571</v>
      </c>
      <c r="D1002" s="1" t="s">
        <v>3760</v>
      </c>
      <c r="E1002" s="1" t="s">
        <v>418</v>
      </c>
      <c r="F1002" s="1" t="str">
        <f>VLOOKUP(Table1113[[#This Row],[نام کارشناس دفتر فنی]],Table1[],3,0)</f>
        <v>کارشناس بازرسی وبرنامه ریزی تعمیرات برق وابزاردقیق(1)</v>
      </c>
      <c r="G1002" s="1" t="s">
        <v>1000</v>
      </c>
      <c r="H1002" t="str">
        <f>VLOOKUP(Table1113[[#This Row],[نام شخص کارشناس نظارت]],Table1[],3,0)</f>
        <v>کارشناس برق و ابزار دقیق نظارت (2)</v>
      </c>
      <c r="I1002" s="1">
        <f>COUNTIF(Table2[کد سیستم],Table1113[[#This Row],[کد سیستم]])</f>
        <v>1</v>
      </c>
    </row>
    <row r="1003" spans="1:9" hidden="1" x14ac:dyDescent="0.25">
      <c r="A1003" s="1">
        <v>1002</v>
      </c>
      <c r="B1003" s="1" t="s">
        <v>3573</v>
      </c>
      <c r="C1003" s="1" t="s">
        <v>3573</v>
      </c>
      <c r="D1003" s="1" t="s">
        <v>3760</v>
      </c>
      <c r="E1003" s="1" t="s">
        <v>418</v>
      </c>
      <c r="F1003" s="1" t="str">
        <f>VLOOKUP(Table1113[[#This Row],[نام کارشناس دفتر فنی]],Table1[],3,0)</f>
        <v>کارشناس بازرسی وبرنامه ریزی تعمیرات برق وابزاردقیق(1)</v>
      </c>
      <c r="G1003" s="1" t="s">
        <v>1000</v>
      </c>
      <c r="H1003" t="str">
        <f>VLOOKUP(Table1113[[#This Row],[نام شخص کارشناس نظارت]],Table1[],3,0)</f>
        <v>کارشناس برق و ابزار دقیق نظارت (2)</v>
      </c>
      <c r="I1003" s="1">
        <f>COUNTIF(Table2[کد سیستم],Table1113[[#This Row],[کد سیستم]])</f>
        <v>1</v>
      </c>
    </row>
    <row r="1004" spans="1:9" hidden="1" x14ac:dyDescent="0.25">
      <c r="A1004" s="1">
        <v>1003</v>
      </c>
      <c r="B1004" s="1" t="s">
        <v>3575</v>
      </c>
      <c r="C1004" s="1" t="s">
        <v>3575</v>
      </c>
      <c r="D1004" s="1" t="s">
        <v>3760</v>
      </c>
      <c r="E1004" s="1" t="s">
        <v>418</v>
      </c>
      <c r="F1004" s="1" t="str">
        <f>VLOOKUP(Table1113[[#This Row],[نام کارشناس دفتر فنی]],Table1[],3,0)</f>
        <v>کارشناس بازرسی وبرنامه ریزی تعمیرات برق وابزاردقیق(1)</v>
      </c>
      <c r="G1004" s="1" t="s">
        <v>1000</v>
      </c>
      <c r="H1004" t="str">
        <f>VLOOKUP(Table1113[[#This Row],[نام شخص کارشناس نظارت]],Table1[],3,0)</f>
        <v>کارشناس برق و ابزار دقیق نظارت (2)</v>
      </c>
      <c r="I1004" s="1">
        <f>COUNTIF(Table2[کد سیستم],Table1113[[#This Row],[کد سیستم]])</f>
        <v>1</v>
      </c>
    </row>
    <row r="1005" spans="1:9" hidden="1" x14ac:dyDescent="0.25">
      <c r="A1005" s="1">
        <v>1004</v>
      </c>
      <c r="B1005" s="1" t="s">
        <v>3577</v>
      </c>
      <c r="C1005" s="1" t="s">
        <v>3577</v>
      </c>
      <c r="D1005" s="1" t="s">
        <v>3760</v>
      </c>
      <c r="E1005" s="1" t="s">
        <v>418</v>
      </c>
      <c r="F1005" s="1" t="str">
        <f>VLOOKUP(Table1113[[#This Row],[نام کارشناس دفتر فنی]],Table1[],3,0)</f>
        <v>کارشناس بازرسی وبرنامه ریزی تعمیرات برق وابزاردقیق(1)</v>
      </c>
      <c r="G1005" s="1" t="s">
        <v>1000</v>
      </c>
      <c r="H1005" t="str">
        <f>VLOOKUP(Table1113[[#This Row],[نام شخص کارشناس نظارت]],Table1[],3,0)</f>
        <v>کارشناس برق و ابزار دقیق نظارت (2)</v>
      </c>
      <c r="I1005" s="1">
        <f>COUNTIF(Table2[کد سیستم],Table1113[[#This Row],[کد سیستم]])</f>
        <v>1</v>
      </c>
    </row>
    <row r="1006" spans="1:9" hidden="1" x14ac:dyDescent="0.25">
      <c r="A1006" s="1">
        <v>1005</v>
      </c>
      <c r="B1006" s="1" t="s">
        <v>3579</v>
      </c>
      <c r="C1006" s="1" t="s">
        <v>3579</v>
      </c>
      <c r="D1006" s="1" t="s">
        <v>3760</v>
      </c>
      <c r="E1006" s="1" t="s">
        <v>418</v>
      </c>
      <c r="F1006" s="1" t="str">
        <f>VLOOKUP(Table1113[[#This Row],[نام کارشناس دفتر فنی]],Table1[],3,0)</f>
        <v>کارشناس بازرسی وبرنامه ریزی تعمیرات برق وابزاردقیق(1)</v>
      </c>
      <c r="G1006" s="1" t="s">
        <v>1000</v>
      </c>
      <c r="H1006" t="str">
        <f>VLOOKUP(Table1113[[#This Row],[نام شخص کارشناس نظارت]],Table1[],3,0)</f>
        <v>کارشناس برق و ابزار دقیق نظارت (2)</v>
      </c>
      <c r="I1006" s="1">
        <f>COUNTIF(Table2[کد سیستم],Table1113[[#This Row],[کد سیستم]])</f>
        <v>1</v>
      </c>
    </row>
    <row r="1007" spans="1:9" hidden="1" x14ac:dyDescent="0.25">
      <c r="A1007" s="1">
        <v>1006</v>
      </c>
      <c r="B1007" s="1" t="s">
        <v>3581</v>
      </c>
      <c r="C1007" s="1" t="s">
        <v>3581</v>
      </c>
      <c r="D1007" s="1" t="s">
        <v>3760</v>
      </c>
      <c r="E1007" s="1" t="s">
        <v>418</v>
      </c>
      <c r="F1007" s="1" t="str">
        <f>VLOOKUP(Table1113[[#This Row],[نام کارشناس دفتر فنی]],Table1[],3,0)</f>
        <v>کارشناس بازرسی وبرنامه ریزی تعمیرات برق وابزاردقیق(1)</v>
      </c>
      <c r="G1007" s="1" t="s">
        <v>1000</v>
      </c>
      <c r="H1007" t="str">
        <f>VLOOKUP(Table1113[[#This Row],[نام شخص کارشناس نظارت]],Table1[],3,0)</f>
        <v>کارشناس برق و ابزار دقیق نظارت (2)</v>
      </c>
      <c r="I1007" s="1">
        <f>COUNTIF(Table2[کد سیستم],Table1113[[#This Row],[کد سیستم]])</f>
        <v>1</v>
      </c>
    </row>
    <row r="1008" spans="1:9" hidden="1" x14ac:dyDescent="0.25">
      <c r="A1008" s="1">
        <v>1007</v>
      </c>
      <c r="B1008" s="1" t="s">
        <v>3583</v>
      </c>
      <c r="C1008" s="1" t="s">
        <v>3583</v>
      </c>
      <c r="D1008" s="1" t="s">
        <v>3760</v>
      </c>
      <c r="E1008" s="1" t="s">
        <v>418</v>
      </c>
      <c r="F1008" s="1" t="str">
        <f>VLOOKUP(Table1113[[#This Row],[نام کارشناس دفتر فنی]],Table1[],3,0)</f>
        <v>کارشناس بازرسی وبرنامه ریزی تعمیرات برق وابزاردقیق(1)</v>
      </c>
      <c r="G1008" s="1" t="s">
        <v>1000</v>
      </c>
      <c r="H1008" t="str">
        <f>VLOOKUP(Table1113[[#This Row],[نام شخص کارشناس نظارت]],Table1[],3,0)</f>
        <v>کارشناس برق و ابزار دقیق نظارت (2)</v>
      </c>
      <c r="I1008" s="1">
        <f>COUNTIF(Table2[کد سیستم],Table1113[[#This Row],[کد سیستم]])</f>
        <v>1</v>
      </c>
    </row>
    <row r="1009" spans="1:9" hidden="1" x14ac:dyDescent="0.25">
      <c r="A1009" s="1">
        <v>1008</v>
      </c>
      <c r="B1009" s="1" t="s">
        <v>3585</v>
      </c>
      <c r="C1009" s="1" t="s">
        <v>3585</v>
      </c>
      <c r="D1009" s="1" t="s">
        <v>3760</v>
      </c>
      <c r="E1009" s="1" t="s">
        <v>418</v>
      </c>
      <c r="F1009" s="1" t="str">
        <f>VLOOKUP(Table1113[[#This Row],[نام کارشناس دفتر فنی]],Table1[],3,0)</f>
        <v>کارشناس بازرسی وبرنامه ریزی تعمیرات برق وابزاردقیق(1)</v>
      </c>
      <c r="G1009" s="1" t="s">
        <v>1000</v>
      </c>
      <c r="H1009" t="str">
        <f>VLOOKUP(Table1113[[#This Row],[نام شخص کارشناس نظارت]],Table1[],3,0)</f>
        <v>کارشناس برق و ابزار دقیق نظارت (2)</v>
      </c>
      <c r="I1009" s="1">
        <f>COUNTIF(Table2[کد سیستم],Table1113[[#This Row],[کد سیستم]])</f>
        <v>1</v>
      </c>
    </row>
    <row r="1010" spans="1:9" hidden="1" x14ac:dyDescent="0.25">
      <c r="A1010" s="1">
        <v>1009</v>
      </c>
      <c r="B1010" s="1" t="s">
        <v>3587</v>
      </c>
      <c r="C1010" s="1" t="s">
        <v>3587</v>
      </c>
      <c r="D1010" s="1" t="s">
        <v>3760</v>
      </c>
      <c r="E1010" s="1" t="s">
        <v>418</v>
      </c>
      <c r="F1010" s="1" t="str">
        <f>VLOOKUP(Table1113[[#This Row],[نام کارشناس دفتر فنی]],Table1[],3,0)</f>
        <v>کارشناس بازرسی وبرنامه ریزی تعمیرات برق وابزاردقیق(1)</v>
      </c>
      <c r="G1010" s="1" t="s">
        <v>1000</v>
      </c>
      <c r="H1010" t="str">
        <f>VLOOKUP(Table1113[[#This Row],[نام شخص کارشناس نظارت]],Table1[],3,0)</f>
        <v>کارشناس برق و ابزار دقیق نظارت (2)</v>
      </c>
      <c r="I1010" s="1">
        <f>COUNTIF(Table2[کد سیستم],Table1113[[#This Row],[کد سیستم]])</f>
        <v>1</v>
      </c>
    </row>
    <row r="1011" spans="1:9" hidden="1" x14ac:dyDescent="0.25">
      <c r="A1011" s="1">
        <v>1010</v>
      </c>
      <c r="B1011" s="1" t="s">
        <v>3589</v>
      </c>
      <c r="C1011" s="1" t="s">
        <v>3589</v>
      </c>
      <c r="D1011" s="1" t="s">
        <v>3760</v>
      </c>
      <c r="E1011" s="1" t="s">
        <v>418</v>
      </c>
      <c r="F1011" s="1" t="str">
        <f>VLOOKUP(Table1113[[#This Row],[نام کارشناس دفتر فنی]],Table1[],3,0)</f>
        <v>کارشناس بازرسی وبرنامه ریزی تعمیرات برق وابزاردقیق(1)</v>
      </c>
      <c r="G1011" s="1" t="s">
        <v>1000</v>
      </c>
      <c r="H1011" t="str">
        <f>VLOOKUP(Table1113[[#This Row],[نام شخص کارشناس نظارت]],Table1[],3,0)</f>
        <v>کارشناس برق و ابزار دقیق نظارت (2)</v>
      </c>
      <c r="I1011" s="1">
        <f>COUNTIF(Table2[کد سیستم],Table1113[[#This Row],[کد سیستم]])</f>
        <v>1</v>
      </c>
    </row>
    <row r="1012" spans="1:9" hidden="1" x14ac:dyDescent="0.25">
      <c r="A1012" s="1">
        <v>1011</v>
      </c>
      <c r="B1012" s="1" t="s">
        <v>3591</v>
      </c>
      <c r="C1012" s="1" t="s">
        <v>3591</v>
      </c>
      <c r="D1012" s="1" t="s">
        <v>3760</v>
      </c>
      <c r="E1012" s="1" t="s">
        <v>418</v>
      </c>
      <c r="F1012" s="1" t="str">
        <f>VLOOKUP(Table1113[[#This Row],[نام کارشناس دفتر فنی]],Table1[],3,0)</f>
        <v>کارشناس بازرسی وبرنامه ریزی تعمیرات برق وابزاردقیق(1)</v>
      </c>
      <c r="G1012" s="1" t="s">
        <v>1000</v>
      </c>
      <c r="H1012" t="str">
        <f>VLOOKUP(Table1113[[#This Row],[نام شخص کارشناس نظارت]],Table1[],3,0)</f>
        <v>کارشناس برق و ابزار دقیق نظارت (2)</v>
      </c>
      <c r="I1012" s="1">
        <f>COUNTIF(Table2[کد سیستم],Table1113[[#This Row],[کد سیستم]])</f>
        <v>1</v>
      </c>
    </row>
    <row r="1013" spans="1:9" hidden="1" x14ac:dyDescent="0.25">
      <c r="A1013" s="1">
        <v>1012</v>
      </c>
      <c r="B1013" s="1" t="s">
        <v>3593</v>
      </c>
      <c r="C1013" s="1" t="s">
        <v>3594</v>
      </c>
      <c r="D1013" s="1" t="s">
        <v>3760</v>
      </c>
      <c r="E1013" s="1" t="s">
        <v>418</v>
      </c>
      <c r="F1013" s="1" t="str">
        <f>VLOOKUP(Table1113[[#This Row],[نام کارشناس دفتر فنی]],Table1[],3,0)</f>
        <v>کارشناس بازرسی وبرنامه ریزی تعمیرات برق وابزاردقیق(1)</v>
      </c>
      <c r="G1013" s="1" t="s">
        <v>1000</v>
      </c>
      <c r="H1013" t="str">
        <f>VLOOKUP(Table1113[[#This Row],[نام شخص کارشناس نظارت]],Table1[],3,0)</f>
        <v>کارشناس برق و ابزار دقیق نظارت (2)</v>
      </c>
      <c r="I1013" s="1">
        <f>COUNTIF(Table2[کد سیستم],Table1113[[#This Row],[کد سیستم]])</f>
        <v>1</v>
      </c>
    </row>
    <row r="1014" spans="1:9" hidden="1" x14ac:dyDescent="0.25">
      <c r="A1014" s="1">
        <v>1013</v>
      </c>
      <c r="B1014" s="1" t="s">
        <v>3596</v>
      </c>
      <c r="C1014" s="1" t="s">
        <v>3596</v>
      </c>
      <c r="D1014" s="1" t="s">
        <v>3760</v>
      </c>
      <c r="E1014" s="1" t="s">
        <v>418</v>
      </c>
      <c r="F1014" s="1" t="str">
        <f>VLOOKUP(Table1113[[#This Row],[نام کارشناس دفتر فنی]],Table1[],3,0)</f>
        <v>کارشناس بازرسی وبرنامه ریزی تعمیرات برق وابزاردقیق(1)</v>
      </c>
      <c r="G1014" s="1" t="s">
        <v>1000</v>
      </c>
      <c r="H1014" t="str">
        <f>VLOOKUP(Table1113[[#This Row],[نام شخص کارشناس نظارت]],Table1[],3,0)</f>
        <v>کارشناس برق و ابزار دقیق نظارت (2)</v>
      </c>
      <c r="I1014" s="1">
        <f>COUNTIF(Table2[کد سیستم],Table1113[[#This Row],[کد سیستم]])</f>
        <v>1</v>
      </c>
    </row>
    <row r="1015" spans="1:9" hidden="1" x14ac:dyDescent="0.25">
      <c r="A1015" s="1">
        <v>1014</v>
      </c>
      <c r="B1015" s="1" t="s">
        <v>3598</v>
      </c>
      <c r="C1015" s="1" t="s">
        <v>3598</v>
      </c>
      <c r="D1015" s="1" t="s">
        <v>3760</v>
      </c>
      <c r="E1015" s="1" t="s">
        <v>418</v>
      </c>
      <c r="F1015" s="1" t="str">
        <f>VLOOKUP(Table1113[[#This Row],[نام کارشناس دفتر فنی]],Table1[],3,0)</f>
        <v>کارشناس بازرسی وبرنامه ریزی تعمیرات برق وابزاردقیق(1)</v>
      </c>
      <c r="G1015" s="1" t="s">
        <v>1000</v>
      </c>
      <c r="H1015" t="str">
        <f>VLOOKUP(Table1113[[#This Row],[نام شخص کارشناس نظارت]],Table1[],3,0)</f>
        <v>کارشناس برق و ابزار دقیق نظارت (2)</v>
      </c>
      <c r="I1015" s="1">
        <f>COUNTIF(Table2[کد سیستم],Table1113[[#This Row],[کد سیستم]])</f>
        <v>1</v>
      </c>
    </row>
    <row r="1016" spans="1:9" hidden="1" x14ac:dyDescent="0.25">
      <c r="A1016" s="1">
        <v>1015</v>
      </c>
      <c r="B1016" s="1" t="s">
        <v>3600</v>
      </c>
      <c r="C1016" s="1" t="s">
        <v>3600</v>
      </c>
      <c r="D1016" s="1" t="s">
        <v>3760</v>
      </c>
      <c r="E1016" s="1" t="s">
        <v>418</v>
      </c>
      <c r="F1016" s="1" t="str">
        <f>VLOOKUP(Table1113[[#This Row],[نام کارشناس دفتر فنی]],Table1[],3,0)</f>
        <v>کارشناس بازرسی وبرنامه ریزی تعمیرات برق وابزاردقیق(1)</v>
      </c>
      <c r="G1016" s="1" t="s">
        <v>1000</v>
      </c>
      <c r="H1016" t="str">
        <f>VLOOKUP(Table1113[[#This Row],[نام شخص کارشناس نظارت]],Table1[],3,0)</f>
        <v>کارشناس برق و ابزار دقیق نظارت (2)</v>
      </c>
      <c r="I1016" s="1">
        <f>COUNTIF(Table2[کد سیستم],Table1113[[#This Row],[کد سیستم]])</f>
        <v>1</v>
      </c>
    </row>
    <row r="1017" spans="1:9" hidden="1" x14ac:dyDescent="0.25">
      <c r="A1017" s="1">
        <v>1016</v>
      </c>
      <c r="B1017" s="1" t="s">
        <v>3602</v>
      </c>
      <c r="C1017" s="1" t="s">
        <v>3602</v>
      </c>
      <c r="D1017" s="1" t="s">
        <v>3760</v>
      </c>
      <c r="E1017" s="1" t="s">
        <v>418</v>
      </c>
      <c r="F1017" s="1" t="str">
        <f>VLOOKUP(Table1113[[#This Row],[نام کارشناس دفتر فنی]],Table1[],3,0)</f>
        <v>کارشناس بازرسی وبرنامه ریزی تعمیرات برق وابزاردقیق(1)</v>
      </c>
      <c r="G1017" s="1" t="s">
        <v>1000</v>
      </c>
      <c r="H1017" t="str">
        <f>VLOOKUP(Table1113[[#This Row],[نام شخص کارشناس نظارت]],Table1[],3,0)</f>
        <v>کارشناس برق و ابزار دقیق نظارت (2)</v>
      </c>
      <c r="I1017" s="1">
        <f>COUNTIF(Table2[کد سیستم],Table1113[[#This Row],[کد سیستم]])</f>
        <v>1</v>
      </c>
    </row>
    <row r="1018" spans="1:9" hidden="1" x14ac:dyDescent="0.25">
      <c r="A1018" s="1">
        <v>1017</v>
      </c>
      <c r="B1018" s="1" t="s">
        <v>3604</v>
      </c>
      <c r="C1018" s="1" t="s">
        <v>3604</v>
      </c>
      <c r="D1018" s="1" t="s">
        <v>3760</v>
      </c>
      <c r="E1018" s="1" t="s">
        <v>418</v>
      </c>
      <c r="F1018" s="1" t="str">
        <f>VLOOKUP(Table1113[[#This Row],[نام کارشناس دفتر فنی]],Table1[],3,0)</f>
        <v>کارشناس بازرسی وبرنامه ریزی تعمیرات برق وابزاردقیق(1)</v>
      </c>
      <c r="G1018" s="1" t="s">
        <v>1000</v>
      </c>
      <c r="H1018" t="str">
        <f>VLOOKUP(Table1113[[#This Row],[نام شخص کارشناس نظارت]],Table1[],3,0)</f>
        <v>کارشناس برق و ابزار دقیق نظارت (2)</v>
      </c>
      <c r="I1018" s="1">
        <f>COUNTIF(Table2[کد سیستم],Table1113[[#This Row],[کد سیستم]])</f>
        <v>1</v>
      </c>
    </row>
    <row r="1019" spans="1:9" hidden="1" x14ac:dyDescent="0.25">
      <c r="A1019" s="1">
        <v>1018</v>
      </c>
      <c r="B1019" s="1" t="s">
        <v>3606</v>
      </c>
      <c r="C1019" s="1" t="s">
        <v>3606</v>
      </c>
      <c r="D1019" s="1" t="s">
        <v>3760</v>
      </c>
      <c r="E1019" s="1" t="s">
        <v>418</v>
      </c>
      <c r="F1019" s="1" t="str">
        <f>VLOOKUP(Table1113[[#This Row],[نام کارشناس دفتر فنی]],Table1[],3,0)</f>
        <v>کارشناس بازرسی وبرنامه ریزی تعمیرات برق وابزاردقیق(1)</v>
      </c>
      <c r="G1019" s="1" t="s">
        <v>1000</v>
      </c>
      <c r="H1019" t="str">
        <f>VLOOKUP(Table1113[[#This Row],[نام شخص کارشناس نظارت]],Table1[],3,0)</f>
        <v>کارشناس برق و ابزار دقیق نظارت (2)</v>
      </c>
      <c r="I1019" s="1">
        <f>COUNTIF(Table2[کد سیستم],Table1113[[#This Row],[کد سیستم]])</f>
        <v>1</v>
      </c>
    </row>
    <row r="1020" spans="1:9" hidden="1" x14ac:dyDescent="0.25">
      <c r="A1020" s="1">
        <v>1019</v>
      </c>
      <c r="B1020" s="1" t="s">
        <v>3608</v>
      </c>
      <c r="C1020" s="1" t="s">
        <v>3608</v>
      </c>
      <c r="D1020" s="1" t="s">
        <v>3760</v>
      </c>
      <c r="E1020" s="1" t="s">
        <v>418</v>
      </c>
      <c r="F1020" s="1" t="str">
        <f>VLOOKUP(Table1113[[#This Row],[نام کارشناس دفتر فنی]],Table1[],3,0)</f>
        <v>کارشناس بازرسی وبرنامه ریزی تعمیرات برق وابزاردقیق(1)</v>
      </c>
      <c r="G1020" s="1" t="s">
        <v>1000</v>
      </c>
      <c r="H1020" t="str">
        <f>VLOOKUP(Table1113[[#This Row],[نام شخص کارشناس نظارت]],Table1[],3,0)</f>
        <v>کارشناس برق و ابزار دقیق نظارت (2)</v>
      </c>
      <c r="I1020" s="1">
        <f>COUNTIF(Table2[کد سیستم],Table1113[[#This Row],[کد سیستم]])</f>
        <v>1</v>
      </c>
    </row>
    <row r="1021" spans="1:9" hidden="1" x14ac:dyDescent="0.25">
      <c r="A1021" s="1">
        <v>1020</v>
      </c>
      <c r="B1021" s="1" t="s">
        <v>3610</v>
      </c>
      <c r="C1021" s="1" t="s">
        <v>3610</v>
      </c>
      <c r="D1021" s="1" t="s">
        <v>3760</v>
      </c>
      <c r="E1021" s="1" t="s">
        <v>418</v>
      </c>
      <c r="F1021" s="1" t="str">
        <f>VLOOKUP(Table1113[[#This Row],[نام کارشناس دفتر فنی]],Table1[],3,0)</f>
        <v>کارشناس بازرسی وبرنامه ریزی تعمیرات برق وابزاردقیق(1)</v>
      </c>
      <c r="G1021" s="1" t="s">
        <v>1000</v>
      </c>
      <c r="H1021" t="str">
        <f>VLOOKUP(Table1113[[#This Row],[نام شخص کارشناس نظارت]],Table1[],3,0)</f>
        <v>کارشناس برق و ابزار دقیق نظارت (2)</v>
      </c>
      <c r="I1021" s="1">
        <f>COUNTIF(Table2[کد سیستم],Table1113[[#This Row],[کد سیستم]])</f>
        <v>1</v>
      </c>
    </row>
    <row r="1022" spans="1:9" hidden="1" x14ac:dyDescent="0.25">
      <c r="A1022" s="1">
        <v>1021</v>
      </c>
      <c r="B1022" s="1" t="s">
        <v>3612</v>
      </c>
      <c r="C1022" s="1" t="s">
        <v>3612</v>
      </c>
      <c r="D1022" s="1" t="s">
        <v>3760</v>
      </c>
      <c r="E1022" s="1" t="s">
        <v>418</v>
      </c>
      <c r="F1022" s="1" t="str">
        <f>VLOOKUP(Table1113[[#This Row],[نام کارشناس دفتر فنی]],Table1[],3,0)</f>
        <v>کارشناس بازرسی وبرنامه ریزی تعمیرات برق وابزاردقیق(1)</v>
      </c>
      <c r="G1022" s="1" t="s">
        <v>1000</v>
      </c>
      <c r="H1022" t="str">
        <f>VLOOKUP(Table1113[[#This Row],[نام شخص کارشناس نظارت]],Table1[],3,0)</f>
        <v>کارشناس برق و ابزار دقیق نظارت (2)</v>
      </c>
      <c r="I1022" s="1">
        <f>COUNTIF(Table2[کد سیستم],Table1113[[#This Row],[کد سیستم]])</f>
        <v>1</v>
      </c>
    </row>
    <row r="1023" spans="1:9" hidden="1" x14ac:dyDescent="0.25">
      <c r="A1023" s="1">
        <v>1022</v>
      </c>
      <c r="B1023" s="1" t="s">
        <v>3614</v>
      </c>
      <c r="C1023" s="1" t="s">
        <v>3614</v>
      </c>
      <c r="D1023" s="1" t="s">
        <v>3760</v>
      </c>
      <c r="E1023" s="1" t="s">
        <v>418</v>
      </c>
      <c r="F1023" s="1" t="str">
        <f>VLOOKUP(Table1113[[#This Row],[نام کارشناس دفتر فنی]],Table1[],3,0)</f>
        <v>کارشناس بازرسی وبرنامه ریزی تعمیرات برق وابزاردقیق(1)</v>
      </c>
      <c r="G1023" s="1" t="s">
        <v>1000</v>
      </c>
      <c r="H1023" t="str">
        <f>VLOOKUP(Table1113[[#This Row],[نام شخص کارشناس نظارت]],Table1[],3,0)</f>
        <v>کارشناس برق و ابزار دقیق نظارت (2)</v>
      </c>
      <c r="I1023" s="1">
        <f>COUNTIF(Table2[کد سیستم],Table1113[[#This Row],[کد سیستم]])</f>
        <v>1</v>
      </c>
    </row>
    <row r="1024" spans="1:9" hidden="1" x14ac:dyDescent="0.25">
      <c r="A1024" s="1">
        <v>1023</v>
      </c>
      <c r="B1024" s="1" t="s">
        <v>3616</v>
      </c>
      <c r="C1024" s="1" t="s">
        <v>3616</v>
      </c>
      <c r="D1024" s="1" t="s">
        <v>3760</v>
      </c>
      <c r="E1024" s="1" t="s">
        <v>418</v>
      </c>
      <c r="F1024" s="1" t="str">
        <f>VLOOKUP(Table1113[[#This Row],[نام کارشناس دفتر فنی]],Table1[],3,0)</f>
        <v>کارشناس بازرسی وبرنامه ریزی تعمیرات برق وابزاردقیق(1)</v>
      </c>
      <c r="G1024" s="1" t="s">
        <v>1000</v>
      </c>
      <c r="H1024" t="str">
        <f>VLOOKUP(Table1113[[#This Row],[نام شخص کارشناس نظارت]],Table1[],3,0)</f>
        <v>کارشناس برق و ابزار دقیق نظارت (2)</v>
      </c>
      <c r="I1024" s="1">
        <f>COUNTIF(Table2[کد سیستم],Table1113[[#This Row],[کد سیستم]])</f>
        <v>1</v>
      </c>
    </row>
    <row r="1025" spans="1:9" hidden="1" x14ac:dyDescent="0.25">
      <c r="A1025" s="1">
        <v>1024</v>
      </c>
      <c r="B1025" s="1" t="s">
        <v>3618</v>
      </c>
      <c r="C1025" s="1" t="s">
        <v>3618</v>
      </c>
      <c r="D1025" s="1" t="s">
        <v>3760</v>
      </c>
      <c r="E1025" s="1" t="s">
        <v>418</v>
      </c>
      <c r="F1025" s="1" t="str">
        <f>VLOOKUP(Table1113[[#This Row],[نام کارشناس دفتر فنی]],Table1[],3,0)</f>
        <v>کارشناس بازرسی وبرنامه ریزی تعمیرات برق وابزاردقیق(1)</v>
      </c>
      <c r="G1025" s="1" t="s">
        <v>1000</v>
      </c>
      <c r="H1025" t="str">
        <f>VLOOKUP(Table1113[[#This Row],[نام شخص کارشناس نظارت]],Table1[],3,0)</f>
        <v>کارشناس برق و ابزار دقیق نظارت (2)</v>
      </c>
      <c r="I1025" s="1">
        <f>COUNTIF(Table2[کد سیستم],Table1113[[#This Row],[کد سیستم]])</f>
        <v>1</v>
      </c>
    </row>
    <row r="1026" spans="1:9" hidden="1" x14ac:dyDescent="0.25">
      <c r="A1026" s="1">
        <v>1025</v>
      </c>
      <c r="B1026" s="1" t="s">
        <v>3620</v>
      </c>
      <c r="C1026" s="1" t="s">
        <v>3620</v>
      </c>
      <c r="D1026" s="1" t="s">
        <v>3760</v>
      </c>
      <c r="E1026" s="1" t="s">
        <v>418</v>
      </c>
      <c r="F1026" s="1" t="str">
        <f>VLOOKUP(Table1113[[#This Row],[نام کارشناس دفتر فنی]],Table1[],3,0)</f>
        <v>کارشناس بازرسی وبرنامه ریزی تعمیرات برق وابزاردقیق(1)</v>
      </c>
      <c r="G1026" s="1" t="s">
        <v>1000</v>
      </c>
      <c r="H1026" t="str">
        <f>VLOOKUP(Table1113[[#This Row],[نام شخص کارشناس نظارت]],Table1[],3,0)</f>
        <v>کارشناس برق و ابزار دقیق نظارت (2)</v>
      </c>
      <c r="I1026" s="1">
        <f>COUNTIF(Table2[کد سیستم],Table1113[[#This Row],[کد سیستم]])</f>
        <v>1</v>
      </c>
    </row>
    <row r="1027" spans="1:9" hidden="1" x14ac:dyDescent="0.25">
      <c r="A1027" s="1">
        <v>1026</v>
      </c>
      <c r="B1027" s="1" t="s">
        <v>3622</v>
      </c>
      <c r="C1027" s="1" t="s">
        <v>3622</v>
      </c>
      <c r="D1027" s="1" t="s">
        <v>3760</v>
      </c>
      <c r="E1027" s="1" t="s">
        <v>418</v>
      </c>
      <c r="F1027" s="1" t="str">
        <f>VLOOKUP(Table1113[[#This Row],[نام کارشناس دفتر فنی]],Table1[],3,0)</f>
        <v>کارشناس بازرسی وبرنامه ریزی تعمیرات برق وابزاردقیق(1)</v>
      </c>
      <c r="G1027" s="1" t="s">
        <v>1000</v>
      </c>
      <c r="H1027" t="str">
        <f>VLOOKUP(Table1113[[#This Row],[نام شخص کارشناس نظارت]],Table1[],3,0)</f>
        <v>کارشناس برق و ابزار دقیق نظارت (2)</v>
      </c>
      <c r="I1027" s="1">
        <f>COUNTIF(Table2[کد سیستم],Table1113[[#This Row],[کد سیستم]])</f>
        <v>1</v>
      </c>
    </row>
    <row r="1028" spans="1:9" hidden="1" x14ac:dyDescent="0.25">
      <c r="A1028" s="1">
        <v>1027</v>
      </c>
      <c r="B1028" s="1" t="s">
        <v>3624</v>
      </c>
      <c r="C1028" s="1" t="s">
        <v>3624</v>
      </c>
      <c r="D1028" s="1" t="s">
        <v>3760</v>
      </c>
      <c r="E1028" s="1" t="s">
        <v>418</v>
      </c>
      <c r="F1028" s="1" t="str">
        <f>VLOOKUP(Table1113[[#This Row],[نام کارشناس دفتر فنی]],Table1[],3,0)</f>
        <v>کارشناس بازرسی وبرنامه ریزی تعمیرات برق وابزاردقیق(1)</v>
      </c>
      <c r="G1028" s="1" t="s">
        <v>1000</v>
      </c>
      <c r="H1028" t="str">
        <f>VLOOKUP(Table1113[[#This Row],[نام شخص کارشناس نظارت]],Table1[],3,0)</f>
        <v>کارشناس برق و ابزار دقیق نظارت (2)</v>
      </c>
      <c r="I1028" s="1">
        <f>COUNTIF(Table2[کد سیستم],Table1113[[#This Row],[کد سیستم]])</f>
        <v>1</v>
      </c>
    </row>
    <row r="1029" spans="1:9" hidden="1" x14ac:dyDescent="0.25">
      <c r="A1029" s="1">
        <v>1028</v>
      </c>
      <c r="B1029" s="1" t="s">
        <v>3626</v>
      </c>
      <c r="C1029" s="1" t="s">
        <v>3626</v>
      </c>
      <c r="D1029" s="1" t="s">
        <v>3760</v>
      </c>
      <c r="E1029" s="1" t="s">
        <v>418</v>
      </c>
      <c r="F1029" s="1" t="str">
        <f>VLOOKUP(Table1113[[#This Row],[نام کارشناس دفتر فنی]],Table1[],3,0)</f>
        <v>کارشناس بازرسی وبرنامه ریزی تعمیرات برق وابزاردقیق(1)</v>
      </c>
      <c r="G1029" s="1" t="s">
        <v>1000</v>
      </c>
      <c r="H1029" t="str">
        <f>VLOOKUP(Table1113[[#This Row],[نام شخص کارشناس نظارت]],Table1[],3,0)</f>
        <v>کارشناس برق و ابزار دقیق نظارت (2)</v>
      </c>
      <c r="I1029" s="1">
        <f>COUNTIF(Table2[کد سیستم],Table1113[[#This Row],[کد سیستم]])</f>
        <v>1</v>
      </c>
    </row>
    <row r="1030" spans="1:9" hidden="1" x14ac:dyDescent="0.25">
      <c r="A1030" s="1">
        <v>1029</v>
      </c>
      <c r="B1030" s="1" t="s">
        <v>3628</v>
      </c>
      <c r="C1030" s="1" t="s">
        <v>3628</v>
      </c>
      <c r="D1030" s="1" t="s">
        <v>3760</v>
      </c>
      <c r="E1030" s="1" t="s">
        <v>418</v>
      </c>
      <c r="F1030" s="1" t="str">
        <f>VLOOKUP(Table1113[[#This Row],[نام کارشناس دفتر فنی]],Table1[],3,0)</f>
        <v>کارشناس بازرسی وبرنامه ریزی تعمیرات برق وابزاردقیق(1)</v>
      </c>
      <c r="G1030" s="1" t="s">
        <v>1000</v>
      </c>
      <c r="H1030" t="str">
        <f>VLOOKUP(Table1113[[#This Row],[نام شخص کارشناس نظارت]],Table1[],3,0)</f>
        <v>کارشناس برق و ابزار دقیق نظارت (2)</v>
      </c>
      <c r="I1030" s="1">
        <f>COUNTIF(Table2[کد سیستم],Table1113[[#This Row],[کد سیستم]])</f>
        <v>1</v>
      </c>
    </row>
    <row r="1031" spans="1:9" hidden="1" x14ac:dyDescent="0.25">
      <c r="A1031" s="1">
        <v>1030</v>
      </c>
      <c r="B1031" s="1" t="s">
        <v>3630</v>
      </c>
      <c r="C1031" s="1" t="s">
        <v>3631</v>
      </c>
      <c r="D1031" s="1" t="s">
        <v>3760</v>
      </c>
      <c r="E1031" s="1" t="s">
        <v>586</v>
      </c>
      <c r="F1031" s="1" t="str">
        <f>VLOOKUP(Table1113[[#This Row],[نام کارشناس دفتر فنی]],Table1[],3,0)</f>
        <v>کارشناس بازرسی وبرنامه ریزی تعمیرات برق وابزاردقیق(2)</v>
      </c>
      <c r="G1031" s="1" t="s">
        <v>1000</v>
      </c>
      <c r="H1031" t="str">
        <f>VLOOKUP(Table1113[[#This Row],[نام شخص کارشناس نظارت]],Table1[],3,0)</f>
        <v>کارشناس برق و ابزار دقیق نظارت (2)</v>
      </c>
      <c r="I1031" s="1">
        <f>COUNTIF(Table2[کد سیستم],Table1113[[#This Row],[کد سیستم]])</f>
        <v>1</v>
      </c>
    </row>
    <row r="1032" spans="1:9" hidden="1" x14ac:dyDescent="0.25">
      <c r="A1032" s="1">
        <v>1031</v>
      </c>
      <c r="B1032" s="1" t="s">
        <v>3633</v>
      </c>
      <c r="C1032" s="1" t="s">
        <v>3633</v>
      </c>
      <c r="D1032" s="1" t="s">
        <v>3760</v>
      </c>
      <c r="E1032" s="1" t="s">
        <v>586</v>
      </c>
      <c r="F1032" s="1" t="str">
        <f>VLOOKUP(Table1113[[#This Row],[نام کارشناس دفتر فنی]],Table1[],3,0)</f>
        <v>کارشناس بازرسی وبرنامه ریزی تعمیرات برق وابزاردقیق(2)</v>
      </c>
      <c r="G1032" s="1" t="s">
        <v>1000</v>
      </c>
      <c r="H1032" t="str">
        <f>VLOOKUP(Table1113[[#This Row],[نام شخص کارشناس نظارت]],Table1[],3,0)</f>
        <v>کارشناس برق و ابزار دقیق نظارت (2)</v>
      </c>
      <c r="I1032" s="1">
        <f>COUNTIF(Table2[کد سیستم],Table1113[[#This Row],[کد سیستم]])</f>
        <v>1</v>
      </c>
    </row>
    <row r="1033" spans="1:9" hidden="1" x14ac:dyDescent="0.25">
      <c r="A1033" s="1">
        <v>1032</v>
      </c>
      <c r="B1033" s="1" t="s">
        <v>3635</v>
      </c>
      <c r="C1033" s="1" t="s">
        <v>3635</v>
      </c>
      <c r="D1033" s="1" t="s">
        <v>3760</v>
      </c>
      <c r="E1033" s="1" t="s">
        <v>586</v>
      </c>
      <c r="F1033" s="1" t="str">
        <f>VLOOKUP(Table1113[[#This Row],[نام کارشناس دفتر فنی]],Table1[],3,0)</f>
        <v>کارشناس بازرسی وبرنامه ریزی تعمیرات برق وابزاردقیق(2)</v>
      </c>
      <c r="G1033" s="1" t="s">
        <v>1000</v>
      </c>
      <c r="H1033" t="str">
        <f>VLOOKUP(Table1113[[#This Row],[نام شخص کارشناس نظارت]],Table1[],3,0)</f>
        <v>کارشناس برق و ابزار دقیق نظارت (2)</v>
      </c>
      <c r="I1033" s="1">
        <f>COUNTIF(Table2[کد سیستم],Table1113[[#This Row],[کد سیستم]])</f>
        <v>1</v>
      </c>
    </row>
    <row r="1034" spans="1:9" hidden="1" x14ac:dyDescent="0.25">
      <c r="A1034" s="1">
        <v>1033</v>
      </c>
      <c r="B1034" s="1" t="s">
        <v>3637</v>
      </c>
      <c r="C1034" s="1" t="s">
        <v>3637</v>
      </c>
      <c r="D1034" s="1" t="s">
        <v>3760</v>
      </c>
      <c r="E1034" s="1" t="s">
        <v>586</v>
      </c>
      <c r="F1034" s="1" t="str">
        <f>VLOOKUP(Table1113[[#This Row],[نام کارشناس دفتر فنی]],Table1[],3,0)</f>
        <v>کارشناس بازرسی وبرنامه ریزی تعمیرات برق وابزاردقیق(2)</v>
      </c>
      <c r="G1034" s="1" t="s">
        <v>1000</v>
      </c>
      <c r="H1034" t="str">
        <f>VLOOKUP(Table1113[[#This Row],[نام شخص کارشناس نظارت]],Table1[],3,0)</f>
        <v>کارشناس برق و ابزار دقیق نظارت (2)</v>
      </c>
      <c r="I1034" s="1">
        <f>COUNTIF(Table2[کد سیستم],Table1113[[#This Row],[کد سیستم]])</f>
        <v>1</v>
      </c>
    </row>
    <row r="1035" spans="1:9" hidden="1" x14ac:dyDescent="0.25">
      <c r="A1035" s="1">
        <v>1034</v>
      </c>
      <c r="B1035" s="1" t="s">
        <v>3639</v>
      </c>
      <c r="C1035" s="1" t="s">
        <v>3639</v>
      </c>
      <c r="D1035" s="1" t="s">
        <v>3760</v>
      </c>
      <c r="E1035" s="1" t="s">
        <v>586</v>
      </c>
      <c r="F1035" s="1" t="str">
        <f>VLOOKUP(Table1113[[#This Row],[نام کارشناس دفتر فنی]],Table1[],3,0)</f>
        <v>کارشناس بازرسی وبرنامه ریزی تعمیرات برق وابزاردقیق(2)</v>
      </c>
      <c r="G1035" s="1" t="s">
        <v>1000</v>
      </c>
      <c r="H1035" t="str">
        <f>VLOOKUP(Table1113[[#This Row],[نام شخص کارشناس نظارت]],Table1[],3,0)</f>
        <v>کارشناس برق و ابزار دقیق نظارت (2)</v>
      </c>
      <c r="I1035" s="1">
        <f>COUNTIF(Table2[کد سیستم],Table1113[[#This Row],[کد سیستم]])</f>
        <v>1</v>
      </c>
    </row>
    <row r="1036" spans="1:9" hidden="1" x14ac:dyDescent="0.25">
      <c r="A1036" s="1">
        <v>1035</v>
      </c>
      <c r="B1036" s="1" t="s">
        <v>3641</v>
      </c>
      <c r="C1036" s="1" t="s">
        <v>3641</v>
      </c>
      <c r="D1036" s="1" t="s">
        <v>3760</v>
      </c>
      <c r="E1036" s="1" t="s">
        <v>586</v>
      </c>
      <c r="F1036" s="1" t="str">
        <f>VLOOKUP(Table1113[[#This Row],[نام کارشناس دفتر فنی]],Table1[],3,0)</f>
        <v>کارشناس بازرسی وبرنامه ریزی تعمیرات برق وابزاردقیق(2)</v>
      </c>
      <c r="G1036" s="1" t="s">
        <v>1000</v>
      </c>
      <c r="H1036" t="str">
        <f>VLOOKUP(Table1113[[#This Row],[نام شخص کارشناس نظارت]],Table1[],3,0)</f>
        <v>کارشناس برق و ابزار دقیق نظارت (2)</v>
      </c>
      <c r="I1036" s="1">
        <f>COUNTIF(Table2[کد سیستم],Table1113[[#This Row],[کد سیستم]])</f>
        <v>1</v>
      </c>
    </row>
    <row r="1037" spans="1:9" hidden="1" x14ac:dyDescent="0.25">
      <c r="A1037" s="1">
        <v>1036</v>
      </c>
      <c r="B1037" s="1" t="s">
        <v>3643</v>
      </c>
      <c r="C1037" s="1" t="s">
        <v>3643</v>
      </c>
      <c r="D1037" s="1" t="s">
        <v>3760</v>
      </c>
      <c r="E1037" s="1" t="s">
        <v>586</v>
      </c>
      <c r="F1037" s="1" t="str">
        <f>VLOOKUP(Table1113[[#This Row],[نام کارشناس دفتر فنی]],Table1[],3,0)</f>
        <v>کارشناس بازرسی وبرنامه ریزی تعمیرات برق وابزاردقیق(2)</v>
      </c>
      <c r="G1037" s="1" t="s">
        <v>1000</v>
      </c>
      <c r="H1037" t="str">
        <f>VLOOKUP(Table1113[[#This Row],[نام شخص کارشناس نظارت]],Table1[],3,0)</f>
        <v>کارشناس برق و ابزار دقیق نظارت (2)</v>
      </c>
      <c r="I1037" s="1">
        <f>COUNTIF(Table2[کد سیستم],Table1113[[#This Row],[کد سیستم]])</f>
        <v>1</v>
      </c>
    </row>
    <row r="1038" spans="1:9" hidden="1" x14ac:dyDescent="0.25">
      <c r="A1038" s="1">
        <v>1037</v>
      </c>
      <c r="B1038" s="1" t="s">
        <v>3645</v>
      </c>
      <c r="C1038" s="1" t="s">
        <v>3645</v>
      </c>
      <c r="D1038" s="1" t="s">
        <v>3760</v>
      </c>
      <c r="E1038" s="1" t="s">
        <v>586</v>
      </c>
      <c r="F1038" s="1" t="str">
        <f>VLOOKUP(Table1113[[#This Row],[نام کارشناس دفتر فنی]],Table1[],3,0)</f>
        <v>کارشناس بازرسی وبرنامه ریزی تعمیرات برق وابزاردقیق(2)</v>
      </c>
      <c r="G1038" s="1" t="s">
        <v>1000</v>
      </c>
      <c r="H1038" t="str">
        <f>VLOOKUP(Table1113[[#This Row],[نام شخص کارشناس نظارت]],Table1[],3,0)</f>
        <v>کارشناس برق و ابزار دقیق نظارت (2)</v>
      </c>
      <c r="I1038" s="1">
        <f>COUNTIF(Table2[کد سیستم],Table1113[[#This Row],[کد سیستم]])</f>
        <v>1</v>
      </c>
    </row>
    <row r="1039" spans="1:9" hidden="1" x14ac:dyDescent="0.25">
      <c r="A1039" s="1">
        <v>1038</v>
      </c>
      <c r="B1039" s="1" t="s">
        <v>3647</v>
      </c>
      <c r="C1039" s="1" t="s">
        <v>3647</v>
      </c>
      <c r="D1039" s="1" t="s">
        <v>3760</v>
      </c>
      <c r="E1039" s="1" t="s">
        <v>586</v>
      </c>
      <c r="F1039" s="1" t="str">
        <f>VLOOKUP(Table1113[[#This Row],[نام کارشناس دفتر فنی]],Table1[],3,0)</f>
        <v>کارشناس بازرسی وبرنامه ریزی تعمیرات برق وابزاردقیق(2)</v>
      </c>
      <c r="G1039" s="1" t="s">
        <v>1000</v>
      </c>
      <c r="H1039" t="str">
        <f>VLOOKUP(Table1113[[#This Row],[نام شخص کارشناس نظارت]],Table1[],3,0)</f>
        <v>کارشناس برق و ابزار دقیق نظارت (2)</v>
      </c>
      <c r="I1039" s="1">
        <f>COUNTIF(Table2[کد سیستم],Table1113[[#This Row],[کد سیستم]])</f>
        <v>1</v>
      </c>
    </row>
    <row r="1040" spans="1:9" hidden="1" x14ac:dyDescent="0.25">
      <c r="A1040" s="1">
        <v>1039</v>
      </c>
      <c r="B1040" s="1" t="s">
        <v>3649</v>
      </c>
      <c r="C1040" s="1" t="s">
        <v>3649</v>
      </c>
      <c r="D1040" s="1" t="s">
        <v>3760</v>
      </c>
      <c r="E1040" s="1" t="s">
        <v>586</v>
      </c>
      <c r="F1040" s="1" t="str">
        <f>VLOOKUP(Table1113[[#This Row],[نام کارشناس دفتر فنی]],Table1[],3,0)</f>
        <v>کارشناس بازرسی وبرنامه ریزی تعمیرات برق وابزاردقیق(2)</v>
      </c>
      <c r="G1040" s="1" t="s">
        <v>1000</v>
      </c>
      <c r="H1040" t="str">
        <f>VLOOKUP(Table1113[[#This Row],[نام شخص کارشناس نظارت]],Table1[],3,0)</f>
        <v>کارشناس برق و ابزار دقیق نظارت (2)</v>
      </c>
      <c r="I1040" s="1">
        <f>COUNTIF(Table2[کد سیستم],Table1113[[#This Row],[کد سیستم]])</f>
        <v>1</v>
      </c>
    </row>
    <row r="1041" spans="1:9" hidden="1" x14ac:dyDescent="0.25">
      <c r="A1041" s="1">
        <v>1040</v>
      </c>
      <c r="B1041" s="1" t="s">
        <v>3651</v>
      </c>
      <c r="C1041" s="1" t="s">
        <v>3651</v>
      </c>
      <c r="D1041" s="1" t="s">
        <v>3760</v>
      </c>
      <c r="E1041" s="1" t="s">
        <v>586</v>
      </c>
      <c r="F1041" s="1" t="str">
        <f>VLOOKUP(Table1113[[#This Row],[نام کارشناس دفتر فنی]],Table1[],3,0)</f>
        <v>کارشناس بازرسی وبرنامه ریزی تعمیرات برق وابزاردقیق(2)</v>
      </c>
      <c r="G1041" s="1" t="s">
        <v>1000</v>
      </c>
      <c r="H1041" t="str">
        <f>VLOOKUP(Table1113[[#This Row],[نام شخص کارشناس نظارت]],Table1[],3,0)</f>
        <v>کارشناس برق و ابزار دقیق نظارت (2)</v>
      </c>
      <c r="I1041" s="1">
        <f>COUNTIF(Table2[کد سیستم],Table1113[[#This Row],[کد سیستم]])</f>
        <v>1</v>
      </c>
    </row>
    <row r="1042" spans="1:9" hidden="1" x14ac:dyDescent="0.25">
      <c r="A1042" s="1">
        <v>1041</v>
      </c>
      <c r="B1042" s="1" t="s">
        <v>3653</v>
      </c>
      <c r="C1042" s="1" t="s">
        <v>3653</v>
      </c>
      <c r="D1042" s="1" t="s">
        <v>3760</v>
      </c>
      <c r="E1042" s="1" t="s">
        <v>586</v>
      </c>
      <c r="F1042" s="1" t="str">
        <f>VLOOKUP(Table1113[[#This Row],[نام کارشناس دفتر فنی]],Table1[],3,0)</f>
        <v>کارشناس بازرسی وبرنامه ریزی تعمیرات برق وابزاردقیق(2)</v>
      </c>
      <c r="G1042" s="1" t="s">
        <v>1000</v>
      </c>
      <c r="H1042" t="str">
        <f>VLOOKUP(Table1113[[#This Row],[نام شخص کارشناس نظارت]],Table1[],3,0)</f>
        <v>کارشناس برق و ابزار دقیق نظارت (2)</v>
      </c>
      <c r="I1042" s="1">
        <f>COUNTIF(Table2[کد سیستم],Table1113[[#This Row],[کد سیستم]])</f>
        <v>1</v>
      </c>
    </row>
    <row r="1043" spans="1:9" hidden="1" x14ac:dyDescent="0.25">
      <c r="A1043" s="1">
        <v>1042</v>
      </c>
      <c r="B1043" s="1" t="s">
        <v>3655</v>
      </c>
      <c r="C1043" s="1" t="s">
        <v>3655</v>
      </c>
      <c r="D1043" s="1" t="s">
        <v>3760</v>
      </c>
      <c r="E1043" s="1" t="s">
        <v>586</v>
      </c>
      <c r="F1043" s="1" t="str">
        <f>VLOOKUP(Table1113[[#This Row],[نام کارشناس دفتر فنی]],Table1[],3,0)</f>
        <v>کارشناس بازرسی وبرنامه ریزی تعمیرات برق وابزاردقیق(2)</v>
      </c>
      <c r="G1043" s="1" t="s">
        <v>1000</v>
      </c>
      <c r="H1043" t="str">
        <f>VLOOKUP(Table1113[[#This Row],[نام شخص کارشناس نظارت]],Table1[],3,0)</f>
        <v>کارشناس برق و ابزار دقیق نظارت (2)</v>
      </c>
      <c r="I1043" s="1">
        <f>COUNTIF(Table2[کد سیستم],Table1113[[#This Row],[کد سیستم]])</f>
        <v>1</v>
      </c>
    </row>
    <row r="1044" spans="1:9" hidden="1" x14ac:dyDescent="0.25">
      <c r="A1044" s="1">
        <v>1043</v>
      </c>
      <c r="B1044" s="1" t="s">
        <v>3657</v>
      </c>
      <c r="C1044" s="1" t="s">
        <v>3657</v>
      </c>
      <c r="D1044" s="1" t="s">
        <v>3760</v>
      </c>
      <c r="E1044" s="1" t="s">
        <v>586</v>
      </c>
      <c r="F1044" s="1" t="str">
        <f>VLOOKUP(Table1113[[#This Row],[نام کارشناس دفتر فنی]],Table1[],3,0)</f>
        <v>کارشناس بازرسی وبرنامه ریزی تعمیرات برق وابزاردقیق(2)</v>
      </c>
      <c r="G1044" s="1" t="s">
        <v>1000</v>
      </c>
      <c r="H1044" t="str">
        <f>VLOOKUP(Table1113[[#This Row],[نام شخص کارشناس نظارت]],Table1[],3,0)</f>
        <v>کارشناس برق و ابزار دقیق نظارت (2)</v>
      </c>
      <c r="I1044" s="1">
        <f>COUNTIF(Table2[کد سیستم],Table1113[[#This Row],[کد سیستم]])</f>
        <v>1</v>
      </c>
    </row>
    <row r="1045" spans="1:9" hidden="1" x14ac:dyDescent="0.25">
      <c r="A1045" s="1">
        <v>1044</v>
      </c>
      <c r="B1045" s="1" t="s">
        <v>3659</v>
      </c>
      <c r="C1045" s="1" t="s">
        <v>3659</v>
      </c>
      <c r="D1045" s="1" t="s">
        <v>3760</v>
      </c>
      <c r="E1045" s="1" t="s">
        <v>586</v>
      </c>
      <c r="F1045" s="1" t="str">
        <f>VLOOKUP(Table1113[[#This Row],[نام کارشناس دفتر فنی]],Table1[],3,0)</f>
        <v>کارشناس بازرسی وبرنامه ریزی تعمیرات برق وابزاردقیق(2)</v>
      </c>
      <c r="G1045" s="1" t="s">
        <v>1000</v>
      </c>
      <c r="H1045" t="str">
        <f>VLOOKUP(Table1113[[#This Row],[نام شخص کارشناس نظارت]],Table1[],3,0)</f>
        <v>کارشناس برق و ابزار دقیق نظارت (2)</v>
      </c>
      <c r="I1045" s="1">
        <f>COUNTIF(Table2[کد سیستم],Table1113[[#This Row],[کد سیستم]])</f>
        <v>1</v>
      </c>
    </row>
    <row r="1046" spans="1:9" hidden="1" x14ac:dyDescent="0.25">
      <c r="A1046" s="1">
        <v>1045</v>
      </c>
      <c r="B1046" s="1" t="s">
        <v>3661</v>
      </c>
      <c r="C1046" s="1" t="s">
        <v>3661</v>
      </c>
      <c r="D1046" s="1" t="s">
        <v>3760</v>
      </c>
      <c r="E1046" s="1" t="s">
        <v>586</v>
      </c>
      <c r="F1046" s="1" t="str">
        <f>VLOOKUP(Table1113[[#This Row],[نام کارشناس دفتر فنی]],Table1[],3,0)</f>
        <v>کارشناس بازرسی وبرنامه ریزی تعمیرات برق وابزاردقیق(2)</v>
      </c>
      <c r="G1046" s="1" t="s">
        <v>1000</v>
      </c>
      <c r="H1046" t="str">
        <f>VLOOKUP(Table1113[[#This Row],[نام شخص کارشناس نظارت]],Table1[],3,0)</f>
        <v>کارشناس برق و ابزار دقیق نظارت (2)</v>
      </c>
      <c r="I1046" s="1">
        <f>COUNTIF(Table2[کد سیستم],Table1113[[#This Row],[کد سیستم]])</f>
        <v>1</v>
      </c>
    </row>
    <row r="1047" spans="1:9" hidden="1" x14ac:dyDescent="0.25">
      <c r="A1047" s="1">
        <v>1046</v>
      </c>
      <c r="B1047" s="1" t="s">
        <v>3663</v>
      </c>
      <c r="C1047" s="1" t="s">
        <v>3663</v>
      </c>
      <c r="D1047" s="1" t="s">
        <v>3760</v>
      </c>
      <c r="E1047" s="1" t="s">
        <v>586</v>
      </c>
      <c r="F1047" s="1" t="str">
        <f>VLOOKUP(Table1113[[#This Row],[نام کارشناس دفتر فنی]],Table1[],3,0)</f>
        <v>کارشناس بازرسی وبرنامه ریزی تعمیرات برق وابزاردقیق(2)</v>
      </c>
      <c r="G1047" s="1" t="s">
        <v>1000</v>
      </c>
      <c r="H1047" t="str">
        <f>VLOOKUP(Table1113[[#This Row],[نام شخص کارشناس نظارت]],Table1[],3,0)</f>
        <v>کارشناس برق و ابزار دقیق نظارت (2)</v>
      </c>
      <c r="I1047" s="1">
        <f>COUNTIF(Table2[کد سیستم],Table1113[[#This Row],[کد سیستم]])</f>
        <v>1</v>
      </c>
    </row>
    <row r="1048" spans="1:9" hidden="1" x14ac:dyDescent="0.25">
      <c r="A1048" s="1">
        <v>1047</v>
      </c>
      <c r="B1048" s="1" t="s">
        <v>3665</v>
      </c>
      <c r="C1048" s="1" t="s">
        <v>3665</v>
      </c>
      <c r="D1048" s="1" t="s">
        <v>3760</v>
      </c>
      <c r="E1048" s="1" t="s">
        <v>586</v>
      </c>
      <c r="F1048" s="1" t="str">
        <f>VLOOKUP(Table1113[[#This Row],[نام کارشناس دفتر فنی]],Table1[],3,0)</f>
        <v>کارشناس بازرسی وبرنامه ریزی تعمیرات برق وابزاردقیق(2)</v>
      </c>
      <c r="G1048" s="1" t="s">
        <v>1000</v>
      </c>
      <c r="H1048" t="str">
        <f>VLOOKUP(Table1113[[#This Row],[نام شخص کارشناس نظارت]],Table1[],3,0)</f>
        <v>کارشناس برق و ابزار دقیق نظارت (2)</v>
      </c>
      <c r="I1048" s="1">
        <f>COUNTIF(Table2[کد سیستم],Table1113[[#This Row],[کد سیستم]])</f>
        <v>1</v>
      </c>
    </row>
    <row r="1049" spans="1:9" hidden="1" x14ac:dyDescent="0.25">
      <c r="A1049" s="1">
        <v>1048</v>
      </c>
      <c r="B1049" s="1" t="s">
        <v>3667</v>
      </c>
      <c r="C1049" s="1" t="s">
        <v>3667</v>
      </c>
      <c r="D1049" s="1" t="s">
        <v>3760</v>
      </c>
      <c r="E1049" s="1" t="s">
        <v>586</v>
      </c>
      <c r="F1049" s="1" t="str">
        <f>VLOOKUP(Table1113[[#This Row],[نام کارشناس دفتر فنی]],Table1[],3,0)</f>
        <v>کارشناس بازرسی وبرنامه ریزی تعمیرات برق وابزاردقیق(2)</v>
      </c>
      <c r="G1049" s="1" t="s">
        <v>1000</v>
      </c>
      <c r="H1049" t="str">
        <f>VLOOKUP(Table1113[[#This Row],[نام شخص کارشناس نظارت]],Table1[],3,0)</f>
        <v>کارشناس برق و ابزار دقیق نظارت (2)</v>
      </c>
      <c r="I1049" s="1">
        <f>COUNTIF(Table2[کد سیستم],Table1113[[#This Row],[کد سیستم]])</f>
        <v>1</v>
      </c>
    </row>
    <row r="1050" spans="1:9" hidden="1" x14ac:dyDescent="0.25">
      <c r="A1050" s="1">
        <v>1049</v>
      </c>
      <c r="B1050" s="1" t="s">
        <v>3669</v>
      </c>
      <c r="C1050" s="1" t="s">
        <v>3669</v>
      </c>
      <c r="D1050" s="1" t="s">
        <v>3760</v>
      </c>
      <c r="E1050" s="1" t="s">
        <v>586</v>
      </c>
      <c r="F1050" s="1" t="str">
        <f>VLOOKUP(Table1113[[#This Row],[نام کارشناس دفتر فنی]],Table1[],3,0)</f>
        <v>کارشناس بازرسی وبرنامه ریزی تعمیرات برق وابزاردقیق(2)</v>
      </c>
      <c r="G1050" s="1" t="s">
        <v>1000</v>
      </c>
      <c r="H1050" t="str">
        <f>VLOOKUP(Table1113[[#This Row],[نام شخص کارشناس نظارت]],Table1[],3,0)</f>
        <v>کارشناس برق و ابزار دقیق نظارت (2)</v>
      </c>
      <c r="I1050" s="1">
        <f>COUNTIF(Table2[کد سیستم],Table1113[[#This Row],[کد سیستم]])</f>
        <v>1</v>
      </c>
    </row>
    <row r="1051" spans="1:9" hidden="1" x14ac:dyDescent="0.25">
      <c r="A1051" s="1">
        <v>1050</v>
      </c>
      <c r="B1051" s="1" t="s">
        <v>3671</v>
      </c>
      <c r="C1051" s="1" t="s">
        <v>3671</v>
      </c>
      <c r="D1051" s="1" t="s">
        <v>3760</v>
      </c>
      <c r="E1051" s="1" t="s">
        <v>586</v>
      </c>
      <c r="F1051" s="1" t="str">
        <f>VLOOKUP(Table1113[[#This Row],[نام کارشناس دفتر فنی]],Table1[],3,0)</f>
        <v>کارشناس بازرسی وبرنامه ریزی تعمیرات برق وابزاردقیق(2)</v>
      </c>
      <c r="G1051" s="1" t="s">
        <v>1000</v>
      </c>
      <c r="H1051" t="str">
        <f>VLOOKUP(Table1113[[#This Row],[نام شخص کارشناس نظارت]],Table1[],3,0)</f>
        <v>کارشناس برق و ابزار دقیق نظارت (2)</v>
      </c>
      <c r="I1051" s="1">
        <f>COUNTIF(Table2[کد سیستم],Table1113[[#This Row],[کد سیستم]])</f>
        <v>1</v>
      </c>
    </row>
    <row r="1052" spans="1:9" hidden="1" x14ac:dyDescent="0.25">
      <c r="A1052" s="1">
        <v>1051</v>
      </c>
      <c r="B1052" s="1" t="s">
        <v>3673</v>
      </c>
      <c r="C1052" s="1" t="s">
        <v>3673</v>
      </c>
      <c r="D1052" s="1" t="s">
        <v>3760</v>
      </c>
      <c r="E1052" s="1" t="s">
        <v>586</v>
      </c>
      <c r="F1052" s="1" t="str">
        <f>VLOOKUP(Table1113[[#This Row],[نام کارشناس دفتر فنی]],Table1[],3,0)</f>
        <v>کارشناس بازرسی وبرنامه ریزی تعمیرات برق وابزاردقیق(2)</v>
      </c>
      <c r="G1052" s="1" t="s">
        <v>1000</v>
      </c>
      <c r="H1052" t="str">
        <f>VLOOKUP(Table1113[[#This Row],[نام شخص کارشناس نظارت]],Table1[],3,0)</f>
        <v>کارشناس برق و ابزار دقیق نظارت (2)</v>
      </c>
      <c r="I1052" s="1">
        <f>COUNTIF(Table2[کد سیستم],Table1113[[#This Row],[کد سیستم]])</f>
        <v>1</v>
      </c>
    </row>
    <row r="1053" spans="1:9" hidden="1" x14ac:dyDescent="0.25">
      <c r="A1053" s="1">
        <v>1052</v>
      </c>
      <c r="B1053" s="1" t="s">
        <v>3675</v>
      </c>
      <c r="C1053" s="1" t="s">
        <v>3676</v>
      </c>
      <c r="D1053" s="1" t="s">
        <v>3760</v>
      </c>
      <c r="E1053" s="1" t="s">
        <v>586</v>
      </c>
      <c r="F1053" s="1" t="str">
        <f>VLOOKUP(Table1113[[#This Row],[نام کارشناس دفتر فنی]],Table1[],3,0)</f>
        <v>کارشناس بازرسی وبرنامه ریزی تعمیرات برق وابزاردقیق(2)</v>
      </c>
      <c r="G1053" s="1" t="s">
        <v>1000</v>
      </c>
      <c r="H1053" t="str">
        <f>VLOOKUP(Table1113[[#This Row],[نام شخص کارشناس نظارت]],Table1[],3,0)</f>
        <v>کارشناس برق و ابزار دقیق نظارت (2)</v>
      </c>
      <c r="I1053" s="1">
        <f>COUNTIF(Table2[کد سیستم],Table1113[[#This Row],[کد سیستم]])</f>
        <v>1</v>
      </c>
    </row>
    <row r="1054" spans="1:9" hidden="1" x14ac:dyDescent="0.25">
      <c r="A1054" s="1">
        <v>1053</v>
      </c>
      <c r="B1054" s="1" t="s">
        <v>3678</v>
      </c>
      <c r="C1054" s="1" t="s">
        <v>3678</v>
      </c>
      <c r="D1054" s="1" t="s">
        <v>3760</v>
      </c>
      <c r="E1054" s="1" t="s">
        <v>586</v>
      </c>
      <c r="F1054" s="1" t="str">
        <f>VLOOKUP(Table1113[[#This Row],[نام کارشناس دفتر فنی]],Table1[],3,0)</f>
        <v>کارشناس بازرسی وبرنامه ریزی تعمیرات برق وابزاردقیق(2)</v>
      </c>
      <c r="G1054" s="1" t="s">
        <v>1000</v>
      </c>
      <c r="H1054" t="str">
        <f>VLOOKUP(Table1113[[#This Row],[نام شخص کارشناس نظارت]],Table1[],3,0)</f>
        <v>کارشناس برق و ابزار دقیق نظارت (2)</v>
      </c>
      <c r="I1054" s="1">
        <f>COUNTIF(Table2[کد سیستم],Table1113[[#This Row],[کد سیستم]])</f>
        <v>1</v>
      </c>
    </row>
    <row r="1055" spans="1:9" hidden="1" x14ac:dyDescent="0.25">
      <c r="A1055" s="1">
        <v>1054</v>
      </c>
      <c r="B1055" s="1" t="s">
        <v>3680</v>
      </c>
      <c r="C1055" s="1" t="s">
        <v>3680</v>
      </c>
      <c r="D1055" s="1" t="s">
        <v>3760</v>
      </c>
      <c r="E1055" s="1" t="s">
        <v>586</v>
      </c>
      <c r="F1055" s="1" t="str">
        <f>VLOOKUP(Table1113[[#This Row],[نام کارشناس دفتر فنی]],Table1[],3,0)</f>
        <v>کارشناس بازرسی وبرنامه ریزی تعمیرات برق وابزاردقیق(2)</v>
      </c>
      <c r="G1055" s="1" t="s">
        <v>1000</v>
      </c>
      <c r="H1055" t="str">
        <f>VLOOKUP(Table1113[[#This Row],[نام شخص کارشناس نظارت]],Table1[],3,0)</f>
        <v>کارشناس برق و ابزار دقیق نظارت (2)</v>
      </c>
      <c r="I1055" s="1">
        <f>COUNTIF(Table2[کد سیستم],Table1113[[#This Row],[کد سیستم]])</f>
        <v>1</v>
      </c>
    </row>
    <row r="1056" spans="1:9" hidden="1" x14ac:dyDescent="0.25">
      <c r="A1056" s="1">
        <v>1055</v>
      </c>
      <c r="B1056" s="1" t="s">
        <v>3682</v>
      </c>
      <c r="C1056" s="1" t="s">
        <v>3682</v>
      </c>
      <c r="D1056" s="1" t="s">
        <v>3760</v>
      </c>
      <c r="E1056" s="1" t="s">
        <v>586</v>
      </c>
      <c r="F1056" s="1" t="str">
        <f>VLOOKUP(Table1113[[#This Row],[نام کارشناس دفتر فنی]],Table1[],3,0)</f>
        <v>کارشناس بازرسی وبرنامه ریزی تعمیرات برق وابزاردقیق(2)</v>
      </c>
      <c r="G1056" s="1" t="s">
        <v>1000</v>
      </c>
      <c r="H1056" t="str">
        <f>VLOOKUP(Table1113[[#This Row],[نام شخص کارشناس نظارت]],Table1[],3,0)</f>
        <v>کارشناس برق و ابزار دقیق نظارت (2)</v>
      </c>
      <c r="I1056" s="1">
        <f>COUNTIF(Table2[کد سیستم],Table1113[[#This Row],[کد سیستم]])</f>
        <v>1</v>
      </c>
    </row>
    <row r="1057" spans="1:9" hidden="1" x14ac:dyDescent="0.25">
      <c r="A1057" s="1">
        <v>1056</v>
      </c>
      <c r="B1057" s="1" t="s">
        <v>3684</v>
      </c>
      <c r="C1057" s="1" t="s">
        <v>3684</v>
      </c>
      <c r="D1057" s="1" t="s">
        <v>3760</v>
      </c>
      <c r="E1057" s="1" t="s">
        <v>586</v>
      </c>
      <c r="F1057" s="1" t="str">
        <f>VLOOKUP(Table1113[[#This Row],[نام کارشناس دفتر فنی]],Table1[],3,0)</f>
        <v>کارشناس بازرسی وبرنامه ریزی تعمیرات برق وابزاردقیق(2)</v>
      </c>
      <c r="G1057" s="1" t="s">
        <v>1000</v>
      </c>
      <c r="H1057" t="str">
        <f>VLOOKUP(Table1113[[#This Row],[نام شخص کارشناس نظارت]],Table1[],3,0)</f>
        <v>کارشناس برق و ابزار دقیق نظارت (2)</v>
      </c>
      <c r="I1057" s="1">
        <f>COUNTIF(Table2[کد سیستم],Table1113[[#This Row],[کد سیستم]])</f>
        <v>1</v>
      </c>
    </row>
    <row r="1058" spans="1:9" hidden="1" x14ac:dyDescent="0.25">
      <c r="A1058" s="1">
        <v>1057</v>
      </c>
      <c r="B1058" s="1" t="s">
        <v>3686</v>
      </c>
      <c r="C1058" s="1" t="s">
        <v>3686</v>
      </c>
      <c r="D1058" s="1" t="s">
        <v>3760</v>
      </c>
      <c r="E1058" s="1" t="s">
        <v>586</v>
      </c>
      <c r="F1058" s="1" t="str">
        <f>VLOOKUP(Table1113[[#This Row],[نام کارشناس دفتر فنی]],Table1[],3,0)</f>
        <v>کارشناس بازرسی وبرنامه ریزی تعمیرات برق وابزاردقیق(2)</v>
      </c>
      <c r="G1058" s="1" t="s">
        <v>1000</v>
      </c>
      <c r="H1058" t="str">
        <f>VLOOKUP(Table1113[[#This Row],[نام شخص کارشناس نظارت]],Table1[],3,0)</f>
        <v>کارشناس برق و ابزار دقیق نظارت (2)</v>
      </c>
      <c r="I1058" s="1">
        <f>COUNTIF(Table2[کد سیستم],Table1113[[#This Row],[کد سیستم]])</f>
        <v>1</v>
      </c>
    </row>
    <row r="1059" spans="1:9" hidden="1" x14ac:dyDescent="0.25">
      <c r="A1059" s="1">
        <v>1058</v>
      </c>
      <c r="B1059" s="1" t="s">
        <v>3688</v>
      </c>
      <c r="C1059" s="1" t="s">
        <v>3688</v>
      </c>
      <c r="D1059" s="1" t="s">
        <v>3760</v>
      </c>
      <c r="E1059" s="1" t="s">
        <v>586</v>
      </c>
      <c r="F1059" s="1" t="str">
        <f>VLOOKUP(Table1113[[#This Row],[نام کارشناس دفتر فنی]],Table1[],3,0)</f>
        <v>کارشناس بازرسی وبرنامه ریزی تعمیرات برق وابزاردقیق(2)</v>
      </c>
      <c r="G1059" s="1" t="s">
        <v>1000</v>
      </c>
      <c r="H1059" t="str">
        <f>VLOOKUP(Table1113[[#This Row],[نام شخص کارشناس نظارت]],Table1[],3,0)</f>
        <v>کارشناس برق و ابزار دقیق نظارت (2)</v>
      </c>
      <c r="I1059" s="1">
        <f>COUNTIF(Table2[کد سیستم],Table1113[[#This Row],[کد سیستم]])</f>
        <v>1</v>
      </c>
    </row>
    <row r="1060" spans="1:9" hidden="1" x14ac:dyDescent="0.25">
      <c r="A1060" s="1">
        <v>1059</v>
      </c>
      <c r="B1060" s="1" t="s">
        <v>3690</v>
      </c>
      <c r="C1060" s="1" t="s">
        <v>3690</v>
      </c>
      <c r="D1060" s="1" t="s">
        <v>3760</v>
      </c>
      <c r="E1060" s="1" t="s">
        <v>586</v>
      </c>
      <c r="F1060" s="1" t="str">
        <f>VLOOKUP(Table1113[[#This Row],[نام کارشناس دفتر فنی]],Table1[],3,0)</f>
        <v>کارشناس بازرسی وبرنامه ریزی تعمیرات برق وابزاردقیق(2)</v>
      </c>
      <c r="G1060" s="1" t="s">
        <v>1000</v>
      </c>
      <c r="H1060" t="str">
        <f>VLOOKUP(Table1113[[#This Row],[نام شخص کارشناس نظارت]],Table1[],3,0)</f>
        <v>کارشناس برق و ابزار دقیق نظارت (2)</v>
      </c>
      <c r="I1060" s="1">
        <f>COUNTIF(Table2[کد سیستم],Table1113[[#This Row],[کد سیستم]])</f>
        <v>1</v>
      </c>
    </row>
    <row r="1061" spans="1:9" hidden="1" x14ac:dyDescent="0.25">
      <c r="A1061" s="1">
        <v>1060</v>
      </c>
      <c r="B1061" s="1" t="s">
        <v>3692</v>
      </c>
      <c r="C1061" s="1" t="s">
        <v>3692</v>
      </c>
      <c r="D1061" s="1" t="s">
        <v>3760</v>
      </c>
      <c r="E1061" s="1" t="s">
        <v>586</v>
      </c>
      <c r="F1061" s="1" t="str">
        <f>VLOOKUP(Table1113[[#This Row],[نام کارشناس دفتر فنی]],Table1[],3,0)</f>
        <v>کارشناس بازرسی وبرنامه ریزی تعمیرات برق وابزاردقیق(2)</v>
      </c>
      <c r="G1061" s="1" t="s">
        <v>1000</v>
      </c>
      <c r="H1061" t="str">
        <f>VLOOKUP(Table1113[[#This Row],[نام شخص کارشناس نظارت]],Table1[],3,0)</f>
        <v>کارشناس برق و ابزار دقیق نظارت (2)</v>
      </c>
      <c r="I1061" s="1">
        <f>COUNTIF(Table2[کد سیستم],Table1113[[#This Row],[کد سیستم]])</f>
        <v>1</v>
      </c>
    </row>
    <row r="1062" spans="1:9" hidden="1" x14ac:dyDescent="0.25">
      <c r="A1062" s="1">
        <v>1061</v>
      </c>
      <c r="B1062" s="1" t="s">
        <v>3694</v>
      </c>
      <c r="C1062" s="1" t="s">
        <v>3694</v>
      </c>
      <c r="D1062" s="1" t="s">
        <v>3760</v>
      </c>
      <c r="E1062" s="1" t="s">
        <v>586</v>
      </c>
      <c r="F1062" s="1" t="str">
        <f>VLOOKUP(Table1113[[#This Row],[نام کارشناس دفتر فنی]],Table1[],3,0)</f>
        <v>کارشناس بازرسی وبرنامه ریزی تعمیرات برق وابزاردقیق(2)</v>
      </c>
      <c r="G1062" s="1" t="s">
        <v>1000</v>
      </c>
      <c r="H1062" t="str">
        <f>VLOOKUP(Table1113[[#This Row],[نام شخص کارشناس نظارت]],Table1[],3,0)</f>
        <v>کارشناس برق و ابزار دقیق نظارت (2)</v>
      </c>
      <c r="I1062" s="1">
        <f>COUNTIF(Table2[کد سیستم],Table1113[[#This Row],[کد سیستم]])</f>
        <v>1</v>
      </c>
    </row>
    <row r="1063" spans="1:9" hidden="1" x14ac:dyDescent="0.25">
      <c r="A1063" s="1">
        <v>1062</v>
      </c>
      <c r="B1063" s="1" t="s">
        <v>3696</v>
      </c>
      <c r="C1063" s="1" t="s">
        <v>3696</v>
      </c>
      <c r="D1063" s="1" t="s">
        <v>3760</v>
      </c>
      <c r="E1063" s="1" t="s">
        <v>586</v>
      </c>
      <c r="F1063" s="1" t="str">
        <f>VLOOKUP(Table1113[[#This Row],[نام کارشناس دفتر فنی]],Table1[],3,0)</f>
        <v>کارشناس بازرسی وبرنامه ریزی تعمیرات برق وابزاردقیق(2)</v>
      </c>
      <c r="G1063" s="1" t="s">
        <v>1000</v>
      </c>
      <c r="H1063" t="str">
        <f>VLOOKUP(Table1113[[#This Row],[نام شخص کارشناس نظارت]],Table1[],3,0)</f>
        <v>کارشناس برق و ابزار دقیق نظارت (2)</v>
      </c>
      <c r="I1063" s="1">
        <f>COUNTIF(Table2[کد سیستم],Table1113[[#This Row],[کد سیستم]])</f>
        <v>1</v>
      </c>
    </row>
    <row r="1064" spans="1:9" hidden="1" x14ac:dyDescent="0.25">
      <c r="A1064" s="1">
        <v>1063</v>
      </c>
      <c r="B1064" s="1" t="s">
        <v>3698</v>
      </c>
      <c r="C1064" s="1" t="s">
        <v>3698</v>
      </c>
      <c r="D1064" s="1" t="s">
        <v>3760</v>
      </c>
      <c r="E1064" s="1" t="s">
        <v>586</v>
      </c>
      <c r="F1064" s="1" t="str">
        <f>VLOOKUP(Table1113[[#This Row],[نام کارشناس دفتر فنی]],Table1[],3,0)</f>
        <v>کارشناس بازرسی وبرنامه ریزی تعمیرات برق وابزاردقیق(2)</v>
      </c>
      <c r="G1064" s="1" t="s">
        <v>1000</v>
      </c>
      <c r="H1064" t="str">
        <f>VLOOKUP(Table1113[[#This Row],[نام شخص کارشناس نظارت]],Table1[],3,0)</f>
        <v>کارشناس برق و ابزار دقیق نظارت (2)</v>
      </c>
      <c r="I1064" s="1">
        <f>COUNTIF(Table2[کد سیستم],Table1113[[#This Row],[کد سیستم]])</f>
        <v>1</v>
      </c>
    </row>
    <row r="1065" spans="1:9" hidden="1" x14ac:dyDescent="0.25">
      <c r="A1065" s="1">
        <v>1064</v>
      </c>
      <c r="B1065" s="1" t="s">
        <v>3700</v>
      </c>
      <c r="C1065" s="1" t="s">
        <v>3700</v>
      </c>
      <c r="D1065" s="1" t="s">
        <v>3760</v>
      </c>
      <c r="E1065" s="1" t="s">
        <v>586</v>
      </c>
      <c r="F1065" s="1" t="str">
        <f>VLOOKUP(Table1113[[#This Row],[نام کارشناس دفتر فنی]],Table1[],3,0)</f>
        <v>کارشناس بازرسی وبرنامه ریزی تعمیرات برق وابزاردقیق(2)</v>
      </c>
      <c r="G1065" s="1" t="s">
        <v>1000</v>
      </c>
      <c r="H1065" t="str">
        <f>VLOOKUP(Table1113[[#This Row],[نام شخص کارشناس نظارت]],Table1[],3,0)</f>
        <v>کارشناس برق و ابزار دقیق نظارت (2)</v>
      </c>
      <c r="I1065" s="1">
        <f>COUNTIF(Table2[کد سیستم],Table1113[[#This Row],[کد سیستم]])</f>
        <v>1</v>
      </c>
    </row>
    <row r="1066" spans="1:9" hidden="1" x14ac:dyDescent="0.25">
      <c r="A1066" s="1">
        <v>1065</v>
      </c>
      <c r="B1066" s="1" t="s">
        <v>3702</v>
      </c>
      <c r="C1066" s="1" t="s">
        <v>3702</v>
      </c>
      <c r="D1066" s="1" t="s">
        <v>3760</v>
      </c>
      <c r="E1066" s="1" t="s">
        <v>586</v>
      </c>
      <c r="F1066" s="1" t="str">
        <f>VLOOKUP(Table1113[[#This Row],[نام کارشناس دفتر فنی]],Table1[],3,0)</f>
        <v>کارشناس بازرسی وبرنامه ریزی تعمیرات برق وابزاردقیق(2)</v>
      </c>
      <c r="G1066" s="1" t="s">
        <v>1000</v>
      </c>
      <c r="H1066" t="str">
        <f>VLOOKUP(Table1113[[#This Row],[نام شخص کارشناس نظارت]],Table1[],3,0)</f>
        <v>کارشناس برق و ابزار دقیق نظارت (2)</v>
      </c>
      <c r="I1066" s="1">
        <f>COUNTIF(Table2[کد سیستم],Table1113[[#This Row],[کد سیستم]])</f>
        <v>1</v>
      </c>
    </row>
    <row r="1067" spans="1:9" hidden="1" x14ac:dyDescent="0.25">
      <c r="A1067" s="1">
        <v>1066</v>
      </c>
      <c r="B1067" s="1" t="s">
        <v>3704</v>
      </c>
      <c r="C1067" s="1" t="s">
        <v>3704</v>
      </c>
      <c r="D1067" s="1" t="s">
        <v>3760</v>
      </c>
      <c r="E1067" s="1" t="s">
        <v>586</v>
      </c>
      <c r="F1067" s="1" t="str">
        <f>VLOOKUP(Table1113[[#This Row],[نام کارشناس دفتر فنی]],Table1[],3,0)</f>
        <v>کارشناس بازرسی وبرنامه ریزی تعمیرات برق وابزاردقیق(2)</v>
      </c>
      <c r="G1067" s="1" t="s">
        <v>1000</v>
      </c>
      <c r="H1067" t="str">
        <f>VLOOKUP(Table1113[[#This Row],[نام شخص کارشناس نظارت]],Table1[],3,0)</f>
        <v>کارشناس برق و ابزار دقیق نظارت (2)</v>
      </c>
      <c r="I1067" s="1">
        <f>COUNTIF(Table2[کد سیستم],Table1113[[#This Row],[کد سیستم]])</f>
        <v>1</v>
      </c>
    </row>
    <row r="1068" spans="1:9" hidden="1" x14ac:dyDescent="0.25">
      <c r="A1068" s="1">
        <v>1067</v>
      </c>
      <c r="B1068" s="1" t="s">
        <v>3706</v>
      </c>
      <c r="C1068" s="1" t="s">
        <v>3706</v>
      </c>
      <c r="D1068" s="1" t="s">
        <v>3760</v>
      </c>
      <c r="E1068" s="1" t="s">
        <v>586</v>
      </c>
      <c r="F1068" s="1" t="str">
        <f>VLOOKUP(Table1113[[#This Row],[نام کارشناس دفتر فنی]],Table1[],3,0)</f>
        <v>کارشناس بازرسی وبرنامه ریزی تعمیرات برق وابزاردقیق(2)</v>
      </c>
      <c r="G1068" s="1" t="s">
        <v>1000</v>
      </c>
      <c r="H1068" t="str">
        <f>VLOOKUP(Table1113[[#This Row],[نام شخص کارشناس نظارت]],Table1[],3,0)</f>
        <v>کارشناس برق و ابزار دقیق نظارت (2)</v>
      </c>
      <c r="I1068" s="1">
        <f>COUNTIF(Table2[کد سیستم],Table1113[[#This Row],[کد سیستم]])</f>
        <v>1</v>
      </c>
    </row>
    <row r="1069" spans="1:9" hidden="1" x14ac:dyDescent="0.25">
      <c r="A1069" s="1">
        <v>1068</v>
      </c>
      <c r="B1069" s="1" t="s">
        <v>3708</v>
      </c>
      <c r="C1069" s="1" t="s">
        <v>3708</v>
      </c>
      <c r="D1069" s="1" t="s">
        <v>3760</v>
      </c>
      <c r="E1069" s="1" t="s">
        <v>586</v>
      </c>
      <c r="F1069" s="1" t="str">
        <f>VLOOKUP(Table1113[[#This Row],[نام کارشناس دفتر فنی]],Table1[],3,0)</f>
        <v>کارشناس بازرسی وبرنامه ریزی تعمیرات برق وابزاردقیق(2)</v>
      </c>
      <c r="G1069" s="1" t="s">
        <v>1000</v>
      </c>
      <c r="H1069" t="str">
        <f>VLOOKUP(Table1113[[#This Row],[نام شخص کارشناس نظارت]],Table1[],3,0)</f>
        <v>کارشناس برق و ابزار دقیق نظارت (2)</v>
      </c>
      <c r="I1069" s="1">
        <f>COUNTIF(Table2[کد سیستم],Table1113[[#This Row],[کد سیستم]])</f>
        <v>1</v>
      </c>
    </row>
    <row r="1070" spans="1:9" hidden="1" x14ac:dyDescent="0.25">
      <c r="A1070" s="1">
        <v>1069</v>
      </c>
      <c r="B1070" s="1" t="s">
        <v>3710</v>
      </c>
      <c r="C1070" s="1" t="s">
        <v>3710</v>
      </c>
      <c r="D1070" s="1" t="s">
        <v>3760</v>
      </c>
      <c r="E1070" s="1" t="s">
        <v>586</v>
      </c>
      <c r="F1070" s="1" t="str">
        <f>VLOOKUP(Table1113[[#This Row],[نام کارشناس دفتر فنی]],Table1[],3,0)</f>
        <v>کارشناس بازرسی وبرنامه ریزی تعمیرات برق وابزاردقیق(2)</v>
      </c>
      <c r="G1070" s="1" t="s">
        <v>1000</v>
      </c>
      <c r="H1070" t="str">
        <f>VLOOKUP(Table1113[[#This Row],[نام شخص کارشناس نظارت]],Table1[],3,0)</f>
        <v>کارشناس برق و ابزار دقیق نظارت (2)</v>
      </c>
      <c r="I1070" s="1">
        <f>COUNTIF(Table2[کد سیستم],Table1113[[#This Row],[کد سیستم]])</f>
        <v>1</v>
      </c>
    </row>
    <row r="1071" spans="1:9" hidden="1" x14ac:dyDescent="0.25">
      <c r="A1071" s="1">
        <v>1070</v>
      </c>
      <c r="B1071" s="1" t="s">
        <v>3712</v>
      </c>
      <c r="C1071" s="1" t="s">
        <v>3712</v>
      </c>
      <c r="D1071" s="1" t="s">
        <v>3760</v>
      </c>
      <c r="E1071" s="1" t="s">
        <v>586</v>
      </c>
      <c r="F1071" s="1" t="str">
        <f>VLOOKUP(Table1113[[#This Row],[نام کارشناس دفتر فنی]],Table1[],3,0)</f>
        <v>کارشناس بازرسی وبرنامه ریزی تعمیرات برق وابزاردقیق(2)</v>
      </c>
      <c r="G1071" s="1" t="s">
        <v>1000</v>
      </c>
      <c r="H1071" t="str">
        <f>VLOOKUP(Table1113[[#This Row],[نام شخص کارشناس نظارت]],Table1[],3,0)</f>
        <v>کارشناس برق و ابزار دقیق نظارت (2)</v>
      </c>
      <c r="I1071" s="1">
        <f>COUNTIF(Table2[کد سیستم],Table1113[[#This Row],[کد سیستم]])</f>
        <v>1</v>
      </c>
    </row>
    <row r="1072" spans="1:9" hidden="1" x14ac:dyDescent="0.25">
      <c r="A1072" s="1">
        <v>1071</v>
      </c>
      <c r="B1072" s="1" t="s">
        <v>3714</v>
      </c>
      <c r="C1072" s="1" t="s">
        <v>3714</v>
      </c>
      <c r="D1072" s="1" t="s">
        <v>3760</v>
      </c>
      <c r="E1072" s="1" t="s">
        <v>586</v>
      </c>
      <c r="F1072" s="1" t="str">
        <f>VLOOKUP(Table1113[[#This Row],[نام کارشناس دفتر فنی]],Table1[],3,0)</f>
        <v>کارشناس بازرسی وبرنامه ریزی تعمیرات برق وابزاردقیق(2)</v>
      </c>
      <c r="G1072" s="1" t="s">
        <v>1000</v>
      </c>
      <c r="H1072" t="str">
        <f>VLOOKUP(Table1113[[#This Row],[نام شخص کارشناس نظارت]],Table1[],3,0)</f>
        <v>کارشناس برق و ابزار دقیق نظارت (2)</v>
      </c>
      <c r="I1072" s="1">
        <f>COUNTIF(Table2[کد سیستم],Table1113[[#This Row],[کد سیستم]])</f>
        <v>1</v>
      </c>
    </row>
    <row r="1073" spans="1:9" hidden="1" x14ac:dyDescent="0.25">
      <c r="A1073" s="1">
        <v>1072</v>
      </c>
      <c r="B1073" s="1" t="s">
        <v>3716</v>
      </c>
      <c r="C1073" s="1" t="s">
        <v>3716</v>
      </c>
      <c r="D1073" s="1" t="s">
        <v>3760</v>
      </c>
      <c r="E1073" s="1" t="s">
        <v>586</v>
      </c>
      <c r="F1073" s="1" t="str">
        <f>VLOOKUP(Table1113[[#This Row],[نام کارشناس دفتر فنی]],Table1[],3,0)</f>
        <v>کارشناس بازرسی وبرنامه ریزی تعمیرات برق وابزاردقیق(2)</v>
      </c>
      <c r="G1073" s="1" t="s">
        <v>1000</v>
      </c>
      <c r="H1073" t="str">
        <f>VLOOKUP(Table1113[[#This Row],[نام شخص کارشناس نظارت]],Table1[],3,0)</f>
        <v>کارشناس برق و ابزار دقیق نظارت (2)</v>
      </c>
      <c r="I1073" s="1">
        <f>COUNTIF(Table2[کد سیستم],Table1113[[#This Row],[کد سیستم]])</f>
        <v>1</v>
      </c>
    </row>
    <row r="1074" spans="1:9" hidden="1" x14ac:dyDescent="0.25">
      <c r="A1074" s="1">
        <v>1073</v>
      </c>
      <c r="B1074" s="1" t="s">
        <v>3718</v>
      </c>
      <c r="C1074" s="1" t="s">
        <v>3718</v>
      </c>
      <c r="D1074" s="1" t="s">
        <v>3760</v>
      </c>
      <c r="E1074" s="1" t="s">
        <v>586</v>
      </c>
      <c r="F1074" s="1" t="str">
        <f>VLOOKUP(Table1113[[#This Row],[نام کارشناس دفتر فنی]],Table1[],3,0)</f>
        <v>کارشناس بازرسی وبرنامه ریزی تعمیرات برق وابزاردقیق(2)</v>
      </c>
      <c r="G1074" s="1" t="s">
        <v>1000</v>
      </c>
      <c r="H1074" t="str">
        <f>VLOOKUP(Table1113[[#This Row],[نام شخص کارشناس نظارت]],Table1[],3,0)</f>
        <v>کارشناس برق و ابزار دقیق نظارت (2)</v>
      </c>
      <c r="I1074" s="1">
        <f>COUNTIF(Table2[کد سیستم],Table1113[[#This Row],[کد سیستم]])</f>
        <v>1</v>
      </c>
    </row>
    <row r="1075" spans="1:9" hidden="1" x14ac:dyDescent="0.25">
      <c r="A1075" s="1">
        <v>1074</v>
      </c>
      <c r="B1075" s="1" t="s">
        <v>3720</v>
      </c>
      <c r="C1075" s="1" t="s">
        <v>3720</v>
      </c>
      <c r="D1075" s="1" t="s">
        <v>3760</v>
      </c>
      <c r="E1075" s="1" t="s">
        <v>586</v>
      </c>
      <c r="F1075" s="1" t="str">
        <f>VLOOKUP(Table1113[[#This Row],[نام کارشناس دفتر فنی]],Table1[],3,0)</f>
        <v>کارشناس بازرسی وبرنامه ریزی تعمیرات برق وابزاردقیق(2)</v>
      </c>
      <c r="G1075" s="1" t="s">
        <v>1000</v>
      </c>
      <c r="H1075" t="str">
        <f>VLOOKUP(Table1113[[#This Row],[نام شخص کارشناس نظارت]],Table1[],3,0)</f>
        <v>کارشناس برق و ابزار دقیق نظارت (2)</v>
      </c>
      <c r="I1075" s="1">
        <f>COUNTIF(Table2[کد سیستم],Table1113[[#This Row],[کد سیستم]])</f>
        <v>1</v>
      </c>
    </row>
    <row r="1076" spans="1:9" hidden="1" x14ac:dyDescent="0.25">
      <c r="A1076" s="1">
        <v>1075</v>
      </c>
      <c r="B1076" s="1" t="s">
        <v>3722</v>
      </c>
      <c r="C1076" s="1" t="s">
        <v>3722</v>
      </c>
      <c r="D1076" s="1" t="s">
        <v>3760</v>
      </c>
      <c r="E1076" s="1" t="s">
        <v>586</v>
      </c>
      <c r="F1076" s="1" t="str">
        <f>VLOOKUP(Table1113[[#This Row],[نام کارشناس دفتر فنی]],Table1[],3,0)</f>
        <v>کارشناس بازرسی وبرنامه ریزی تعمیرات برق وابزاردقیق(2)</v>
      </c>
      <c r="G1076" s="1" t="s">
        <v>1000</v>
      </c>
      <c r="H1076" t="str">
        <f>VLOOKUP(Table1113[[#This Row],[نام شخص کارشناس نظارت]],Table1[],3,0)</f>
        <v>کارشناس برق و ابزار دقیق نظارت (2)</v>
      </c>
      <c r="I1076" s="1">
        <f>COUNTIF(Table2[کد سیستم],Table1113[[#This Row],[کد سیستم]])</f>
        <v>1</v>
      </c>
    </row>
    <row r="1077" spans="1:9" hidden="1" x14ac:dyDescent="0.25">
      <c r="A1077" s="1">
        <v>1076</v>
      </c>
      <c r="B1077" s="1" t="s">
        <v>3724</v>
      </c>
      <c r="C1077" s="1" t="s">
        <v>3724</v>
      </c>
      <c r="D1077" s="1" t="s">
        <v>3760</v>
      </c>
      <c r="E1077" s="1" t="s">
        <v>586</v>
      </c>
      <c r="F1077" s="1" t="str">
        <f>VLOOKUP(Table1113[[#This Row],[نام کارشناس دفتر فنی]],Table1[],3,0)</f>
        <v>کارشناس بازرسی وبرنامه ریزی تعمیرات برق وابزاردقیق(2)</v>
      </c>
      <c r="G1077" s="1" t="s">
        <v>1000</v>
      </c>
      <c r="H1077" t="str">
        <f>VLOOKUP(Table1113[[#This Row],[نام شخص کارشناس نظارت]],Table1[],3,0)</f>
        <v>کارشناس برق و ابزار دقیق نظارت (2)</v>
      </c>
      <c r="I1077" s="1">
        <f>COUNTIF(Table2[کد سیستم],Table1113[[#This Row],[کد سیستم]])</f>
        <v>1</v>
      </c>
    </row>
    <row r="1078" spans="1:9" hidden="1" x14ac:dyDescent="0.25">
      <c r="A1078" s="1">
        <v>1077</v>
      </c>
      <c r="B1078" s="1" t="s">
        <v>3726</v>
      </c>
      <c r="C1078" s="1" t="s">
        <v>3726</v>
      </c>
      <c r="D1078" s="1" t="s">
        <v>3760</v>
      </c>
      <c r="E1078" s="1" t="s">
        <v>586</v>
      </c>
      <c r="F1078" s="1" t="str">
        <f>VLOOKUP(Table1113[[#This Row],[نام کارشناس دفتر فنی]],Table1[],3,0)</f>
        <v>کارشناس بازرسی وبرنامه ریزی تعمیرات برق وابزاردقیق(2)</v>
      </c>
      <c r="G1078" s="1" t="s">
        <v>1000</v>
      </c>
      <c r="H1078" t="str">
        <f>VLOOKUP(Table1113[[#This Row],[نام شخص کارشناس نظارت]],Table1[],3,0)</f>
        <v>کارشناس برق و ابزار دقیق نظارت (2)</v>
      </c>
      <c r="I1078" s="1">
        <f>COUNTIF(Table2[کد سیستم],Table1113[[#This Row],[کد سیستم]])</f>
        <v>1</v>
      </c>
    </row>
    <row r="1079" spans="1:9" hidden="1" x14ac:dyDescent="0.25">
      <c r="A1079" s="1">
        <v>1078</v>
      </c>
      <c r="B1079" s="1" t="s">
        <v>3728</v>
      </c>
      <c r="C1079" s="1" t="s">
        <v>3728</v>
      </c>
      <c r="D1079" s="1" t="s">
        <v>3760</v>
      </c>
      <c r="E1079" s="1" t="s">
        <v>586</v>
      </c>
      <c r="F1079" s="1" t="str">
        <f>VLOOKUP(Table1113[[#This Row],[نام کارشناس دفتر فنی]],Table1[],3,0)</f>
        <v>کارشناس بازرسی وبرنامه ریزی تعمیرات برق وابزاردقیق(2)</v>
      </c>
      <c r="G1079" s="1" t="s">
        <v>1000</v>
      </c>
      <c r="H1079" t="str">
        <f>VLOOKUP(Table1113[[#This Row],[نام شخص کارشناس نظارت]],Table1[],3,0)</f>
        <v>کارشناس برق و ابزار دقیق نظارت (2)</v>
      </c>
      <c r="I1079" s="1">
        <f>COUNTIF(Table2[کد سیستم],Table1113[[#This Row],[کد سیستم]])</f>
        <v>1</v>
      </c>
    </row>
    <row r="1080" spans="1:9" hidden="1" x14ac:dyDescent="0.25">
      <c r="A1080" s="1">
        <v>1079</v>
      </c>
      <c r="B1080" s="1" t="s">
        <v>3730</v>
      </c>
      <c r="C1080" s="1" t="s">
        <v>3730</v>
      </c>
      <c r="D1080" s="1" t="s">
        <v>3760</v>
      </c>
      <c r="E1080" s="1" t="s">
        <v>586</v>
      </c>
      <c r="F1080" s="1" t="str">
        <f>VLOOKUP(Table1113[[#This Row],[نام کارشناس دفتر فنی]],Table1[],3,0)</f>
        <v>کارشناس بازرسی وبرنامه ریزی تعمیرات برق وابزاردقیق(2)</v>
      </c>
      <c r="G1080" s="1" t="s">
        <v>1000</v>
      </c>
      <c r="H1080" t="str">
        <f>VLOOKUP(Table1113[[#This Row],[نام شخص کارشناس نظارت]],Table1[],3,0)</f>
        <v>کارشناس برق و ابزار دقیق نظارت (2)</v>
      </c>
      <c r="I1080" s="1">
        <f>COUNTIF(Table2[کد سیستم],Table1113[[#This Row],[کد سیستم]])</f>
        <v>1</v>
      </c>
    </row>
    <row r="1081" spans="1:9" hidden="1" x14ac:dyDescent="0.25">
      <c r="A1081" s="1">
        <v>1080</v>
      </c>
      <c r="B1081" s="1" t="s">
        <v>3732</v>
      </c>
      <c r="C1081" s="1" t="s">
        <v>3732</v>
      </c>
      <c r="D1081" s="1" t="s">
        <v>3760</v>
      </c>
      <c r="E1081" s="1" t="s">
        <v>586</v>
      </c>
      <c r="F1081" s="1" t="str">
        <f>VLOOKUP(Table1113[[#This Row],[نام کارشناس دفتر فنی]],Table1[],3,0)</f>
        <v>کارشناس بازرسی وبرنامه ریزی تعمیرات برق وابزاردقیق(2)</v>
      </c>
      <c r="G1081" s="1" t="s">
        <v>1000</v>
      </c>
      <c r="H1081" t="str">
        <f>VLOOKUP(Table1113[[#This Row],[نام شخص کارشناس نظارت]],Table1[],3,0)</f>
        <v>کارشناس برق و ابزار دقیق نظارت (2)</v>
      </c>
      <c r="I1081" s="1">
        <f>COUNTIF(Table2[کد سیستم],Table1113[[#This Row],[کد سیستم]])</f>
        <v>1</v>
      </c>
    </row>
    <row r="1082" spans="1:9" hidden="1" x14ac:dyDescent="0.25">
      <c r="A1082" s="1">
        <v>1081</v>
      </c>
      <c r="B1082" s="1" t="s">
        <v>3734</v>
      </c>
      <c r="C1082" s="1" t="s">
        <v>3735</v>
      </c>
      <c r="D1082" s="1" t="s">
        <v>3760</v>
      </c>
      <c r="E1082" s="1" t="s">
        <v>418</v>
      </c>
      <c r="F1082" s="1" t="str">
        <f>VLOOKUP(Table1113[[#This Row],[نام کارشناس دفتر فنی]],Table1[],3,0)</f>
        <v>کارشناس بازرسی وبرنامه ریزی تعمیرات برق وابزاردقیق(1)</v>
      </c>
      <c r="G1082" s="1" t="s">
        <v>1000</v>
      </c>
      <c r="H1082" t="str">
        <f>VLOOKUP(Table1113[[#This Row],[نام شخص کارشناس نظارت]],Table1[],3,0)</f>
        <v>کارشناس برق و ابزار دقیق نظارت (2)</v>
      </c>
      <c r="I1082" s="1">
        <f>COUNTIF(Table2[کد سیستم],Table1113[[#This Row],[کد سیستم]])</f>
        <v>1</v>
      </c>
    </row>
    <row r="1083" spans="1:9" hidden="1" x14ac:dyDescent="0.25">
      <c r="A1083" s="1">
        <v>1082</v>
      </c>
      <c r="B1083" s="1" t="s">
        <v>3737</v>
      </c>
      <c r="C1083" s="1" t="s">
        <v>3738</v>
      </c>
      <c r="D1083" s="1" t="s">
        <v>3760</v>
      </c>
      <c r="E1083" s="1" t="s">
        <v>528</v>
      </c>
      <c r="F1083" s="1" t="str">
        <f>VLOOKUP(Table1113[[#This Row],[نام کارشناس دفتر فنی]],Table1[],3,0)</f>
        <v>کارشناس بازرسی وبرنامه ریزی تعمیرات مکانیک(9)</v>
      </c>
      <c r="G1083" s="1" t="s">
        <v>1000</v>
      </c>
      <c r="H1083" t="str">
        <f>VLOOKUP(Table1113[[#This Row],[نام شخص کارشناس نظارت]],Table1[],3,0)</f>
        <v>کارشناس برق و ابزار دقیق نظارت (2)</v>
      </c>
      <c r="I1083" s="1">
        <f>COUNTIF(Table2[کد سیستم],Table1113[[#This Row],[کد سیستم]])</f>
        <v>1</v>
      </c>
    </row>
    <row r="1084" spans="1:9" x14ac:dyDescent="0.25">
      <c r="A1084" s="1">
        <v>1083</v>
      </c>
      <c r="B1084" s="1" t="s">
        <v>3740</v>
      </c>
      <c r="C1084" s="1" t="s">
        <v>3740</v>
      </c>
      <c r="D1084" s="1" t="s">
        <v>3760</v>
      </c>
      <c r="E1084" s="1" t="s">
        <v>575</v>
      </c>
      <c r="F1084" s="1" t="str">
        <f>VLOOKUP(Table1113[[#This Row],[نام کارشناس دفتر فنی]],Table1[],3,0)</f>
        <v>کارشناس کالیبراسیون و برنامه ریزی تعمیرات برق وابزاردقیق</v>
      </c>
      <c r="G1084" s="1" t="s">
        <v>1000</v>
      </c>
      <c r="H1084" t="str">
        <f>VLOOKUP(Table1113[[#This Row],[نام شخص کارشناس نظارت]],Table1[],3,0)</f>
        <v>کارشناس برق و ابزار دقیق نظارت (2)</v>
      </c>
      <c r="I1084" s="1">
        <f>COUNTIF(Table2[کد سیستم],Table1113[[#This Row],[کد سیستم]])</f>
        <v>1</v>
      </c>
    </row>
    <row r="1085" spans="1:9" x14ac:dyDescent="0.25">
      <c r="A1085" s="1">
        <v>1084</v>
      </c>
      <c r="B1085" s="1" t="s">
        <v>3742</v>
      </c>
      <c r="C1085" s="1" t="s">
        <v>3742</v>
      </c>
      <c r="D1085" s="1" t="s">
        <v>3760</v>
      </c>
      <c r="E1085" s="1" t="s">
        <v>575</v>
      </c>
      <c r="F1085" s="1" t="str">
        <f>VLOOKUP(Table1113[[#This Row],[نام کارشناس دفتر فنی]],Table1[],3,0)</f>
        <v>کارشناس کالیبراسیون و برنامه ریزی تعمیرات برق وابزاردقیق</v>
      </c>
      <c r="G1085" s="1" t="s">
        <v>1000</v>
      </c>
      <c r="H1085" t="str">
        <f>VLOOKUP(Table1113[[#This Row],[نام شخص کارشناس نظارت]],Table1[],3,0)</f>
        <v>کارشناس برق و ابزار دقیق نظارت (2)</v>
      </c>
      <c r="I1085" s="1">
        <f>COUNTIF(Table2[کد سیستم],Table1113[[#This Row],[کد سیستم]])</f>
        <v>1</v>
      </c>
    </row>
    <row r="1086" spans="1:9" hidden="1" x14ac:dyDescent="0.25">
      <c r="A1086" s="1">
        <v>1085</v>
      </c>
      <c r="B1086" s="4" t="s">
        <v>3864</v>
      </c>
      <c r="C1086" s="4" t="s">
        <v>3864</v>
      </c>
      <c r="D1086" s="1" t="s">
        <v>3760</v>
      </c>
      <c r="E1086" s="1" t="s">
        <v>586</v>
      </c>
      <c r="F1086" s="1" t="str">
        <f>VLOOKUP(Table1113[[#This Row],[نام کارشناس دفتر فنی]],Table1[],3,0)</f>
        <v>کارشناس بازرسی وبرنامه ریزی تعمیرات برق وابزاردقیق(2)</v>
      </c>
      <c r="G1086" s="1" t="s">
        <v>1000</v>
      </c>
      <c r="H1086" t="str">
        <f>VLOOKUP(Table1113[[#This Row],[نام شخص کارشناس نظارت]],Table1[],3,0)</f>
        <v>کارشناس برق و ابزار دقیق نظارت (2)</v>
      </c>
      <c r="I1086" s="1">
        <f>COUNTIF(Table2[کد سیستم],Table1113[[#This Row],[کد سیستم]])</f>
        <v>1</v>
      </c>
    </row>
    <row r="1087" spans="1:9" x14ac:dyDescent="0.25">
      <c r="A1087" s="1">
        <v>1086</v>
      </c>
      <c r="B1087" s="4" t="s">
        <v>3866</v>
      </c>
      <c r="C1087" s="4" t="s">
        <v>3866</v>
      </c>
      <c r="D1087" s="1" t="s">
        <v>3760</v>
      </c>
      <c r="E1087" s="1" t="s">
        <v>575</v>
      </c>
      <c r="F1087" s="1" t="str">
        <f>VLOOKUP(Table1113[[#This Row],[نام کارشناس دفتر فنی]],Table1[],3,0)</f>
        <v>کارشناس کالیبراسیون و برنامه ریزی تعمیرات برق وابزاردقیق</v>
      </c>
      <c r="G1087" s="1" t="s">
        <v>1000</v>
      </c>
      <c r="H1087" t="str">
        <f>VLOOKUP(Table1113[[#This Row],[نام شخص کارشناس نظارت]],Table1[],3,0)</f>
        <v>کارشناس برق و ابزار دقیق نظارت (2)</v>
      </c>
      <c r="I1087" s="1">
        <f>COUNTIF(Table2[کد سیستم],Table1113[[#This Row],[کد سیستم]])</f>
        <v>1</v>
      </c>
    </row>
    <row r="1088" spans="1:9" x14ac:dyDescent="0.25">
      <c r="A1088" s="1">
        <v>1087</v>
      </c>
      <c r="B1088" s="4" t="s">
        <v>3868</v>
      </c>
      <c r="C1088" s="4" t="s">
        <v>3868</v>
      </c>
      <c r="D1088" s="1" t="s">
        <v>3760</v>
      </c>
      <c r="E1088" s="1" t="s">
        <v>575</v>
      </c>
      <c r="F1088" s="1" t="str">
        <f>VLOOKUP(Table1113[[#This Row],[نام کارشناس دفتر فنی]],Table1[],3,0)</f>
        <v>کارشناس کالیبراسیون و برنامه ریزی تعمیرات برق وابزاردقیق</v>
      </c>
      <c r="G1088" s="1" t="s">
        <v>1000</v>
      </c>
      <c r="H1088" t="str">
        <f>VLOOKUP(Table1113[[#This Row],[نام شخص کارشناس نظارت]],Table1[],3,0)</f>
        <v>کارشناس برق و ابزار دقیق نظارت (2)</v>
      </c>
      <c r="I1088" s="1">
        <f>COUNTIF(Table2[کد سیستم],Table1113[[#This Row],[کد سیستم]])</f>
        <v>1</v>
      </c>
    </row>
    <row r="1089" spans="1:9" x14ac:dyDescent="0.25">
      <c r="A1089" s="1">
        <v>1088</v>
      </c>
      <c r="B1089" s="4" t="s">
        <v>3877</v>
      </c>
      <c r="C1089" s="4" t="s">
        <v>3877</v>
      </c>
      <c r="D1089" s="1" t="s">
        <v>3760</v>
      </c>
      <c r="E1089" s="1" t="s">
        <v>575</v>
      </c>
      <c r="F1089" s="1" t="str">
        <f>VLOOKUP(Table1113[[#This Row],[نام کارشناس دفتر فنی]],Table1[],3,0)</f>
        <v>کارشناس کالیبراسیون و برنامه ریزی تعمیرات برق وابزاردقیق</v>
      </c>
      <c r="G1089" s="1" t="s">
        <v>1000</v>
      </c>
      <c r="H1089" t="str">
        <f>VLOOKUP(Table1113[[#This Row],[نام شخص کارشناس نظارت]],Table1[],3,0)</f>
        <v>کارشناس برق و ابزار دقیق نظارت (2)</v>
      </c>
      <c r="I1089" s="1">
        <f>COUNTIF(Table2[کد سیستم],Table1113[[#This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7CB0E-60A3-40C1-88CB-AC43049419EB}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89"/>
  <sheetViews>
    <sheetView workbookViewId="0">
      <selection activeCell="A724" sqref="A724:B724"/>
    </sheetView>
  </sheetViews>
  <sheetFormatPr defaultColWidth="9.125" defaultRowHeight="15" x14ac:dyDescent="0.25"/>
  <cols>
    <col min="1" max="1" width="44.625" style="1" bestFit="1" customWidth="1"/>
    <col min="2" max="2" width="24.375" style="1" bestFit="1" customWidth="1"/>
    <col min="3" max="3" width="40.375" style="1" bestFit="1" customWidth="1"/>
    <col min="4" max="4" width="22.625" style="1" bestFit="1" customWidth="1"/>
    <col min="5" max="16384" width="9.125" style="1"/>
  </cols>
  <sheetData>
    <row r="1" spans="1:4" x14ac:dyDescent="0.25">
      <c r="A1" s="1" t="s">
        <v>1543</v>
      </c>
      <c r="B1" s="1" t="s">
        <v>1544</v>
      </c>
      <c r="C1" s="1" t="s">
        <v>1545</v>
      </c>
      <c r="D1" s="6" t="s">
        <v>3863</v>
      </c>
    </row>
    <row r="2" spans="1:4" x14ac:dyDescent="0.25">
      <c r="A2" s="2" t="s">
        <v>1546</v>
      </c>
      <c r="B2" s="2" t="s">
        <v>1546</v>
      </c>
      <c r="C2" s="2" t="s">
        <v>1547</v>
      </c>
      <c r="D2" s="1">
        <f>COUNTIF(Table4[کد سیستم],Table2[[#This Row],[کد سیستم]])</f>
        <v>1</v>
      </c>
    </row>
    <row r="3" spans="1:4" x14ac:dyDescent="0.25">
      <c r="A3" s="2" t="s">
        <v>1548</v>
      </c>
      <c r="B3" s="2" t="s">
        <v>1548</v>
      </c>
      <c r="C3" s="2" t="s">
        <v>1549</v>
      </c>
      <c r="D3" s="1">
        <f>COUNTIF(Table4[کد سیستم],Table2[[#This Row],[کد سیستم]])</f>
        <v>1</v>
      </c>
    </row>
    <row r="4" spans="1:4" x14ac:dyDescent="0.25">
      <c r="A4" s="2" t="s">
        <v>1550</v>
      </c>
      <c r="B4" s="2" t="s">
        <v>1550</v>
      </c>
      <c r="C4" s="2" t="s">
        <v>1551</v>
      </c>
      <c r="D4" s="1">
        <f>COUNTIF(Table4[کد سیستم],Table2[[#This Row],[کد سیستم]])</f>
        <v>1</v>
      </c>
    </row>
    <row r="5" spans="1:4" x14ac:dyDescent="0.25">
      <c r="A5" s="2" t="s">
        <v>1552</v>
      </c>
      <c r="B5" s="2" t="s">
        <v>1552</v>
      </c>
      <c r="C5" s="2" t="s">
        <v>1553</v>
      </c>
      <c r="D5" s="1">
        <f>COUNTIF(Table4[کد سیستم],Table2[[#This Row],[کد سیستم]])</f>
        <v>1</v>
      </c>
    </row>
    <row r="6" spans="1:4" x14ac:dyDescent="0.25">
      <c r="A6" s="2" t="s">
        <v>1554</v>
      </c>
      <c r="B6" s="2" t="s">
        <v>1554</v>
      </c>
      <c r="C6" s="2" t="s">
        <v>1555</v>
      </c>
      <c r="D6" s="1">
        <f>COUNTIF(Table4[کد سیستم],Table2[[#This Row],[کد سیستم]])</f>
        <v>1</v>
      </c>
    </row>
    <row r="7" spans="1:4" x14ac:dyDescent="0.25">
      <c r="A7" s="2" t="s">
        <v>1556</v>
      </c>
      <c r="B7" s="2" t="s">
        <v>1556</v>
      </c>
      <c r="C7" s="2" t="s">
        <v>1557</v>
      </c>
      <c r="D7" s="1">
        <f>COUNTIF(Table4[کد سیستم],Table2[[#This Row],[کد سیستم]])</f>
        <v>1</v>
      </c>
    </row>
    <row r="8" spans="1:4" x14ac:dyDescent="0.25">
      <c r="A8" s="2" t="s">
        <v>1558</v>
      </c>
      <c r="B8" s="2" t="s">
        <v>1558</v>
      </c>
      <c r="C8" s="2" t="s">
        <v>1559</v>
      </c>
      <c r="D8" s="1">
        <f>COUNTIF(Table4[کد سیستم],Table2[[#This Row],[کد سیستم]])</f>
        <v>1</v>
      </c>
    </row>
    <row r="9" spans="1:4" x14ac:dyDescent="0.25">
      <c r="A9" s="2" t="s">
        <v>1560</v>
      </c>
      <c r="B9" s="2" t="s">
        <v>1560</v>
      </c>
      <c r="C9" s="2" t="s">
        <v>1561</v>
      </c>
      <c r="D9" s="1">
        <f>COUNTIF(Table4[کد سیستم],Table2[[#This Row],[کد سیستم]])</f>
        <v>1</v>
      </c>
    </row>
    <row r="10" spans="1:4" x14ac:dyDescent="0.25">
      <c r="A10" s="2" t="s">
        <v>1562</v>
      </c>
      <c r="B10" s="2" t="s">
        <v>1562</v>
      </c>
      <c r="C10" s="2" t="s">
        <v>1563</v>
      </c>
      <c r="D10" s="1">
        <f>COUNTIF(Table4[کد سیستم],Table2[[#This Row],[کد سیستم]])</f>
        <v>1</v>
      </c>
    </row>
    <row r="11" spans="1:4" x14ac:dyDescent="0.25">
      <c r="A11" s="2" t="s">
        <v>1564</v>
      </c>
      <c r="B11" s="2" t="s">
        <v>1564</v>
      </c>
      <c r="C11" s="2" t="s">
        <v>1565</v>
      </c>
      <c r="D11" s="1">
        <f>COUNTIF(Table4[کد سیستم],Table2[[#This Row],[کد سیستم]])</f>
        <v>1</v>
      </c>
    </row>
    <row r="12" spans="1:4" x14ac:dyDescent="0.25">
      <c r="A12" s="2" t="s">
        <v>1566</v>
      </c>
      <c r="B12" s="2" t="s">
        <v>1566</v>
      </c>
      <c r="C12" s="2" t="s">
        <v>1567</v>
      </c>
      <c r="D12" s="1">
        <f>COUNTIF(Table4[کد سیستم],Table2[[#This Row],[کد سیستم]])</f>
        <v>1</v>
      </c>
    </row>
    <row r="13" spans="1:4" x14ac:dyDescent="0.25">
      <c r="A13" s="2" t="s">
        <v>1568</v>
      </c>
      <c r="B13" s="2" t="s">
        <v>1568</v>
      </c>
      <c r="C13" s="2" t="s">
        <v>1569</v>
      </c>
      <c r="D13" s="1">
        <f>COUNTIF(Table4[کد سیستم],Table2[[#This Row],[کد سیستم]])</f>
        <v>1</v>
      </c>
    </row>
    <row r="14" spans="1:4" x14ac:dyDescent="0.25">
      <c r="A14" s="2" t="s">
        <v>1570</v>
      </c>
      <c r="B14" s="2" t="s">
        <v>1570</v>
      </c>
      <c r="C14" s="2" t="s">
        <v>1571</v>
      </c>
      <c r="D14" s="1">
        <f>COUNTIF(Table4[کد سیستم],Table2[[#This Row],[کد سیستم]])</f>
        <v>1</v>
      </c>
    </row>
    <row r="15" spans="1:4" x14ac:dyDescent="0.25">
      <c r="A15" s="2" t="s">
        <v>1572</v>
      </c>
      <c r="B15" s="2" t="s">
        <v>1572</v>
      </c>
      <c r="C15" s="2" t="s">
        <v>1573</v>
      </c>
      <c r="D15" s="1">
        <f>COUNTIF(Table4[کد سیستم],Table2[[#This Row],[کد سیستم]])</f>
        <v>1</v>
      </c>
    </row>
    <row r="16" spans="1:4" x14ac:dyDescent="0.25">
      <c r="A16" s="2" t="s">
        <v>1574</v>
      </c>
      <c r="B16" s="2" t="s">
        <v>1574</v>
      </c>
      <c r="C16" s="2" t="s">
        <v>1575</v>
      </c>
      <c r="D16" s="1">
        <f>COUNTIF(Table4[کد سیستم],Table2[[#This Row],[کد سیستم]])</f>
        <v>1</v>
      </c>
    </row>
    <row r="17" spans="1:4" x14ac:dyDescent="0.25">
      <c r="A17" s="2" t="s">
        <v>1576</v>
      </c>
      <c r="B17" s="2" t="s">
        <v>1576</v>
      </c>
      <c r="C17" s="2" t="s">
        <v>1577</v>
      </c>
      <c r="D17" s="1">
        <f>COUNTIF(Table4[کد سیستم],Table2[[#This Row],[کد سیستم]])</f>
        <v>1</v>
      </c>
    </row>
    <row r="18" spans="1:4" x14ac:dyDescent="0.25">
      <c r="A18" s="2" t="s">
        <v>1578</v>
      </c>
      <c r="B18" s="2" t="s">
        <v>1578</v>
      </c>
      <c r="C18" s="2" t="s">
        <v>1579</v>
      </c>
      <c r="D18" s="1">
        <f>COUNTIF(Table4[کد سیستم],Table2[[#This Row],[کد سیستم]])</f>
        <v>1</v>
      </c>
    </row>
    <row r="19" spans="1:4" x14ac:dyDescent="0.25">
      <c r="A19" s="2" t="s">
        <v>1580</v>
      </c>
      <c r="B19" s="2" t="s">
        <v>1580</v>
      </c>
      <c r="C19" s="2" t="s">
        <v>1581</v>
      </c>
      <c r="D19" s="1">
        <f>COUNTIF(Table4[کد سیستم],Table2[[#This Row],[کد سیستم]])</f>
        <v>1</v>
      </c>
    </row>
    <row r="20" spans="1:4" x14ac:dyDescent="0.25">
      <c r="A20" s="2" t="s">
        <v>1582</v>
      </c>
      <c r="B20" s="2" t="s">
        <v>1582</v>
      </c>
      <c r="C20" s="2" t="s">
        <v>1583</v>
      </c>
      <c r="D20" s="1">
        <f>COUNTIF(Table4[کد سیستم],Table2[[#This Row],[کد سیستم]])</f>
        <v>1</v>
      </c>
    </row>
    <row r="21" spans="1:4" x14ac:dyDescent="0.25">
      <c r="A21" s="2" t="s">
        <v>1584</v>
      </c>
      <c r="B21" s="2" t="s">
        <v>1584</v>
      </c>
      <c r="C21" s="2" t="s">
        <v>1585</v>
      </c>
      <c r="D21" s="1">
        <f>COUNTIF(Table4[کد سیستم],Table2[[#This Row],[کد سیستم]])</f>
        <v>1</v>
      </c>
    </row>
    <row r="22" spans="1:4" x14ac:dyDescent="0.25">
      <c r="A22" s="2" t="s">
        <v>1586</v>
      </c>
      <c r="B22" s="2" t="s">
        <v>1586</v>
      </c>
      <c r="C22" s="2" t="s">
        <v>1587</v>
      </c>
      <c r="D22" s="1">
        <f>COUNTIF(Table4[کد سیستم],Table2[[#This Row],[کد سیستم]])</f>
        <v>1</v>
      </c>
    </row>
    <row r="23" spans="1:4" x14ac:dyDescent="0.25">
      <c r="A23" s="2" t="s">
        <v>1588</v>
      </c>
      <c r="B23" s="2" t="s">
        <v>1588</v>
      </c>
      <c r="C23" s="2" t="s">
        <v>1589</v>
      </c>
      <c r="D23" s="1">
        <f>COUNTIF(Table4[کد سیستم],Table2[[#This Row],[کد سیستم]])</f>
        <v>1</v>
      </c>
    </row>
    <row r="24" spans="1:4" x14ac:dyDescent="0.25">
      <c r="A24" s="2" t="s">
        <v>1590</v>
      </c>
      <c r="B24" s="2" t="s">
        <v>1590</v>
      </c>
      <c r="C24" s="2" t="s">
        <v>1591</v>
      </c>
      <c r="D24" s="1">
        <f>COUNTIF(Table4[کد سیستم],Table2[[#This Row],[کد سیستم]])</f>
        <v>1</v>
      </c>
    </row>
    <row r="25" spans="1:4" x14ac:dyDescent="0.25">
      <c r="A25" s="2" t="s">
        <v>1592</v>
      </c>
      <c r="B25" s="2" t="s">
        <v>1592</v>
      </c>
      <c r="C25" s="2" t="s">
        <v>1593</v>
      </c>
      <c r="D25" s="1">
        <f>COUNTIF(Table4[کد سیستم],Table2[[#This Row],[کد سیستم]])</f>
        <v>1</v>
      </c>
    </row>
    <row r="26" spans="1:4" x14ac:dyDescent="0.25">
      <c r="A26" s="2" t="s">
        <v>1594</v>
      </c>
      <c r="B26" s="2" t="s">
        <v>1594</v>
      </c>
      <c r="C26" s="2" t="s">
        <v>1595</v>
      </c>
      <c r="D26" s="1">
        <f>COUNTIF(Table4[کد سیستم],Table2[[#This Row],[کد سیستم]])</f>
        <v>1</v>
      </c>
    </row>
    <row r="27" spans="1:4" x14ac:dyDescent="0.25">
      <c r="A27" s="2" t="s">
        <v>1596</v>
      </c>
      <c r="B27" s="2" t="s">
        <v>1596</v>
      </c>
      <c r="C27" s="2" t="s">
        <v>1597</v>
      </c>
      <c r="D27" s="1">
        <f>COUNTIF(Table4[کد سیستم],Table2[[#This Row],[کد سیستم]])</f>
        <v>1</v>
      </c>
    </row>
    <row r="28" spans="1:4" x14ac:dyDescent="0.25">
      <c r="A28" s="2" t="s">
        <v>1598</v>
      </c>
      <c r="B28" s="2" t="s">
        <v>1598</v>
      </c>
      <c r="C28" s="2" t="s">
        <v>1599</v>
      </c>
      <c r="D28" s="1">
        <f>COUNTIF(Table4[کد سیستم],Table2[[#This Row],[کد سیستم]])</f>
        <v>1</v>
      </c>
    </row>
    <row r="29" spans="1:4" x14ac:dyDescent="0.25">
      <c r="A29" s="2" t="s">
        <v>1600</v>
      </c>
      <c r="B29" s="2" t="s">
        <v>1600</v>
      </c>
      <c r="C29" s="2" t="s">
        <v>1601</v>
      </c>
      <c r="D29" s="1">
        <f>COUNTIF(Table4[کد سیستم],Table2[[#This Row],[کد سیستم]])</f>
        <v>1</v>
      </c>
    </row>
    <row r="30" spans="1:4" x14ac:dyDescent="0.25">
      <c r="A30" s="2" t="s">
        <v>1602</v>
      </c>
      <c r="B30" s="2" t="s">
        <v>1602</v>
      </c>
      <c r="C30" s="2" t="s">
        <v>1603</v>
      </c>
      <c r="D30" s="1">
        <f>COUNTIF(Table4[کد سیستم],Table2[[#This Row],[کد سیستم]])</f>
        <v>1</v>
      </c>
    </row>
    <row r="31" spans="1:4" x14ac:dyDescent="0.25">
      <c r="A31" s="2" t="s">
        <v>1604</v>
      </c>
      <c r="B31" s="2" t="s">
        <v>1604</v>
      </c>
      <c r="C31" s="2" t="s">
        <v>1605</v>
      </c>
      <c r="D31" s="1">
        <f>COUNTIF(Table4[کد سیستم],Table2[[#This Row],[کد سیستم]])</f>
        <v>1</v>
      </c>
    </row>
    <row r="32" spans="1:4" x14ac:dyDescent="0.25">
      <c r="A32" s="2" t="s">
        <v>1606</v>
      </c>
      <c r="B32" s="2" t="s">
        <v>1606</v>
      </c>
      <c r="C32" s="2" t="s">
        <v>1607</v>
      </c>
      <c r="D32" s="1">
        <f>COUNTIF(Table4[کد سیستم],Table2[[#This Row],[کد سیستم]])</f>
        <v>1</v>
      </c>
    </row>
    <row r="33" spans="1:4" x14ac:dyDescent="0.25">
      <c r="A33" s="2" t="s">
        <v>1608</v>
      </c>
      <c r="B33" s="2" t="s">
        <v>1608</v>
      </c>
      <c r="C33" s="2" t="s">
        <v>1609</v>
      </c>
      <c r="D33" s="1">
        <f>COUNTIF(Table4[کد سیستم],Table2[[#This Row],[کد سیستم]])</f>
        <v>1</v>
      </c>
    </row>
    <row r="34" spans="1:4" x14ac:dyDescent="0.25">
      <c r="A34" s="2" t="s">
        <v>1610</v>
      </c>
      <c r="B34" s="2" t="s">
        <v>1610</v>
      </c>
      <c r="C34" s="2" t="s">
        <v>1611</v>
      </c>
      <c r="D34" s="1">
        <f>COUNTIF(Table4[کد سیستم],Table2[[#This Row],[کد سیستم]])</f>
        <v>1</v>
      </c>
    </row>
    <row r="35" spans="1:4" x14ac:dyDescent="0.25">
      <c r="A35" s="2" t="s">
        <v>1612</v>
      </c>
      <c r="B35" s="2" t="s">
        <v>1612</v>
      </c>
      <c r="C35" s="2" t="s">
        <v>1613</v>
      </c>
      <c r="D35" s="1">
        <f>COUNTIF(Table4[کد سیستم],Table2[[#This Row],[کد سیستم]])</f>
        <v>1</v>
      </c>
    </row>
    <row r="36" spans="1:4" x14ac:dyDescent="0.25">
      <c r="A36" s="2" t="s">
        <v>1614</v>
      </c>
      <c r="B36" s="2" t="s">
        <v>1614</v>
      </c>
      <c r="C36" s="2" t="s">
        <v>1615</v>
      </c>
      <c r="D36" s="1">
        <f>COUNTIF(Table4[کد سیستم],Table2[[#This Row],[کد سیستم]])</f>
        <v>1</v>
      </c>
    </row>
    <row r="37" spans="1:4" x14ac:dyDescent="0.25">
      <c r="A37" s="2" t="s">
        <v>1616</v>
      </c>
      <c r="B37" s="2" t="s">
        <v>1616</v>
      </c>
      <c r="C37" s="2" t="s">
        <v>1617</v>
      </c>
      <c r="D37" s="1">
        <f>COUNTIF(Table4[کد سیستم],Table2[[#This Row],[کد سیستم]])</f>
        <v>1</v>
      </c>
    </row>
    <row r="38" spans="1:4" x14ac:dyDescent="0.25">
      <c r="A38" s="2" t="s">
        <v>1618</v>
      </c>
      <c r="B38" s="2" t="s">
        <v>1618</v>
      </c>
      <c r="C38" s="2" t="s">
        <v>1619</v>
      </c>
      <c r="D38" s="1">
        <f>COUNTIF(Table4[کد سیستم],Table2[[#This Row],[کد سیستم]])</f>
        <v>1</v>
      </c>
    </row>
    <row r="39" spans="1:4" x14ac:dyDescent="0.25">
      <c r="A39" s="2" t="s">
        <v>1620</v>
      </c>
      <c r="B39" s="2" t="s">
        <v>1620</v>
      </c>
      <c r="C39" s="2" t="s">
        <v>1621</v>
      </c>
      <c r="D39" s="1">
        <f>COUNTIF(Table4[کد سیستم],Table2[[#This Row],[کد سیستم]])</f>
        <v>1</v>
      </c>
    </row>
    <row r="40" spans="1:4" x14ac:dyDescent="0.25">
      <c r="A40" s="2" t="s">
        <v>1622</v>
      </c>
      <c r="B40" s="2" t="s">
        <v>1622</v>
      </c>
      <c r="C40" s="2" t="s">
        <v>1623</v>
      </c>
      <c r="D40" s="1">
        <f>COUNTIF(Table4[کد سیستم],Table2[[#This Row],[کد سیستم]])</f>
        <v>1</v>
      </c>
    </row>
    <row r="41" spans="1:4" x14ac:dyDescent="0.25">
      <c r="A41" s="2" t="s">
        <v>1624</v>
      </c>
      <c r="B41" s="2" t="s">
        <v>1624</v>
      </c>
      <c r="C41" s="2" t="s">
        <v>1625</v>
      </c>
      <c r="D41" s="1">
        <f>COUNTIF(Table4[کد سیستم],Table2[[#This Row],[کد سیستم]])</f>
        <v>1</v>
      </c>
    </row>
    <row r="42" spans="1:4" x14ac:dyDescent="0.25">
      <c r="A42" s="2" t="s">
        <v>1626</v>
      </c>
      <c r="B42" s="2" t="s">
        <v>1626</v>
      </c>
      <c r="C42" s="2" t="s">
        <v>1627</v>
      </c>
      <c r="D42" s="1">
        <f>COUNTIF(Table4[کد سیستم],Table2[[#This Row],[کد سیستم]])</f>
        <v>1</v>
      </c>
    </row>
    <row r="43" spans="1:4" x14ac:dyDescent="0.25">
      <c r="A43" s="2" t="s">
        <v>1628</v>
      </c>
      <c r="B43" s="2" t="s">
        <v>1628</v>
      </c>
      <c r="C43" s="2" t="s">
        <v>1629</v>
      </c>
      <c r="D43" s="1">
        <f>COUNTIF(Table4[کد سیستم],Table2[[#This Row],[کد سیستم]])</f>
        <v>1</v>
      </c>
    </row>
    <row r="44" spans="1:4" x14ac:dyDescent="0.25">
      <c r="A44" s="2" t="s">
        <v>1630</v>
      </c>
      <c r="B44" s="2" t="s">
        <v>1630</v>
      </c>
      <c r="C44" s="2" t="s">
        <v>1631</v>
      </c>
      <c r="D44" s="1">
        <f>COUNTIF(Table4[کد سیستم],Table2[[#This Row],[کد سیستم]])</f>
        <v>1</v>
      </c>
    </row>
    <row r="45" spans="1:4" x14ac:dyDescent="0.25">
      <c r="A45" s="2" t="s">
        <v>1632</v>
      </c>
      <c r="B45" s="2" t="s">
        <v>1632</v>
      </c>
      <c r="C45" s="2" t="s">
        <v>1633</v>
      </c>
      <c r="D45" s="1">
        <f>COUNTIF(Table4[کد سیستم],Table2[[#This Row],[کد سیستم]])</f>
        <v>1</v>
      </c>
    </row>
    <row r="46" spans="1:4" x14ac:dyDescent="0.25">
      <c r="A46" s="2" t="s">
        <v>1634</v>
      </c>
      <c r="B46" s="2" t="s">
        <v>1634</v>
      </c>
      <c r="C46" s="2" t="s">
        <v>1635</v>
      </c>
      <c r="D46" s="1">
        <f>COUNTIF(Table4[کد سیستم],Table2[[#This Row],[کد سیستم]])</f>
        <v>1</v>
      </c>
    </row>
    <row r="47" spans="1:4" x14ac:dyDescent="0.25">
      <c r="A47" s="2" t="s">
        <v>1636</v>
      </c>
      <c r="B47" s="2" t="s">
        <v>1636</v>
      </c>
      <c r="C47" s="2" t="s">
        <v>1637</v>
      </c>
      <c r="D47" s="1">
        <f>COUNTIF(Table4[کد سیستم],Table2[[#This Row],[کد سیستم]])</f>
        <v>1</v>
      </c>
    </row>
    <row r="48" spans="1:4" x14ac:dyDescent="0.25">
      <c r="A48" s="2" t="s">
        <v>1638</v>
      </c>
      <c r="B48" s="2" t="s">
        <v>1638</v>
      </c>
      <c r="C48" s="2" t="s">
        <v>1639</v>
      </c>
      <c r="D48" s="1">
        <f>COUNTIF(Table4[کد سیستم],Table2[[#This Row],[کد سیستم]])</f>
        <v>1</v>
      </c>
    </row>
    <row r="49" spans="1:4" x14ac:dyDescent="0.25">
      <c r="A49" s="2" t="s">
        <v>1640</v>
      </c>
      <c r="B49" s="2" t="s">
        <v>1640</v>
      </c>
      <c r="C49" s="2" t="s">
        <v>1641</v>
      </c>
      <c r="D49" s="1">
        <f>COUNTIF(Table4[کد سیستم],Table2[[#This Row],[کد سیستم]])</f>
        <v>1</v>
      </c>
    </row>
    <row r="50" spans="1:4" x14ac:dyDescent="0.25">
      <c r="A50" s="2" t="s">
        <v>1642</v>
      </c>
      <c r="B50" s="2" t="s">
        <v>1642</v>
      </c>
      <c r="C50" s="2" t="s">
        <v>1643</v>
      </c>
      <c r="D50" s="1">
        <f>COUNTIF(Table4[کد سیستم],Table2[[#This Row],[کد سیستم]])</f>
        <v>1</v>
      </c>
    </row>
    <row r="51" spans="1:4" x14ac:dyDescent="0.25">
      <c r="A51" s="2" t="s">
        <v>1644</v>
      </c>
      <c r="B51" s="2" t="s">
        <v>1644</v>
      </c>
      <c r="C51" s="2" t="s">
        <v>1645</v>
      </c>
      <c r="D51" s="1">
        <f>COUNTIF(Table4[کد سیستم],Table2[[#This Row],[کد سیستم]])</f>
        <v>1</v>
      </c>
    </row>
    <row r="52" spans="1:4" x14ac:dyDescent="0.25">
      <c r="A52" s="2" t="s">
        <v>1646</v>
      </c>
      <c r="B52" s="2" t="s">
        <v>1646</v>
      </c>
      <c r="C52" s="2" t="s">
        <v>1647</v>
      </c>
      <c r="D52" s="1">
        <f>COUNTIF(Table4[کد سیستم],Table2[[#This Row],[کد سیستم]])</f>
        <v>1</v>
      </c>
    </row>
    <row r="53" spans="1:4" x14ac:dyDescent="0.25">
      <c r="A53" s="2" t="s">
        <v>1648</v>
      </c>
      <c r="B53" s="2" t="s">
        <v>1648</v>
      </c>
      <c r="C53" s="2" t="s">
        <v>1649</v>
      </c>
      <c r="D53" s="1">
        <f>COUNTIF(Table4[کد سیستم],Table2[[#This Row],[کد سیستم]])</f>
        <v>1</v>
      </c>
    </row>
    <row r="54" spans="1:4" x14ac:dyDescent="0.25">
      <c r="A54" s="2" t="s">
        <v>1650</v>
      </c>
      <c r="B54" s="2" t="s">
        <v>1650</v>
      </c>
      <c r="C54" s="2" t="s">
        <v>1651</v>
      </c>
      <c r="D54" s="1">
        <f>COUNTIF(Table4[کد سیستم],Table2[[#This Row],[کد سیستم]])</f>
        <v>1</v>
      </c>
    </row>
    <row r="55" spans="1:4" x14ac:dyDescent="0.25">
      <c r="A55" s="2" t="s">
        <v>1652</v>
      </c>
      <c r="B55" s="2" t="s">
        <v>1652</v>
      </c>
      <c r="C55" s="2" t="s">
        <v>1653</v>
      </c>
      <c r="D55" s="1">
        <f>COUNTIF(Table4[کد سیستم],Table2[[#This Row],[کد سیستم]])</f>
        <v>1</v>
      </c>
    </row>
    <row r="56" spans="1:4" x14ac:dyDescent="0.25">
      <c r="A56" s="2" t="s">
        <v>1654</v>
      </c>
      <c r="B56" s="2" t="s">
        <v>1654</v>
      </c>
      <c r="C56" s="2" t="s">
        <v>1655</v>
      </c>
      <c r="D56" s="1">
        <f>COUNTIF(Table4[کد سیستم],Table2[[#This Row],[کد سیستم]])</f>
        <v>1</v>
      </c>
    </row>
    <row r="57" spans="1:4" x14ac:dyDescent="0.25">
      <c r="A57" s="2" t="s">
        <v>1656</v>
      </c>
      <c r="B57" s="2" t="s">
        <v>1656</v>
      </c>
      <c r="C57" s="2" t="s">
        <v>1657</v>
      </c>
      <c r="D57" s="1">
        <f>COUNTIF(Table4[کد سیستم],Table2[[#This Row],[کد سیستم]])</f>
        <v>1</v>
      </c>
    </row>
    <row r="58" spans="1:4" x14ac:dyDescent="0.25">
      <c r="A58" s="2" t="s">
        <v>1658</v>
      </c>
      <c r="B58" s="2" t="s">
        <v>1658</v>
      </c>
      <c r="C58" s="2" t="s">
        <v>1659</v>
      </c>
      <c r="D58" s="1">
        <f>COUNTIF(Table4[کد سیستم],Table2[[#This Row],[کد سیستم]])</f>
        <v>1</v>
      </c>
    </row>
    <row r="59" spans="1:4" x14ac:dyDescent="0.25">
      <c r="A59" s="2" t="s">
        <v>3864</v>
      </c>
      <c r="B59" s="2" t="s">
        <v>3864</v>
      </c>
      <c r="C59" s="2" t="s">
        <v>3865</v>
      </c>
      <c r="D59" s="1">
        <f>COUNTIF(Table4[کد سیستم],Table2[[#This Row],[کد سیستم]])</f>
        <v>1</v>
      </c>
    </row>
    <row r="60" spans="1:4" x14ac:dyDescent="0.25">
      <c r="A60" s="2" t="s">
        <v>1660</v>
      </c>
      <c r="B60" s="2" t="s">
        <v>1660</v>
      </c>
      <c r="C60" s="2" t="s">
        <v>1661</v>
      </c>
      <c r="D60" s="1">
        <f>COUNTIF(Table4[کد سیستم],Table2[[#This Row],[کد سیستم]])</f>
        <v>1</v>
      </c>
    </row>
    <row r="61" spans="1:4" x14ac:dyDescent="0.25">
      <c r="A61" s="2" t="s">
        <v>1662</v>
      </c>
      <c r="B61" s="2" t="s">
        <v>1662</v>
      </c>
      <c r="C61" s="2" t="s">
        <v>1663</v>
      </c>
      <c r="D61" s="1">
        <f>COUNTIF(Table4[کد سیستم],Table2[[#This Row],[کد سیستم]])</f>
        <v>1</v>
      </c>
    </row>
    <row r="62" spans="1:4" x14ac:dyDescent="0.25">
      <c r="A62" s="2" t="s">
        <v>1664</v>
      </c>
      <c r="B62" s="2" t="s">
        <v>1664</v>
      </c>
      <c r="C62" s="2" t="s">
        <v>1665</v>
      </c>
      <c r="D62" s="1">
        <f>COUNTIF(Table4[کد سیستم],Table2[[#This Row],[کد سیستم]])</f>
        <v>1</v>
      </c>
    </row>
    <row r="63" spans="1:4" x14ac:dyDescent="0.25">
      <c r="A63" s="2" t="s">
        <v>1666</v>
      </c>
      <c r="B63" s="2" t="s">
        <v>1666</v>
      </c>
      <c r="C63" s="2" t="s">
        <v>1667</v>
      </c>
      <c r="D63" s="1">
        <f>COUNTIF(Table4[کد سیستم],Table2[[#This Row],[کد سیستم]])</f>
        <v>1</v>
      </c>
    </row>
    <row r="64" spans="1:4" x14ac:dyDescent="0.25">
      <c r="A64" s="2" t="s">
        <v>1668</v>
      </c>
      <c r="B64" s="2" t="s">
        <v>1668</v>
      </c>
      <c r="C64" s="2" t="s">
        <v>1669</v>
      </c>
      <c r="D64" s="1">
        <f>COUNTIF(Table4[کد سیستم],Table2[[#This Row],[کد سیستم]])</f>
        <v>1</v>
      </c>
    </row>
    <row r="65" spans="1:4" x14ac:dyDescent="0.25">
      <c r="A65" s="2" t="s">
        <v>1670</v>
      </c>
      <c r="B65" s="2" t="s">
        <v>1670</v>
      </c>
      <c r="C65" s="2" t="s">
        <v>1671</v>
      </c>
      <c r="D65" s="1">
        <f>COUNTIF(Table4[کد سیستم],Table2[[#This Row],[کد سیستم]])</f>
        <v>1</v>
      </c>
    </row>
    <row r="66" spans="1:4" x14ac:dyDescent="0.25">
      <c r="A66" s="2" t="s">
        <v>1672</v>
      </c>
      <c r="B66" s="2" t="s">
        <v>1672</v>
      </c>
      <c r="C66" s="2" t="s">
        <v>1673</v>
      </c>
      <c r="D66" s="1">
        <f>COUNTIF(Table4[کد سیستم],Table2[[#This Row],[کد سیستم]])</f>
        <v>1</v>
      </c>
    </row>
    <row r="67" spans="1:4" x14ac:dyDescent="0.25">
      <c r="A67" s="2" t="s">
        <v>1674</v>
      </c>
      <c r="B67" s="2" t="s">
        <v>1674</v>
      </c>
      <c r="C67" s="2" t="s">
        <v>1675</v>
      </c>
      <c r="D67" s="1">
        <f>COUNTIF(Table4[کد سیستم],Table2[[#This Row],[کد سیستم]])</f>
        <v>1</v>
      </c>
    </row>
    <row r="68" spans="1:4" x14ac:dyDescent="0.25">
      <c r="A68" s="2" t="s">
        <v>1676</v>
      </c>
      <c r="B68" s="2" t="s">
        <v>1676</v>
      </c>
      <c r="C68" s="2" t="s">
        <v>1677</v>
      </c>
      <c r="D68" s="1">
        <f>COUNTIF(Table4[کد سیستم],Table2[[#This Row],[کد سیستم]])</f>
        <v>1</v>
      </c>
    </row>
    <row r="69" spans="1:4" x14ac:dyDescent="0.25">
      <c r="A69" s="2" t="s">
        <v>1678</v>
      </c>
      <c r="B69" s="2" t="s">
        <v>1678</v>
      </c>
      <c r="C69" s="2" t="s">
        <v>1679</v>
      </c>
      <c r="D69" s="1">
        <f>COUNTIF(Table4[کد سیستم],Table2[[#This Row],[کد سیستم]])</f>
        <v>1</v>
      </c>
    </row>
    <row r="70" spans="1:4" x14ac:dyDescent="0.25">
      <c r="A70" s="2" t="s">
        <v>1680</v>
      </c>
      <c r="B70" s="2" t="s">
        <v>1680</v>
      </c>
      <c r="C70" s="2" t="s">
        <v>1681</v>
      </c>
      <c r="D70" s="1">
        <f>COUNTIF(Table4[کد سیستم],Table2[[#This Row],[کد سیستم]])</f>
        <v>1</v>
      </c>
    </row>
    <row r="71" spans="1:4" x14ac:dyDescent="0.25">
      <c r="A71" s="2" t="s">
        <v>1682</v>
      </c>
      <c r="B71" s="2" t="s">
        <v>1682</v>
      </c>
      <c r="C71" s="2" t="s">
        <v>1683</v>
      </c>
      <c r="D71" s="1">
        <f>COUNTIF(Table4[کد سیستم],Table2[[#This Row],[کد سیستم]])</f>
        <v>1</v>
      </c>
    </row>
    <row r="72" spans="1:4" x14ac:dyDescent="0.25">
      <c r="A72" s="2" t="s">
        <v>1684</v>
      </c>
      <c r="B72" s="2" t="s">
        <v>1684</v>
      </c>
      <c r="C72" s="2" t="s">
        <v>1685</v>
      </c>
      <c r="D72" s="1">
        <f>COUNTIF(Table4[کد سیستم],Table2[[#This Row],[کد سیستم]])</f>
        <v>1</v>
      </c>
    </row>
    <row r="73" spans="1:4" x14ac:dyDescent="0.25">
      <c r="A73" s="2" t="s">
        <v>1686</v>
      </c>
      <c r="B73" s="2" t="s">
        <v>1686</v>
      </c>
      <c r="C73" s="2" t="s">
        <v>1687</v>
      </c>
      <c r="D73" s="1">
        <f>COUNTIF(Table4[کد سیستم],Table2[[#This Row],[کد سیستم]])</f>
        <v>1</v>
      </c>
    </row>
    <row r="74" spans="1:4" x14ac:dyDescent="0.25">
      <c r="A74" s="2" t="s">
        <v>1688</v>
      </c>
      <c r="B74" s="2" t="s">
        <v>1688</v>
      </c>
      <c r="C74" s="2" t="s">
        <v>1689</v>
      </c>
      <c r="D74" s="1">
        <f>COUNTIF(Table4[کد سیستم],Table2[[#This Row],[کد سیستم]])</f>
        <v>1</v>
      </c>
    </row>
    <row r="75" spans="1:4" x14ac:dyDescent="0.25">
      <c r="A75" s="2" t="s">
        <v>1690</v>
      </c>
      <c r="B75" s="2" t="s">
        <v>1690</v>
      </c>
      <c r="C75" s="2" t="s">
        <v>1691</v>
      </c>
      <c r="D75" s="1">
        <f>COUNTIF(Table4[کد سیستم],Table2[[#This Row],[کد سیستم]])</f>
        <v>1</v>
      </c>
    </row>
    <row r="76" spans="1:4" x14ac:dyDescent="0.25">
      <c r="A76" s="2" t="s">
        <v>1692</v>
      </c>
      <c r="B76" s="2" t="s">
        <v>1692</v>
      </c>
      <c r="C76" s="2" t="s">
        <v>1693</v>
      </c>
      <c r="D76" s="1">
        <f>COUNTIF(Table4[کد سیستم],Table2[[#This Row],[کد سیستم]])</f>
        <v>1</v>
      </c>
    </row>
    <row r="77" spans="1:4" x14ac:dyDescent="0.25">
      <c r="A77" s="2" t="s">
        <v>1694</v>
      </c>
      <c r="B77" s="2" t="s">
        <v>1694</v>
      </c>
      <c r="C77" s="2" t="s">
        <v>1695</v>
      </c>
      <c r="D77" s="1">
        <f>COUNTIF(Table4[کد سیستم],Table2[[#This Row],[کد سیستم]])</f>
        <v>1</v>
      </c>
    </row>
    <row r="78" spans="1:4" x14ac:dyDescent="0.25">
      <c r="A78" s="2" t="s">
        <v>1696</v>
      </c>
      <c r="B78" s="2" t="s">
        <v>1696</v>
      </c>
      <c r="C78" s="2" t="s">
        <v>1697</v>
      </c>
      <c r="D78" s="1">
        <f>COUNTIF(Table4[کد سیستم],Table2[[#This Row],[کد سیستم]])</f>
        <v>1</v>
      </c>
    </row>
    <row r="79" spans="1:4" x14ac:dyDescent="0.25">
      <c r="A79" s="2" t="s">
        <v>1698</v>
      </c>
      <c r="B79" s="2" t="s">
        <v>1698</v>
      </c>
      <c r="C79" s="2" t="s">
        <v>1699</v>
      </c>
      <c r="D79" s="1">
        <f>COUNTIF(Table4[کد سیستم],Table2[[#This Row],[کد سیستم]])</f>
        <v>1</v>
      </c>
    </row>
    <row r="80" spans="1:4" x14ac:dyDescent="0.25">
      <c r="A80" s="2" t="s">
        <v>1700</v>
      </c>
      <c r="B80" s="2" t="s">
        <v>1700</v>
      </c>
      <c r="C80" s="2" t="s">
        <v>1701</v>
      </c>
      <c r="D80" s="1">
        <f>COUNTIF(Table4[کد سیستم],Table2[[#This Row],[کد سیستم]])</f>
        <v>1</v>
      </c>
    </row>
    <row r="81" spans="1:4" x14ac:dyDescent="0.25">
      <c r="A81" s="2" t="s">
        <v>1702</v>
      </c>
      <c r="B81" s="2" t="s">
        <v>1702</v>
      </c>
      <c r="C81" s="2" t="s">
        <v>1703</v>
      </c>
      <c r="D81" s="1">
        <f>COUNTIF(Table4[کد سیستم],Table2[[#This Row],[کد سیستم]])</f>
        <v>1</v>
      </c>
    </row>
    <row r="82" spans="1:4" x14ac:dyDescent="0.25">
      <c r="A82" s="2" t="s">
        <v>1704</v>
      </c>
      <c r="B82" s="2" t="s">
        <v>1704</v>
      </c>
      <c r="C82" s="2" t="s">
        <v>1705</v>
      </c>
      <c r="D82" s="1">
        <f>COUNTIF(Table4[کد سیستم],Table2[[#This Row],[کد سیستم]])</f>
        <v>1</v>
      </c>
    </row>
    <row r="83" spans="1:4" x14ac:dyDescent="0.25">
      <c r="A83" s="2" t="s">
        <v>1706</v>
      </c>
      <c r="B83" s="2" t="s">
        <v>1706</v>
      </c>
      <c r="C83" s="2" t="s">
        <v>1707</v>
      </c>
      <c r="D83" s="1">
        <f>COUNTIF(Table4[کد سیستم],Table2[[#This Row],[کد سیستم]])</f>
        <v>1</v>
      </c>
    </row>
    <row r="84" spans="1:4" x14ac:dyDescent="0.25">
      <c r="A84" s="2" t="s">
        <v>1708</v>
      </c>
      <c r="B84" s="2" t="s">
        <v>1708</v>
      </c>
      <c r="C84" s="2" t="s">
        <v>1709</v>
      </c>
      <c r="D84" s="1">
        <f>COUNTIF(Table4[کد سیستم],Table2[[#This Row],[کد سیستم]])</f>
        <v>1</v>
      </c>
    </row>
    <row r="85" spans="1:4" x14ac:dyDescent="0.25">
      <c r="A85" s="2" t="s">
        <v>1710</v>
      </c>
      <c r="B85" s="2" t="s">
        <v>1710</v>
      </c>
      <c r="C85" s="2" t="s">
        <v>1711</v>
      </c>
      <c r="D85" s="1">
        <f>COUNTIF(Table4[کد سیستم],Table2[[#This Row],[کد سیستم]])</f>
        <v>1</v>
      </c>
    </row>
    <row r="86" spans="1:4" x14ac:dyDescent="0.25">
      <c r="A86" s="2" t="s">
        <v>1712</v>
      </c>
      <c r="B86" s="2" t="s">
        <v>1712</v>
      </c>
      <c r="C86" s="2" t="s">
        <v>1713</v>
      </c>
      <c r="D86" s="1">
        <f>COUNTIF(Table4[کد سیستم],Table2[[#This Row],[کد سیستم]])</f>
        <v>1</v>
      </c>
    </row>
    <row r="87" spans="1:4" x14ac:dyDescent="0.25">
      <c r="A87" s="2" t="s">
        <v>1714</v>
      </c>
      <c r="B87" s="2" t="s">
        <v>1714</v>
      </c>
      <c r="C87" s="2" t="s">
        <v>1715</v>
      </c>
      <c r="D87" s="1">
        <f>COUNTIF(Table4[کد سیستم],Table2[[#This Row],[کد سیستم]])</f>
        <v>1</v>
      </c>
    </row>
    <row r="88" spans="1:4" x14ac:dyDescent="0.25">
      <c r="A88" s="2" t="s">
        <v>1716</v>
      </c>
      <c r="B88" s="2" t="s">
        <v>1716</v>
      </c>
      <c r="C88" s="2" t="s">
        <v>1717</v>
      </c>
      <c r="D88" s="1">
        <f>COUNTIF(Table4[کد سیستم],Table2[[#This Row],[کد سیستم]])</f>
        <v>1</v>
      </c>
    </row>
    <row r="89" spans="1:4" x14ac:dyDescent="0.25">
      <c r="A89" s="2" t="s">
        <v>1718</v>
      </c>
      <c r="B89" s="2" t="s">
        <v>1718</v>
      </c>
      <c r="C89" s="2" t="s">
        <v>1719</v>
      </c>
      <c r="D89" s="1">
        <f>COUNTIF(Table4[کد سیستم],Table2[[#This Row],[کد سیستم]])</f>
        <v>1</v>
      </c>
    </row>
    <row r="90" spans="1:4" x14ac:dyDescent="0.25">
      <c r="A90" s="2" t="s">
        <v>1720</v>
      </c>
      <c r="B90" s="2" t="s">
        <v>1720</v>
      </c>
      <c r="C90" s="2" t="s">
        <v>1721</v>
      </c>
      <c r="D90" s="1">
        <f>COUNTIF(Table4[کد سیستم],Table2[[#This Row],[کد سیستم]])</f>
        <v>1</v>
      </c>
    </row>
    <row r="91" spans="1:4" x14ac:dyDescent="0.25">
      <c r="A91" s="2" t="s">
        <v>1722</v>
      </c>
      <c r="B91" s="2" t="s">
        <v>1722</v>
      </c>
      <c r="C91" s="2" t="s">
        <v>1723</v>
      </c>
      <c r="D91" s="1">
        <f>COUNTIF(Table4[کد سیستم],Table2[[#This Row],[کد سیستم]])</f>
        <v>1</v>
      </c>
    </row>
    <row r="92" spans="1:4" x14ac:dyDescent="0.25">
      <c r="A92" s="2" t="s">
        <v>1724</v>
      </c>
      <c r="B92" s="2" t="s">
        <v>1724</v>
      </c>
      <c r="C92" s="2" t="s">
        <v>1725</v>
      </c>
      <c r="D92" s="1">
        <f>COUNTIF(Table4[کد سیستم],Table2[[#This Row],[کد سیستم]])</f>
        <v>1</v>
      </c>
    </row>
    <row r="93" spans="1:4" x14ac:dyDescent="0.25">
      <c r="A93" s="2" t="s">
        <v>1726</v>
      </c>
      <c r="B93" s="2" t="s">
        <v>1726</v>
      </c>
      <c r="C93" s="2" t="s">
        <v>1727</v>
      </c>
      <c r="D93" s="1">
        <f>COUNTIF(Table4[کد سیستم],Table2[[#This Row],[کد سیستم]])</f>
        <v>1</v>
      </c>
    </row>
    <row r="94" spans="1:4" x14ac:dyDescent="0.25">
      <c r="A94" s="2" t="s">
        <v>1728</v>
      </c>
      <c r="B94" s="2" t="s">
        <v>1728</v>
      </c>
      <c r="C94" s="2" t="s">
        <v>1729</v>
      </c>
      <c r="D94" s="1">
        <f>COUNTIF(Table4[کد سیستم],Table2[[#This Row],[کد سیستم]])</f>
        <v>1</v>
      </c>
    </row>
    <row r="95" spans="1:4" x14ac:dyDescent="0.25">
      <c r="A95" s="2" t="s">
        <v>1730</v>
      </c>
      <c r="B95" s="2" t="s">
        <v>1730</v>
      </c>
      <c r="C95" s="2" t="s">
        <v>1731</v>
      </c>
      <c r="D95" s="1">
        <f>COUNTIF(Table4[کد سیستم],Table2[[#This Row],[کد سیستم]])</f>
        <v>1</v>
      </c>
    </row>
    <row r="96" spans="1:4" x14ac:dyDescent="0.25">
      <c r="A96" s="2" t="s">
        <v>1732</v>
      </c>
      <c r="B96" s="2" t="s">
        <v>1732</v>
      </c>
      <c r="C96" s="2" t="s">
        <v>1733</v>
      </c>
      <c r="D96" s="1">
        <f>COUNTIF(Table4[کد سیستم],Table2[[#This Row],[کد سیستم]])</f>
        <v>1</v>
      </c>
    </row>
    <row r="97" spans="1:4" x14ac:dyDescent="0.25">
      <c r="A97" s="2" t="s">
        <v>1734</v>
      </c>
      <c r="B97" s="2" t="s">
        <v>1734</v>
      </c>
      <c r="C97" s="2" t="s">
        <v>1735</v>
      </c>
      <c r="D97" s="1">
        <f>COUNTIF(Table4[کد سیستم],Table2[[#This Row],[کد سیستم]])</f>
        <v>1</v>
      </c>
    </row>
    <row r="98" spans="1:4" x14ac:dyDescent="0.25">
      <c r="A98" s="2" t="s">
        <v>1736</v>
      </c>
      <c r="B98" s="2" t="s">
        <v>1736</v>
      </c>
      <c r="C98" s="2" t="s">
        <v>1737</v>
      </c>
      <c r="D98" s="1">
        <f>COUNTIF(Table4[کد سیستم],Table2[[#This Row],[کد سیستم]])</f>
        <v>1</v>
      </c>
    </row>
    <row r="99" spans="1:4" x14ac:dyDescent="0.25">
      <c r="A99" s="2" t="s">
        <v>1738</v>
      </c>
      <c r="B99" s="2" t="s">
        <v>1738</v>
      </c>
      <c r="C99" s="2" t="s">
        <v>1739</v>
      </c>
      <c r="D99" s="1">
        <f>COUNTIF(Table4[کد سیستم],Table2[[#This Row],[کد سیستم]])</f>
        <v>1</v>
      </c>
    </row>
    <row r="100" spans="1:4" x14ac:dyDescent="0.25">
      <c r="A100" s="2" t="s">
        <v>1740</v>
      </c>
      <c r="B100" s="2" t="s">
        <v>1740</v>
      </c>
      <c r="C100" s="2" t="s">
        <v>1741</v>
      </c>
      <c r="D100" s="1">
        <f>COUNTIF(Table4[کد سیستم],Table2[[#This Row],[کد سیستم]])</f>
        <v>1</v>
      </c>
    </row>
    <row r="101" spans="1:4" x14ac:dyDescent="0.25">
      <c r="A101" s="2" t="s">
        <v>1742</v>
      </c>
      <c r="B101" s="2" t="s">
        <v>1742</v>
      </c>
      <c r="C101" s="2" t="s">
        <v>1743</v>
      </c>
      <c r="D101" s="1">
        <f>COUNTIF(Table4[کد سیستم],Table2[[#This Row],[کد سیستم]])</f>
        <v>1</v>
      </c>
    </row>
    <row r="102" spans="1:4" x14ac:dyDescent="0.25">
      <c r="A102" s="2" t="s">
        <v>1744</v>
      </c>
      <c r="B102" s="2" t="s">
        <v>1744</v>
      </c>
      <c r="C102" s="2" t="s">
        <v>1745</v>
      </c>
      <c r="D102" s="1">
        <f>COUNTIF(Table4[کد سیستم],Table2[[#This Row],[کد سیستم]])</f>
        <v>1</v>
      </c>
    </row>
    <row r="103" spans="1:4" x14ac:dyDescent="0.25">
      <c r="A103" s="2" t="s">
        <v>1746</v>
      </c>
      <c r="B103" s="2" t="s">
        <v>1746</v>
      </c>
      <c r="C103" s="2" t="s">
        <v>1747</v>
      </c>
      <c r="D103" s="1">
        <f>COUNTIF(Table4[کد سیستم],Table2[[#This Row],[کد سیستم]])</f>
        <v>1</v>
      </c>
    </row>
    <row r="104" spans="1:4" x14ac:dyDescent="0.25">
      <c r="A104" s="2" t="s">
        <v>1748</v>
      </c>
      <c r="B104" s="2" t="s">
        <v>1748</v>
      </c>
      <c r="C104" s="2" t="s">
        <v>1749</v>
      </c>
      <c r="D104" s="1">
        <f>COUNTIF(Table4[کد سیستم],Table2[[#This Row],[کد سیستم]])</f>
        <v>1</v>
      </c>
    </row>
    <row r="105" spans="1:4" x14ac:dyDescent="0.25">
      <c r="A105" s="2" t="s">
        <v>1750</v>
      </c>
      <c r="B105" s="2" t="s">
        <v>1750</v>
      </c>
      <c r="C105" s="2" t="s">
        <v>1751</v>
      </c>
      <c r="D105" s="1">
        <f>COUNTIF(Table4[کد سیستم],Table2[[#This Row],[کد سیستم]])</f>
        <v>1</v>
      </c>
    </row>
    <row r="106" spans="1:4" x14ac:dyDescent="0.25">
      <c r="A106" s="2" t="s">
        <v>1752</v>
      </c>
      <c r="B106" s="2" t="s">
        <v>1752</v>
      </c>
      <c r="C106" s="2" t="s">
        <v>1753</v>
      </c>
      <c r="D106" s="1">
        <f>COUNTIF(Table4[کد سیستم],Table2[[#This Row],[کد سیستم]])</f>
        <v>1</v>
      </c>
    </row>
    <row r="107" spans="1:4" x14ac:dyDescent="0.25">
      <c r="A107" s="2" t="s">
        <v>1754</v>
      </c>
      <c r="B107" s="2" t="s">
        <v>1754</v>
      </c>
      <c r="C107" s="2" t="s">
        <v>1755</v>
      </c>
      <c r="D107" s="1">
        <f>COUNTIF(Table4[کد سیستم],Table2[[#This Row],[کد سیستم]])</f>
        <v>1</v>
      </c>
    </row>
    <row r="108" spans="1:4" x14ac:dyDescent="0.25">
      <c r="A108" s="2" t="s">
        <v>1756</v>
      </c>
      <c r="B108" s="2" t="s">
        <v>1756</v>
      </c>
      <c r="C108" s="2" t="s">
        <v>1757</v>
      </c>
      <c r="D108" s="1">
        <f>COUNTIF(Table4[کد سیستم],Table2[[#This Row],[کد سیستم]])</f>
        <v>1</v>
      </c>
    </row>
    <row r="109" spans="1:4" x14ac:dyDescent="0.25">
      <c r="A109" s="2" t="s">
        <v>1758</v>
      </c>
      <c r="B109" s="2" t="s">
        <v>1758</v>
      </c>
      <c r="C109" s="2" t="s">
        <v>1759</v>
      </c>
      <c r="D109" s="1">
        <f>COUNTIF(Table4[کد سیستم],Table2[[#This Row],[کد سیستم]])</f>
        <v>1</v>
      </c>
    </row>
    <row r="110" spans="1:4" x14ac:dyDescent="0.25">
      <c r="A110" s="2" t="s">
        <v>1760</v>
      </c>
      <c r="B110" s="2" t="s">
        <v>1760</v>
      </c>
      <c r="C110" s="2" t="s">
        <v>1761</v>
      </c>
      <c r="D110" s="1">
        <f>COUNTIF(Table4[کد سیستم],Table2[[#This Row],[کد سیستم]])</f>
        <v>1</v>
      </c>
    </row>
    <row r="111" spans="1:4" x14ac:dyDescent="0.25">
      <c r="A111" s="2" t="s">
        <v>1762</v>
      </c>
      <c r="B111" s="2" t="s">
        <v>1762</v>
      </c>
      <c r="C111" s="2" t="s">
        <v>1763</v>
      </c>
      <c r="D111" s="1">
        <f>COUNTIF(Table4[کد سیستم],Table2[[#This Row],[کد سیستم]])</f>
        <v>1</v>
      </c>
    </row>
    <row r="112" spans="1:4" x14ac:dyDescent="0.25">
      <c r="A112" s="2" t="s">
        <v>1764</v>
      </c>
      <c r="B112" s="2" t="s">
        <v>1764</v>
      </c>
      <c r="C112" s="2" t="s">
        <v>1765</v>
      </c>
      <c r="D112" s="1">
        <f>COUNTIF(Table4[کد سیستم],Table2[[#This Row],[کد سیستم]])</f>
        <v>1</v>
      </c>
    </row>
    <row r="113" spans="1:4" x14ac:dyDescent="0.25">
      <c r="A113" s="2" t="s">
        <v>1766</v>
      </c>
      <c r="B113" s="2" t="s">
        <v>1766</v>
      </c>
      <c r="C113" s="2" t="s">
        <v>1767</v>
      </c>
      <c r="D113" s="1">
        <f>COUNTIF(Table4[کد سیستم],Table2[[#This Row],[کد سیستم]])</f>
        <v>1</v>
      </c>
    </row>
    <row r="114" spans="1:4" x14ac:dyDescent="0.25">
      <c r="A114" s="2" t="s">
        <v>1768</v>
      </c>
      <c r="B114" s="2" t="s">
        <v>1768</v>
      </c>
      <c r="C114" s="2" t="s">
        <v>1769</v>
      </c>
      <c r="D114" s="1">
        <f>COUNTIF(Table4[کد سیستم],Table2[[#This Row],[کد سیستم]])</f>
        <v>1</v>
      </c>
    </row>
    <row r="115" spans="1:4" x14ac:dyDescent="0.25">
      <c r="A115" s="2" t="s">
        <v>1770</v>
      </c>
      <c r="B115" s="2" t="s">
        <v>1770</v>
      </c>
      <c r="C115" s="2" t="s">
        <v>1771</v>
      </c>
      <c r="D115" s="1">
        <f>COUNTIF(Table4[کد سیستم],Table2[[#This Row],[کد سیستم]])</f>
        <v>1</v>
      </c>
    </row>
    <row r="116" spans="1:4" x14ac:dyDescent="0.25">
      <c r="A116" s="2" t="s">
        <v>1772</v>
      </c>
      <c r="B116" s="2" t="s">
        <v>1772</v>
      </c>
      <c r="C116" s="2" t="s">
        <v>1773</v>
      </c>
      <c r="D116" s="1">
        <f>COUNTIF(Table4[کد سیستم],Table2[[#This Row],[کد سیستم]])</f>
        <v>1</v>
      </c>
    </row>
    <row r="117" spans="1:4" x14ac:dyDescent="0.25">
      <c r="A117" s="2" t="s">
        <v>1774</v>
      </c>
      <c r="B117" s="2" t="s">
        <v>1774</v>
      </c>
      <c r="C117" s="2" t="s">
        <v>1775</v>
      </c>
      <c r="D117" s="1">
        <f>COUNTIF(Table4[کد سیستم],Table2[[#This Row],[کد سیستم]])</f>
        <v>1</v>
      </c>
    </row>
    <row r="118" spans="1:4" x14ac:dyDescent="0.25">
      <c r="A118" s="2" t="s">
        <v>1776</v>
      </c>
      <c r="B118" s="2" t="s">
        <v>1776</v>
      </c>
      <c r="C118" s="2" t="s">
        <v>1777</v>
      </c>
      <c r="D118" s="1">
        <f>COUNTIF(Table4[کد سیستم],Table2[[#This Row],[کد سیستم]])</f>
        <v>1</v>
      </c>
    </row>
    <row r="119" spans="1:4" x14ac:dyDescent="0.25">
      <c r="A119" s="2" t="s">
        <v>1778</v>
      </c>
      <c r="B119" s="2" t="s">
        <v>1778</v>
      </c>
      <c r="C119" s="2" t="s">
        <v>1779</v>
      </c>
      <c r="D119" s="1">
        <f>COUNTIF(Table4[کد سیستم],Table2[[#This Row],[کد سیستم]])</f>
        <v>1</v>
      </c>
    </row>
    <row r="120" spans="1:4" x14ac:dyDescent="0.25">
      <c r="A120" s="2" t="s">
        <v>1780</v>
      </c>
      <c r="B120" s="2" t="s">
        <v>1780</v>
      </c>
      <c r="C120" s="2" t="s">
        <v>1781</v>
      </c>
      <c r="D120" s="1">
        <f>COUNTIF(Table4[کد سیستم],Table2[[#This Row],[کد سیستم]])</f>
        <v>1</v>
      </c>
    </row>
    <row r="121" spans="1:4" x14ac:dyDescent="0.25">
      <c r="A121" s="2" t="s">
        <v>1782</v>
      </c>
      <c r="B121" s="2" t="s">
        <v>1782</v>
      </c>
      <c r="C121" s="2" t="s">
        <v>1783</v>
      </c>
      <c r="D121" s="1">
        <f>COUNTIF(Table4[کد سیستم],Table2[[#This Row],[کد سیستم]])</f>
        <v>1</v>
      </c>
    </row>
    <row r="122" spans="1:4" x14ac:dyDescent="0.25">
      <c r="A122" s="2" t="s">
        <v>1784</v>
      </c>
      <c r="B122" s="2" t="s">
        <v>1784</v>
      </c>
      <c r="C122" s="2" t="s">
        <v>1785</v>
      </c>
      <c r="D122" s="1">
        <f>COUNTIF(Table4[کد سیستم],Table2[[#This Row],[کد سیستم]])</f>
        <v>1</v>
      </c>
    </row>
    <row r="123" spans="1:4" x14ac:dyDescent="0.25">
      <c r="A123" s="2" t="s">
        <v>1786</v>
      </c>
      <c r="B123" s="2" t="s">
        <v>1786</v>
      </c>
      <c r="C123" s="2" t="s">
        <v>1787</v>
      </c>
      <c r="D123" s="1">
        <f>COUNTIF(Table4[کد سیستم],Table2[[#This Row],[کد سیستم]])</f>
        <v>1</v>
      </c>
    </row>
    <row r="124" spans="1:4" x14ac:dyDescent="0.25">
      <c r="A124" s="2" t="s">
        <v>1788</v>
      </c>
      <c r="B124" s="2" t="s">
        <v>1788</v>
      </c>
      <c r="C124" s="2" t="s">
        <v>1789</v>
      </c>
      <c r="D124" s="1">
        <f>COUNTIF(Table4[کد سیستم],Table2[[#This Row],[کد سیستم]])</f>
        <v>1</v>
      </c>
    </row>
    <row r="125" spans="1:4" x14ac:dyDescent="0.25">
      <c r="A125" s="2" t="s">
        <v>1790</v>
      </c>
      <c r="B125" s="2" t="s">
        <v>1790</v>
      </c>
      <c r="C125" s="2" t="s">
        <v>1791</v>
      </c>
      <c r="D125" s="1">
        <f>COUNTIF(Table4[کد سیستم],Table2[[#This Row],[کد سیستم]])</f>
        <v>1</v>
      </c>
    </row>
    <row r="126" spans="1:4" x14ac:dyDescent="0.25">
      <c r="A126" s="2" t="s">
        <v>1792</v>
      </c>
      <c r="B126" s="2" t="s">
        <v>1792</v>
      </c>
      <c r="C126" s="2" t="s">
        <v>1793</v>
      </c>
      <c r="D126" s="1">
        <f>COUNTIF(Table4[کد سیستم],Table2[[#This Row],[کد سیستم]])</f>
        <v>1</v>
      </c>
    </row>
    <row r="127" spans="1:4" x14ac:dyDescent="0.25">
      <c r="A127" s="2" t="s">
        <v>1794</v>
      </c>
      <c r="B127" s="2" t="s">
        <v>1794</v>
      </c>
      <c r="C127" s="2" t="s">
        <v>1795</v>
      </c>
      <c r="D127" s="1">
        <f>COUNTIF(Table4[کد سیستم],Table2[[#This Row],[کد سیستم]])</f>
        <v>1</v>
      </c>
    </row>
    <row r="128" spans="1:4" x14ac:dyDescent="0.25">
      <c r="A128" s="2" t="s">
        <v>1796</v>
      </c>
      <c r="B128" s="2" t="s">
        <v>1796</v>
      </c>
      <c r="C128" s="2" t="s">
        <v>1797</v>
      </c>
      <c r="D128" s="1">
        <f>COUNTIF(Table4[کد سیستم],Table2[[#This Row],[کد سیستم]])</f>
        <v>1</v>
      </c>
    </row>
    <row r="129" spans="1:4" x14ac:dyDescent="0.25">
      <c r="A129" s="2" t="s">
        <v>1798</v>
      </c>
      <c r="B129" s="2" t="s">
        <v>1798</v>
      </c>
      <c r="C129" s="2" t="s">
        <v>1799</v>
      </c>
      <c r="D129" s="1">
        <f>COUNTIF(Table4[کد سیستم],Table2[[#This Row],[کد سیستم]])</f>
        <v>1</v>
      </c>
    </row>
    <row r="130" spans="1:4" x14ac:dyDescent="0.25">
      <c r="A130" s="2" t="s">
        <v>1800</v>
      </c>
      <c r="B130" s="2" t="s">
        <v>1800</v>
      </c>
      <c r="C130" s="2" t="s">
        <v>1801</v>
      </c>
      <c r="D130" s="1">
        <f>COUNTIF(Table4[کد سیستم],Table2[[#This Row],[کد سیستم]])</f>
        <v>1</v>
      </c>
    </row>
    <row r="131" spans="1:4" x14ac:dyDescent="0.25">
      <c r="A131" s="2" t="s">
        <v>1802</v>
      </c>
      <c r="B131" s="2" t="s">
        <v>1802</v>
      </c>
      <c r="C131" s="2" t="s">
        <v>1803</v>
      </c>
      <c r="D131" s="1">
        <f>COUNTIF(Table4[کد سیستم],Table2[[#This Row],[کد سیستم]])</f>
        <v>1</v>
      </c>
    </row>
    <row r="132" spans="1:4" x14ac:dyDescent="0.25">
      <c r="A132" s="2" t="s">
        <v>1804</v>
      </c>
      <c r="B132" s="2" t="s">
        <v>1804</v>
      </c>
      <c r="C132" s="2" t="s">
        <v>1805</v>
      </c>
      <c r="D132" s="1">
        <f>COUNTIF(Table4[کد سیستم],Table2[[#This Row],[کد سیستم]])</f>
        <v>1</v>
      </c>
    </row>
    <row r="133" spans="1:4" x14ac:dyDescent="0.25">
      <c r="A133" s="2" t="s">
        <v>1806</v>
      </c>
      <c r="B133" s="2" t="s">
        <v>1806</v>
      </c>
      <c r="C133" s="2" t="s">
        <v>1807</v>
      </c>
      <c r="D133" s="1">
        <f>COUNTIF(Table4[کد سیستم],Table2[[#This Row],[کد سیستم]])</f>
        <v>1</v>
      </c>
    </row>
    <row r="134" spans="1:4" x14ac:dyDescent="0.25">
      <c r="A134" s="2" t="s">
        <v>1808</v>
      </c>
      <c r="B134" s="2" t="s">
        <v>1808</v>
      </c>
      <c r="C134" s="2" t="s">
        <v>1809</v>
      </c>
      <c r="D134" s="1">
        <f>COUNTIF(Table4[کد سیستم],Table2[[#This Row],[کد سیستم]])</f>
        <v>1</v>
      </c>
    </row>
    <row r="135" spans="1:4" x14ac:dyDescent="0.25">
      <c r="A135" s="2" t="s">
        <v>1810</v>
      </c>
      <c r="B135" s="2" t="s">
        <v>1810</v>
      </c>
      <c r="C135" s="2" t="s">
        <v>1811</v>
      </c>
      <c r="D135" s="1">
        <f>COUNTIF(Table4[کد سیستم],Table2[[#This Row],[کد سیستم]])</f>
        <v>1</v>
      </c>
    </row>
    <row r="136" spans="1:4" x14ac:dyDescent="0.25">
      <c r="A136" s="2" t="s">
        <v>1812</v>
      </c>
      <c r="B136" s="2" t="s">
        <v>1812</v>
      </c>
      <c r="C136" s="2" t="s">
        <v>1813</v>
      </c>
      <c r="D136" s="1">
        <f>COUNTIF(Table4[کد سیستم],Table2[[#This Row],[کد سیستم]])</f>
        <v>1</v>
      </c>
    </row>
    <row r="137" spans="1:4" x14ac:dyDescent="0.25">
      <c r="A137" s="2" t="s">
        <v>1814</v>
      </c>
      <c r="B137" s="2" t="s">
        <v>1814</v>
      </c>
      <c r="C137" s="2" t="s">
        <v>1815</v>
      </c>
      <c r="D137" s="1">
        <f>COUNTIF(Table4[کد سیستم],Table2[[#This Row],[کد سیستم]])</f>
        <v>1</v>
      </c>
    </row>
    <row r="138" spans="1:4" x14ac:dyDescent="0.25">
      <c r="A138" s="2" t="s">
        <v>1816</v>
      </c>
      <c r="B138" s="2" t="s">
        <v>1816</v>
      </c>
      <c r="C138" s="2" t="s">
        <v>1817</v>
      </c>
      <c r="D138" s="1">
        <f>COUNTIF(Table4[کد سیستم],Table2[[#This Row],[کد سیستم]])</f>
        <v>1</v>
      </c>
    </row>
    <row r="139" spans="1:4" x14ac:dyDescent="0.25">
      <c r="A139" s="2" t="s">
        <v>1818</v>
      </c>
      <c r="B139" s="2" t="s">
        <v>1818</v>
      </c>
      <c r="C139" s="2" t="s">
        <v>1819</v>
      </c>
      <c r="D139" s="1">
        <f>COUNTIF(Table4[کد سیستم],Table2[[#This Row],[کد سیستم]])</f>
        <v>1</v>
      </c>
    </row>
    <row r="140" spans="1:4" x14ac:dyDescent="0.25">
      <c r="A140" s="2" t="s">
        <v>1820</v>
      </c>
      <c r="B140" s="2" t="s">
        <v>1820</v>
      </c>
      <c r="C140" s="2" t="s">
        <v>1821</v>
      </c>
      <c r="D140" s="1">
        <f>COUNTIF(Table4[کد سیستم],Table2[[#This Row],[کد سیستم]])</f>
        <v>1</v>
      </c>
    </row>
    <row r="141" spans="1:4" x14ac:dyDescent="0.25">
      <c r="A141" s="2" t="s">
        <v>1822</v>
      </c>
      <c r="B141" s="2" t="s">
        <v>1822</v>
      </c>
      <c r="C141" s="2" t="s">
        <v>1823</v>
      </c>
      <c r="D141" s="1">
        <f>COUNTIF(Table4[کد سیستم],Table2[[#This Row],[کد سیستم]])</f>
        <v>1</v>
      </c>
    </row>
    <row r="142" spans="1:4" x14ac:dyDescent="0.25">
      <c r="A142" s="2" t="s">
        <v>1824</v>
      </c>
      <c r="B142" s="2" t="s">
        <v>1824</v>
      </c>
      <c r="C142" s="2" t="s">
        <v>1825</v>
      </c>
      <c r="D142" s="1">
        <f>COUNTIF(Table4[کد سیستم],Table2[[#This Row],[کد سیستم]])</f>
        <v>1</v>
      </c>
    </row>
    <row r="143" spans="1:4" x14ac:dyDescent="0.25">
      <c r="A143" s="2" t="s">
        <v>1826</v>
      </c>
      <c r="B143" s="2" t="s">
        <v>1826</v>
      </c>
      <c r="C143" s="2" t="s">
        <v>1827</v>
      </c>
      <c r="D143" s="1">
        <f>COUNTIF(Table4[کد سیستم],Table2[[#This Row],[کد سیستم]])</f>
        <v>1</v>
      </c>
    </row>
    <row r="144" spans="1:4" x14ac:dyDescent="0.25">
      <c r="A144" s="2" t="s">
        <v>1828</v>
      </c>
      <c r="B144" s="2" t="s">
        <v>1828</v>
      </c>
      <c r="C144" s="2" t="s">
        <v>1829</v>
      </c>
      <c r="D144" s="1">
        <f>COUNTIF(Table4[کد سیستم],Table2[[#This Row],[کد سیستم]])</f>
        <v>1</v>
      </c>
    </row>
    <row r="145" spans="1:4" x14ac:dyDescent="0.25">
      <c r="A145" s="2" t="s">
        <v>1830</v>
      </c>
      <c r="B145" s="2" t="s">
        <v>1830</v>
      </c>
      <c r="C145" s="2" t="s">
        <v>1831</v>
      </c>
      <c r="D145" s="1">
        <f>COUNTIF(Table4[کد سیستم],Table2[[#This Row],[کد سیستم]])</f>
        <v>1</v>
      </c>
    </row>
    <row r="146" spans="1:4" x14ac:dyDescent="0.25">
      <c r="A146" s="2" t="s">
        <v>1832</v>
      </c>
      <c r="B146" s="2" t="s">
        <v>1832</v>
      </c>
      <c r="C146" s="2" t="s">
        <v>1833</v>
      </c>
      <c r="D146" s="1">
        <f>COUNTIF(Table4[کد سیستم],Table2[[#This Row],[کد سیستم]])</f>
        <v>1</v>
      </c>
    </row>
    <row r="147" spans="1:4" x14ac:dyDescent="0.25">
      <c r="A147" s="2" t="s">
        <v>1834</v>
      </c>
      <c r="B147" s="2" t="s">
        <v>1834</v>
      </c>
      <c r="C147" s="2" t="s">
        <v>1835</v>
      </c>
      <c r="D147" s="1">
        <f>COUNTIF(Table4[کد سیستم],Table2[[#This Row],[کد سیستم]])</f>
        <v>1</v>
      </c>
    </row>
    <row r="148" spans="1:4" x14ac:dyDescent="0.25">
      <c r="A148" s="2" t="s">
        <v>1836</v>
      </c>
      <c r="B148" s="2" t="s">
        <v>1836</v>
      </c>
      <c r="C148" s="2" t="s">
        <v>1837</v>
      </c>
      <c r="D148" s="1">
        <f>COUNTIF(Table4[کد سیستم],Table2[[#This Row],[کد سیستم]])</f>
        <v>1</v>
      </c>
    </row>
    <row r="149" spans="1:4" x14ac:dyDescent="0.25">
      <c r="A149" s="2" t="s">
        <v>1838</v>
      </c>
      <c r="B149" s="2" t="s">
        <v>1838</v>
      </c>
      <c r="C149" s="2" t="s">
        <v>1839</v>
      </c>
      <c r="D149" s="1">
        <f>COUNTIF(Table4[کد سیستم],Table2[[#This Row],[کد سیستم]])</f>
        <v>1</v>
      </c>
    </row>
    <row r="150" spans="1:4" x14ac:dyDescent="0.25">
      <c r="A150" s="2" t="s">
        <v>1840</v>
      </c>
      <c r="B150" s="2" t="s">
        <v>1840</v>
      </c>
      <c r="C150" s="2" t="s">
        <v>1841</v>
      </c>
      <c r="D150" s="1">
        <f>COUNTIF(Table4[کد سیستم],Table2[[#This Row],[کد سیستم]])</f>
        <v>1</v>
      </c>
    </row>
    <row r="151" spans="1:4" x14ac:dyDescent="0.25">
      <c r="A151" s="2" t="s">
        <v>1842</v>
      </c>
      <c r="B151" s="2" t="s">
        <v>1842</v>
      </c>
      <c r="C151" s="2" t="s">
        <v>1843</v>
      </c>
      <c r="D151" s="1">
        <f>COUNTIF(Table4[کد سیستم],Table2[[#This Row],[کد سیستم]])</f>
        <v>1</v>
      </c>
    </row>
    <row r="152" spans="1:4" x14ac:dyDescent="0.25">
      <c r="A152" s="2" t="s">
        <v>1844</v>
      </c>
      <c r="B152" s="2" t="s">
        <v>1844</v>
      </c>
      <c r="C152" s="2" t="s">
        <v>1845</v>
      </c>
      <c r="D152" s="1">
        <f>COUNTIF(Table4[کد سیستم],Table2[[#This Row],[کد سیستم]])</f>
        <v>1</v>
      </c>
    </row>
    <row r="153" spans="1:4" x14ac:dyDescent="0.25">
      <c r="A153" s="2" t="s">
        <v>1846</v>
      </c>
      <c r="B153" s="2" t="s">
        <v>1846</v>
      </c>
      <c r="C153" s="2" t="s">
        <v>1847</v>
      </c>
      <c r="D153" s="1">
        <f>COUNTIF(Table4[کد سیستم],Table2[[#This Row],[کد سیستم]])</f>
        <v>1</v>
      </c>
    </row>
    <row r="154" spans="1:4" x14ac:dyDescent="0.25">
      <c r="A154" s="2" t="s">
        <v>1848</v>
      </c>
      <c r="B154" s="2" t="s">
        <v>1848</v>
      </c>
      <c r="C154" s="2" t="s">
        <v>1849</v>
      </c>
      <c r="D154" s="1">
        <f>COUNTIF(Table4[کد سیستم],Table2[[#This Row],[کد سیستم]])</f>
        <v>1</v>
      </c>
    </row>
    <row r="155" spans="1:4" x14ac:dyDescent="0.25">
      <c r="A155" s="2" t="s">
        <v>1850</v>
      </c>
      <c r="B155" s="2" t="s">
        <v>1850</v>
      </c>
      <c r="C155" s="2" t="s">
        <v>1851</v>
      </c>
      <c r="D155" s="1">
        <f>COUNTIF(Table4[کد سیستم],Table2[[#This Row],[کد سیستم]])</f>
        <v>1</v>
      </c>
    </row>
    <row r="156" spans="1:4" x14ac:dyDescent="0.25">
      <c r="A156" s="2" t="s">
        <v>1852</v>
      </c>
      <c r="B156" s="2" t="s">
        <v>1852</v>
      </c>
      <c r="C156" s="2" t="s">
        <v>1853</v>
      </c>
      <c r="D156" s="1">
        <f>COUNTIF(Table4[کد سیستم],Table2[[#This Row],[کد سیستم]])</f>
        <v>1</v>
      </c>
    </row>
    <row r="157" spans="1:4" x14ac:dyDescent="0.25">
      <c r="A157" s="2" t="s">
        <v>1854</v>
      </c>
      <c r="B157" s="2" t="s">
        <v>1854</v>
      </c>
      <c r="C157" s="2" t="s">
        <v>1855</v>
      </c>
      <c r="D157" s="1">
        <f>COUNTIF(Table4[کد سیستم],Table2[[#This Row],[کد سیستم]])</f>
        <v>1</v>
      </c>
    </row>
    <row r="158" spans="1:4" x14ac:dyDescent="0.25">
      <c r="A158" s="2" t="s">
        <v>1856</v>
      </c>
      <c r="B158" s="2" t="s">
        <v>1856</v>
      </c>
      <c r="C158" s="2" t="s">
        <v>1857</v>
      </c>
      <c r="D158" s="1">
        <f>COUNTIF(Table4[کد سیستم],Table2[[#This Row],[کد سیستم]])</f>
        <v>1</v>
      </c>
    </row>
    <row r="159" spans="1:4" x14ac:dyDescent="0.25">
      <c r="A159" s="2" t="s">
        <v>1858</v>
      </c>
      <c r="B159" s="2" t="s">
        <v>1858</v>
      </c>
      <c r="C159" s="2" t="s">
        <v>1859</v>
      </c>
      <c r="D159" s="1">
        <f>COUNTIF(Table4[کد سیستم],Table2[[#This Row],[کد سیستم]])</f>
        <v>1</v>
      </c>
    </row>
    <row r="160" spans="1:4" x14ac:dyDescent="0.25">
      <c r="A160" s="2" t="s">
        <v>1860</v>
      </c>
      <c r="B160" s="2" t="s">
        <v>1860</v>
      </c>
      <c r="C160" s="2" t="s">
        <v>1861</v>
      </c>
      <c r="D160" s="1">
        <f>COUNTIF(Table4[کد سیستم],Table2[[#This Row],[کد سیستم]])</f>
        <v>1</v>
      </c>
    </row>
    <row r="161" spans="1:4" x14ac:dyDescent="0.25">
      <c r="A161" s="2" t="s">
        <v>1862</v>
      </c>
      <c r="B161" s="2" t="s">
        <v>1862</v>
      </c>
      <c r="C161" s="2" t="s">
        <v>1863</v>
      </c>
      <c r="D161" s="1">
        <f>COUNTIF(Table4[کد سیستم],Table2[[#This Row],[کد سیستم]])</f>
        <v>1</v>
      </c>
    </row>
    <row r="162" spans="1:4" x14ac:dyDescent="0.25">
      <c r="A162" s="2" t="s">
        <v>1864</v>
      </c>
      <c r="B162" s="2" t="s">
        <v>1864</v>
      </c>
      <c r="C162" s="2" t="s">
        <v>1865</v>
      </c>
      <c r="D162" s="1">
        <f>COUNTIF(Table4[کد سیستم],Table2[[#This Row],[کد سیستم]])</f>
        <v>1</v>
      </c>
    </row>
    <row r="163" spans="1:4" x14ac:dyDescent="0.25">
      <c r="A163" s="2" t="s">
        <v>1866</v>
      </c>
      <c r="B163" s="2" t="s">
        <v>1866</v>
      </c>
      <c r="C163" s="2" t="s">
        <v>1867</v>
      </c>
      <c r="D163" s="1">
        <f>COUNTIF(Table4[کد سیستم],Table2[[#This Row],[کد سیستم]])</f>
        <v>1</v>
      </c>
    </row>
    <row r="164" spans="1:4" x14ac:dyDescent="0.25">
      <c r="A164" s="2" t="s">
        <v>1868</v>
      </c>
      <c r="B164" s="2" t="s">
        <v>1868</v>
      </c>
      <c r="C164" s="2" t="s">
        <v>1869</v>
      </c>
      <c r="D164" s="1">
        <f>COUNTIF(Table4[کد سیستم],Table2[[#This Row],[کد سیستم]])</f>
        <v>1</v>
      </c>
    </row>
    <row r="165" spans="1:4" x14ac:dyDescent="0.25">
      <c r="A165" s="2" t="s">
        <v>1870</v>
      </c>
      <c r="B165" s="2" t="s">
        <v>1870</v>
      </c>
      <c r="C165" s="2" t="s">
        <v>1871</v>
      </c>
      <c r="D165" s="1">
        <f>COUNTIF(Table4[کد سیستم],Table2[[#This Row],[کد سیستم]])</f>
        <v>1</v>
      </c>
    </row>
    <row r="166" spans="1:4" x14ac:dyDescent="0.25">
      <c r="A166" s="2" t="s">
        <v>1872</v>
      </c>
      <c r="B166" s="2" t="s">
        <v>1872</v>
      </c>
      <c r="C166" s="2" t="s">
        <v>1873</v>
      </c>
      <c r="D166" s="1">
        <f>COUNTIF(Table4[کد سیستم],Table2[[#This Row],[کد سیستم]])</f>
        <v>1</v>
      </c>
    </row>
    <row r="167" spans="1:4" x14ac:dyDescent="0.25">
      <c r="A167" s="2" t="s">
        <v>1874</v>
      </c>
      <c r="B167" s="2" t="s">
        <v>1874</v>
      </c>
      <c r="C167" s="2" t="s">
        <v>1875</v>
      </c>
      <c r="D167" s="1">
        <f>COUNTIF(Table4[کد سیستم],Table2[[#This Row],[کد سیستم]])</f>
        <v>1</v>
      </c>
    </row>
    <row r="168" spans="1:4" x14ac:dyDescent="0.25">
      <c r="A168" s="2" t="s">
        <v>1876</v>
      </c>
      <c r="B168" s="2" t="s">
        <v>1876</v>
      </c>
      <c r="C168" s="2" t="s">
        <v>1877</v>
      </c>
      <c r="D168" s="1">
        <f>COUNTIF(Table4[کد سیستم],Table2[[#This Row],[کد سیستم]])</f>
        <v>1</v>
      </c>
    </row>
    <row r="169" spans="1:4" x14ac:dyDescent="0.25">
      <c r="A169" s="2" t="s">
        <v>1878</v>
      </c>
      <c r="B169" s="2" t="s">
        <v>1878</v>
      </c>
      <c r="C169" s="2" t="s">
        <v>1879</v>
      </c>
      <c r="D169" s="1">
        <f>COUNTIF(Table4[کد سیستم],Table2[[#This Row],[کد سیستم]])</f>
        <v>1</v>
      </c>
    </row>
    <row r="170" spans="1:4" x14ac:dyDescent="0.25">
      <c r="A170" s="2" t="s">
        <v>1880</v>
      </c>
      <c r="B170" s="2" t="s">
        <v>1880</v>
      </c>
      <c r="C170" s="2" t="s">
        <v>1881</v>
      </c>
      <c r="D170" s="1">
        <f>COUNTIF(Table4[کد سیستم],Table2[[#This Row],[کد سیستم]])</f>
        <v>1</v>
      </c>
    </row>
    <row r="171" spans="1:4" x14ac:dyDescent="0.25">
      <c r="A171" s="2" t="s">
        <v>1882</v>
      </c>
      <c r="B171" s="2" t="s">
        <v>1882</v>
      </c>
      <c r="C171" s="2" t="s">
        <v>1883</v>
      </c>
      <c r="D171" s="1">
        <f>COUNTIF(Table4[کد سیستم],Table2[[#This Row],[کد سیستم]])</f>
        <v>1</v>
      </c>
    </row>
    <row r="172" spans="1:4" x14ac:dyDescent="0.25">
      <c r="A172" s="2" t="s">
        <v>1884</v>
      </c>
      <c r="B172" s="2" t="s">
        <v>1884</v>
      </c>
      <c r="C172" s="2" t="s">
        <v>1885</v>
      </c>
      <c r="D172" s="1">
        <f>COUNTIF(Table4[کد سیستم],Table2[[#This Row],[کد سیستم]])</f>
        <v>1</v>
      </c>
    </row>
    <row r="173" spans="1:4" x14ac:dyDescent="0.25">
      <c r="A173" s="2" t="s">
        <v>1886</v>
      </c>
      <c r="B173" s="2" t="s">
        <v>1886</v>
      </c>
      <c r="C173" s="2" t="s">
        <v>1887</v>
      </c>
      <c r="D173" s="1">
        <f>COUNTIF(Table4[کد سیستم],Table2[[#This Row],[کد سیستم]])</f>
        <v>1</v>
      </c>
    </row>
    <row r="174" spans="1:4" x14ac:dyDescent="0.25">
      <c r="A174" s="2" t="s">
        <v>1888</v>
      </c>
      <c r="B174" s="2" t="s">
        <v>1888</v>
      </c>
      <c r="C174" s="2" t="s">
        <v>1889</v>
      </c>
      <c r="D174" s="1">
        <f>COUNTIF(Table4[کد سیستم],Table2[[#This Row],[کد سیستم]])</f>
        <v>1</v>
      </c>
    </row>
    <row r="175" spans="1:4" x14ac:dyDescent="0.25">
      <c r="A175" s="2" t="s">
        <v>1890</v>
      </c>
      <c r="B175" s="2" t="s">
        <v>1890</v>
      </c>
      <c r="C175" s="2" t="s">
        <v>1891</v>
      </c>
      <c r="D175" s="1">
        <f>COUNTIF(Table4[کد سیستم],Table2[[#This Row],[کد سیستم]])</f>
        <v>1</v>
      </c>
    </row>
    <row r="176" spans="1:4" x14ac:dyDescent="0.25">
      <c r="A176" s="2" t="s">
        <v>1892</v>
      </c>
      <c r="B176" s="2" t="s">
        <v>1892</v>
      </c>
      <c r="C176" s="2" t="s">
        <v>1893</v>
      </c>
      <c r="D176" s="1">
        <f>COUNTIF(Table4[کد سیستم],Table2[[#This Row],[کد سیستم]])</f>
        <v>1</v>
      </c>
    </row>
    <row r="177" spans="1:4" x14ac:dyDescent="0.25">
      <c r="A177" s="2" t="s">
        <v>1894</v>
      </c>
      <c r="B177" s="2" t="s">
        <v>1894</v>
      </c>
      <c r="C177" s="2" t="s">
        <v>1895</v>
      </c>
      <c r="D177" s="1">
        <f>COUNTIF(Table4[کد سیستم],Table2[[#This Row],[کد سیستم]])</f>
        <v>1</v>
      </c>
    </row>
    <row r="178" spans="1:4" x14ac:dyDescent="0.25">
      <c r="A178" s="2" t="s">
        <v>1896</v>
      </c>
      <c r="B178" s="2" t="s">
        <v>1896</v>
      </c>
      <c r="C178" s="2" t="s">
        <v>1897</v>
      </c>
      <c r="D178" s="1">
        <f>COUNTIF(Table4[کد سیستم],Table2[[#This Row],[کد سیستم]])</f>
        <v>1</v>
      </c>
    </row>
    <row r="179" spans="1:4" x14ac:dyDescent="0.25">
      <c r="A179" s="2" t="s">
        <v>1898</v>
      </c>
      <c r="B179" s="2" t="s">
        <v>1898</v>
      </c>
      <c r="C179" s="2" t="s">
        <v>1899</v>
      </c>
      <c r="D179" s="1">
        <f>COUNTIF(Table4[کد سیستم],Table2[[#This Row],[کد سیستم]])</f>
        <v>1</v>
      </c>
    </row>
    <row r="180" spans="1:4" x14ac:dyDescent="0.25">
      <c r="A180" s="2" t="s">
        <v>1900</v>
      </c>
      <c r="B180" s="2" t="s">
        <v>1900</v>
      </c>
      <c r="C180" s="2" t="s">
        <v>1901</v>
      </c>
      <c r="D180" s="1">
        <f>COUNTIF(Table4[کد سیستم],Table2[[#This Row],[کد سیستم]])</f>
        <v>1</v>
      </c>
    </row>
    <row r="181" spans="1:4" x14ac:dyDescent="0.25">
      <c r="A181" s="2" t="s">
        <v>1902</v>
      </c>
      <c r="B181" s="2" t="s">
        <v>1902</v>
      </c>
      <c r="C181" s="2" t="s">
        <v>1903</v>
      </c>
      <c r="D181" s="1">
        <f>COUNTIF(Table4[کد سیستم],Table2[[#This Row],[کد سیستم]])</f>
        <v>1</v>
      </c>
    </row>
    <row r="182" spans="1:4" x14ac:dyDescent="0.25">
      <c r="A182" s="2" t="s">
        <v>1904</v>
      </c>
      <c r="B182" s="2" t="s">
        <v>1904</v>
      </c>
      <c r="C182" s="2" t="s">
        <v>1905</v>
      </c>
      <c r="D182" s="1">
        <f>COUNTIF(Table4[کد سیستم],Table2[[#This Row],[کد سیستم]])</f>
        <v>1</v>
      </c>
    </row>
    <row r="183" spans="1:4" x14ac:dyDescent="0.25">
      <c r="A183" s="2" t="s">
        <v>1906</v>
      </c>
      <c r="B183" s="2" t="s">
        <v>1906</v>
      </c>
      <c r="C183" s="2" t="s">
        <v>1907</v>
      </c>
      <c r="D183" s="1">
        <f>COUNTIF(Table4[کد سیستم],Table2[[#This Row],[کد سیستم]])</f>
        <v>1</v>
      </c>
    </row>
    <row r="184" spans="1:4" x14ac:dyDescent="0.25">
      <c r="A184" s="2" t="s">
        <v>1908</v>
      </c>
      <c r="B184" s="2" t="s">
        <v>1908</v>
      </c>
      <c r="C184" s="2" t="s">
        <v>1909</v>
      </c>
      <c r="D184" s="1">
        <f>COUNTIF(Table4[کد سیستم],Table2[[#This Row],[کد سیستم]])</f>
        <v>1</v>
      </c>
    </row>
    <row r="185" spans="1:4" x14ac:dyDescent="0.25">
      <c r="A185" s="2" t="s">
        <v>1910</v>
      </c>
      <c r="B185" s="2" t="s">
        <v>1910</v>
      </c>
      <c r="C185" s="2" t="s">
        <v>1911</v>
      </c>
      <c r="D185" s="1">
        <f>COUNTIF(Table4[کد سیستم],Table2[[#This Row],[کد سیستم]])</f>
        <v>1</v>
      </c>
    </row>
    <row r="186" spans="1:4" x14ac:dyDescent="0.25">
      <c r="A186" s="2" t="s">
        <v>1912</v>
      </c>
      <c r="B186" s="2" t="s">
        <v>1912</v>
      </c>
      <c r="C186" s="2" t="s">
        <v>1913</v>
      </c>
      <c r="D186" s="1">
        <f>COUNTIF(Table4[کد سیستم],Table2[[#This Row],[کد سیستم]])</f>
        <v>1</v>
      </c>
    </row>
    <row r="187" spans="1:4" x14ac:dyDescent="0.25">
      <c r="A187" s="2" t="s">
        <v>1914</v>
      </c>
      <c r="B187" s="2" t="s">
        <v>1914</v>
      </c>
      <c r="C187" s="2" t="s">
        <v>1915</v>
      </c>
      <c r="D187" s="1">
        <f>COUNTIF(Table4[کد سیستم],Table2[[#This Row],[کد سیستم]])</f>
        <v>1</v>
      </c>
    </row>
    <row r="188" spans="1:4" x14ac:dyDescent="0.25">
      <c r="A188" s="2" t="s">
        <v>1916</v>
      </c>
      <c r="B188" s="2" t="s">
        <v>1916</v>
      </c>
      <c r="C188" s="2" t="s">
        <v>1917</v>
      </c>
      <c r="D188" s="1">
        <f>COUNTIF(Table4[کد سیستم],Table2[[#This Row],[کد سیستم]])</f>
        <v>1</v>
      </c>
    </row>
    <row r="189" spans="1:4" x14ac:dyDescent="0.25">
      <c r="A189" s="2" t="s">
        <v>1918</v>
      </c>
      <c r="B189" s="2" t="s">
        <v>1918</v>
      </c>
      <c r="C189" s="2" t="s">
        <v>1919</v>
      </c>
      <c r="D189" s="1">
        <f>COUNTIF(Table4[کد سیستم],Table2[[#This Row],[کد سیستم]])</f>
        <v>1</v>
      </c>
    </row>
    <row r="190" spans="1:4" x14ac:dyDescent="0.25">
      <c r="A190" s="2" t="s">
        <v>1920</v>
      </c>
      <c r="B190" s="2" t="s">
        <v>1920</v>
      </c>
      <c r="C190" s="2" t="s">
        <v>1921</v>
      </c>
      <c r="D190" s="1">
        <f>COUNTIF(Table4[کد سیستم],Table2[[#This Row],[کد سیستم]])</f>
        <v>1</v>
      </c>
    </row>
    <row r="191" spans="1:4" x14ac:dyDescent="0.25">
      <c r="A191" s="2" t="s">
        <v>1922</v>
      </c>
      <c r="B191" s="2" t="s">
        <v>1922</v>
      </c>
      <c r="C191" s="2" t="s">
        <v>1923</v>
      </c>
      <c r="D191" s="1">
        <f>COUNTIF(Table4[کد سیستم],Table2[[#This Row],[کد سیستم]])</f>
        <v>1</v>
      </c>
    </row>
    <row r="192" spans="1:4" x14ac:dyDescent="0.25">
      <c r="A192" s="2" t="s">
        <v>1924</v>
      </c>
      <c r="B192" s="2" t="s">
        <v>1924</v>
      </c>
      <c r="C192" s="2" t="s">
        <v>1925</v>
      </c>
      <c r="D192" s="1">
        <f>COUNTIF(Table4[کد سیستم],Table2[[#This Row],[کد سیستم]])</f>
        <v>1</v>
      </c>
    </row>
    <row r="193" spans="1:4" x14ac:dyDescent="0.25">
      <c r="A193" s="2" t="s">
        <v>1926</v>
      </c>
      <c r="B193" s="2" t="s">
        <v>1926</v>
      </c>
      <c r="C193" s="2" t="s">
        <v>1927</v>
      </c>
      <c r="D193" s="1">
        <f>COUNTIF(Table4[کد سیستم],Table2[[#This Row],[کد سیستم]])</f>
        <v>1</v>
      </c>
    </row>
    <row r="194" spans="1:4" x14ac:dyDescent="0.25">
      <c r="A194" s="2" t="s">
        <v>1928</v>
      </c>
      <c r="B194" s="2" t="s">
        <v>1928</v>
      </c>
      <c r="C194" s="2" t="s">
        <v>1929</v>
      </c>
      <c r="D194" s="1">
        <f>COUNTIF(Table4[کد سیستم],Table2[[#This Row],[کد سیستم]])</f>
        <v>1</v>
      </c>
    </row>
    <row r="195" spans="1:4" x14ac:dyDescent="0.25">
      <c r="A195" s="2" t="s">
        <v>1930</v>
      </c>
      <c r="B195" s="2" t="s">
        <v>1930</v>
      </c>
      <c r="C195" s="2" t="s">
        <v>1931</v>
      </c>
      <c r="D195" s="1">
        <f>COUNTIF(Table4[کد سیستم],Table2[[#This Row],[کد سیستم]])</f>
        <v>1</v>
      </c>
    </row>
    <row r="196" spans="1:4" x14ac:dyDescent="0.25">
      <c r="A196" s="2" t="s">
        <v>1932</v>
      </c>
      <c r="B196" s="2" t="s">
        <v>1932</v>
      </c>
      <c r="C196" s="2" t="s">
        <v>1933</v>
      </c>
      <c r="D196" s="1">
        <f>COUNTIF(Table4[کد سیستم],Table2[[#This Row],[کد سیستم]])</f>
        <v>1</v>
      </c>
    </row>
    <row r="197" spans="1:4" x14ac:dyDescent="0.25">
      <c r="A197" s="2" t="s">
        <v>1934</v>
      </c>
      <c r="B197" s="2" t="s">
        <v>1934</v>
      </c>
      <c r="C197" s="2" t="s">
        <v>1935</v>
      </c>
      <c r="D197" s="1">
        <f>COUNTIF(Table4[کد سیستم],Table2[[#This Row],[کد سیستم]])</f>
        <v>1</v>
      </c>
    </row>
    <row r="198" spans="1:4" x14ac:dyDescent="0.25">
      <c r="A198" s="2" t="s">
        <v>1936</v>
      </c>
      <c r="B198" s="2" t="s">
        <v>1936</v>
      </c>
      <c r="C198" s="2" t="s">
        <v>1937</v>
      </c>
      <c r="D198" s="1">
        <f>COUNTIF(Table4[کد سیستم],Table2[[#This Row],[کد سیستم]])</f>
        <v>1</v>
      </c>
    </row>
    <row r="199" spans="1:4" x14ac:dyDescent="0.25">
      <c r="A199" s="2" t="s">
        <v>1938</v>
      </c>
      <c r="B199" s="2" t="s">
        <v>1938</v>
      </c>
      <c r="C199" s="2" t="s">
        <v>1939</v>
      </c>
      <c r="D199" s="1">
        <f>COUNTIF(Table4[کد سیستم],Table2[[#This Row],[کد سیستم]])</f>
        <v>1</v>
      </c>
    </row>
    <row r="200" spans="1:4" x14ac:dyDescent="0.25">
      <c r="A200" s="2" t="s">
        <v>1940</v>
      </c>
      <c r="B200" s="2" t="s">
        <v>1940</v>
      </c>
      <c r="C200" s="2" t="s">
        <v>1941</v>
      </c>
      <c r="D200" s="1">
        <f>COUNTIF(Table4[کد سیستم],Table2[[#This Row],[کد سیستم]])</f>
        <v>1</v>
      </c>
    </row>
    <row r="201" spans="1:4" x14ac:dyDescent="0.25">
      <c r="A201" s="2" t="s">
        <v>1942</v>
      </c>
      <c r="B201" s="2" t="s">
        <v>1942</v>
      </c>
      <c r="C201" s="2" t="s">
        <v>1943</v>
      </c>
      <c r="D201" s="1">
        <f>COUNTIF(Table4[کد سیستم],Table2[[#This Row],[کد سیستم]])</f>
        <v>1</v>
      </c>
    </row>
    <row r="202" spans="1:4" x14ac:dyDescent="0.25">
      <c r="A202" s="2" t="s">
        <v>1944</v>
      </c>
      <c r="B202" s="2" t="s">
        <v>1944</v>
      </c>
      <c r="C202" s="2" t="s">
        <v>1945</v>
      </c>
      <c r="D202" s="1">
        <f>COUNTIF(Table4[کد سیستم],Table2[[#This Row],[کد سیستم]])</f>
        <v>1</v>
      </c>
    </row>
    <row r="203" spans="1:4" x14ac:dyDescent="0.25">
      <c r="A203" s="2" t="s">
        <v>1946</v>
      </c>
      <c r="B203" s="2" t="s">
        <v>1946</v>
      </c>
      <c r="C203" s="2" t="s">
        <v>1947</v>
      </c>
      <c r="D203" s="1">
        <f>COUNTIF(Table4[کد سیستم],Table2[[#This Row],[کد سیستم]])</f>
        <v>1</v>
      </c>
    </row>
    <row r="204" spans="1:4" x14ac:dyDescent="0.25">
      <c r="A204" s="2" t="s">
        <v>1948</v>
      </c>
      <c r="B204" s="2" t="s">
        <v>1948</v>
      </c>
      <c r="C204" s="2" t="s">
        <v>1949</v>
      </c>
      <c r="D204" s="1">
        <f>COUNTIF(Table4[کد سیستم],Table2[[#This Row],[کد سیستم]])</f>
        <v>1</v>
      </c>
    </row>
    <row r="205" spans="1:4" x14ac:dyDescent="0.25">
      <c r="A205" s="2" t="s">
        <v>1950</v>
      </c>
      <c r="B205" s="2" t="s">
        <v>1950</v>
      </c>
      <c r="C205" s="2" t="s">
        <v>1951</v>
      </c>
      <c r="D205" s="1">
        <f>COUNTIF(Table4[کد سیستم],Table2[[#This Row],[کد سیستم]])</f>
        <v>1</v>
      </c>
    </row>
    <row r="206" spans="1:4" x14ac:dyDescent="0.25">
      <c r="A206" s="2" t="s">
        <v>1952</v>
      </c>
      <c r="B206" s="2" t="s">
        <v>1952</v>
      </c>
      <c r="C206" s="2" t="s">
        <v>1953</v>
      </c>
      <c r="D206" s="1">
        <f>COUNTIF(Table4[کد سیستم],Table2[[#This Row],[کد سیستم]])</f>
        <v>1</v>
      </c>
    </row>
    <row r="207" spans="1:4" x14ac:dyDescent="0.25">
      <c r="A207" s="2" t="s">
        <v>1954</v>
      </c>
      <c r="B207" s="2" t="s">
        <v>1954</v>
      </c>
      <c r="C207" s="2" t="s">
        <v>1955</v>
      </c>
      <c r="D207" s="1">
        <f>COUNTIF(Table4[کد سیستم],Table2[[#This Row],[کد سیستم]])</f>
        <v>1</v>
      </c>
    </row>
    <row r="208" spans="1:4" x14ac:dyDescent="0.25">
      <c r="A208" s="2" t="s">
        <v>1956</v>
      </c>
      <c r="B208" s="2" t="s">
        <v>1956</v>
      </c>
      <c r="C208" s="2" t="s">
        <v>1957</v>
      </c>
      <c r="D208" s="1">
        <f>COUNTIF(Table4[کد سیستم],Table2[[#This Row],[کد سیستم]])</f>
        <v>1</v>
      </c>
    </row>
    <row r="209" spans="1:4" x14ac:dyDescent="0.25">
      <c r="A209" s="2" t="s">
        <v>1958</v>
      </c>
      <c r="B209" s="2" t="s">
        <v>1958</v>
      </c>
      <c r="C209" s="2" t="s">
        <v>1959</v>
      </c>
      <c r="D209" s="1">
        <f>COUNTIF(Table4[کد سیستم],Table2[[#This Row],[کد سیستم]])</f>
        <v>1</v>
      </c>
    </row>
    <row r="210" spans="1:4" x14ac:dyDescent="0.25">
      <c r="A210" s="2" t="s">
        <v>1960</v>
      </c>
      <c r="B210" s="2" t="s">
        <v>1960</v>
      </c>
      <c r="C210" s="2" t="s">
        <v>1961</v>
      </c>
      <c r="D210" s="1">
        <f>COUNTIF(Table4[کد سیستم],Table2[[#This Row],[کد سیستم]])</f>
        <v>1</v>
      </c>
    </row>
    <row r="211" spans="1:4" x14ac:dyDescent="0.25">
      <c r="A211" s="2" t="s">
        <v>1962</v>
      </c>
      <c r="B211" s="2" t="s">
        <v>1962</v>
      </c>
      <c r="C211" s="2" t="s">
        <v>1963</v>
      </c>
      <c r="D211" s="1">
        <f>COUNTIF(Table4[کد سیستم],Table2[[#This Row],[کد سیستم]])</f>
        <v>1</v>
      </c>
    </row>
    <row r="212" spans="1:4" x14ac:dyDescent="0.25">
      <c r="A212" s="2" t="s">
        <v>1964</v>
      </c>
      <c r="B212" s="2" t="s">
        <v>1964</v>
      </c>
      <c r="C212" s="2" t="s">
        <v>1965</v>
      </c>
      <c r="D212" s="1">
        <f>COUNTIF(Table4[کد سیستم],Table2[[#This Row],[کد سیستم]])</f>
        <v>1</v>
      </c>
    </row>
    <row r="213" spans="1:4" x14ac:dyDescent="0.25">
      <c r="A213" s="2" t="s">
        <v>1966</v>
      </c>
      <c r="B213" s="2" t="s">
        <v>1966</v>
      </c>
      <c r="C213" s="2" t="s">
        <v>1967</v>
      </c>
      <c r="D213" s="1">
        <f>COUNTIF(Table4[کد سیستم],Table2[[#This Row],[کد سیستم]])</f>
        <v>1</v>
      </c>
    </row>
    <row r="214" spans="1:4" x14ac:dyDescent="0.25">
      <c r="A214" s="2" t="s">
        <v>1968</v>
      </c>
      <c r="B214" s="2" t="s">
        <v>1968</v>
      </c>
      <c r="C214" s="2" t="s">
        <v>1969</v>
      </c>
      <c r="D214" s="1">
        <f>COUNTIF(Table4[کد سیستم],Table2[[#This Row],[کد سیستم]])</f>
        <v>1</v>
      </c>
    </row>
    <row r="215" spans="1:4" x14ac:dyDescent="0.25">
      <c r="A215" s="2" t="s">
        <v>1970</v>
      </c>
      <c r="B215" s="2" t="s">
        <v>1970</v>
      </c>
      <c r="C215" s="2" t="s">
        <v>1971</v>
      </c>
      <c r="D215" s="1">
        <f>COUNTIF(Table4[کد سیستم],Table2[[#This Row],[کد سیستم]])</f>
        <v>1</v>
      </c>
    </row>
    <row r="216" spans="1:4" x14ac:dyDescent="0.25">
      <c r="A216" s="2" t="s">
        <v>1972</v>
      </c>
      <c r="B216" s="2" t="s">
        <v>1972</v>
      </c>
      <c r="C216" s="2" t="s">
        <v>1973</v>
      </c>
      <c r="D216" s="1">
        <f>COUNTIF(Table4[کد سیستم],Table2[[#This Row],[کد سیستم]])</f>
        <v>1</v>
      </c>
    </row>
    <row r="217" spans="1:4" x14ac:dyDescent="0.25">
      <c r="A217" s="2" t="s">
        <v>1974</v>
      </c>
      <c r="B217" s="2" t="s">
        <v>1974</v>
      </c>
      <c r="C217" s="2" t="s">
        <v>1975</v>
      </c>
      <c r="D217" s="1">
        <f>COUNTIF(Table4[کد سیستم],Table2[[#This Row],[کد سیستم]])</f>
        <v>1</v>
      </c>
    </row>
    <row r="218" spans="1:4" x14ac:dyDescent="0.25">
      <c r="A218" s="2" t="s">
        <v>1976</v>
      </c>
      <c r="B218" s="2" t="s">
        <v>1976</v>
      </c>
      <c r="C218" s="2" t="s">
        <v>1977</v>
      </c>
      <c r="D218" s="1">
        <f>COUNTIF(Table4[کد سیستم],Table2[[#This Row],[کد سیستم]])</f>
        <v>1</v>
      </c>
    </row>
    <row r="219" spans="1:4" x14ac:dyDescent="0.25">
      <c r="A219" s="2" t="s">
        <v>1978</v>
      </c>
      <c r="B219" s="2" t="s">
        <v>1978</v>
      </c>
      <c r="C219" s="2" t="s">
        <v>1979</v>
      </c>
      <c r="D219" s="1">
        <f>COUNTIF(Table4[کد سیستم],Table2[[#This Row],[کد سیستم]])</f>
        <v>1</v>
      </c>
    </row>
    <row r="220" spans="1:4" x14ac:dyDescent="0.25">
      <c r="A220" s="2" t="s">
        <v>1980</v>
      </c>
      <c r="B220" s="2" t="s">
        <v>1980</v>
      </c>
      <c r="C220" s="2" t="s">
        <v>1981</v>
      </c>
      <c r="D220" s="1">
        <f>COUNTIF(Table4[کد سیستم],Table2[[#This Row],[کد سیستم]])</f>
        <v>1</v>
      </c>
    </row>
    <row r="221" spans="1:4" x14ac:dyDescent="0.25">
      <c r="A221" s="2" t="s">
        <v>1982</v>
      </c>
      <c r="B221" s="2" t="s">
        <v>1982</v>
      </c>
      <c r="C221" s="2" t="s">
        <v>1983</v>
      </c>
      <c r="D221" s="1">
        <f>COUNTIF(Table4[کد سیستم],Table2[[#This Row],[کد سیستم]])</f>
        <v>1</v>
      </c>
    </row>
    <row r="222" spans="1:4" x14ac:dyDescent="0.25">
      <c r="A222" s="2" t="s">
        <v>1984</v>
      </c>
      <c r="B222" s="2" t="s">
        <v>1984</v>
      </c>
      <c r="C222" s="2" t="s">
        <v>1985</v>
      </c>
      <c r="D222" s="1">
        <f>COUNTIF(Table4[کد سیستم],Table2[[#This Row],[کد سیستم]])</f>
        <v>1</v>
      </c>
    </row>
    <row r="223" spans="1:4" x14ac:dyDescent="0.25">
      <c r="A223" s="2" t="s">
        <v>1986</v>
      </c>
      <c r="B223" s="2" t="s">
        <v>1986</v>
      </c>
      <c r="C223" s="2" t="s">
        <v>1987</v>
      </c>
      <c r="D223" s="1">
        <f>COUNTIF(Table4[کد سیستم],Table2[[#This Row],[کد سیستم]])</f>
        <v>1</v>
      </c>
    </row>
    <row r="224" spans="1:4" x14ac:dyDescent="0.25">
      <c r="A224" s="2" t="s">
        <v>1988</v>
      </c>
      <c r="B224" s="2" t="s">
        <v>1988</v>
      </c>
      <c r="C224" s="2" t="s">
        <v>1989</v>
      </c>
      <c r="D224" s="1">
        <f>COUNTIF(Table4[کد سیستم],Table2[[#This Row],[کد سیستم]])</f>
        <v>1</v>
      </c>
    </row>
    <row r="225" spans="1:4" x14ac:dyDescent="0.25">
      <c r="A225" s="2" t="s">
        <v>1990</v>
      </c>
      <c r="B225" s="2" t="s">
        <v>1990</v>
      </c>
      <c r="C225" s="2" t="s">
        <v>1991</v>
      </c>
      <c r="D225" s="1">
        <f>COUNTIF(Table4[کد سیستم],Table2[[#This Row],[کد سیستم]])</f>
        <v>1</v>
      </c>
    </row>
    <row r="226" spans="1:4" x14ac:dyDescent="0.25">
      <c r="A226" s="2" t="s">
        <v>1992</v>
      </c>
      <c r="B226" s="2" t="s">
        <v>1992</v>
      </c>
      <c r="C226" s="2" t="s">
        <v>1993</v>
      </c>
      <c r="D226" s="1">
        <f>COUNTIF(Table4[کد سیستم],Table2[[#This Row],[کد سیستم]])</f>
        <v>1</v>
      </c>
    </row>
    <row r="227" spans="1:4" x14ac:dyDescent="0.25">
      <c r="A227" s="2" t="s">
        <v>1994</v>
      </c>
      <c r="B227" s="2" t="s">
        <v>1994</v>
      </c>
      <c r="C227" s="2" t="s">
        <v>1995</v>
      </c>
      <c r="D227" s="1">
        <f>COUNTIF(Table4[کد سیستم],Table2[[#This Row],[کد سیستم]])</f>
        <v>1</v>
      </c>
    </row>
    <row r="228" spans="1:4" x14ac:dyDescent="0.25">
      <c r="A228" s="2" t="s">
        <v>1996</v>
      </c>
      <c r="B228" s="2" t="s">
        <v>1996</v>
      </c>
      <c r="C228" s="2" t="s">
        <v>1997</v>
      </c>
      <c r="D228" s="1">
        <f>COUNTIF(Table4[کد سیستم],Table2[[#This Row],[کد سیستم]])</f>
        <v>1</v>
      </c>
    </row>
    <row r="229" spans="1:4" x14ac:dyDescent="0.25">
      <c r="A229" s="2" t="s">
        <v>1998</v>
      </c>
      <c r="B229" s="2" t="s">
        <v>1998</v>
      </c>
      <c r="C229" s="2" t="s">
        <v>1999</v>
      </c>
      <c r="D229" s="1">
        <f>COUNTIF(Table4[کد سیستم],Table2[[#This Row],[کد سیستم]])</f>
        <v>1</v>
      </c>
    </row>
    <row r="230" spans="1:4" x14ac:dyDescent="0.25">
      <c r="A230" s="2" t="s">
        <v>2000</v>
      </c>
      <c r="B230" s="2" t="s">
        <v>2000</v>
      </c>
      <c r="C230" s="2" t="s">
        <v>2001</v>
      </c>
      <c r="D230" s="1">
        <f>COUNTIF(Table4[کد سیستم],Table2[[#This Row],[کد سیستم]])</f>
        <v>1</v>
      </c>
    </row>
    <row r="231" spans="1:4" x14ac:dyDescent="0.25">
      <c r="A231" s="2" t="s">
        <v>2002</v>
      </c>
      <c r="B231" s="2" t="s">
        <v>2002</v>
      </c>
      <c r="C231" s="2" t="s">
        <v>2003</v>
      </c>
      <c r="D231" s="1">
        <f>COUNTIF(Table4[کد سیستم],Table2[[#This Row],[کد سیستم]])</f>
        <v>1</v>
      </c>
    </row>
    <row r="232" spans="1:4" x14ac:dyDescent="0.25">
      <c r="A232" s="2" t="s">
        <v>2004</v>
      </c>
      <c r="B232" s="2" t="s">
        <v>2004</v>
      </c>
      <c r="C232" s="2" t="s">
        <v>2005</v>
      </c>
      <c r="D232" s="1">
        <f>COUNTIF(Table4[کد سیستم],Table2[[#This Row],[کد سیستم]])</f>
        <v>1</v>
      </c>
    </row>
    <row r="233" spans="1:4" x14ac:dyDescent="0.25">
      <c r="A233" s="2" t="s">
        <v>2006</v>
      </c>
      <c r="B233" s="2" t="s">
        <v>2006</v>
      </c>
      <c r="C233" s="2" t="s">
        <v>2007</v>
      </c>
      <c r="D233" s="1">
        <f>COUNTIF(Table4[کد سیستم],Table2[[#This Row],[کد سیستم]])</f>
        <v>1</v>
      </c>
    </row>
    <row r="234" spans="1:4" x14ac:dyDescent="0.25">
      <c r="A234" s="2" t="s">
        <v>2008</v>
      </c>
      <c r="B234" s="2" t="s">
        <v>2008</v>
      </c>
      <c r="C234" s="2" t="s">
        <v>2009</v>
      </c>
      <c r="D234" s="1">
        <f>COUNTIF(Table4[کد سیستم],Table2[[#This Row],[کد سیستم]])</f>
        <v>1</v>
      </c>
    </row>
    <row r="235" spans="1:4" x14ac:dyDescent="0.25">
      <c r="A235" s="2" t="s">
        <v>2010</v>
      </c>
      <c r="B235" s="2" t="s">
        <v>2010</v>
      </c>
      <c r="C235" s="2" t="s">
        <v>2011</v>
      </c>
      <c r="D235" s="1">
        <f>COUNTIF(Table4[کد سیستم],Table2[[#This Row],[کد سیستم]])</f>
        <v>1</v>
      </c>
    </row>
    <row r="236" spans="1:4" x14ac:dyDescent="0.25">
      <c r="A236" s="2" t="s">
        <v>2012</v>
      </c>
      <c r="B236" s="2" t="s">
        <v>2012</v>
      </c>
      <c r="C236" s="2" t="s">
        <v>2013</v>
      </c>
      <c r="D236" s="1">
        <f>COUNTIF(Table4[کد سیستم],Table2[[#This Row],[کد سیستم]])</f>
        <v>1</v>
      </c>
    </row>
    <row r="237" spans="1:4" x14ac:dyDescent="0.25">
      <c r="A237" s="2" t="s">
        <v>2014</v>
      </c>
      <c r="B237" s="2" t="s">
        <v>2014</v>
      </c>
      <c r="C237" s="2" t="s">
        <v>2015</v>
      </c>
      <c r="D237" s="1">
        <f>COUNTIF(Table4[کد سیستم],Table2[[#This Row],[کد سیستم]])</f>
        <v>1</v>
      </c>
    </row>
    <row r="238" spans="1:4" x14ac:dyDescent="0.25">
      <c r="A238" s="2" t="s">
        <v>2016</v>
      </c>
      <c r="B238" s="2" t="s">
        <v>2016</v>
      </c>
      <c r="C238" s="2" t="s">
        <v>2017</v>
      </c>
      <c r="D238" s="1">
        <f>COUNTIF(Table4[کد سیستم],Table2[[#This Row],[کد سیستم]])</f>
        <v>1</v>
      </c>
    </row>
    <row r="239" spans="1:4" x14ac:dyDescent="0.25">
      <c r="A239" s="2" t="s">
        <v>2018</v>
      </c>
      <c r="B239" s="2" t="s">
        <v>2018</v>
      </c>
      <c r="C239" s="2" t="s">
        <v>2019</v>
      </c>
      <c r="D239" s="1">
        <f>COUNTIF(Table4[کد سیستم],Table2[[#This Row],[کد سیستم]])</f>
        <v>1</v>
      </c>
    </row>
    <row r="240" spans="1:4" x14ac:dyDescent="0.25">
      <c r="A240" s="2" t="s">
        <v>2020</v>
      </c>
      <c r="B240" s="2" t="s">
        <v>2020</v>
      </c>
      <c r="C240" s="2" t="s">
        <v>2021</v>
      </c>
      <c r="D240" s="1">
        <f>COUNTIF(Table4[کد سیستم],Table2[[#This Row],[کد سیستم]])</f>
        <v>1</v>
      </c>
    </row>
    <row r="241" spans="1:4" x14ac:dyDescent="0.25">
      <c r="A241" s="2" t="s">
        <v>2022</v>
      </c>
      <c r="B241" s="2" t="s">
        <v>2022</v>
      </c>
      <c r="C241" s="2" t="s">
        <v>2023</v>
      </c>
      <c r="D241" s="1">
        <f>COUNTIF(Table4[کد سیستم],Table2[[#This Row],[کد سیستم]])</f>
        <v>1</v>
      </c>
    </row>
    <row r="242" spans="1:4" x14ac:dyDescent="0.25">
      <c r="A242" s="2" t="s">
        <v>2024</v>
      </c>
      <c r="B242" s="2" t="s">
        <v>2024</v>
      </c>
      <c r="C242" s="2" t="s">
        <v>2025</v>
      </c>
      <c r="D242" s="1">
        <f>COUNTIF(Table4[کد سیستم],Table2[[#This Row],[کد سیستم]])</f>
        <v>1</v>
      </c>
    </row>
    <row r="243" spans="1:4" x14ac:dyDescent="0.25">
      <c r="A243" s="2" t="s">
        <v>2026</v>
      </c>
      <c r="B243" s="2" t="s">
        <v>2026</v>
      </c>
      <c r="C243" s="2" t="s">
        <v>2027</v>
      </c>
      <c r="D243" s="1">
        <f>COUNTIF(Table4[کد سیستم],Table2[[#This Row],[کد سیستم]])</f>
        <v>1</v>
      </c>
    </row>
    <row r="244" spans="1:4" x14ac:dyDescent="0.25">
      <c r="A244" s="2" t="s">
        <v>2028</v>
      </c>
      <c r="B244" s="2" t="s">
        <v>2028</v>
      </c>
      <c r="C244" s="2" t="s">
        <v>2029</v>
      </c>
      <c r="D244" s="1">
        <f>COUNTIF(Table4[کد سیستم],Table2[[#This Row],[کد سیستم]])</f>
        <v>1</v>
      </c>
    </row>
    <row r="245" spans="1:4" x14ac:dyDescent="0.25">
      <c r="A245" s="2" t="s">
        <v>2030</v>
      </c>
      <c r="B245" s="2" t="s">
        <v>2030</v>
      </c>
      <c r="C245" s="2" t="s">
        <v>2031</v>
      </c>
      <c r="D245" s="1">
        <f>COUNTIF(Table4[کد سیستم],Table2[[#This Row],[کد سیستم]])</f>
        <v>1</v>
      </c>
    </row>
    <row r="246" spans="1:4" x14ac:dyDescent="0.25">
      <c r="A246" s="2" t="s">
        <v>2032</v>
      </c>
      <c r="B246" s="2" t="s">
        <v>2032</v>
      </c>
      <c r="C246" s="2" t="s">
        <v>2033</v>
      </c>
      <c r="D246" s="1">
        <f>COUNTIF(Table4[کد سیستم],Table2[[#This Row],[کد سیستم]])</f>
        <v>1</v>
      </c>
    </row>
    <row r="247" spans="1:4" x14ac:dyDescent="0.25">
      <c r="A247" s="2" t="s">
        <v>2034</v>
      </c>
      <c r="B247" s="2" t="s">
        <v>2034</v>
      </c>
      <c r="C247" s="2" t="s">
        <v>2035</v>
      </c>
      <c r="D247" s="1">
        <f>COUNTIF(Table4[کد سیستم],Table2[[#This Row],[کد سیستم]])</f>
        <v>1</v>
      </c>
    </row>
    <row r="248" spans="1:4" x14ac:dyDescent="0.25">
      <c r="A248" s="2" t="s">
        <v>2036</v>
      </c>
      <c r="B248" s="2" t="s">
        <v>2036</v>
      </c>
      <c r="C248" s="2" t="s">
        <v>2037</v>
      </c>
      <c r="D248" s="1">
        <f>COUNTIF(Table4[کد سیستم],Table2[[#This Row],[کد سیستم]])</f>
        <v>1</v>
      </c>
    </row>
    <row r="249" spans="1:4" x14ac:dyDescent="0.25">
      <c r="A249" s="2" t="s">
        <v>2038</v>
      </c>
      <c r="B249" s="2" t="s">
        <v>2038</v>
      </c>
      <c r="C249" s="2" t="s">
        <v>2039</v>
      </c>
      <c r="D249" s="1">
        <f>COUNTIF(Table4[کد سیستم],Table2[[#This Row],[کد سیستم]])</f>
        <v>1</v>
      </c>
    </row>
    <row r="250" spans="1:4" x14ac:dyDescent="0.25">
      <c r="A250" s="2" t="s">
        <v>2040</v>
      </c>
      <c r="B250" s="2" t="s">
        <v>2040</v>
      </c>
      <c r="C250" s="2" t="s">
        <v>2041</v>
      </c>
      <c r="D250" s="1">
        <f>COUNTIF(Table4[کد سیستم],Table2[[#This Row],[کد سیستم]])</f>
        <v>1</v>
      </c>
    </row>
    <row r="251" spans="1:4" x14ac:dyDescent="0.25">
      <c r="A251" s="2" t="s">
        <v>2042</v>
      </c>
      <c r="B251" s="2" t="s">
        <v>2042</v>
      </c>
      <c r="C251" s="2" t="s">
        <v>2043</v>
      </c>
      <c r="D251" s="1">
        <f>COUNTIF(Table4[کد سیستم],Table2[[#This Row],[کد سیستم]])</f>
        <v>1</v>
      </c>
    </row>
    <row r="252" spans="1:4" x14ac:dyDescent="0.25">
      <c r="A252" s="2" t="s">
        <v>2044</v>
      </c>
      <c r="B252" s="2" t="s">
        <v>2044</v>
      </c>
      <c r="C252" s="2" t="s">
        <v>2045</v>
      </c>
      <c r="D252" s="1">
        <f>COUNTIF(Table4[کد سیستم],Table2[[#This Row],[کد سیستم]])</f>
        <v>1</v>
      </c>
    </row>
    <row r="253" spans="1:4" x14ac:dyDescent="0.25">
      <c r="A253" s="2" t="s">
        <v>2046</v>
      </c>
      <c r="B253" s="2" t="s">
        <v>2046</v>
      </c>
      <c r="C253" s="2" t="s">
        <v>2047</v>
      </c>
      <c r="D253" s="1">
        <f>COUNTIF(Table4[کد سیستم],Table2[[#This Row],[کد سیستم]])</f>
        <v>1</v>
      </c>
    </row>
    <row r="254" spans="1:4" x14ac:dyDescent="0.25">
      <c r="A254" s="2" t="s">
        <v>2048</v>
      </c>
      <c r="B254" s="2" t="s">
        <v>2048</v>
      </c>
      <c r="C254" s="2" t="s">
        <v>2049</v>
      </c>
      <c r="D254" s="1">
        <f>COUNTIF(Table4[کد سیستم],Table2[[#This Row],[کد سیستم]])</f>
        <v>1</v>
      </c>
    </row>
    <row r="255" spans="1:4" x14ac:dyDescent="0.25">
      <c r="A255" s="2" t="s">
        <v>2050</v>
      </c>
      <c r="B255" s="2" t="s">
        <v>2050</v>
      </c>
      <c r="C255" s="2" t="s">
        <v>2051</v>
      </c>
      <c r="D255" s="1">
        <f>COUNTIF(Table4[کد سیستم],Table2[[#This Row],[کد سیستم]])</f>
        <v>1</v>
      </c>
    </row>
    <row r="256" spans="1:4" x14ac:dyDescent="0.25">
      <c r="A256" s="2" t="s">
        <v>2052</v>
      </c>
      <c r="B256" s="2" t="s">
        <v>2052</v>
      </c>
      <c r="C256" s="2" t="s">
        <v>2053</v>
      </c>
      <c r="D256" s="1">
        <f>COUNTIF(Table4[کد سیستم],Table2[[#This Row],[کد سیستم]])</f>
        <v>1</v>
      </c>
    </row>
    <row r="257" spans="1:4" x14ac:dyDescent="0.25">
      <c r="A257" s="2" t="s">
        <v>2054</v>
      </c>
      <c r="B257" s="2" t="s">
        <v>2054</v>
      </c>
      <c r="C257" s="2" t="s">
        <v>2055</v>
      </c>
      <c r="D257" s="1">
        <f>COUNTIF(Table4[کد سیستم],Table2[[#This Row],[کد سیستم]])</f>
        <v>1</v>
      </c>
    </row>
    <row r="258" spans="1:4" x14ac:dyDescent="0.25">
      <c r="A258" s="2" t="s">
        <v>2056</v>
      </c>
      <c r="B258" s="2" t="s">
        <v>2056</v>
      </c>
      <c r="C258" s="2" t="s">
        <v>2057</v>
      </c>
      <c r="D258" s="1">
        <f>COUNTIF(Table4[کد سیستم],Table2[[#This Row],[کد سیستم]])</f>
        <v>1</v>
      </c>
    </row>
    <row r="259" spans="1:4" x14ac:dyDescent="0.25">
      <c r="A259" s="2" t="s">
        <v>2058</v>
      </c>
      <c r="B259" s="2" t="s">
        <v>2058</v>
      </c>
      <c r="C259" s="2" t="s">
        <v>2059</v>
      </c>
      <c r="D259" s="1">
        <f>COUNTIF(Table4[کد سیستم],Table2[[#This Row],[کد سیستم]])</f>
        <v>1</v>
      </c>
    </row>
    <row r="260" spans="1:4" x14ac:dyDescent="0.25">
      <c r="A260" s="2" t="s">
        <v>2060</v>
      </c>
      <c r="B260" s="2" t="s">
        <v>2060</v>
      </c>
      <c r="C260" s="2" t="s">
        <v>2061</v>
      </c>
      <c r="D260" s="1">
        <f>COUNTIF(Table4[کد سیستم],Table2[[#This Row],[کد سیستم]])</f>
        <v>1</v>
      </c>
    </row>
    <row r="261" spans="1:4" x14ac:dyDescent="0.25">
      <c r="A261" s="2" t="s">
        <v>2062</v>
      </c>
      <c r="B261" s="2" t="s">
        <v>2062</v>
      </c>
      <c r="C261" s="2" t="s">
        <v>2063</v>
      </c>
      <c r="D261" s="1">
        <f>COUNTIF(Table4[کد سیستم],Table2[[#This Row],[کد سیستم]])</f>
        <v>1</v>
      </c>
    </row>
    <row r="262" spans="1:4" x14ac:dyDescent="0.25">
      <c r="A262" s="2" t="s">
        <v>2064</v>
      </c>
      <c r="B262" s="2" t="s">
        <v>2064</v>
      </c>
      <c r="C262" s="2" t="s">
        <v>2065</v>
      </c>
      <c r="D262" s="1">
        <f>COUNTIF(Table4[کد سیستم],Table2[[#This Row],[کد سیستم]])</f>
        <v>1</v>
      </c>
    </row>
    <row r="263" spans="1:4" x14ac:dyDescent="0.25">
      <c r="A263" s="2" t="s">
        <v>2066</v>
      </c>
      <c r="B263" s="2" t="s">
        <v>2066</v>
      </c>
      <c r="C263" s="2" t="s">
        <v>2067</v>
      </c>
      <c r="D263" s="1">
        <f>COUNTIF(Table4[کد سیستم],Table2[[#This Row],[کد سیستم]])</f>
        <v>1</v>
      </c>
    </row>
    <row r="264" spans="1:4" x14ac:dyDescent="0.25">
      <c r="A264" s="2" t="s">
        <v>2068</v>
      </c>
      <c r="B264" s="2" t="s">
        <v>2068</v>
      </c>
      <c r="C264" s="2" t="s">
        <v>2069</v>
      </c>
      <c r="D264" s="1">
        <f>COUNTIF(Table4[کد سیستم],Table2[[#This Row],[کد سیستم]])</f>
        <v>1</v>
      </c>
    </row>
    <row r="265" spans="1:4" x14ac:dyDescent="0.25">
      <c r="A265" s="2" t="s">
        <v>2070</v>
      </c>
      <c r="B265" s="2" t="s">
        <v>2070</v>
      </c>
      <c r="C265" s="2" t="s">
        <v>2071</v>
      </c>
      <c r="D265" s="1">
        <f>COUNTIF(Table4[کد سیستم],Table2[[#This Row],[کد سیستم]])</f>
        <v>1</v>
      </c>
    </row>
    <row r="266" spans="1:4" x14ac:dyDescent="0.25">
      <c r="A266" s="2" t="s">
        <v>2072</v>
      </c>
      <c r="B266" s="2" t="s">
        <v>2072</v>
      </c>
      <c r="C266" s="2" t="s">
        <v>2073</v>
      </c>
      <c r="D266" s="1">
        <f>COUNTIF(Table4[کد سیستم],Table2[[#This Row],[کد سیستم]])</f>
        <v>1</v>
      </c>
    </row>
    <row r="267" spans="1:4" x14ac:dyDescent="0.25">
      <c r="A267" s="2" t="s">
        <v>2074</v>
      </c>
      <c r="B267" s="2" t="s">
        <v>2074</v>
      </c>
      <c r="C267" s="2" t="s">
        <v>2075</v>
      </c>
      <c r="D267" s="1">
        <f>COUNTIF(Table4[کد سیستم],Table2[[#This Row],[کد سیستم]])</f>
        <v>1</v>
      </c>
    </row>
    <row r="268" spans="1:4" x14ac:dyDescent="0.25">
      <c r="A268" s="2" t="s">
        <v>2076</v>
      </c>
      <c r="B268" s="2" t="s">
        <v>2076</v>
      </c>
      <c r="C268" s="2" t="s">
        <v>2077</v>
      </c>
      <c r="D268" s="1">
        <f>COUNTIF(Table4[کد سیستم],Table2[[#This Row],[کد سیستم]])</f>
        <v>1</v>
      </c>
    </row>
    <row r="269" spans="1:4" x14ac:dyDescent="0.25">
      <c r="A269" s="2" t="s">
        <v>2078</v>
      </c>
      <c r="B269" s="2" t="s">
        <v>2078</v>
      </c>
      <c r="C269" s="2" t="s">
        <v>2079</v>
      </c>
      <c r="D269" s="1">
        <f>COUNTIF(Table4[کد سیستم],Table2[[#This Row],[کد سیستم]])</f>
        <v>1</v>
      </c>
    </row>
    <row r="270" spans="1:4" x14ac:dyDescent="0.25">
      <c r="A270" s="2" t="s">
        <v>2080</v>
      </c>
      <c r="B270" s="2" t="s">
        <v>2080</v>
      </c>
      <c r="C270" s="2" t="s">
        <v>2081</v>
      </c>
      <c r="D270" s="1">
        <f>COUNTIF(Table4[کد سیستم],Table2[[#This Row],[کد سیستم]])</f>
        <v>1</v>
      </c>
    </row>
    <row r="271" spans="1:4" x14ac:dyDescent="0.25">
      <c r="A271" s="2" t="s">
        <v>2082</v>
      </c>
      <c r="B271" s="2" t="s">
        <v>2082</v>
      </c>
      <c r="C271" s="2" t="s">
        <v>2083</v>
      </c>
      <c r="D271" s="1">
        <f>COUNTIF(Table4[کد سیستم],Table2[[#This Row],[کد سیستم]])</f>
        <v>1</v>
      </c>
    </row>
    <row r="272" spans="1:4" x14ac:dyDescent="0.25">
      <c r="A272" s="2" t="s">
        <v>2084</v>
      </c>
      <c r="B272" s="2" t="s">
        <v>2084</v>
      </c>
      <c r="C272" s="2" t="s">
        <v>2085</v>
      </c>
      <c r="D272" s="1">
        <f>COUNTIF(Table4[کد سیستم],Table2[[#This Row],[کد سیستم]])</f>
        <v>1</v>
      </c>
    </row>
    <row r="273" spans="1:4" x14ac:dyDescent="0.25">
      <c r="A273" s="2" t="s">
        <v>2086</v>
      </c>
      <c r="B273" s="2" t="s">
        <v>2086</v>
      </c>
      <c r="C273" s="2" t="s">
        <v>2087</v>
      </c>
      <c r="D273" s="1">
        <f>COUNTIF(Table4[کد سیستم],Table2[[#This Row],[کد سیستم]])</f>
        <v>1</v>
      </c>
    </row>
    <row r="274" spans="1:4" x14ac:dyDescent="0.25">
      <c r="A274" s="2" t="s">
        <v>2088</v>
      </c>
      <c r="B274" s="2" t="s">
        <v>2088</v>
      </c>
      <c r="C274" s="2" t="s">
        <v>2089</v>
      </c>
      <c r="D274" s="1">
        <f>COUNTIF(Table4[کد سیستم],Table2[[#This Row],[کد سیستم]])</f>
        <v>1</v>
      </c>
    </row>
    <row r="275" spans="1:4" x14ac:dyDescent="0.25">
      <c r="A275" s="2" t="s">
        <v>2090</v>
      </c>
      <c r="B275" s="2" t="s">
        <v>2090</v>
      </c>
      <c r="C275" s="2" t="s">
        <v>2091</v>
      </c>
      <c r="D275" s="1">
        <f>COUNTIF(Table4[کد سیستم],Table2[[#This Row],[کد سیستم]])</f>
        <v>1</v>
      </c>
    </row>
    <row r="276" spans="1:4" x14ac:dyDescent="0.25">
      <c r="A276" s="2" t="s">
        <v>2092</v>
      </c>
      <c r="B276" s="2" t="s">
        <v>2092</v>
      </c>
      <c r="C276" s="2" t="s">
        <v>2093</v>
      </c>
      <c r="D276" s="1">
        <f>COUNTIF(Table4[کد سیستم],Table2[[#This Row],[کد سیستم]])</f>
        <v>1</v>
      </c>
    </row>
    <row r="277" spans="1:4" x14ac:dyDescent="0.25">
      <c r="A277" s="2" t="s">
        <v>2094</v>
      </c>
      <c r="B277" s="2" t="s">
        <v>2094</v>
      </c>
      <c r="C277" s="2" t="s">
        <v>2095</v>
      </c>
      <c r="D277" s="1">
        <f>COUNTIF(Table4[کد سیستم],Table2[[#This Row],[کد سیستم]])</f>
        <v>1</v>
      </c>
    </row>
    <row r="278" spans="1:4" x14ac:dyDescent="0.25">
      <c r="A278" s="2" t="s">
        <v>2096</v>
      </c>
      <c r="B278" s="2" t="s">
        <v>2096</v>
      </c>
      <c r="C278" s="2" t="s">
        <v>2097</v>
      </c>
      <c r="D278" s="1">
        <f>COUNTIF(Table4[کد سیستم],Table2[[#This Row],[کد سیستم]])</f>
        <v>1</v>
      </c>
    </row>
    <row r="279" spans="1:4" x14ac:dyDescent="0.25">
      <c r="A279" s="2" t="s">
        <v>2098</v>
      </c>
      <c r="B279" s="2" t="s">
        <v>2098</v>
      </c>
      <c r="C279" s="2" t="s">
        <v>2099</v>
      </c>
      <c r="D279" s="1">
        <f>COUNTIF(Table4[کد سیستم],Table2[[#This Row],[کد سیستم]])</f>
        <v>1</v>
      </c>
    </row>
    <row r="280" spans="1:4" x14ac:dyDescent="0.25">
      <c r="A280" s="2" t="s">
        <v>2100</v>
      </c>
      <c r="B280" s="2" t="s">
        <v>2100</v>
      </c>
      <c r="C280" s="2" t="s">
        <v>2101</v>
      </c>
      <c r="D280" s="1">
        <f>COUNTIF(Table4[کد سیستم],Table2[[#This Row],[کد سیستم]])</f>
        <v>1</v>
      </c>
    </row>
    <row r="281" spans="1:4" x14ac:dyDescent="0.25">
      <c r="A281" s="2" t="s">
        <v>2102</v>
      </c>
      <c r="B281" s="2" t="s">
        <v>2102</v>
      </c>
      <c r="C281" s="2" t="s">
        <v>2103</v>
      </c>
      <c r="D281" s="1">
        <f>COUNTIF(Table4[کد سیستم],Table2[[#This Row],[کد سیستم]])</f>
        <v>1</v>
      </c>
    </row>
    <row r="282" spans="1:4" x14ac:dyDescent="0.25">
      <c r="A282" s="2" t="s">
        <v>2104</v>
      </c>
      <c r="B282" s="2" t="s">
        <v>2104</v>
      </c>
      <c r="C282" s="2" t="s">
        <v>2105</v>
      </c>
      <c r="D282" s="1">
        <f>COUNTIF(Table4[کد سیستم],Table2[[#This Row],[کد سیستم]])</f>
        <v>1</v>
      </c>
    </row>
    <row r="283" spans="1:4" x14ac:dyDescent="0.25">
      <c r="A283" s="2" t="s">
        <v>2106</v>
      </c>
      <c r="B283" s="2" t="s">
        <v>2106</v>
      </c>
      <c r="C283" s="2" t="s">
        <v>2107</v>
      </c>
      <c r="D283" s="1">
        <f>COUNTIF(Table4[کد سیستم],Table2[[#This Row],[کد سیستم]])</f>
        <v>1</v>
      </c>
    </row>
    <row r="284" spans="1:4" x14ac:dyDescent="0.25">
      <c r="A284" s="2" t="s">
        <v>2108</v>
      </c>
      <c r="B284" s="2" t="s">
        <v>2108</v>
      </c>
      <c r="C284" s="2" t="s">
        <v>2109</v>
      </c>
      <c r="D284" s="1">
        <f>COUNTIF(Table4[کد سیستم],Table2[[#This Row],[کد سیستم]])</f>
        <v>1</v>
      </c>
    </row>
    <row r="285" spans="1:4" x14ac:dyDescent="0.25">
      <c r="A285" s="2" t="s">
        <v>2110</v>
      </c>
      <c r="B285" s="2" t="s">
        <v>2110</v>
      </c>
      <c r="C285" s="2" t="s">
        <v>2111</v>
      </c>
      <c r="D285" s="1">
        <f>COUNTIF(Table4[کد سیستم],Table2[[#This Row],[کد سیستم]])</f>
        <v>1</v>
      </c>
    </row>
    <row r="286" spans="1:4" x14ac:dyDescent="0.25">
      <c r="A286" s="2" t="s">
        <v>2112</v>
      </c>
      <c r="B286" s="2" t="s">
        <v>2112</v>
      </c>
      <c r="C286" s="2" t="s">
        <v>2113</v>
      </c>
      <c r="D286" s="1">
        <f>COUNTIF(Table4[کد سیستم],Table2[[#This Row],[کد سیستم]])</f>
        <v>1</v>
      </c>
    </row>
    <row r="287" spans="1:4" x14ac:dyDescent="0.25">
      <c r="A287" s="2" t="s">
        <v>2114</v>
      </c>
      <c r="B287" s="2" t="s">
        <v>2114</v>
      </c>
      <c r="C287" s="2" t="s">
        <v>2115</v>
      </c>
      <c r="D287" s="1">
        <f>COUNTIF(Table4[کد سیستم],Table2[[#This Row],[کد سیستم]])</f>
        <v>1</v>
      </c>
    </row>
    <row r="288" spans="1:4" x14ac:dyDescent="0.25">
      <c r="A288" s="2" t="s">
        <v>2116</v>
      </c>
      <c r="B288" s="2" t="s">
        <v>2116</v>
      </c>
      <c r="C288" s="2" t="s">
        <v>2117</v>
      </c>
      <c r="D288" s="1">
        <f>COUNTIF(Table4[کد سیستم],Table2[[#This Row],[کد سیستم]])</f>
        <v>1</v>
      </c>
    </row>
    <row r="289" spans="1:4" x14ac:dyDescent="0.25">
      <c r="A289" s="2" t="s">
        <v>2118</v>
      </c>
      <c r="B289" s="2" t="s">
        <v>2118</v>
      </c>
      <c r="C289" s="2" t="s">
        <v>2119</v>
      </c>
      <c r="D289" s="1">
        <f>COUNTIF(Table4[کد سیستم],Table2[[#This Row],[کد سیستم]])</f>
        <v>1</v>
      </c>
    </row>
    <row r="290" spans="1:4" x14ac:dyDescent="0.25">
      <c r="A290" s="2" t="s">
        <v>2120</v>
      </c>
      <c r="B290" s="2" t="s">
        <v>2120</v>
      </c>
      <c r="C290" s="2" t="s">
        <v>2121</v>
      </c>
      <c r="D290" s="1">
        <f>COUNTIF(Table4[کد سیستم],Table2[[#This Row],[کد سیستم]])</f>
        <v>1</v>
      </c>
    </row>
    <row r="291" spans="1:4" x14ac:dyDescent="0.25">
      <c r="A291" s="2" t="s">
        <v>2122</v>
      </c>
      <c r="B291" s="2" t="s">
        <v>2122</v>
      </c>
      <c r="C291" s="2" t="s">
        <v>2123</v>
      </c>
      <c r="D291" s="1">
        <f>COUNTIF(Table4[کد سیستم],Table2[[#This Row],[کد سیستم]])</f>
        <v>1</v>
      </c>
    </row>
    <row r="292" spans="1:4" x14ac:dyDescent="0.25">
      <c r="A292" s="2" t="s">
        <v>2124</v>
      </c>
      <c r="B292" s="2" t="s">
        <v>2124</v>
      </c>
      <c r="C292" s="2" t="s">
        <v>2125</v>
      </c>
      <c r="D292" s="1">
        <f>COUNTIF(Table4[کد سیستم],Table2[[#This Row],[کد سیستم]])</f>
        <v>1</v>
      </c>
    </row>
    <row r="293" spans="1:4" x14ac:dyDescent="0.25">
      <c r="A293" s="2" t="s">
        <v>2126</v>
      </c>
      <c r="B293" s="2" t="s">
        <v>2126</v>
      </c>
      <c r="C293" s="2" t="s">
        <v>2127</v>
      </c>
      <c r="D293" s="1">
        <f>COUNTIF(Table4[کد سیستم],Table2[[#This Row],[کد سیستم]])</f>
        <v>1</v>
      </c>
    </row>
    <row r="294" spans="1:4" x14ac:dyDescent="0.25">
      <c r="A294" s="2" t="s">
        <v>2128</v>
      </c>
      <c r="B294" s="2" t="s">
        <v>2128</v>
      </c>
      <c r="C294" s="2" t="s">
        <v>2129</v>
      </c>
      <c r="D294" s="1">
        <f>COUNTIF(Table4[کد سیستم],Table2[[#This Row],[کد سیستم]])</f>
        <v>1</v>
      </c>
    </row>
    <row r="295" spans="1:4" x14ac:dyDescent="0.25">
      <c r="A295" s="2" t="s">
        <v>2130</v>
      </c>
      <c r="B295" s="2" t="s">
        <v>2130</v>
      </c>
      <c r="C295" s="2" t="s">
        <v>2131</v>
      </c>
      <c r="D295" s="1">
        <f>COUNTIF(Table4[کد سیستم],Table2[[#This Row],[کد سیستم]])</f>
        <v>1</v>
      </c>
    </row>
    <row r="296" spans="1:4" x14ac:dyDescent="0.25">
      <c r="A296" s="2" t="s">
        <v>2132</v>
      </c>
      <c r="B296" s="2" t="s">
        <v>2132</v>
      </c>
      <c r="C296" s="2" t="s">
        <v>2133</v>
      </c>
      <c r="D296" s="1">
        <f>COUNTIF(Table4[کد سیستم],Table2[[#This Row],[کد سیستم]])</f>
        <v>1</v>
      </c>
    </row>
    <row r="297" spans="1:4" x14ac:dyDescent="0.25">
      <c r="A297" s="2" t="s">
        <v>2134</v>
      </c>
      <c r="B297" s="2" t="s">
        <v>2134</v>
      </c>
      <c r="C297" s="2" t="s">
        <v>2135</v>
      </c>
      <c r="D297" s="1">
        <f>COUNTIF(Table4[کد سیستم],Table2[[#This Row],[کد سیستم]])</f>
        <v>1</v>
      </c>
    </row>
    <row r="298" spans="1:4" x14ac:dyDescent="0.25">
      <c r="A298" s="2" t="s">
        <v>2136</v>
      </c>
      <c r="B298" s="2" t="s">
        <v>2136</v>
      </c>
      <c r="C298" s="2" t="s">
        <v>2137</v>
      </c>
      <c r="D298" s="1">
        <f>COUNTIF(Table4[کد سیستم],Table2[[#This Row],[کد سیستم]])</f>
        <v>1</v>
      </c>
    </row>
    <row r="299" spans="1:4" x14ac:dyDescent="0.25">
      <c r="A299" s="2" t="s">
        <v>2138</v>
      </c>
      <c r="B299" s="2" t="s">
        <v>2138</v>
      </c>
      <c r="C299" s="2" t="s">
        <v>2139</v>
      </c>
      <c r="D299" s="1">
        <f>COUNTIF(Table4[کد سیستم],Table2[[#This Row],[کد سیستم]])</f>
        <v>1</v>
      </c>
    </row>
    <row r="300" spans="1:4" x14ac:dyDescent="0.25">
      <c r="A300" s="2" t="s">
        <v>2140</v>
      </c>
      <c r="B300" s="2" t="s">
        <v>2140</v>
      </c>
      <c r="C300" s="2" t="s">
        <v>2141</v>
      </c>
      <c r="D300" s="1">
        <f>COUNTIF(Table4[کد سیستم],Table2[[#This Row],[کد سیستم]])</f>
        <v>1</v>
      </c>
    </row>
    <row r="301" spans="1:4" x14ac:dyDescent="0.25">
      <c r="A301" s="2" t="s">
        <v>2142</v>
      </c>
      <c r="B301" s="2" t="s">
        <v>2142</v>
      </c>
      <c r="C301" s="2" t="s">
        <v>2143</v>
      </c>
      <c r="D301" s="1">
        <f>COUNTIF(Table4[کد سیستم],Table2[[#This Row],[کد سیستم]])</f>
        <v>1</v>
      </c>
    </row>
    <row r="302" spans="1:4" x14ac:dyDescent="0.25">
      <c r="A302" s="2" t="s">
        <v>2144</v>
      </c>
      <c r="B302" s="2" t="s">
        <v>2144</v>
      </c>
      <c r="C302" s="2" t="s">
        <v>2145</v>
      </c>
      <c r="D302" s="1">
        <f>COUNTIF(Table4[کد سیستم],Table2[[#This Row],[کد سیستم]])</f>
        <v>1</v>
      </c>
    </row>
    <row r="303" spans="1:4" x14ac:dyDescent="0.25">
      <c r="A303" s="2" t="s">
        <v>2146</v>
      </c>
      <c r="B303" s="2" t="s">
        <v>2146</v>
      </c>
      <c r="C303" s="2" t="s">
        <v>2147</v>
      </c>
      <c r="D303" s="1">
        <f>COUNTIF(Table4[کد سیستم],Table2[[#This Row],[کد سیستم]])</f>
        <v>1</v>
      </c>
    </row>
    <row r="304" spans="1:4" x14ac:dyDescent="0.25">
      <c r="A304" s="2" t="s">
        <v>2148</v>
      </c>
      <c r="B304" s="2" t="s">
        <v>2148</v>
      </c>
      <c r="C304" s="2" t="s">
        <v>2149</v>
      </c>
      <c r="D304" s="1">
        <f>COUNTIF(Table4[کد سیستم],Table2[[#This Row],[کد سیستم]])</f>
        <v>1</v>
      </c>
    </row>
    <row r="305" spans="1:4" x14ac:dyDescent="0.25">
      <c r="A305" s="2" t="s">
        <v>2150</v>
      </c>
      <c r="B305" s="2" t="s">
        <v>2150</v>
      </c>
      <c r="C305" s="2" t="s">
        <v>2151</v>
      </c>
      <c r="D305" s="1">
        <f>COUNTIF(Table4[کد سیستم],Table2[[#This Row],[کد سیستم]])</f>
        <v>1</v>
      </c>
    </row>
    <row r="306" spans="1:4" x14ac:dyDescent="0.25">
      <c r="A306" s="2" t="s">
        <v>2152</v>
      </c>
      <c r="B306" s="2" t="s">
        <v>2152</v>
      </c>
      <c r="C306" s="2" t="s">
        <v>2153</v>
      </c>
      <c r="D306" s="1">
        <f>COUNTIF(Table4[کد سیستم],Table2[[#This Row],[کد سیستم]])</f>
        <v>1</v>
      </c>
    </row>
    <row r="307" spans="1:4" x14ac:dyDescent="0.25">
      <c r="A307" s="2" t="s">
        <v>2154</v>
      </c>
      <c r="B307" s="2" t="s">
        <v>2154</v>
      </c>
      <c r="C307" s="2" t="s">
        <v>2155</v>
      </c>
      <c r="D307" s="1">
        <f>COUNTIF(Table4[کد سیستم],Table2[[#This Row],[کد سیستم]])</f>
        <v>1</v>
      </c>
    </row>
    <row r="308" spans="1:4" x14ac:dyDescent="0.25">
      <c r="A308" s="2" t="s">
        <v>2156</v>
      </c>
      <c r="B308" s="2" t="s">
        <v>2156</v>
      </c>
      <c r="C308" s="2" t="s">
        <v>2157</v>
      </c>
      <c r="D308" s="1">
        <f>COUNTIF(Table4[کد سیستم],Table2[[#This Row],[کد سیستم]])</f>
        <v>1</v>
      </c>
    </row>
    <row r="309" spans="1:4" x14ac:dyDescent="0.25">
      <c r="A309" s="2" t="s">
        <v>2158</v>
      </c>
      <c r="B309" s="2" t="s">
        <v>2158</v>
      </c>
      <c r="C309" s="2" t="s">
        <v>2159</v>
      </c>
      <c r="D309" s="1">
        <f>COUNTIF(Table4[کد سیستم],Table2[[#This Row],[کد سیستم]])</f>
        <v>1</v>
      </c>
    </row>
    <row r="310" spans="1:4" x14ac:dyDescent="0.25">
      <c r="A310" s="2" t="s">
        <v>2160</v>
      </c>
      <c r="B310" s="2" t="s">
        <v>2160</v>
      </c>
      <c r="C310" s="2" t="s">
        <v>2161</v>
      </c>
      <c r="D310" s="1">
        <f>COUNTIF(Table4[کد سیستم],Table2[[#This Row],[کد سیستم]])</f>
        <v>1</v>
      </c>
    </row>
    <row r="311" spans="1:4" x14ac:dyDescent="0.25">
      <c r="A311" s="2" t="s">
        <v>2162</v>
      </c>
      <c r="B311" s="2" t="s">
        <v>2162</v>
      </c>
      <c r="C311" s="2" t="s">
        <v>2163</v>
      </c>
      <c r="D311" s="1">
        <f>COUNTIF(Table4[کد سیستم],Table2[[#This Row],[کد سیستم]])</f>
        <v>1</v>
      </c>
    </row>
    <row r="312" spans="1:4" x14ac:dyDescent="0.25">
      <c r="A312" s="2" t="s">
        <v>2164</v>
      </c>
      <c r="B312" s="2" t="s">
        <v>2164</v>
      </c>
      <c r="C312" s="2" t="s">
        <v>2165</v>
      </c>
      <c r="D312" s="1">
        <f>COUNTIF(Table4[کد سیستم],Table2[[#This Row],[کد سیستم]])</f>
        <v>1</v>
      </c>
    </row>
    <row r="313" spans="1:4" x14ac:dyDescent="0.25">
      <c r="A313" s="2" t="s">
        <v>2166</v>
      </c>
      <c r="B313" s="2" t="s">
        <v>2166</v>
      </c>
      <c r="C313" s="2" t="s">
        <v>2167</v>
      </c>
      <c r="D313" s="1">
        <f>COUNTIF(Table4[کد سیستم],Table2[[#This Row],[کد سیستم]])</f>
        <v>1</v>
      </c>
    </row>
    <row r="314" spans="1:4" x14ac:dyDescent="0.25">
      <c r="A314" s="2" t="s">
        <v>2168</v>
      </c>
      <c r="B314" s="2" t="s">
        <v>2168</v>
      </c>
      <c r="C314" s="2" t="s">
        <v>2169</v>
      </c>
      <c r="D314" s="1">
        <f>COUNTIF(Table4[کد سیستم],Table2[[#This Row],[کد سیستم]])</f>
        <v>1</v>
      </c>
    </row>
    <row r="315" spans="1:4" x14ac:dyDescent="0.25">
      <c r="A315" s="2" t="s">
        <v>2170</v>
      </c>
      <c r="B315" s="2" t="s">
        <v>2170</v>
      </c>
      <c r="C315" s="2" t="s">
        <v>2171</v>
      </c>
      <c r="D315" s="1">
        <f>COUNTIF(Table4[کد سیستم],Table2[[#This Row],[کد سیستم]])</f>
        <v>1</v>
      </c>
    </row>
    <row r="316" spans="1:4" x14ac:dyDescent="0.25">
      <c r="A316" s="2" t="s">
        <v>2172</v>
      </c>
      <c r="B316" s="2" t="s">
        <v>2172</v>
      </c>
      <c r="C316" s="2" t="s">
        <v>2173</v>
      </c>
      <c r="D316" s="1">
        <f>COUNTIF(Table4[کد سیستم],Table2[[#This Row],[کد سیستم]])</f>
        <v>1</v>
      </c>
    </row>
    <row r="317" spans="1:4" x14ac:dyDescent="0.25">
      <c r="A317" s="2" t="s">
        <v>2174</v>
      </c>
      <c r="B317" s="2" t="s">
        <v>2174</v>
      </c>
      <c r="C317" s="2" t="s">
        <v>2175</v>
      </c>
      <c r="D317" s="1">
        <f>COUNTIF(Table4[کد سیستم],Table2[[#This Row],[کد سیستم]])</f>
        <v>1</v>
      </c>
    </row>
    <row r="318" spans="1:4" x14ac:dyDescent="0.25">
      <c r="A318" s="2" t="s">
        <v>2176</v>
      </c>
      <c r="B318" s="2" t="s">
        <v>2176</v>
      </c>
      <c r="C318" s="2" t="s">
        <v>2177</v>
      </c>
      <c r="D318" s="1">
        <f>COUNTIF(Table4[کد سیستم],Table2[[#This Row],[کد سیستم]])</f>
        <v>1</v>
      </c>
    </row>
    <row r="319" spans="1:4" x14ac:dyDescent="0.25">
      <c r="A319" s="2" t="s">
        <v>2178</v>
      </c>
      <c r="B319" s="2" t="s">
        <v>2178</v>
      </c>
      <c r="C319" s="2" t="s">
        <v>2179</v>
      </c>
      <c r="D319" s="1">
        <f>COUNTIF(Table4[کد سیستم],Table2[[#This Row],[کد سیستم]])</f>
        <v>1</v>
      </c>
    </row>
    <row r="320" spans="1:4" x14ac:dyDescent="0.25">
      <c r="A320" s="2" t="s">
        <v>2180</v>
      </c>
      <c r="B320" s="2" t="s">
        <v>2180</v>
      </c>
      <c r="C320" s="2" t="s">
        <v>2181</v>
      </c>
      <c r="D320" s="1">
        <f>COUNTIF(Table4[کد سیستم],Table2[[#This Row],[کد سیستم]])</f>
        <v>1</v>
      </c>
    </row>
    <row r="321" spans="1:4" x14ac:dyDescent="0.25">
      <c r="A321" s="2" t="s">
        <v>2182</v>
      </c>
      <c r="B321" s="2" t="s">
        <v>2182</v>
      </c>
      <c r="C321" s="2" t="s">
        <v>2183</v>
      </c>
      <c r="D321" s="1">
        <f>COUNTIF(Table4[کد سیستم],Table2[[#This Row],[کد سیستم]])</f>
        <v>1</v>
      </c>
    </row>
    <row r="322" spans="1:4" x14ac:dyDescent="0.25">
      <c r="A322" s="2" t="s">
        <v>2184</v>
      </c>
      <c r="B322" s="2" t="s">
        <v>2184</v>
      </c>
      <c r="C322" s="2" t="s">
        <v>2185</v>
      </c>
      <c r="D322" s="1">
        <f>COUNTIF(Table4[کد سیستم],Table2[[#This Row],[کد سیستم]])</f>
        <v>1</v>
      </c>
    </row>
    <row r="323" spans="1:4" x14ac:dyDescent="0.25">
      <c r="A323" s="2" t="s">
        <v>2186</v>
      </c>
      <c r="B323" s="2" t="s">
        <v>2186</v>
      </c>
      <c r="C323" s="2" t="s">
        <v>2187</v>
      </c>
      <c r="D323" s="1">
        <f>COUNTIF(Table4[کد سیستم],Table2[[#This Row],[کد سیستم]])</f>
        <v>1</v>
      </c>
    </row>
    <row r="324" spans="1:4" x14ac:dyDescent="0.25">
      <c r="A324" s="2" t="s">
        <v>2188</v>
      </c>
      <c r="B324" s="2" t="s">
        <v>2188</v>
      </c>
      <c r="C324" s="2" t="s">
        <v>2189</v>
      </c>
      <c r="D324" s="1">
        <f>COUNTIF(Table4[کد سیستم],Table2[[#This Row],[کد سیستم]])</f>
        <v>1</v>
      </c>
    </row>
    <row r="325" spans="1:4" x14ac:dyDescent="0.25">
      <c r="A325" s="2" t="s">
        <v>2190</v>
      </c>
      <c r="B325" s="2" t="s">
        <v>2190</v>
      </c>
      <c r="C325" s="2" t="s">
        <v>2191</v>
      </c>
      <c r="D325" s="1">
        <f>COUNTIF(Table4[کد سیستم],Table2[[#This Row],[کد سیستم]])</f>
        <v>1</v>
      </c>
    </row>
    <row r="326" spans="1:4" x14ac:dyDescent="0.25">
      <c r="A326" s="2" t="s">
        <v>2192</v>
      </c>
      <c r="B326" s="2" t="s">
        <v>2192</v>
      </c>
      <c r="C326" s="2" t="s">
        <v>2193</v>
      </c>
      <c r="D326" s="1">
        <f>COUNTIF(Table4[کد سیستم],Table2[[#This Row],[کد سیستم]])</f>
        <v>1</v>
      </c>
    </row>
    <row r="327" spans="1:4" x14ac:dyDescent="0.25">
      <c r="A327" s="2" t="s">
        <v>2194</v>
      </c>
      <c r="B327" s="2" t="s">
        <v>2194</v>
      </c>
      <c r="C327" s="2" t="s">
        <v>2195</v>
      </c>
      <c r="D327" s="1">
        <f>COUNTIF(Table4[کد سیستم],Table2[[#This Row],[کد سیستم]])</f>
        <v>1</v>
      </c>
    </row>
    <row r="328" spans="1:4" x14ac:dyDescent="0.25">
      <c r="A328" s="2" t="s">
        <v>2196</v>
      </c>
      <c r="B328" s="2" t="s">
        <v>2196</v>
      </c>
      <c r="C328" s="2" t="s">
        <v>2197</v>
      </c>
      <c r="D328" s="1">
        <f>COUNTIF(Table4[کد سیستم],Table2[[#This Row],[کد سیستم]])</f>
        <v>1</v>
      </c>
    </row>
    <row r="329" spans="1:4" x14ac:dyDescent="0.25">
      <c r="A329" s="2" t="s">
        <v>2198</v>
      </c>
      <c r="B329" s="2" t="s">
        <v>2198</v>
      </c>
      <c r="C329" s="2" t="s">
        <v>2199</v>
      </c>
      <c r="D329" s="1">
        <f>COUNTIF(Table4[کد سیستم],Table2[[#This Row],[کد سیستم]])</f>
        <v>1</v>
      </c>
    </row>
    <row r="330" spans="1:4" x14ac:dyDescent="0.25">
      <c r="A330" s="2" t="s">
        <v>2200</v>
      </c>
      <c r="B330" s="2" t="s">
        <v>2200</v>
      </c>
      <c r="C330" s="2" t="s">
        <v>2201</v>
      </c>
      <c r="D330" s="1">
        <f>COUNTIF(Table4[کد سیستم],Table2[[#This Row],[کد سیستم]])</f>
        <v>1</v>
      </c>
    </row>
    <row r="331" spans="1:4" x14ac:dyDescent="0.25">
      <c r="A331" s="2" t="s">
        <v>2202</v>
      </c>
      <c r="B331" s="2" t="s">
        <v>2202</v>
      </c>
      <c r="C331" s="2" t="s">
        <v>2203</v>
      </c>
      <c r="D331" s="1">
        <f>COUNTIF(Table4[کد سیستم],Table2[[#This Row],[کد سیستم]])</f>
        <v>1</v>
      </c>
    </row>
    <row r="332" spans="1:4" x14ac:dyDescent="0.25">
      <c r="A332" s="2" t="s">
        <v>2204</v>
      </c>
      <c r="B332" s="2" t="s">
        <v>2204</v>
      </c>
      <c r="C332" s="2" t="s">
        <v>2205</v>
      </c>
      <c r="D332" s="1">
        <f>COUNTIF(Table4[کد سیستم],Table2[[#This Row],[کد سیستم]])</f>
        <v>1</v>
      </c>
    </row>
    <row r="333" spans="1:4" x14ac:dyDescent="0.25">
      <c r="A333" s="2" t="s">
        <v>2206</v>
      </c>
      <c r="B333" s="2" t="s">
        <v>2206</v>
      </c>
      <c r="C333" s="2" t="s">
        <v>2207</v>
      </c>
      <c r="D333" s="1">
        <f>COUNTIF(Table4[کد سیستم],Table2[[#This Row],[کد سیستم]])</f>
        <v>1</v>
      </c>
    </row>
    <row r="334" spans="1:4" x14ac:dyDescent="0.25">
      <c r="A334" s="2" t="s">
        <v>2208</v>
      </c>
      <c r="B334" s="2" t="s">
        <v>2208</v>
      </c>
      <c r="C334" s="2" t="s">
        <v>2209</v>
      </c>
      <c r="D334" s="1">
        <f>COUNTIF(Table4[کد سیستم],Table2[[#This Row],[کد سیستم]])</f>
        <v>1</v>
      </c>
    </row>
    <row r="335" spans="1:4" x14ac:dyDescent="0.25">
      <c r="A335" s="2" t="s">
        <v>2210</v>
      </c>
      <c r="B335" s="2" t="s">
        <v>2210</v>
      </c>
      <c r="C335" s="2" t="s">
        <v>2211</v>
      </c>
      <c r="D335" s="1">
        <f>COUNTIF(Table4[کد سیستم],Table2[[#This Row],[کد سیستم]])</f>
        <v>1</v>
      </c>
    </row>
    <row r="336" spans="1:4" x14ac:dyDescent="0.25">
      <c r="A336" s="2" t="s">
        <v>2212</v>
      </c>
      <c r="B336" s="2" t="s">
        <v>2212</v>
      </c>
      <c r="C336" s="2" t="s">
        <v>2213</v>
      </c>
      <c r="D336" s="1">
        <f>COUNTIF(Table4[کد سیستم],Table2[[#This Row],[کد سیستم]])</f>
        <v>1</v>
      </c>
    </row>
    <row r="337" spans="1:4" x14ac:dyDescent="0.25">
      <c r="A337" s="2" t="s">
        <v>2214</v>
      </c>
      <c r="B337" s="2" t="s">
        <v>2214</v>
      </c>
      <c r="C337" s="2" t="s">
        <v>2215</v>
      </c>
      <c r="D337" s="1">
        <f>COUNTIF(Table4[کد سیستم],Table2[[#This Row],[کد سیستم]])</f>
        <v>1</v>
      </c>
    </row>
    <row r="338" spans="1:4" x14ac:dyDescent="0.25">
      <c r="A338" s="2" t="s">
        <v>2216</v>
      </c>
      <c r="B338" s="2" t="s">
        <v>2216</v>
      </c>
      <c r="C338" s="2" t="s">
        <v>2217</v>
      </c>
      <c r="D338" s="1">
        <f>COUNTIF(Table4[کد سیستم],Table2[[#This Row],[کد سیستم]])</f>
        <v>1</v>
      </c>
    </row>
    <row r="339" spans="1:4" x14ac:dyDescent="0.25">
      <c r="A339" s="2" t="s">
        <v>2218</v>
      </c>
      <c r="B339" s="2" t="s">
        <v>2218</v>
      </c>
      <c r="C339" s="2" t="s">
        <v>2219</v>
      </c>
      <c r="D339" s="1">
        <f>COUNTIF(Table4[کد سیستم],Table2[[#This Row],[کد سیستم]])</f>
        <v>1</v>
      </c>
    </row>
    <row r="340" spans="1:4" x14ac:dyDescent="0.25">
      <c r="A340" s="2" t="s">
        <v>2220</v>
      </c>
      <c r="B340" s="2" t="s">
        <v>2220</v>
      </c>
      <c r="C340" s="2" t="s">
        <v>2221</v>
      </c>
      <c r="D340" s="1">
        <f>COUNTIF(Table4[کد سیستم],Table2[[#This Row],[کد سیستم]])</f>
        <v>1</v>
      </c>
    </row>
    <row r="341" spans="1:4" x14ac:dyDescent="0.25">
      <c r="A341" s="2" t="s">
        <v>2222</v>
      </c>
      <c r="B341" s="2" t="s">
        <v>2222</v>
      </c>
      <c r="C341" s="2" t="s">
        <v>2223</v>
      </c>
      <c r="D341" s="1">
        <f>COUNTIF(Table4[کد سیستم],Table2[[#This Row],[کد سیستم]])</f>
        <v>1</v>
      </c>
    </row>
    <row r="342" spans="1:4" x14ac:dyDescent="0.25">
      <c r="A342" s="2" t="s">
        <v>2224</v>
      </c>
      <c r="B342" s="2" t="s">
        <v>2224</v>
      </c>
      <c r="C342" s="2" t="s">
        <v>2225</v>
      </c>
      <c r="D342" s="1">
        <f>COUNTIF(Table4[کد سیستم],Table2[[#This Row],[کد سیستم]])</f>
        <v>1</v>
      </c>
    </row>
    <row r="343" spans="1:4" x14ac:dyDescent="0.25">
      <c r="A343" s="2" t="s">
        <v>2226</v>
      </c>
      <c r="B343" s="2" t="s">
        <v>2226</v>
      </c>
      <c r="C343" s="2" t="s">
        <v>2227</v>
      </c>
      <c r="D343" s="1">
        <f>COUNTIF(Table4[کد سیستم],Table2[[#This Row],[کد سیستم]])</f>
        <v>1</v>
      </c>
    </row>
    <row r="344" spans="1:4" x14ac:dyDescent="0.25">
      <c r="A344" s="2" t="s">
        <v>2228</v>
      </c>
      <c r="B344" s="2" t="s">
        <v>2228</v>
      </c>
      <c r="C344" s="2" t="s">
        <v>2229</v>
      </c>
      <c r="D344" s="1">
        <f>COUNTIF(Table4[کد سیستم],Table2[[#This Row],[کد سیستم]])</f>
        <v>1</v>
      </c>
    </row>
    <row r="345" spans="1:4" x14ac:dyDescent="0.25">
      <c r="A345" s="2" t="s">
        <v>2230</v>
      </c>
      <c r="B345" s="2" t="s">
        <v>2230</v>
      </c>
      <c r="C345" s="2" t="s">
        <v>2231</v>
      </c>
      <c r="D345" s="1">
        <f>COUNTIF(Table4[کد سیستم],Table2[[#This Row],[کد سیستم]])</f>
        <v>1</v>
      </c>
    </row>
    <row r="346" spans="1:4" x14ac:dyDescent="0.25">
      <c r="A346" s="2" t="s">
        <v>2232</v>
      </c>
      <c r="B346" s="2" t="s">
        <v>2232</v>
      </c>
      <c r="C346" s="2" t="s">
        <v>2233</v>
      </c>
      <c r="D346" s="1">
        <f>COUNTIF(Table4[کد سیستم],Table2[[#This Row],[کد سیستم]])</f>
        <v>1</v>
      </c>
    </row>
    <row r="347" spans="1:4" x14ac:dyDescent="0.25">
      <c r="A347" s="2" t="s">
        <v>2234</v>
      </c>
      <c r="B347" s="2" t="s">
        <v>2234</v>
      </c>
      <c r="C347" s="2" t="s">
        <v>2235</v>
      </c>
      <c r="D347" s="1">
        <f>COUNTIF(Table4[کد سیستم],Table2[[#This Row],[کد سیستم]])</f>
        <v>1</v>
      </c>
    </row>
    <row r="348" spans="1:4" x14ac:dyDescent="0.25">
      <c r="A348" s="2" t="s">
        <v>2236</v>
      </c>
      <c r="B348" s="2" t="s">
        <v>2236</v>
      </c>
      <c r="C348" s="2" t="s">
        <v>2237</v>
      </c>
      <c r="D348" s="1">
        <f>COUNTIF(Table4[کد سیستم],Table2[[#This Row],[کد سیستم]])</f>
        <v>1</v>
      </c>
    </row>
    <row r="349" spans="1:4" x14ac:dyDescent="0.25">
      <c r="A349" s="2" t="s">
        <v>2238</v>
      </c>
      <c r="B349" s="2" t="s">
        <v>2238</v>
      </c>
      <c r="C349" s="2" t="s">
        <v>2239</v>
      </c>
      <c r="D349" s="1">
        <f>COUNTIF(Table4[کد سیستم],Table2[[#This Row],[کد سیستم]])</f>
        <v>1</v>
      </c>
    </row>
    <row r="350" spans="1:4" x14ac:dyDescent="0.25">
      <c r="A350" s="2" t="s">
        <v>2240</v>
      </c>
      <c r="B350" s="2" t="s">
        <v>2240</v>
      </c>
      <c r="C350" s="2" t="s">
        <v>2241</v>
      </c>
      <c r="D350" s="1">
        <f>COUNTIF(Table4[کد سیستم],Table2[[#This Row],[کد سیستم]])</f>
        <v>1</v>
      </c>
    </row>
    <row r="351" spans="1:4" x14ac:dyDescent="0.25">
      <c r="A351" s="2" t="s">
        <v>2242</v>
      </c>
      <c r="B351" s="2" t="s">
        <v>2242</v>
      </c>
      <c r="C351" s="2" t="s">
        <v>2243</v>
      </c>
      <c r="D351" s="1">
        <f>COUNTIF(Table4[کد سیستم],Table2[[#This Row],[کد سیستم]])</f>
        <v>1</v>
      </c>
    </row>
    <row r="352" spans="1:4" x14ac:dyDescent="0.25">
      <c r="A352" s="2" t="s">
        <v>2244</v>
      </c>
      <c r="B352" s="2" t="s">
        <v>2244</v>
      </c>
      <c r="C352" s="2" t="s">
        <v>2245</v>
      </c>
      <c r="D352" s="1">
        <f>COUNTIF(Table4[کد سیستم],Table2[[#This Row],[کد سیستم]])</f>
        <v>1</v>
      </c>
    </row>
    <row r="353" spans="1:4" x14ac:dyDescent="0.25">
      <c r="A353" s="2" t="s">
        <v>2246</v>
      </c>
      <c r="B353" s="2" t="s">
        <v>2246</v>
      </c>
      <c r="C353" s="2" t="s">
        <v>2247</v>
      </c>
      <c r="D353" s="1">
        <f>COUNTIF(Table4[کد سیستم],Table2[[#This Row],[کد سیستم]])</f>
        <v>1</v>
      </c>
    </row>
    <row r="354" spans="1:4" x14ac:dyDescent="0.25">
      <c r="A354" s="2" t="s">
        <v>2248</v>
      </c>
      <c r="B354" s="2" t="s">
        <v>2248</v>
      </c>
      <c r="C354" s="2" t="s">
        <v>2249</v>
      </c>
      <c r="D354" s="1">
        <f>COUNTIF(Table4[کد سیستم],Table2[[#This Row],[کد سیستم]])</f>
        <v>1</v>
      </c>
    </row>
    <row r="355" spans="1:4" x14ac:dyDescent="0.25">
      <c r="A355" s="2" t="s">
        <v>2250</v>
      </c>
      <c r="B355" s="2" t="s">
        <v>2250</v>
      </c>
      <c r="C355" s="2" t="s">
        <v>2251</v>
      </c>
      <c r="D355" s="1">
        <f>COUNTIF(Table4[کد سیستم],Table2[[#This Row],[کد سیستم]])</f>
        <v>1</v>
      </c>
    </row>
    <row r="356" spans="1:4" x14ac:dyDescent="0.25">
      <c r="A356" s="2" t="s">
        <v>2252</v>
      </c>
      <c r="B356" s="2" t="s">
        <v>2252</v>
      </c>
      <c r="C356" s="2" t="s">
        <v>2253</v>
      </c>
      <c r="D356" s="1">
        <f>COUNTIF(Table4[کد سیستم],Table2[[#This Row],[کد سیستم]])</f>
        <v>1</v>
      </c>
    </row>
    <row r="357" spans="1:4" x14ac:dyDescent="0.25">
      <c r="A357" s="2" t="s">
        <v>2254</v>
      </c>
      <c r="B357" s="2" t="s">
        <v>2254</v>
      </c>
      <c r="C357" s="2" t="s">
        <v>2255</v>
      </c>
      <c r="D357" s="1">
        <f>COUNTIF(Table4[کد سیستم],Table2[[#This Row],[کد سیستم]])</f>
        <v>1</v>
      </c>
    </row>
    <row r="358" spans="1:4" x14ac:dyDescent="0.25">
      <c r="A358" s="2" t="s">
        <v>2256</v>
      </c>
      <c r="B358" s="2" t="s">
        <v>2256</v>
      </c>
      <c r="C358" s="2" t="s">
        <v>2257</v>
      </c>
      <c r="D358" s="1">
        <f>COUNTIF(Table4[کد سیستم],Table2[[#This Row],[کد سیستم]])</f>
        <v>1</v>
      </c>
    </row>
    <row r="359" spans="1:4" x14ac:dyDescent="0.25">
      <c r="A359" s="2" t="s">
        <v>2258</v>
      </c>
      <c r="B359" s="2" t="s">
        <v>2258</v>
      </c>
      <c r="C359" s="2" t="s">
        <v>2259</v>
      </c>
      <c r="D359" s="1">
        <f>COUNTIF(Table4[کد سیستم],Table2[[#This Row],[کد سیستم]])</f>
        <v>1</v>
      </c>
    </row>
    <row r="360" spans="1:4" x14ac:dyDescent="0.25">
      <c r="A360" s="2" t="s">
        <v>2260</v>
      </c>
      <c r="B360" s="2" t="s">
        <v>2260</v>
      </c>
      <c r="C360" s="2" t="s">
        <v>2261</v>
      </c>
      <c r="D360" s="1">
        <f>COUNTIF(Table4[کد سیستم],Table2[[#This Row],[کد سیستم]])</f>
        <v>1</v>
      </c>
    </row>
    <row r="361" spans="1:4" x14ac:dyDescent="0.25">
      <c r="A361" s="2" t="s">
        <v>2262</v>
      </c>
      <c r="B361" s="2" t="s">
        <v>2262</v>
      </c>
      <c r="C361" s="2" t="s">
        <v>2263</v>
      </c>
      <c r="D361" s="1">
        <f>COUNTIF(Table4[کد سیستم],Table2[[#This Row],[کد سیستم]])</f>
        <v>1</v>
      </c>
    </row>
    <row r="362" spans="1:4" x14ac:dyDescent="0.25">
      <c r="A362" s="2" t="s">
        <v>2264</v>
      </c>
      <c r="B362" s="2" t="s">
        <v>2264</v>
      </c>
      <c r="C362" s="2" t="s">
        <v>2265</v>
      </c>
      <c r="D362" s="1">
        <f>COUNTIF(Table4[کد سیستم],Table2[[#This Row],[کد سیستم]])</f>
        <v>1</v>
      </c>
    </row>
    <row r="363" spans="1:4" x14ac:dyDescent="0.25">
      <c r="A363" s="2" t="s">
        <v>2266</v>
      </c>
      <c r="B363" s="2" t="s">
        <v>2266</v>
      </c>
      <c r="C363" s="2" t="s">
        <v>2267</v>
      </c>
      <c r="D363" s="1">
        <f>COUNTIF(Table4[کد سیستم],Table2[[#This Row],[کد سیستم]])</f>
        <v>1</v>
      </c>
    </row>
    <row r="364" spans="1:4" x14ac:dyDescent="0.25">
      <c r="A364" s="2" t="s">
        <v>2268</v>
      </c>
      <c r="B364" s="2" t="s">
        <v>2268</v>
      </c>
      <c r="C364" s="2" t="s">
        <v>2269</v>
      </c>
      <c r="D364" s="1">
        <f>COUNTIF(Table4[کد سیستم],Table2[[#This Row],[کد سیستم]])</f>
        <v>1</v>
      </c>
    </row>
    <row r="365" spans="1:4" x14ac:dyDescent="0.25">
      <c r="A365" s="2" t="s">
        <v>2270</v>
      </c>
      <c r="B365" s="2" t="s">
        <v>2270</v>
      </c>
      <c r="C365" s="2" t="s">
        <v>2271</v>
      </c>
      <c r="D365" s="1">
        <f>COUNTIF(Table4[کد سیستم],Table2[[#This Row],[کد سیستم]])</f>
        <v>1</v>
      </c>
    </row>
    <row r="366" spans="1:4" x14ac:dyDescent="0.25">
      <c r="A366" s="2" t="s">
        <v>2272</v>
      </c>
      <c r="B366" s="2" t="s">
        <v>2272</v>
      </c>
      <c r="C366" s="2" t="s">
        <v>2273</v>
      </c>
      <c r="D366" s="1">
        <f>COUNTIF(Table4[کد سیستم],Table2[[#This Row],[کد سیستم]])</f>
        <v>1</v>
      </c>
    </row>
    <row r="367" spans="1:4" x14ac:dyDescent="0.25">
      <c r="A367" s="2" t="s">
        <v>2274</v>
      </c>
      <c r="B367" s="2" t="s">
        <v>2274</v>
      </c>
      <c r="C367" s="2" t="s">
        <v>2275</v>
      </c>
      <c r="D367" s="1">
        <f>COUNTIF(Table4[کد سیستم],Table2[[#This Row],[کد سیستم]])</f>
        <v>1</v>
      </c>
    </row>
    <row r="368" spans="1:4" x14ac:dyDescent="0.25">
      <c r="A368" s="2" t="s">
        <v>2276</v>
      </c>
      <c r="B368" s="2" t="s">
        <v>2276</v>
      </c>
      <c r="C368" s="2" t="s">
        <v>2277</v>
      </c>
      <c r="D368" s="1">
        <f>COUNTIF(Table4[کد سیستم],Table2[[#This Row],[کد سیستم]])</f>
        <v>1</v>
      </c>
    </row>
    <row r="369" spans="1:4" x14ac:dyDescent="0.25">
      <c r="A369" s="2" t="s">
        <v>2278</v>
      </c>
      <c r="B369" s="2" t="s">
        <v>2278</v>
      </c>
      <c r="C369" s="2" t="s">
        <v>2279</v>
      </c>
      <c r="D369" s="1">
        <f>COUNTIF(Table4[کد سیستم],Table2[[#This Row],[کد سیستم]])</f>
        <v>1</v>
      </c>
    </row>
    <row r="370" spans="1:4" x14ac:dyDescent="0.25">
      <c r="A370" s="2" t="s">
        <v>2280</v>
      </c>
      <c r="B370" s="2" t="s">
        <v>2280</v>
      </c>
      <c r="C370" s="2" t="s">
        <v>2281</v>
      </c>
      <c r="D370" s="1">
        <f>COUNTIF(Table4[کد سیستم],Table2[[#This Row],[کد سیستم]])</f>
        <v>1</v>
      </c>
    </row>
    <row r="371" spans="1:4" x14ac:dyDescent="0.25">
      <c r="A371" s="2" t="s">
        <v>2282</v>
      </c>
      <c r="B371" s="2" t="s">
        <v>2282</v>
      </c>
      <c r="C371" s="2" t="s">
        <v>2283</v>
      </c>
      <c r="D371" s="1">
        <f>COUNTIF(Table4[کد سیستم],Table2[[#This Row],[کد سیستم]])</f>
        <v>1</v>
      </c>
    </row>
    <row r="372" spans="1:4" x14ac:dyDescent="0.25">
      <c r="A372" s="2" t="s">
        <v>2284</v>
      </c>
      <c r="B372" s="2" t="s">
        <v>2284</v>
      </c>
      <c r="C372" s="2" t="s">
        <v>2285</v>
      </c>
      <c r="D372" s="1">
        <f>COUNTIF(Table4[کد سیستم],Table2[[#This Row],[کد سیستم]])</f>
        <v>1</v>
      </c>
    </row>
    <row r="373" spans="1:4" x14ac:dyDescent="0.25">
      <c r="A373" s="2" t="s">
        <v>2286</v>
      </c>
      <c r="B373" s="2" t="s">
        <v>2286</v>
      </c>
      <c r="C373" s="2" t="s">
        <v>2287</v>
      </c>
      <c r="D373" s="1">
        <f>COUNTIF(Table4[کد سیستم],Table2[[#This Row],[کد سیستم]])</f>
        <v>1</v>
      </c>
    </row>
    <row r="374" spans="1:4" x14ac:dyDescent="0.25">
      <c r="A374" s="2" t="s">
        <v>2288</v>
      </c>
      <c r="B374" s="2" t="s">
        <v>2288</v>
      </c>
      <c r="C374" s="2" t="s">
        <v>2289</v>
      </c>
      <c r="D374" s="1">
        <f>COUNTIF(Table4[کد سیستم],Table2[[#This Row],[کد سیستم]])</f>
        <v>1</v>
      </c>
    </row>
    <row r="375" spans="1:4" x14ac:dyDescent="0.25">
      <c r="A375" s="2" t="s">
        <v>2290</v>
      </c>
      <c r="B375" s="2" t="s">
        <v>2290</v>
      </c>
      <c r="C375" s="2" t="s">
        <v>2291</v>
      </c>
      <c r="D375" s="1">
        <f>COUNTIF(Table4[کد سیستم],Table2[[#This Row],[کد سیستم]])</f>
        <v>1</v>
      </c>
    </row>
    <row r="376" spans="1:4" x14ac:dyDescent="0.25">
      <c r="A376" s="2" t="s">
        <v>2292</v>
      </c>
      <c r="B376" s="2" t="s">
        <v>2292</v>
      </c>
      <c r="C376" s="2" t="s">
        <v>2293</v>
      </c>
      <c r="D376" s="1">
        <f>COUNTIF(Table4[کد سیستم],Table2[[#This Row],[کد سیستم]])</f>
        <v>1</v>
      </c>
    </row>
    <row r="377" spans="1:4" x14ac:dyDescent="0.25">
      <c r="A377" s="2" t="s">
        <v>2294</v>
      </c>
      <c r="B377" s="2" t="s">
        <v>2294</v>
      </c>
      <c r="C377" s="2" t="s">
        <v>2295</v>
      </c>
      <c r="D377" s="1">
        <f>COUNTIF(Table4[کد سیستم],Table2[[#This Row],[کد سیستم]])</f>
        <v>1</v>
      </c>
    </row>
    <row r="378" spans="1:4" x14ac:dyDescent="0.25">
      <c r="A378" s="2" t="s">
        <v>2296</v>
      </c>
      <c r="B378" s="2" t="s">
        <v>2296</v>
      </c>
      <c r="C378" s="2" t="s">
        <v>2297</v>
      </c>
      <c r="D378" s="1">
        <f>COUNTIF(Table4[کد سیستم],Table2[[#This Row],[کد سیستم]])</f>
        <v>1</v>
      </c>
    </row>
    <row r="379" spans="1:4" x14ac:dyDescent="0.25">
      <c r="A379" s="2" t="s">
        <v>2298</v>
      </c>
      <c r="B379" s="2" t="s">
        <v>2298</v>
      </c>
      <c r="C379" s="2" t="s">
        <v>2299</v>
      </c>
      <c r="D379" s="1">
        <f>COUNTIF(Table4[کد سیستم],Table2[[#This Row],[کد سیستم]])</f>
        <v>1</v>
      </c>
    </row>
    <row r="380" spans="1:4" x14ac:dyDescent="0.25">
      <c r="A380" s="2" t="s">
        <v>2300</v>
      </c>
      <c r="B380" s="2" t="s">
        <v>2300</v>
      </c>
      <c r="C380" s="2" t="s">
        <v>2301</v>
      </c>
      <c r="D380" s="1">
        <f>COUNTIF(Table4[کد سیستم],Table2[[#This Row],[کد سیستم]])</f>
        <v>1</v>
      </c>
    </row>
    <row r="381" spans="1:4" x14ac:dyDescent="0.25">
      <c r="A381" s="2" t="s">
        <v>2302</v>
      </c>
      <c r="B381" s="2" t="s">
        <v>2302</v>
      </c>
      <c r="C381" s="2" t="s">
        <v>2303</v>
      </c>
      <c r="D381" s="1">
        <f>COUNTIF(Table4[کد سیستم],Table2[[#This Row],[کد سیستم]])</f>
        <v>1</v>
      </c>
    </row>
    <row r="382" spans="1:4" x14ac:dyDescent="0.25">
      <c r="A382" s="2" t="s">
        <v>2304</v>
      </c>
      <c r="B382" s="2" t="s">
        <v>2304</v>
      </c>
      <c r="C382" s="2" t="s">
        <v>2305</v>
      </c>
      <c r="D382" s="1">
        <f>COUNTIF(Table4[کد سیستم],Table2[[#This Row],[کد سیستم]])</f>
        <v>1</v>
      </c>
    </row>
    <row r="383" spans="1:4" x14ac:dyDescent="0.25">
      <c r="A383" s="2" t="s">
        <v>2306</v>
      </c>
      <c r="B383" s="2" t="s">
        <v>2306</v>
      </c>
      <c r="C383" s="2" t="s">
        <v>2307</v>
      </c>
      <c r="D383" s="1">
        <f>COUNTIF(Table4[کد سیستم],Table2[[#This Row],[کد سیستم]])</f>
        <v>1</v>
      </c>
    </row>
    <row r="384" spans="1:4" x14ac:dyDescent="0.25">
      <c r="A384" s="2" t="s">
        <v>2308</v>
      </c>
      <c r="B384" s="2" t="s">
        <v>2308</v>
      </c>
      <c r="C384" s="2" t="s">
        <v>2309</v>
      </c>
      <c r="D384" s="1">
        <f>COUNTIF(Table4[کد سیستم],Table2[[#This Row],[کد سیستم]])</f>
        <v>1</v>
      </c>
    </row>
    <row r="385" spans="1:4" x14ac:dyDescent="0.25">
      <c r="A385" s="2" t="s">
        <v>2310</v>
      </c>
      <c r="B385" s="2" t="s">
        <v>2310</v>
      </c>
      <c r="C385" s="2" t="s">
        <v>2311</v>
      </c>
      <c r="D385" s="1">
        <f>COUNTIF(Table4[کد سیستم],Table2[[#This Row],[کد سیستم]])</f>
        <v>1</v>
      </c>
    </row>
    <row r="386" spans="1:4" x14ac:dyDescent="0.25">
      <c r="A386" s="2" t="s">
        <v>2312</v>
      </c>
      <c r="B386" s="2" t="s">
        <v>2312</v>
      </c>
      <c r="C386" s="2" t="s">
        <v>2313</v>
      </c>
      <c r="D386" s="1">
        <f>COUNTIF(Table4[کد سیستم],Table2[[#This Row],[کد سیستم]])</f>
        <v>1</v>
      </c>
    </row>
    <row r="387" spans="1:4" x14ac:dyDescent="0.25">
      <c r="A387" s="2" t="s">
        <v>2314</v>
      </c>
      <c r="B387" s="2" t="s">
        <v>2314</v>
      </c>
      <c r="C387" s="2" t="s">
        <v>2315</v>
      </c>
      <c r="D387" s="1">
        <f>COUNTIF(Table4[کد سیستم],Table2[[#This Row],[کد سیستم]])</f>
        <v>1</v>
      </c>
    </row>
    <row r="388" spans="1:4" x14ac:dyDescent="0.25">
      <c r="A388" s="2" t="s">
        <v>2316</v>
      </c>
      <c r="B388" s="2" t="s">
        <v>2316</v>
      </c>
      <c r="C388" s="2" t="s">
        <v>2317</v>
      </c>
      <c r="D388" s="1">
        <f>COUNTIF(Table4[کد سیستم],Table2[[#This Row],[کد سیستم]])</f>
        <v>1</v>
      </c>
    </row>
    <row r="389" spans="1:4" x14ac:dyDescent="0.25">
      <c r="A389" s="2" t="s">
        <v>2318</v>
      </c>
      <c r="B389" s="2" t="s">
        <v>2318</v>
      </c>
      <c r="C389" s="2" t="s">
        <v>2319</v>
      </c>
      <c r="D389" s="1">
        <f>COUNTIF(Table4[کد سیستم],Table2[[#This Row],[کد سیستم]])</f>
        <v>1</v>
      </c>
    </row>
    <row r="390" spans="1:4" x14ac:dyDescent="0.25">
      <c r="A390" s="2" t="s">
        <v>2320</v>
      </c>
      <c r="B390" s="2" t="s">
        <v>2320</v>
      </c>
      <c r="C390" s="2" t="s">
        <v>2321</v>
      </c>
      <c r="D390" s="1">
        <f>COUNTIF(Table4[کد سیستم],Table2[[#This Row],[کد سیستم]])</f>
        <v>1</v>
      </c>
    </row>
    <row r="391" spans="1:4" x14ac:dyDescent="0.25">
      <c r="A391" s="2" t="s">
        <v>2322</v>
      </c>
      <c r="B391" s="2" t="s">
        <v>2322</v>
      </c>
      <c r="C391" s="2" t="s">
        <v>2323</v>
      </c>
      <c r="D391" s="1">
        <f>COUNTIF(Table4[کد سیستم],Table2[[#This Row],[کد سیستم]])</f>
        <v>1</v>
      </c>
    </row>
    <row r="392" spans="1:4" x14ac:dyDescent="0.25">
      <c r="A392" s="2" t="s">
        <v>2324</v>
      </c>
      <c r="B392" s="2" t="s">
        <v>2324</v>
      </c>
      <c r="C392" s="2" t="s">
        <v>2325</v>
      </c>
      <c r="D392" s="1">
        <f>COUNTIF(Table4[کد سیستم],Table2[[#This Row],[کد سیستم]])</f>
        <v>1</v>
      </c>
    </row>
    <row r="393" spans="1:4" x14ac:dyDescent="0.25">
      <c r="A393" s="2" t="s">
        <v>2326</v>
      </c>
      <c r="B393" s="2" t="s">
        <v>2326</v>
      </c>
      <c r="C393" s="2" t="s">
        <v>2327</v>
      </c>
      <c r="D393" s="1">
        <f>COUNTIF(Table4[کد سیستم],Table2[[#This Row],[کد سیستم]])</f>
        <v>1</v>
      </c>
    </row>
    <row r="394" spans="1:4" x14ac:dyDescent="0.25">
      <c r="A394" s="2" t="s">
        <v>2328</v>
      </c>
      <c r="B394" s="2" t="s">
        <v>2328</v>
      </c>
      <c r="C394" s="2" t="s">
        <v>2329</v>
      </c>
      <c r="D394" s="1">
        <f>COUNTIF(Table4[کد سیستم],Table2[[#This Row],[کد سیستم]])</f>
        <v>1</v>
      </c>
    </row>
    <row r="395" spans="1:4" x14ac:dyDescent="0.25">
      <c r="A395" s="2" t="s">
        <v>2330</v>
      </c>
      <c r="B395" s="2" t="s">
        <v>2330</v>
      </c>
      <c r="C395" s="2" t="s">
        <v>2331</v>
      </c>
      <c r="D395" s="1">
        <f>COUNTIF(Table4[کد سیستم],Table2[[#This Row],[کد سیستم]])</f>
        <v>1</v>
      </c>
    </row>
    <row r="396" spans="1:4" x14ac:dyDescent="0.25">
      <c r="A396" s="2" t="s">
        <v>2332</v>
      </c>
      <c r="B396" s="2" t="s">
        <v>2332</v>
      </c>
      <c r="C396" s="2" t="s">
        <v>2333</v>
      </c>
      <c r="D396" s="1">
        <f>COUNTIF(Table4[کد سیستم],Table2[[#This Row],[کد سیستم]])</f>
        <v>1</v>
      </c>
    </row>
    <row r="397" spans="1:4" x14ac:dyDescent="0.25">
      <c r="A397" s="2" t="s">
        <v>2334</v>
      </c>
      <c r="B397" s="2" t="s">
        <v>2334</v>
      </c>
      <c r="C397" s="2" t="s">
        <v>2335</v>
      </c>
      <c r="D397" s="1">
        <f>COUNTIF(Table4[کد سیستم],Table2[[#This Row],[کد سیستم]])</f>
        <v>1</v>
      </c>
    </row>
    <row r="398" spans="1:4" x14ac:dyDescent="0.25">
      <c r="A398" s="2" t="s">
        <v>2336</v>
      </c>
      <c r="B398" s="2" t="s">
        <v>2336</v>
      </c>
      <c r="C398" s="2" t="s">
        <v>2337</v>
      </c>
      <c r="D398" s="1">
        <f>COUNTIF(Table4[کد سیستم],Table2[[#This Row],[کد سیستم]])</f>
        <v>1</v>
      </c>
    </row>
    <row r="399" spans="1:4" x14ac:dyDescent="0.25">
      <c r="A399" s="2" t="s">
        <v>2338</v>
      </c>
      <c r="B399" s="2" t="s">
        <v>2338</v>
      </c>
      <c r="C399" s="2" t="s">
        <v>2339</v>
      </c>
      <c r="D399" s="1">
        <f>COUNTIF(Table4[کد سیستم],Table2[[#This Row],[کد سیستم]])</f>
        <v>1</v>
      </c>
    </row>
    <row r="400" spans="1:4" x14ac:dyDescent="0.25">
      <c r="A400" s="2" t="s">
        <v>2340</v>
      </c>
      <c r="B400" s="2" t="s">
        <v>2340</v>
      </c>
      <c r="C400" s="2" t="s">
        <v>2341</v>
      </c>
      <c r="D400" s="1">
        <f>COUNTIF(Table4[کد سیستم],Table2[[#This Row],[کد سیستم]])</f>
        <v>1</v>
      </c>
    </row>
    <row r="401" spans="1:4" x14ac:dyDescent="0.25">
      <c r="A401" s="2" t="s">
        <v>2342</v>
      </c>
      <c r="B401" s="2" t="s">
        <v>2342</v>
      </c>
      <c r="C401" s="2" t="s">
        <v>2343</v>
      </c>
      <c r="D401" s="1">
        <f>COUNTIF(Table4[کد سیستم],Table2[[#This Row],[کد سیستم]])</f>
        <v>1</v>
      </c>
    </row>
    <row r="402" spans="1:4" x14ac:dyDescent="0.25">
      <c r="A402" s="2" t="s">
        <v>2344</v>
      </c>
      <c r="B402" s="2" t="s">
        <v>2344</v>
      </c>
      <c r="C402" s="2" t="s">
        <v>2345</v>
      </c>
      <c r="D402" s="1">
        <f>COUNTIF(Table4[کد سیستم],Table2[[#This Row],[کد سیستم]])</f>
        <v>1</v>
      </c>
    </row>
    <row r="403" spans="1:4" x14ac:dyDescent="0.25">
      <c r="A403" s="2" t="s">
        <v>2346</v>
      </c>
      <c r="B403" s="2" t="s">
        <v>2346</v>
      </c>
      <c r="C403" s="2" t="s">
        <v>2347</v>
      </c>
      <c r="D403" s="1">
        <f>COUNTIF(Table4[کد سیستم],Table2[[#This Row],[کد سیستم]])</f>
        <v>1</v>
      </c>
    </row>
    <row r="404" spans="1:4" x14ac:dyDescent="0.25">
      <c r="A404" s="2" t="s">
        <v>2348</v>
      </c>
      <c r="B404" s="2" t="s">
        <v>2348</v>
      </c>
      <c r="C404" s="2" t="s">
        <v>2349</v>
      </c>
      <c r="D404" s="1">
        <f>COUNTIF(Table4[کد سیستم],Table2[[#This Row],[کد سیستم]])</f>
        <v>1</v>
      </c>
    </row>
    <row r="405" spans="1:4" x14ac:dyDescent="0.25">
      <c r="A405" s="2" t="s">
        <v>2350</v>
      </c>
      <c r="B405" s="2" t="s">
        <v>2350</v>
      </c>
      <c r="C405" s="2" t="s">
        <v>2351</v>
      </c>
      <c r="D405" s="1">
        <f>COUNTIF(Table4[کد سیستم],Table2[[#This Row],[کد سیستم]])</f>
        <v>1</v>
      </c>
    </row>
    <row r="406" spans="1:4" x14ac:dyDescent="0.25">
      <c r="A406" s="2" t="s">
        <v>2352</v>
      </c>
      <c r="B406" s="2" t="s">
        <v>2352</v>
      </c>
      <c r="C406" s="2" t="s">
        <v>2353</v>
      </c>
      <c r="D406" s="1">
        <f>COUNTIF(Table4[کد سیستم],Table2[[#This Row],[کد سیستم]])</f>
        <v>1</v>
      </c>
    </row>
    <row r="407" spans="1:4" x14ac:dyDescent="0.25">
      <c r="A407" s="2" t="s">
        <v>2354</v>
      </c>
      <c r="B407" s="2" t="s">
        <v>2354</v>
      </c>
      <c r="C407" s="2" t="s">
        <v>2355</v>
      </c>
      <c r="D407" s="1">
        <f>COUNTIF(Table4[کد سیستم],Table2[[#This Row],[کد سیستم]])</f>
        <v>1</v>
      </c>
    </row>
    <row r="408" spans="1:4" x14ac:dyDescent="0.25">
      <c r="A408" s="2" t="s">
        <v>2356</v>
      </c>
      <c r="B408" s="2" t="s">
        <v>2356</v>
      </c>
      <c r="C408" s="2" t="s">
        <v>2357</v>
      </c>
      <c r="D408" s="1">
        <f>COUNTIF(Table4[کد سیستم],Table2[[#This Row],[کد سیستم]])</f>
        <v>1</v>
      </c>
    </row>
    <row r="409" spans="1:4" x14ac:dyDescent="0.25">
      <c r="A409" s="2" t="s">
        <v>2358</v>
      </c>
      <c r="B409" s="2" t="s">
        <v>2358</v>
      </c>
      <c r="C409" s="2" t="s">
        <v>2359</v>
      </c>
      <c r="D409" s="1">
        <f>COUNTIF(Table4[کد سیستم],Table2[[#This Row],[کد سیستم]])</f>
        <v>1</v>
      </c>
    </row>
    <row r="410" spans="1:4" x14ac:dyDescent="0.25">
      <c r="A410" s="2" t="s">
        <v>2360</v>
      </c>
      <c r="B410" s="2" t="s">
        <v>2360</v>
      </c>
      <c r="C410" s="2" t="s">
        <v>2361</v>
      </c>
      <c r="D410" s="1">
        <f>COUNTIF(Table4[کد سیستم],Table2[[#This Row],[کد سیستم]])</f>
        <v>1</v>
      </c>
    </row>
    <row r="411" spans="1:4" x14ac:dyDescent="0.25">
      <c r="A411" s="2" t="s">
        <v>2362</v>
      </c>
      <c r="B411" s="2" t="s">
        <v>2362</v>
      </c>
      <c r="C411" s="2" t="s">
        <v>2363</v>
      </c>
      <c r="D411" s="1">
        <f>COUNTIF(Table4[کد سیستم],Table2[[#This Row],[کد سیستم]])</f>
        <v>1</v>
      </c>
    </row>
    <row r="412" spans="1:4" x14ac:dyDescent="0.25">
      <c r="A412" s="2" t="s">
        <v>2364</v>
      </c>
      <c r="B412" s="2" t="s">
        <v>2364</v>
      </c>
      <c r="C412" s="2" t="s">
        <v>2365</v>
      </c>
      <c r="D412" s="1">
        <f>COUNTIF(Table4[کد سیستم],Table2[[#This Row],[کد سیستم]])</f>
        <v>1</v>
      </c>
    </row>
    <row r="413" spans="1:4" x14ac:dyDescent="0.25">
      <c r="A413" s="2" t="s">
        <v>2366</v>
      </c>
      <c r="B413" s="2" t="s">
        <v>2366</v>
      </c>
      <c r="C413" s="2" t="s">
        <v>2367</v>
      </c>
      <c r="D413" s="1">
        <f>COUNTIF(Table4[کد سیستم],Table2[[#This Row],[کد سیستم]])</f>
        <v>1</v>
      </c>
    </row>
    <row r="414" spans="1:4" x14ac:dyDescent="0.25">
      <c r="A414" s="2" t="s">
        <v>2368</v>
      </c>
      <c r="B414" s="2" t="s">
        <v>2368</v>
      </c>
      <c r="C414" s="2" t="s">
        <v>2369</v>
      </c>
      <c r="D414" s="1">
        <f>COUNTIF(Table4[کد سیستم],Table2[[#This Row],[کد سیستم]])</f>
        <v>1</v>
      </c>
    </row>
    <row r="415" spans="1:4" x14ac:dyDescent="0.25">
      <c r="A415" s="2" t="s">
        <v>2370</v>
      </c>
      <c r="B415" s="2" t="s">
        <v>2370</v>
      </c>
      <c r="C415" s="2" t="s">
        <v>2371</v>
      </c>
      <c r="D415" s="1">
        <f>COUNTIF(Table4[کد سیستم],Table2[[#This Row],[کد سیستم]])</f>
        <v>1</v>
      </c>
    </row>
    <row r="416" spans="1:4" x14ac:dyDescent="0.25">
      <c r="A416" s="2" t="s">
        <v>2372</v>
      </c>
      <c r="B416" s="2" t="s">
        <v>2372</v>
      </c>
      <c r="C416" s="2" t="s">
        <v>2373</v>
      </c>
      <c r="D416" s="1">
        <f>COUNTIF(Table4[کد سیستم],Table2[[#This Row],[کد سیستم]])</f>
        <v>1</v>
      </c>
    </row>
    <row r="417" spans="1:4" x14ac:dyDescent="0.25">
      <c r="A417" s="2" t="s">
        <v>2374</v>
      </c>
      <c r="B417" s="2" t="s">
        <v>2374</v>
      </c>
      <c r="C417" s="2" t="s">
        <v>2375</v>
      </c>
      <c r="D417" s="1">
        <f>COUNTIF(Table4[کد سیستم],Table2[[#This Row],[کد سیستم]])</f>
        <v>1</v>
      </c>
    </row>
    <row r="418" spans="1:4" x14ac:dyDescent="0.25">
      <c r="A418" s="2" t="s">
        <v>2376</v>
      </c>
      <c r="B418" s="2" t="s">
        <v>2376</v>
      </c>
      <c r="C418" s="2" t="s">
        <v>2377</v>
      </c>
      <c r="D418" s="1">
        <f>COUNTIF(Table4[کد سیستم],Table2[[#This Row],[کد سیستم]])</f>
        <v>1</v>
      </c>
    </row>
    <row r="419" spans="1:4" x14ac:dyDescent="0.25">
      <c r="A419" s="2" t="s">
        <v>2378</v>
      </c>
      <c r="B419" s="2" t="s">
        <v>2378</v>
      </c>
      <c r="C419" s="2" t="s">
        <v>2379</v>
      </c>
      <c r="D419" s="1">
        <f>COUNTIF(Table4[کد سیستم],Table2[[#This Row],[کد سیستم]])</f>
        <v>1</v>
      </c>
    </row>
    <row r="420" spans="1:4" x14ac:dyDescent="0.25">
      <c r="A420" s="2" t="s">
        <v>2380</v>
      </c>
      <c r="B420" s="2" t="s">
        <v>2380</v>
      </c>
      <c r="C420" s="2" t="s">
        <v>2381</v>
      </c>
      <c r="D420" s="1">
        <f>COUNTIF(Table4[کد سیستم],Table2[[#This Row],[کد سیستم]])</f>
        <v>1</v>
      </c>
    </row>
    <row r="421" spans="1:4" x14ac:dyDescent="0.25">
      <c r="A421" s="2" t="s">
        <v>2382</v>
      </c>
      <c r="B421" s="2" t="s">
        <v>2382</v>
      </c>
      <c r="C421" s="2" t="s">
        <v>2383</v>
      </c>
      <c r="D421" s="1">
        <f>COUNTIF(Table4[کد سیستم],Table2[[#This Row],[کد سیستم]])</f>
        <v>1</v>
      </c>
    </row>
    <row r="422" spans="1:4" x14ac:dyDescent="0.25">
      <c r="A422" s="2" t="s">
        <v>2384</v>
      </c>
      <c r="B422" s="2" t="s">
        <v>2384</v>
      </c>
      <c r="C422" s="2" t="s">
        <v>2385</v>
      </c>
      <c r="D422" s="1">
        <f>COUNTIF(Table4[کد سیستم],Table2[[#This Row],[کد سیستم]])</f>
        <v>1</v>
      </c>
    </row>
    <row r="423" spans="1:4" x14ac:dyDescent="0.25">
      <c r="A423" s="2" t="s">
        <v>2386</v>
      </c>
      <c r="B423" s="2" t="s">
        <v>2386</v>
      </c>
      <c r="C423" s="2" t="s">
        <v>2387</v>
      </c>
      <c r="D423" s="1">
        <f>COUNTIF(Table4[کد سیستم],Table2[[#This Row],[کد سیستم]])</f>
        <v>1</v>
      </c>
    </row>
    <row r="424" spans="1:4" x14ac:dyDescent="0.25">
      <c r="A424" s="2" t="s">
        <v>2388</v>
      </c>
      <c r="B424" s="2" t="s">
        <v>2388</v>
      </c>
      <c r="C424" s="2" t="s">
        <v>2389</v>
      </c>
      <c r="D424" s="1">
        <f>COUNTIF(Table4[کد سیستم],Table2[[#This Row],[کد سیستم]])</f>
        <v>1</v>
      </c>
    </row>
    <row r="425" spans="1:4" x14ac:dyDescent="0.25">
      <c r="A425" s="2" t="s">
        <v>2390</v>
      </c>
      <c r="B425" s="2" t="s">
        <v>2390</v>
      </c>
      <c r="C425" s="2" t="s">
        <v>2391</v>
      </c>
      <c r="D425" s="1">
        <f>COUNTIF(Table4[کد سیستم],Table2[[#This Row],[کد سیستم]])</f>
        <v>1</v>
      </c>
    </row>
    <row r="426" spans="1:4" x14ac:dyDescent="0.25">
      <c r="A426" s="2" t="s">
        <v>2392</v>
      </c>
      <c r="B426" s="2" t="s">
        <v>2392</v>
      </c>
      <c r="C426" s="2" t="s">
        <v>2393</v>
      </c>
      <c r="D426" s="1">
        <f>COUNTIF(Table4[کد سیستم],Table2[[#This Row],[کد سیستم]])</f>
        <v>1</v>
      </c>
    </row>
    <row r="427" spans="1:4" x14ac:dyDescent="0.25">
      <c r="A427" s="2" t="s">
        <v>2394</v>
      </c>
      <c r="B427" s="2" t="s">
        <v>2394</v>
      </c>
      <c r="C427" s="2" t="s">
        <v>2395</v>
      </c>
      <c r="D427" s="1">
        <f>COUNTIF(Table4[کد سیستم],Table2[[#This Row],[کد سیستم]])</f>
        <v>1</v>
      </c>
    </row>
    <row r="428" spans="1:4" x14ac:dyDescent="0.25">
      <c r="A428" s="2" t="s">
        <v>2396</v>
      </c>
      <c r="B428" s="2" t="s">
        <v>2396</v>
      </c>
      <c r="C428" s="2" t="s">
        <v>2397</v>
      </c>
      <c r="D428" s="1">
        <f>COUNTIF(Table4[کد سیستم],Table2[[#This Row],[کد سیستم]])</f>
        <v>1</v>
      </c>
    </row>
    <row r="429" spans="1:4" x14ac:dyDescent="0.25">
      <c r="A429" s="2" t="s">
        <v>2398</v>
      </c>
      <c r="B429" s="2" t="s">
        <v>2398</v>
      </c>
      <c r="C429" s="2" t="s">
        <v>2399</v>
      </c>
      <c r="D429" s="1">
        <f>COUNTIF(Table4[کد سیستم],Table2[[#This Row],[کد سیستم]])</f>
        <v>1</v>
      </c>
    </row>
    <row r="430" spans="1:4" x14ac:dyDescent="0.25">
      <c r="A430" s="2" t="s">
        <v>2400</v>
      </c>
      <c r="B430" s="2" t="s">
        <v>2400</v>
      </c>
      <c r="C430" s="2" t="s">
        <v>2401</v>
      </c>
      <c r="D430" s="1">
        <f>COUNTIF(Table4[کد سیستم],Table2[[#This Row],[کد سیستم]])</f>
        <v>1</v>
      </c>
    </row>
    <row r="431" spans="1:4" x14ac:dyDescent="0.25">
      <c r="A431" s="2" t="s">
        <v>2402</v>
      </c>
      <c r="B431" s="2" t="s">
        <v>2402</v>
      </c>
      <c r="C431" s="2" t="s">
        <v>2403</v>
      </c>
      <c r="D431" s="1">
        <f>COUNTIF(Table4[کد سیستم],Table2[[#This Row],[کد سیستم]])</f>
        <v>1</v>
      </c>
    </row>
    <row r="432" spans="1:4" x14ac:dyDescent="0.25">
      <c r="A432" s="2" t="s">
        <v>2404</v>
      </c>
      <c r="B432" s="2" t="s">
        <v>2404</v>
      </c>
      <c r="C432" s="2" t="s">
        <v>2405</v>
      </c>
      <c r="D432" s="1">
        <f>COUNTIF(Table4[کد سیستم],Table2[[#This Row],[کد سیستم]])</f>
        <v>1</v>
      </c>
    </row>
    <row r="433" spans="1:4" x14ac:dyDescent="0.25">
      <c r="A433" s="2" t="s">
        <v>2406</v>
      </c>
      <c r="B433" s="2" t="s">
        <v>2406</v>
      </c>
      <c r="C433" s="2" t="s">
        <v>2407</v>
      </c>
      <c r="D433" s="1">
        <f>COUNTIF(Table4[کد سیستم],Table2[[#This Row],[کد سیستم]])</f>
        <v>1</v>
      </c>
    </row>
    <row r="434" spans="1:4" x14ac:dyDescent="0.25">
      <c r="A434" s="2" t="s">
        <v>2408</v>
      </c>
      <c r="B434" s="2" t="s">
        <v>2408</v>
      </c>
      <c r="C434" s="2" t="s">
        <v>2409</v>
      </c>
      <c r="D434" s="1">
        <f>COUNTIF(Table4[کد سیستم],Table2[[#This Row],[کد سیستم]])</f>
        <v>1</v>
      </c>
    </row>
    <row r="435" spans="1:4" x14ac:dyDescent="0.25">
      <c r="A435" s="2" t="s">
        <v>2410</v>
      </c>
      <c r="B435" s="2" t="s">
        <v>2410</v>
      </c>
      <c r="C435" s="2" t="s">
        <v>2411</v>
      </c>
      <c r="D435" s="1">
        <f>COUNTIF(Table4[کد سیستم],Table2[[#This Row],[کد سیستم]])</f>
        <v>1</v>
      </c>
    </row>
    <row r="436" spans="1:4" x14ac:dyDescent="0.25">
      <c r="A436" s="2" t="s">
        <v>2412</v>
      </c>
      <c r="B436" s="2" t="s">
        <v>2412</v>
      </c>
      <c r="C436" s="2" t="s">
        <v>2413</v>
      </c>
      <c r="D436" s="1">
        <f>COUNTIF(Table4[کد سیستم],Table2[[#This Row],[کد سیستم]])</f>
        <v>1</v>
      </c>
    </row>
    <row r="437" spans="1:4" x14ac:dyDescent="0.25">
      <c r="A437" s="2" t="s">
        <v>2414</v>
      </c>
      <c r="B437" s="2" t="s">
        <v>2414</v>
      </c>
      <c r="C437" s="2" t="s">
        <v>2415</v>
      </c>
      <c r="D437" s="1">
        <f>COUNTIF(Table4[کد سیستم],Table2[[#This Row],[کد سیستم]])</f>
        <v>1</v>
      </c>
    </row>
    <row r="438" spans="1:4" x14ac:dyDescent="0.25">
      <c r="A438" s="2" t="s">
        <v>2416</v>
      </c>
      <c r="B438" s="2" t="s">
        <v>2416</v>
      </c>
      <c r="C438" s="2" t="s">
        <v>2417</v>
      </c>
      <c r="D438" s="1">
        <f>COUNTIF(Table4[کد سیستم],Table2[[#This Row],[کد سیستم]])</f>
        <v>1</v>
      </c>
    </row>
    <row r="439" spans="1:4" x14ac:dyDescent="0.25">
      <c r="A439" s="2" t="s">
        <v>2418</v>
      </c>
      <c r="B439" s="2" t="s">
        <v>2418</v>
      </c>
      <c r="C439" s="2" t="s">
        <v>2419</v>
      </c>
      <c r="D439" s="1">
        <f>COUNTIF(Table4[کد سیستم],Table2[[#This Row],[کد سیستم]])</f>
        <v>1</v>
      </c>
    </row>
    <row r="440" spans="1:4" x14ac:dyDescent="0.25">
      <c r="A440" s="2" t="s">
        <v>2420</v>
      </c>
      <c r="B440" s="2" t="s">
        <v>2420</v>
      </c>
      <c r="C440" s="2" t="s">
        <v>2421</v>
      </c>
      <c r="D440" s="1">
        <f>COUNTIF(Table4[کد سیستم],Table2[[#This Row],[کد سیستم]])</f>
        <v>1</v>
      </c>
    </row>
    <row r="441" spans="1:4" x14ac:dyDescent="0.25">
      <c r="A441" s="2" t="s">
        <v>2422</v>
      </c>
      <c r="B441" s="2" t="s">
        <v>2422</v>
      </c>
      <c r="C441" s="2" t="s">
        <v>2423</v>
      </c>
      <c r="D441" s="1">
        <f>COUNTIF(Table4[کد سیستم],Table2[[#This Row],[کد سیستم]])</f>
        <v>1</v>
      </c>
    </row>
    <row r="442" spans="1:4" x14ac:dyDescent="0.25">
      <c r="A442" s="2" t="s">
        <v>2424</v>
      </c>
      <c r="B442" s="2" t="s">
        <v>2424</v>
      </c>
      <c r="C442" s="2" t="s">
        <v>2425</v>
      </c>
      <c r="D442" s="1">
        <f>COUNTIF(Table4[کد سیستم],Table2[[#This Row],[کد سیستم]])</f>
        <v>1</v>
      </c>
    </row>
    <row r="443" spans="1:4" x14ac:dyDescent="0.25">
      <c r="A443" s="2" t="s">
        <v>2426</v>
      </c>
      <c r="B443" s="2" t="s">
        <v>2426</v>
      </c>
      <c r="C443" s="2" t="s">
        <v>2427</v>
      </c>
      <c r="D443" s="1">
        <f>COUNTIF(Table4[کد سیستم],Table2[[#This Row],[کد سیستم]])</f>
        <v>1</v>
      </c>
    </row>
    <row r="444" spans="1:4" x14ac:dyDescent="0.25">
      <c r="A444" s="2" t="s">
        <v>2428</v>
      </c>
      <c r="B444" s="2" t="s">
        <v>2428</v>
      </c>
      <c r="C444" s="2" t="s">
        <v>2429</v>
      </c>
      <c r="D444" s="1">
        <f>COUNTIF(Table4[کد سیستم],Table2[[#This Row],[کد سیستم]])</f>
        <v>1</v>
      </c>
    </row>
    <row r="445" spans="1:4" x14ac:dyDescent="0.25">
      <c r="A445" s="2" t="s">
        <v>2430</v>
      </c>
      <c r="B445" s="2" t="s">
        <v>2430</v>
      </c>
      <c r="C445" s="2" t="s">
        <v>2431</v>
      </c>
      <c r="D445" s="1">
        <f>COUNTIF(Table4[کد سیستم],Table2[[#This Row],[کد سیستم]])</f>
        <v>1</v>
      </c>
    </row>
    <row r="446" spans="1:4" x14ac:dyDescent="0.25">
      <c r="A446" s="2" t="s">
        <v>2432</v>
      </c>
      <c r="B446" s="2" t="s">
        <v>2432</v>
      </c>
      <c r="C446" s="2" t="s">
        <v>2433</v>
      </c>
      <c r="D446" s="1">
        <f>COUNTIF(Table4[کد سیستم],Table2[[#This Row],[کد سیستم]])</f>
        <v>1</v>
      </c>
    </row>
    <row r="447" spans="1:4" x14ac:dyDescent="0.25">
      <c r="A447" s="2" t="s">
        <v>2434</v>
      </c>
      <c r="B447" s="2" t="s">
        <v>2434</v>
      </c>
      <c r="C447" s="2" t="s">
        <v>2435</v>
      </c>
      <c r="D447" s="1">
        <f>COUNTIF(Table4[کد سیستم],Table2[[#This Row],[کد سیستم]])</f>
        <v>1</v>
      </c>
    </row>
    <row r="448" spans="1:4" x14ac:dyDescent="0.25">
      <c r="A448" s="2" t="s">
        <v>2436</v>
      </c>
      <c r="B448" s="2" t="s">
        <v>2436</v>
      </c>
      <c r="C448" s="2" t="s">
        <v>2437</v>
      </c>
      <c r="D448" s="1">
        <f>COUNTIF(Table4[کد سیستم],Table2[[#This Row],[کد سیستم]])</f>
        <v>1</v>
      </c>
    </row>
    <row r="449" spans="1:4" x14ac:dyDescent="0.25">
      <c r="A449" s="2" t="s">
        <v>2438</v>
      </c>
      <c r="B449" s="2" t="s">
        <v>2438</v>
      </c>
      <c r="C449" s="2" t="s">
        <v>2439</v>
      </c>
      <c r="D449" s="1">
        <f>COUNTIF(Table4[کد سیستم],Table2[[#This Row],[کد سیستم]])</f>
        <v>1</v>
      </c>
    </row>
    <row r="450" spans="1:4" x14ac:dyDescent="0.25">
      <c r="A450" s="2" t="s">
        <v>2440</v>
      </c>
      <c r="B450" s="2" t="s">
        <v>2440</v>
      </c>
      <c r="C450" s="2" t="s">
        <v>2441</v>
      </c>
      <c r="D450" s="1">
        <f>COUNTIF(Table4[کد سیستم],Table2[[#This Row],[کد سیستم]])</f>
        <v>1</v>
      </c>
    </row>
    <row r="451" spans="1:4" x14ac:dyDescent="0.25">
      <c r="A451" s="2" t="s">
        <v>2442</v>
      </c>
      <c r="B451" s="2" t="s">
        <v>2442</v>
      </c>
      <c r="C451" s="2" t="s">
        <v>2443</v>
      </c>
      <c r="D451" s="1">
        <f>COUNTIF(Table4[کد سیستم],Table2[[#This Row],[کد سیستم]])</f>
        <v>1</v>
      </c>
    </row>
    <row r="452" spans="1:4" x14ac:dyDescent="0.25">
      <c r="A452" s="2" t="s">
        <v>2444</v>
      </c>
      <c r="B452" s="2" t="s">
        <v>2444</v>
      </c>
      <c r="C452" s="2" t="s">
        <v>2445</v>
      </c>
      <c r="D452" s="1">
        <f>COUNTIF(Table4[کد سیستم],Table2[[#This Row],[کد سیستم]])</f>
        <v>1</v>
      </c>
    </row>
    <row r="453" spans="1:4" x14ac:dyDescent="0.25">
      <c r="A453" s="2" t="s">
        <v>2446</v>
      </c>
      <c r="B453" s="2" t="s">
        <v>2446</v>
      </c>
      <c r="C453" s="2" t="s">
        <v>2447</v>
      </c>
      <c r="D453" s="1">
        <f>COUNTIF(Table4[کد سیستم],Table2[[#This Row],[کد سیستم]])</f>
        <v>1</v>
      </c>
    </row>
    <row r="454" spans="1:4" x14ac:dyDescent="0.25">
      <c r="A454" s="2" t="s">
        <v>2448</v>
      </c>
      <c r="B454" s="2" t="s">
        <v>2448</v>
      </c>
      <c r="C454" s="2" t="s">
        <v>2449</v>
      </c>
      <c r="D454" s="1">
        <f>COUNTIF(Table4[کد سیستم],Table2[[#This Row],[کد سیستم]])</f>
        <v>1</v>
      </c>
    </row>
    <row r="455" spans="1:4" x14ac:dyDescent="0.25">
      <c r="A455" s="2" t="s">
        <v>2450</v>
      </c>
      <c r="B455" s="2" t="s">
        <v>2450</v>
      </c>
      <c r="C455" s="2" t="s">
        <v>2451</v>
      </c>
      <c r="D455" s="1">
        <f>COUNTIF(Table4[کد سیستم],Table2[[#This Row],[کد سیستم]])</f>
        <v>1</v>
      </c>
    </row>
    <row r="456" spans="1:4" x14ac:dyDescent="0.25">
      <c r="A456" s="2" t="s">
        <v>2452</v>
      </c>
      <c r="B456" s="2" t="s">
        <v>2452</v>
      </c>
      <c r="C456" s="2" t="s">
        <v>2453</v>
      </c>
      <c r="D456" s="1">
        <f>COUNTIF(Table4[کد سیستم],Table2[[#This Row],[کد سیستم]])</f>
        <v>1</v>
      </c>
    </row>
    <row r="457" spans="1:4" x14ac:dyDescent="0.25">
      <c r="A457" s="2" t="s">
        <v>2454</v>
      </c>
      <c r="B457" s="2" t="s">
        <v>2454</v>
      </c>
      <c r="C457" s="2" t="s">
        <v>2455</v>
      </c>
      <c r="D457" s="1">
        <f>COUNTIF(Table4[کد سیستم],Table2[[#This Row],[کد سیستم]])</f>
        <v>1</v>
      </c>
    </row>
    <row r="458" spans="1:4" x14ac:dyDescent="0.25">
      <c r="A458" s="2" t="s">
        <v>2456</v>
      </c>
      <c r="B458" s="2" t="s">
        <v>2456</v>
      </c>
      <c r="C458" s="2" t="s">
        <v>2457</v>
      </c>
      <c r="D458" s="1">
        <f>COUNTIF(Table4[کد سیستم],Table2[[#This Row],[کد سیستم]])</f>
        <v>1</v>
      </c>
    </row>
    <row r="459" spans="1:4" x14ac:dyDescent="0.25">
      <c r="A459" s="2" t="s">
        <v>2458</v>
      </c>
      <c r="B459" s="2" t="s">
        <v>2458</v>
      </c>
      <c r="C459" s="2" t="s">
        <v>2459</v>
      </c>
      <c r="D459" s="1">
        <f>COUNTIF(Table4[کد سیستم],Table2[[#This Row],[کد سیستم]])</f>
        <v>1</v>
      </c>
    </row>
    <row r="460" spans="1:4" x14ac:dyDescent="0.25">
      <c r="A460" s="2" t="s">
        <v>2460</v>
      </c>
      <c r="B460" s="2" t="s">
        <v>2460</v>
      </c>
      <c r="C460" s="2" t="s">
        <v>2461</v>
      </c>
      <c r="D460" s="1">
        <f>COUNTIF(Table4[کد سیستم],Table2[[#This Row],[کد سیستم]])</f>
        <v>1</v>
      </c>
    </row>
    <row r="461" spans="1:4" x14ac:dyDescent="0.25">
      <c r="A461" s="2" t="s">
        <v>2462</v>
      </c>
      <c r="B461" s="2" t="s">
        <v>2462</v>
      </c>
      <c r="C461" s="2" t="s">
        <v>2463</v>
      </c>
      <c r="D461" s="1">
        <f>COUNTIF(Table4[کد سیستم],Table2[[#This Row],[کد سیستم]])</f>
        <v>1</v>
      </c>
    </row>
    <row r="462" spans="1:4" x14ac:dyDescent="0.25">
      <c r="A462" s="2" t="s">
        <v>2464</v>
      </c>
      <c r="B462" s="2" t="s">
        <v>2464</v>
      </c>
      <c r="C462" s="2" t="s">
        <v>2465</v>
      </c>
      <c r="D462" s="1">
        <f>COUNTIF(Table4[کد سیستم],Table2[[#This Row],[کد سیستم]])</f>
        <v>1</v>
      </c>
    </row>
    <row r="463" spans="1:4" x14ac:dyDescent="0.25">
      <c r="A463" s="2" t="s">
        <v>2466</v>
      </c>
      <c r="B463" s="2" t="s">
        <v>2466</v>
      </c>
      <c r="C463" s="2" t="s">
        <v>2467</v>
      </c>
      <c r="D463" s="1">
        <f>COUNTIF(Table4[کد سیستم],Table2[[#This Row],[کد سیستم]])</f>
        <v>1</v>
      </c>
    </row>
    <row r="464" spans="1:4" x14ac:dyDescent="0.25">
      <c r="A464" s="2" t="s">
        <v>2468</v>
      </c>
      <c r="B464" s="2" t="s">
        <v>2468</v>
      </c>
      <c r="C464" s="2" t="s">
        <v>2469</v>
      </c>
      <c r="D464" s="1">
        <f>COUNTIF(Table4[کد سیستم],Table2[[#This Row],[کد سیستم]])</f>
        <v>1</v>
      </c>
    </row>
    <row r="465" spans="1:4" x14ac:dyDescent="0.25">
      <c r="A465" s="2" t="s">
        <v>2470</v>
      </c>
      <c r="B465" s="2" t="s">
        <v>2470</v>
      </c>
      <c r="C465" s="2" t="s">
        <v>2471</v>
      </c>
      <c r="D465" s="1">
        <f>COUNTIF(Table4[کد سیستم],Table2[[#This Row],[کد سیستم]])</f>
        <v>1</v>
      </c>
    </row>
    <row r="466" spans="1:4" x14ac:dyDescent="0.25">
      <c r="A466" s="2" t="s">
        <v>2472</v>
      </c>
      <c r="B466" s="2" t="s">
        <v>2472</v>
      </c>
      <c r="C466" s="2" t="s">
        <v>2473</v>
      </c>
      <c r="D466" s="1">
        <f>COUNTIF(Table4[کد سیستم],Table2[[#This Row],[کد سیستم]])</f>
        <v>1</v>
      </c>
    </row>
    <row r="467" spans="1:4" x14ac:dyDescent="0.25">
      <c r="A467" s="2" t="s">
        <v>2474</v>
      </c>
      <c r="B467" s="2" t="s">
        <v>2474</v>
      </c>
      <c r="C467" s="2" t="s">
        <v>2475</v>
      </c>
      <c r="D467" s="1">
        <f>COUNTIF(Table4[کد سیستم],Table2[[#This Row],[کد سیستم]])</f>
        <v>1</v>
      </c>
    </row>
    <row r="468" spans="1:4" x14ac:dyDescent="0.25">
      <c r="A468" s="2" t="s">
        <v>2476</v>
      </c>
      <c r="B468" s="2" t="s">
        <v>2476</v>
      </c>
      <c r="C468" s="2" t="s">
        <v>2477</v>
      </c>
      <c r="D468" s="1">
        <f>COUNTIF(Table4[کد سیستم],Table2[[#This Row],[کد سیستم]])</f>
        <v>1</v>
      </c>
    </row>
    <row r="469" spans="1:4" x14ac:dyDescent="0.25">
      <c r="A469" s="2" t="s">
        <v>2478</v>
      </c>
      <c r="B469" s="2" t="s">
        <v>2478</v>
      </c>
      <c r="C469" s="2" t="s">
        <v>2479</v>
      </c>
      <c r="D469" s="1">
        <f>COUNTIF(Table4[کد سیستم],Table2[[#This Row],[کد سیستم]])</f>
        <v>1</v>
      </c>
    </row>
    <row r="470" spans="1:4" x14ac:dyDescent="0.25">
      <c r="A470" s="2" t="s">
        <v>2480</v>
      </c>
      <c r="B470" s="2" t="s">
        <v>2480</v>
      </c>
      <c r="C470" s="2" t="s">
        <v>2481</v>
      </c>
      <c r="D470" s="1">
        <f>COUNTIF(Table4[کد سیستم],Table2[[#This Row],[کد سیستم]])</f>
        <v>1</v>
      </c>
    </row>
    <row r="471" spans="1:4" x14ac:dyDescent="0.25">
      <c r="A471" s="2" t="s">
        <v>2482</v>
      </c>
      <c r="B471" s="2" t="s">
        <v>2482</v>
      </c>
      <c r="C471" s="2" t="s">
        <v>2483</v>
      </c>
      <c r="D471" s="1">
        <f>COUNTIF(Table4[کد سیستم],Table2[[#This Row],[کد سیستم]])</f>
        <v>1</v>
      </c>
    </row>
    <row r="472" spans="1:4" x14ac:dyDescent="0.25">
      <c r="A472" s="2" t="s">
        <v>2484</v>
      </c>
      <c r="B472" s="2" t="s">
        <v>2484</v>
      </c>
      <c r="C472" s="2" t="s">
        <v>2485</v>
      </c>
      <c r="D472" s="1">
        <f>COUNTIF(Table4[کد سیستم],Table2[[#This Row],[کد سیستم]])</f>
        <v>1</v>
      </c>
    </row>
    <row r="473" spans="1:4" x14ac:dyDescent="0.25">
      <c r="A473" s="2" t="s">
        <v>2486</v>
      </c>
      <c r="B473" s="2" t="s">
        <v>2486</v>
      </c>
      <c r="C473" s="2" t="s">
        <v>2487</v>
      </c>
      <c r="D473" s="1">
        <f>COUNTIF(Table4[کد سیستم],Table2[[#This Row],[کد سیستم]])</f>
        <v>1</v>
      </c>
    </row>
    <row r="474" spans="1:4" x14ac:dyDescent="0.25">
      <c r="A474" s="2" t="s">
        <v>2488</v>
      </c>
      <c r="B474" s="2">
        <v>100</v>
      </c>
      <c r="C474" s="2" t="s">
        <v>2489</v>
      </c>
      <c r="D474" s="1">
        <f>COUNTIF(Table4[کد سیستم],Table2[[#This Row],[کد سیستم]])</f>
        <v>1</v>
      </c>
    </row>
    <row r="475" spans="1:4" x14ac:dyDescent="0.25">
      <c r="A475" s="2" t="s">
        <v>2490</v>
      </c>
      <c r="B475" s="2">
        <v>1000</v>
      </c>
      <c r="C475" s="2" t="s">
        <v>2491</v>
      </c>
      <c r="D475" s="1">
        <f>COUNTIF(Table4[کد سیستم],Table2[[#This Row],[کد سیستم]])</f>
        <v>1</v>
      </c>
    </row>
    <row r="476" spans="1:4" x14ac:dyDescent="0.25">
      <c r="A476" s="2" t="s">
        <v>2492</v>
      </c>
      <c r="B476" s="2">
        <v>1010</v>
      </c>
      <c r="C476" s="2" t="s">
        <v>2493</v>
      </c>
      <c r="D476" s="1">
        <f>COUNTIF(Table4[کد سیستم],Table2[[#This Row],[کد سیستم]])</f>
        <v>1</v>
      </c>
    </row>
    <row r="477" spans="1:4" x14ac:dyDescent="0.25">
      <c r="A477" s="2" t="s">
        <v>2494</v>
      </c>
      <c r="B477" s="2" t="s">
        <v>2494</v>
      </c>
      <c r="C477" s="2" t="s">
        <v>2495</v>
      </c>
      <c r="D477" s="1">
        <f>COUNTIF(Table4[کد سیستم],Table2[[#This Row],[کد سیستم]])</f>
        <v>1</v>
      </c>
    </row>
    <row r="478" spans="1:4" x14ac:dyDescent="0.25">
      <c r="A478" s="2" t="s">
        <v>2496</v>
      </c>
      <c r="B478" s="2" t="s">
        <v>2496</v>
      </c>
      <c r="C478" s="2" t="s">
        <v>2497</v>
      </c>
      <c r="D478" s="1">
        <f>COUNTIF(Table4[کد سیستم],Table2[[#This Row],[کد سیستم]])</f>
        <v>1</v>
      </c>
    </row>
    <row r="479" spans="1:4" x14ac:dyDescent="0.25">
      <c r="A479" s="2" t="s">
        <v>2498</v>
      </c>
      <c r="B479" s="2" t="s">
        <v>2498</v>
      </c>
      <c r="C479" s="2" t="s">
        <v>2499</v>
      </c>
      <c r="D479" s="1">
        <f>COUNTIF(Table4[کد سیستم],Table2[[#This Row],[کد سیستم]])</f>
        <v>1</v>
      </c>
    </row>
    <row r="480" spans="1:4" x14ac:dyDescent="0.25">
      <c r="A480" s="2" t="s">
        <v>2500</v>
      </c>
      <c r="B480" s="2" t="s">
        <v>2500</v>
      </c>
      <c r="C480" s="2" t="s">
        <v>2501</v>
      </c>
      <c r="D480" s="1">
        <f>COUNTIF(Table4[کد سیستم],Table2[[#This Row],[کد سیستم]])</f>
        <v>1</v>
      </c>
    </row>
    <row r="481" spans="1:4" x14ac:dyDescent="0.25">
      <c r="A481" s="2" t="s">
        <v>2502</v>
      </c>
      <c r="B481" s="2" t="s">
        <v>2502</v>
      </c>
      <c r="C481" s="2" t="s">
        <v>2503</v>
      </c>
      <c r="D481" s="1">
        <f>COUNTIF(Table4[کد سیستم],Table2[[#This Row],[کد سیستم]])</f>
        <v>1</v>
      </c>
    </row>
    <row r="482" spans="1:4" x14ac:dyDescent="0.25">
      <c r="A482" s="2" t="s">
        <v>2504</v>
      </c>
      <c r="B482" s="2" t="s">
        <v>2504</v>
      </c>
      <c r="C482" s="2" t="s">
        <v>2505</v>
      </c>
      <c r="D482" s="1">
        <f>COUNTIF(Table4[کد سیستم],Table2[[#This Row],[کد سیستم]])</f>
        <v>1</v>
      </c>
    </row>
    <row r="483" spans="1:4" x14ac:dyDescent="0.25">
      <c r="A483" s="2" t="s">
        <v>2506</v>
      </c>
      <c r="B483" s="2" t="s">
        <v>2506</v>
      </c>
      <c r="C483" s="2" t="s">
        <v>2507</v>
      </c>
      <c r="D483" s="1">
        <f>COUNTIF(Table4[کد سیستم],Table2[[#This Row],[کد سیستم]])</f>
        <v>1</v>
      </c>
    </row>
    <row r="484" spans="1:4" x14ac:dyDescent="0.25">
      <c r="A484" s="2" t="s">
        <v>2508</v>
      </c>
      <c r="B484" s="2" t="s">
        <v>2508</v>
      </c>
      <c r="C484" s="2" t="s">
        <v>2509</v>
      </c>
      <c r="D484" s="1">
        <f>COUNTIF(Table4[کد سیستم],Table2[[#This Row],[کد سیستم]])</f>
        <v>1</v>
      </c>
    </row>
    <row r="485" spans="1:4" x14ac:dyDescent="0.25">
      <c r="A485" s="2" t="s">
        <v>2510</v>
      </c>
      <c r="B485" s="2" t="s">
        <v>2510</v>
      </c>
      <c r="C485" s="2" t="s">
        <v>2511</v>
      </c>
      <c r="D485" s="1">
        <f>COUNTIF(Table4[کد سیستم],Table2[[#This Row],[کد سیستم]])</f>
        <v>1</v>
      </c>
    </row>
    <row r="486" spans="1:4" x14ac:dyDescent="0.25">
      <c r="A486" s="2" t="s">
        <v>2512</v>
      </c>
      <c r="B486" s="2" t="s">
        <v>2512</v>
      </c>
      <c r="C486" s="2" t="s">
        <v>2513</v>
      </c>
      <c r="D486" s="1">
        <f>COUNTIF(Table4[کد سیستم],Table2[[#This Row],[کد سیستم]])</f>
        <v>1</v>
      </c>
    </row>
    <row r="487" spans="1:4" x14ac:dyDescent="0.25">
      <c r="A487" s="2" t="s">
        <v>2514</v>
      </c>
      <c r="B487" s="2" t="s">
        <v>2514</v>
      </c>
      <c r="C487" s="2" t="s">
        <v>2515</v>
      </c>
      <c r="D487" s="1">
        <f>COUNTIF(Table4[کد سیستم],Table2[[#This Row],[کد سیستم]])</f>
        <v>1</v>
      </c>
    </row>
    <row r="488" spans="1:4" x14ac:dyDescent="0.25">
      <c r="A488" s="2" t="s">
        <v>2516</v>
      </c>
      <c r="B488" s="2" t="s">
        <v>2516</v>
      </c>
      <c r="C488" s="2" t="s">
        <v>2517</v>
      </c>
      <c r="D488" s="1">
        <f>COUNTIF(Table4[کد سیستم],Table2[[#This Row],[کد سیستم]])</f>
        <v>1</v>
      </c>
    </row>
    <row r="489" spans="1:4" x14ac:dyDescent="0.25">
      <c r="A489" s="2" t="s">
        <v>2518</v>
      </c>
      <c r="B489" s="2" t="s">
        <v>2518</v>
      </c>
      <c r="C489" s="2" t="s">
        <v>2519</v>
      </c>
      <c r="D489" s="1">
        <f>COUNTIF(Table4[کد سیستم],Table2[[#This Row],[کد سیستم]])</f>
        <v>1</v>
      </c>
    </row>
    <row r="490" spans="1:4" x14ac:dyDescent="0.25">
      <c r="A490" s="2" t="s">
        <v>2520</v>
      </c>
      <c r="B490" s="2" t="s">
        <v>2520</v>
      </c>
      <c r="C490" s="2" t="s">
        <v>2521</v>
      </c>
      <c r="D490" s="1">
        <f>COUNTIF(Table4[کد سیستم],Table2[[#This Row],[کد سیستم]])</f>
        <v>1</v>
      </c>
    </row>
    <row r="491" spans="1:4" x14ac:dyDescent="0.25">
      <c r="A491" s="2" t="s">
        <v>2522</v>
      </c>
      <c r="B491" s="2" t="s">
        <v>2522</v>
      </c>
      <c r="C491" s="2" t="s">
        <v>2523</v>
      </c>
      <c r="D491" s="1">
        <f>COUNTIF(Table4[کد سیستم],Table2[[#This Row],[کد سیستم]])</f>
        <v>1</v>
      </c>
    </row>
    <row r="492" spans="1:4" x14ac:dyDescent="0.25">
      <c r="A492" s="2" t="s">
        <v>2524</v>
      </c>
      <c r="B492" s="2" t="s">
        <v>2524</v>
      </c>
      <c r="C492" s="2" t="s">
        <v>2525</v>
      </c>
      <c r="D492" s="1">
        <f>COUNTIF(Table4[کد سیستم],Table2[[#This Row],[کد سیستم]])</f>
        <v>1</v>
      </c>
    </row>
    <row r="493" spans="1:4" x14ac:dyDescent="0.25">
      <c r="A493" s="2" t="s">
        <v>2526</v>
      </c>
      <c r="B493" s="2" t="s">
        <v>2526</v>
      </c>
      <c r="C493" s="2" t="s">
        <v>2527</v>
      </c>
      <c r="D493" s="1">
        <f>COUNTIF(Table4[کد سیستم],Table2[[#This Row],[کد سیستم]])</f>
        <v>1</v>
      </c>
    </row>
    <row r="494" spans="1:4" x14ac:dyDescent="0.25">
      <c r="A494" s="2" t="s">
        <v>2528</v>
      </c>
      <c r="B494" s="2" t="s">
        <v>2528</v>
      </c>
      <c r="C494" s="2" t="s">
        <v>2529</v>
      </c>
      <c r="D494" s="1">
        <f>COUNTIF(Table4[کد سیستم],Table2[[#This Row],[کد سیستم]])</f>
        <v>1</v>
      </c>
    </row>
    <row r="495" spans="1:4" x14ac:dyDescent="0.25">
      <c r="A495" s="2" t="s">
        <v>2530</v>
      </c>
      <c r="B495" s="2" t="s">
        <v>2530</v>
      </c>
      <c r="C495" s="2" t="s">
        <v>2531</v>
      </c>
      <c r="D495" s="1">
        <f>COUNTIF(Table4[کد سیستم],Table2[[#This Row],[کد سیستم]])</f>
        <v>1</v>
      </c>
    </row>
    <row r="496" spans="1:4" x14ac:dyDescent="0.25">
      <c r="A496" s="2" t="s">
        <v>2532</v>
      </c>
      <c r="B496" s="2" t="s">
        <v>2532</v>
      </c>
      <c r="C496" s="2" t="s">
        <v>2533</v>
      </c>
      <c r="D496" s="1">
        <f>COUNTIF(Table4[کد سیستم],Table2[[#This Row],[کد سیستم]])</f>
        <v>1</v>
      </c>
    </row>
    <row r="497" spans="1:4" x14ac:dyDescent="0.25">
      <c r="A497" s="2" t="s">
        <v>2534</v>
      </c>
      <c r="B497" s="2" t="s">
        <v>2534</v>
      </c>
      <c r="C497" s="2" t="s">
        <v>2535</v>
      </c>
      <c r="D497" s="1">
        <f>COUNTIF(Table4[کد سیستم],Table2[[#This Row],[کد سیستم]])</f>
        <v>1</v>
      </c>
    </row>
    <row r="498" spans="1:4" x14ac:dyDescent="0.25">
      <c r="A498" s="2" t="s">
        <v>2536</v>
      </c>
      <c r="B498" s="2" t="s">
        <v>2536</v>
      </c>
      <c r="C498" s="2" t="s">
        <v>2537</v>
      </c>
      <c r="D498" s="1">
        <f>COUNTIF(Table4[کد سیستم],Table2[[#This Row],[کد سیستم]])</f>
        <v>1</v>
      </c>
    </row>
    <row r="499" spans="1:4" x14ac:dyDescent="0.25">
      <c r="A499" s="2" t="s">
        <v>2538</v>
      </c>
      <c r="B499" s="2" t="s">
        <v>2538</v>
      </c>
      <c r="C499" s="2" t="s">
        <v>2539</v>
      </c>
      <c r="D499" s="1">
        <f>COUNTIF(Table4[کد سیستم],Table2[[#This Row],[کد سیستم]])</f>
        <v>1</v>
      </c>
    </row>
    <row r="500" spans="1:4" x14ac:dyDescent="0.25">
      <c r="A500" s="2" t="s">
        <v>2540</v>
      </c>
      <c r="B500" s="2">
        <v>110</v>
      </c>
      <c r="C500" s="2" t="s">
        <v>2541</v>
      </c>
      <c r="D500" s="1">
        <f>COUNTIF(Table4[کد سیستم],Table2[[#This Row],[کد سیستم]])</f>
        <v>1</v>
      </c>
    </row>
    <row r="501" spans="1:4" x14ac:dyDescent="0.25">
      <c r="A501" s="2" t="s">
        <v>2542</v>
      </c>
      <c r="B501" s="2">
        <v>1100</v>
      </c>
      <c r="C501" s="2" t="s">
        <v>2543</v>
      </c>
      <c r="D501" s="1">
        <f>COUNTIF(Table4[کد سیستم],Table2[[#This Row],[کد سیستم]])</f>
        <v>1</v>
      </c>
    </row>
    <row r="502" spans="1:4" x14ac:dyDescent="0.25">
      <c r="A502" s="2" t="s">
        <v>2544</v>
      </c>
      <c r="B502" s="2">
        <v>1110</v>
      </c>
      <c r="C502" s="2" t="s">
        <v>2545</v>
      </c>
      <c r="D502" s="1">
        <f>COUNTIF(Table4[کد سیستم],Table2[[#This Row],[کد سیستم]])</f>
        <v>1</v>
      </c>
    </row>
    <row r="503" spans="1:4" x14ac:dyDescent="0.25">
      <c r="A503" s="2" t="s">
        <v>2546</v>
      </c>
      <c r="B503" s="2" t="s">
        <v>2546</v>
      </c>
      <c r="C503" s="2" t="s">
        <v>2547</v>
      </c>
      <c r="D503" s="1">
        <f>COUNTIF(Table4[کد سیستم],Table2[[#This Row],[کد سیستم]])</f>
        <v>1</v>
      </c>
    </row>
    <row r="504" spans="1:4" x14ac:dyDescent="0.25">
      <c r="A504" s="2" t="s">
        <v>2548</v>
      </c>
      <c r="B504" s="2" t="s">
        <v>2548</v>
      </c>
      <c r="C504" s="2" t="s">
        <v>2549</v>
      </c>
      <c r="D504" s="1">
        <f>COUNTIF(Table4[کد سیستم],Table2[[#This Row],[کد سیستم]])</f>
        <v>1</v>
      </c>
    </row>
    <row r="505" spans="1:4" x14ac:dyDescent="0.25">
      <c r="A505" s="2" t="s">
        <v>2550</v>
      </c>
      <c r="B505" s="2">
        <v>120</v>
      </c>
      <c r="C505" s="2" t="s">
        <v>2551</v>
      </c>
      <c r="D505" s="1">
        <f>COUNTIF(Table4[کد سیستم],Table2[[#This Row],[کد سیستم]])</f>
        <v>1</v>
      </c>
    </row>
    <row r="506" spans="1:4" x14ac:dyDescent="0.25">
      <c r="A506" s="2" t="s">
        <v>2552</v>
      </c>
      <c r="B506" s="2">
        <v>1200</v>
      </c>
      <c r="C506" s="2" t="s">
        <v>2553</v>
      </c>
      <c r="D506" s="1">
        <f>COUNTIF(Table4[کد سیستم],Table2[[#This Row],[کد سیستم]])</f>
        <v>1</v>
      </c>
    </row>
    <row r="507" spans="1:4" x14ac:dyDescent="0.25">
      <c r="A507" s="2" t="s">
        <v>2554</v>
      </c>
      <c r="B507" s="2">
        <v>1210</v>
      </c>
      <c r="C507" s="2" t="s">
        <v>2555</v>
      </c>
      <c r="D507" s="1">
        <f>COUNTIF(Table4[کد سیستم],Table2[[#This Row],[کد سیستم]])</f>
        <v>1</v>
      </c>
    </row>
    <row r="508" spans="1:4" x14ac:dyDescent="0.25">
      <c r="A508" s="2" t="s">
        <v>2556</v>
      </c>
      <c r="B508" s="2" t="s">
        <v>2556</v>
      </c>
      <c r="C508" s="2" t="s">
        <v>2557</v>
      </c>
      <c r="D508" s="1">
        <f>COUNTIF(Table4[کد سیستم],Table2[[#This Row],[کد سیستم]])</f>
        <v>1</v>
      </c>
    </row>
    <row r="509" spans="1:4" x14ac:dyDescent="0.25">
      <c r="A509" s="2" t="s">
        <v>2558</v>
      </c>
      <c r="B509" s="2" t="s">
        <v>2558</v>
      </c>
      <c r="C509" s="2" t="s">
        <v>2559</v>
      </c>
      <c r="D509" s="1">
        <f>COUNTIF(Table4[کد سیستم],Table2[[#This Row],[کد سیستم]])</f>
        <v>1</v>
      </c>
    </row>
    <row r="510" spans="1:4" x14ac:dyDescent="0.25">
      <c r="A510" s="2" t="s">
        <v>2560</v>
      </c>
      <c r="B510" s="2" t="s">
        <v>2560</v>
      </c>
      <c r="C510" s="2" t="s">
        <v>2561</v>
      </c>
      <c r="D510" s="1">
        <f>COUNTIF(Table4[کد سیستم],Table2[[#This Row],[کد سیستم]])</f>
        <v>1</v>
      </c>
    </row>
    <row r="511" spans="1:4" x14ac:dyDescent="0.25">
      <c r="A511" s="2" t="s">
        <v>2562</v>
      </c>
      <c r="B511" s="2" t="s">
        <v>2562</v>
      </c>
      <c r="C511" s="2" t="s">
        <v>2563</v>
      </c>
      <c r="D511" s="1">
        <f>COUNTIF(Table4[کد سیستم],Table2[[#This Row],[کد سیستم]])</f>
        <v>1</v>
      </c>
    </row>
    <row r="512" spans="1:4" x14ac:dyDescent="0.25">
      <c r="A512" s="2" t="s">
        <v>2564</v>
      </c>
      <c r="B512" s="2" t="s">
        <v>2564</v>
      </c>
      <c r="C512" s="2" t="s">
        <v>2565</v>
      </c>
      <c r="D512" s="1">
        <f>COUNTIF(Table4[کد سیستم],Table2[[#This Row],[کد سیستم]])</f>
        <v>1</v>
      </c>
    </row>
    <row r="513" spans="1:4" x14ac:dyDescent="0.25">
      <c r="A513" s="2" t="s">
        <v>3866</v>
      </c>
      <c r="B513" s="2" t="s">
        <v>3866</v>
      </c>
      <c r="C513" s="2" t="s">
        <v>3867</v>
      </c>
      <c r="D513" s="1">
        <f>COUNTIF(Table4[کد سیستم],Table2[[#This Row],[کد سیستم]])</f>
        <v>1</v>
      </c>
    </row>
    <row r="514" spans="1:4" x14ac:dyDescent="0.25">
      <c r="A514" s="2" t="s">
        <v>3868</v>
      </c>
      <c r="B514" s="2" t="s">
        <v>3868</v>
      </c>
      <c r="C514" s="2" t="s">
        <v>3869</v>
      </c>
      <c r="D514" s="1">
        <f>COUNTIF(Table4[کد سیستم],Table2[[#This Row],[کد سیستم]])</f>
        <v>1</v>
      </c>
    </row>
    <row r="515" spans="1:4" x14ac:dyDescent="0.25">
      <c r="A515" s="2" t="s">
        <v>2566</v>
      </c>
      <c r="B515" s="2">
        <v>130</v>
      </c>
      <c r="C515" s="2" t="s">
        <v>2567</v>
      </c>
      <c r="D515" s="1">
        <f>COUNTIF(Table4[کد سیستم],Table2[[#This Row],[کد سیستم]])</f>
        <v>1</v>
      </c>
    </row>
    <row r="516" spans="1:4" x14ac:dyDescent="0.25">
      <c r="A516" s="2" t="s">
        <v>2568</v>
      </c>
      <c r="B516" s="2">
        <v>1300</v>
      </c>
      <c r="C516" s="2" t="s">
        <v>2569</v>
      </c>
      <c r="D516" s="1">
        <f>COUNTIF(Table4[کد سیستم],Table2[[#This Row],[کد سیستم]])</f>
        <v>1</v>
      </c>
    </row>
    <row r="517" spans="1:4" x14ac:dyDescent="0.25">
      <c r="A517" s="2" t="s">
        <v>2570</v>
      </c>
      <c r="B517" s="2">
        <v>1310</v>
      </c>
      <c r="C517" s="2" t="s">
        <v>2571</v>
      </c>
      <c r="D517" s="1">
        <f>COUNTIF(Table4[کد سیستم],Table2[[#This Row],[کد سیستم]])</f>
        <v>1</v>
      </c>
    </row>
    <row r="518" spans="1:4" x14ac:dyDescent="0.25">
      <c r="A518" s="2" t="s">
        <v>2572</v>
      </c>
      <c r="B518" s="2" t="s">
        <v>2572</v>
      </c>
      <c r="C518" s="2" t="s">
        <v>2573</v>
      </c>
      <c r="D518" s="1">
        <f>COUNTIF(Table4[کد سیستم],Table2[[#This Row],[کد سیستم]])</f>
        <v>1</v>
      </c>
    </row>
    <row r="519" spans="1:4" x14ac:dyDescent="0.25">
      <c r="A519" s="2" t="s">
        <v>2574</v>
      </c>
      <c r="B519" s="2" t="s">
        <v>2574</v>
      </c>
      <c r="C519" s="2" t="s">
        <v>2575</v>
      </c>
      <c r="D519" s="1">
        <f>COUNTIF(Table4[کد سیستم],Table2[[#This Row],[کد سیستم]])</f>
        <v>1</v>
      </c>
    </row>
    <row r="520" spans="1:4" x14ac:dyDescent="0.25">
      <c r="A520" s="2" t="s">
        <v>2576</v>
      </c>
      <c r="B520" s="2" t="s">
        <v>2576</v>
      </c>
      <c r="C520" s="2" t="s">
        <v>2577</v>
      </c>
      <c r="D520" s="1">
        <f>COUNTIF(Table4[کد سیستم],Table2[[#This Row],[کد سیستم]])</f>
        <v>1</v>
      </c>
    </row>
    <row r="521" spans="1:4" x14ac:dyDescent="0.25">
      <c r="A521" s="2" t="s">
        <v>2578</v>
      </c>
      <c r="B521" s="2" t="s">
        <v>2578</v>
      </c>
      <c r="C521" s="2" t="s">
        <v>2579</v>
      </c>
      <c r="D521" s="1">
        <f>COUNTIF(Table4[کد سیستم],Table2[[#This Row],[کد سیستم]])</f>
        <v>1</v>
      </c>
    </row>
    <row r="522" spans="1:4" x14ac:dyDescent="0.25">
      <c r="A522" s="2" t="s">
        <v>2580</v>
      </c>
      <c r="B522" s="2" t="s">
        <v>2580</v>
      </c>
      <c r="C522" s="2" t="s">
        <v>2581</v>
      </c>
      <c r="D522" s="1">
        <f>COUNTIF(Table4[کد سیستم],Table2[[#This Row],[کد سیستم]])</f>
        <v>1</v>
      </c>
    </row>
    <row r="523" spans="1:4" x14ac:dyDescent="0.25">
      <c r="A523" s="2" t="s">
        <v>2582</v>
      </c>
      <c r="B523" s="2" t="s">
        <v>2582</v>
      </c>
      <c r="C523" s="2" t="s">
        <v>2583</v>
      </c>
      <c r="D523" s="1">
        <f>COUNTIF(Table4[کد سیستم],Table2[[#This Row],[کد سیستم]])</f>
        <v>1</v>
      </c>
    </row>
    <row r="524" spans="1:4" x14ac:dyDescent="0.25">
      <c r="A524" s="2" t="s">
        <v>2584</v>
      </c>
      <c r="B524" s="2">
        <v>1320</v>
      </c>
      <c r="C524" s="2" t="s">
        <v>2585</v>
      </c>
      <c r="D524" s="1">
        <f>COUNTIF(Table4[کد سیستم],Table2[[#This Row],[کد سیستم]])</f>
        <v>1</v>
      </c>
    </row>
    <row r="525" spans="1:4" x14ac:dyDescent="0.25">
      <c r="A525" s="2" t="s">
        <v>2586</v>
      </c>
      <c r="B525" s="2" t="s">
        <v>2586</v>
      </c>
      <c r="C525" s="2" t="s">
        <v>2587</v>
      </c>
      <c r="D525" s="1">
        <f>COUNTIF(Table4[کد سیستم],Table2[[#This Row],[کد سیستم]])</f>
        <v>1</v>
      </c>
    </row>
    <row r="526" spans="1:4" x14ac:dyDescent="0.25">
      <c r="A526" s="2" t="s">
        <v>2588</v>
      </c>
      <c r="B526" s="2" t="s">
        <v>2588</v>
      </c>
      <c r="C526" s="2" t="s">
        <v>2589</v>
      </c>
      <c r="D526" s="1">
        <f>COUNTIF(Table4[کد سیستم],Table2[[#This Row],[کد سیستم]])</f>
        <v>1</v>
      </c>
    </row>
    <row r="527" spans="1:4" x14ac:dyDescent="0.25">
      <c r="A527" s="2" t="s">
        <v>2590</v>
      </c>
      <c r="B527" s="2" t="s">
        <v>2590</v>
      </c>
      <c r="C527" s="2" t="s">
        <v>2591</v>
      </c>
      <c r="D527" s="1">
        <f>COUNTIF(Table4[کد سیستم],Table2[[#This Row],[کد سیستم]])</f>
        <v>1</v>
      </c>
    </row>
    <row r="528" spans="1:4" x14ac:dyDescent="0.25">
      <c r="A528" s="2" t="s">
        <v>2592</v>
      </c>
      <c r="B528" s="2" t="s">
        <v>2592</v>
      </c>
      <c r="C528" s="2" t="s">
        <v>2593</v>
      </c>
      <c r="D528" s="1">
        <f>COUNTIF(Table4[کد سیستم],Table2[[#This Row],[کد سیستم]])</f>
        <v>1</v>
      </c>
    </row>
    <row r="529" spans="1:4" x14ac:dyDescent="0.25">
      <c r="A529" s="2" t="s">
        <v>2594</v>
      </c>
      <c r="B529" s="2" t="s">
        <v>2594</v>
      </c>
      <c r="C529" s="2" t="s">
        <v>2595</v>
      </c>
      <c r="D529" s="1">
        <f>COUNTIF(Table4[کد سیستم],Table2[[#This Row],[کد سیستم]])</f>
        <v>1</v>
      </c>
    </row>
    <row r="530" spans="1:4" x14ac:dyDescent="0.25">
      <c r="A530" s="2" t="s">
        <v>2596</v>
      </c>
      <c r="B530" s="2" t="s">
        <v>2596</v>
      </c>
      <c r="C530" s="2" t="s">
        <v>2597</v>
      </c>
      <c r="D530" s="1">
        <f>COUNTIF(Table4[کد سیستم],Table2[[#This Row],[کد سیستم]])</f>
        <v>1</v>
      </c>
    </row>
    <row r="531" spans="1:4" x14ac:dyDescent="0.25">
      <c r="A531" s="2" t="s">
        <v>2598</v>
      </c>
      <c r="B531" s="2" t="s">
        <v>2598</v>
      </c>
      <c r="C531" s="2" t="s">
        <v>2599</v>
      </c>
      <c r="D531" s="1">
        <f>COUNTIF(Table4[کد سیستم],Table2[[#This Row],[کد سیستم]])</f>
        <v>1</v>
      </c>
    </row>
    <row r="532" spans="1:4" x14ac:dyDescent="0.25">
      <c r="A532" s="2" t="s">
        <v>2600</v>
      </c>
      <c r="B532" s="2" t="s">
        <v>2600</v>
      </c>
      <c r="C532" s="2" t="s">
        <v>2601</v>
      </c>
      <c r="D532" s="1">
        <f>COUNTIF(Table4[کد سیستم],Table2[[#This Row],[کد سیستم]])</f>
        <v>1</v>
      </c>
    </row>
    <row r="533" spans="1:4" x14ac:dyDescent="0.25">
      <c r="A533" s="2" t="s">
        <v>2602</v>
      </c>
      <c r="B533" s="2" t="s">
        <v>2602</v>
      </c>
      <c r="C533" s="2" t="s">
        <v>2603</v>
      </c>
      <c r="D533" s="1">
        <f>COUNTIF(Table4[کد سیستم],Table2[[#This Row],[کد سیستم]])</f>
        <v>1</v>
      </c>
    </row>
    <row r="534" spans="1:4" x14ac:dyDescent="0.25">
      <c r="A534" s="2" t="s">
        <v>2604</v>
      </c>
      <c r="B534" s="2" t="s">
        <v>2604</v>
      </c>
      <c r="C534" s="2" t="s">
        <v>2605</v>
      </c>
      <c r="D534" s="1">
        <f>COUNTIF(Table4[کد سیستم],Table2[[#This Row],[کد سیستم]])</f>
        <v>1</v>
      </c>
    </row>
    <row r="535" spans="1:4" x14ac:dyDescent="0.25">
      <c r="A535" s="2" t="s">
        <v>2606</v>
      </c>
      <c r="B535" s="2" t="s">
        <v>2606</v>
      </c>
      <c r="C535" s="2" t="s">
        <v>2607</v>
      </c>
      <c r="D535" s="1">
        <f>COUNTIF(Table4[کد سیستم],Table2[[#This Row],[کد سیستم]])</f>
        <v>1</v>
      </c>
    </row>
    <row r="536" spans="1:4" x14ac:dyDescent="0.25">
      <c r="A536" s="2" t="s">
        <v>2608</v>
      </c>
      <c r="B536" s="2" t="s">
        <v>2608</v>
      </c>
      <c r="C536" s="2" t="s">
        <v>2609</v>
      </c>
      <c r="D536" s="1">
        <f>COUNTIF(Table4[کد سیستم],Table2[[#This Row],[کد سیستم]])</f>
        <v>1</v>
      </c>
    </row>
    <row r="537" spans="1:4" x14ac:dyDescent="0.25">
      <c r="A537" s="2" t="s">
        <v>2610</v>
      </c>
      <c r="B537" s="2" t="s">
        <v>2610</v>
      </c>
      <c r="C537" s="2" t="s">
        <v>2611</v>
      </c>
      <c r="D537" s="1">
        <f>COUNTIF(Table4[کد سیستم],Table2[[#This Row],[کد سیستم]])</f>
        <v>1</v>
      </c>
    </row>
    <row r="538" spans="1:4" x14ac:dyDescent="0.25">
      <c r="A538" s="2" t="s">
        <v>2612</v>
      </c>
      <c r="B538" s="2" t="s">
        <v>2612</v>
      </c>
      <c r="C538" s="2" t="s">
        <v>2613</v>
      </c>
      <c r="D538" s="1">
        <f>COUNTIF(Table4[کد سیستم],Table2[[#This Row],[کد سیستم]])</f>
        <v>1</v>
      </c>
    </row>
    <row r="539" spans="1:4" x14ac:dyDescent="0.25">
      <c r="A539" s="2" t="s">
        <v>2614</v>
      </c>
      <c r="B539" s="2" t="s">
        <v>2614</v>
      </c>
      <c r="C539" s="2" t="s">
        <v>2615</v>
      </c>
      <c r="D539" s="1">
        <f>COUNTIF(Table4[کد سیستم],Table2[[#This Row],[کد سیستم]])</f>
        <v>1</v>
      </c>
    </row>
    <row r="540" spans="1:4" x14ac:dyDescent="0.25">
      <c r="A540" s="2" t="s">
        <v>2616</v>
      </c>
      <c r="B540" s="2" t="s">
        <v>2616</v>
      </c>
      <c r="C540" s="2" t="s">
        <v>2617</v>
      </c>
      <c r="D540" s="1">
        <f>COUNTIF(Table4[کد سیستم],Table2[[#This Row],[کد سیستم]])</f>
        <v>1</v>
      </c>
    </row>
    <row r="541" spans="1:4" x14ac:dyDescent="0.25">
      <c r="A541" s="2" t="s">
        <v>2618</v>
      </c>
      <c r="B541" s="2" t="s">
        <v>2618</v>
      </c>
      <c r="C541" s="2" t="s">
        <v>2619</v>
      </c>
      <c r="D541" s="1">
        <f>COUNTIF(Table4[کد سیستم],Table2[[#This Row],[کد سیستم]])</f>
        <v>1</v>
      </c>
    </row>
    <row r="542" spans="1:4" x14ac:dyDescent="0.25">
      <c r="A542" s="2" t="s">
        <v>2620</v>
      </c>
      <c r="B542" s="2" t="s">
        <v>2620</v>
      </c>
      <c r="C542" s="2" t="s">
        <v>2621</v>
      </c>
      <c r="D542" s="1">
        <f>COUNTIF(Table4[کد سیستم],Table2[[#This Row],[کد سیستم]])</f>
        <v>1</v>
      </c>
    </row>
    <row r="543" spans="1:4" x14ac:dyDescent="0.25">
      <c r="A543" s="2" t="s">
        <v>2622</v>
      </c>
      <c r="B543" s="2" t="s">
        <v>2622</v>
      </c>
      <c r="C543" s="2" t="s">
        <v>2623</v>
      </c>
      <c r="D543" s="1">
        <f>COUNTIF(Table4[کد سیستم],Table2[[#This Row],[کد سیستم]])</f>
        <v>1</v>
      </c>
    </row>
    <row r="544" spans="1:4" x14ac:dyDescent="0.25">
      <c r="A544" s="2" t="s">
        <v>2624</v>
      </c>
      <c r="B544" s="2" t="s">
        <v>2624</v>
      </c>
      <c r="C544" s="2" t="s">
        <v>2625</v>
      </c>
      <c r="D544" s="1">
        <f>COUNTIF(Table4[کد سیستم],Table2[[#This Row],[کد سیستم]])</f>
        <v>1</v>
      </c>
    </row>
    <row r="545" spans="1:4" x14ac:dyDescent="0.25">
      <c r="A545" s="2" t="s">
        <v>2626</v>
      </c>
      <c r="B545" s="2" t="s">
        <v>2626</v>
      </c>
      <c r="C545" s="2" t="s">
        <v>2627</v>
      </c>
      <c r="D545" s="1">
        <f>COUNTIF(Table4[کد سیستم],Table2[[#This Row],[کد سیستم]])</f>
        <v>1</v>
      </c>
    </row>
    <row r="546" spans="1:4" x14ac:dyDescent="0.25">
      <c r="A546" s="2" t="s">
        <v>2628</v>
      </c>
      <c r="B546" s="2" t="s">
        <v>2628</v>
      </c>
      <c r="C546" s="2" t="s">
        <v>2629</v>
      </c>
      <c r="D546" s="1">
        <f>COUNTIF(Table4[کد سیستم],Table2[[#This Row],[کد سیستم]])</f>
        <v>1</v>
      </c>
    </row>
    <row r="547" spans="1:4" x14ac:dyDescent="0.25">
      <c r="A547" s="2" t="s">
        <v>2630</v>
      </c>
      <c r="B547" s="2" t="s">
        <v>2630</v>
      </c>
      <c r="C547" s="2" t="s">
        <v>2631</v>
      </c>
      <c r="D547" s="1">
        <f>COUNTIF(Table4[کد سیستم],Table2[[#This Row],[کد سیستم]])</f>
        <v>1</v>
      </c>
    </row>
    <row r="548" spans="1:4" x14ac:dyDescent="0.25">
      <c r="A548" s="2" t="s">
        <v>2632</v>
      </c>
      <c r="B548" s="2" t="s">
        <v>2632</v>
      </c>
      <c r="C548" s="2" t="s">
        <v>2633</v>
      </c>
      <c r="D548" s="1">
        <f>COUNTIF(Table4[کد سیستم],Table2[[#This Row],[کد سیستم]])</f>
        <v>1</v>
      </c>
    </row>
    <row r="549" spans="1:4" x14ac:dyDescent="0.25">
      <c r="A549" s="2" t="s">
        <v>2634</v>
      </c>
      <c r="B549" s="2">
        <v>1330</v>
      </c>
      <c r="C549" s="2" t="s">
        <v>2635</v>
      </c>
      <c r="D549" s="1">
        <f>COUNTIF(Table4[کد سیستم],Table2[[#This Row],[کد سیستم]])</f>
        <v>1</v>
      </c>
    </row>
    <row r="550" spans="1:4" x14ac:dyDescent="0.25">
      <c r="A550" s="2" t="s">
        <v>2636</v>
      </c>
      <c r="B550" s="2" t="s">
        <v>2636</v>
      </c>
      <c r="C550" s="2" t="s">
        <v>2637</v>
      </c>
      <c r="D550" s="1">
        <f>COUNTIF(Table4[کد سیستم],Table2[[#This Row],[کد سیستم]])</f>
        <v>1</v>
      </c>
    </row>
    <row r="551" spans="1:4" x14ac:dyDescent="0.25">
      <c r="A551" s="2" t="s">
        <v>2638</v>
      </c>
      <c r="B551" s="2" t="s">
        <v>2638</v>
      </c>
      <c r="C551" s="2" t="s">
        <v>2639</v>
      </c>
      <c r="D551" s="1">
        <f>COUNTIF(Table4[کد سیستم],Table2[[#This Row],[کد سیستم]])</f>
        <v>1</v>
      </c>
    </row>
    <row r="552" spans="1:4" x14ac:dyDescent="0.25">
      <c r="A552" s="2" t="s">
        <v>2640</v>
      </c>
      <c r="B552" s="2" t="s">
        <v>2640</v>
      </c>
      <c r="C552" s="2" t="s">
        <v>2641</v>
      </c>
      <c r="D552" s="1">
        <f>COUNTIF(Table4[کد سیستم],Table2[[#This Row],[کد سیستم]])</f>
        <v>1</v>
      </c>
    </row>
    <row r="553" spans="1:4" x14ac:dyDescent="0.25">
      <c r="A553" s="2" t="s">
        <v>2642</v>
      </c>
      <c r="B553" s="2" t="s">
        <v>2642</v>
      </c>
      <c r="C553" s="2" t="s">
        <v>2643</v>
      </c>
      <c r="D553" s="1">
        <f>COUNTIF(Table4[کد سیستم],Table2[[#This Row],[کد سیستم]])</f>
        <v>1</v>
      </c>
    </row>
    <row r="554" spans="1:4" x14ac:dyDescent="0.25">
      <c r="A554" s="2" t="s">
        <v>2644</v>
      </c>
      <c r="B554" s="2" t="s">
        <v>2644</v>
      </c>
      <c r="C554" s="2" t="s">
        <v>2645</v>
      </c>
      <c r="D554" s="1">
        <f>COUNTIF(Table4[کد سیستم],Table2[[#This Row],[کد سیستم]])</f>
        <v>1</v>
      </c>
    </row>
    <row r="555" spans="1:4" x14ac:dyDescent="0.25">
      <c r="A555" s="2" t="s">
        <v>2646</v>
      </c>
      <c r="B555" s="2" t="s">
        <v>2646</v>
      </c>
      <c r="C555" s="2" t="s">
        <v>2647</v>
      </c>
      <c r="D555" s="1">
        <f>COUNTIF(Table4[کد سیستم],Table2[[#This Row],[کد سیستم]])</f>
        <v>1</v>
      </c>
    </row>
    <row r="556" spans="1:4" x14ac:dyDescent="0.25">
      <c r="A556" s="2" t="s">
        <v>2648</v>
      </c>
      <c r="B556" s="2" t="s">
        <v>2648</v>
      </c>
      <c r="C556" s="2" t="s">
        <v>2649</v>
      </c>
      <c r="D556" s="1">
        <f>COUNTIF(Table4[کد سیستم],Table2[[#This Row],[کد سیستم]])</f>
        <v>1</v>
      </c>
    </row>
    <row r="557" spans="1:4" x14ac:dyDescent="0.25">
      <c r="A557" s="2" t="s">
        <v>2650</v>
      </c>
      <c r="B557" s="2">
        <v>1340</v>
      </c>
      <c r="C557" s="2" t="s">
        <v>2651</v>
      </c>
      <c r="D557" s="1">
        <f>COUNTIF(Table4[کد سیستم],Table2[[#This Row],[کد سیستم]])</f>
        <v>1</v>
      </c>
    </row>
    <row r="558" spans="1:4" x14ac:dyDescent="0.25">
      <c r="A558" s="2" t="s">
        <v>2652</v>
      </c>
      <c r="B558" s="2" t="s">
        <v>2652</v>
      </c>
      <c r="C558" s="2" t="s">
        <v>2653</v>
      </c>
      <c r="D558" s="1">
        <f>COUNTIF(Table4[کد سیستم],Table2[[#This Row],[کد سیستم]])</f>
        <v>1</v>
      </c>
    </row>
    <row r="559" spans="1:4" x14ac:dyDescent="0.25">
      <c r="A559" s="2" t="s">
        <v>2654</v>
      </c>
      <c r="B559" s="2">
        <v>1350</v>
      </c>
      <c r="C559" s="2" t="s">
        <v>2655</v>
      </c>
      <c r="D559" s="1">
        <f>COUNTIF(Table4[کد سیستم],Table2[[#This Row],[کد سیستم]])</f>
        <v>1</v>
      </c>
    </row>
    <row r="560" spans="1:4" x14ac:dyDescent="0.25">
      <c r="A560" s="2" t="s">
        <v>2656</v>
      </c>
      <c r="B560" s="2" t="s">
        <v>2656</v>
      </c>
      <c r="C560" s="2" t="s">
        <v>2657</v>
      </c>
      <c r="D560" s="1">
        <f>COUNTIF(Table4[کد سیستم],Table2[[#This Row],[کد سیستم]])</f>
        <v>1</v>
      </c>
    </row>
    <row r="561" spans="1:4" x14ac:dyDescent="0.25">
      <c r="A561" s="2" t="s">
        <v>2658</v>
      </c>
      <c r="B561" s="2" t="s">
        <v>2658</v>
      </c>
      <c r="C561" s="2" t="s">
        <v>2659</v>
      </c>
      <c r="D561" s="1">
        <f>COUNTIF(Table4[کد سیستم],Table2[[#This Row],[کد سیستم]])</f>
        <v>1</v>
      </c>
    </row>
    <row r="562" spans="1:4" x14ac:dyDescent="0.25">
      <c r="A562" s="2" t="s">
        <v>2660</v>
      </c>
      <c r="B562" s="2" t="s">
        <v>2660</v>
      </c>
      <c r="C562" s="2" t="s">
        <v>2661</v>
      </c>
      <c r="D562" s="1">
        <f>COUNTIF(Table4[کد سیستم],Table2[[#This Row],[کد سیستم]])</f>
        <v>1</v>
      </c>
    </row>
    <row r="563" spans="1:4" x14ac:dyDescent="0.25">
      <c r="A563" s="2" t="s">
        <v>2662</v>
      </c>
      <c r="B563" s="2" t="s">
        <v>2662</v>
      </c>
      <c r="C563" s="2" t="s">
        <v>2663</v>
      </c>
      <c r="D563" s="1">
        <f>COUNTIF(Table4[کد سیستم],Table2[[#This Row],[کد سیستم]])</f>
        <v>1</v>
      </c>
    </row>
    <row r="564" spans="1:4" x14ac:dyDescent="0.25">
      <c r="A564" s="2" t="s">
        <v>2664</v>
      </c>
      <c r="B564" s="2" t="s">
        <v>2664</v>
      </c>
      <c r="C564" s="2" t="s">
        <v>2665</v>
      </c>
      <c r="D564" s="1">
        <f>COUNTIF(Table4[کد سیستم],Table2[[#This Row],[کد سیستم]])</f>
        <v>1</v>
      </c>
    </row>
    <row r="565" spans="1:4" x14ac:dyDescent="0.25">
      <c r="A565" s="2" t="s">
        <v>2666</v>
      </c>
      <c r="B565" s="2" t="s">
        <v>2666</v>
      </c>
      <c r="C565" s="2" t="s">
        <v>2667</v>
      </c>
      <c r="D565" s="1">
        <f>COUNTIF(Table4[کد سیستم],Table2[[#This Row],[کد سیستم]])</f>
        <v>1</v>
      </c>
    </row>
    <row r="566" spans="1:4" x14ac:dyDescent="0.25">
      <c r="A566" s="2" t="s">
        <v>2668</v>
      </c>
      <c r="B566" s="2" t="s">
        <v>2668</v>
      </c>
      <c r="C566" s="2" t="s">
        <v>2669</v>
      </c>
      <c r="D566" s="1">
        <f>COUNTIF(Table4[کد سیستم],Table2[[#This Row],[کد سیستم]])</f>
        <v>1</v>
      </c>
    </row>
    <row r="567" spans="1:4" x14ac:dyDescent="0.25">
      <c r="A567" s="2" t="s">
        <v>2670</v>
      </c>
      <c r="B567" s="2" t="s">
        <v>2670</v>
      </c>
      <c r="C567" s="2" t="s">
        <v>2671</v>
      </c>
      <c r="D567" s="1">
        <f>COUNTIF(Table4[کد سیستم],Table2[[#This Row],[کد سیستم]])</f>
        <v>1</v>
      </c>
    </row>
    <row r="568" spans="1:4" x14ac:dyDescent="0.25">
      <c r="A568" s="2" t="s">
        <v>2672</v>
      </c>
      <c r="B568" s="2" t="s">
        <v>2672</v>
      </c>
      <c r="C568" s="2" t="s">
        <v>2673</v>
      </c>
      <c r="D568" s="1">
        <f>COUNTIF(Table4[کد سیستم],Table2[[#This Row],[کد سیستم]])</f>
        <v>1</v>
      </c>
    </row>
    <row r="569" spans="1:4" x14ac:dyDescent="0.25">
      <c r="A569" s="2" t="s">
        <v>2674</v>
      </c>
      <c r="B569" s="2">
        <v>1360</v>
      </c>
      <c r="C569" s="2" t="s">
        <v>2675</v>
      </c>
      <c r="D569" s="1">
        <f>COUNTIF(Table4[کد سیستم],Table2[[#This Row],[کد سیستم]])</f>
        <v>1</v>
      </c>
    </row>
    <row r="570" spans="1:4" x14ac:dyDescent="0.25">
      <c r="A570" s="2" t="s">
        <v>2676</v>
      </c>
      <c r="B570" s="2" t="s">
        <v>2676</v>
      </c>
      <c r="C570" s="2" t="s">
        <v>2677</v>
      </c>
      <c r="D570" s="1">
        <f>COUNTIF(Table4[کد سیستم],Table2[[#This Row],[کد سیستم]])</f>
        <v>1</v>
      </c>
    </row>
    <row r="571" spans="1:4" x14ac:dyDescent="0.25">
      <c r="A571" s="2" t="s">
        <v>2678</v>
      </c>
      <c r="B571" s="2" t="s">
        <v>2678</v>
      </c>
      <c r="C571" s="2" t="s">
        <v>2679</v>
      </c>
      <c r="D571" s="1">
        <f>COUNTIF(Table4[کد سیستم],Table2[[#This Row],[کد سیستم]])</f>
        <v>1</v>
      </c>
    </row>
    <row r="572" spans="1:4" x14ac:dyDescent="0.25">
      <c r="A572" s="2" t="s">
        <v>2680</v>
      </c>
      <c r="B572" s="2" t="s">
        <v>2680</v>
      </c>
      <c r="C572" s="2" t="s">
        <v>2681</v>
      </c>
      <c r="D572" s="1">
        <f>COUNTIF(Table4[کد سیستم],Table2[[#This Row],[کد سیستم]])</f>
        <v>1</v>
      </c>
    </row>
    <row r="573" spans="1:4" x14ac:dyDescent="0.25">
      <c r="A573" s="2" t="s">
        <v>2682</v>
      </c>
      <c r="B573" s="2" t="s">
        <v>2682</v>
      </c>
      <c r="C573" s="2" t="s">
        <v>2683</v>
      </c>
      <c r="D573" s="1">
        <f>COUNTIF(Table4[کد سیستم],Table2[[#This Row],[کد سیستم]])</f>
        <v>1</v>
      </c>
    </row>
    <row r="574" spans="1:4" x14ac:dyDescent="0.25">
      <c r="A574" s="2" t="s">
        <v>2684</v>
      </c>
      <c r="B574" s="2" t="s">
        <v>2684</v>
      </c>
      <c r="C574" s="2" t="s">
        <v>2685</v>
      </c>
      <c r="D574" s="1">
        <f>COUNTIF(Table4[کد سیستم],Table2[[#This Row],[کد سیستم]])</f>
        <v>1</v>
      </c>
    </row>
    <row r="575" spans="1:4" x14ac:dyDescent="0.25">
      <c r="A575" s="2" t="s">
        <v>2686</v>
      </c>
      <c r="B575" s="2" t="s">
        <v>2686</v>
      </c>
      <c r="C575" s="2" t="s">
        <v>2687</v>
      </c>
      <c r="D575" s="1">
        <f>COUNTIF(Table4[کد سیستم],Table2[[#This Row],[کد سیستم]])</f>
        <v>1</v>
      </c>
    </row>
    <row r="576" spans="1:4" x14ac:dyDescent="0.25">
      <c r="A576" s="2" t="s">
        <v>2688</v>
      </c>
      <c r="B576" s="2">
        <v>1370</v>
      </c>
      <c r="C576" s="2" t="s">
        <v>2689</v>
      </c>
      <c r="D576" s="1">
        <f>COUNTIF(Table4[کد سیستم],Table2[[#This Row],[کد سیستم]])</f>
        <v>1</v>
      </c>
    </row>
    <row r="577" spans="1:4" x14ac:dyDescent="0.25">
      <c r="A577" s="2" t="s">
        <v>2690</v>
      </c>
      <c r="B577" s="2" t="s">
        <v>2690</v>
      </c>
      <c r="C577" s="2" t="s">
        <v>2691</v>
      </c>
      <c r="D577" s="1">
        <f>COUNTIF(Table4[کد سیستم],Table2[[#This Row],[کد سیستم]])</f>
        <v>1</v>
      </c>
    </row>
    <row r="578" spans="1:4" x14ac:dyDescent="0.25">
      <c r="A578" s="2" t="s">
        <v>2692</v>
      </c>
      <c r="B578" s="2">
        <v>1380</v>
      </c>
      <c r="C578" s="2" t="s">
        <v>2693</v>
      </c>
      <c r="D578" s="1">
        <f>COUNTIF(Table4[کد سیستم],Table2[[#This Row],[کد سیستم]])</f>
        <v>1</v>
      </c>
    </row>
    <row r="579" spans="1:4" x14ac:dyDescent="0.25">
      <c r="A579" s="2" t="s">
        <v>2694</v>
      </c>
      <c r="B579" s="2">
        <v>1390</v>
      </c>
      <c r="C579" s="2" t="s">
        <v>2695</v>
      </c>
      <c r="D579" s="1">
        <f>COUNTIF(Table4[کد سیستم],Table2[[#This Row],[کد سیستم]])</f>
        <v>1</v>
      </c>
    </row>
    <row r="580" spans="1:4" x14ac:dyDescent="0.25">
      <c r="A580" s="2" t="s">
        <v>2696</v>
      </c>
      <c r="B580" s="2" t="s">
        <v>2696</v>
      </c>
      <c r="C580" s="2" t="s">
        <v>2697</v>
      </c>
      <c r="D580" s="1">
        <f>COUNTIF(Table4[کد سیستم],Table2[[#This Row],[کد سیستم]])</f>
        <v>1</v>
      </c>
    </row>
    <row r="581" spans="1:4" x14ac:dyDescent="0.25">
      <c r="A581" s="2" t="s">
        <v>2698</v>
      </c>
      <c r="B581" s="2" t="s">
        <v>2698</v>
      </c>
      <c r="C581" s="2" t="s">
        <v>2699</v>
      </c>
      <c r="D581" s="1">
        <f>COUNTIF(Table4[کد سیستم],Table2[[#This Row],[کد سیستم]])</f>
        <v>1</v>
      </c>
    </row>
    <row r="582" spans="1:4" x14ac:dyDescent="0.25">
      <c r="A582" s="2" t="s">
        <v>2700</v>
      </c>
      <c r="B582" s="2" t="s">
        <v>2700</v>
      </c>
      <c r="C582" s="2" t="s">
        <v>2701</v>
      </c>
      <c r="D582" s="1">
        <f>COUNTIF(Table4[کد سیستم],Table2[[#This Row],[کد سیستم]])</f>
        <v>1</v>
      </c>
    </row>
    <row r="583" spans="1:4" x14ac:dyDescent="0.25">
      <c r="A583" s="2" t="s">
        <v>2702</v>
      </c>
      <c r="B583" s="2" t="s">
        <v>2702</v>
      </c>
      <c r="C583" s="2" t="s">
        <v>2703</v>
      </c>
      <c r="D583" s="1">
        <f>COUNTIF(Table4[کد سیستم],Table2[[#This Row],[کد سیستم]])</f>
        <v>1</v>
      </c>
    </row>
    <row r="584" spans="1:4" x14ac:dyDescent="0.25">
      <c r="A584" s="2" t="s">
        <v>2704</v>
      </c>
      <c r="B584" s="2">
        <v>1400</v>
      </c>
      <c r="C584" s="2" t="s">
        <v>2705</v>
      </c>
      <c r="D584" s="1">
        <f>COUNTIF(Table4[کد سیستم],Table2[[#This Row],[کد سیستم]])</f>
        <v>1</v>
      </c>
    </row>
    <row r="585" spans="1:4" x14ac:dyDescent="0.25">
      <c r="A585" s="2" t="s">
        <v>2706</v>
      </c>
      <c r="B585" s="2" t="s">
        <v>2706</v>
      </c>
      <c r="C585" s="2" t="s">
        <v>2707</v>
      </c>
      <c r="D585" s="1">
        <f>COUNTIF(Table4[کد سیستم],Table2[[#This Row],[کد سیستم]])</f>
        <v>1</v>
      </c>
    </row>
    <row r="586" spans="1:4" x14ac:dyDescent="0.25">
      <c r="A586" s="2" t="s">
        <v>2708</v>
      </c>
      <c r="B586" s="2" t="s">
        <v>2708</v>
      </c>
      <c r="C586" s="2" t="s">
        <v>2709</v>
      </c>
      <c r="D586" s="1">
        <f>COUNTIF(Table4[کد سیستم],Table2[[#This Row],[کد سیستم]])</f>
        <v>1</v>
      </c>
    </row>
    <row r="587" spans="1:4" x14ac:dyDescent="0.25">
      <c r="A587" s="2" t="s">
        <v>2710</v>
      </c>
      <c r="B587" s="2" t="s">
        <v>2710</v>
      </c>
      <c r="C587" s="2" t="s">
        <v>2711</v>
      </c>
      <c r="D587" s="1">
        <f>COUNTIF(Table4[کد سیستم],Table2[[#This Row],[کد سیستم]])</f>
        <v>1</v>
      </c>
    </row>
    <row r="588" spans="1:4" x14ac:dyDescent="0.25">
      <c r="A588" s="2" t="s">
        <v>2712</v>
      </c>
      <c r="B588" s="2" t="s">
        <v>2712</v>
      </c>
      <c r="C588" s="2" t="s">
        <v>2713</v>
      </c>
      <c r="D588" s="1">
        <f>COUNTIF(Table4[کد سیستم],Table2[[#This Row],[کد سیستم]])</f>
        <v>1</v>
      </c>
    </row>
    <row r="589" spans="1:4" x14ac:dyDescent="0.25">
      <c r="A589" s="2" t="s">
        <v>2714</v>
      </c>
      <c r="B589" s="2" t="s">
        <v>2714</v>
      </c>
      <c r="C589" s="2" t="s">
        <v>2715</v>
      </c>
      <c r="D589" s="1">
        <f>COUNTIF(Table4[کد سیستم],Table2[[#This Row],[کد سیستم]])</f>
        <v>1</v>
      </c>
    </row>
    <row r="590" spans="1:4" x14ac:dyDescent="0.25">
      <c r="A590" s="2" t="s">
        <v>2716</v>
      </c>
      <c r="B590" s="2">
        <v>150</v>
      </c>
      <c r="C590" s="2" t="s">
        <v>2717</v>
      </c>
      <c r="D590" s="1">
        <f>COUNTIF(Table4[کد سیستم],Table2[[#This Row],[کد سیستم]])</f>
        <v>1</v>
      </c>
    </row>
    <row r="591" spans="1:4" x14ac:dyDescent="0.25">
      <c r="A591" s="2" t="s">
        <v>2718</v>
      </c>
      <c r="B591" s="2">
        <v>1500</v>
      </c>
      <c r="C591" s="2" t="s">
        <v>2719</v>
      </c>
      <c r="D591" s="1">
        <f>COUNTIF(Table4[کد سیستم],Table2[[#This Row],[کد سیستم]])</f>
        <v>1</v>
      </c>
    </row>
    <row r="592" spans="1:4" x14ac:dyDescent="0.25">
      <c r="A592" s="2" t="s">
        <v>2720</v>
      </c>
      <c r="B592" s="2" t="s">
        <v>2720</v>
      </c>
      <c r="C592" s="2" t="s">
        <v>2721</v>
      </c>
      <c r="D592" s="1">
        <f>COUNTIF(Table4[کد سیستم],Table2[[#This Row],[کد سیستم]])</f>
        <v>1</v>
      </c>
    </row>
    <row r="593" spans="1:4" x14ac:dyDescent="0.25">
      <c r="A593" s="2" t="s">
        <v>2722</v>
      </c>
      <c r="B593" s="2">
        <v>1510</v>
      </c>
      <c r="C593" s="2" t="s">
        <v>2723</v>
      </c>
      <c r="D593" s="1">
        <f>COUNTIF(Table4[کد سیستم],Table2[[#This Row],[کد سیستم]])</f>
        <v>1</v>
      </c>
    </row>
    <row r="594" spans="1:4" x14ac:dyDescent="0.25">
      <c r="A594" s="2" t="s">
        <v>2724</v>
      </c>
      <c r="B594" s="2" t="s">
        <v>2724</v>
      </c>
      <c r="C594" s="2" t="s">
        <v>2725</v>
      </c>
      <c r="D594" s="1">
        <f>COUNTIF(Table4[کد سیستم],Table2[[#This Row],[کد سیستم]])</f>
        <v>1</v>
      </c>
    </row>
    <row r="595" spans="1:4" x14ac:dyDescent="0.25">
      <c r="A595" s="2" t="s">
        <v>2726</v>
      </c>
      <c r="B595" s="2" t="s">
        <v>2726</v>
      </c>
      <c r="C595" s="2" t="s">
        <v>2727</v>
      </c>
      <c r="D595" s="1">
        <f>COUNTIF(Table4[کد سیستم],Table2[[#This Row],[کد سیستم]])</f>
        <v>1</v>
      </c>
    </row>
    <row r="596" spans="1:4" x14ac:dyDescent="0.25">
      <c r="A596" s="2" t="s">
        <v>2728</v>
      </c>
      <c r="B596" s="2" t="s">
        <v>2728</v>
      </c>
      <c r="C596" s="2" t="s">
        <v>2729</v>
      </c>
      <c r="D596" s="1">
        <f>COUNTIF(Table4[کد سیستم],Table2[[#This Row],[کد سیستم]])</f>
        <v>1</v>
      </c>
    </row>
    <row r="597" spans="1:4" x14ac:dyDescent="0.25">
      <c r="A597" s="2" t="s">
        <v>2730</v>
      </c>
      <c r="B597" s="2" t="s">
        <v>2730</v>
      </c>
      <c r="C597" s="2" t="s">
        <v>2731</v>
      </c>
      <c r="D597" s="1">
        <f>COUNTIF(Table4[کد سیستم],Table2[[#This Row],[کد سیستم]])</f>
        <v>1</v>
      </c>
    </row>
    <row r="598" spans="1:4" x14ac:dyDescent="0.25">
      <c r="A598" s="2" t="s">
        <v>2732</v>
      </c>
      <c r="B598" s="2" t="s">
        <v>2732</v>
      </c>
      <c r="C598" s="2" t="s">
        <v>2733</v>
      </c>
      <c r="D598" s="1">
        <f>COUNTIF(Table4[کد سیستم],Table2[[#This Row],[کد سیستم]])</f>
        <v>1</v>
      </c>
    </row>
    <row r="599" spans="1:4" x14ac:dyDescent="0.25">
      <c r="A599" s="2" t="s">
        <v>2734</v>
      </c>
      <c r="B599" s="2" t="s">
        <v>2734</v>
      </c>
      <c r="C599" s="2" t="s">
        <v>2735</v>
      </c>
      <c r="D599" s="1">
        <f>COUNTIF(Table4[کد سیستم],Table2[[#This Row],[کد سیستم]])</f>
        <v>1</v>
      </c>
    </row>
    <row r="600" spans="1:4" x14ac:dyDescent="0.25">
      <c r="A600" s="2" t="s">
        <v>2736</v>
      </c>
      <c r="B600" s="2" t="s">
        <v>2736</v>
      </c>
      <c r="C600" s="2" t="s">
        <v>2737</v>
      </c>
      <c r="D600" s="1">
        <f>COUNTIF(Table4[کد سیستم],Table2[[#This Row],[کد سیستم]])</f>
        <v>1</v>
      </c>
    </row>
    <row r="601" spans="1:4" x14ac:dyDescent="0.25">
      <c r="A601" s="2" t="s">
        <v>2738</v>
      </c>
      <c r="B601" s="2" t="s">
        <v>2738</v>
      </c>
      <c r="C601" s="2" t="s">
        <v>2739</v>
      </c>
      <c r="D601" s="1">
        <f>COUNTIF(Table4[کد سیستم],Table2[[#This Row],[کد سیستم]])</f>
        <v>1</v>
      </c>
    </row>
    <row r="602" spans="1:4" x14ac:dyDescent="0.25">
      <c r="A602" s="2" t="s">
        <v>2740</v>
      </c>
      <c r="B602" s="2" t="s">
        <v>2740</v>
      </c>
      <c r="C602" s="2" t="s">
        <v>2741</v>
      </c>
      <c r="D602" s="1">
        <f>COUNTIF(Table4[کد سیستم],Table2[[#This Row],[کد سیستم]])</f>
        <v>1</v>
      </c>
    </row>
    <row r="603" spans="1:4" x14ac:dyDescent="0.25">
      <c r="A603" s="2" t="s">
        <v>2742</v>
      </c>
      <c r="B603" s="2" t="s">
        <v>2742</v>
      </c>
      <c r="C603" s="2" t="s">
        <v>2743</v>
      </c>
      <c r="D603" s="1">
        <f>COUNTIF(Table4[کد سیستم],Table2[[#This Row],[کد سیستم]])</f>
        <v>1</v>
      </c>
    </row>
    <row r="604" spans="1:4" x14ac:dyDescent="0.25">
      <c r="A604" s="2" t="s">
        <v>2744</v>
      </c>
      <c r="B604" s="2" t="s">
        <v>2744</v>
      </c>
      <c r="C604" s="2" t="s">
        <v>2745</v>
      </c>
      <c r="D604" s="1">
        <f>COUNTIF(Table4[کد سیستم],Table2[[#This Row],[کد سیستم]])</f>
        <v>1</v>
      </c>
    </row>
    <row r="605" spans="1:4" x14ac:dyDescent="0.25">
      <c r="A605" s="2" t="s">
        <v>2746</v>
      </c>
      <c r="B605" s="2" t="s">
        <v>2746</v>
      </c>
      <c r="C605" s="2" t="s">
        <v>2747</v>
      </c>
      <c r="D605" s="1">
        <f>COUNTIF(Table4[کد سیستم],Table2[[#This Row],[کد سیستم]])</f>
        <v>1</v>
      </c>
    </row>
    <row r="606" spans="1:4" x14ac:dyDescent="0.25">
      <c r="A606" s="2" t="s">
        <v>2748</v>
      </c>
      <c r="B606" s="2" t="s">
        <v>2748</v>
      </c>
      <c r="C606" s="2" t="s">
        <v>2749</v>
      </c>
      <c r="D606" s="1">
        <f>COUNTIF(Table4[کد سیستم],Table2[[#This Row],[کد سیستم]])</f>
        <v>1</v>
      </c>
    </row>
    <row r="607" spans="1:4" x14ac:dyDescent="0.25">
      <c r="A607" s="2" t="s">
        <v>2750</v>
      </c>
      <c r="B607" s="2" t="s">
        <v>2750</v>
      </c>
      <c r="C607" s="2" t="s">
        <v>2751</v>
      </c>
      <c r="D607" s="1">
        <f>COUNTIF(Table4[کد سیستم],Table2[[#This Row],[کد سیستم]])</f>
        <v>1</v>
      </c>
    </row>
    <row r="608" spans="1:4" x14ac:dyDescent="0.25">
      <c r="A608" s="2" t="s">
        <v>2752</v>
      </c>
      <c r="B608" s="2" t="s">
        <v>2752</v>
      </c>
      <c r="C608" s="2" t="s">
        <v>2753</v>
      </c>
      <c r="D608" s="1">
        <f>COUNTIF(Table4[کد سیستم],Table2[[#This Row],[کد سیستم]])</f>
        <v>1</v>
      </c>
    </row>
    <row r="609" spans="1:4" x14ac:dyDescent="0.25">
      <c r="A609" s="2" t="s">
        <v>2754</v>
      </c>
      <c r="B609" s="2" t="s">
        <v>2754</v>
      </c>
      <c r="C609" s="2" t="s">
        <v>2755</v>
      </c>
      <c r="D609" s="1">
        <f>COUNTIF(Table4[کد سیستم],Table2[[#This Row],[کد سیستم]])</f>
        <v>1</v>
      </c>
    </row>
    <row r="610" spans="1:4" x14ac:dyDescent="0.25">
      <c r="A610" s="2" t="s">
        <v>2756</v>
      </c>
      <c r="B610" s="2" t="s">
        <v>2756</v>
      </c>
      <c r="C610" s="2" t="s">
        <v>2757</v>
      </c>
      <c r="D610" s="1">
        <f>COUNTIF(Table4[کد سیستم],Table2[[#This Row],[کد سیستم]])</f>
        <v>1</v>
      </c>
    </row>
    <row r="611" spans="1:4" x14ac:dyDescent="0.25">
      <c r="A611" s="2" t="s">
        <v>2758</v>
      </c>
      <c r="B611" s="2" t="s">
        <v>2758</v>
      </c>
      <c r="C611" s="2" t="s">
        <v>2759</v>
      </c>
      <c r="D611" s="1">
        <f>COUNTIF(Table4[کد سیستم],Table2[[#This Row],[کد سیستم]])</f>
        <v>1</v>
      </c>
    </row>
    <row r="612" spans="1:4" x14ac:dyDescent="0.25">
      <c r="A612" s="2" t="s">
        <v>2760</v>
      </c>
      <c r="B612" s="2" t="s">
        <v>2760</v>
      </c>
      <c r="C612" s="2" t="s">
        <v>2761</v>
      </c>
      <c r="D612" s="1">
        <f>COUNTIF(Table4[کد سیستم],Table2[[#This Row],[کد سیستم]])</f>
        <v>1</v>
      </c>
    </row>
    <row r="613" spans="1:4" x14ac:dyDescent="0.25">
      <c r="A613" s="2" t="s">
        <v>2762</v>
      </c>
      <c r="B613" s="2" t="s">
        <v>2762</v>
      </c>
      <c r="C613" s="2" t="s">
        <v>2763</v>
      </c>
      <c r="D613" s="1">
        <f>COUNTIF(Table4[کد سیستم],Table2[[#This Row],[کد سیستم]])</f>
        <v>1</v>
      </c>
    </row>
    <row r="614" spans="1:4" x14ac:dyDescent="0.25">
      <c r="A614" s="2" t="s">
        <v>2764</v>
      </c>
      <c r="B614" s="2">
        <v>1520</v>
      </c>
      <c r="C614" s="2" t="s">
        <v>2765</v>
      </c>
      <c r="D614" s="1">
        <f>COUNTIF(Table4[کد سیستم],Table2[[#This Row],[کد سیستم]])</f>
        <v>1</v>
      </c>
    </row>
    <row r="615" spans="1:4" x14ac:dyDescent="0.25">
      <c r="A615" s="2" t="s">
        <v>2766</v>
      </c>
      <c r="B615" s="2" t="s">
        <v>2766</v>
      </c>
      <c r="C615" s="2" t="s">
        <v>2767</v>
      </c>
      <c r="D615" s="1">
        <f>COUNTIF(Table4[کد سیستم],Table2[[#This Row],[کد سیستم]])</f>
        <v>1</v>
      </c>
    </row>
    <row r="616" spans="1:4" x14ac:dyDescent="0.25">
      <c r="A616" s="2" t="s">
        <v>2768</v>
      </c>
      <c r="B616" s="2" t="s">
        <v>2768</v>
      </c>
      <c r="C616" s="2" t="s">
        <v>2769</v>
      </c>
      <c r="D616" s="1">
        <f>COUNTIF(Table4[کد سیستم],Table2[[#This Row],[کد سیستم]])</f>
        <v>1</v>
      </c>
    </row>
    <row r="617" spans="1:4" x14ac:dyDescent="0.25">
      <c r="A617" s="2" t="s">
        <v>2770</v>
      </c>
      <c r="B617" s="2" t="s">
        <v>2770</v>
      </c>
      <c r="C617" s="2" t="s">
        <v>2771</v>
      </c>
      <c r="D617" s="1">
        <f>COUNTIF(Table4[کد سیستم],Table2[[#This Row],[کد سیستم]])</f>
        <v>1</v>
      </c>
    </row>
    <row r="618" spans="1:4" x14ac:dyDescent="0.25">
      <c r="A618" s="2" t="s">
        <v>2772</v>
      </c>
      <c r="B618" s="2" t="s">
        <v>2772</v>
      </c>
      <c r="C618" s="2" t="s">
        <v>2773</v>
      </c>
      <c r="D618" s="1">
        <f>COUNTIF(Table4[کد سیستم],Table2[[#This Row],[کد سیستم]])</f>
        <v>1</v>
      </c>
    </row>
    <row r="619" spans="1:4" x14ac:dyDescent="0.25">
      <c r="A619" s="2" t="s">
        <v>2774</v>
      </c>
      <c r="B619" s="2" t="s">
        <v>2774</v>
      </c>
      <c r="C619" s="2" t="s">
        <v>2775</v>
      </c>
      <c r="D619" s="1">
        <f>COUNTIF(Table4[کد سیستم],Table2[[#This Row],[کد سیستم]])</f>
        <v>1</v>
      </c>
    </row>
    <row r="620" spans="1:4" x14ac:dyDescent="0.25">
      <c r="A620" s="2" t="s">
        <v>2776</v>
      </c>
      <c r="B620" s="2" t="s">
        <v>2776</v>
      </c>
      <c r="C620" s="2" t="s">
        <v>2777</v>
      </c>
      <c r="D620" s="1">
        <f>COUNTIF(Table4[کد سیستم],Table2[[#This Row],[کد سیستم]])</f>
        <v>1</v>
      </c>
    </row>
    <row r="621" spans="1:4" x14ac:dyDescent="0.25">
      <c r="A621" s="2" t="s">
        <v>2778</v>
      </c>
      <c r="B621" s="2" t="s">
        <v>2778</v>
      </c>
      <c r="C621" s="2" t="s">
        <v>2779</v>
      </c>
      <c r="D621" s="1">
        <f>COUNTIF(Table4[کد سیستم],Table2[[#This Row],[کد سیستم]])</f>
        <v>1</v>
      </c>
    </row>
    <row r="622" spans="1:4" x14ac:dyDescent="0.25">
      <c r="A622" s="2" t="s">
        <v>2780</v>
      </c>
      <c r="B622" s="2" t="s">
        <v>2780</v>
      </c>
      <c r="C622" s="2" t="s">
        <v>2781</v>
      </c>
      <c r="D622" s="1">
        <f>COUNTIF(Table4[کد سیستم],Table2[[#This Row],[کد سیستم]])</f>
        <v>1</v>
      </c>
    </row>
    <row r="623" spans="1:4" x14ac:dyDescent="0.25">
      <c r="A623" s="2" t="s">
        <v>2782</v>
      </c>
      <c r="B623" s="2" t="s">
        <v>2782</v>
      </c>
      <c r="C623" s="2" t="s">
        <v>2783</v>
      </c>
      <c r="D623" s="1">
        <f>COUNTIF(Table4[کد سیستم],Table2[[#This Row],[کد سیستم]])</f>
        <v>1</v>
      </c>
    </row>
    <row r="624" spans="1:4" x14ac:dyDescent="0.25">
      <c r="A624" s="2" t="s">
        <v>2784</v>
      </c>
      <c r="B624" s="2" t="s">
        <v>2784</v>
      </c>
      <c r="C624" s="2" t="s">
        <v>2785</v>
      </c>
      <c r="D624" s="1">
        <f>COUNTIF(Table4[کد سیستم],Table2[[#This Row],[کد سیستم]])</f>
        <v>1</v>
      </c>
    </row>
    <row r="625" spans="1:4" x14ac:dyDescent="0.25">
      <c r="A625" s="2" t="s">
        <v>2786</v>
      </c>
      <c r="B625" s="2" t="s">
        <v>2786</v>
      </c>
      <c r="C625" s="2" t="s">
        <v>2787</v>
      </c>
      <c r="D625" s="1">
        <f>COUNTIF(Table4[کد سیستم],Table2[[#This Row],[کد سیستم]])</f>
        <v>1</v>
      </c>
    </row>
    <row r="626" spans="1:4" x14ac:dyDescent="0.25">
      <c r="A626" s="2" t="s">
        <v>2788</v>
      </c>
      <c r="B626" s="2" t="s">
        <v>2788</v>
      </c>
      <c r="C626" s="2" t="s">
        <v>2789</v>
      </c>
      <c r="D626" s="1">
        <f>COUNTIF(Table4[کد سیستم],Table2[[#This Row],[کد سیستم]])</f>
        <v>1</v>
      </c>
    </row>
    <row r="627" spans="1:4" x14ac:dyDescent="0.25">
      <c r="A627" s="2" t="s">
        <v>2790</v>
      </c>
      <c r="B627" s="2" t="s">
        <v>2790</v>
      </c>
      <c r="C627" s="2" t="s">
        <v>2791</v>
      </c>
      <c r="D627" s="1">
        <f>COUNTIF(Table4[کد سیستم],Table2[[#This Row],[کد سیستم]])</f>
        <v>1</v>
      </c>
    </row>
    <row r="628" spans="1:4" x14ac:dyDescent="0.25">
      <c r="A628" s="2" t="s">
        <v>2792</v>
      </c>
      <c r="B628" s="2" t="s">
        <v>2792</v>
      </c>
      <c r="C628" s="2" t="s">
        <v>2793</v>
      </c>
      <c r="D628" s="1">
        <f>COUNTIF(Table4[کد سیستم],Table2[[#This Row],[کد سیستم]])</f>
        <v>1</v>
      </c>
    </row>
    <row r="629" spans="1:4" x14ac:dyDescent="0.25">
      <c r="A629" s="2" t="s">
        <v>2794</v>
      </c>
      <c r="B629" s="2" t="s">
        <v>2794</v>
      </c>
      <c r="C629" s="2" t="s">
        <v>2795</v>
      </c>
      <c r="D629" s="1">
        <f>COUNTIF(Table4[کد سیستم],Table2[[#This Row],[کد سیستم]])</f>
        <v>1</v>
      </c>
    </row>
    <row r="630" spans="1:4" x14ac:dyDescent="0.25">
      <c r="A630" s="2" t="s">
        <v>2796</v>
      </c>
      <c r="B630" s="2" t="s">
        <v>2796</v>
      </c>
      <c r="C630" s="2" t="s">
        <v>2797</v>
      </c>
      <c r="D630" s="1">
        <f>COUNTIF(Table4[کد سیستم],Table2[[#This Row],[کد سیستم]])</f>
        <v>1</v>
      </c>
    </row>
    <row r="631" spans="1:4" x14ac:dyDescent="0.25">
      <c r="A631" s="2" t="s">
        <v>2798</v>
      </c>
      <c r="B631" s="2" t="s">
        <v>2798</v>
      </c>
      <c r="C631" s="2" t="s">
        <v>2799</v>
      </c>
      <c r="D631" s="1">
        <f>COUNTIF(Table4[کد سیستم],Table2[[#This Row],[کد سیستم]])</f>
        <v>1</v>
      </c>
    </row>
    <row r="632" spans="1:4" x14ac:dyDescent="0.25">
      <c r="A632" s="2" t="s">
        <v>2800</v>
      </c>
      <c r="B632" s="2" t="s">
        <v>2800</v>
      </c>
      <c r="C632" s="2" t="s">
        <v>2801</v>
      </c>
      <c r="D632" s="1">
        <f>COUNTIF(Table4[کد سیستم],Table2[[#This Row],[کد سیستم]])</f>
        <v>1</v>
      </c>
    </row>
    <row r="633" spans="1:4" x14ac:dyDescent="0.25">
      <c r="A633" s="2" t="s">
        <v>2802</v>
      </c>
      <c r="B633" s="2" t="s">
        <v>2802</v>
      </c>
      <c r="C633" s="2" t="s">
        <v>2803</v>
      </c>
      <c r="D633" s="1">
        <f>COUNTIF(Table4[کد سیستم],Table2[[#This Row],[کد سیستم]])</f>
        <v>1</v>
      </c>
    </row>
    <row r="634" spans="1:4" x14ac:dyDescent="0.25">
      <c r="A634" s="2" t="s">
        <v>2804</v>
      </c>
      <c r="B634" s="2" t="s">
        <v>2804</v>
      </c>
      <c r="C634" s="2" t="s">
        <v>2805</v>
      </c>
      <c r="D634" s="1">
        <f>COUNTIF(Table4[کد سیستم],Table2[[#This Row],[کد سیستم]])</f>
        <v>1</v>
      </c>
    </row>
    <row r="635" spans="1:4" x14ac:dyDescent="0.25">
      <c r="A635" s="2" t="s">
        <v>2806</v>
      </c>
      <c r="B635" s="2" t="s">
        <v>2806</v>
      </c>
      <c r="C635" s="2" t="s">
        <v>2807</v>
      </c>
      <c r="D635" s="1">
        <f>COUNTIF(Table4[کد سیستم],Table2[[#This Row],[کد سیستم]])</f>
        <v>1</v>
      </c>
    </row>
    <row r="636" spans="1:4" x14ac:dyDescent="0.25">
      <c r="A636" s="2" t="s">
        <v>2808</v>
      </c>
      <c r="B636" s="2" t="s">
        <v>2808</v>
      </c>
      <c r="C636" s="2" t="s">
        <v>2809</v>
      </c>
      <c r="D636" s="1">
        <f>COUNTIF(Table4[کد سیستم],Table2[[#This Row],[کد سیستم]])</f>
        <v>1</v>
      </c>
    </row>
    <row r="637" spans="1:4" x14ac:dyDescent="0.25">
      <c r="A637" s="2" t="s">
        <v>2810</v>
      </c>
      <c r="B637" s="2" t="s">
        <v>2810</v>
      </c>
      <c r="C637" s="2" t="s">
        <v>2811</v>
      </c>
      <c r="D637" s="1">
        <f>COUNTIF(Table4[کد سیستم],Table2[[#This Row],[کد سیستم]])</f>
        <v>1</v>
      </c>
    </row>
    <row r="638" spans="1:4" x14ac:dyDescent="0.25">
      <c r="A638" s="2" t="s">
        <v>2812</v>
      </c>
      <c r="B638" s="2" t="s">
        <v>2812</v>
      </c>
      <c r="C638" s="2" t="s">
        <v>2813</v>
      </c>
      <c r="D638" s="1">
        <f>COUNTIF(Table4[کد سیستم],Table2[[#This Row],[کد سیستم]])</f>
        <v>1</v>
      </c>
    </row>
    <row r="639" spans="1:4" x14ac:dyDescent="0.25">
      <c r="A639" s="2" t="s">
        <v>2814</v>
      </c>
      <c r="B639" s="2" t="s">
        <v>2814</v>
      </c>
      <c r="C639" s="2" t="s">
        <v>2815</v>
      </c>
      <c r="D639" s="1">
        <f>COUNTIF(Table4[کد سیستم],Table2[[#This Row],[کد سیستم]])</f>
        <v>1</v>
      </c>
    </row>
    <row r="640" spans="1:4" x14ac:dyDescent="0.25">
      <c r="A640" s="2" t="s">
        <v>2816</v>
      </c>
      <c r="B640" s="2" t="s">
        <v>2816</v>
      </c>
      <c r="C640" s="2" t="s">
        <v>2817</v>
      </c>
      <c r="D640" s="1">
        <f>COUNTIF(Table4[کد سیستم],Table2[[#This Row],[کد سیستم]])</f>
        <v>1</v>
      </c>
    </row>
    <row r="641" spans="1:4" x14ac:dyDescent="0.25">
      <c r="A641" s="2" t="s">
        <v>2818</v>
      </c>
      <c r="B641" s="2">
        <v>1530</v>
      </c>
      <c r="C641" s="2" t="s">
        <v>2819</v>
      </c>
      <c r="D641" s="1">
        <f>COUNTIF(Table4[کد سیستم],Table2[[#This Row],[کد سیستم]])</f>
        <v>1</v>
      </c>
    </row>
    <row r="642" spans="1:4" x14ac:dyDescent="0.25">
      <c r="A642" s="2" t="s">
        <v>2820</v>
      </c>
      <c r="B642" s="2" t="s">
        <v>2820</v>
      </c>
      <c r="C642" s="2" t="s">
        <v>2821</v>
      </c>
      <c r="D642" s="1">
        <f>COUNTIF(Table4[کد سیستم],Table2[[#This Row],[کد سیستم]])</f>
        <v>1</v>
      </c>
    </row>
    <row r="643" spans="1:4" x14ac:dyDescent="0.25">
      <c r="A643" s="2" t="s">
        <v>3870</v>
      </c>
      <c r="B643" s="2">
        <v>1540</v>
      </c>
      <c r="C643" s="2" t="s">
        <v>2823</v>
      </c>
      <c r="D643" s="1">
        <f>COUNTIF(Table4[کد سیستم],Table2[[#This Row],[کد سیستم]])</f>
        <v>1</v>
      </c>
    </row>
    <row r="644" spans="1:4" x14ac:dyDescent="0.25">
      <c r="A644" s="2" t="s">
        <v>2824</v>
      </c>
      <c r="B644" s="2" t="s">
        <v>2824</v>
      </c>
      <c r="C644" s="2" t="s">
        <v>2825</v>
      </c>
      <c r="D644" s="1">
        <f>COUNTIF(Table4[کد سیستم],Table2[[#This Row],[کد سیستم]])</f>
        <v>1</v>
      </c>
    </row>
    <row r="645" spans="1:4" x14ac:dyDescent="0.25">
      <c r="A645" s="2" t="s">
        <v>2826</v>
      </c>
      <c r="B645" s="2" t="s">
        <v>2826</v>
      </c>
      <c r="C645" s="2" t="s">
        <v>2827</v>
      </c>
      <c r="D645" s="1">
        <f>COUNTIF(Table4[کد سیستم],Table2[[#This Row],[کد سیستم]])</f>
        <v>1</v>
      </c>
    </row>
    <row r="646" spans="1:4" x14ac:dyDescent="0.25">
      <c r="A646" s="2" t="s">
        <v>3871</v>
      </c>
      <c r="B646" s="2">
        <v>1550</v>
      </c>
      <c r="C646" s="2" t="s">
        <v>2829</v>
      </c>
      <c r="D646" s="1">
        <f>COUNTIF(Table4[کد سیستم],Table2[[#This Row],[کد سیستم]])</f>
        <v>1</v>
      </c>
    </row>
    <row r="647" spans="1:4" x14ac:dyDescent="0.25">
      <c r="A647" s="2" t="s">
        <v>2830</v>
      </c>
      <c r="B647" s="2" t="s">
        <v>2830</v>
      </c>
      <c r="C647" s="2" t="s">
        <v>2831</v>
      </c>
      <c r="D647" s="1">
        <f>COUNTIF(Table4[کد سیستم],Table2[[#This Row],[کد سیستم]])</f>
        <v>1</v>
      </c>
    </row>
    <row r="648" spans="1:4" x14ac:dyDescent="0.25">
      <c r="A648" s="2" t="s">
        <v>2832</v>
      </c>
      <c r="B648" s="2" t="s">
        <v>2832</v>
      </c>
      <c r="C648" s="2" t="s">
        <v>2833</v>
      </c>
      <c r="D648" s="1">
        <f>COUNTIF(Table4[کد سیستم],Table2[[#This Row],[کد سیستم]])</f>
        <v>1</v>
      </c>
    </row>
    <row r="649" spans="1:4" x14ac:dyDescent="0.25">
      <c r="A649" s="2" t="s">
        <v>2834</v>
      </c>
      <c r="B649" s="2" t="s">
        <v>2834</v>
      </c>
      <c r="C649" s="2" t="s">
        <v>2835</v>
      </c>
      <c r="D649" s="1">
        <f>COUNTIF(Table4[کد سیستم],Table2[[#This Row],[کد سیستم]])</f>
        <v>1</v>
      </c>
    </row>
    <row r="650" spans="1:4" x14ac:dyDescent="0.25">
      <c r="A650" s="2" t="s">
        <v>2836</v>
      </c>
      <c r="B650" s="2" t="s">
        <v>2836</v>
      </c>
      <c r="C650" s="2" t="s">
        <v>2837</v>
      </c>
      <c r="D650" s="1">
        <f>COUNTIF(Table4[کد سیستم],Table2[[#This Row],[کد سیستم]])</f>
        <v>1</v>
      </c>
    </row>
    <row r="651" spans="1:4" x14ac:dyDescent="0.25">
      <c r="A651" s="2" t="s">
        <v>2838</v>
      </c>
      <c r="B651" s="2" t="s">
        <v>2838</v>
      </c>
      <c r="C651" s="2" t="s">
        <v>2839</v>
      </c>
      <c r="D651" s="1">
        <f>COUNTIF(Table4[کد سیستم],Table2[[#This Row],[کد سیستم]])</f>
        <v>1</v>
      </c>
    </row>
    <row r="652" spans="1:4" x14ac:dyDescent="0.25">
      <c r="A652" s="2" t="s">
        <v>2840</v>
      </c>
      <c r="B652" s="2" t="s">
        <v>2840</v>
      </c>
      <c r="C652" s="2" t="s">
        <v>2841</v>
      </c>
      <c r="D652" s="1">
        <f>COUNTIF(Table4[کد سیستم],Table2[[#This Row],[کد سیستم]])</f>
        <v>1</v>
      </c>
    </row>
    <row r="653" spans="1:4" x14ac:dyDescent="0.25">
      <c r="A653" s="2" t="s">
        <v>3872</v>
      </c>
      <c r="B653" s="2">
        <v>1560</v>
      </c>
      <c r="C653" s="2" t="s">
        <v>2843</v>
      </c>
      <c r="D653" s="1">
        <f>COUNTIF(Table4[کد سیستم],Table2[[#This Row],[کد سیستم]])</f>
        <v>1</v>
      </c>
    </row>
    <row r="654" spans="1:4" x14ac:dyDescent="0.25">
      <c r="A654" s="2" t="s">
        <v>2844</v>
      </c>
      <c r="B654" s="2" t="s">
        <v>2844</v>
      </c>
      <c r="C654" s="2" t="s">
        <v>2845</v>
      </c>
      <c r="D654" s="1">
        <f>COUNTIF(Table4[کد سیستم],Table2[[#This Row],[کد سیستم]])</f>
        <v>1</v>
      </c>
    </row>
    <row r="655" spans="1:4" x14ac:dyDescent="0.25">
      <c r="A655" s="2" t="s">
        <v>2846</v>
      </c>
      <c r="B655" s="2" t="s">
        <v>2846</v>
      </c>
      <c r="C655" s="2" t="s">
        <v>2847</v>
      </c>
      <c r="D655" s="1">
        <f>COUNTIF(Table4[کد سیستم],Table2[[#This Row],[کد سیستم]])</f>
        <v>1</v>
      </c>
    </row>
    <row r="656" spans="1:4" x14ac:dyDescent="0.25">
      <c r="A656" s="2" t="s">
        <v>2848</v>
      </c>
      <c r="B656" s="2" t="s">
        <v>2848</v>
      </c>
      <c r="C656" s="2" t="s">
        <v>2849</v>
      </c>
      <c r="D656" s="1">
        <f>COUNTIF(Table4[کد سیستم],Table2[[#This Row],[کد سیستم]])</f>
        <v>1</v>
      </c>
    </row>
    <row r="657" spans="1:4" x14ac:dyDescent="0.25">
      <c r="A657" s="2" t="s">
        <v>2850</v>
      </c>
      <c r="B657" s="2" t="s">
        <v>2850</v>
      </c>
      <c r="C657" s="2" t="s">
        <v>2851</v>
      </c>
      <c r="D657" s="1">
        <f>COUNTIF(Table4[کد سیستم],Table2[[#This Row],[کد سیستم]])</f>
        <v>1</v>
      </c>
    </row>
    <row r="658" spans="1:4" x14ac:dyDescent="0.25">
      <c r="A658" s="2" t="s">
        <v>3873</v>
      </c>
      <c r="B658" s="2">
        <v>1570</v>
      </c>
      <c r="C658" s="2" t="s">
        <v>2853</v>
      </c>
      <c r="D658" s="1">
        <f>COUNTIF(Table4[کد سیستم],Table2[[#This Row],[کد سیستم]])</f>
        <v>1</v>
      </c>
    </row>
    <row r="659" spans="1:4" x14ac:dyDescent="0.25">
      <c r="A659" s="2" t="s">
        <v>2854</v>
      </c>
      <c r="B659" s="2" t="s">
        <v>2854</v>
      </c>
      <c r="C659" s="2" t="s">
        <v>2855</v>
      </c>
      <c r="D659" s="1">
        <f>COUNTIF(Table4[کد سیستم],Table2[[#This Row],[کد سیستم]])</f>
        <v>1</v>
      </c>
    </row>
    <row r="660" spans="1:4" x14ac:dyDescent="0.25">
      <c r="A660" s="2" t="s">
        <v>2856</v>
      </c>
      <c r="B660" s="2" t="s">
        <v>2856</v>
      </c>
      <c r="C660" s="2" t="s">
        <v>2857</v>
      </c>
      <c r="D660" s="1">
        <f>COUNTIF(Table4[کد سیستم],Table2[[#This Row],[کد سیستم]])</f>
        <v>1</v>
      </c>
    </row>
    <row r="661" spans="1:4" x14ac:dyDescent="0.25">
      <c r="A661" s="2" t="s">
        <v>2858</v>
      </c>
      <c r="B661" s="2" t="s">
        <v>2858</v>
      </c>
      <c r="C661" s="2" t="s">
        <v>2859</v>
      </c>
      <c r="D661" s="1">
        <f>COUNTIF(Table4[کد سیستم],Table2[[#This Row],[کد سیستم]])</f>
        <v>1</v>
      </c>
    </row>
    <row r="662" spans="1:4" x14ac:dyDescent="0.25">
      <c r="A662" s="2" t="s">
        <v>2860</v>
      </c>
      <c r="B662" s="2" t="s">
        <v>2860</v>
      </c>
      <c r="C662" s="2" t="s">
        <v>2861</v>
      </c>
      <c r="D662" s="1">
        <f>COUNTIF(Table4[کد سیستم],Table2[[#This Row],[کد سیستم]])</f>
        <v>1</v>
      </c>
    </row>
    <row r="663" spans="1:4" x14ac:dyDescent="0.25">
      <c r="A663" s="2" t="s">
        <v>2862</v>
      </c>
      <c r="B663" s="2" t="s">
        <v>2862</v>
      </c>
      <c r="C663" s="2" t="s">
        <v>2863</v>
      </c>
      <c r="D663" s="1">
        <f>COUNTIF(Table4[کد سیستم],Table2[[#This Row],[کد سیستم]])</f>
        <v>1</v>
      </c>
    </row>
    <row r="664" spans="1:4" x14ac:dyDescent="0.25">
      <c r="A664" s="2" t="s">
        <v>2864</v>
      </c>
      <c r="B664" s="2" t="s">
        <v>2864</v>
      </c>
      <c r="C664" s="2" t="s">
        <v>2865</v>
      </c>
      <c r="D664" s="1">
        <f>COUNTIF(Table4[کد سیستم],Table2[[#This Row],[کد سیستم]])</f>
        <v>1</v>
      </c>
    </row>
    <row r="665" spans="1:4" x14ac:dyDescent="0.25">
      <c r="A665" s="2" t="s">
        <v>2866</v>
      </c>
      <c r="B665" s="2" t="s">
        <v>2866</v>
      </c>
      <c r="C665" s="2" t="s">
        <v>2867</v>
      </c>
      <c r="D665" s="1">
        <f>COUNTIF(Table4[کد سیستم],Table2[[#This Row],[کد سیستم]])</f>
        <v>1</v>
      </c>
    </row>
    <row r="666" spans="1:4" x14ac:dyDescent="0.25">
      <c r="A666" s="2" t="s">
        <v>2868</v>
      </c>
      <c r="B666" s="2" t="s">
        <v>2868</v>
      </c>
      <c r="C666" s="2" t="s">
        <v>2869</v>
      </c>
      <c r="D666" s="1">
        <f>COUNTIF(Table4[کد سیستم],Table2[[#This Row],[کد سیستم]])</f>
        <v>1</v>
      </c>
    </row>
    <row r="667" spans="1:4" x14ac:dyDescent="0.25">
      <c r="A667" s="2" t="s">
        <v>2870</v>
      </c>
      <c r="B667" s="2" t="s">
        <v>2870</v>
      </c>
      <c r="C667" s="2" t="s">
        <v>2871</v>
      </c>
      <c r="D667" s="1">
        <f>COUNTIF(Table4[کد سیستم],Table2[[#This Row],[کد سیستم]])</f>
        <v>1</v>
      </c>
    </row>
    <row r="668" spans="1:4" x14ac:dyDescent="0.25">
      <c r="A668" s="2" t="s">
        <v>2872</v>
      </c>
      <c r="B668" s="2" t="s">
        <v>2872</v>
      </c>
      <c r="C668" s="2" t="s">
        <v>2873</v>
      </c>
      <c r="D668" s="1">
        <f>COUNTIF(Table4[کد سیستم],Table2[[#This Row],[کد سیستم]])</f>
        <v>1</v>
      </c>
    </row>
    <row r="669" spans="1:4" x14ac:dyDescent="0.25">
      <c r="A669" s="2" t="s">
        <v>3874</v>
      </c>
      <c r="B669" s="2">
        <v>1580</v>
      </c>
      <c r="C669" s="2" t="s">
        <v>2875</v>
      </c>
      <c r="D669" s="1">
        <f>COUNTIF(Table4[کد سیستم],Table2[[#This Row],[کد سیستم]])</f>
        <v>1</v>
      </c>
    </row>
    <row r="670" spans="1:4" x14ac:dyDescent="0.25">
      <c r="A670" s="2" t="s">
        <v>2876</v>
      </c>
      <c r="B670" s="2" t="s">
        <v>2876</v>
      </c>
      <c r="C670" s="2" t="s">
        <v>2877</v>
      </c>
      <c r="D670" s="1">
        <f>COUNTIF(Table4[کد سیستم],Table2[[#This Row],[کد سیستم]])</f>
        <v>1</v>
      </c>
    </row>
    <row r="671" spans="1:4" x14ac:dyDescent="0.25">
      <c r="A671" s="2" t="s">
        <v>2878</v>
      </c>
      <c r="B671" s="2" t="s">
        <v>2878</v>
      </c>
      <c r="C671" s="2" t="s">
        <v>2879</v>
      </c>
      <c r="D671" s="1">
        <f>COUNTIF(Table4[کد سیستم],Table2[[#This Row],[کد سیستم]])</f>
        <v>1</v>
      </c>
    </row>
    <row r="672" spans="1:4" x14ac:dyDescent="0.25">
      <c r="A672" s="2" t="s">
        <v>2880</v>
      </c>
      <c r="B672" s="2" t="s">
        <v>2880</v>
      </c>
      <c r="C672" s="2" t="s">
        <v>2881</v>
      </c>
      <c r="D672" s="1">
        <f>COUNTIF(Table4[کد سیستم],Table2[[#This Row],[کد سیستم]])</f>
        <v>1</v>
      </c>
    </row>
    <row r="673" spans="1:4" x14ac:dyDescent="0.25">
      <c r="A673" s="2" t="s">
        <v>3875</v>
      </c>
      <c r="B673" s="2">
        <v>1590</v>
      </c>
      <c r="C673" s="2" t="s">
        <v>2883</v>
      </c>
      <c r="D673" s="1">
        <f>COUNTIF(Table4[کد سیستم],Table2[[#This Row],[کد سیستم]])</f>
        <v>1</v>
      </c>
    </row>
    <row r="674" spans="1:4" x14ac:dyDescent="0.25">
      <c r="A674" s="2" t="s">
        <v>2884</v>
      </c>
      <c r="B674" s="2" t="s">
        <v>2884</v>
      </c>
      <c r="C674" s="2" t="s">
        <v>2885</v>
      </c>
      <c r="D674" s="1">
        <f>COUNTIF(Table4[کد سیستم],Table2[[#This Row],[کد سیستم]])</f>
        <v>1</v>
      </c>
    </row>
    <row r="675" spans="1:4" x14ac:dyDescent="0.25">
      <c r="A675" s="2" t="s">
        <v>2886</v>
      </c>
      <c r="B675" s="2" t="s">
        <v>2886</v>
      </c>
      <c r="C675" s="2" t="s">
        <v>2887</v>
      </c>
      <c r="D675" s="1">
        <f>COUNTIF(Table4[کد سیستم],Table2[[#This Row],[کد سیستم]])</f>
        <v>1</v>
      </c>
    </row>
    <row r="676" spans="1:4" x14ac:dyDescent="0.25">
      <c r="A676" s="2" t="s">
        <v>2888</v>
      </c>
      <c r="B676" s="2" t="s">
        <v>2888</v>
      </c>
      <c r="C676" s="2" t="s">
        <v>2889</v>
      </c>
      <c r="D676" s="1">
        <f>COUNTIF(Table4[کد سیستم],Table2[[#This Row],[کد سیستم]])</f>
        <v>1</v>
      </c>
    </row>
    <row r="677" spans="1:4" x14ac:dyDescent="0.25">
      <c r="A677" s="2" t="s">
        <v>2890</v>
      </c>
      <c r="B677" s="2" t="s">
        <v>2890</v>
      </c>
      <c r="C677" s="2" t="s">
        <v>2891</v>
      </c>
      <c r="D677" s="1">
        <f>COUNTIF(Table4[کد سیستم],Table2[[#This Row],[کد سیستم]])</f>
        <v>1</v>
      </c>
    </row>
    <row r="678" spans="1:4" x14ac:dyDescent="0.25">
      <c r="A678" s="2" t="s">
        <v>2892</v>
      </c>
      <c r="B678" s="2" t="s">
        <v>2892</v>
      </c>
      <c r="C678" s="2" t="s">
        <v>2893</v>
      </c>
      <c r="D678" s="1">
        <f>COUNTIF(Table4[کد سیستم],Table2[[#This Row],[کد سیستم]])</f>
        <v>1</v>
      </c>
    </row>
    <row r="679" spans="1:4" x14ac:dyDescent="0.25">
      <c r="A679" s="2" t="s">
        <v>2894</v>
      </c>
      <c r="B679" s="2" t="s">
        <v>2894</v>
      </c>
      <c r="C679" s="2" t="s">
        <v>2895</v>
      </c>
      <c r="D679" s="1">
        <f>COUNTIF(Table4[کد سیستم],Table2[[#This Row],[کد سیستم]])</f>
        <v>1</v>
      </c>
    </row>
    <row r="680" spans="1:4" x14ac:dyDescent="0.25">
      <c r="A680" s="2" t="s">
        <v>2896</v>
      </c>
      <c r="B680" s="2" t="s">
        <v>2896</v>
      </c>
      <c r="C680" s="2" t="s">
        <v>2897</v>
      </c>
      <c r="D680" s="1">
        <f>COUNTIF(Table4[کد سیستم],Table2[[#This Row],[کد سیستم]])</f>
        <v>1</v>
      </c>
    </row>
    <row r="681" spans="1:4" x14ac:dyDescent="0.25">
      <c r="A681" s="2" t="s">
        <v>2898</v>
      </c>
      <c r="B681" s="2" t="s">
        <v>2898</v>
      </c>
      <c r="C681" s="2" t="s">
        <v>2899</v>
      </c>
      <c r="D681" s="1">
        <f>COUNTIF(Table4[کد سیستم],Table2[[#This Row],[کد سیستم]])</f>
        <v>1</v>
      </c>
    </row>
    <row r="682" spans="1:4" x14ac:dyDescent="0.25">
      <c r="A682" s="2" t="s">
        <v>2900</v>
      </c>
      <c r="B682" s="2" t="s">
        <v>2900</v>
      </c>
      <c r="C682" s="2" t="s">
        <v>2901</v>
      </c>
      <c r="D682" s="1">
        <f>COUNTIF(Table4[کد سیستم],Table2[[#This Row],[کد سیستم]])</f>
        <v>1</v>
      </c>
    </row>
    <row r="683" spans="1:4" x14ac:dyDescent="0.25">
      <c r="A683" s="2" t="s">
        <v>2902</v>
      </c>
      <c r="B683" s="2" t="s">
        <v>2902</v>
      </c>
      <c r="C683" s="2" t="s">
        <v>2903</v>
      </c>
      <c r="D683" s="1">
        <f>COUNTIF(Table4[کد سیستم],Table2[[#This Row],[کد سیستم]])</f>
        <v>1</v>
      </c>
    </row>
    <row r="684" spans="1:4" x14ac:dyDescent="0.25">
      <c r="A684" s="2" t="s">
        <v>2904</v>
      </c>
      <c r="B684" s="2" t="s">
        <v>2904</v>
      </c>
      <c r="C684" s="2" t="s">
        <v>2905</v>
      </c>
      <c r="D684" s="1">
        <f>COUNTIF(Table4[کد سیستم],Table2[[#This Row],[کد سیستم]])</f>
        <v>1</v>
      </c>
    </row>
    <row r="685" spans="1:4" x14ac:dyDescent="0.25">
      <c r="A685" s="2" t="s">
        <v>2906</v>
      </c>
      <c r="B685" s="2" t="s">
        <v>2906</v>
      </c>
      <c r="C685" s="2" t="s">
        <v>2907</v>
      </c>
      <c r="D685" s="1">
        <f>COUNTIF(Table4[کد سیستم],Table2[[#This Row],[کد سیستم]])</f>
        <v>1</v>
      </c>
    </row>
    <row r="686" spans="1:4" x14ac:dyDescent="0.25">
      <c r="A686" s="2" t="s">
        <v>2908</v>
      </c>
      <c r="B686" s="2" t="s">
        <v>2908</v>
      </c>
      <c r="C686" s="2" t="s">
        <v>2909</v>
      </c>
      <c r="D686" s="1">
        <f>COUNTIF(Table4[کد سیستم],Table2[[#This Row],[کد سیستم]])</f>
        <v>1</v>
      </c>
    </row>
    <row r="687" spans="1:4" x14ac:dyDescent="0.25">
      <c r="A687" s="2" t="s">
        <v>2910</v>
      </c>
      <c r="B687" s="2" t="s">
        <v>2910</v>
      </c>
      <c r="C687" s="2" t="s">
        <v>2911</v>
      </c>
      <c r="D687" s="1">
        <f>COUNTIF(Table4[کد سیستم],Table2[[#This Row],[کد سیستم]])</f>
        <v>1</v>
      </c>
    </row>
    <row r="688" spans="1:4" x14ac:dyDescent="0.25">
      <c r="A688" s="2" t="s">
        <v>2912</v>
      </c>
      <c r="B688" s="2" t="s">
        <v>2912</v>
      </c>
      <c r="C688" s="2" t="s">
        <v>2913</v>
      </c>
      <c r="D688" s="1">
        <f>COUNTIF(Table4[کد سیستم],Table2[[#This Row],[کد سیستم]])</f>
        <v>1</v>
      </c>
    </row>
    <row r="689" spans="1:4" x14ac:dyDescent="0.25">
      <c r="A689" s="2" t="s">
        <v>2914</v>
      </c>
      <c r="B689" s="2">
        <v>160</v>
      </c>
      <c r="C689" s="2" t="s">
        <v>2915</v>
      </c>
      <c r="D689" s="1">
        <f>COUNTIF(Table4[کد سیستم],Table2[[#This Row],[کد سیستم]])</f>
        <v>1</v>
      </c>
    </row>
    <row r="690" spans="1:4" x14ac:dyDescent="0.25">
      <c r="A690" s="2" t="s">
        <v>2916</v>
      </c>
      <c r="B690" s="2">
        <v>200</v>
      </c>
      <c r="C690" s="2" t="s">
        <v>2917</v>
      </c>
      <c r="D690" s="1">
        <f>COUNTIF(Table4[کد سیستم],Table2[[#This Row],[کد سیستم]])</f>
        <v>1</v>
      </c>
    </row>
    <row r="691" spans="1:4" x14ac:dyDescent="0.25">
      <c r="A691" s="2" t="s">
        <v>2918</v>
      </c>
      <c r="B691" s="2">
        <v>210</v>
      </c>
      <c r="C691" s="2" t="s">
        <v>2919</v>
      </c>
      <c r="D691" s="1">
        <f>COUNTIF(Table4[کد سیستم],Table2[[#This Row],[کد سیستم]])</f>
        <v>1</v>
      </c>
    </row>
    <row r="692" spans="1:4" x14ac:dyDescent="0.25">
      <c r="A692" s="2" t="s">
        <v>2920</v>
      </c>
      <c r="B692" s="2">
        <v>300</v>
      </c>
      <c r="C692" s="2" t="s">
        <v>2921</v>
      </c>
      <c r="D692" s="1">
        <f>COUNTIF(Table4[کد سیستم],Table2[[#This Row],[کد سیستم]])</f>
        <v>1</v>
      </c>
    </row>
    <row r="693" spans="1:4" x14ac:dyDescent="0.25">
      <c r="A693" s="2" t="s">
        <v>2922</v>
      </c>
      <c r="B693" s="2">
        <v>310</v>
      </c>
      <c r="C693" s="2" t="s">
        <v>2923</v>
      </c>
      <c r="D693" s="1">
        <f>COUNTIF(Table4[کد سیستم],Table2[[#This Row],[کد سیستم]])</f>
        <v>1</v>
      </c>
    </row>
    <row r="694" spans="1:4" x14ac:dyDescent="0.25">
      <c r="A694" s="2" t="s">
        <v>2924</v>
      </c>
      <c r="B694" s="2">
        <v>330</v>
      </c>
      <c r="C694" s="2" t="s">
        <v>2925</v>
      </c>
      <c r="D694" s="1">
        <f>COUNTIF(Table4[کد سیستم],Table2[[#This Row],[کد سیستم]])</f>
        <v>1</v>
      </c>
    </row>
    <row r="695" spans="1:4" x14ac:dyDescent="0.25">
      <c r="A695" s="2" t="s">
        <v>2926</v>
      </c>
      <c r="B695" s="2">
        <v>500</v>
      </c>
      <c r="C695" s="2" t="s">
        <v>2927</v>
      </c>
      <c r="D695" s="1">
        <f>COUNTIF(Table4[کد سیستم],Table2[[#This Row],[کد سیستم]])</f>
        <v>1</v>
      </c>
    </row>
    <row r="696" spans="1:4" x14ac:dyDescent="0.25">
      <c r="A696" s="2" t="s">
        <v>2928</v>
      </c>
      <c r="B696" s="2">
        <v>510</v>
      </c>
      <c r="C696" s="2" t="s">
        <v>2929</v>
      </c>
      <c r="D696" s="1">
        <f>COUNTIF(Table4[کد سیستم],Table2[[#This Row],[کد سیستم]])</f>
        <v>1</v>
      </c>
    </row>
    <row r="697" spans="1:4" x14ac:dyDescent="0.25">
      <c r="A697" s="2" t="s">
        <v>2930</v>
      </c>
      <c r="B697" s="2">
        <v>520</v>
      </c>
      <c r="C697" s="2" t="s">
        <v>2931</v>
      </c>
      <c r="D697" s="1">
        <f>COUNTIF(Table4[کد سیستم],Table2[[#This Row],[کد سیستم]])</f>
        <v>1</v>
      </c>
    </row>
    <row r="698" spans="1:4" x14ac:dyDescent="0.25">
      <c r="A698" s="2" t="s">
        <v>2932</v>
      </c>
      <c r="B698" s="2">
        <v>600</v>
      </c>
      <c r="C698" s="2" t="s">
        <v>2933</v>
      </c>
      <c r="D698" s="1">
        <f>COUNTIF(Table4[کد سیستم],Table2[[#This Row],[کد سیستم]])</f>
        <v>1</v>
      </c>
    </row>
    <row r="699" spans="1:4" x14ac:dyDescent="0.25">
      <c r="A699" s="2" t="s">
        <v>2934</v>
      </c>
      <c r="B699" s="2">
        <v>610</v>
      </c>
      <c r="C699" s="2" t="s">
        <v>2935</v>
      </c>
      <c r="D699" s="1">
        <f>COUNTIF(Table4[کد سیستم],Table2[[#This Row],[کد سیستم]])</f>
        <v>1</v>
      </c>
    </row>
    <row r="700" spans="1:4" x14ac:dyDescent="0.25">
      <c r="A700" s="2" t="s">
        <v>2936</v>
      </c>
      <c r="B700" s="2">
        <v>620</v>
      </c>
      <c r="C700" s="2" t="s">
        <v>2937</v>
      </c>
      <c r="D700" s="1">
        <f>COUNTIF(Table4[کد سیستم],Table2[[#This Row],[کد سیستم]])</f>
        <v>1</v>
      </c>
    </row>
    <row r="701" spans="1:4" x14ac:dyDescent="0.25">
      <c r="A701" s="2" t="s">
        <v>2938</v>
      </c>
      <c r="B701" s="2">
        <v>700</v>
      </c>
      <c r="C701" s="2" t="s">
        <v>2939</v>
      </c>
      <c r="D701" s="1">
        <f>COUNTIF(Table4[کد سیستم],Table2[[#This Row],[کد سیستم]])</f>
        <v>1</v>
      </c>
    </row>
    <row r="702" spans="1:4" x14ac:dyDescent="0.25">
      <c r="A702" s="2" t="s">
        <v>2940</v>
      </c>
      <c r="B702" s="2">
        <v>710</v>
      </c>
      <c r="C702" s="2" t="s">
        <v>2941</v>
      </c>
      <c r="D702" s="1">
        <f>COUNTIF(Table4[کد سیستم],Table2[[#This Row],[کد سیستم]])</f>
        <v>1</v>
      </c>
    </row>
    <row r="703" spans="1:4" x14ac:dyDescent="0.25">
      <c r="A703" s="2" t="s">
        <v>2942</v>
      </c>
      <c r="B703" s="2">
        <v>720</v>
      </c>
      <c r="C703" s="2" t="s">
        <v>2943</v>
      </c>
      <c r="D703" s="1">
        <f>COUNTIF(Table4[کد سیستم],Table2[[#This Row],[کد سیستم]])</f>
        <v>1</v>
      </c>
    </row>
    <row r="704" spans="1:4" x14ac:dyDescent="0.25">
      <c r="A704" s="2" t="s">
        <v>2944</v>
      </c>
      <c r="B704" s="2">
        <v>730</v>
      </c>
      <c r="C704" s="2" t="s">
        <v>2945</v>
      </c>
      <c r="D704" s="1">
        <f>COUNTIF(Table4[کد سیستم],Table2[[#This Row],[کد سیستم]])</f>
        <v>1</v>
      </c>
    </row>
    <row r="705" spans="1:4" x14ac:dyDescent="0.25">
      <c r="A705" s="2" t="s">
        <v>2946</v>
      </c>
      <c r="B705" s="2">
        <v>740</v>
      </c>
      <c r="C705" s="2" t="s">
        <v>2947</v>
      </c>
      <c r="D705" s="1">
        <f>COUNTIF(Table4[کد سیستم],Table2[[#This Row],[کد سیستم]])</f>
        <v>1</v>
      </c>
    </row>
    <row r="706" spans="1:4" x14ac:dyDescent="0.25">
      <c r="A706" s="2" t="s">
        <v>2948</v>
      </c>
      <c r="B706" s="2">
        <v>800</v>
      </c>
      <c r="C706" s="2" t="s">
        <v>2949</v>
      </c>
      <c r="D706" s="1">
        <f>COUNTIF(Table4[کد سیستم],Table2[[#This Row],[کد سیستم]])</f>
        <v>1</v>
      </c>
    </row>
    <row r="707" spans="1:4" x14ac:dyDescent="0.25">
      <c r="A707" s="2" t="s">
        <v>2950</v>
      </c>
      <c r="B707" s="2">
        <v>810</v>
      </c>
      <c r="C707" s="2" t="s">
        <v>2951</v>
      </c>
      <c r="D707" s="1">
        <f>COUNTIF(Table4[کد سیستم],Table2[[#This Row],[کد سیستم]])</f>
        <v>1</v>
      </c>
    </row>
    <row r="708" spans="1:4" x14ac:dyDescent="0.25">
      <c r="A708" s="2" t="s">
        <v>2952</v>
      </c>
      <c r="B708" s="2">
        <v>820</v>
      </c>
      <c r="C708" s="2" t="s">
        <v>2953</v>
      </c>
      <c r="D708" s="1">
        <f>COUNTIF(Table4[کد سیستم],Table2[[#This Row],[کد سیستم]])</f>
        <v>1</v>
      </c>
    </row>
    <row r="709" spans="1:4" x14ac:dyDescent="0.25">
      <c r="A709" s="2" t="s">
        <v>2954</v>
      </c>
      <c r="B709" s="2">
        <v>830</v>
      </c>
      <c r="C709" s="2" t="s">
        <v>2955</v>
      </c>
      <c r="D709" s="1">
        <f>COUNTIF(Table4[کد سیستم],Table2[[#This Row],[کد سیستم]])</f>
        <v>1</v>
      </c>
    </row>
    <row r="710" spans="1:4" x14ac:dyDescent="0.25">
      <c r="A710" s="2" t="s">
        <v>2956</v>
      </c>
      <c r="B710" s="2">
        <v>900</v>
      </c>
      <c r="C710" s="2" t="s">
        <v>2957</v>
      </c>
      <c r="D710" s="1">
        <f>COUNTIF(Table4[کد سیستم],Table2[[#This Row],[کد سیستم]])</f>
        <v>1</v>
      </c>
    </row>
    <row r="711" spans="1:4" x14ac:dyDescent="0.25">
      <c r="A711" s="2" t="s">
        <v>2958</v>
      </c>
      <c r="B711" s="2">
        <v>910</v>
      </c>
      <c r="C711" s="2" t="s">
        <v>2959</v>
      </c>
      <c r="D711" s="1">
        <f>COUNTIF(Table4[کد سیستم],Table2[[#This Row],[کد سیستم]])</f>
        <v>1</v>
      </c>
    </row>
    <row r="712" spans="1:4" x14ac:dyDescent="0.25">
      <c r="A712" s="2" t="s">
        <v>2960</v>
      </c>
      <c r="B712" s="2">
        <v>920</v>
      </c>
      <c r="C712" s="2" t="s">
        <v>2961</v>
      </c>
      <c r="D712" s="1">
        <f>COUNTIF(Table4[کد سیستم],Table2[[#This Row],[کد سیستم]])</f>
        <v>1</v>
      </c>
    </row>
    <row r="713" spans="1:4" x14ac:dyDescent="0.25">
      <c r="A713" s="2" t="s">
        <v>2962</v>
      </c>
      <c r="B713" s="2">
        <v>930</v>
      </c>
      <c r="C713" s="2" t="s">
        <v>2963</v>
      </c>
      <c r="D713" s="1">
        <f>COUNTIF(Table4[کد سیستم],Table2[[#This Row],[کد سیستم]])</f>
        <v>1</v>
      </c>
    </row>
    <row r="714" spans="1:4" x14ac:dyDescent="0.25">
      <c r="A714" s="2" t="s">
        <v>2964</v>
      </c>
      <c r="B714" s="2">
        <v>940</v>
      </c>
      <c r="C714" s="2" t="s">
        <v>2965</v>
      </c>
      <c r="D714" s="1">
        <f>COUNTIF(Table4[کد سیستم],Table2[[#This Row],[کد سیستم]])</f>
        <v>1</v>
      </c>
    </row>
    <row r="715" spans="1:4" x14ac:dyDescent="0.25">
      <c r="A715" s="2" t="s">
        <v>2966</v>
      </c>
      <c r="B715" s="2">
        <v>950</v>
      </c>
      <c r="C715" s="2" t="s">
        <v>2967</v>
      </c>
      <c r="D715" s="1">
        <f>COUNTIF(Table4[کد سیستم],Table2[[#This Row],[کد سیستم]])</f>
        <v>1</v>
      </c>
    </row>
    <row r="716" spans="1:4" x14ac:dyDescent="0.25">
      <c r="A716" s="2" t="s">
        <v>2968</v>
      </c>
      <c r="B716" s="2" t="s">
        <v>2969</v>
      </c>
      <c r="C716" s="2" t="s">
        <v>2970</v>
      </c>
      <c r="D716" s="1">
        <f>COUNTIF(Table4[کد سیستم],Table2[[#This Row],[کد سیستم]])</f>
        <v>1</v>
      </c>
    </row>
    <row r="717" spans="1:4" x14ac:dyDescent="0.25">
      <c r="A717" s="2" t="s">
        <v>2971</v>
      </c>
      <c r="B717" s="2" t="s">
        <v>2971</v>
      </c>
      <c r="C717" s="2" t="s">
        <v>2972</v>
      </c>
      <c r="D717" s="1">
        <f>COUNTIF(Table4[کد سیستم],Table2[[#This Row],[کد سیستم]])</f>
        <v>1</v>
      </c>
    </row>
    <row r="718" spans="1:4" x14ac:dyDescent="0.25">
      <c r="A718" s="2" t="s">
        <v>2973</v>
      </c>
      <c r="B718" s="2" t="s">
        <v>2973</v>
      </c>
      <c r="C718" s="2" t="s">
        <v>2974</v>
      </c>
      <c r="D718" s="1">
        <f>COUNTIF(Table4[کد سیستم],Table2[[#This Row],[کد سیستم]])</f>
        <v>1</v>
      </c>
    </row>
    <row r="719" spans="1:4" x14ac:dyDescent="0.25">
      <c r="A719" s="2" t="s">
        <v>2975</v>
      </c>
      <c r="B719" s="2" t="s">
        <v>2975</v>
      </c>
      <c r="C719" s="2" t="s">
        <v>2976</v>
      </c>
      <c r="D719" s="1">
        <f>COUNTIF(Table4[کد سیستم],Table2[[#This Row],[کد سیستم]])</f>
        <v>1</v>
      </c>
    </row>
    <row r="720" spans="1:4" x14ac:dyDescent="0.25">
      <c r="A720" s="2" t="s">
        <v>2977</v>
      </c>
      <c r="B720" s="2" t="s">
        <v>2978</v>
      </c>
      <c r="C720" s="2" t="s">
        <v>2979</v>
      </c>
      <c r="D720" s="1">
        <f>COUNTIF(Table4[کد سیستم],Table2[[#This Row],[کد سیستم]])</f>
        <v>1</v>
      </c>
    </row>
    <row r="721" spans="1:4" x14ac:dyDescent="0.25">
      <c r="A721" s="2" t="s">
        <v>2980</v>
      </c>
      <c r="B721" s="2" t="s">
        <v>2981</v>
      </c>
      <c r="C721" s="2" t="s">
        <v>2982</v>
      </c>
      <c r="D721" s="1">
        <f>COUNTIF(Table4[کد سیستم],Table2[[#This Row],[کد سیستم]])</f>
        <v>1</v>
      </c>
    </row>
    <row r="722" spans="1:4" x14ac:dyDescent="0.25">
      <c r="A722" s="2" t="s">
        <v>2983</v>
      </c>
      <c r="B722" s="2" t="s">
        <v>2984</v>
      </c>
      <c r="C722" s="2" t="s">
        <v>2985</v>
      </c>
      <c r="D722" s="1">
        <f>COUNTIF(Table4[کد سیستم],Table2[[#This Row],[کد سیستم]])</f>
        <v>1</v>
      </c>
    </row>
    <row r="723" spans="1:4" x14ac:dyDescent="0.25">
      <c r="A723" s="2" t="s">
        <v>3876</v>
      </c>
      <c r="B723" s="2" t="s">
        <v>2987</v>
      </c>
      <c r="C723" s="2" t="s">
        <v>2988</v>
      </c>
      <c r="D723" s="1">
        <f>COUNTIF(Table4[کد سیستم],Table2[[#This Row],[کد سیستم]])</f>
        <v>1</v>
      </c>
    </row>
    <row r="724" spans="1:4" x14ac:dyDescent="0.25">
      <c r="A724" s="2" t="s">
        <v>3877</v>
      </c>
      <c r="B724" s="2" t="s">
        <v>3877</v>
      </c>
      <c r="C724" s="2" t="s">
        <v>2989</v>
      </c>
      <c r="D724" s="1">
        <f>COUNTIF(Table4[کد سیستم],Table2[[#This Row],[کد سیستم]])</f>
        <v>1</v>
      </c>
    </row>
    <row r="725" spans="1:4" x14ac:dyDescent="0.25">
      <c r="A725" s="2" t="s">
        <v>2990</v>
      </c>
      <c r="B725" s="2" t="s">
        <v>2991</v>
      </c>
      <c r="C725" s="2" t="s">
        <v>2992</v>
      </c>
      <c r="D725" s="1">
        <f>COUNTIF(Table4[کد سیستم],Table2[[#This Row],[کد سیستم]])</f>
        <v>1</v>
      </c>
    </row>
    <row r="726" spans="1:4" x14ac:dyDescent="0.25">
      <c r="A726" s="2" t="s">
        <v>2993</v>
      </c>
      <c r="B726" s="2" t="s">
        <v>2994</v>
      </c>
      <c r="C726" s="2" t="s">
        <v>2995</v>
      </c>
      <c r="D726" s="1">
        <f>COUNTIF(Table4[کد سیستم],Table2[[#This Row],[کد سیستم]])</f>
        <v>1</v>
      </c>
    </row>
    <row r="727" spans="1:4" x14ac:dyDescent="0.25">
      <c r="A727" s="2" t="s">
        <v>2996</v>
      </c>
      <c r="B727" s="2" t="s">
        <v>2996</v>
      </c>
      <c r="C727" s="2" t="s">
        <v>2997</v>
      </c>
      <c r="D727" s="1">
        <f>COUNTIF(Table4[کد سیستم],Table2[[#This Row],[کد سیستم]])</f>
        <v>1</v>
      </c>
    </row>
    <row r="728" spans="1:4" x14ac:dyDescent="0.25">
      <c r="A728" s="2" t="s">
        <v>2998</v>
      </c>
      <c r="B728" s="2" t="s">
        <v>2999</v>
      </c>
      <c r="C728" s="2" t="s">
        <v>3000</v>
      </c>
      <c r="D728" s="1">
        <f>COUNTIF(Table4[کد سیستم],Table2[[#This Row],[کد سیستم]])</f>
        <v>1</v>
      </c>
    </row>
    <row r="729" spans="1:4" x14ac:dyDescent="0.25">
      <c r="A729" s="2" t="s">
        <v>3001</v>
      </c>
      <c r="B729" s="2" t="s">
        <v>3001</v>
      </c>
      <c r="C729" s="2" t="s">
        <v>3002</v>
      </c>
      <c r="D729" s="1">
        <f>COUNTIF(Table4[کد سیستم],Table2[[#This Row],[کد سیستم]])</f>
        <v>1</v>
      </c>
    </row>
    <row r="730" spans="1:4" x14ac:dyDescent="0.25">
      <c r="A730" s="2" t="s">
        <v>3003</v>
      </c>
      <c r="B730" s="2" t="s">
        <v>3003</v>
      </c>
      <c r="C730" s="2" t="s">
        <v>3004</v>
      </c>
      <c r="D730" s="1">
        <f>COUNTIF(Table4[کد سیستم],Table2[[#This Row],[کد سیستم]])</f>
        <v>1</v>
      </c>
    </row>
    <row r="731" spans="1:4" x14ac:dyDescent="0.25">
      <c r="A731" s="2" t="s">
        <v>3005</v>
      </c>
      <c r="B731" s="2" t="s">
        <v>3005</v>
      </c>
      <c r="C731" s="2" t="s">
        <v>3006</v>
      </c>
      <c r="D731" s="1">
        <f>COUNTIF(Table4[کد سیستم],Table2[[#This Row],[کد سیستم]])</f>
        <v>1</v>
      </c>
    </row>
    <row r="732" spans="1:4" x14ac:dyDescent="0.25">
      <c r="A732" s="2" t="s">
        <v>3007</v>
      </c>
      <c r="B732" s="2" t="s">
        <v>3008</v>
      </c>
      <c r="C732" s="2" t="s">
        <v>3009</v>
      </c>
      <c r="D732" s="1">
        <f>COUNTIF(Table4[کد سیستم],Table2[[#This Row],[کد سیستم]])</f>
        <v>1</v>
      </c>
    </row>
    <row r="733" spans="1:4" x14ac:dyDescent="0.25">
      <c r="A733" s="2" t="s">
        <v>3010</v>
      </c>
      <c r="B733" s="2" t="s">
        <v>3011</v>
      </c>
      <c r="C733" s="2" t="s">
        <v>3012</v>
      </c>
      <c r="D733" s="1">
        <f>COUNTIF(Table4[کد سیستم],Table2[[#This Row],[کد سیستم]])</f>
        <v>1</v>
      </c>
    </row>
    <row r="734" spans="1:4" x14ac:dyDescent="0.25">
      <c r="A734" s="2" t="s">
        <v>3013</v>
      </c>
      <c r="B734" s="2" t="s">
        <v>3014</v>
      </c>
      <c r="C734" s="2" t="s">
        <v>3015</v>
      </c>
      <c r="D734" s="1">
        <f>COUNTIF(Table4[کد سیستم],Table2[[#This Row],[کد سیستم]])</f>
        <v>1</v>
      </c>
    </row>
    <row r="735" spans="1:4" x14ac:dyDescent="0.25">
      <c r="A735" s="2" t="s">
        <v>3016</v>
      </c>
      <c r="B735" s="2" t="s">
        <v>3017</v>
      </c>
      <c r="C735" s="2" t="s">
        <v>3018</v>
      </c>
      <c r="D735" s="1">
        <f>COUNTIF(Table4[کد سیستم],Table2[[#This Row],[کد سیستم]])</f>
        <v>1</v>
      </c>
    </row>
    <row r="736" spans="1:4" x14ac:dyDescent="0.25">
      <c r="A736" s="2" t="s">
        <v>3019</v>
      </c>
      <c r="B736" s="2" t="s">
        <v>3020</v>
      </c>
      <c r="C736" s="2" t="s">
        <v>3021</v>
      </c>
      <c r="D736" s="1">
        <f>COUNTIF(Table4[کد سیستم],Table2[[#This Row],[کد سیستم]])</f>
        <v>1</v>
      </c>
    </row>
    <row r="737" spans="1:4" x14ac:dyDescent="0.25">
      <c r="A737" s="2" t="s">
        <v>3022</v>
      </c>
      <c r="B737" s="2" t="s">
        <v>3022</v>
      </c>
      <c r="C737" s="2" t="s">
        <v>3023</v>
      </c>
      <c r="D737" s="1">
        <f>COUNTIF(Table4[کد سیستم],Table2[[#This Row],[کد سیستم]])</f>
        <v>1</v>
      </c>
    </row>
    <row r="738" spans="1:4" x14ac:dyDescent="0.25">
      <c r="A738" s="2" t="s">
        <v>3024</v>
      </c>
      <c r="B738" s="2" t="s">
        <v>3024</v>
      </c>
      <c r="C738" s="2" t="s">
        <v>3025</v>
      </c>
      <c r="D738" s="1">
        <f>COUNTIF(Table4[کد سیستم],Table2[[#This Row],[کد سیستم]])</f>
        <v>1</v>
      </c>
    </row>
    <row r="739" spans="1:4" x14ac:dyDescent="0.25">
      <c r="A739" s="2" t="s">
        <v>3026</v>
      </c>
      <c r="B739" s="2" t="s">
        <v>3026</v>
      </c>
      <c r="C739" s="2" t="s">
        <v>3027</v>
      </c>
      <c r="D739" s="1">
        <f>COUNTIF(Table4[کد سیستم],Table2[[#This Row],[کد سیستم]])</f>
        <v>1</v>
      </c>
    </row>
    <row r="740" spans="1:4" x14ac:dyDescent="0.25">
      <c r="A740" s="2" t="s">
        <v>3028</v>
      </c>
      <c r="B740" s="2" t="s">
        <v>3028</v>
      </c>
      <c r="C740" s="2" t="s">
        <v>3029</v>
      </c>
      <c r="D740" s="1">
        <f>COUNTIF(Table4[کد سیستم],Table2[[#This Row],[کد سیستم]])</f>
        <v>1</v>
      </c>
    </row>
    <row r="741" spans="1:4" x14ac:dyDescent="0.25">
      <c r="A741" s="2" t="s">
        <v>3030</v>
      </c>
      <c r="B741" s="2" t="s">
        <v>3030</v>
      </c>
      <c r="C741" s="2" t="s">
        <v>3031</v>
      </c>
      <c r="D741" s="1">
        <f>COUNTIF(Table4[کد سیستم],Table2[[#This Row],[کد سیستم]])</f>
        <v>1</v>
      </c>
    </row>
    <row r="742" spans="1:4" x14ac:dyDescent="0.25">
      <c r="A742" s="2" t="s">
        <v>3032</v>
      </c>
      <c r="B742" s="2" t="s">
        <v>3032</v>
      </c>
      <c r="C742" s="2" t="s">
        <v>3033</v>
      </c>
      <c r="D742" s="1">
        <f>COUNTIF(Table4[کد سیستم],Table2[[#This Row],[کد سیستم]])</f>
        <v>1</v>
      </c>
    </row>
    <row r="743" spans="1:4" x14ac:dyDescent="0.25">
      <c r="A743" s="2" t="s">
        <v>3034</v>
      </c>
      <c r="B743" s="2" t="s">
        <v>3034</v>
      </c>
      <c r="C743" s="2" t="s">
        <v>3035</v>
      </c>
      <c r="D743" s="1">
        <f>COUNTIF(Table4[کد سیستم],Table2[[#This Row],[کد سیستم]])</f>
        <v>1</v>
      </c>
    </row>
    <row r="744" spans="1:4" x14ac:dyDescent="0.25">
      <c r="A744" s="2" t="s">
        <v>3036</v>
      </c>
      <c r="B744" s="2" t="s">
        <v>3036</v>
      </c>
      <c r="C744" s="2" t="s">
        <v>3037</v>
      </c>
      <c r="D744" s="1">
        <f>COUNTIF(Table4[کد سیستم],Table2[[#This Row],[کد سیستم]])</f>
        <v>1</v>
      </c>
    </row>
    <row r="745" spans="1:4" x14ac:dyDescent="0.25">
      <c r="A745" s="2" t="s">
        <v>3038</v>
      </c>
      <c r="B745" s="2" t="s">
        <v>3039</v>
      </c>
      <c r="C745" s="2" t="s">
        <v>3040</v>
      </c>
      <c r="D745" s="1">
        <f>COUNTIF(Table4[کد سیستم],Table2[[#This Row],[کد سیستم]])</f>
        <v>1</v>
      </c>
    </row>
    <row r="746" spans="1:4" x14ac:dyDescent="0.25">
      <c r="A746" s="2" t="s">
        <v>3041</v>
      </c>
      <c r="B746" s="2" t="s">
        <v>3041</v>
      </c>
      <c r="C746" s="2" t="s">
        <v>3042</v>
      </c>
      <c r="D746" s="1">
        <f>COUNTIF(Table4[کد سیستم],Table2[[#This Row],[کد سیستم]])</f>
        <v>1</v>
      </c>
    </row>
    <row r="747" spans="1:4" x14ac:dyDescent="0.25">
      <c r="A747" s="2" t="s">
        <v>3043</v>
      </c>
      <c r="B747" s="2" t="s">
        <v>3043</v>
      </c>
      <c r="C747" s="2" t="s">
        <v>3044</v>
      </c>
      <c r="D747" s="1">
        <f>COUNTIF(Table4[کد سیستم],Table2[[#This Row],[کد سیستم]])</f>
        <v>1</v>
      </c>
    </row>
    <row r="748" spans="1:4" x14ac:dyDescent="0.25">
      <c r="A748" s="2" t="s">
        <v>3045</v>
      </c>
      <c r="B748" s="2" t="s">
        <v>3045</v>
      </c>
      <c r="C748" s="2" t="s">
        <v>3046</v>
      </c>
      <c r="D748" s="1">
        <f>COUNTIF(Table4[کد سیستم],Table2[[#This Row],[کد سیستم]])</f>
        <v>1</v>
      </c>
    </row>
    <row r="749" spans="1:4" x14ac:dyDescent="0.25">
      <c r="A749" s="2" t="s">
        <v>3047</v>
      </c>
      <c r="B749" s="2" t="s">
        <v>3048</v>
      </c>
      <c r="C749" s="2" t="s">
        <v>3049</v>
      </c>
      <c r="D749" s="1">
        <f>COUNTIF(Table4[کد سیستم],Table2[[#This Row],[کد سیستم]])</f>
        <v>1</v>
      </c>
    </row>
    <row r="750" spans="1:4" x14ac:dyDescent="0.25">
      <c r="A750" s="2" t="s">
        <v>3050</v>
      </c>
      <c r="B750" s="2" t="s">
        <v>3050</v>
      </c>
      <c r="C750" s="2" t="s">
        <v>3051</v>
      </c>
      <c r="D750" s="1">
        <f>COUNTIF(Table4[کد سیستم],Table2[[#This Row],[کد سیستم]])</f>
        <v>1</v>
      </c>
    </row>
    <row r="751" spans="1:4" x14ac:dyDescent="0.25">
      <c r="A751" s="2" t="s">
        <v>3052</v>
      </c>
      <c r="B751" s="2" t="s">
        <v>3052</v>
      </c>
      <c r="C751" s="2" t="s">
        <v>3053</v>
      </c>
      <c r="D751" s="1">
        <f>COUNTIF(Table4[کد سیستم],Table2[[#This Row],[کد سیستم]])</f>
        <v>1</v>
      </c>
    </row>
    <row r="752" spans="1:4" x14ac:dyDescent="0.25">
      <c r="A752" s="2" t="s">
        <v>3054</v>
      </c>
      <c r="B752" s="2" t="s">
        <v>3054</v>
      </c>
      <c r="C752" s="2" t="s">
        <v>3055</v>
      </c>
      <c r="D752" s="1">
        <f>COUNTIF(Table4[کد سیستم],Table2[[#This Row],[کد سیستم]])</f>
        <v>1</v>
      </c>
    </row>
    <row r="753" spans="1:4" x14ac:dyDescent="0.25">
      <c r="A753" s="2" t="s">
        <v>3056</v>
      </c>
      <c r="B753" s="2" t="s">
        <v>3057</v>
      </c>
      <c r="C753" s="2" t="s">
        <v>3058</v>
      </c>
      <c r="D753" s="1">
        <f>COUNTIF(Table4[کد سیستم],Table2[[#This Row],[کد سیستم]])</f>
        <v>1</v>
      </c>
    </row>
    <row r="754" spans="1:4" x14ac:dyDescent="0.25">
      <c r="A754" s="2" t="s">
        <v>3059</v>
      </c>
      <c r="B754" s="2" t="s">
        <v>3059</v>
      </c>
      <c r="C754" s="2" t="s">
        <v>3060</v>
      </c>
      <c r="D754" s="1">
        <f>COUNTIF(Table4[کد سیستم],Table2[[#This Row],[کد سیستم]])</f>
        <v>1</v>
      </c>
    </row>
    <row r="755" spans="1:4" x14ac:dyDescent="0.25">
      <c r="A755" s="2" t="s">
        <v>3061</v>
      </c>
      <c r="B755" s="2" t="s">
        <v>3061</v>
      </c>
      <c r="C755" s="2" t="s">
        <v>3062</v>
      </c>
      <c r="D755" s="1">
        <f>COUNTIF(Table4[کد سیستم],Table2[[#This Row],[کد سیستم]])</f>
        <v>1</v>
      </c>
    </row>
    <row r="756" spans="1:4" x14ac:dyDescent="0.25">
      <c r="A756" s="2" t="s">
        <v>3063</v>
      </c>
      <c r="B756" s="2" t="s">
        <v>3064</v>
      </c>
      <c r="C756" s="2" t="s">
        <v>3065</v>
      </c>
      <c r="D756" s="1">
        <f>COUNTIF(Table4[کد سیستم],Table2[[#This Row],[کد سیستم]])</f>
        <v>1</v>
      </c>
    </row>
    <row r="757" spans="1:4" x14ac:dyDescent="0.25">
      <c r="A757" s="2" t="s">
        <v>3066</v>
      </c>
      <c r="B757" s="2" t="s">
        <v>3066</v>
      </c>
      <c r="C757" s="2" t="s">
        <v>3067</v>
      </c>
      <c r="D757" s="1">
        <f>COUNTIF(Table4[کد سیستم],Table2[[#This Row],[کد سیستم]])</f>
        <v>1</v>
      </c>
    </row>
    <row r="758" spans="1:4" x14ac:dyDescent="0.25">
      <c r="A758" s="2" t="s">
        <v>3068</v>
      </c>
      <c r="B758" s="2" t="s">
        <v>3068</v>
      </c>
      <c r="C758" s="2" t="s">
        <v>3069</v>
      </c>
      <c r="D758" s="1">
        <f>COUNTIF(Table4[کد سیستم],Table2[[#This Row],[کد سیستم]])</f>
        <v>1</v>
      </c>
    </row>
    <row r="759" spans="1:4" x14ac:dyDescent="0.25">
      <c r="A759" s="2" t="s">
        <v>3070</v>
      </c>
      <c r="B759" s="2" t="s">
        <v>3070</v>
      </c>
      <c r="C759" s="2" t="s">
        <v>3071</v>
      </c>
      <c r="D759" s="1">
        <f>COUNTIF(Table4[کد سیستم],Table2[[#This Row],[کد سیستم]])</f>
        <v>1</v>
      </c>
    </row>
    <row r="760" spans="1:4" x14ac:dyDescent="0.25">
      <c r="A760" s="2" t="s">
        <v>3072</v>
      </c>
      <c r="B760" s="2" t="s">
        <v>3072</v>
      </c>
      <c r="C760" s="2" t="s">
        <v>3073</v>
      </c>
      <c r="D760" s="1">
        <f>COUNTIF(Table4[کد سیستم],Table2[[#This Row],[کد سیستم]])</f>
        <v>1</v>
      </c>
    </row>
    <row r="761" spans="1:4" x14ac:dyDescent="0.25">
      <c r="A761" s="2" t="s">
        <v>3074</v>
      </c>
      <c r="B761" s="2" t="s">
        <v>3074</v>
      </c>
      <c r="C761" s="2" t="s">
        <v>3075</v>
      </c>
      <c r="D761" s="1">
        <f>COUNTIF(Table4[کد سیستم],Table2[[#This Row],[کد سیستم]])</f>
        <v>1</v>
      </c>
    </row>
    <row r="762" spans="1:4" x14ac:dyDescent="0.25">
      <c r="A762" s="2" t="s">
        <v>3076</v>
      </c>
      <c r="B762" s="2" t="s">
        <v>3076</v>
      </c>
      <c r="C762" s="2" t="s">
        <v>3077</v>
      </c>
      <c r="D762" s="1">
        <f>COUNTIF(Table4[کد سیستم],Table2[[#This Row],[کد سیستم]])</f>
        <v>1</v>
      </c>
    </row>
    <row r="763" spans="1:4" x14ac:dyDescent="0.25">
      <c r="A763" s="2" t="s">
        <v>3078</v>
      </c>
      <c r="B763" s="2" t="s">
        <v>3078</v>
      </c>
      <c r="C763" s="2" t="s">
        <v>3079</v>
      </c>
      <c r="D763" s="1">
        <f>COUNTIF(Table4[کد سیستم],Table2[[#This Row],[کد سیستم]])</f>
        <v>1</v>
      </c>
    </row>
    <row r="764" spans="1:4" x14ac:dyDescent="0.25">
      <c r="A764" s="2" t="s">
        <v>3080</v>
      </c>
      <c r="B764" s="2" t="s">
        <v>3080</v>
      </c>
      <c r="C764" s="2" t="s">
        <v>3081</v>
      </c>
      <c r="D764" s="1">
        <f>COUNTIF(Table4[کد سیستم],Table2[[#This Row],[کد سیستم]])</f>
        <v>1</v>
      </c>
    </row>
    <row r="765" spans="1:4" x14ac:dyDescent="0.25">
      <c r="A765" s="2" t="s">
        <v>3082</v>
      </c>
      <c r="B765" s="2" t="s">
        <v>3082</v>
      </c>
      <c r="C765" s="2" t="s">
        <v>3083</v>
      </c>
      <c r="D765" s="1">
        <f>COUNTIF(Table4[کد سیستم],Table2[[#This Row],[کد سیستم]])</f>
        <v>1</v>
      </c>
    </row>
    <row r="766" spans="1:4" x14ac:dyDescent="0.25">
      <c r="A766" s="2" t="s">
        <v>3084</v>
      </c>
      <c r="B766" s="2" t="s">
        <v>3084</v>
      </c>
      <c r="C766" s="2" t="s">
        <v>3085</v>
      </c>
      <c r="D766" s="1">
        <f>COUNTIF(Table4[کد سیستم],Table2[[#This Row],[کد سیستم]])</f>
        <v>1</v>
      </c>
    </row>
    <row r="767" spans="1:4" x14ac:dyDescent="0.25">
      <c r="A767" s="2" t="s">
        <v>3086</v>
      </c>
      <c r="B767" s="2" t="s">
        <v>3086</v>
      </c>
      <c r="C767" s="2" t="s">
        <v>3087</v>
      </c>
      <c r="D767" s="1">
        <f>COUNTIF(Table4[کد سیستم],Table2[[#This Row],[کد سیستم]])</f>
        <v>1</v>
      </c>
    </row>
    <row r="768" spans="1:4" x14ac:dyDescent="0.25">
      <c r="A768" s="2" t="s">
        <v>3088</v>
      </c>
      <c r="B768" s="2" t="s">
        <v>3088</v>
      </c>
      <c r="C768" s="2" t="s">
        <v>3089</v>
      </c>
      <c r="D768" s="1">
        <f>COUNTIF(Table4[کد سیستم],Table2[[#This Row],[کد سیستم]])</f>
        <v>1</v>
      </c>
    </row>
    <row r="769" spans="1:4" x14ac:dyDescent="0.25">
      <c r="A769" s="2" t="s">
        <v>3090</v>
      </c>
      <c r="B769" s="2" t="s">
        <v>3090</v>
      </c>
      <c r="C769" s="2" t="s">
        <v>3091</v>
      </c>
      <c r="D769" s="1">
        <f>COUNTIF(Table4[کد سیستم],Table2[[#This Row],[کد سیستم]])</f>
        <v>1</v>
      </c>
    </row>
    <row r="770" spans="1:4" x14ac:dyDescent="0.25">
      <c r="A770" s="2" t="s">
        <v>3092</v>
      </c>
      <c r="B770" s="2" t="s">
        <v>3092</v>
      </c>
      <c r="C770" s="2" t="s">
        <v>3093</v>
      </c>
      <c r="D770" s="1">
        <f>COUNTIF(Table4[کد سیستم],Table2[[#This Row],[کد سیستم]])</f>
        <v>1</v>
      </c>
    </row>
    <row r="771" spans="1:4" x14ac:dyDescent="0.25">
      <c r="A771" s="2" t="s">
        <v>3094</v>
      </c>
      <c r="B771" s="2" t="s">
        <v>3094</v>
      </c>
      <c r="C771" s="2" t="s">
        <v>3095</v>
      </c>
      <c r="D771" s="1">
        <f>COUNTIF(Table4[کد سیستم],Table2[[#This Row],[کد سیستم]])</f>
        <v>1</v>
      </c>
    </row>
    <row r="772" spans="1:4" x14ac:dyDescent="0.25">
      <c r="A772" s="2" t="s">
        <v>3096</v>
      </c>
      <c r="B772" s="2" t="s">
        <v>3096</v>
      </c>
      <c r="C772" s="2" t="s">
        <v>3097</v>
      </c>
      <c r="D772" s="1">
        <f>COUNTIF(Table4[کد سیستم],Table2[[#This Row],[کد سیستم]])</f>
        <v>1</v>
      </c>
    </row>
    <row r="773" spans="1:4" x14ac:dyDescent="0.25">
      <c r="A773" s="2" t="s">
        <v>3098</v>
      </c>
      <c r="B773" s="2" t="s">
        <v>3098</v>
      </c>
      <c r="C773" s="2" t="s">
        <v>3099</v>
      </c>
      <c r="D773" s="1">
        <f>COUNTIF(Table4[کد سیستم],Table2[[#This Row],[کد سیستم]])</f>
        <v>1</v>
      </c>
    </row>
    <row r="774" spans="1:4" x14ac:dyDescent="0.25">
      <c r="A774" s="2" t="s">
        <v>3100</v>
      </c>
      <c r="B774" s="2" t="s">
        <v>3100</v>
      </c>
      <c r="C774" s="2" t="s">
        <v>3101</v>
      </c>
      <c r="D774" s="1">
        <f>COUNTIF(Table4[کد سیستم],Table2[[#This Row],[کد سیستم]])</f>
        <v>1</v>
      </c>
    </row>
    <row r="775" spans="1:4" x14ac:dyDescent="0.25">
      <c r="A775" s="2" t="s">
        <v>3102</v>
      </c>
      <c r="B775" s="2" t="s">
        <v>3102</v>
      </c>
      <c r="C775" s="2" t="s">
        <v>3103</v>
      </c>
      <c r="D775" s="1">
        <f>COUNTIF(Table4[کد سیستم],Table2[[#This Row],[کد سیستم]])</f>
        <v>1</v>
      </c>
    </row>
    <row r="776" spans="1:4" x14ac:dyDescent="0.25">
      <c r="A776" s="2" t="s">
        <v>3104</v>
      </c>
      <c r="B776" s="2" t="s">
        <v>3104</v>
      </c>
      <c r="C776" s="2" t="s">
        <v>3105</v>
      </c>
      <c r="D776" s="1">
        <f>COUNTIF(Table4[کد سیستم],Table2[[#This Row],[کد سیستم]])</f>
        <v>1</v>
      </c>
    </row>
    <row r="777" spans="1:4" x14ac:dyDescent="0.25">
      <c r="A777" s="2" t="s">
        <v>3106</v>
      </c>
      <c r="B777" s="2" t="s">
        <v>3106</v>
      </c>
      <c r="C777" s="2" t="s">
        <v>3107</v>
      </c>
      <c r="D777" s="1">
        <f>COUNTIF(Table4[کد سیستم],Table2[[#This Row],[کد سیستم]])</f>
        <v>1</v>
      </c>
    </row>
    <row r="778" spans="1:4" x14ac:dyDescent="0.25">
      <c r="A778" s="2" t="s">
        <v>3108</v>
      </c>
      <c r="B778" s="2" t="s">
        <v>3108</v>
      </c>
      <c r="C778" s="2" t="s">
        <v>3109</v>
      </c>
      <c r="D778" s="1">
        <f>COUNTIF(Table4[کد سیستم],Table2[[#This Row],[کد سیستم]])</f>
        <v>1</v>
      </c>
    </row>
    <row r="779" spans="1:4" x14ac:dyDescent="0.25">
      <c r="A779" s="2" t="s">
        <v>3110</v>
      </c>
      <c r="B779" s="2" t="s">
        <v>3110</v>
      </c>
      <c r="C779" s="2" t="s">
        <v>3111</v>
      </c>
      <c r="D779" s="1">
        <f>COUNTIF(Table4[کد سیستم],Table2[[#This Row],[کد سیستم]])</f>
        <v>1</v>
      </c>
    </row>
    <row r="780" spans="1:4" x14ac:dyDescent="0.25">
      <c r="A780" s="2" t="s">
        <v>3112</v>
      </c>
      <c r="B780" s="2" t="s">
        <v>3112</v>
      </c>
      <c r="C780" s="2" t="s">
        <v>3113</v>
      </c>
      <c r="D780" s="1">
        <f>COUNTIF(Table4[کد سیستم],Table2[[#This Row],[کد سیستم]])</f>
        <v>1</v>
      </c>
    </row>
    <row r="781" spans="1:4" x14ac:dyDescent="0.25">
      <c r="A781" s="2" t="s">
        <v>3114</v>
      </c>
      <c r="B781" s="2" t="s">
        <v>3114</v>
      </c>
      <c r="C781" s="2" t="s">
        <v>3115</v>
      </c>
      <c r="D781" s="1">
        <f>COUNTIF(Table4[کد سیستم],Table2[[#This Row],[کد سیستم]])</f>
        <v>1</v>
      </c>
    </row>
    <row r="782" spans="1:4" x14ac:dyDescent="0.25">
      <c r="A782" s="2" t="s">
        <v>3116</v>
      </c>
      <c r="B782" s="2" t="s">
        <v>3116</v>
      </c>
      <c r="C782" s="2" t="s">
        <v>3117</v>
      </c>
      <c r="D782" s="1">
        <f>COUNTIF(Table4[کد سیستم],Table2[[#This Row],[کد سیستم]])</f>
        <v>1</v>
      </c>
    </row>
    <row r="783" spans="1:4" x14ac:dyDescent="0.25">
      <c r="A783" s="2" t="s">
        <v>3118</v>
      </c>
      <c r="B783" s="2" t="s">
        <v>3118</v>
      </c>
      <c r="C783" s="2" t="s">
        <v>3119</v>
      </c>
      <c r="D783" s="1">
        <f>COUNTIF(Table4[کد سیستم],Table2[[#This Row],[کد سیستم]])</f>
        <v>1</v>
      </c>
    </row>
    <row r="784" spans="1:4" x14ac:dyDescent="0.25">
      <c r="A784" s="2" t="s">
        <v>3120</v>
      </c>
      <c r="B784" s="2" t="s">
        <v>3120</v>
      </c>
      <c r="C784" s="2" t="s">
        <v>3121</v>
      </c>
      <c r="D784" s="1">
        <f>COUNTIF(Table4[کد سیستم],Table2[[#This Row],[کد سیستم]])</f>
        <v>1</v>
      </c>
    </row>
    <row r="785" spans="1:4" x14ac:dyDescent="0.25">
      <c r="A785" s="2" t="s">
        <v>3122</v>
      </c>
      <c r="B785" s="2" t="s">
        <v>3122</v>
      </c>
      <c r="C785" s="2" t="s">
        <v>3123</v>
      </c>
      <c r="D785" s="1">
        <f>COUNTIF(Table4[کد سیستم],Table2[[#This Row],[کد سیستم]])</f>
        <v>1</v>
      </c>
    </row>
    <row r="786" spans="1:4" x14ac:dyDescent="0.25">
      <c r="A786" s="2" t="s">
        <v>3124</v>
      </c>
      <c r="B786" s="2" t="s">
        <v>3124</v>
      </c>
      <c r="C786" s="2" t="s">
        <v>3125</v>
      </c>
      <c r="D786" s="1">
        <f>COUNTIF(Table4[کد سیستم],Table2[[#This Row],[کد سیستم]])</f>
        <v>1</v>
      </c>
    </row>
    <row r="787" spans="1:4" x14ac:dyDescent="0.25">
      <c r="A787" s="2" t="s">
        <v>3126</v>
      </c>
      <c r="B787" s="2" t="s">
        <v>3126</v>
      </c>
      <c r="C787" s="2" t="s">
        <v>3127</v>
      </c>
      <c r="D787" s="1">
        <f>COUNTIF(Table4[کد سیستم],Table2[[#This Row],[کد سیستم]])</f>
        <v>1</v>
      </c>
    </row>
    <row r="788" spans="1:4" x14ac:dyDescent="0.25">
      <c r="A788" s="2" t="s">
        <v>3128</v>
      </c>
      <c r="B788" s="2" t="s">
        <v>3128</v>
      </c>
      <c r="C788" s="2" t="s">
        <v>3129</v>
      </c>
      <c r="D788" s="1">
        <f>COUNTIF(Table4[کد سیستم],Table2[[#This Row],[کد سیستم]])</f>
        <v>1</v>
      </c>
    </row>
    <row r="789" spans="1:4" x14ac:dyDescent="0.25">
      <c r="A789" s="2" t="s">
        <v>3130</v>
      </c>
      <c r="B789" s="2" t="s">
        <v>3130</v>
      </c>
      <c r="C789" s="2" t="s">
        <v>3131</v>
      </c>
      <c r="D789" s="1">
        <f>COUNTIF(Table4[کد سیستم],Table2[[#This Row],[کد سیستم]])</f>
        <v>1</v>
      </c>
    </row>
    <row r="790" spans="1:4" x14ac:dyDescent="0.25">
      <c r="A790" s="2" t="s">
        <v>3132</v>
      </c>
      <c r="B790" s="2" t="s">
        <v>3132</v>
      </c>
      <c r="C790" s="2" t="s">
        <v>3133</v>
      </c>
      <c r="D790" s="1">
        <f>COUNTIF(Table4[کد سیستم],Table2[[#This Row],[کد سیستم]])</f>
        <v>1</v>
      </c>
    </row>
    <row r="791" spans="1:4" x14ac:dyDescent="0.25">
      <c r="A791" s="2" t="s">
        <v>3134</v>
      </c>
      <c r="B791" s="2" t="s">
        <v>3134</v>
      </c>
      <c r="C791" s="2" t="s">
        <v>3135</v>
      </c>
      <c r="D791" s="1">
        <f>COUNTIF(Table4[کد سیستم],Table2[[#This Row],[کد سیستم]])</f>
        <v>1</v>
      </c>
    </row>
    <row r="792" spans="1:4" x14ac:dyDescent="0.25">
      <c r="A792" s="2" t="s">
        <v>3136</v>
      </c>
      <c r="B792" s="2" t="s">
        <v>3136</v>
      </c>
      <c r="C792" s="2" t="s">
        <v>3137</v>
      </c>
      <c r="D792" s="1">
        <f>COUNTIF(Table4[کد سیستم],Table2[[#This Row],[کد سیستم]])</f>
        <v>1</v>
      </c>
    </row>
    <row r="793" spans="1:4" x14ac:dyDescent="0.25">
      <c r="A793" s="2" t="s">
        <v>3138</v>
      </c>
      <c r="B793" s="2" t="s">
        <v>3138</v>
      </c>
      <c r="C793" s="2" t="s">
        <v>3139</v>
      </c>
      <c r="D793" s="1">
        <f>COUNTIF(Table4[کد سیستم],Table2[[#This Row],[کد سیستم]])</f>
        <v>1</v>
      </c>
    </row>
    <row r="794" spans="1:4" x14ac:dyDescent="0.25">
      <c r="A794" s="2" t="s">
        <v>3140</v>
      </c>
      <c r="B794" s="2" t="s">
        <v>3140</v>
      </c>
      <c r="C794" s="2" t="s">
        <v>3141</v>
      </c>
      <c r="D794" s="1">
        <f>COUNTIF(Table4[کد سیستم],Table2[[#This Row],[کد سیستم]])</f>
        <v>1</v>
      </c>
    </row>
    <row r="795" spans="1:4" x14ac:dyDescent="0.25">
      <c r="A795" s="2" t="s">
        <v>3142</v>
      </c>
      <c r="B795" s="2" t="s">
        <v>3142</v>
      </c>
      <c r="C795" s="2" t="s">
        <v>3143</v>
      </c>
      <c r="D795" s="1">
        <f>COUNTIF(Table4[کد سیستم],Table2[[#This Row],[کد سیستم]])</f>
        <v>1</v>
      </c>
    </row>
    <row r="796" spans="1:4" x14ac:dyDescent="0.25">
      <c r="A796" s="2" t="s">
        <v>3144</v>
      </c>
      <c r="B796" s="2" t="s">
        <v>3144</v>
      </c>
      <c r="C796" s="2" t="s">
        <v>3145</v>
      </c>
      <c r="D796" s="1">
        <f>COUNTIF(Table4[کد سیستم],Table2[[#This Row],[کد سیستم]])</f>
        <v>1</v>
      </c>
    </row>
    <row r="797" spans="1:4" x14ac:dyDescent="0.25">
      <c r="A797" s="2" t="s">
        <v>3146</v>
      </c>
      <c r="B797" s="2" t="s">
        <v>3146</v>
      </c>
      <c r="C797" s="2" t="s">
        <v>3147</v>
      </c>
      <c r="D797" s="1">
        <f>COUNTIF(Table4[کد سیستم],Table2[[#This Row],[کد سیستم]])</f>
        <v>1</v>
      </c>
    </row>
    <row r="798" spans="1:4" x14ac:dyDescent="0.25">
      <c r="A798" s="2" t="s">
        <v>3148</v>
      </c>
      <c r="B798" s="2" t="s">
        <v>3148</v>
      </c>
      <c r="C798" s="2" t="s">
        <v>3149</v>
      </c>
      <c r="D798" s="1">
        <f>COUNTIF(Table4[کد سیستم],Table2[[#This Row],[کد سیستم]])</f>
        <v>1</v>
      </c>
    </row>
    <row r="799" spans="1:4" x14ac:dyDescent="0.25">
      <c r="A799" s="2" t="s">
        <v>3150</v>
      </c>
      <c r="B799" s="2" t="s">
        <v>3150</v>
      </c>
      <c r="C799" s="2" t="s">
        <v>3151</v>
      </c>
      <c r="D799" s="1">
        <f>COUNTIF(Table4[کد سیستم],Table2[[#This Row],[کد سیستم]])</f>
        <v>1</v>
      </c>
    </row>
    <row r="800" spans="1:4" x14ac:dyDescent="0.25">
      <c r="A800" s="2" t="s">
        <v>3152</v>
      </c>
      <c r="B800" s="2" t="s">
        <v>3152</v>
      </c>
      <c r="C800" s="2" t="s">
        <v>3153</v>
      </c>
      <c r="D800" s="1">
        <f>COUNTIF(Table4[کد سیستم],Table2[[#This Row],[کد سیستم]])</f>
        <v>1</v>
      </c>
    </row>
    <row r="801" spans="1:4" x14ac:dyDescent="0.25">
      <c r="A801" s="2" t="s">
        <v>3154</v>
      </c>
      <c r="B801" s="2" t="s">
        <v>3154</v>
      </c>
      <c r="C801" s="2" t="s">
        <v>3155</v>
      </c>
      <c r="D801" s="1">
        <f>COUNTIF(Table4[کد سیستم],Table2[[#This Row],[کد سیستم]])</f>
        <v>1</v>
      </c>
    </row>
    <row r="802" spans="1:4" x14ac:dyDescent="0.25">
      <c r="A802" s="2" t="s">
        <v>3156</v>
      </c>
      <c r="B802" s="2" t="s">
        <v>3156</v>
      </c>
      <c r="C802" s="2" t="s">
        <v>3157</v>
      </c>
      <c r="D802" s="1">
        <f>COUNTIF(Table4[کد سیستم],Table2[[#This Row],[کد سیستم]])</f>
        <v>1</v>
      </c>
    </row>
    <row r="803" spans="1:4" x14ac:dyDescent="0.25">
      <c r="A803" s="2" t="s">
        <v>3158</v>
      </c>
      <c r="B803" s="2" t="s">
        <v>3158</v>
      </c>
      <c r="C803" s="2" t="s">
        <v>3159</v>
      </c>
      <c r="D803" s="1">
        <f>COUNTIF(Table4[کد سیستم],Table2[[#This Row],[کد سیستم]])</f>
        <v>1</v>
      </c>
    </row>
    <row r="804" spans="1:4" x14ac:dyDescent="0.25">
      <c r="A804" s="2" t="s">
        <v>3160</v>
      </c>
      <c r="B804" s="2" t="s">
        <v>3160</v>
      </c>
      <c r="C804" s="2" t="s">
        <v>3161</v>
      </c>
      <c r="D804" s="1">
        <f>COUNTIF(Table4[کد سیستم],Table2[[#This Row],[کد سیستم]])</f>
        <v>1</v>
      </c>
    </row>
    <row r="805" spans="1:4" x14ac:dyDescent="0.25">
      <c r="A805" s="2" t="s">
        <v>3162</v>
      </c>
      <c r="B805" s="2" t="s">
        <v>3162</v>
      </c>
      <c r="C805" s="2" t="s">
        <v>3163</v>
      </c>
      <c r="D805" s="1">
        <f>COUNTIF(Table4[کد سیستم],Table2[[#This Row],[کد سیستم]])</f>
        <v>1</v>
      </c>
    </row>
    <row r="806" spans="1:4" x14ac:dyDescent="0.25">
      <c r="A806" s="2" t="s">
        <v>3164</v>
      </c>
      <c r="B806" s="2" t="s">
        <v>3164</v>
      </c>
      <c r="C806" s="2" t="s">
        <v>3165</v>
      </c>
      <c r="D806" s="1">
        <f>COUNTIF(Table4[کد سیستم],Table2[[#This Row],[کد سیستم]])</f>
        <v>1</v>
      </c>
    </row>
    <row r="807" spans="1:4" x14ac:dyDescent="0.25">
      <c r="A807" s="2" t="s">
        <v>3166</v>
      </c>
      <c r="B807" s="2" t="s">
        <v>3166</v>
      </c>
      <c r="C807" s="2" t="s">
        <v>3167</v>
      </c>
      <c r="D807" s="1">
        <f>COUNTIF(Table4[کد سیستم],Table2[[#This Row],[کد سیستم]])</f>
        <v>1</v>
      </c>
    </row>
    <row r="808" spans="1:4" x14ac:dyDescent="0.25">
      <c r="A808" s="2" t="s">
        <v>3168</v>
      </c>
      <c r="B808" s="2" t="s">
        <v>3168</v>
      </c>
      <c r="C808" s="2" t="s">
        <v>3169</v>
      </c>
      <c r="D808" s="1">
        <f>COUNTIF(Table4[کد سیستم],Table2[[#This Row],[کد سیستم]])</f>
        <v>1</v>
      </c>
    </row>
    <row r="809" spans="1:4" x14ac:dyDescent="0.25">
      <c r="A809" s="2" t="s">
        <v>3170</v>
      </c>
      <c r="B809" s="2" t="s">
        <v>3170</v>
      </c>
      <c r="C809" s="2" t="s">
        <v>3171</v>
      </c>
      <c r="D809" s="1">
        <f>COUNTIF(Table4[کد سیستم],Table2[[#This Row],[کد سیستم]])</f>
        <v>1</v>
      </c>
    </row>
    <row r="810" spans="1:4" x14ac:dyDescent="0.25">
      <c r="A810" s="2" t="s">
        <v>3172</v>
      </c>
      <c r="B810" s="2" t="s">
        <v>3172</v>
      </c>
      <c r="C810" s="2" t="s">
        <v>3173</v>
      </c>
      <c r="D810" s="1">
        <f>COUNTIF(Table4[کد سیستم],Table2[[#This Row],[کد سیستم]])</f>
        <v>1</v>
      </c>
    </row>
    <row r="811" spans="1:4" x14ac:dyDescent="0.25">
      <c r="A811" s="2" t="s">
        <v>3174</v>
      </c>
      <c r="B811" s="2" t="s">
        <v>3174</v>
      </c>
      <c r="C811" s="2" t="s">
        <v>3175</v>
      </c>
      <c r="D811" s="1">
        <f>COUNTIF(Table4[کد سیستم],Table2[[#This Row],[کد سیستم]])</f>
        <v>1</v>
      </c>
    </row>
    <row r="812" spans="1:4" x14ac:dyDescent="0.25">
      <c r="A812" s="2" t="s">
        <v>3176</v>
      </c>
      <c r="B812" s="2" t="s">
        <v>3176</v>
      </c>
      <c r="C812" s="2" t="s">
        <v>3177</v>
      </c>
      <c r="D812" s="1">
        <f>COUNTIF(Table4[کد سیستم],Table2[[#This Row],[کد سیستم]])</f>
        <v>1</v>
      </c>
    </row>
    <row r="813" spans="1:4" x14ac:dyDescent="0.25">
      <c r="A813" s="2" t="s">
        <v>3178</v>
      </c>
      <c r="B813" s="2" t="s">
        <v>3178</v>
      </c>
      <c r="C813" s="2" t="s">
        <v>3179</v>
      </c>
      <c r="D813" s="1">
        <f>COUNTIF(Table4[کد سیستم],Table2[[#This Row],[کد سیستم]])</f>
        <v>1</v>
      </c>
    </row>
    <row r="814" spans="1:4" x14ac:dyDescent="0.25">
      <c r="A814" s="2" t="s">
        <v>3180</v>
      </c>
      <c r="B814" s="2" t="s">
        <v>3180</v>
      </c>
      <c r="C814" s="2" t="s">
        <v>3181</v>
      </c>
      <c r="D814" s="1">
        <f>COUNTIF(Table4[کد سیستم],Table2[[#This Row],[کد سیستم]])</f>
        <v>1</v>
      </c>
    </row>
    <row r="815" spans="1:4" x14ac:dyDescent="0.25">
      <c r="A815" s="2" t="s">
        <v>3182</v>
      </c>
      <c r="B815" s="2" t="s">
        <v>3182</v>
      </c>
      <c r="C815" s="2" t="s">
        <v>3183</v>
      </c>
      <c r="D815" s="1">
        <f>COUNTIF(Table4[کد سیستم],Table2[[#This Row],[کد سیستم]])</f>
        <v>1</v>
      </c>
    </row>
    <row r="816" spans="1:4" x14ac:dyDescent="0.25">
      <c r="A816" s="2" t="s">
        <v>3184</v>
      </c>
      <c r="B816" s="2" t="s">
        <v>3184</v>
      </c>
      <c r="C816" s="2" t="s">
        <v>3185</v>
      </c>
      <c r="D816" s="1">
        <f>COUNTIF(Table4[کد سیستم],Table2[[#This Row],[کد سیستم]])</f>
        <v>1</v>
      </c>
    </row>
    <row r="817" spans="1:4" x14ac:dyDescent="0.25">
      <c r="A817" s="2" t="s">
        <v>3186</v>
      </c>
      <c r="B817" s="2" t="s">
        <v>3186</v>
      </c>
      <c r="C817" s="2" t="s">
        <v>3187</v>
      </c>
      <c r="D817" s="1">
        <f>COUNTIF(Table4[کد سیستم],Table2[[#This Row],[کد سیستم]])</f>
        <v>1</v>
      </c>
    </row>
    <row r="818" spans="1:4" x14ac:dyDescent="0.25">
      <c r="A818" s="2" t="s">
        <v>3188</v>
      </c>
      <c r="B818" s="2" t="s">
        <v>3188</v>
      </c>
      <c r="C818" s="2" t="s">
        <v>3189</v>
      </c>
      <c r="D818" s="1">
        <f>COUNTIF(Table4[کد سیستم],Table2[[#This Row],[کد سیستم]])</f>
        <v>1</v>
      </c>
    </row>
    <row r="819" spans="1:4" x14ac:dyDescent="0.25">
      <c r="A819" s="2" t="s">
        <v>3190</v>
      </c>
      <c r="B819" s="2" t="s">
        <v>3190</v>
      </c>
      <c r="C819" s="2" t="s">
        <v>3191</v>
      </c>
      <c r="D819" s="1">
        <f>COUNTIF(Table4[کد سیستم],Table2[[#This Row],[کد سیستم]])</f>
        <v>1</v>
      </c>
    </row>
    <row r="820" spans="1:4" x14ac:dyDescent="0.25">
      <c r="A820" s="2" t="s">
        <v>3192</v>
      </c>
      <c r="B820" s="2" t="s">
        <v>3192</v>
      </c>
      <c r="C820" s="2" t="s">
        <v>3193</v>
      </c>
      <c r="D820" s="1">
        <f>COUNTIF(Table4[کد سیستم],Table2[[#This Row],[کد سیستم]])</f>
        <v>1</v>
      </c>
    </row>
    <row r="821" spans="1:4" x14ac:dyDescent="0.25">
      <c r="A821" s="2" t="s">
        <v>3194</v>
      </c>
      <c r="B821" s="2" t="s">
        <v>3194</v>
      </c>
      <c r="C821" s="2" t="s">
        <v>3195</v>
      </c>
      <c r="D821" s="1">
        <f>COUNTIF(Table4[کد سیستم],Table2[[#This Row],[کد سیستم]])</f>
        <v>1</v>
      </c>
    </row>
    <row r="822" spans="1:4" x14ac:dyDescent="0.25">
      <c r="A822" s="2" t="s">
        <v>3196</v>
      </c>
      <c r="B822" s="2" t="s">
        <v>3196</v>
      </c>
      <c r="C822" s="2" t="s">
        <v>3197</v>
      </c>
      <c r="D822" s="1">
        <f>COUNTIF(Table4[کد سیستم],Table2[[#This Row],[کد سیستم]])</f>
        <v>1</v>
      </c>
    </row>
    <row r="823" spans="1:4" x14ac:dyDescent="0.25">
      <c r="A823" s="2" t="s">
        <v>3198</v>
      </c>
      <c r="B823" s="2" t="s">
        <v>3198</v>
      </c>
      <c r="C823" s="2" t="s">
        <v>3199</v>
      </c>
      <c r="D823" s="1">
        <f>COUNTIF(Table4[کد سیستم],Table2[[#This Row],[کد سیستم]])</f>
        <v>1</v>
      </c>
    </row>
    <row r="824" spans="1:4" x14ac:dyDescent="0.25">
      <c r="A824" s="2" t="s">
        <v>3200</v>
      </c>
      <c r="B824" s="2" t="s">
        <v>3200</v>
      </c>
      <c r="C824" s="2" t="s">
        <v>3201</v>
      </c>
      <c r="D824" s="1">
        <f>COUNTIF(Table4[کد سیستم],Table2[[#This Row],[کد سیستم]])</f>
        <v>1</v>
      </c>
    </row>
    <row r="825" spans="1:4" x14ac:dyDescent="0.25">
      <c r="A825" s="2" t="s">
        <v>3202</v>
      </c>
      <c r="B825" s="2" t="s">
        <v>3202</v>
      </c>
      <c r="C825" s="2" t="s">
        <v>3203</v>
      </c>
      <c r="D825" s="1">
        <f>COUNTIF(Table4[کد سیستم],Table2[[#This Row],[کد سیستم]])</f>
        <v>1</v>
      </c>
    </row>
    <row r="826" spans="1:4" x14ac:dyDescent="0.25">
      <c r="A826" s="2" t="s">
        <v>3204</v>
      </c>
      <c r="B826" s="2" t="s">
        <v>3204</v>
      </c>
      <c r="C826" s="2" t="s">
        <v>3205</v>
      </c>
      <c r="D826" s="1">
        <f>COUNTIF(Table4[کد سیستم],Table2[[#This Row],[کد سیستم]])</f>
        <v>1</v>
      </c>
    </row>
    <row r="827" spans="1:4" x14ac:dyDescent="0.25">
      <c r="A827" s="2" t="s">
        <v>3206</v>
      </c>
      <c r="B827" s="2" t="s">
        <v>3206</v>
      </c>
      <c r="C827" s="2" t="s">
        <v>3207</v>
      </c>
      <c r="D827" s="1">
        <f>COUNTIF(Table4[کد سیستم],Table2[[#This Row],[کد سیستم]])</f>
        <v>1</v>
      </c>
    </row>
    <row r="828" spans="1:4" x14ac:dyDescent="0.25">
      <c r="A828" s="2" t="s">
        <v>3208</v>
      </c>
      <c r="B828" s="2" t="s">
        <v>3208</v>
      </c>
      <c r="C828" s="2" t="s">
        <v>3209</v>
      </c>
      <c r="D828" s="1">
        <f>COUNTIF(Table4[کد سیستم],Table2[[#This Row],[کد سیستم]])</f>
        <v>1</v>
      </c>
    </row>
    <row r="829" spans="1:4" x14ac:dyDescent="0.25">
      <c r="A829" s="2" t="s">
        <v>3210</v>
      </c>
      <c r="B829" s="2" t="s">
        <v>3210</v>
      </c>
      <c r="C829" s="2" t="s">
        <v>3211</v>
      </c>
      <c r="D829" s="1">
        <f>COUNTIF(Table4[کد سیستم],Table2[[#This Row],[کد سیستم]])</f>
        <v>1</v>
      </c>
    </row>
    <row r="830" spans="1:4" x14ac:dyDescent="0.25">
      <c r="A830" s="2" t="s">
        <v>3212</v>
      </c>
      <c r="B830" s="2" t="s">
        <v>3212</v>
      </c>
      <c r="C830" s="2" t="s">
        <v>3213</v>
      </c>
      <c r="D830" s="1">
        <f>COUNTIF(Table4[کد سیستم],Table2[[#This Row],[کد سیستم]])</f>
        <v>1</v>
      </c>
    </row>
    <row r="831" spans="1:4" x14ac:dyDescent="0.25">
      <c r="A831" s="2" t="s">
        <v>3214</v>
      </c>
      <c r="B831" s="2" t="s">
        <v>3214</v>
      </c>
      <c r="C831" s="2" t="s">
        <v>3215</v>
      </c>
      <c r="D831" s="1">
        <f>COUNTIF(Table4[کد سیستم],Table2[[#This Row],[کد سیستم]])</f>
        <v>1</v>
      </c>
    </row>
    <row r="832" spans="1:4" x14ac:dyDescent="0.25">
      <c r="A832" s="2" t="s">
        <v>3216</v>
      </c>
      <c r="B832" s="2" t="s">
        <v>3216</v>
      </c>
      <c r="C832" s="2" t="s">
        <v>3217</v>
      </c>
      <c r="D832" s="1">
        <f>COUNTIF(Table4[کد سیستم],Table2[[#This Row],[کد سیستم]])</f>
        <v>1</v>
      </c>
    </row>
    <row r="833" spans="1:4" x14ac:dyDescent="0.25">
      <c r="A833" s="2" t="s">
        <v>3218</v>
      </c>
      <c r="B833" s="2" t="s">
        <v>3218</v>
      </c>
      <c r="C833" s="2" t="s">
        <v>3219</v>
      </c>
      <c r="D833" s="1">
        <f>COUNTIF(Table4[کد سیستم],Table2[[#This Row],[کد سیستم]])</f>
        <v>1</v>
      </c>
    </row>
    <row r="834" spans="1:4" x14ac:dyDescent="0.25">
      <c r="A834" s="2" t="s">
        <v>3220</v>
      </c>
      <c r="B834" s="2" t="s">
        <v>3220</v>
      </c>
      <c r="C834" s="2" t="s">
        <v>3221</v>
      </c>
      <c r="D834" s="1">
        <f>COUNTIF(Table4[کد سیستم],Table2[[#This Row],[کد سیستم]])</f>
        <v>1</v>
      </c>
    </row>
    <row r="835" spans="1:4" x14ac:dyDescent="0.25">
      <c r="A835" s="2" t="s">
        <v>3222</v>
      </c>
      <c r="B835" s="2" t="s">
        <v>3222</v>
      </c>
      <c r="C835" s="2" t="s">
        <v>3223</v>
      </c>
      <c r="D835" s="1">
        <f>COUNTIF(Table4[کد سیستم],Table2[[#This Row],[کد سیستم]])</f>
        <v>1</v>
      </c>
    </row>
    <row r="836" spans="1:4" x14ac:dyDescent="0.25">
      <c r="A836" s="2" t="s">
        <v>3224</v>
      </c>
      <c r="B836" s="2" t="s">
        <v>3224</v>
      </c>
      <c r="C836" s="2" t="s">
        <v>3225</v>
      </c>
      <c r="D836" s="1">
        <f>COUNTIF(Table4[کد سیستم],Table2[[#This Row],[کد سیستم]])</f>
        <v>1</v>
      </c>
    </row>
    <row r="837" spans="1:4" x14ac:dyDescent="0.25">
      <c r="A837" s="2" t="s">
        <v>3226</v>
      </c>
      <c r="B837" s="2" t="s">
        <v>3226</v>
      </c>
      <c r="C837" s="2" t="s">
        <v>3227</v>
      </c>
      <c r="D837" s="1">
        <f>COUNTIF(Table4[کد سیستم],Table2[[#This Row],[کد سیستم]])</f>
        <v>1</v>
      </c>
    </row>
    <row r="838" spans="1:4" x14ac:dyDescent="0.25">
      <c r="A838" s="2" t="s">
        <v>3228</v>
      </c>
      <c r="B838" s="2" t="s">
        <v>3228</v>
      </c>
      <c r="C838" s="2" t="s">
        <v>3229</v>
      </c>
      <c r="D838" s="1">
        <f>COUNTIF(Table4[کد سیستم],Table2[[#This Row],[کد سیستم]])</f>
        <v>1</v>
      </c>
    </row>
    <row r="839" spans="1:4" x14ac:dyDescent="0.25">
      <c r="A839" s="2" t="s">
        <v>3230</v>
      </c>
      <c r="B839" s="2" t="s">
        <v>3230</v>
      </c>
      <c r="C839" s="2" t="s">
        <v>3231</v>
      </c>
      <c r="D839" s="1">
        <f>COUNTIF(Table4[کد سیستم],Table2[[#This Row],[کد سیستم]])</f>
        <v>1</v>
      </c>
    </row>
    <row r="840" spans="1:4" x14ac:dyDescent="0.25">
      <c r="A840" s="2" t="s">
        <v>3232</v>
      </c>
      <c r="B840" s="2" t="s">
        <v>3232</v>
      </c>
      <c r="C840" s="2" t="s">
        <v>3233</v>
      </c>
      <c r="D840" s="1">
        <f>COUNTIF(Table4[کد سیستم],Table2[[#This Row],[کد سیستم]])</f>
        <v>1</v>
      </c>
    </row>
    <row r="841" spans="1:4" x14ac:dyDescent="0.25">
      <c r="A841" s="2" t="s">
        <v>3234</v>
      </c>
      <c r="B841" s="2" t="s">
        <v>3234</v>
      </c>
      <c r="C841" s="2" t="s">
        <v>3235</v>
      </c>
      <c r="D841" s="1">
        <f>COUNTIF(Table4[کد سیستم],Table2[[#This Row],[کد سیستم]])</f>
        <v>1</v>
      </c>
    </row>
    <row r="842" spans="1:4" x14ac:dyDescent="0.25">
      <c r="A842" s="2" t="s">
        <v>3236</v>
      </c>
      <c r="B842" s="2" t="s">
        <v>3236</v>
      </c>
      <c r="C842" s="2" t="s">
        <v>3237</v>
      </c>
      <c r="D842" s="1">
        <f>COUNTIF(Table4[کد سیستم],Table2[[#This Row],[کد سیستم]])</f>
        <v>1</v>
      </c>
    </row>
    <row r="843" spans="1:4" x14ac:dyDescent="0.25">
      <c r="A843" s="2" t="s">
        <v>3238</v>
      </c>
      <c r="B843" s="2" t="s">
        <v>3239</v>
      </c>
      <c r="C843" s="2" t="s">
        <v>3240</v>
      </c>
      <c r="D843" s="1">
        <f>COUNTIF(Table4[کد سیستم],Table2[[#This Row],[کد سیستم]])</f>
        <v>1</v>
      </c>
    </row>
    <row r="844" spans="1:4" x14ac:dyDescent="0.25">
      <c r="A844" s="2" t="s">
        <v>3241</v>
      </c>
      <c r="B844" s="2" t="s">
        <v>3242</v>
      </c>
      <c r="C844" s="2" t="s">
        <v>3243</v>
      </c>
      <c r="D844" s="1">
        <f>COUNTIF(Table4[کد سیستم],Table2[[#This Row],[کد سیستم]])</f>
        <v>1</v>
      </c>
    </row>
    <row r="845" spans="1:4" x14ac:dyDescent="0.25">
      <c r="A845" s="2" t="s">
        <v>3244</v>
      </c>
      <c r="B845" s="2" t="s">
        <v>3245</v>
      </c>
      <c r="C845" s="2" t="s">
        <v>3246</v>
      </c>
      <c r="D845" s="1">
        <f>COUNTIF(Table4[کد سیستم],Table2[[#This Row],[کد سیستم]])</f>
        <v>1</v>
      </c>
    </row>
    <row r="846" spans="1:4" x14ac:dyDescent="0.25">
      <c r="A846" s="2" t="s">
        <v>3247</v>
      </c>
      <c r="B846" s="2" t="s">
        <v>3247</v>
      </c>
      <c r="C846" s="2" t="s">
        <v>3248</v>
      </c>
      <c r="D846" s="1">
        <f>COUNTIF(Table4[کد سیستم],Table2[[#This Row],[کد سیستم]])</f>
        <v>1</v>
      </c>
    </row>
    <row r="847" spans="1:4" x14ac:dyDescent="0.25">
      <c r="A847" s="2" t="s">
        <v>3249</v>
      </c>
      <c r="B847" s="2" t="s">
        <v>3249</v>
      </c>
      <c r="C847" s="2" t="s">
        <v>3250</v>
      </c>
      <c r="D847" s="1">
        <f>COUNTIF(Table4[کد سیستم],Table2[[#This Row],[کد سیستم]])</f>
        <v>1</v>
      </c>
    </row>
    <row r="848" spans="1:4" x14ac:dyDescent="0.25">
      <c r="A848" s="2" t="s">
        <v>3251</v>
      </c>
      <c r="B848" s="2" t="s">
        <v>3251</v>
      </c>
      <c r="C848" s="2" t="s">
        <v>3252</v>
      </c>
      <c r="D848" s="1">
        <f>COUNTIF(Table4[کد سیستم],Table2[[#This Row],[کد سیستم]])</f>
        <v>1</v>
      </c>
    </row>
    <row r="849" spans="1:4" x14ac:dyDescent="0.25">
      <c r="A849" s="2" t="s">
        <v>3253</v>
      </c>
      <c r="B849" s="2" t="s">
        <v>3253</v>
      </c>
      <c r="C849" s="2" t="s">
        <v>3254</v>
      </c>
      <c r="D849" s="1">
        <f>COUNTIF(Table4[کد سیستم],Table2[[#This Row],[کد سیستم]])</f>
        <v>1</v>
      </c>
    </row>
    <row r="850" spans="1:4" x14ac:dyDescent="0.25">
      <c r="A850" s="2" t="s">
        <v>3255</v>
      </c>
      <c r="B850" s="2" t="s">
        <v>3255</v>
      </c>
      <c r="C850" s="2" t="s">
        <v>3256</v>
      </c>
      <c r="D850" s="1">
        <f>COUNTIF(Table4[کد سیستم],Table2[[#This Row],[کد سیستم]])</f>
        <v>1</v>
      </c>
    </row>
    <row r="851" spans="1:4" x14ac:dyDescent="0.25">
      <c r="A851" s="2" t="s">
        <v>3257</v>
      </c>
      <c r="B851" s="2" t="s">
        <v>3257</v>
      </c>
      <c r="C851" s="2" t="s">
        <v>3258</v>
      </c>
      <c r="D851" s="1">
        <f>COUNTIF(Table4[کد سیستم],Table2[[#This Row],[کد سیستم]])</f>
        <v>1</v>
      </c>
    </row>
    <row r="852" spans="1:4" x14ac:dyDescent="0.25">
      <c r="A852" s="2" t="s">
        <v>3259</v>
      </c>
      <c r="B852" s="2" t="s">
        <v>3260</v>
      </c>
      <c r="C852" s="2" t="s">
        <v>3261</v>
      </c>
      <c r="D852" s="1">
        <f>COUNTIF(Table4[کد سیستم],Table2[[#This Row],[کد سیستم]])</f>
        <v>1</v>
      </c>
    </row>
    <row r="853" spans="1:4" x14ac:dyDescent="0.25">
      <c r="A853" s="2" t="s">
        <v>3262</v>
      </c>
      <c r="B853" s="2" t="s">
        <v>3263</v>
      </c>
      <c r="C853" s="2" t="s">
        <v>3264</v>
      </c>
      <c r="D853" s="1">
        <f>COUNTIF(Table4[کد سیستم],Table2[[#This Row],[کد سیستم]])</f>
        <v>1</v>
      </c>
    </row>
    <row r="854" spans="1:4" x14ac:dyDescent="0.25">
      <c r="A854" s="2" t="s">
        <v>3265</v>
      </c>
      <c r="B854" s="2" t="s">
        <v>3265</v>
      </c>
      <c r="C854" s="2" t="s">
        <v>3266</v>
      </c>
      <c r="D854" s="1">
        <f>COUNTIF(Table4[کد سیستم],Table2[[#This Row],[کد سیستم]])</f>
        <v>1</v>
      </c>
    </row>
    <row r="855" spans="1:4" x14ac:dyDescent="0.25">
      <c r="A855" s="2" t="s">
        <v>3267</v>
      </c>
      <c r="B855" s="2" t="s">
        <v>3267</v>
      </c>
      <c r="C855" s="2" t="s">
        <v>3268</v>
      </c>
      <c r="D855" s="1">
        <f>COUNTIF(Table4[کد سیستم],Table2[[#This Row],[کد سیستم]])</f>
        <v>1</v>
      </c>
    </row>
    <row r="856" spans="1:4" x14ac:dyDescent="0.25">
      <c r="A856" s="2" t="s">
        <v>3269</v>
      </c>
      <c r="B856" s="2" t="s">
        <v>3269</v>
      </c>
      <c r="C856" s="2" t="s">
        <v>3270</v>
      </c>
      <c r="D856" s="1">
        <f>COUNTIF(Table4[کد سیستم],Table2[[#This Row],[کد سیستم]])</f>
        <v>1</v>
      </c>
    </row>
    <row r="857" spans="1:4" x14ac:dyDescent="0.25">
      <c r="A857" s="2" t="s">
        <v>3271</v>
      </c>
      <c r="B857" s="2" t="s">
        <v>3271</v>
      </c>
      <c r="C857" s="2" t="s">
        <v>3272</v>
      </c>
      <c r="D857" s="1">
        <f>COUNTIF(Table4[کد سیستم],Table2[[#This Row],[کد سیستم]])</f>
        <v>1</v>
      </c>
    </row>
    <row r="858" spans="1:4" x14ac:dyDescent="0.25">
      <c r="A858" s="2" t="s">
        <v>3273</v>
      </c>
      <c r="B858" s="2" t="s">
        <v>3273</v>
      </c>
      <c r="C858" s="2" t="s">
        <v>3274</v>
      </c>
      <c r="D858" s="1">
        <f>COUNTIF(Table4[کد سیستم],Table2[[#This Row],[کد سیستم]])</f>
        <v>1</v>
      </c>
    </row>
    <row r="859" spans="1:4" x14ac:dyDescent="0.25">
      <c r="A859" s="2" t="s">
        <v>3275</v>
      </c>
      <c r="B859" s="2" t="s">
        <v>3275</v>
      </c>
      <c r="C859" s="2" t="s">
        <v>3276</v>
      </c>
      <c r="D859" s="1">
        <f>COUNTIF(Table4[کد سیستم],Table2[[#This Row],[کد سیستم]])</f>
        <v>1</v>
      </c>
    </row>
    <row r="860" spans="1:4" x14ac:dyDescent="0.25">
      <c r="A860" s="2" t="s">
        <v>3277</v>
      </c>
      <c r="B860" s="2" t="s">
        <v>3277</v>
      </c>
      <c r="C860" s="2" t="s">
        <v>3278</v>
      </c>
      <c r="D860" s="1">
        <f>COUNTIF(Table4[کد سیستم],Table2[[#This Row],[کد سیستم]])</f>
        <v>1</v>
      </c>
    </row>
    <row r="861" spans="1:4" x14ac:dyDescent="0.25">
      <c r="A861" s="2" t="s">
        <v>3279</v>
      </c>
      <c r="B861" s="2" t="s">
        <v>3279</v>
      </c>
      <c r="C861" s="2" t="s">
        <v>3280</v>
      </c>
      <c r="D861" s="1">
        <f>COUNTIF(Table4[کد سیستم],Table2[[#This Row],[کد سیستم]])</f>
        <v>1</v>
      </c>
    </row>
    <row r="862" spans="1:4" x14ac:dyDescent="0.25">
      <c r="A862" s="2" t="s">
        <v>3281</v>
      </c>
      <c r="B862" s="2" t="s">
        <v>3281</v>
      </c>
      <c r="C862" s="2" t="s">
        <v>3282</v>
      </c>
      <c r="D862" s="1">
        <f>COUNTIF(Table4[کد سیستم],Table2[[#This Row],[کد سیستم]])</f>
        <v>1</v>
      </c>
    </row>
    <row r="863" spans="1:4" x14ac:dyDescent="0.25">
      <c r="A863" s="2" t="s">
        <v>3283</v>
      </c>
      <c r="B863" s="2" t="s">
        <v>3283</v>
      </c>
      <c r="C863" s="2" t="s">
        <v>3284</v>
      </c>
      <c r="D863" s="1">
        <f>COUNTIF(Table4[کد سیستم],Table2[[#This Row],[کد سیستم]])</f>
        <v>1</v>
      </c>
    </row>
    <row r="864" spans="1:4" x14ac:dyDescent="0.25">
      <c r="A864" s="2" t="s">
        <v>3285</v>
      </c>
      <c r="B864" s="2" t="s">
        <v>3285</v>
      </c>
      <c r="C864" s="2" t="s">
        <v>3286</v>
      </c>
      <c r="D864" s="1">
        <f>COUNTIF(Table4[کد سیستم],Table2[[#This Row],[کد سیستم]])</f>
        <v>1</v>
      </c>
    </row>
    <row r="865" spans="1:4" x14ac:dyDescent="0.25">
      <c r="A865" s="2" t="s">
        <v>3287</v>
      </c>
      <c r="B865" s="2" t="s">
        <v>3287</v>
      </c>
      <c r="C865" s="2" t="s">
        <v>3288</v>
      </c>
      <c r="D865" s="1">
        <f>COUNTIF(Table4[کد سیستم],Table2[[#This Row],[کد سیستم]])</f>
        <v>1</v>
      </c>
    </row>
    <row r="866" spans="1:4" x14ac:dyDescent="0.25">
      <c r="A866" s="2" t="s">
        <v>3289</v>
      </c>
      <c r="B866" s="2" t="s">
        <v>3289</v>
      </c>
      <c r="C866" s="2" t="s">
        <v>3290</v>
      </c>
      <c r="D866" s="1">
        <f>COUNTIF(Table4[کد سیستم],Table2[[#This Row],[کد سیستم]])</f>
        <v>1</v>
      </c>
    </row>
    <row r="867" spans="1:4" x14ac:dyDescent="0.25">
      <c r="A867" s="2" t="s">
        <v>3291</v>
      </c>
      <c r="B867" s="2" t="s">
        <v>3291</v>
      </c>
      <c r="C867" s="2" t="s">
        <v>3292</v>
      </c>
      <c r="D867" s="1">
        <f>COUNTIF(Table4[کد سیستم],Table2[[#This Row],[کد سیستم]])</f>
        <v>1</v>
      </c>
    </row>
    <row r="868" spans="1:4" x14ac:dyDescent="0.25">
      <c r="A868" s="2" t="s">
        <v>3293</v>
      </c>
      <c r="B868" s="2" t="s">
        <v>3293</v>
      </c>
      <c r="C868" s="2" t="s">
        <v>3294</v>
      </c>
      <c r="D868" s="1">
        <f>COUNTIF(Table4[کد سیستم],Table2[[#This Row],[کد سیستم]])</f>
        <v>1</v>
      </c>
    </row>
    <row r="869" spans="1:4" x14ac:dyDescent="0.25">
      <c r="A869" s="2" t="s">
        <v>3295</v>
      </c>
      <c r="B869" s="2" t="s">
        <v>3295</v>
      </c>
      <c r="C869" s="2" t="s">
        <v>3296</v>
      </c>
      <c r="D869" s="1">
        <f>COUNTIF(Table4[کد سیستم],Table2[[#This Row],[کد سیستم]])</f>
        <v>1</v>
      </c>
    </row>
    <row r="870" spans="1:4" x14ac:dyDescent="0.25">
      <c r="A870" s="2" t="s">
        <v>3297</v>
      </c>
      <c r="B870" s="2" t="s">
        <v>3297</v>
      </c>
      <c r="C870" s="2" t="s">
        <v>3298</v>
      </c>
      <c r="D870" s="1">
        <f>COUNTIF(Table4[کد سیستم],Table2[[#This Row],[کد سیستم]])</f>
        <v>1</v>
      </c>
    </row>
    <row r="871" spans="1:4" x14ac:dyDescent="0.25">
      <c r="A871" s="2" t="s">
        <v>3299</v>
      </c>
      <c r="B871" s="2" t="s">
        <v>3299</v>
      </c>
      <c r="C871" s="2" t="s">
        <v>3300</v>
      </c>
      <c r="D871" s="1">
        <f>COUNTIF(Table4[کد سیستم],Table2[[#This Row],[کد سیستم]])</f>
        <v>1</v>
      </c>
    </row>
    <row r="872" spans="1:4" x14ac:dyDescent="0.25">
      <c r="A872" s="2" t="s">
        <v>3301</v>
      </c>
      <c r="B872" s="2" t="s">
        <v>3301</v>
      </c>
      <c r="C872" s="2" t="s">
        <v>3302</v>
      </c>
      <c r="D872" s="1">
        <f>COUNTIF(Table4[کد سیستم],Table2[[#This Row],[کد سیستم]])</f>
        <v>1</v>
      </c>
    </row>
    <row r="873" spans="1:4" x14ac:dyDescent="0.25">
      <c r="A873" s="2" t="s">
        <v>3303</v>
      </c>
      <c r="B873" s="2" t="s">
        <v>3303</v>
      </c>
      <c r="C873" s="2" t="s">
        <v>3304</v>
      </c>
      <c r="D873" s="1">
        <f>COUNTIF(Table4[کد سیستم],Table2[[#This Row],[کد سیستم]])</f>
        <v>1</v>
      </c>
    </row>
    <row r="874" spans="1:4" x14ac:dyDescent="0.25">
      <c r="A874" s="2" t="s">
        <v>3305</v>
      </c>
      <c r="B874" s="2" t="s">
        <v>3305</v>
      </c>
      <c r="C874" s="2" t="s">
        <v>3306</v>
      </c>
      <c r="D874" s="1">
        <f>COUNTIF(Table4[کد سیستم],Table2[[#This Row],[کد سیستم]])</f>
        <v>1</v>
      </c>
    </row>
    <row r="875" spans="1:4" x14ac:dyDescent="0.25">
      <c r="A875" s="2" t="s">
        <v>3307</v>
      </c>
      <c r="B875" s="2" t="s">
        <v>3307</v>
      </c>
      <c r="C875" s="2" t="s">
        <v>3308</v>
      </c>
      <c r="D875" s="1">
        <f>COUNTIF(Table4[کد سیستم],Table2[[#This Row],[کد سیستم]])</f>
        <v>1</v>
      </c>
    </row>
    <row r="876" spans="1:4" x14ac:dyDescent="0.25">
      <c r="A876" s="2" t="s">
        <v>3309</v>
      </c>
      <c r="B876" s="2" t="s">
        <v>3309</v>
      </c>
      <c r="C876" s="2" t="s">
        <v>3310</v>
      </c>
      <c r="D876" s="1">
        <f>COUNTIF(Table4[کد سیستم],Table2[[#This Row],[کد سیستم]])</f>
        <v>1</v>
      </c>
    </row>
    <row r="877" spans="1:4" x14ac:dyDescent="0.25">
      <c r="A877" s="2" t="s">
        <v>3311</v>
      </c>
      <c r="B877" s="2" t="s">
        <v>3311</v>
      </c>
      <c r="C877" s="2" t="s">
        <v>3312</v>
      </c>
      <c r="D877" s="1">
        <f>COUNTIF(Table4[کد سیستم],Table2[[#This Row],[کد سیستم]])</f>
        <v>1</v>
      </c>
    </row>
    <row r="878" spans="1:4" x14ac:dyDescent="0.25">
      <c r="A878" s="2" t="s">
        <v>3313</v>
      </c>
      <c r="B878" s="2" t="s">
        <v>3313</v>
      </c>
      <c r="C878" s="2" t="s">
        <v>3314</v>
      </c>
      <c r="D878" s="1">
        <f>COUNTIF(Table4[کد سیستم],Table2[[#This Row],[کد سیستم]])</f>
        <v>1</v>
      </c>
    </row>
    <row r="879" spans="1:4" x14ac:dyDescent="0.25">
      <c r="A879" s="2" t="s">
        <v>3315</v>
      </c>
      <c r="B879" s="2" t="s">
        <v>3315</v>
      </c>
      <c r="C879" s="2" t="s">
        <v>3316</v>
      </c>
      <c r="D879" s="1">
        <f>COUNTIF(Table4[کد سیستم],Table2[[#This Row],[کد سیستم]])</f>
        <v>1</v>
      </c>
    </row>
    <row r="880" spans="1:4" x14ac:dyDescent="0.25">
      <c r="A880" s="2" t="s">
        <v>3317</v>
      </c>
      <c r="B880" s="2" t="s">
        <v>3317</v>
      </c>
      <c r="C880" s="2" t="s">
        <v>3318</v>
      </c>
      <c r="D880" s="1">
        <f>COUNTIF(Table4[کد سیستم],Table2[[#This Row],[کد سیستم]])</f>
        <v>1</v>
      </c>
    </row>
    <row r="881" spans="1:4" x14ac:dyDescent="0.25">
      <c r="A881" s="2" t="s">
        <v>3319</v>
      </c>
      <c r="B881" s="2" t="s">
        <v>3320</v>
      </c>
      <c r="C881" s="2" t="s">
        <v>3321</v>
      </c>
      <c r="D881" s="1">
        <f>COUNTIF(Table4[کد سیستم],Table2[[#This Row],[کد سیستم]])</f>
        <v>1</v>
      </c>
    </row>
    <row r="882" spans="1:4" x14ac:dyDescent="0.25">
      <c r="A882" s="2" t="s">
        <v>3322</v>
      </c>
      <c r="B882" s="2" t="s">
        <v>3322</v>
      </c>
      <c r="C882" s="2" t="s">
        <v>3323</v>
      </c>
      <c r="D882" s="1">
        <f>COUNTIF(Table4[کد سیستم],Table2[[#This Row],[کد سیستم]])</f>
        <v>1</v>
      </c>
    </row>
    <row r="883" spans="1:4" x14ac:dyDescent="0.25">
      <c r="A883" s="2" t="s">
        <v>3324</v>
      </c>
      <c r="B883" s="2" t="s">
        <v>3324</v>
      </c>
      <c r="C883" s="2" t="s">
        <v>3325</v>
      </c>
      <c r="D883" s="1">
        <f>COUNTIF(Table4[کد سیستم],Table2[[#This Row],[کد سیستم]])</f>
        <v>1</v>
      </c>
    </row>
    <row r="884" spans="1:4" x14ac:dyDescent="0.25">
      <c r="A884" s="2" t="s">
        <v>3326</v>
      </c>
      <c r="B884" s="2" t="s">
        <v>3326</v>
      </c>
      <c r="C884" s="2" t="s">
        <v>3327</v>
      </c>
      <c r="D884" s="1">
        <f>COUNTIF(Table4[کد سیستم],Table2[[#This Row],[کد سیستم]])</f>
        <v>1</v>
      </c>
    </row>
    <row r="885" spans="1:4" x14ac:dyDescent="0.25">
      <c r="A885" s="2" t="s">
        <v>3328</v>
      </c>
      <c r="B885" s="2" t="s">
        <v>3328</v>
      </c>
      <c r="C885" s="2" t="s">
        <v>3329</v>
      </c>
      <c r="D885" s="1">
        <f>COUNTIF(Table4[کد سیستم],Table2[[#This Row],[کد سیستم]])</f>
        <v>1</v>
      </c>
    </row>
    <row r="886" spans="1:4" x14ac:dyDescent="0.25">
      <c r="A886" s="2" t="s">
        <v>3330</v>
      </c>
      <c r="B886" s="2" t="s">
        <v>3330</v>
      </c>
      <c r="C886" s="2" t="s">
        <v>3331</v>
      </c>
      <c r="D886" s="1">
        <f>COUNTIF(Table4[کد سیستم],Table2[[#This Row],[کد سیستم]])</f>
        <v>1</v>
      </c>
    </row>
    <row r="887" spans="1:4" x14ac:dyDescent="0.25">
      <c r="A887" s="2" t="s">
        <v>3332</v>
      </c>
      <c r="B887" s="2" t="s">
        <v>3332</v>
      </c>
      <c r="C887" s="2" t="s">
        <v>3333</v>
      </c>
      <c r="D887" s="1">
        <f>COUNTIF(Table4[کد سیستم],Table2[[#This Row],[کد سیستم]])</f>
        <v>1</v>
      </c>
    </row>
    <row r="888" spans="1:4" x14ac:dyDescent="0.25">
      <c r="A888" s="2" t="s">
        <v>3334</v>
      </c>
      <c r="B888" s="2" t="s">
        <v>3334</v>
      </c>
      <c r="C888" s="2" t="s">
        <v>3335</v>
      </c>
      <c r="D888" s="1">
        <f>COUNTIF(Table4[کد سیستم],Table2[[#This Row],[کد سیستم]])</f>
        <v>1</v>
      </c>
    </row>
    <row r="889" spans="1:4" x14ac:dyDescent="0.25">
      <c r="A889" s="2" t="s">
        <v>3336</v>
      </c>
      <c r="B889" s="2" t="s">
        <v>3336</v>
      </c>
      <c r="C889" s="2" t="s">
        <v>3337</v>
      </c>
      <c r="D889" s="1">
        <f>COUNTIF(Table4[کد سیستم],Table2[[#This Row],[کد سیستم]])</f>
        <v>1</v>
      </c>
    </row>
    <row r="890" spans="1:4" x14ac:dyDescent="0.25">
      <c r="A890" s="2" t="s">
        <v>3338</v>
      </c>
      <c r="B890" s="2" t="s">
        <v>3338</v>
      </c>
      <c r="C890" s="2" t="s">
        <v>3339</v>
      </c>
      <c r="D890" s="1">
        <f>COUNTIF(Table4[کد سیستم],Table2[[#This Row],[کد سیستم]])</f>
        <v>1</v>
      </c>
    </row>
    <row r="891" spans="1:4" x14ac:dyDescent="0.25">
      <c r="A891" s="2" t="s">
        <v>3340</v>
      </c>
      <c r="B891" s="2" t="s">
        <v>3340</v>
      </c>
      <c r="C891" s="2" t="s">
        <v>3341</v>
      </c>
      <c r="D891" s="1">
        <f>COUNTIF(Table4[کد سیستم],Table2[[#This Row],[کد سیستم]])</f>
        <v>1</v>
      </c>
    </row>
    <row r="892" spans="1:4" x14ac:dyDescent="0.25">
      <c r="A892" s="2" t="s">
        <v>3342</v>
      </c>
      <c r="B892" s="2" t="s">
        <v>3342</v>
      </c>
      <c r="C892" s="2" t="s">
        <v>3343</v>
      </c>
      <c r="D892" s="1">
        <f>COUNTIF(Table4[کد سیستم],Table2[[#This Row],[کد سیستم]])</f>
        <v>1</v>
      </c>
    </row>
    <row r="893" spans="1:4" x14ac:dyDescent="0.25">
      <c r="A893" s="2" t="s">
        <v>3344</v>
      </c>
      <c r="B893" s="2" t="s">
        <v>3344</v>
      </c>
      <c r="C893" s="2" t="s">
        <v>3345</v>
      </c>
      <c r="D893" s="1">
        <f>COUNTIF(Table4[کد سیستم],Table2[[#This Row],[کد سیستم]])</f>
        <v>1</v>
      </c>
    </row>
    <row r="894" spans="1:4" x14ac:dyDescent="0.25">
      <c r="A894" s="2" t="s">
        <v>3346</v>
      </c>
      <c r="B894" s="2" t="s">
        <v>3346</v>
      </c>
      <c r="C894" s="2" t="s">
        <v>3347</v>
      </c>
      <c r="D894" s="1">
        <f>COUNTIF(Table4[کد سیستم],Table2[[#This Row],[کد سیستم]])</f>
        <v>1</v>
      </c>
    </row>
    <row r="895" spans="1:4" x14ac:dyDescent="0.25">
      <c r="A895" s="2" t="s">
        <v>3348</v>
      </c>
      <c r="B895" s="2" t="s">
        <v>3348</v>
      </c>
      <c r="C895" s="2" t="s">
        <v>3349</v>
      </c>
      <c r="D895" s="1">
        <f>COUNTIF(Table4[کد سیستم],Table2[[#This Row],[کد سیستم]])</f>
        <v>1</v>
      </c>
    </row>
    <row r="896" spans="1:4" x14ac:dyDescent="0.25">
      <c r="A896" s="2" t="s">
        <v>3350</v>
      </c>
      <c r="B896" s="2" t="s">
        <v>3350</v>
      </c>
      <c r="C896" s="2" t="s">
        <v>3351</v>
      </c>
      <c r="D896" s="1">
        <f>COUNTIF(Table4[کد سیستم],Table2[[#This Row],[کد سیستم]])</f>
        <v>1</v>
      </c>
    </row>
    <row r="897" spans="1:4" x14ac:dyDescent="0.25">
      <c r="A897" s="2" t="s">
        <v>3352</v>
      </c>
      <c r="B897" s="2" t="s">
        <v>3352</v>
      </c>
      <c r="C897" s="2" t="s">
        <v>3353</v>
      </c>
      <c r="D897" s="1">
        <f>COUNTIF(Table4[کد سیستم],Table2[[#This Row],[کد سیستم]])</f>
        <v>1</v>
      </c>
    </row>
    <row r="898" spans="1:4" x14ac:dyDescent="0.25">
      <c r="A898" s="2" t="s">
        <v>3354</v>
      </c>
      <c r="B898" s="2" t="s">
        <v>3354</v>
      </c>
      <c r="C898" s="2" t="s">
        <v>3355</v>
      </c>
      <c r="D898" s="1">
        <f>COUNTIF(Table4[کد سیستم],Table2[[#This Row],[کد سیستم]])</f>
        <v>1</v>
      </c>
    </row>
    <row r="899" spans="1:4" x14ac:dyDescent="0.25">
      <c r="A899" s="2" t="s">
        <v>3356</v>
      </c>
      <c r="B899" s="2" t="s">
        <v>3357</v>
      </c>
      <c r="C899" s="2" t="s">
        <v>3358</v>
      </c>
      <c r="D899" s="1">
        <f>COUNTIF(Table4[کد سیستم],Table2[[#This Row],[کد سیستم]])</f>
        <v>1</v>
      </c>
    </row>
    <row r="900" spans="1:4" x14ac:dyDescent="0.25">
      <c r="A900" s="2" t="s">
        <v>3359</v>
      </c>
      <c r="B900" s="2" t="s">
        <v>3359</v>
      </c>
      <c r="C900" s="2" t="s">
        <v>3360</v>
      </c>
      <c r="D900" s="1">
        <f>COUNTIF(Table4[کد سیستم],Table2[[#This Row],[کد سیستم]])</f>
        <v>1</v>
      </c>
    </row>
    <row r="901" spans="1:4" x14ac:dyDescent="0.25">
      <c r="A901" s="2" t="s">
        <v>3361</v>
      </c>
      <c r="B901" s="2" t="s">
        <v>3361</v>
      </c>
      <c r="C901" s="2" t="s">
        <v>3362</v>
      </c>
      <c r="D901" s="1">
        <f>COUNTIF(Table4[کد سیستم],Table2[[#This Row],[کد سیستم]])</f>
        <v>1</v>
      </c>
    </row>
    <row r="902" spans="1:4" x14ac:dyDescent="0.25">
      <c r="A902" s="2" t="s">
        <v>3363</v>
      </c>
      <c r="B902" s="2" t="s">
        <v>3363</v>
      </c>
      <c r="C902" s="2" t="s">
        <v>3364</v>
      </c>
      <c r="D902" s="1">
        <f>COUNTIF(Table4[کد سیستم],Table2[[#This Row],[کد سیستم]])</f>
        <v>1</v>
      </c>
    </row>
    <row r="903" spans="1:4" x14ac:dyDescent="0.25">
      <c r="A903" s="2" t="s">
        <v>3365</v>
      </c>
      <c r="B903" s="2" t="s">
        <v>3365</v>
      </c>
      <c r="C903" s="2" t="s">
        <v>3366</v>
      </c>
      <c r="D903" s="1">
        <f>COUNTIF(Table4[کد سیستم],Table2[[#This Row],[کد سیستم]])</f>
        <v>1</v>
      </c>
    </row>
    <row r="904" spans="1:4" x14ac:dyDescent="0.25">
      <c r="A904" s="2" t="s">
        <v>3367</v>
      </c>
      <c r="B904" s="2" t="s">
        <v>3367</v>
      </c>
      <c r="C904" s="2" t="s">
        <v>3368</v>
      </c>
      <c r="D904" s="1">
        <f>COUNTIF(Table4[کد سیستم],Table2[[#This Row],[کد سیستم]])</f>
        <v>1</v>
      </c>
    </row>
    <row r="905" spans="1:4" x14ac:dyDescent="0.25">
      <c r="A905" s="2" t="s">
        <v>3369</v>
      </c>
      <c r="B905" s="2" t="s">
        <v>3369</v>
      </c>
      <c r="C905" s="2" t="s">
        <v>3370</v>
      </c>
      <c r="D905" s="1">
        <f>COUNTIF(Table4[کد سیستم],Table2[[#This Row],[کد سیستم]])</f>
        <v>1</v>
      </c>
    </row>
    <row r="906" spans="1:4" x14ac:dyDescent="0.25">
      <c r="A906" s="2" t="s">
        <v>3371</v>
      </c>
      <c r="B906" s="2" t="s">
        <v>3371</v>
      </c>
      <c r="C906" s="2" t="s">
        <v>3372</v>
      </c>
      <c r="D906" s="1">
        <f>COUNTIF(Table4[کد سیستم],Table2[[#This Row],[کد سیستم]])</f>
        <v>1</v>
      </c>
    </row>
    <row r="907" spans="1:4" x14ac:dyDescent="0.25">
      <c r="A907" s="2" t="s">
        <v>3373</v>
      </c>
      <c r="B907" s="2" t="s">
        <v>3373</v>
      </c>
      <c r="C907" s="2" t="s">
        <v>3374</v>
      </c>
      <c r="D907" s="1">
        <f>COUNTIF(Table4[کد سیستم],Table2[[#This Row],[کد سیستم]])</f>
        <v>1</v>
      </c>
    </row>
    <row r="908" spans="1:4" x14ac:dyDescent="0.25">
      <c r="A908" s="2" t="s">
        <v>3375</v>
      </c>
      <c r="B908" s="2" t="s">
        <v>3375</v>
      </c>
      <c r="C908" s="2" t="s">
        <v>3376</v>
      </c>
      <c r="D908" s="1">
        <f>COUNTIF(Table4[کد سیستم],Table2[[#This Row],[کد سیستم]])</f>
        <v>1</v>
      </c>
    </row>
    <row r="909" spans="1:4" x14ac:dyDescent="0.25">
      <c r="A909" s="2" t="s">
        <v>3377</v>
      </c>
      <c r="B909" s="2" t="s">
        <v>3377</v>
      </c>
      <c r="C909" s="2" t="s">
        <v>3378</v>
      </c>
      <c r="D909" s="1">
        <f>COUNTIF(Table4[کد سیستم],Table2[[#This Row],[کد سیستم]])</f>
        <v>1</v>
      </c>
    </row>
    <row r="910" spans="1:4" x14ac:dyDescent="0.25">
      <c r="A910" s="2" t="s">
        <v>3379</v>
      </c>
      <c r="B910" s="2" t="s">
        <v>3379</v>
      </c>
      <c r="C910" s="2" t="s">
        <v>3380</v>
      </c>
      <c r="D910" s="1">
        <f>COUNTIF(Table4[کد سیستم],Table2[[#This Row],[کد سیستم]])</f>
        <v>1</v>
      </c>
    </row>
    <row r="911" spans="1:4" x14ac:dyDescent="0.25">
      <c r="A911" s="2" t="s">
        <v>3381</v>
      </c>
      <c r="B911" s="2" t="s">
        <v>3381</v>
      </c>
      <c r="C911" s="2" t="s">
        <v>3382</v>
      </c>
      <c r="D911" s="1">
        <f>COUNTIF(Table4[کد سیستم],Table2[[#This Row],[کد سیستم]])</f>
        <v>1</v>
      </c>
    </row>
    <row r="912" spans="1:4" x14ac:dyDescent="0.25">
      <c r="A912" s="2" t="s">
        <v>3383</v>
      </c>
      <c r="B912" s="2" t="s">
        <v>3383</v>
      </c>
      <c r="C912" s="2" t="s">
        <v>3384</v>
      </c>
      <c r="D912" s="1">
        <f>COUNTIF(Table4[کد سیستم],Table2[[#This Row],[کد سیستم]])</f>
        <v>1</v>
      </c>
    </row>
    <row r="913" spans="1:4" x14ac:dyDescent="0.25">
      <c r="A913" s="2" t="s">
        <v>3385</v>
      </c>
      <c r="B913" s="2" t="s">
        <v>3385</v>
      </c>
      <c r="C913" s="2" t="s">
        <v>3386</v>
      </c>
      <c r="D913" s="1">
        <f>COUNTIF(Table4[کد سیستم],Table2[[#This Row],[کد سیستم]])</f>
        <v>1</v>
      </c>
    </row>
    <row r="914" spans="1:4" x14ac:dyDescent="0.25">
      <c r="A914" s="2" t="s">
        <v>3387</v>
      </c>
      <c r="B914" s="2" t="s">
        <v>3387</v>
      </c>
      <c r="C914" s="2" t="s">
        <v>3388</v>
      </c>
      <c r="D914" s="1">
        <f>COUNTIF(Table4[کد سیستم],Table2[[#This Row],[کد سیستم]])</f>
        <v>1</v>
      </c>
    </row>
    <row r="915" spans="1:4" x14ac:dyDescent="0.25">
      <c r="A915" s="2" t="s">
        <v>3389</v>
      </c>
      <c r="B915" s="2" t="s">
        <v>3389</v>
      </c>
      <c r="C915" s="2" t="s">
        <v>3390</v>
      </c>
      <c r="D915" s="1">
        <f>COUNTIF(Table4[کد سیستم],Table2[[#This Row],[کد سیستم]])</f>
        <v>1</v>
      </c>
    </row>
    <row r="916" spans="1:4" x14ac:dyDescent="0.25">
      <c r="A916" s="2" t="s">
        <v>3391</v>
      </c>
      <c r="B916" s="2" t="s">
        <v>3391</v>
      </c>
      <c r="C916" s="2" t="s">
        <v>3392</v>
      </c>
      <c r="D916" s="1">
        <f>COUNTIF(Table4[کد سیستم],Table2[[#This Row],[کد سیستم]])</f>
        <v>1</v>
      </c>
    </row>
    <row r="917" spans="1:4" x14ac:dyDescent="0.25">
      <c r="A917" s="2" t="s">
        <v>3393</v>
      </c>
      <c r="B917" s="2" t="s">
        <v>3393</v>
      </c>
      <c r="C917" s="2" t="s">
        <v>3394</v>
      </c>
      <c r="D917" s="1">
        <f>COUNTIF(Table4[کد سیستم],Table2[[#This Row],[کد سیستم]])</f>
        <v>1</v>
      </c>
    </row>
    <row r="918" spans="1:4" x14ac:dyDescent="0.25">
      <c r="A918" s="2" t="s">
        <v>3395</v>
      </c>
      <c r="B918" s="2" t="s">
        <v>3395</v>
      </c>
      <c r="C918" s="2" t="s">
        <v>3396</v>
      </c>
      <c r="D918" s="1">
        <f>COUNTIF(Table4[کد سیستم],Table2[[#This Row],[کد سیستم]])</f>
        <v>1</v>
      </c>
    </row>
    <row r="919" spans="1:4" x14ac:dyDescent="0.25">
      <c r="A919" s="2" t="s">
        <v>3397</v>
      </c>
      <c r="B919" s="2" t="s">
        <v>3397</v>
      </c>
      <c r="C919" s="2" t="s">
        <v>3398</v>
      </c>
      <c r="D919" s="1">
        <f>COUNTIF(Table4[کد سیستم],Table2[[#This Row],[کد سیستم]])</f>
        <v>1</v>
      </c>
    </row>
    <row r="920" spans="1:4" x14ac:dyDescent="0.25">
      <c r="A920" s="2" t="s">
        <v>3399</v>
      </c>
      <c r="B920" s="2" t="s">
        <v>3399</v>
      </c>
      <c r="C920" s="2" t="s">
        <v>3400</v>
      </c>
      <c r="D920" s="1">
        <f>COUNTIF(Table4[کد سیستم],Table2[[#This Row],[کد سیستم]])</f>
        <v>1</v>
      </c>
    </row>
    <row r="921" spans="1:4" x14ac:dyDescent="0.25">
      <c r="A921" s="2" t="s">
        <v>3401</v>
      </c>
      <c r="B921" s="2" t="s">
        <v>3401</v>
      </c>
      <c r="C921" s="2" t="s">
        <v>3402</v>
      </c>
      <c r="D921" s="1">
        <f>COUNTIF(Table4[کد سیستم],Table2[[#This Row],[کد سیستم]])</f>
        <v>1</v>
      </c>
    </row>
    <row r="922" spans="1:4" x14ac:dyDescent="0.25">
      <c r="A922" s="2" t="s">
        <v>3403</v>
      </c>
      <c r="B922" s="2" t="s">
        <v>3403</v>
      </c>
      <c r="C922" s="2" t="s">
        <v>3404</v>
      </c>
      <c r="D922" s="1">
        <f>COUNTIF(Table4[کد سیستم],Table2[[#This Row],[کد سیستم]])</f>
        <v>1</v>
      </c>
    </row>
    <row r="923" spans="1:4" x14ac:dyDescent="0.25">
      <c r="A923" s="2" t="s">
        <v>3405</v>
      </c>
      <c r="B923" s="2" t="s">
        <v>3405</v>
      </c>
      <c r="C923" s="2" t="s">
        <v>3406</v>
      </c>
      <c r="D923" s="1">
        <f>COUNTIF(Table4[کد سیستم],Table2[[#This Row],[کد سیستم]])</f>
        <v>1</v>
      </c>
    </row>
    <row r="924" spans="1:4" x14ac:dyDescent="0.25">
      <c r="A924" s="2" t="s">
        <v>3407</v>
      </c>
      <c r="B924" s="2" t="s">
        <v>3407</v>
      </c>
      <c r="C924" s="2" t="s">
        <v>3408</v>
      </c>
      <c r="D924" s="1">
        <f>COUNTIF(Table4[کد سیستم],Table2[[#This Row],[کد سیستم]])</f>
        <v>1</v>
      </c>
    </row>
    <row r="925" spans="1:4" x14ac:dyDescent="0.25">
      <c r="A925" s="2" t="s">
        <v>3409</v>
      </c>
      <c r="B925" s="2" t="s">
        <v>3409</v>
      </c>
      <c r="C925" s="2" t="s">
        <v>3410</v>
      </c>
      <c r="D925" s="1">
        <f>COUNTIF(Table4[کد سیستم],Table2[[#This Row],[کد سیستم]])</f>
        <v>1</v>
      </c>
    </row>
    <row r="926" spans="1:4" x14ac:dyDescent="0.25">
      <c r="A926" s="2" t="s">
        <v>3411</v>
      </c>
      <c r="B926" s="2" t="s">
        <v>3411</v>
      </c>
      <c r="C926" s="2" t="s">
        <v>3412</v>
      </c>
      <c r="D926" s="1">
        <f>COUNTIF(Table4[کد سیستم],Table2[[#This Row],[کد سیستم]])</f>
        <v>1</v>
      </c>
    </row>
    <row r="927" spans="1:4" x14ac:dyDescent="0.25">
      <c r="A927" s="2" t="s">
        <v>3413</v>
      </c>
      <c r="B927" s="2" t="s">
        <v>3413</v>
      </c>
      <c r="C927" s="2" t="s">
        <v>3414</v>
      </c>
      <c r="D927" s="1">
        <f>COUNTIF(Table4[کد سیستم],Table2[[#This Row],[کد سیستم]])</f>
        <v>1</v>
      </c>
    </row>
    <row r="928" spans="1:4" x14ac:dyDescent="0.25">
      <c r="A928" s="2" t="s">
        <v>3415</v>
      </c>
      <c r="B928" s="2" t="s">
        <v>3415</v>
      </c>
      <c r="C928" s="2" t="s">
        <v>3416</v>
      </c>
      <c r="D928" s="1">
        <f>COUNTIF(Table4[کد سیستم],Table2[[#This Row],[کد سیستم]])</f>
        <v>1</v>
      </c>
    </row>
    <row r="929" spans="1:4" x14ac:dyDescent="0.25">
      <c r="A929" s="2" t="s">
        <v>3417</v>
      </c>
      <c r="B929" s="2" t="s">
        <v>3417</v>
      </c>
      <c r="C929" s="2" t="s">
        <v>3418</v>
      </c>
      <c r="D929" s="1">
        <f>COUNTIF(Table4[کد سیستم],Table2[[#This Row],[کد سیستم]])</f>
        <v>1</v>
      </c>
    </row>
    <row r="930" spans="1:4" x14ac:dyDescent="0.25">
      <c r="A930" s="2" t="s">
        <v>3419</v>
      </c>
      <c r="B930" s="2" t="s">
        <v>3419</v>
      </c>
      <c r="C930" s="2" t="s">
        <v>3420</v>
      </c>
      <c r="D930" s="1">
        <f>COUNTIF(Table4[کد سیستم],Table2[[#This Row],[کد سیستم]])</f>
        <v>1</v>
      </c>
    </row>
    <row r="931" spans="1:4" x14ac:dyDescent="0.25">
      <c r="A931" s="2" t="s">
        <v>3421</v>
      </c>
      <c r="B931" s="2" t="s">
        <v>3421</v>
      </c>
      <c r="C931" s="2" t="s">
        <v>3422</v>
      </c>
      <c r="D931" s="1">
        <f>COUNTIF(Table4[کد سیستم],Table2[[#This Row],[کد سیستم]])</f>
        <v>1</v>
      </c>
    </row>
    <row r="932" spans="1:4" x14ac:dyDescent="0.25">
      <c r="A932" s="2" t="s">
        <v>3423</v>
      </c>
      <c r="B932" s="2" t="s">
        <v>3423</v>
      </c>
      <c r="C932" s="2" t="s">
        <v>3424</v>
      </c>
      <c r="D932" s="1">
        <f>COUNTIF(Table4[کد سیستم],Table2[[#This Row],[کد سیستم]])</f>
        <v>1</v>
      </c>
    </row>
    <row r="933" spans="1:4" x14ac:dyDescent="0.25">
      <c r="A933" s="2" t="s">
        <v>3425</v>
      </c>
      <c r="B933" s="2" t="s">
        <v>3425</v>
      </c>
      <c r="C933" s="2" t="s">
        <v>3426</v>
      </c>
      <c r="D933" s="1">
        <f>COUNTIF(Table4[کد سیستم],Table2[[#This Row],[کد سیستم]])</f>
        <v>1</v>
      </c>
    </row>
    <row r="934" spans="1:4" x14ac:dyDescent="0.25">
      <c r="A934" s="2" t="s">
        <v>3427</v>
      </c>
      <c r="B934" s="2" t="s">
        <v>3427</v>
      </c>
      <c r="C934" s="2" t="s">
        <v>3428</v>
      </c>
      <c r="D934" s="1">
        <f>COUNTIF(Table4[کد سیستم],Table2[[#This Row],[کد سیستم]])</f>
        <v>1</v>
      </c>
    </row>
    <row r="935" spans="1:4" x14ac:dyDescent="0.25">
      <c r="A935" s="2" t="s">
        <v>3429</v>
      </c>
      <c r="B935" s="2" t="s">
        <v>3429</v>
      </c>
      <c r="C935" s="2" t="s">
        <v>3430</v>
      </c>
      <c r="D935" s="1">
        <f>COUNTIF(Table4[کد سیستم],Table2[[#This Row],[کد سیستم]])</f>
        <v>1</v>
      </c>
    </row>
    <row r="936" spans="1:4" x14ac:dyDescent="0.25">
      <c r="A936" s="2" t="s">
        <v>3431</v>
      </c>
      <c r="B936" s="2" t="s">
        <v>3431</v>
      </c>
      <c r="C936" s="2" t="s">
        <v>3432</v>
      </c>
      <c r="D936" s="1">
        <f>COUNTIF(Table4[کد سیستم],Table2[[#This Row],[کد سیستم]])</f>
        <v>1</v>
      </c>
    </row>
    <row r="937" spans="1:4" x14ac:dyDescent="0.25">
      <c r="A937" s="2" t="s">
        <v>3433</v>
      </c>
      <c r="B937" s="2" t="s">
        <v>3433</v>
      </c>
      <c r="C937" s="2" t="s">
        <v>3434</v>
      </c>
      <c r="D937" s="1">
        <f>COUNTIF(Table4[کد سیستم],Table2[[#This Row],[کد سیستم]])</f>
        <v>1</v>
      </c>
    </row>
    <row r="938" spans="1:4" x14ac:dyDescent="0.25">
      <c r="A938" s="2" t="s">
        <v>3435</v>
      </c>
      <c r="B938" s="2" t="s">
        <v>3435</v>
      </c>
      <c r="C938" s="2" t="s">
        <v>3436</v>
      </c>
      <c r="D938" s="1">
        <f>COUNTIF(Table4[کد سیستم],Table2[[#This Row],[کد سیستم]])</f>
        <v>1</v>
      </c>
    </row>
    <row r="939" spans="1:4" x14ac:dyDescent="0.25">
      <c r="A939" s="2" t="s">
        <v>3437</v>
      </c>
      <c r="B939" s="2" t="s">
        <v>3437</v>
      </c>
      <c r="C939" s="2" t="s">
        <v>3438</v>
      </c>
      <c r="D939" s="1">
        <f>COUNTIF(Table4[کد سیستم],Table2[[#This Row],[کد سیستم]])</f>
        <v>1</v>
      </c>
    </row>
    <row r="940" spans="1:4" x14ac:dyDescent="0.25">
      <c r="A940" s="2" t="s">
        <v>3439</v>
      </c>
      <c r="B940" s="2" t="s">
        <v>3439</v>
      </c>
      <c r="C940" s="2" t="s">
        <v>3440</v>
      </c>
      <c r="D940" s="1">
        <f>COUNTIF(Table4[کد سیستم],Table2[[#This Row],[کد سیستم]])</f>
        <v>1</v>
      </c>
    </row>
    <row r="941" spans="1:4" x14ac:dyDescent="0.25">
      <c r="A941" s="2" t="s">
        <v>3441</v>
      </c>
      <c r="B941" s="2" t="s">
        <v>3441</v>
      </c>
      <c r="C941" s="2" t="s">
        <v>3442</v>
      </c>
      <c r="D941" s="1">
        <f>COUNTIF(Table4[کد سیستم],Table2[[#This Row],[کد سیستم]])</f>
        <v>1</v>
      </c>
    </row>
    <row r="942" spans="1:4" x14ac:dyDescent="0.25">
      <c r="A942" s="2" t="s">
        <v>3443</v>
      </c>
      <c r="B942" s="2" t="s">
        <v>3443</v>
      </c>
      <c r="C942" s="2" t="s">
        <v>3444</v>
      </c>
      <c r="D942" s="1">
        <f>COUNTIF(Table4[کد سیستم],Table2[[#This Row],[کد سیستم]])</f>
        <v>1</v>
      </c>
    </row>
    <row r="943" spans="1:4" x14ac:dyDescent="0.25">
      <c r="A943" s="2" t="s">
        <v>3445</v>
      </c>
      <c r="B943" s="2" t="s">
        <v>3445</v>
      </c>
      <c r="C943" s="2" t="s">
        <v>3446</v>
      </c>
      <c r="D943" s="1">
        <f>COUNTIF(Table4[کد سیستم],Table2[[#This Row],[کد سیستم]])</f>
        <v>1</v>
      </c>
    </row>
    <row r="944" spans="1:4" x14ac:dyDescent="0.25">
      <c r="A944" s="2" t="s">
        <v>3447</v>
      </c>
      <c r="B944" s="2" t="s">
        <v>3447</v>
      </c>
      <c r="C944" s="2" t="s">
        <v>3448</v>
      </c>
      <c r="D944" s="1">
        <f>COUNTIF(Table4[کد سیستم],Table2[[#This Row],[کد سیستم]])</f>
        <v>1</v>
      </c>
    </row>
    <row r="945" spans="1:4" x14ac:dyDescent="0.25">
      <c r="A945" s="2" t="s">
        <v>3449</v>
      </c>
      <c r="B945" s="2" t="s">
        <v>3449</v>
      </c>
      <c r="C945" s="2" t="s">
        <v>3450</v>
      </c>
      <c r="D945" s="1">
        <f>COUNTIF(Table4[کد سیستم],Table2[[#This Row],[کد سیستم]])</f>
        <v>1</v>
      </c>
    </row>
    <row r="946" spans="1:4" x14ac:dyDescent="0.25">
      <c r="A946" s="2" t="s">
        <v>3451</v>
      </c>
      <c r="B946" s="2" t="s">
        <v>3451</v>
      </c>
      <c r="C946" s="2" t="s">
        <v>3452</v>
      </c>
      <c r="D946" s="1">
        <f>COUNTIF(Table4[کد سیستم],Table2[[#This Row],[کد سیستم]])</f>
        <v>1</v>
      </c>
    </row>
    <row r="947" spans="1:4" x14ac:dyDescent="0.25">
      <c r="A947" s="2" t="s">
        <v>3453</v>
      </c>
      <c r="B947" s="2" t="s">
        <v>3453</v>
      </c>
      <c r="C947" s="2" t="s">
        <v>3454</v>
      </c>
      <c r="D947" s="1">
        <f>COUNTIF(Table4[کد سیستم],Table2[[#This Row],[کد سیستم]])</f>
        <v>1</v>
      </c>
    </row>
    <row r="948" spans="1:4" x14ac:dyDescent="0.25">
      <c r="A948" s="2" t="s">
        <v>3455</v>
      </c>
      <c r="B948" s="2" t="s">
        <v>3455</v>
      </c>
      <c r="C948" s="2" t="s">
        <v>3456</v>
      </c>
      <c r="D948" s="1">
        <f>COUNTIF(Table4[کد سیستم],Table2[[#This Row],[کد سیستم]])</f>
        <v>1</v>
      </c>
    </row>
    <row r="949" spans="1:4" x14ac:dyDescent="0.25">
      <c r="A949" s="2" t="s">
        <v>3457</v>
      </c>
      <c r="B949" s="2" t="s">
        <v>3457</v>
      </c>
      <c r="C949" s="2" t="s">
        <v>3458</v>
      </c>
      <c r="D949" s="1">
        <f>COUNTIF(Table4[کد سیستم],Table2[[#This Row],[کد سیستم]])</f>
        <v>1</v>
      </c>
    </row>
    <row r="950" spans="1:4" x14ac:dyDescent="0.25">
      <c r="A950" s="2" t="s">
        <v>3459</v>
      </c>
      <c r="B950" s="2" t="s">
        <v>3459</v>
      </c>
      <c r="C950" s="2" t="s">
        <v>3460</v>
      </c>
      <c r="D950" s="1">
        <f>COUNTIF(Table4[کد سیستم],Table2[[#This Row],[کد سیستم]])</f>
        <v>1</v>
      </c>
    </row>
    <row r="951" spans="1:4" x14ac:dyDescent="0.25">
      <c r="A951" s="2" t="s">
        <v>3461</v>
      </c>
      <c r="B951" s="2" t="s">
        <v>3461</v>
      </c>
      <c r="C951" s="2" t="s">
        <v>3462</v>
      </c>
      <c r="D951" s="1">
        <f>COUNTIF(Table4[کد سیستم],Table2[[#This Row],[کد سیستم]])</f>
        <v>1</v>
      </c>
    </row>
    <row r="952" spans="1:4" x14ac:dyDescent="0.25">
      <c r="A952" s="2" t="s">
        <v>3463</v>
      </c>
      <c r="B952" s="2" t="s">
        <v>3463</v>
      </c>
      <c r="C952" s="2" t="s">
        <v>3464</v>
      </c>
      <c r="D952" s="1">
        <f>COUNTIF(Table4[کد سیستم],Table2[[#This Row],[کد سیستم]])</f>
        <v>1</v>
      </c>
    </row>
    <row r="953" spans="1:4" x14ac:dyDescent="0.25">
      <c r="A953" s="2" t="s">
        <v>3465</v>
      </c>
      <c r="B953" s="2" t="s">
        <v>3465</v>
      </c>
      <c r="C953" s="2" t="s">
        <v>3466</v>
      </c>
      <c r="D953" s="1">
        <f>COUNTIF(Table4[کد سیستم],Table2[[#This Row],[کد سیستم]])</f>
        <v>1</v>
      </c>
    </row>
    <row r="954" spans="1:4" x14ac:dyDescent="0.25">
      <c r="A954" s="2" t="s">
        <v>3467</v>
      </c>
      <c r="B954" s="2" t="s">
        <v>3467</v>
      </c>
      <c r="C954" s="2" t="s">
        <v>3468</v>
      </c>
      <c r="D954" s="1">
        <f>COUNTIF(Table4[کد سیستم],Table2[[#This Row],[کد سیستم]])</f>
        <v>1</v>
      </c>
    </row>
    <row r="955" spans="1:4" x14ac:dyDescent="0.25">
      <c r="A955" s="2" t="s">
        <v>3469</v>
      </c>
      <c r="B955" s="2" t="s">
        <v>3469</v>
      </c>
      <c r="C955" s="2" t="s">
        <v>3470</v>
      </c>
      <c r="D955" s="1">
        <f>COUNTIF(Table4[کد سیستم],Table2[[#This Row],[کد سیستم]])</f>
        <v>1</v>
      </c>
    </row>
    <row r="956" spans="1:4" x14ac:dyDescent="0.25">
      <c r="A956" s="2" t="s">
        <v>3471</v>
      </c>
      <c r="B956" s="2" t="s">
        <v>3471</v>
      </c>
      <c r="C956" s="2" t="s">
        <v>3472</v>
      </c>
      <c r="D956" s="1">
        <f>COUNTIF(Table4[کد سیستم],Table2[[#This Row],[کد سیستم]])</f>
        <v>1</v>
      </c>
    </row>
    <row r="957" spans="1:4" x14ac:dyDescent="0.25">
      <c r="A957" s="2" t="s">
        <v>3473</v>
      </c>
      <c r="B957" s="2" t="s">
        <v>3473</v>
      </c>
      <c r="C957" s="2" t="s">
        <v>3474</v>
      </c>
      <c r="D957" s="1">
        <f>COUNTIF(Table4[کد سیستم],Table2[[#This Row],[کد سیستم]])</f>
        <v>1</v>
      </c>
    </row>
    <row r="958" spans="1:4" x14ac:dyDescent="0.25">
      <c r="A958" s="2" t="s">
        <v>3475</v>
      </c>
      <c r="B958" s="2" t="s">
        <v>3475</v>
      </c>
      <c r="C958" s="2" t="s">
        <v>3476</v>
      </c>
      <c r="D958" s="1">
        <f>COUNTIF(Table4[کد سیستم],Table2[[#This Row],[کد سیستم]])</f>
        <v>1</v>
      </c>
    </row>
    <row r="959" spans="1:4" x14ac:dyDescent="0.25">
      <c r="A959" s="2" t="s">
        <v>3477</v>
      </c>
      <c r="B959" s="2" t="s">
        <v>3477</v>
      </c>
      <c r="C959" s="2" t="s">
        <v>3478</v>
      </c>
      <c r="D959" s="1">
        <f>COUNTIF(Table4[کد سیستم],Table2[[#This Row],[کد سیستم]])</f>
        <v>1</v>
      </c>
    </row>
    <row r="960" spans="1:4" x14ac:dyDescent="0.25">
      <c r="A960" s="2" t="s">
        <v>3479</v>
      </c>
      <c r="B960" s="2" t="s">
        <v>3479</v>
      </c>
      <c r="C960" s="2" t="s">
        <v>3480</v>
      </c>
      <c r="D960" s="1">
        <f>COUNTIF(Table4[کد سیستم],Table2[[#This Row],[کد سیستم]])</f>
        <v>1</v>
      </c>
    </row>
    <row r="961" spans="1:4" x14ac:dyDescent="0.25">
      <c r="A961" s="2" t="s">
        <v>3481</v>
      </c>
      <c r="B961" s="2" t="s">
        <v>3481</v>
      </c>
      <c r="C961" s="2" t="s">
        <v>3482</v>
      </c>
      <c r="D961" s="1">
        <f>COUNTIF(Table4[کد سیستم],Table2[[#This Row],[کد سیستم]])</f>
        <v>1</v>
      </c>
    </row>
    <row r="962" spans="1:4" x14ac:dyDescent="0.25">
      <c r="A962" s="2" t="s">
        <v>3483</v>
      </c>
      <c r="B962" s="2" t="s">
        <v>3483</v>
      </c>
      <c r="C962" s="2" t="s">
        <v>3484</v>
      </c>
      <c r="D962" s="1">
        <f>COUNTIF(Table4[کد سیستم],Table2[[#This Row],[کد سیستم]])</f>
        <v>1</v>
      </c>
    </row>
    <row r="963" spans="1:4" x14ac:dyDescent="0.25">
      <c r="A963" s="2" t="s">
        <v>3485</v>
      </c>
      <c r="B963" s="2" t="s">
        <v>3485</v>
      </c>
      <c r="C963" s="2" t="s">
        <v>3486</v>
      </c>
      <c r="D963" s="1">
        <f>COUNTIF(Table4[کد سیستم],Table2[[#This Row],[کد سیستم]])</f>
        <v>1</v>
      </c>
    </row>
    <row r="964" spans="1:4" x14ac:dyDescent="0.25">
      <c r="A964" s="2" t="s">
        <v>3487</v>
      </c>
      <c r="B964" s="2" t="s">
        <v>3487</v>
      </c>
      <c r="C964" s="2" t="s">
        <v>3488</v>
      </c>
      <c r="D964" s="1">
        <f>COUNTIF(Table4[کد سیستم],Table2[[#This Row],[کد سیستم]])</f>
        <v>1</v>
      </c>
    </row>
    <row r="965" spans="1:4" x14ac:dyDescent="0.25">
      <c r="A965" s="2" t="s">
        <v>3489</v>
      </c>
      <c r="B965" s="2" t="s">
        <v>3489</v>
      </c>
      <c r="C965" s="2" t="s">
        <v>3490</v>
      </c>
      <c r="D965" s="1">
        <f>COUNTIF(Table4[کد سیستم],Table2[[#This Row],[کد سیستم]])</f>
        <v>1</v>
      </c>
    </row>
    <row r="966" spans="1:4" x14ac:dyDescent="0.25">
      <c r="A966" s="2" t="s">
        <v>3491</v>
      </c>
      <c r="B966" s="2" t="s">
        <v>3491</v>
      </c>
      <c r="C966" s="2" t="s">
        <v>3492</v>
      </c>
      <c r="D966" s="1">
        <f>COUNTIF(Table4[کد سیستم],Table2[[#This Row],[کد سیستم]])</f>
        <v>1</v>
      </c>
    </row>
    <row r="967" spans="1:4" x14ac:dyDescent="0.25">
      <c r="A967" s="2" t="s">
        <v>3493</v>
      </c>
      <c r="B967" s="2" t="s">
        <v>3493</v>
      </c>
      <c r="C967" s="2" t="s">
        <v>3494</v>
      </c>
      <c r="D967" s="1">
        <f>COUNTIF(Table4[کد سیستم],Table2[[#This Row],[کد سیستم]])</f>
        <v>1</v>
      </c>
    </row>
    <row r="968" spans="1:4" x14ac:dyDescent="0.25">
      <c r="A968" s="2" t="s">
        <v>3495</v>
      </c>
      <c r="B968" s="2" t="s">
        <v>3495</v>
      </c>
      <c r="C968" s="2" t="s">
        <v>3496</v>
      </c>
      <c r="D968" s="1">
        <f>COUNTIF(Table4[کد سیستم],Table2[[#This Row],[کد سیستم]])</f>
        <v>1</v>
      </c>
    </row>
    <row r="969" spans="1:4" x14ac:dyDescent="0.25">
      <c r="A969" s="2" t="s">
        <v>3497</v>
      </c>
      <c r="B969" s="2" t="s">
        <v>3497</v>
      </c>
      <c r="C969" s="2" t="s">
        <v>3498</v>
      </c>
      <c r="D969" s="1">
        <f>COUNTIF(Table4[کد سیستم],Table2[[#This Row],[کد سیستم]])</f>
        <v>1</v>
      </c>
    </row>
    <row r="970" spans="1:4" x14ac:dyDescent="0.25">
      <c r="A970" s="2" t="s">
        <v>3499</v>
      </c>
      <c r="B970" s="2" t="s">
        <v>3499</v>
      </c>
      <c r="C970" s="2" t="s">
        <v>3500</v>
      </c>
      <c r="D970" s="1">
        <f>COUNTIF(Table4[کد سیستم],Table2[[#This Row],[کد سیستم]])</f>
        <v>1</v>
      </c>
    </row>
    <row r="971" spans="1:4" x14ac:dyDescent="0.25">
      <c r="A971" s="2" t="s">
        <v>3501</v>
      </c>
      <c r="B971" s="2" t="s">
        <v>3501</v>
      </c>
      <c r="C971" s="2" t="s">
        <v>3502</v>
      </c>
      <c r="D971" s="1">
        <f>COUNTIF(Table4[کد سیستم],Table2[[#This Row],[کد سیستم]])</f>
        <v>1</v>
      </c>
    </row>
    <row r="972" spans="1:4" x14ac:dyDescent="0.25">
      <c r="A972" s="2" t="s">
        <v>3503</v>
      </c>
      <c r="B972" s="2" t="s">
        <v>3503</v>
      </c>
      <c r="C972" s="2" t="s">
        <v>3504</v>
      </c>
      <c r="D972" s="1">
        <f>COUNTIF(Table4[کد سیستم],Table2[[#This Row],[کد سیستم]])</f>
        <v>1</v>
      </c>
    </row>
    <row r="973" spans="1:4" x14ac:dyDescent="0.25">
      <c r="A973" s="2" t="s">
        <v>3505</v>
      </c>
      <c r="B973" s="2" t="s">
        <v>3505</v>
      </c>
      <c r="C973" s="2" t="s">
        <v>3506</v>
      </c>
      <c r="D973" s="1">
        <f>COUNTIF(Table4[کد سیستم],Table2[[#This Row],[کد سیستم]])</f>
        <v>1</v>
      </c>
    </row>
    <row r="974" spans="1:4" x14ac:dyDescent="0.25">
      <c r="A974" s="2" t="s">
        <v>3507</v>
      </c>
      <c r="B974" s="2" t="s">
        <v>3507</v>
      </c>
      <c r="C974" s="2" t="s">
        <v>3508</v>
      </c>
      <c r="D974" s="1">
        <f>COUNTIF(Table4[کد سیستم],Table2[[#This Row],[کد سیستم]])</f>
        <v>1</v>
      </c>
    </row>
    <row r="975" spans="1:4" x14ac:dyDescent="0.25">
      <c r="A975" s="2" t="s">
        <v>3509</v>
      </c>
      <c r="B975" s="2" t="s">
        <v>3509</v>
      </c>
      <c r="C975" s="2" t="s">
        <v>3510</v>
      </c>
      <c r="D975" s="1">
        <f>COUNTIF(Table4[کد سیستم],Table2[[#This Row],[کد سیستم]])</f>
        <v>1</v>
      </c>
    </row>
    <row r="976" spans="1:4" x14ac:dyDescent="0.25">
      <c r="A976" s="2" t="s">
        <v>3511</v>
      </c>
      <c r="B976" s="2" t="s">
        <v>3511</v>
      </c>
      <c r="C976" s="2" t="s">
        <v>3512</v>
      </c>
      <c r="D976" s="1">
        <f>COUNTIF(Table4[کد سیستم],Table2[[#This Row],[کد سیستم]])</f>
        <v>1</v>
      </c>
    </row>
    <row r="977" spans="1:4" x14ac:dyDescent="0.25">
      <c r="A977" s="2" t="s">
        <v>3513</v>
      </c>
      <c r="B977" s="2" t="s">
        <v>3513</v>
      </c>
      <c r="C977" s="2" t="s">
        <v>3514</v>
      </c>
      <c r="D977" s="1">
        <f>COUNTIF(Table4[کد سیستم],Table2[[#This Row],[کد سیستم]])</f>
        <v>1</v>
      </c>
    </row>
    <row r="978" spans="1:4" x14ac:dyDescent="0.25">
      <c r="A978" s="2" t="s">
        <v>3515</v>
      </c>
      <c r="B978" s="2" t="s">
        <v>3515</v>
      </c>
      <c r="C978" s="2" t="s">
        <v>3516</v>
      </c>
      <c r="D978" s="1">
        <f>COUNTIF(Table4[کد سیستم],Table2[[#This Row],[کد سیستم]])</f>
        <v>1</v>
      </c>
    </row>
    <row r="979" spans="1:4" x14ac:dyDescent="0.25">
      <c r="A979" s="2" t="s">
        <v>3517</v>
      </c>
      <c r="B979" s="2" t="s">
        <v>3517</v>
      </c>
      <c r="C979" s="2" t="s">
        <v>3518</v>
      </c>
      <c r="D979" s="1">
        <f>COUNTIF(Table4[کد سیستم],Table2[[#This Row],[کد سیستم]])</f>
        <v>1</v>
      </c>
    </row>
    <row r="980" spans="1:4" x14ac:dyDescent="0.25">
      <c r="A980" s="2" t="s">
        <v>3519</v>
      </c>
      <c r="B980" s="2" t="s">
        <v>3519</v>
      </c>
      <c r="C980" s="2" t="s">
        <v>3520</v>
      </c>
      <c r="D980" s="1">
        <f>COUNTIF(Table4[کد سیستم],Table2[[#This Row],[کد سیستم]])</f>
        <v>1</v>
      </c>
    </row>
    <row r="981" spans="1:4" x14ac:dyDescent="0.25">
      <c r="A981" s="2" t="s">
        <v>3521</v>
      </c>
      <c r="B981" s="2" t="s">
        <v>3521</v>
      </c>
      <c r="C981" s="2" t="s">
        <v>3522</v>
      </c>
      <c r="D981" s="1">
        <f>COUNTIF(Table4[کد سیستم],Table2[[#This Row],[کد سیستم]])</f>
        <v>1</v>
      </c>
    </row>
    <row r="982" spans="1:4" x14ac:dyDescent="0.25">
      <c r="A982" s="2" t="s">
        <v>3523</v>
      </c>
      <c r="B982" s="2" t="s">
        <v>3523</v>
      </c>
      <c r="C982" s="2" t="s">
        <v>3524</v>
      </c>
      <c r="D982" s="1">
        <f>COUNTIF(Table4[کد سیستم],Table2[[#This Row],[کد سیستم]])</f>
        <v>1</v>
      </c>
    </row>
    <row r="983" spans="1:4" x14ac:dyDescent="0.25">
      <c r="A983" s="2" t="s">
        <v>3525</v>
      </c>
      <c r="B983" s="2" t="s">
        <v>3525</v>
      </c>
      <c r="C983" s="2" t="s">
        <v>3526</v>
      </c>
      <c r="D983" s="1">
        <f>COUNTIF(Table4[کد سیستم],Table2[[#This Row],[کد سیستم]])</f>
        <v>1</v>
      </c>
    </row>
    <row r="984" spans="1:4" x14ac:dyDescent="0.25">
      <c r="A984" s="2" t="s">
        <v>3527</v>
      </c>
      <c r="B984" s="2" t="s">
        <v>3527</v>
      </c>
      <c r="C984" s="2" t="s">
        <v>3528</v>
      </c>
      <c r="D984" s="1">
        <f>COUNTIF(Table4[کد سیستم],Table2[[#This Row],[کد سیستم]])</f>
        <v>1</v>
      </c>
    </row>
    <row r="985" spans="1:4" x14ac:dyDescent="0.25">
      <c r="A985" s="2" t="s">
        <v>3529</v>
      </c>
      <c r="B985" s="2" t="s">
        <v>3529</v>
      </c>
      <c r="C985" s="2" t="s">
        <v>3530</v>
      </c>
      <c r="D985" s="1">
        <f>COUNTIF(Table4[کد سیستم],Table2[[#This Row],[کد سیستم]])</f>
        <v>1</v>
      </c>
    </row>
    <row r="986" spans="1:4" x14ac:dyDescent="0.25">
      <c r="A986" s="2" t="s">
        <v>3531</v>
      </c>
      <c r="B986" s="2" t="s">
        <v>3531</v>
      </c>
      <c r="C986" s="2" t="s">
        <v>3532</v>
      </c>
      <c r="D986" s="1">
        <f>COUNTIF(Table4[کد سیستم],Table2[[#This Row],[کد سیستم]])</f>
        <v>1</v>
      </c>
    </row>
    <row r="987" spans="1:4" x14ac:dyDescent="0.25">
      <c r="A987" s="2" t="s">
        <v>3533</v>
      </c>
      <c r="B987" s="2" t="s">
        <v>3533</v>
      </c>
      <c r="C987" s="2" t="s">
        <v>3534</v>
      </c>
      <c r="D987" s="1">
        <f>COUNTIF(Table4[کد سیستم],Table2[[#This Row],[کد سیستم]])</f>
        <v>1</v>
      </c>
    </row>
    <row r="988" spans="1:4" x14ac:dyDescent="0.25">
      <c r="A988" s="2" t="s">
        <v>3535</v>
      </c>
      <c r="B988" s="2" t="s">
        <v>3535</v>
      </c>
      <c r="C988" s="2" t="s">
        <v>3536</v>
      </c>
      <c r="D988" s="1">
        <f>COUNTIF(Table4[کد سیستم],Table2[[#This Row],[کد سیستم]])</f>
        <v>1</v>
      </c>
    </row>
    <row r="989" spans="1:4" x14ac:dyDescent="0.25">
      <c r="A989" s="2" t="s">
        <v>3537</v>
      </c>
      <c r="B989" s="2" t="s">
        <v>3537</v>
      </c>
      <c r="C989" s="2" t="s">
        <v>3538</v>
      </c>
      <c r="D989" s="1">
        <f>COUNTIF(Table4[کد سیستم],Table2[[#This Row],[کد سیستم]])</f>
        <v>1</v>
      </c>
    </row>
    <row r="990" spans="1:4" x14ac:dyDescent="0.25">
      <c r="A990" s="2" t="s">
        <v>3539</v>
      </c>
      <c r="B990" s="2" t="s">
        <v>3539</v>
      </c>
      <c r="C990" s="2" t="s">
        <v>3540</v>
      </c>
      <c r="D990" s="1">
        <f>COUNTIF(Table4[کد سیستم],Table2[[#This Row],[کد سیستم]])</f>
        <v>1</v>
      </c>
    </row>
    <row r="991" spans="1:4" x14ac:dyDescent="0.25">
      <c r="A991" s="2" t="s">
        <v>3541</v>
      </c>
      <c r="B991" s="2" t="s">
        <v>3541</v>
      </c>
      <c r="C991" s="2" t="s">
        <v>3542</v>
      </c>
      <c r="D991" s="1">
        <f>COUNTIF(Table4[کد سیستم],Table2[[#This Row],[کد سیستم]])</f>
        <v>1</v>
      </c>
    </row>
    <row r="992" spans="1:4" x14ac:dyDescent="0.25">
      <c r="A992" s="2" t="s">
        <v>3543</v>
      </c>
      <c r="B992" s="2" t="s">
        <v>3543</v>
      </c>
      <c r="C992" s="2" t="s">
        <v>3544</v>
      </c>
      <c r="D992" s="1">
        <f>COUNTIF(Table4[کد سیستم],Table2[[#This Row],[کد سیستم]])</f>
        <v>1</v>
      </c>
    </row>
    <row r="993" spans="1:4" x14ac:dyDescent="0.25">
      <c r="A993" s="2" t="s">
        <v>3545</v>
      </c>
      <c r="B993" s="2" t="s">
        <v>3545</v>
      </c>
      <c r="C993" s="2" t="s">
        <v>3546</v>
      </c>
      <c r="D993" s="1">
        <f>COUNTIF(Table4[کد سیستم],Table2[[#This Row],[کد سیستم]])</f>
        <v>1</v>
      </c>
    </row>
    <row r="994" spans="1:4" x14ac:dyDescent="0.25">
      <c r="A994" s="2" t="s">
        <v>3547</v>
      </c>
      <c r="B994" s="2" t="s">
        <v>3547</v>
      </c>
      <c r="C994" s="2" t="s">
        <v>3548</v>
      </c>
      <c r="D994" s="1">
        <f>COUNTIF(Table4[کد سیستم],Table2[[#This Row],[کد سیستم]])</f>
        <v>1</v>
      </c>
    </row>
    <row r="995" spans="1:4" x14ac:dyDescent="0.25">
      <c r="A995" s="2" t="s">
        <v>3549</v>
      </c>
      <c r="B995" s="2" t="s">
        <v>3549</v>
      </c>
      <c r="C995" s="2" t="s">
        <v>3550</v>
      </c>
      <c r="D995" s="1">
        <f>COUNTIF(Table4[کد سیستم],Table2[[#This Row],[کد سیستم]])</f>
        <v>1</v>
      </c>
    </row>
    <row r="996" spans="1:4" x14ac:dyDescent="0.25">
      <c r="A996" s="2" t="s">
        <v>3551</v>
      </c>
      <c r="B996" s="2" t="s">
        <v>3551</v>
      </c>
      <c r="C996" s="2" t="s">
        <v>3552</v>
      </c>
      <c r="D996" s="1">
        <f>COUNTIF(Table4[کد سیستم],Table2[[#This Row],[کد سیستم]])</f>
        <v>1</v>
      </c>
    </row>
    <row r="997" spans="1:4" x14ac:dyDescent="0.25">
      <c r="A997" s="2" t="s">
        <v>3553</v>
      </c>
      <c r="B997" s="2" t="s">
        <v>3553</v>
      </c>
      <c r="C997" s="2" t="s">
        <v>3554</v>
      </c>
      <c r="D997" s="1">
        <f>COUNTIF(Table4[کد سیستم],Table2[[#This Row],[کد سیستم]])</f>
        <v>1</v>
      </c>
    </row>
    <row r="998" spans="1:4" x14ac:dyDescent="0.25">
      <c r="A998" s="2" t="s">
        <v>3555</v>
      </c>
      <c r="B998" s="2" t="s">
        <v>3555</v>
      </c>
      <c r="C998" s="2" t="s">
        <v>3556</v>
      </c>
      <c r="D998" s="1">
        <f>COUNTIF(Table4[کد سیستم],Table2[[#This Row],[کد سیستم]])</f>
        <v>1</v>
      </c>
    </row>
    <row r="999" spans="1:4" x14ac:dyDescent="0.25">
      <c r="A999" s="2" t="s">
        <v>3557</v>
      </c>
      <c r="B999" s="2" t="s">
        <v>3557</v>
      </c>
      <c r="C999" s="2" t="s">
        <v>3558</v>
      </c>
      <c r="D999" s="1">
        <f>COUNTIF(Table4[کد سیستم],Table2[[#This Row],[کد سیستم]])</f>
        <v>1</v>
      </c>
    </row>
    <row r="1000" spans="1:4" x14ac:dyDescent="0.25">
      <c r="A1000" s="2" t="s">
        <v>3559</v>
      </c>
      <c r="B1000" s="2" t="s">
        <v>3559</v>
      </c>
      <c r="C1000" s="2" t="s">
        <v>3560</v>
      </c>
      <c r="D1000" s="1">
        <f>COUNTIF(Table4[کد سیستم],Table2[[#This Row],[کد سیستم]])</f>
        <v>1</v>
      </c>
    </row>
    <row r="1001" spans="1:4" x14ac:dyDescent="0.25">
      <c r="A1001" s="2" t="s">
        <v>3561</v>
      </c>
      <c r="B1001" s="2" t="s">
        <v>3561</v>
      </c>
      <c r="C1001" s="2" t="s">
        <v>3562</v>
      </c>
      <c r="D1001" s="1">
        <f>COUNTIF(Table4[کد سیستم],Table2[[#This Row],[کد سیستم]])</f>
        <v>1</v>
      </c>
    </row>
    <row r="1002" spans="1:4" x14ac:dyDescent="0.25">
      <c r="A1002" s="2" t="s">
        <v>3563</v>
      </c>
      <c r="B1002" s="2" t="s">
        <v>3563</v>
      </c>
      <c r="C1002" s="2" t="s">
        <v>3564</v>
      </c>
      <c r="D1002" s="1">
        <f>COUNTIF(Table4[کد سیستم],Table2[[#This Row],[کد سیستم]])</f>
        <v>1</v>
      </c>
    </row>
    <row r="1003" spans="1:4" x14ac:dyDescent="0.25">
      <c r="A1003" s="2" t="s">
        <v>3565</v>
      </c>
      <c r="B1003" s="2" t="s">
        <v>3565</v>
      </c>
      <c r="C1003" s="2" t="s">
        <v>3566</v>
      </c>
      <c r="D1003" s="1">
        <f>COUNTIF(Table4[کد سیستم],Table2[[#This Row],[کد سیستم]])</f>
        <v>1</v>
      </c>
    </row>
    <row r="1004" spans="1:4" x14ac:dyDescent="0.25">
      <c r="A1004" s="2" t="s">
        <v>3567</v>
      </c>
      <c r="B1004" s="2" t="s">
        <v>3567</v>
      </c>
      <c r="C1004" s="2" t="s">
        <v>3568</v>
      </c>
      <c r="D1004" s="1">
        <f>COUNTIF(Table4[کد سیستم],Table2[[#This Row],[کد سیستم]])</f>
        <v>1</v>
      </c>
    </row>
    <row r="1005" spans="1:4" x14ac:dyDescent="0.25">
      <c r="A1005" s="2" t="s">
        <v>3569</v>
      </c>
      <c r="B1005" s="2" t="s">
        <v>3569</v>
      </c>
      <c r="C1005" s="2" t="s">
        <v>3570</v>
      </c>
      <c r="D1005" s="1">
        <f>COUNTIF(Table4[کد سیستم],Table2[[#This Row],[کد سیستم]])</f>
        <v>1</v>
      </c>
    </row>
    <row r="1006" spans="1:4" x14ac:dyDescent="0.25">
      <c r="A1006" s="2" t="s">
        <v>3571</v>
      </c>
      <c r="B1006" s="2" t="s">
        <v>3571</v>
      </c>
      <c r="C1006" s="2" t="s">
        <v>3572</v>
      </c>
      <c r="D1006" s="1">
        <f>COUNTIF(Table4[کد سیستم],Table2[[#This Row],[کد سیستم]])</f>
        <v>1</v>
      </c>
    </row>
    <row r="1007" spans="1:4" x14ac:dyDescent="0.25">
      <c r="A1007" s="2" t="s">
        <v>3573</v>
      </c>
      <c r="B1007" s="2" t="s">
        <v>3573</v>
      </c>
      <c r="C1007" s="2" t="s">
        <v>3574</v>
      </c>
      <c r="D1007" s="1">
        <f>COUNTIF(Table4[کد سیستم],Table2[[#This Row],[کد سیستم]])</f>
        <v>1</v>
      </c>
    </row>
    <row r="1008" spans="1:4" x14ac:dyDescent="0.25">
      <c r="A1008" s="2" t="s">
        <v>3575</v>
      </c>
      <c r="B1008" s="2" t="s">
        <v>3575</v>
      </c>
      <c r="C1008" s="2" t="s">
        <v>3576</v>
      </c>
      <c r="D1008" s="1">
        <f>COUNTIF(Table4[کد سیستم],Table2[[#This Row],[کد سیستم]])</f>
        <v>1</v>
      </c>
    </row>
    <row r="1009" spans="1:4" x14ac:dyDescent="0.25">
      <c r="A1009" s="2" t="s">
        <v>3577</v>
      </c>
      <c r="B1009" s="2" t="s">
        <v>3577</v>
      </c>
      <c r="C1009" s="2" t="s">
        <v>3578</v>
      </c>
      <c r="D1009" s="1">
        <f>COUNTIF(Table4[کد سیستم],Table2[[#This Row],[کد سیستم]])</f>
        <v>1</v>
      </c>
    </row>
    <row r="1010" spans="1:4" x14ac:dyDescent="0.25">
      <c r="A1010" s="2" t="s">
        <v>3579</v>
      </c>
      <c r="B1010" s="2" t="s">
        <v>3579</v>
      </c>
      <c r="C1010" s="2" t="s">
        <v>3580</v>
      </c>
      <c r="D1010" s="1">
        <f>COUNTIF(Table4[کد سیستم],Table2[[#This Row],[کد سیستم]])</f>
        <v>1</v>
      </c>
    </row>
    <row r="1011" spans="1:4" x14ac:dyDescent="0.25">
      <c r="A1011" s="2" t="s">
        <v>3581</v>
      </c>
      <c r="B1011" s="2" t="s">
        <v>3581</v>
      </c>
      <c r="C1011" s="2" t="s">
        <v>3582</v>
      </c>
      <c r="D1011" s="1">
        <f>COUNTIF(Table4[کد سیستم],Table2[[#This Row],[کد سیستم]])</f>
        <v>1</v>
      </c>
    </row>
    <row r="1012" spans="1:4" x14ac:dyDescent="0.25">
      <c r="A1012" s="2" t="s">
        <v>3583</v>
      </c>
      <c r="B1012" s="2" t="s">
        <v>3583</v>
      </c>
      <c r="C1012" s="2" t="s">
        <v>3584</v>
      </c>
      <c r="D1012" s="1">
        <f>COUNTIF(Table4[کد سیستم],Table2[[#This Row],[کد سیستم]])</f>
        <v>1</v>
      </c>
    </row>
    <row r="1013" spans="1:4" x14ac:dyDescent="0.25">
      <c r="A1013" s="2" t="s">
        <v>3585</v>
      </c>
      <c r="B1013" s="2" t="s">
        <v>3585</v>
      </c>
      <c r="C1013" s="2" t="s">
        <v>3586</v>
      </c>
      <c r="D1013" s="1">
        <f>COUNTIF(Table4[کد سیستم],Table2[[#This Row],[کد سیستم]])</f>
        <v>1</v>
      </c>
    </row>
    <row r="1014" spans="1:4" x14ac:dyDescent="0.25">
      <c r="A1014" s="2" t="s">
        <v>3587</v>
      </c>
      <c r="B1014" s="2" t="s">
        <v>3587</v>
      </c>
      <c r="C1014" s="2" t="s">
        <v>3588</v>
      </c>
      <c r="D1014" s="1">
        <f>COUNTIF(Table4[کد سیستم],Table2[[#This Row],[کد سیستم]])</f>
        <v>1</v>
      </c>
    </row>
    <row r="1015" spans="1:4" x14ac:dyDescent="0.25">
      <c r="A1015" s="2" t="s">
        <v>3589</v>
      </c>
      <c r="B1015" s="2" t="s">
        <v>3589</v>
      </c>
      <c r="C1015" s="2" t="s">
        <v>3590</v>
      </c>
      <c r="D1015" s="1">
        <f>COUNTIF(Table4[کد سیستم],Table2[[#This Row],[کد سیستم]])</f>
        <v>1</v>
      </c>
    </row>
    <row r="1016" spans="1:4" x14ac:dyDescent="0.25">
      <c r="A1016" s="2" t="s">
        <v>3591</v>
      </c>
      <c r="B1016" s="2" t="s">
        <v>3591</v>
      </c>
      <c r="C1016" s="2" t="s">
        <v>3592</v>
      </c>
      <c r="D1016" s="1">
        <f>COUNTIF(Table4[کد سیستم],Table2[[#This Row],[کد سیستم]])</f>
        <v>1</v>
      </c>
    </row>
    <row r="1017" spans="1:4" x14ac:dyDescent="0.25">
      <c r="A1017" s="2" t="s">
        <v>3593</v>
      </c>
      <c r="B1017" s="2" t="s">
        <v>3594</v>
      </c>
      <c r="C1017" s="2" t="s">
        <v>3595</v>
      </c>
      <c r="D1017" s="1">
        <f>COUNTIF(Table4[کد سیستم],Table2[[#This Row],[کد سیستم]])</f>
        <v>1</v>
      </c>
    </row>
    <row r="1018" spans="1:4" x14ac:dyDescent="0.25">
      <c r="A1018" s="2" t="s">
        <v>3596</v>
      </c>
      <c r="B1018" s="2" t="s">
        <v>3596</v>
      </c>
      <c r="C1018" s="2" t="s">
        <v>3597</v>
      </c>
      <c r="D1018" s="1">
        <f>COUNTIF(Table4[کد سیستم],Table2[[#This Row],[کد سیستم]])</f>
        <v>1</v>
      </c>
    </row>
    <row r="1019" spans="1:4" x14ac:dyDescent="0.25">
      <c r="A1019" s="2" t="s">
        <v>3598</v>
      </c>
      <c r="B1019" s="2" t="s">
        <v>3598</v>
      </c>
      <c r="C1019" s="2" t="s">
        <v>3599</v>
      </c>
      <c r="D1019" s="1">
        <f>COUNTIF(Table4[کد سیستم],Table2[[#This Row],[کد سیستم]])</f>
        <v>1</v>
      </c>
    </row>
    <row r="1020" spans="1:4" x14ac:dyDescent="0.25">
      <c r="A1020" s="2" t="s">
        <v>3600</v>
      </c>
      <c r="B1020" s="2" t="s">
        <v>3600</v>
      </c>
      <c r="C1020" s="2" t="s">
        <v>3601</v>
      </c>
      <c r="D1020" s="1">
        <f>COUNTIF(Table4[کد سیستم],Table2[[#This Row],[کد سیستم]])</f>
        <v>1</v>
      </c>
    </row>
    <row r="1021" spans="1:4" x14ac:dyDescent="0.25">
      <c r="A1021" s="2" t="s">
        <v>3602</v>
      </c>
      <c r="B1021" s="2" t="s">
        <v>3602</v>
      </c>
      <c r="C1021" s="2" t="s">
        <v>3603</v>
      </c>
      <c r="D1021" s="1">
        <f>COUNTIF(Table4[کد سیستم],Table2[[#This Row],[کد سیستم]])</f>
        <v>1</v>
      </c>
    </row>
    <row r="1022" spans="1:4" x14ac:dyDescent="0.25">
      <c r="A1022" s="2" t="s">
        <v>3604</v>
      </c>
      <c r="B1022" s="2" t="s">
        <v>3604</v>
      </c>
      <c r="C1022" s="2" t="s">
        <v>3605</v>
      </c>
      <c r="D1022" s="1">
        <f>COUNTIF(Table4[کد سیستم],Table2[[#This Row],[کد سیستم]])</f>
        <v>1</v>
      </c>
    </row>
    <row r="1023" spans="1:4" x14ac:dyDescent="0.25">
      <c r="A1023" s="2" t="s">
        <v>3606</v>
      </c>
      <c r="B1023" s="2" t="s">
        <v>3606</v>
      </c>
      <c r="C1023" s="2" t="s">
        <v>3607</v>
      </c>
      <c r="D1023" s="1">
        <f>COUNTIF(Table4[کد سیستم],Table2[[#This Row],[کد سیستم]])</f>
        <v>1</v>
      </c>
    </row>
    <row r="1024" spans="1:4" x14ac:dyDescent="0.25">
      <c r="A1024" s="2" t="s">
        <v>3608</v>
      </c>
      <c r="B1024" s="2" t="s">
        <v>3608</v>
      </c>
      <c r="C1024" s="2" t="s">
        <v>3609</v>
      </c>
      <c r="D1024" s="1">
        <f>COUNTIF(Table4[کد سیستم],Table2[[#This Row],[کد سیستم]])</f>
        <v>1</v>
      </c>
    </row>
    <row r="1025" spans="1:4" x14ac:dyDescent="0.25">
      <c r="A1025" s="2" t="s">
        <v>3610</v>
      </c>
      <c r="B1025" s="2" t="s">
        <v>3610</v>
      </c>
      <c r="C1025" s="2" t="s">
        <v>3611</v>
      </c>
      <c r="D1025" s="1">
        <f>COUNTIF(Table4[کد سیستم],Table2[[#This Row],[کد سیستم]])</f>
        <v>1</v>
      </c>
    </row>
    <row r="1026" spans="1:4" x14ac:dyDescent="0.25">
      <c r="A1026" s="2" t="s">
        <v>3612</v>
      </c>
      <c r="B1026" s="2" t="s">
        <v>3612</v>
      </c>
      <c r="C1026" s="2" t="s">
        <v>3613</v>
      </c>
      <c r="D1026" s="1">
        <f>COUNTIF(Table4[کد سیستم],Table2[[#This Row],[کد سیستم]])</f>
        <v>1</v>
      </c>
    </row>
    <row r="1027" spans="1:4" x14ac:dyDescent="0.25">
      <c r="A1027" s="2" t="s">
        <v>3614</v>
      </c>
      <c r="B1027" s="2" t="s">
        <v>3614</v>
      </c>
      <c r="C1027" s="2" t="s">
        <v>3615</v>
      </c>
      <c r="D1027" s="1">
        <f>COUNTIF(Table4[کد سیستم],Table2[[#This Row],[کد سیستم]])</f>
        <v>1</v>
      </c>
    </row>
    <row r="1028" spans="1:4" x14ac:dyDescent="0.25">
      <c r="A1028" s="2" t="s">
        <v>3616</v>
      </c>
      <c r="B1028" s="2" t="s">
        <v>3616</v>
      </c>
      <c r="C1028" s="2" t="s">
        <v>3617</v>
      </c>
      <c r="D1028" s="1">
        <f>COUNTIF(Table4[کد سیستم],Table2[[#This Row],[کد سیستم]])</f>
        <v>1</v>
      </c>
    </row>
    <row r="1029" spans="1:4" x14ac:dyDescent="0.25">
      <c r="A1029" s="2" t="s">
        <v>3618</v>
      </c>
      <c r="B1029" s="2" t="s">
        <v>3618</v>
      </c>
      <c r="C1029" s="2" t="s">
        <v>3619</v>
      </c>
      <c r="D1029" s="1">
        <f>COUNTIF(Table4[کد سیستم],Table2[[#This Row],[کد سیستم]])</f>
        <v>1</v>
      </c>
    </row>
    <row r="1030" spans="1:4" x14ac:dyDescent="0.25">
      <c r="A1030" s="2" t="s">
        <v>3620</v>
      </c>
      <c r="B1030" s="2" t="s">
        <v>3620</v>
      </c>
      <c r="C1030" s="2" t="s">
        <v>3621</v>
      </c>
      <c r="D1030" s="1">
        <f>COUNTIF(Table4[کد سیستم],Table2[[#This Row],[کد سیستم]])</f>
        <v>1</v>
      </c>
    </row>
    <row r="1031" spans="1:4" x14ac:dyDescent="0.25">
      <c r="A1031" s="2" t="s">
        <v>3622</v>
      </c>
      <c r="B1031" s="2" t="s">
        <v>3622</v>
      </c>
      <c r="C1031" s="2" t="s">
        <v>3623</v>
      </c>
      <c r="D1031" s="1">
        <f>COUNTIF(Table4[کد سیستم],Table2[[#This Row],[کد سیستم]])</f>
        <v>1</v>
      </c>
    </row>
    <row r="1032" spans="1:4" x14ac:dyDescent="0.25">
      <c r="A1032" s="2" t="s">
        <v>3624</v>
      </c>
      <c r="B1032" s="2" t="s">
        <v>3624</v>
      </c>
      <c r="C1032" s="2" t="s">
        <v>3625</v>
      </c>
      <c r="D1032" s="1">
        <f>COUNTIF(Table4[کد سیستم],Table2[[#This Row],[کد سیستم]])</f>
        <v>1</v>
      </c>
    </row>
    <row r="1033" spans="1:4" x14ac:dyDescent="0.25">
      <c r="A1033" s="2" t="s">
        <v>3626</v>
      </c>
      <c r="B1033" s="2" t="s">
        <v>3626</v>
      </c>
      <c r="C1033" s="2" t="s">
        <v>3627</v>
      </c>
      <c r="D1033" s="1">
        <f>COUNTIF(Table4[کد سیستم],Table2[[#This Row],[کد سیستم]])</f>
        <v>1</v>
      </c>
    </row>
    <row r="1034" spans="1:4" x14ac:dyDescent="0.25">
      <c r="A1034" s="2" t="s">
        <v>3628</v>
      </c>
      <c r="B1034" s="2" t="s">
        <v>3628</v>
      </c>
      <c r="C1034" s="2" t="s">
        <v>3629</v>
      </c>
      <c r="D1034" s="1">
        <f>COUNTIF(Table4[کد سیستم],Table2[[#This Row],[کد سیستم]])</f>
        <v>1</v>
      </c>
    </row>
    <row r="1035" spans="1:4" x14ac:dyDescent="0.25">
      <c r="A1035" s="2" t="s">
        <v>3630</v>
      </c>
      <c r="B1035" s="2" t="s">
        <v>3631</v>
      </c>
      <c r="C1035" s="2" t="s">
        <v>3632</v>
      </c>
      <c r="D1035" s="1">
        <f>COUNTIF(Table4[کد سیستم],Table2[[#This Row],[کد سیستم]])</f>
        <v>1</v>
      </c>
    </row>
    <row r="1036" spans="1:4" x14ac:dyDescent="0.25">
      <c r="A1036" s="2" t="s">
        <v>3633</v>
      </c>
      <c r="B1036" s="2" t="s">
        <v>3633</v>
      </c>
      <c r="C1036" s="2" t="s">
        <v>3634</v>
      </c>
      <c r="D1036" s="1">
        <f>COUNTIF(Table4[کد سیستم],Table2[[#This Row],[کد سیستم]])</f>
        <v>1</v>
      </c>
    </row>
    <row r="1037" spans="1:4" x14ac:dyDescent="0.25">
      <c r="A1037" s="2" t="s">
        <v>3635</v>
      </c>
      <c r="B1037" s="2" t="s">
        <v>3635</v>
      </c>
      <c r="C1037" s="2" t="s">
        <v>3636</v>
      </c>
      <c r="D1037" s="1">
        <f>COUNTIF(Table4[کد سیستم],Table2[[#This Row],[کد سیستم]])</f>
        <v>1</v>
      </c>
    </row>
    <row r="1038" spans="1:4" x14ac:dyDescent="0.25">
      <c r="A1038" s="2" t="s">
        <v>3637</v>
      </c>
      <c r="B1038" s="2" t="s">
        <v>3637</v>
      </c>
      <c r="C1038" s="2" t="s">
        <v>3638</v>
      </c>
      <c r="D1038" s="1">
        <f>COUNTIF(Table4[کد سیستم],Table2[[#This Row],[کد سیستم]])</f>
        <v>1</v>
      </c>
    </row>
    <row r="1039" spans="1:4" x14ac:dyDescent="0.25">
      <c r="A1039" s="2" t="s">
        <v>3639</v>
      </c>
      <c r="B1039" s="2" t="s">
        <v>3639</v>
      </c>
      <c r="C1039" s="2" t="s">
        <v>3640</v>
      </c>
      <c r="D1039" s="1">
        <f>COUNTIF(Table4[کد سیستم],Table2[[#This Row],[کد سیستم]])</f>
        <v>1</v>
      </c>
    </row>
    <row r="1040" spans="1:4" x14ac:dyDescent="0.25">
      <c r="A1040" s="2" t="s">
        <v>3641</v>
      </c>
      <c r="B1040" s="2" t="s">
        <v>3641</v>
      </c>
      <c r="C1040" s="2" t="s">
        <v>3642</v>
      </c>
      <c r="D1040" s="1">
        <f>COUNTIF(Table4[کد سیستم],Table2[[#This Row],[کد سیستم]])</f>
        <v>1</v>
      </c>
    </row>
    <row r="1041" spans="1:4" x14ac:dyDescent="0.25">
      <c r="A1041" s="2" t="s">
        <v>3643</v>
      </c>
      <c r="B1041" s="2" t="s">
        <v>3643</v>
      </c>
      <c r="C1041" s="2" t="s">
        <v>3644</v>
      </c>
      <c r="D1041" s="1">
        <f>COUNTIF(Table4[کد سیستم],Table2[[#This Row],[کد سیستم]])</f>
        <v>1</v>
      </c>
    </row>
    <row r="1042" spans="1:4" x14ac:dyDescent="0.25">
      <c r="A1042" s="2" t="s">
        <v>3645</v>
      </c>
      <c r="B1042" s="2" t="s">
        <v>3645</v>
      </c>
      <c r="C1042" s="2" t="s">
        <v>3646</v>
      </c>
      <c r="D1042" s="1">
        <f>COUNTIF(Table4[کد سیستم],Table2[[#This Row],[کد سیستم]])</f>
        <v>1</v>
      </c>
    </row>
    <row r="1043" spans="1:4" x14ac:dyDescent="0.25">
      <c r="A1043" s="2" t="s">
        <v>3647</v>
      </c>
      <c r="B1043" s="2" t="s">
        <v>3647</v>
      </c>
      <c r="C1043" s="2" t="s">
        <v>3648</v>
      </c>
      <c r="D1043" s="1">
        <f>COUNTIF(Table4[کد سیستم],Table2[[#This Row],[کد سیستم]])</f>
        <v>1</v>
      </c>
    </row>
    <row r="1044" spans="1:4" x14ac:dyDescent="0.25">
      <c r="A1044" s="2" t="s">
        <v>3649</v>
      </c>
      <c r="B1044" s="2" t="s">
        <v>3649</v>
      </c>
      <c r="C1044" s="2" t="s">
        <v>3650</v>
      </c>
      <c r="D1044" s="1">
        <f>COUNTIF(Table4[کد سیستم],Table2[[#This Row],[کد سیستم]])</f>
        <v>1</v>
      </c>
    </row>
    <row r="1045" spans="1:4" x14ac:dyDescent="0.25">
      <c r="A1045" s="2" t="s">
        <v>3651</v>
      </c>
      <c r="B1045" s="2" t="s">
        <v>3651</v>
      </c>
      <c r="C1045" s="2" t="s">
        <v>3652</v>
      </c>
      <c r="D1045" s="1">
        <f>COUNTIF(Table4[کد سیستم],Table2[[#This Row],[کد سیستم]])</f>
        <v>1</v>
      </c>
    </row>
    <row r="1046" spans="1:4" x14ac:dyDescent="0.25">
      <c r="A1046" s="2" t="s">
        <v>3653</v>
      </c>
      <c r="B1046" s="2" t="s">
        <v>3653</v>
      </c>
      <c r="C1046" s="2" t="s">
        <v>3654</v>
      </c>
      <c r="D1046" s="1">
        <f>COUNTIF(Table4[کد سیستم],Table2[[#This Row],[کد سیستم]])</f>
        <v>1</v>
      </c>
    </row>
    <row r="1047" spans="1:4" x14ac:dyDescent="0.25">
      <c r="A1047" s="2" t="s">
        <v>3655</v>
      </c>
      <c r="B1047" s="2" t="s">
        <v>3655</v>
      </c>
      <c r="C1047" s="2" t="s">
        <v>3656</v>
      </c>
      <c r="D1047" s="1">
        <f>COUNTIF(Table4[کد سیستم],Table2[[#This Row],[کد سیستم]])</f>
        <v>1</v>
      </c>
    </row>
    <row r="1048" spans="1:4" x14ac:dyDescent="0.25">
      <c r="A1048" s="2" t="s">
        <v>3657</v>
      </c>
      <c r="B1048" s="2" t="s">
        <v>3657</v>
      </c>
      <c r="C1048" s="2" t="s">
        <v>3658</v>
      </c>
      <c r="D1048" s="1">
        <f>COUNTIF(Table4[کد سیستم],Table2[[#This Row],[کد سیستم]])</f>
        <v>1</v>
      </c>
    </row>
    <row r="1049" spans="1:4" x14ac:dyDescent="0.25">
      <c r="A1049" s="2" t="s">
        <v>3659</v>
      </c>
      <c r="B1049" s="2" t="s">
        <v>3659</v>
      </c>
      <c r="C1049" s="2" t="s">
        <v>3660</v>
      </c>
      <c r="D1049" s="1">
        <f>COUNTIF(Table4[کد سیستم],Table2[[#This Row],[کد سیستم]])</f>
        <v>1</v>
      </c>
    </row>
    <row r="1050" spans="1:4" x14ac:dyDescent="0.25">
      <c r="A1050" s="2" t="s">
        <v>3661</v>
      </c>
      <c r="B1050" s="2" t="s">
        <v>3661</v>
      </c>
      <c r="C1050" s="2" t="s">
        <v>3662</v>
      </c>
      <c r="D1050" s="1">
        <f>COUNTIF(Table4[کد سیستم],Table2[[#This Row],[کد سیستم]])</f>
        <v>1</v>
      </c>
    </row>
    <row r="1051" spans="1:4" x14ac:dyDescent="0.25">
      <c r="A1051" s="2" t="s">
        <v>3663</v>
      </c>
      <c r="B1051" s="2" t="s">
        <v>3663</v>
      </c>
      <c r="C1051" s="2" t="s">
        <v>3664</v>
      </c>
      <c r="D1051" s="1">
        <f>COUNTIF(Table4[کد سیستم],Table2[[#This Row],[کد سیستم]])</f>
        <v>1</v>
      </c>
    </row>
    <row r="1052" spans="1:4" x14ac:dyDescent="0.25">
      <c r="A1052" s="2" t="s">
        <v>3665</v>
      </c>
      <c r="B1052" s="2" t="s">
        <v>3665</v>
      </c>
      <c r="C1052" s="2" t="s">
        <v>3666</v>
      </c>
      <c r="D1052" s="1">
        <f>COUNTIF(Table4[کد سیستم],Table2[[#This Row],[کد سیستم]])</f>
        <v>1</v>
      </c>
    </row>
    <row r="1053" spans="1:4" x14ac:dyDescent="0.25">
      <c r="A1053" s="2" t="s">
        <v>3667</v>
      </c>
      <c r="B1053" s="2" t="s">
        <v>3667</v>
      </c>
      <c r="C1053" s="2" t="s">
        <v>3668</v>
      </c>
      <c r="D1053" s="1">
        <f>COUNTIF(Table4[کد سیستم],Table2[[#This Row],[کد سیستم]])</f>
        <v>1</v>
      </c>
    </row>
    <row r="1054" spans="1:4" x14ac:dyDescent="0.25">
      <c r="A1054" s="2" t="s">
        <v>3669</v>
      </c>
      <c r="B1054" s="2" t="s">
        <v>3669</v>
      </c>
      <c r="C1054" s="2" t="s">
        <v>3670</v>
      </c>
      <c r="D1054" s="1">
        <f>COUNTIF(Table4[کد سیستم],Table2[[#This Row],[کد سیستم]])</f>
        <v>1</v>
      </c>
    </row>
    <row r="1055" spans="1:4" x14ac:dyDescent="0.25">
      <c r="A1055" s="2" t="s">
        <v>3671</v>
      </c>
      <c r="B1055" s="2" t="s">
        <v>3671</v>
      </c>
      <c r="C1055" s="2" t="s">
        <v>3672</v>
      </c>
      <c r="D1055" s="1">
        <f>COUNTIF(Table4[کد سیستم],Table2[[#This Row],[کد سیستم]])</f>
        <v>1</v>
      </c>
    </row>
    <row r="1056" spans="1:4" x14ac:dyDescent="0.25">
      <c r="A1056" s="2" t="s">
        <v>3673</v>
      </c>
      <c r="B1056" s="2" t="s">
        <v>3673</v>
      </c>
      <c r="C1056" s="2" t="s">
        <v>3674</v>
      </c>
      <c r="D1056" s="1">
        <f>COUNTIF(Table4[کد سیستم],Table2[[#This Row],[کد سیستم]])</f>
        <v>1</v>
      </c>
    </row>
    <row r="1057" spans="1:4" x14ac:dyDescent="0.25">
      <c r="A1057" s="2" t="s">
        <v>3675</v>
      </c>
      <c r="B1057" s="2" t="s">
        <v>3676</v>
      </c>
      <c r="C1057" s="2" t="s">
        <v>3677</v>
      </c>
      <c r="D1057" s="1">
        <f>COUNTIF(Table4[کد سیستم],Table2[[#This Row],[کد سیستم]])</f>
        <v>1</v>
      </c>
    </row>
    <row r="1058" spans="1:4" x14ac:dyDescent="0.25">
      <c r="A1058" s="2" t="s">
        <v>3678</v>
      </c>
      <c r="B1058" s="2" t="s">
        <v>3678</v>
      </c>
      <c r="C1058" s="2" t="s">
        <v>3679</v>
      </c>
      <c r="D1058" s="1">
        <f>COUNTIF(Table4[کد سیستم],Table2[[#This Row],[کد سیستم]])</f>
        <v>1</v>
      </c>
    </row>
    <row r="1059" spans="1:4" x14ac:dyDescent="0.25">
      <c r="A1059" s="2" t="s">
        <v>3680</v>
      </c>
      <c r="B1059" s="2" t="s">
        <v>3680</v>
      </c>
      <c r="C1059" s="2" t="s">
        <v>3681</v>
      </c>
      <c r="D1059" s="1">
        <f>COUNTIF(Table4[کد سیستم],Table2[[#This Row],[کد سیستم]])</f>
        <v>1</v>
      </c>
    </row>
    <row r="1060" spans="1:4" x14ac:dyDescent="0.25">
      <c r="A1060" s="2" t="s">
        <v>3682</v>
      </c>
      <c r="B1060" s="2" t="s">
        <v>3682</v>
      </c>
      <c r="C1060" s="2" t="s">
        <v>3683</v>
      </c>
      <c r="D1060" s="1">
        <f>COUNTIF(Table4[کد سیستم],Table2[[#This Row],[کد سیستم]])</f>
        <v>1</v>
      </c>
    </row>
    <row r="1061" spans="1:4" x14ac:dyDescent="0.25">
      <c r="A1061" s="2" t="s">
        <v>3684</v>
      </c>
      <c r="B1061" s="2" t="s">
        <v>3684</v>
      </c>
      <c r="C1061" s="2" t="s">
        <v>3685</v>
      </c>
      <c r="D1061" s="1">
        <f>COUNTIF(Table4[کد سیستم],Table2[[#This Row],[کد سیستم]])</f>
        <v>1</v>
      </c>
    </row>
    <row r="1062" spans="1:4" x14ac:dyDescent="0.25">
      <c r="A1062" s="2" t="s">
        <v>3686</v>
      </c>
      <c r="B1062" s="2" t="s">
        <v>3686</v>
      </c>
      <c r="C1062" s="2" t="s">
        <v>3687</v>
      </c>
      <c r="D1062" s="1">
        <f>COUNTIF(Table4[کد سیستم],Table2[[#This Row],[کد سیستم]])</f>
        <v>1</v>
      </c>
    </row>
    <row r="1063" spans="1:4" x14ac:dyDescent="0.25">
      <c r="A1063" s="2" t="s">
        <v>3688</v>
      </c>
      <c r="B1063" s="2" t="s">
        <v>3688</v>
      </c>
      <c r="C1063" s="2" t="s">
        <v>3689</v>
      </c>
      <c r="D1063" s="1">
        <f>COUNTIF(Table4[کد سیستم],Table2[[#This Row],[کد سیستم]])</f>
        <v>1</v>
      </c>
    </row>
    <row r="1064" spans="1:4" x14ac:dyDescent="0.25">
      <c r="A1064" s="2" t="s">
        <v>3690</v>
      </c>
      <c r="B1064" s="2" t="s">
        <v>3690</v>
      </c>
      <c r="C1064" s="2" t="s">
        <v>3691</v>
      </c>
      <c r="D1064" s="1">
        <f>COUNTIF(Table4[کد سیستم],Table2[[#This Row],[کد سیستم]])</f>
        <v>1</v>
      </c>
    </row>
    <row r="1065" spans="1:4" x14ac:dyDescent="0.25">
      <c r="A1065" s="2" t="s">
        <v>3692</v>
      </c>
      <c r="B1065" s="2" t="s">
        <v>3692</v>
      </c>
      <c r="C1065" s="2" t="s">
        <v>3693</v>
      </c>
      <c r="D1065" s="1">
        <f>COUNTIF(Table4[کد سیستم],Table2[[#This Row],[کد سیستم]])</f>
        <v>1</v>
      </c>
    </row>
    <row r="1066" spans="1:4" x14ac:dyDescent="0.25">
      <c r="A1066" s="2" t="s">
        <v>3694</v>
      </c>
      <c r="B1066" s="2" t="s">
        <v>3694</v>
      </c>
      <c r="C1066" s="2" t="s">
        <v>3695</v>
      </c>
      <c r="D1066" s="1">
        <f>COUNTIF(Table4[کد سیستم],Table2[[#This Row],[کد سیستم]])</f>
        <v>1</v>
      </c>
    </row>
    <row r="1067" spans="1:4" x14ac:dyDescent="0.25">
      <c r="A1067" s="2" t="s">
        <v>3696</v>
      </c>
      <c r="B1067" s="2" t="s">
        <v>3696</v>
      </c>
      <c r="C1067" s="2" t="s">
        <v>3697</v>
      </c>
      <c r="D1067" s="1">
        <f>COUNTIF(Table4[کد سیستم],Table2[[#This Row],[کد سیستم]])</f>
        <v>1</v>
      </c>
    </row>
    <row r="1068" spans="1:4" x14ac:dyDescent="0.25">
      <c r="A1068" s="2" t="s">
        <v>3698</v>
      </c>
      <c r="B1068" s="2" t="s">
        <v>3698</v>
      </c>
      <c r="C1068" s="2" t="s">
        <v>3699</v>
      </c>
      <c r="D1068" s="1">
        <f>COUNTIF(Table4[کد سیستم],Table2[[#This Row],[کد سیستم]])</f>
        <v>1</v>
      </c>
    </row>
    <row r="1069" spans="1:4" x14ac:dyDescent="0.25">
      <c r="A1069" s="2" t="s">
        <v>3700</v>
      </c>
      <c r="B1069" s="2" t="s">
        <v>3700</v>
      </c>
      <c r="C1069" s="2" t="s">
        <v>3701</v>
      </c>
      <c r="D1069" s="1">
        <f>COUNTIF(Table4[کد سیستم],Table2[[#This Row],[کد سیستم]])</f>
        <v>1</v>
      </c>
    </row>
    <row r="1070" spans="1:4" x14ac:dyDescent="0.25">
      <c r="A1070" s="2" t="s">
        <v>3702</v>
      </c>
      <c r="B1070" s="2" t="s">
        <v>3702</v>
      </c>
      <c r="C1070" s="2" t="s">
        <v>3703</v>
      </c>
      <c r="D1070" s="1">
        <f>COUNTIF(Table4[کد سیستم],Table2[[#This Row],[کد سیستم]])</f>
        <v>1</v>
      </c>
    </row>
    <row r="1071" spans="1:4" x14ac:dyDescent="0.25">
      <c r="A1071" s="2" t="s">
        <v>3704</v>
      </c>
      <c r="B1071" s="2" t="s">
        <v>3704</v>
      </c>
      <c r="C1071" s="2" t="s">
        <v>3705</v>
      </c>
      <c r="D1071" s="1">
        <f>COUNTIF(Table4[کد سیستم],Table2[[#This Row],[کد سیستم]])</f>
        <v>1</v>
      </c>
    </row>
    <row r="1072" spans="1:4" x14ac:dyDescent="0.25">
      <c r="A1072" s="2" t="s">
        <v>3706</v>
      </c>
      <c r="B1072" s="2" t="s">
        <v>3706</v>
      </c>
      <c r="C1072" s="2" t="s">
        <v>3707</v>
      </c>
      <c r="D1072" s="1">
        <f>COUNTIF(Table4[کد سیستم],Table2[[#This Row],[کد سیستم]])</f>
        <v>1</v>
      </c>
    </row>
    <row r="1073" spans="1:4" x14ac:dyDescent="0.25">
      <c r="A1073" s="2" t="s">
        <v>3708</v>
      </c>
      <c r="B1073" s="2" t="s">
        <v>3708</v>
      </c>
      <c r="C1073" s="2" t="s">
        <v>3709</v>
      </c>
      <c r="D1073" s="1">
        <f>COUNTIF(Table4[کد سیستم],Table2[[#This Row],[کد سیستم]])</f>
        <v>1</v>
      </c>
    </row>
    <row r="1074" spans="1:4" x14ac:dyDescent="0.25">
      <c r="A1074" s="2" t="s">
        <v>3710</v>
      </c>
      <c r="B1074" s="2" t="s">
        <v>3710</v>
      </c>
      <c r="C1074" s="2" t="s">
        <v>3711</v>
      </c>
      <c r="D1074" s="1">
        <f>COUNTIF(Table4[کد سیستم],Table2[[#This Row],[کد سیستم]])</f>
        <v>1</v>
      </c>
    </row>
    <row r="1075" spans="1:4" x14ac:dyDescent="0.25">
      <c r="A1075" s="2" t="s">
        <v>3712</v>
      </c>
      <c r="B1075" s="2" t="s">
        <v>3712</v>
      </c>
      <c r="C1075" s="2" t="s">
        <v>3713</v>
      </c>
      <c r="D1075" s="1">
        <f>COUNTIF(Table4[کد سیستم],Table2[[#This Row],[کد سیستم]])</f>
        <v>1</v>
      </c>
    </row>
    <row r="1076" spans="1:4" x14ac:dyDescent="0.25">
      <c r="A1076" s="2" t="s">
        <v>3714</v>
      </c>
      <c r="B1076" s="2" t="s">
        <v>3714</v>
      </c>
      <c r="C1076" s="2" t="s">
        <v>3715</v>
      </c>
      <c r="D1076" s="1">
        <f>COUNTIF(Table4[کد سیستم],Table2[[#This Row],[کد سیستم]])</f>
        <v>1</v>
      </c>
    </row>
    <row r="1077" spans="1:4" x14ac:dyDescent="0.25">
      <c r="A1077" s="2" t="s">
        <v>3716</v>
      </c>
      <c r="B1077" s="2" t="s">
        <v>3716</v>
      </c>
      <c r="C1077" s="2" t="s">
        <v>3717</v>
      </c>
      <c r="D1077" s="1">
        <f>COUNTIF(Table4[کد سیستم],Table2[[#This Row],[کد سیستم]])</f>
        <v>1</v>
      </c>
    </row>
    <row r="1078" spans="1:4" x14ac:dyDescent="0.25">
      <c r="A1078" s="2" t="s">
        <v>3718</v>
      </c>
      <c r="B1078" s="2" t="s">
        <v>3718</v>
      </c>
      <c r="C1078" s="2" t="s">
        <v>3719</v>
      </c>
      <c r="D1078" s="1">
        <f>COUNTIF(Table4[کد سیستم],Table2[[#This Row],[کد سیستم]])</f>
        <v>1</v>
      </c>
    </row>
    <row r="1079" spans="1:4" x14ac:dyDescent="0.25">
      <c r="A1079" s="2" t="s">
        <v>3720</v>
      </c>
      <c r="B1079" s="2" t="s">
        <v>3720</v>
      </c>
      <c r="C1079" s="2" t="s">
        <v>3721</v>
      </c>
      <c r="D1079" s="1">
        <f>COUNTIF(Table4[کد سیستم],Table2[[#This Row],[کد سیستم]])</f>
        <v>1</v>
      </c>
    </row>
    <row r="1080" spans="1:4" x14ac:dyDescent="0.25">
      <c r="A1080" s="2" t="s">
        <v>3722</v>
      </c>
      <c r="B1080" s="2" t="s">
        <v>3722</v>
      </c>
      <c r="C1080" s="2" t="s">
        <v>3723</v>
      </c>
      <c r="D1080" s="1">
        <f>COUNTIF(Table4[کد سیستم],Table2[[#This Row],[کد سیستم]])</f>
        <v>1</v>
      </c>
    </row>
    <row r="1081" spans="1:4" x14ac:dyDescent="0.25">
      <c r="A1081" s="2" t="s">
        <v>3724</v>
      </c>
      <c r="B1081" s="2" t="s">
        <v>3724</v>
      </c>
      <c r="C1081" s="2" t="s">
        <v>3725</v>
      </c>
      <c r="D1081" s="1">
        <f>COUNTIF(Table4[کد سیستم],Table2[[#This Row],[کد سیستم]])</f>
        <v>1</v>
      </c>
    </row>
    <row r="1082" spans="1:4" x14ac:dyDescent="0.25">
      <c r="A1082" s="2" t="s">
        <v>3726</v>
      </c>
      <c r="B1082" s="2" t="s">
        <v>3726</v>
      </c>
      <c r="C1082" s="2" t="s">
        <v>3727</v>
      </c>
      <c r="D1082" s="1">
        <f>COUNTIF(Table4[کد سیستم],Table2[[#This Row],[کد سیستم]])</f>
        <v>1</v>
      </c>
    </row>
    <row r="1083" spans="1:4" x14ac:dyDescent="0.25">
      <c r="A1083" s="2" t="s">
        <v>3728</v>
      </c>
      <c r="B1083" s="2" t="s">
        <v>3728</v>
      </c>
      <c r="C1083" s="2" t="s">
        <v>3729</v>
      </c>
      <c r="D1083" s="1">
        <f>COUNTIF(Table4[کد سیستم],Table2[[#This Row],[کد سیستم]])</f>
        <v>1</v>
      </c>
    </row>
    <row r="1084" spans="1:4" x14ac:dyDescent="0.25">
      <c r="A1084" s="2" t="s">
        <v>3730</v>
      </c>
      <c r="B1084" s="2" t="s">
        <v>3730</v>
      </c>
      <c r="C1084" s="2" t="s">
        <v>3731</v>
      </c>
      <c r="D1084" s="1">
        <f>COUNTIF(Table4[کد سیستم],Table2[[#This Row],[کد سیستم]])</f>
        <v>1</v>
      </c>
    </row>
    <row r="1085" spans="1:4" x14ac:dyDescent="0.25">
      <c r="A1085" s="2" t="s">
        <v>3732</v>
      </c>
      <c r="B1085" s="2" t="s">
        <v>3732</v>
      </c>
      <c r="C1085" s="2" t="s">
        <v>3733</v>
      </c>
      <c r="D1085" s="1">
        <f>COUNTIF(Table4[کد سیستم],Table2[[#This Row],[کد سیستم]])</f>
        <v>1</v>
      </c>
    </row>
    <row r="1086" spans="1:4" x14ac:dyDescent="0.25">
      <c r="A1086" s="2" t="s">
        <v>3734</v>
      </c>
      <c r="B1086" s="2" t="s">
        <v>3735</v>
      </c>
      <c r="C1086" s="2" t="s">
        <v>3736</v>
      </c>
      <c r="D1086" s="1">
        <f>COUNTIF(Table4[کد سیستم],Table2[[#This Row],[کد سیستم]])</f>
        <v>1</v>
      </c>
    </row>
    <row r="1087" spans="1:4" x14ac:dyDescent="0.25">
      <c r="A1087" s="2" t="s">
        <v>3737</v>
      </c>
      <c r="B1087" s="2" t="s">
        <v>3738</v>
      </c>
      <c r="C1087" s="2" t="s">
        <v>3739</v>
      </c>
      <c r="D1087" s="1">
        <f>COUNTIF(Table4[کد سیستم],Table2[[#This Row],[کد سیستم]])</f>
        <v>1</v>
      </c>
    </row>
    <row r="1088" spans="1:4" x14ac:dyDescent="0.25">
      <c r="A1088" s="2" t="s">
        <v>3740</v>
      </c>
      <c r="B1088" s="2" t="s">
        <v>3740</v>
      </c>
      <c r="C1088" s="2" t="s">
        <v>3741</v>
      </c>
      <c r="D1088" s="1">
        <f>COUNTIF(Table4[کد سیستم],Table2[[#This Row],[کد سیستم]])</f>
        <v>1</v>
      </c>
    </row>
    <row r="1089" spans="1:4" x14ac:dyDescent="0.25">
      <c r="A1089" s="2" t="s">
        <v>3742</v>
      </c>
      <c r="B1089" s="2" t="s">
        <v>3742</v>
      </c>
      <c r="C1089" s="2" t="s">
        <v>3743</v>
      </c>
      <c r="D1089" s="1">
        <f>COUNTIF(Table4[کد سیستم],Table2[[#This Row],[کد سیستم]])</f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workbookViewId="0">
      <selection activeCell="B28" sqref="B28"/>
    </sheetView>
  </sheetViews>
  <sheetFormatPr defaultRowHeight="15" x14ac:dyDescent="0.25"/>
  <cols>
    <col min="1" max="1" width="24" customWidth="1"/>
    <col min="2" max="2" width="44.375" customWidth="1"/>
  </cols>
  <sheetData>
    <row r="1" spans="1:2" x14ac:dyDescent="0.25">
      <c r="A1" s="1" t="s">
        <v>3744</v>
      </c>
      <c r="B1" s="1" t="s">
        <v>1545</v>
      </c>
    </row>
    <row r="2" spans="1:2" x14ac:dyDescent="0.25">
      <c r="A2" s="1" t="s">
        <v>3749</v>
      </c>
      <c r="B2" s="1" t="s">
        <v>3750</v>
      </c>
    </row>
    <row r="3" spans="1:2" x14ac:dyDescent="0.25">
      <c r="A3" s="1" t="s">
        <v>3751</v>
      </c>
      <c r="B3" s="1" t="s">
        <v>3752</v>
      </c>
    </row>
    <row r="4" spans="1:2" x14ac:dyDescent="0.25">
      <c r="A4" s="1" t="s">
        <v>3760</v>
      </c>
      <c r="B4" s="1" t="s">
        <v>3761</v>
      </c>
    </row>
    <row r="5" spans="1:2" x14ac:dyDescent="0.25">
      <c r="A5" s="1" t="s">
        <v>3756</v>
      </c>
      <c r="B5" s="1" t="s">
        <v>3757</v>
      </c>
    </row>
    <row r="6" spans="1:2" x14ac:dyDescent="0.25">
      <c r="A6" s="1" t="s">
        <v>3983</v>
      </c>
      <c r="B6" s="1" t="s">
        <v>3984</v>
      </c>
    </row>
    <row r="7" spans="1:2" x14ac:dyDescent="0.25">
      <c r="A7" s="1" t="s">
        <v>3745</v>
      </c>
      <c r="B7" s="1" t="s">
        <v>3746</v>
      </c>
    </row>
    <row r="8" spans="1:2" x14ac:dyDescent="0.25">
      <c r="A8" s="1" t="s">
        <v>3985</v>
      </c>
      <c r="B8" s="1" t="s">
        <v>3762</v>
      </c>
    </row>
    <row r="9" spans="1:2" x14ac:dyDescent="0.25">
      <c r="A9" s="1" t="s">
        <v>3754</v>
      </c>
      <c r="B9" s="1" t="s">
        <v>3755</v>
      </c>
    </row>
    <row r="10" spans="1:2" x14ac:dyDescent="0.25">
      <c r="A10" s="1" t="s">
        <v>3747</v>
      </c>
      <c r="B10" s="1" t="s">
        <v>3748</v>
      </c>
    </row>
    <row r="11" spans="1:2" x14ac:dyDescent="0.25">
      <c r="A11" s="1" t="s">
        <v>3758</v>
      </c>
      <c r="B11" s="1" t="s">
        <v>3759</v>
      </c>
    </row>
    <row r="12" spans="1:2" x14ac:dyDescent="0.25">
      <c r="A12" s="1" t="s">
        <v>3986</v>
      </c>
      <c r="B12" s="1" t="s">
        <v>3753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workbookViewId="0">
      <selection activeCell="B32" sqref="B32"/>
    </sheetView>
  </sheetViews>
  <sheetFormatPr defaultRowHeight="15" x14ac:dyDescent="0.25"/>
  <cols>
    <col min="1" max="1" width="37.625" style="1" bestFit="1" customWidth="1"/>
    <col min="2" max="2" width="38" style="1" bestFit="1" customWidth="1"/>
    <col min="3" max="3" width="15.125" style="1" bestFit="1" customWidth="1"/>
    <col min="4" max="4" width="23.25" bestFit="1" customWidth="1"/>
  </cols>
  <sheetData>
    <row r="1" spans="1:4" x14ac:dyDescent="0.25">
      <c r="A1" s="1" t="s">
        <v>3744</v>
      </c>
      <c r="B1" s="1" t="s">
        <v>1545</v>
      </c>
      <c r="C1" s="5" t="s">
        <v>3859</v>
      </c>
      <c r="D1" s="5" t="s">
        <v>3860</v>
      </c>
    </row>
    <row r="2" spans="1:4" x14ac:dyDescent="0.25">
      <c r="A2" s="2" t="s">
        <v>3809</v>
      </c>
      <c r="B2" s="2" t="s">
        <v>3834</v>
      </c>
      <c r="C2" s="3" t="s">
        <v>281</v>
      </c>
      <c r="D2" s="3" t="s">
        <v>3775</v>
      </c>
    </row>
    <row r="3" spans="1:4" x14ac:dyDescent="0.25">
      <c r="A3" s="2" t="s">
        <v>3810</v>
      </c>
      <c r="B3" s="2" t="s">
        <v>3835</v>
      </c>
      <c r="C3" s="2" t="s">
        <v>828</v>
      </c>
      <c r="D3" s="2" t="s">
        <v>100</v>
      </c>
    </row>
    <row r="4" spans="1:4" x14ac:dyDescent="0.25">
      <c r="A4" s="2" t="s">
        <v>3811</v>
      </c>
      <c r="B4" s="2" t="s">
        <v>3836</v>
      </c>
      <c r="C4" s="2" t="s">
        <v>193</v>
      </c>
      <c r="D4" s="2" t="s">
        <v>3770</v>
      </c>
    </row>
    <row r="5" spans="1:4" x14ac:dyDescent="0.25">
      <c r="A5" s="2" t="s">
        <v>3812</v>
      </c>
      <c r="B5" s="2" t="s">
        <v>3837</v>
      </c>
      <c r="C5" s="2" t="s">
        <v>1211</v>
      </c>
      <c r="D5" s="2" t="s">
        <v>152</v>
      </c>
    </row>
    <row r="6" spans="1:4" x14ac:dyDescent="0.25">
      <c r="A6" s="2" t="s">
        <v>3813</v>
      </c>
      <c r="B6" s="2" t="s">
        <v>3838</v>
      </c>
      <c r="C6" s="2" t="s">
        <v>549</v>
      </c>
      <c r="D6" s="2" t="s">
        <v>1246</v>
      </c>
    </row>
    <row r="7" spans="1:4" x14ac:dyDescent="0.25">
      <c r="A7" s="2" t="s">
        <v>3814</v>
      </c>
      <c r="B7" s="2" t="s">
        <v>3839</v>
      </c>
      <c r="C7" s="2" t="s">
        <v>115</v>
      </c>
      <c r="D7" s="2" t="s">
        <v>125</v>
      </c>
    </row>
    <row r="8" spans="1:4" x14ac:dyDescent="0.25">
      <c r="A8" s="2" t="s">
        <v>3815</v>
      </c>
      <c r="B8" s="2" t="s">
        <v>3840</v>
      </c>
      <c r="C8" s="2" t="s">
        <v>3774</v>
      </c>
      <c r="D8" s="2" t="s">
        <v>3773</v>
      </c>
    </row>
    <row r="9" spans="1:4" x14ac:dyDescent="0.25">
      <c r="A9" s="2" t="s">
        <v>3816</v>
      </c>
      <c r="B9" s="2" t="s">
        <v>3841</v>
      </c>
      <c r="C9" s="2" t="s">
        <v>111</v>
      </c>
      <c r="D9" s="2" t="s">
        <v>1494</v>
      </c>
    </row>
    <row r="10" spans="1:4" x14ac:dyDescent="0.25">
      <c r="A10" s="2" t="s">
        <v>3817</v>
      </c>
      <c r="B10" s="2" t="s">
        <v>3842</v>
      </c>
      <c r="C10" s="2" t="s">
        <v>115</v>
      </c>
      <c r="D10" s="2" t="s">
        <v>1478</v>
      </c>
    </row>
    <row r="11" spans="1:4" x14ac:dyDescent="0.25">
      <c r="A11" s="2" t="s">
        <v>3818</v>
      </c>
      <c r="B11" s="2" t="s">
        <v>3843</v>
      </c>
      <c r="C11" s="2" t="s">
        <v>115</v>
      </c>
      <c r="D11" s="2" t="s">
        <v>1021</v>
      </c>
    </row>
    <row r="12" spans="1:4" x14ac:dyDescent="0.25">
      <c r="A12" s="2" t="s">
        <v>3819</v>
      </c>
      <c r="B12" s="2" t="s">
        <v>3844</v>
      </c>
      <c r="C12" s="2" t="s">
        <v>560</v>
      </c>
      <c r="D12" s="2" t="s">
        <v>407</v>
      </c>
    </row>
    <row r="13" spans="1:4" x14ac:dyDescent="0.25">
      <c r="A13" s="2" t="s">
        <v>3820</v>
      </c>
      <c r="B13" s="2" t="s">
        <v>3845</v>
      </c>
      <c r="C13" s="2" t="s">
        <v>115</v>
      </c>
      <c r="D13" s="2" t="s">
        <v>23</v>
      </c>
    </row>
    <row r="14" spans="1:4" x14ac:dyDescent="0.25">
      <c r="A14" s="2" t="s">
        <v>3821</v>
      </c>
      <c r="B14" s="2" t="s">
        <v>3846</v>
      </c>
      <c r="C14" s="2" t="s">
        <v>281</v>
      </c>
      <c r="D14" s="2" t="s">
        <v>1456</v>
      </c>
    </row>
    <row r="15" spans="1:4" x14ac:dyDescent="0.25">
      <c r="A15" s="2" t="s">
        <v>3822</v>
      </c>
      <c r="B15" s="2" t="s">
        <v>3847</v>
      </c>
      <c r="C15" s="2" t="s">
        <v>111</v>
      </c>
      <c r="D15" s="2" t="s">
        <v>660</v>
      </c>
    </row>
    <row r="16" spans="1:4" x14ac:dyDescent="0.25">
      <c r="A16" s="2" t="s">
        <v>3823</v>
      </c>
      <c r="B16" s="2" t="s">
        <v>3848</v>
      </c>
      <c r="C16" s="2" t="s">
        <v>1211</v>
      </c>
      <c r="D16" s="2" t="s">
        <v>1307</v>
      </c>
    </row>
    <row r="17" spans="1:4" x14ac:dyDescent="0.25">
      <c r="A17" s="2" t="s">
        <v>3824</v>
      </c>
      <c r="B17" s="2" t="s">
        <v>3849</v>
      </c>
      <c r="C17" s="2" t="s">
        <v>15</v>
      </c>
      <c r="D17" s="2" t="s">
        <v>382</v>
      </c>
    </row>
    <row r="18" spans="1:4" x14ac:dyDescent="0.25">
      <c r="A18" s="2" t="s">
        <v>3825</v>
      </c>
      <c r="B18" s="2" t="s">
        <v>3850</v>
      </c>
      <c r="C18" s="2" t="s">
        <v>1211</v>
      </c>
      <c r="D18" s="2" t="s">
        <v>3772</v>
      </c>
    </row>
    <row r="19" spans="1:4" x14ac:dyDescent="0.25">
      <c r="A19" s="2" t="s">
        <v>3826</v>
      </c>
      <c r="B19" s="2" t="s">
        <v>3851</v>
      </c>
      <c r="C19" s="2" t="s">
        <v>281</v>
      </c>
      <c r="D19" s="2" t="s">
        <v>654</v>
      </c>
    </row>
    <row r="20" spans="1:4" x14ac:dyDescent="0.25">
      <c r="A20" s="2" t="s">
        <v>3827</v>
      </c>
      <c r="B20" s="2" t="s">
        <v>3852</v>
      </c>
      <c r="C20" s="2" t="s">
        <v>1211</v>
      </c>
      <c r="D20" s="2" t="s">
        <v>1518</v>
      </c>
    </row>
    <row r="21" spans="1:4" x14ac:dyDescent="0.25">
      <c r="A21" s="2" t="s">
        <v>3828</v>
      </c>
      <c r="B21" s="2" t="s">
        <v>3853</v>
      </c>
      <c r="C21" s="2" t="s">
        <v>115</v>
      </c>
      <c r="D21" s="2" t="s">
        <v>3776</v>
      </c>
    </row>
    <row r="22" spans="1:4" x14ac:dyDescent="0.25">
      <c r="A22" s="2" t="s">
        <v>3829</v>
      </c>
      <c r="B22" s="2" t="s">
        <v>3854</v>
      </c>
      <c r="C22" s="2" t="s">
        <v>281</v>
      </c>
      <c r="D22" s="2" t="s">
        <v>1043</v>
      </c>
    </row>
    <row r="23" spans="1:4" x14ac:dyDescent="0.25">
      <c r="A23" s="2" t="s">
        <v>3830</v>
      </c>
      <c r="B23" s="2" t="s">
        <v>3855</v>
      </c>
      <c r="C23" s="2" t="s">
        <v>549</v>
      </c>
      <c r="D23" s="2" t="s">
        <v>193</v>
      </c>
    </row>
    <row r="24" spans="1:4" x14ac:dyDescent="0.25">
      <c r="A24" s="2" t="s">
        <v>3831</v>
      </c>
      <c r="B24" s="2" t="s">
        <v>3856</v>
      </c>
      <c r="C24" s="2" t="s">
        <v>560</v>
      </c>
      <c r="D24" s="2" t="s">
        <v>1504</v>
      </c>
    </row>
    <row r="25" spans="1:4" x14ac:dyDescent="0.25">
      <c r="A25" s="2" t="s">
        <v>3832</v>
      </c>
      <c r="B25" s="2" t="s">
        <v>3857</v>
      </c>
      <c r="C25" s="2" t="s">
        <v>111</v>
      </c>
      <c r="D25" s="2" t="s">
        <v>1514</v>
      </c>
    </row>
    <row r="26" spans="1:4" x14ac:dyDescent="0.25">
      <c r="A26" s="2" t="s">
        <v>3833</v>
      </c>
      <c r="B26" s="2" t="s">
        <v>3858</v>
      </c>
      <c r="C26" s="4" t="s">
        <v>115</v>
      </c>
      <c r="D26" s="4" t="s">
        <v>190</v>
      </c>
    </row>
    <row r="27" spans="1:4" x14ac:dyDescent="0.25">
      <c r="A27" s="4" t="s">
        <v>3862</v>
      </c>
      <c r="B27" s="4" t="s">
        <v>3861</v>
      </c>
      <c r="C27" s="4" t="s">
        <v>100</v>
      </c>
      <c r="D27" s="4" t="s">
        <v>317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89"/>
  <sheetViews>
    <sheetView topLeftCell="A1054" workbookViewId="0">
      <selection activeCell="E10" sqref="E10"/>
    </sheetView>
  </sheetViews>
  <sheetFormatPr defaultRowHeight="15" x14ac:dyDescent="0.25"/>
  <cols>
    <col min="2" max="2" width="15.375" customWidth="1"/>
    <col min="3" max="3" width="25.625" customWidth="1"/>
    <col min="4" max="4" width="22.625" customWidth="1"/>
    <col min="5" max="6" width="33.875" customWidth="1"/>
    <col min="7" max="8" width="32.375" customWidth="1"/>
    <col min="9" max="9" width="31.625" bestFit="1" customWidth="1"/>
  </cols>
  <sheetData>
    <row r="1" spans="1:9" x14ac:dyDescent="0.25">
      <c r="A1" s="1" t="s">
        <v>3763</v>
      </c>
      <c r="B1" s="1" t="s">
        <v>1543</v>
      </c>
      <c r="C1" s="1" t="s">
        <v>1544</v>
      </c>
      <c r="D1" s="1" t="s">
        <v>3764</v>
      </c>
      <c r="E1" s="1" t="s">
        <v>3765</v>
      </c>
      <c r="F1" s="1" t="s">
        <v>3981</v>
      </c>
      <c r="G1" s="1" t="s">
        <v>3766</v>
      </c>
      <c r="H1" s="1" t="s">
        <v>3982</v>
      </c>
      <c r="I1" s="5" t="s">
        <v>3878</v>
      </c>
    </row>
    <row r="2" spans="1:9" x14ac:dyDescent="0.25">
      <c r="A2" s="1">
        <v>1</v>
      </c>
      <c r="B2" s="1" t="s">
        <v>1546</v>
      </c>
      <c r="C2" s="1" t="s">
        <v>1546</v>
      </c>
      <c r="D2" s="1" t="s">
        <v>3986</v>
      </c>
      <c r="E2" s="1" t="s">
        <v>549</v>
      </c>
      <c r="F2" s="1" t="str">
        <f>VLOOKUP(Table6[[#This Row],[نام کارشناس دفتر فنی]],Table1[],3,0)</f>
        <v>مدیر کنترل فرآیند و کیفیت</v>
      </c>
      <c r="G2" s="1" t="s">
        <v>1540</v>
      </c>
      <c r="H2" s="1" t="str">
        <f>VLOOKUP(Table6[[#This Row],[نام شخص کارشناس نظارت]],Table1[],3,0)</f>
        <v>کارشناس تولید و فرایند نظارت</v>
      </c>
      <c r="I2" s="1">
        <f>COUNTIF(Table2[کد سیستم],Table6[[#This Row],[کد سیستم]])</f>
        <v>1</v>
      </c>
    </row>
    <row r="3" spans="1:9" x14ac:dyDescent="0.25">
      <c r="A3" s="1">
        <v>2</v>
      </c>
      <c r="B3" s="1" t="s">
        <v>1548</v>
      </c>
      <c r="C3" s="1" t="s">
        <v>1548</v>
      </c>
      <c r="D3" s="1" t="s">
        <v>3986</v>
      </c>
      <c r="E3" s="1" t="s">
        <v>549</v>
      </c>
      <c r="F3" s="1" t="str">
        <f>VLOOKUP(Table6[[#This Row],[نام کارشناس دفتر فنی]],Table1[],3,0)</f>
        <v>مدیر کنترل فرآیند و کیفیت</v>
      </c>
      <c r="G3" s="1" t="s">
        <v>1540</v>
      </c>
      <c r="H3" s="1" t="str">
        <f>VLOOKUP(Table6[[#This Row],[نام شخص کارشناس نظارت]],Table1[],3,0)</f>
        <v>کارشناس تولید و فرایند نظارت</v>
      </c>
      <c r="I3" s="1">
        <f>COUNTIF(Table2[کد سیستم],Table6[[#This Row],[کد سیستم]])</f>
        <v>1</v>
      </c>
    </row>
    <row r="4" spans="1:9" x14ac:dyDescent="0.25">
      <c r="A4" s="1">
        <v>3</v>
      </c>
      <c r="B4" s="1" t="s">
        <v>1550</v>
      </c>
      <c r="C4" s="1" t="s">
        <v>1550</v>
      </c>
      <c r="D4" s="1" t="s">
        <v>3986</v>
      </c>
      <c r="E4" s="1" t="s">
        <v>549</v>
      </c>
      <c r="F4" s="1" t="str">
        <f>VLOOKUP(Table6[[#This Row],[نام کارشناس دفتر فنی]],Table1[],3,0)</f>
        <v>مدیر کنترل فرآیند و کیفیت</v>
      </c>
      <c r="G4" s="1" t="s">
        <v>1540</v>
      </c>
      <c r="H4" s="1" t="str">
        <f>VLOOKUP(Table6[[#This Row],[نام شخص کارشناس نظارت]],Table1[],3,0)</f>
        <v>کارشناس تولید و فرایند نظارت</v>
      </c>
      <c r="I4" s="1">
        <f>COUNTIF(Table2[کد سیستم],Table6[[#This Row],[کد سیستم]])</f>
        <v>1</v>
      </c>
    </row>
    <row r="5" spans="1:9" x14ac:dyDescent="0.25">
      <c r="A5" s="1">
        <v>4</v>
      </c>
      <c r="B5" s="1" t="s">
        <v>1552</v>
      </c>
      <c r="C5" s="1" t="s">
        <v>1552</v>
      </c>
      <c r="D5" s="1" t="s">
        <v>3986</v>
      </c>
      <c r="E5" s="1" t="s">
        <v>549</v>
      </c>
      <c r="F5" s="1" t="str">
        <f>VLOOKUP(Table6[[#This Row],[نام کارشناس دفتر فنی]],Table1[],3,0)</f>
        <v>مدیر کنترل فرآیند و کیفیت</v>
      </c>
      <c r="G5" s="1" t="s">
        <v>1540</v>
      </c>
      <c r="H5" s="1" t="str">
        <f>VLOOKUP(Table6[[#This Row],[نام شخص کارشناس نظارت]],Table1[],3,0)</f>
        <v>کارشناس تولید و فرایند نظارت</v>
      </c>
      <c r="I5" s="1">
        <f>COUNTIF(Table2[کد سیستم],Table6[[#This Row],[کد سیستم]])</f>
        <v>1</v>
      </c>
    </row>
    <row r="6" spans="1:9" x14ac:dyDescent="0.25">
      <c r="A6" s="1">
        <v>5</v>
      </c>
      <c r="B6" s="1" t="s">
        <v>1554</v>
      </c>
      <c r="C6" s="1" t="s">
        <v>1554</v>
      </c>
      <c r="D6" s="1" t="s">
        <v>3986</v>
      </c>
      <c r="E6" s="1" t="s">
        <v>549</v>
      </c>
      <c r="F6" s="1" t="str">
        <f>VLOOKUP(Table6[[#This Row],[نام کارشناس دفتر فنی]],Table1[],3,0)</f>
        <v>مدیر کنترل فرآیند و کیفیت</v>
      </c>
      <c r="G6" s="1" t="s">
        <v>1540</v>
      </c>
      <c r="H6" s="1" t="str">
        <f>VLOOKUP(Table6[[#This Row],[نام شخص کارشناس نظارت]],Table1[],3,0)</f>
        <v>کارشناس تولید و فرایند نظارت</v>
      </c>
      <c r="I6" s="1">
        <f>COUNTIF(Table2[کد سیستم],Table6[[#This Row],[کد سیستم]])</f>
        <v>1</v>
      </c>
    </row>
    <row r="7" spans="1:9" x14ac:dyDescent="0.25">
      <c r="A7" s="1">
        <v>6</v>
      </c>
      <c r="B7" s="1" t="s">
        <v>1556</v>
      </c>
      <c r="C7" s="1" t="s">
        <v>1556</v>
      </c>
      <c r="D7" s="1" t="s">
        <v>3986</v>
      </c>
      <c r="E7" s="1" t="s">
        <v>549</v>
      </c>
      <c r="F7" s="1" t="str">
        <f>VLOOKUP(Table6[[#This Row],[نام کارشناس دفتر فنی]],Table1[],3,0)</f>
        <v>مدیر کنترل فرآیند و کیفیت</v>
      </c>
      <c r="G7" s="1" t="s">
        <v>1540</v>
      </c>
      <c r="H7" s="1" t="str">
        <f>VLOOKUP(Table6[[#This Row],[نام شخص کارشناس نظارت]],Table1[],3,0)</f>
        <v>کارشناس تولید و فرایند نظارت</v>
      </c>
      <c r="I7" s="1">
        <f>COUNTIF(Table2[کد سیستم],Table6[[#This Row],[کد سیستم]])</f>
        <v>1</v>
      </c>
    </row>
    <row r="8" spans="1:9" x14ac:dyDescent="0.25">
      <c r="A8" s="1">
        <v>7</v>
      </c>
      <c r="B8" s="1" t="s">
        <v>1558</v>
      </c>
      <c r="C8" s="1" t="s">
        <v>1558</v>
      </c>
      <c r="D8" s="1" t="s">
        <v>3986</v>
      </c>
      <c r="E8" s="1" t="s">
        <v>549</v>
      </c>
      <c r="F8" s="1" t="str">
        <f>VLOOKUP(Table6[[#This Row],[نام کارشناس دفتر فنی]],Table1[],3,0)</f>
        <v>مدیر کنترل فرآیند و کیفیت</v>
      </c>
      <c r="G8" s="1" t="s">
        <v>1540</v>
      </c>
      <c r="H8" s="1" t="str">
        <f>VLOOKUP(Table6[[#This Row],[نام شخص کارشناس نظارت]],Table1[],3,0)</f>
        <v>کارشناس تولید و فرایند نظارت</v>
      </c>
      <c r="I8" s="1">
        <f>COUNTIF(Table2[کد سیستم],Table6[[#This Row],[کد سیستم]])</f>
        <v>1</v>
      </c>
    </row>
    <row r="9" spans="1:9" x14ac:dyDescent="0.25">
      <c r="A9" s="1">
        <v>8</v>
      </c>
      <c r="B9" s="1" t="s">
        <v>1560</v>
      </c>
      <c r="C9" s="1" t="s">
        <v>1560</v>
      </c>
      <c r="D9" s="1" t="s">
        <v>3986</v>
      </c>
      <c r="E9" s="1" t="s">
        <v>549</v>
      </c>
      <c r="F9" s="1" t="str">
        <f>VLOOKUP(Table6[[#This Row],[نام کارشناس دفتر فنی]],Table1[],3,0)</f>
        <v>مدیر کنترل فرآیند و کیفیت</v>
      </c>
      <c r="G9" s="1" t="s">
        <v>1540</v>
      </c>
      <c r="H9" s="1" t="str">
        <f>VLOOKUP(Table6[[#This Row],[نام شخص کارشناس نظارت]],Table1[],3,0)</f>
        <v>کارشناس تولید و فرایند نظارت</v>
      </c>
      <c r="I9" s="1">
        <f>COUNTIF(Table2[کد سیستم],Table6[[#This Row],[کد سیستم]])</f>
        <v>1</v>
      </c>
    </row>
    <row r="10" spans="1:9" x14ac:dyDescent="0.25">
      <c r="A10" s="1">
        <v>9</v>
      </c>
      <c r="B10" s="1" t="s">
        <v>1562</v>
      </c>
      <c r="C10" s="1" t="s">
        <v>1562</v>
      </c>
      <c r="D10" s="1" t="s">
        <v>3986</v>
      </c>
      <c r="E10" s="1" t="s">
        <v>549</v>
      </c>
      <c r="F10" s="1" t="str">
        <f>VLOOKUP(Table6[[#This Row],[نام کارشناس دفتر فنی]],Table1[],3,0)</f>
        <v>مدیر کنترل فرآیند و کیفیت</v>
      </c>
      <c r="G10" s="1" t="s">
        <v>1540</v>
      </c>
      <c r="H10" s="1" t="str">
        <f>VLOOKUP(Table6[[#This Row],[نام شخص کارشناس نظارت]],Table1[],3,0)</f>
        <v>کارشناس تولید و فرایند نظارت</v>
      </c>
      <c r="I10" s="1">
        <f>COUNTIF(Table2[کد سیستم],Table6[[#This Row],[کد سیستم]])</f>
        <v>1</v>
      </c>
    </row>
    <row r="11" spans="1:9" x14ac:dyDescent="0.25">
      <c r="A11" s="1">
        <v>10</v>
      </c>
      <c r="B11" s="1" t="s">
        <v>1564</v>
      </c>
      <c r="C11" s="1" t="s">
        <v>1564</v>
      </c>
      <c r="D11" s="1" t="s">
        <v>3986</v>
      </c>
      <c r="E11" s="1" t="s">
        <v>549</v>
      </c>
      <c r="F11" s="1" t="str">
        <f>VLOOKUP(Table6[[#This Row],[نام کارشناس دفتر فنی]],Table1[],3,0)</f>
        <v>مدیر کنترل فرآیند و کیفیت</v>
      </c>
      <c r="G11" s="1" t="s">
        <v>1540</v>
      </c>
      <c r="H11" s="1" t="str">
        <f>VLOOKUP(Table6[[#This Row],[نام شخص کارشناس نظارت]],Table1[],3,0)</f>
        <v>کارشناس تولید و فرایند نظارت</v>
      </c>
      <c r="I11" s="1">
        <f>COUNTIF(Table2[کد سیستم],Table6[[#This Row],[کد سیستم]])</f>
        <v>1</v>
      </c>
    </row>
    <row r="12" spans="1:9" x14ac:dyDescent="0.25">
      <c r="A12" s="1">
        <v>11</v>
      </c>
      <c r="B12" s="1" t="s">
        <v>1566</v>
      </c>
      <c r="C12" s="1" t="s">
        <v>1566</v>
      </c>
      <c r="D12" s="1" t="s">
        <v>3986</v>
      </c>
      <c r="E12" s="1" t="s">
        <v>549</v>
      </c>
      <c r="F12" s="1" t="str">
        <f>VLOOKUP(Table6[[#This Row],[نام کارشناس دفتر فنی]],Table1[],3,0)</f>
        <v>مدیر کنترل فرآیند و کیفیت</v>
      </c>
      <c r="G12" s="1" t="s">
        <v>1540</v>
      </c>
      <c r="H12" s="1" t="str">
        <f>VLOOKUP(Table6[[#This Row],[نام شخص کارشناس نظارت]],Table1[],3,0)</f>
        <v>کارشناس تولید و فرایند نظارت</v>
      </c>
      <c r="I12" s="1">
        <f>COUNTIF(Table2[کد سیستم],Table6[[#This Row],[کد سیستم]])</f>
        <v>1</v>
      </c>
    </row>
    <row r="13" spans="1:9" x14ac:dyDescent="0.25">
      <c r="A13" s="1">
        <v>12</v>
      </c>
      <c r="B13" s="1" t="s">
        <v>1568</v>
      </c>
      <c r="C13" s="1" t="s">
        <v>1568</v>
      </c>
      <c r="D13" s="1" t="s">
        <v>3986</v>
      </c>
      <c r="E13" s="1" t="s">
        <v>549</v>
      </c>
      <c r="F13" s="1" t="str">
        <f>VLOOKUP(Table6[[#This Row],[نام کارشناس دفتر فنی]],Table1[],3,0)</f>
        <v>مدیر کنترل فرآیند و کیفیت</v>
      </c>
      <c r="G13" s="1" t="s">
        <v>1540</v>
      </c>
      <c r="H13" s="1" t="str">
        <f>VLOOKUP(Table6[[#This Row],[نام شخص کارشناس نظارت]],Table1[],3,0)</f>
        <v>کارشناس تولید و فرایند نظارت</v>
      </c>
      <c r="I13" s="1">
        <f>COUNTIF(Table2[کد سیستم],Table6[[#This Row],[کد سیستم]])</f>
        <v>1</v>
      </c>
    </row>
    <row r="14" spans="1:9" x14ac:dyDescent="0.25">
      <c r="A14" s="1">
        <v>13</v>
      </c>
      <c r="B14" s="1" t="s">
        <v>1570</v>
      </c>
      <c r="C14" s="1" t="s">
        <v>1570</v>
      </c>
      <c r="D14" s="1" t="s">
        <v>3986</v>
      </c>
      <c r="E14" s="1" t="s">
        <v>549</v>
      </c>
      <c r="F14" s="1" t="str">
        <f>VLOOKUP(Table6[[#This Row],[نام کارشناس دفتر فنی]],Table1[],3,0)</f>
        <v>مدیر کنترل فرآیند و کیفیت</v>
      </c>
      <c r="G14" s="1" t="s">
        <v>1540</v>
      </c>
      <c r="H14" s="1" t="str">
        <f>VLOOKUP(Table6[[#This Row],[نام شخص کارشناس نظارت]],Table1[],3,0)</f>
        <v>کارشناس تولید و فرایند نظارت</v>
      </c>
      <c r="I14" s="1">
        <f>COUNTIF(Table2[کد سیستم],Table6[[#This Row],[کد سیستم]])</f>
        <v>1</v>
      </c>
    </row>
    <row r="15" spans="1:9" x14ac:dyDescent="0.25">
      <c r="A15" s="1">
        <v>14</v>
      </c>
      <c r="B15" s="1" t="s">
        <v>1572</v>
      </c>
      <c r="C15" s="1" t="s">
        <v>1572</v>
      </c>
      <c r="D15" s="1" t="s">
        <v>3986</v>
      </c>
      <c r="E15" s="1" t="s">
        <v>549</v>
      </c>
      <c r="F15" s="1" t="str">
        <f>VLOOKUP(Table6[[#This Row],[نام کارشناس دفتر فنی]],Table1[],3,0)</f>
        <v>مدیر کنترل فرآیند و کیفیت</v>
      </c>
      <c r="G15" s="1" t="s">
        <v>1540</v>
      </c>
      <c r="H15" s="1" t="str">
        <f>VLOOKUP(Table6[[#This Row],[نام شخص کارشناس نظارت]],Table1[],3,0)</f>
        <v>کارشناس تولید و فرایند نظارت</v>
      </c>
      <c r="I15" s="1">
        <f>COUNTIF(Table2[کد سیستم],Table6[[#This Row],[کد سیستم]])</f>
        <v>1</v>
      </c>
    </row>
    <row r="16" spans="1:9" x14ac:dyDescent="0.25">
      <c r="A16" s="1">
        <v>15</v>
      </c>
      <c r="B16" s="1" t="s">
        <v>1574</v>
      </c>
      <c r="C16" s="1" t="s">
        <v>1574</v>
      </c>
      <c r="D16" s="1" t="s">
        <v>3986</v>
      </c>
      <c r="E16" s="1" t="s">
        <v>549</v>
      </c>
      <c r="F16" s="1" t="str">
        <f>VLOOKUP(Table6[[#This Row],[نام کارشناس دفتر فنی]],Table1[],3,0)</f>
        <v>مدیر کنترل فرآیند و کیفیت</v>
      </c>
      <c r="G16" s="1" t="s">
        <v>1540</v>
      </c>
      <c r="H16" s="1" t="str">
        <f>VLOOKUP(Table6[[#This Row],[نام شخص کارشناس نظارت]],Table1[],3,0)</f>
        <v>کارشناس تولید و فرایند نظارت</v>
      </c>
      <c r="I16" s="1">
        <f>COUNTIF(Table2[کد سیستم],Table6[[#This Row],[کد سیستم]])</f>
        <v>1</v>
      </c>
    </row>
    <row r="17" spans="1:9" x14ac:dyDescent="0.25">
      <c r="A17" s="1">
        <v>16</v>
      </c>
      <c r="B17" s="1" t="s">
        <v>1576</v>
      </c>
      <c r="C17" s="1" t="s">
        <v>1576</v>
      </c>
      <c r="D17" s="1" t="s">
        <v>3986</v>
      </c>
      <c r="E17" s="1" t="s">
        <v>549</v>
      </c>
      <c r="F17" s="1" t="str">
        <f>VLOOKUP(Table6[[#This Row],[نام کارشناس دفتر فنی]],Table1[],3,0)</f>
        <v>مدیر کنترل فرآیند و کیفیت</v>
      </c>
      <c r="G17" s="1" t="s">
        <v>1540</v>
      </c>
      <c r="H17" s="1" t="str">
        <f>VLOOKUP(Table6[[#This Row],[نام شخص کارشناس نظارت]],Table1[],3,0)</f>
        <v>کارشناس تولید و فرایند نظارت</v>
      </c>
      <c r="I17" s="1">
        <f>COUNTIF(Table2[کد سیستم],Table6[[#This Row],[کد سیستم]])</f>
        <v>1</v>
      </c>
    </row>
    <row r="18" spans="1:9" x14ac:dyDescent="0.25">
      <c r="A18" s="1">
        <v>17</v>
      </c>
      <c r="B18" s="1" t="s">
        <v>1578</v>
      </c>
      <c r="C18" s="1" t="s">
        <v>1578</v>
      </c>
      <c r="D18" s="1" t="s">
        <v>3986</v>
      </c>
      <c r="E18" s="1" t="s">
        <v>549</v>
      </c>
      <c r="F18" s="1" t="str">
        <f>VLOOKUP(Table6[[#This Row],[نام کارشناس دفتر فنی]],Table1[],3,0)</f>
        <v>مدیر کنترل فرآیند و کیفیت</v>
      </c>
      <c r="G18" s="1" t="s">
        <v>1540</v>
      </c>
      <c r="H18" s="1" t="str">
        <f>VLOOKUP(Table6[[#This Row],[نام شخص کارشناس نظارت]],Table1[],3,0)</f>
        <v>کارشناس تولید و فرایند نظارت</v>
      </c>
      <c r="I18" s="1">
        <f>COUNTIF(Table2[کد سیستم],Table6[[#This Row],[کد سیستم]])</f>
        <v>1</v>
      </c>
    </row>
    <row r="19" spans="1:9" x14ac:dyDescent="0.25">
      <c r="A19" s="1">
        <v>18</v>
      </c>
      <c r="B19" s="1" t="s">
        <v>1580</v>
      </c>
      <c r="C19" s="1" t="s">
        <v>1580</v>
      </c>
      <c r="D19" s="1" t="s">
        <v>3986</v>
      </c>
      <c r="E19" s="1" t="s">
        <v>549</v>
      </c>
      <c r="F19" s="1" t="str">
        <f>VLOOKUP(Table6[[#This Row],[نام کارشناس دفتر فنی]],Table1[],3,0)</f>
        <v>مدیر کنترل فرآیند و کیفیت</v>
      </c>
      <c r="G19" s="1" t="s">
        <v>1540</v>
      </c>
      <c r="H19" s="1" t="str">
        <f>VLOOKUP(Table6[[#This Row],[نام شخص کارشناس نظارت]],Table1[],3,0)</f>
        <v>کارشناس تولید و فرایند نظارت</v>
      </c>
      <c r="I19" s="1">
        <f>COUNTIF(Table2[کد سیستم],Table6[[#This Row],[کد سیستم]])</f>
        <v>1</v>
      </c>
    </row>
    <row r="20" spans="1:9" x14ac:dyDescent="0.25">
      <c r="A20" s="1">
        <v>19</v>
      </c>
      <c r="B20" s="1" t="s">
        <v>1582</v>
      </c>
      <c r="C20" s="1" t="s">
        <v>1582</v>
      </c>
      <c r="D20" s="1" t="s">
        <v>3986</v>
      </c>
      <c r="E20" s="1" t="s">
        <v>549</v>
      </c>
      <c r="F20" s="1" t="str">
        <f>VLOOKUP(Table6[[#This Row],[نام کارشناس دفتر فنی]],Table1[],3,0)</f>
        <v>مدیر کنترل فرآیند و کیفیت</v>
      </c>
      <c r="G20" s="1" t="s">
        <v>1540</v>
      </c>
      <c r="H20" s="1" t="str">
        <f>VLOOKUP(Table6[[#This Row],[نام شخص کارشناس نظارت]],Table1[],3,0)</f>
        <v>کارشناس تولید و فرایند نظارت</v>
      </c>
      <c r="I20" s="1">
        <f>COUNTIF(Table2[کد سیستم],Table6[[#This Row],[کد سیستم]])</f>
        <v>1</v>
      </c>
    </row>
    <row r="21" spans="1:9" x14ac:dyDescent="0.25">
      <c r="A21" s="1">
        <v>20</v>
      </c>
      <c r="B21" s="1" t="s">
        <v>1584</v>
      </c>
      <c r="C21" s="1" t="s">
        <v>1584</v>
      </c>
      <c r="D21" s="1" t="s">
        <v>3986</v>
      </c>
      <c r="E21" s="1" t="s">
        <v>549</v>
      </c>
      <c r="F21" s="1" t="str">
        <f>VLOOKUP(Table6[[#This Row],[نام کارشناس دفتر فنی]],Table1[],3,0)</f>
        <v>مدیر کنترل فرآیند و کیفیت</v>
      </c>
      <c r="G21" s="1" t="s">
        <v>1540</v>
      </c>
      <c r="H21" s="1" t="str">
        <f>VLOOKUP(Table6[[#This Row],[نام شخص کارشناس نظارت]],Table1[],3,0)</f>
        <v>کارشناس تولید و فرایند نظارت</v>
      </c>
      <c r="I21" s="1">
        <f>COUNTIF(Table2[کد سیستم],Table6[[#This Row],[کد سیستم]])</f>
        <v>1</v>
      </c>
    </row>
    <row r="22" spans="1:9" x14ac:dyDescent="0.25">
      <c r="A22" s="1">
        <v>21</v>
      </c>
      <c r="B22" s="1" t="s">
        <v>1586</v>
      </c>
      <c r="C22" s="1" t="s">
        <v>1586</v>
      </c>
      <c r="D22" s="1" t="s">
        <v>3986</v>
      </c>
      <c r="E22" s="1" t="s">
        <v>549</v>
      </c>
      <c r="F22" s="1" t="str">
        <f>VLOOKUP(Table6[[#This Row],[نام کارشناس دفتر فنی]],Table1[],3,0)</f>
        <v>مدیر کنترل فرآیند و کیفیت</v>
      </c>
      <c r="G22" s="1" t="s">
        <v>1540</v>
      </c>
      <c r="H22" s="1" t="str">
        <f>VLOOKUP(Table6[[#This Row],[نام شخص کارشناس نظارت]],Table1[],3,0)</f>
        <v>کارشناس تولید و فرایند نظارت</v>
      </c>
      <c r="I22" s="1">
        <f>COUNTIF(Table2[کد سیستم],Table6[[#This Row],[کد سیستم]])</f>
        <v>1</v>
      </c>
    </row>
    <row r="23" spans="1:9" x14ac:dyDescent="0.25">
      <c r="A23" s="1">
        <v>22</v>
      </c>
      <c r="B23" s="1" t="s">
        <v>1588</v>
      </c>
      <c r="C23" s="1" t="s">
        <v>1588</v>
      </c>
      <c r="D23" s="1" t="s">
        <v>3986</v>
      </c>
      <c r="E23" s="1" t="s">
        <v>549</v>
      </c>
      <c r="F23" s="1" t="str">
        <f>VLOOKUP(Table6[[#This Row],[نام کارشناس دفتر فنی]],Table1[],3,0)</f>
        <v>مدیر کنترل فرآیند و کیفیت</v>
      </c>
      <c r="G23" s="1" t="s">
        <v>1540</v>
      </c>
      <c r="H23" s="1" t="str">
        <f>VLOOKUP(Table6[[#This Row],[نام شخص کارشناس نظارت]],Table1[],3,0)</f>
        <v>کارشناس تولید و فرایند نظارت</v>
      </c>
      <c r="I23" s="1">
        <f>COUNTIF(Table2[کد سیستم],Table6[[#This Row],[کد سیستم]])</f>
        <v>1</v>
      </c>
    </row>
    <row r="24" spans="1:9" x14ac:dyDescent="0.25">
      <c r="A24" s="1">
        <v>23</v>
      </c>
      <c r="B24" s="1" t="s">
        <v>1590</v>
      </c>
      <c r="C24" s="1" t="s">
        <v>1590</v>
      </c>
      <c r="D24" s="1" t="s">
        <v>3986</v>
      </c>
      <c r="E24" s="1" t="s">
        <v>549</v>
      </c>
      <c r="F24" s="1" t="str">
        <f>VLOOKUP(Table6[[#This Row],[نام کارشناس دفتر فنی]],Table1[],3,0)</f>
        <v>مدیر کنترل فرآیند و کیفیت</v>
      </c>
      <c r="G24" s="1" t="s">
        <v>1540</v>
      </c>
      <c r="H24" s="1" t="str">
        <f>VLOOKUP(Table6[[#This Row],[نام شخص کارشناس نظارت]],Table1[],3,0)</f>
        <v>کارشناس تولید و فرایند نظارت</v>
      </c>
      <c r="I24" s="1">
        <f>COUNTIF(Table2[کد سیستم],Table6[[#This Row],[کد سیستم]])</f>
        <v>1</v>
      </c>
    </row>
    <row r="25" spans="1:9" x14ac:dyDescent="0.25">
      <c r="A25" s="1">
        <v>24</v>
      </c>
      <c r="B25" s="1" t="s">
        <v>1592</v>
      </c>
      <c r="C25" s="1" t="s">
        <v>1592</v>
      </c>
      <c r="D25" s="1" t="s">
        <v>3986</v>
      </c>
      <c r="E25" s="1" t="s">
        <v>549</v>
      </c>
      <c r="F25" s="1" t="str">
        <f>VLOOKUP(Table6[[#This Row],[نام کارشناس دفتر فنی]],Table1[],3,0)</f>
        <v>مدیر کنترل فرآیند و کیفیت</v>
      </c>
      <c r="G25" s="1" t="s">
        <v>1540</v>
      </c>
      <c r="H25" s="1" t="str">
        <f>VLOOKUP(Table6[[#This Row],[نام شخص کارشناس نظارت]],Table1[],3,0)</f>
        <v>کارشناس تولید و فرایند نظارت</v>
      </c>
      <c r="I25" s="1">
        <f>COUNTIF(Table2[کد سیستم],Table6[[#This Row],[کد سیستم]])</f>
        <v>1</v>
      </c>
    </row>
    <row r="26" spans="1:9" x14ac:dyDescent="0.25">
      <c r="A26" s="1">
        <v>25</v>
      </c>
      <c r="B26" s="1" t="s">
        <v>1594</v>
      </c>
      <c r="C26" s="1" t="s">
        <v>1594</v>
      </c>
      <c r="D26" s="1" t="s">
        <v>3986</v>
      </c>
      <c r="E26" s="1" t="s">
        <v>549</v>
      </c>
      <c r="F26" s="1" t="str">
        <f>VLOOKUP(Table6[[#This Row],[نام کارشناس دفتر فنی]],Table1[],3,0)</f>
        <v>مدیر کنترل فرآیند و کیفیت</v>
      </c>
      <c r="G26" s="1" t="s">
        <v>1540</v>
      </c>
      <c r="H26" s="1" t="str">
        <f>VLOOKUP(Table6[[#This Row],[نام شخص کارشناس نظارت]],Table1[],3,0)</f>
        <v>کارشناس تولید و فرایند نظارت</v>
      </c>
      <c r="I26" s="1">
        <f>COUNTIF(Table2[کد سیستم],Table6[[#This Row],[کد سیستم]])</f>
        <v>1</v>
      </c>
    </row>
    <row r="27" spans="1:9" x14ac:dyDescent="0.25">
      <c r="A27" s="1">
        <v>26</v>
      </c>
      <c r="B27" s="1" t="s">
        <v>1596</v>
      </c>
      <c r="C27" s="1" t="s">
        <v>1596</v>
      </c>
      <c r="D27" s="1" t="s">
        <v>3986</v>
      </c>
      <c r="E27" s="1" t="s">
        <v>549</v>
      </c>
      <c r="F27" s="1" t="str">
        <f>VLOOKUP(Table6[[#This Row],[نام کارشناس دفتر فنی]],Table1[],3,0)</f>
        <v>مدیر کنترل فرآیند و کیفیت</v>
      </c>
      <c r="G27" s="1" t="s">
        <v>1540</v>
      </c>
      <c r="H27" s="1" t="str">
        <f>VLOOKUP(Table6[[#This Row],[نام شخص کارشناس نظارت]],Table1[],3,0)</f>
        <v>کارشناس تولید و فرایند نظارت</v>
      </c>
      <c r="I27" s="1">
        <f>COUNTIF(Table2[کد سیستم],Table6[[#This Row],[کد سیستم]])</f>
        <v>1</v>
      </c>
    </row>
    <row r="28" spans="1:9" x14ac:dyDescent="0.25">
      <c r="A28" s="1">
        <v>27</v>
      </c>
      <c r="B28" s="1" t="s">
        <v>1598</v>
      </c>
      <c r="C28" s="1" t="s">
        <v>1598</v>
      </c>
      <c r="D28" s="1" t="s">
        <v>3986</v>
      </c>
      <c r="E28" s="1" t="s">
        <v>549</v>
      </c>
      <c r="F28" s="1" t="str">
        <f>VLOOKUP(Table6[[#This Row],[نام کارشناس دفتر فنی]],Table1[],3,0)</f>
        <v>مدیر کنترل فرآیند و کیفیت</v>
      </c>
      <c r="G28" s="1" t="s">
        <v>1540</v>
      </c>
      <c r="H28" s="1" t="str">
        <f>VLOOKUP(Table6[[#This Row],[نام شخص کارشناس نظارت]],Table1[],3,0)</f>
        <v>کارشناس تولید و فرایند نظارت</v>
      </c>
      <c r="I28" s="1">
        <f>COUNTIF(Table2[کد سیستم],Table6[[#This Row],[کد سیستم]])</f>
        <v>1</v>
      </c>
    </row>
    <row r="29" spans="1:9" x14ac:dyDescent="0.25">
      <c r="A29" s="1">
        <v>28</v>
      </c>
      <c r="B29" s="1" t="s">
        <v>1600</v>
      </c>
      <c r="C29" s="1" t="s">
        <v>1600</v>
      </c>
      <c r="D29" s="1" t="s">
        <v>3986</v>
      </c>
      <c r="E29" s="1" t="s">
        <v>549</v>
      </c>
      <c r="F29" s="1" t="str">
        <f>VLOOKUP(Table6[[#This Row],[نام کارشناس دفتر فنی]],Table1[],3,0)</f>
        <v>مدیر کنترل فرآیند و کیفیت</v>
      </c>
      <c r="G29" s="1" t="s">
        <v>1540</v>
      </c>
      <c r="H29" s="1" t="str">
        <f>VLOOKUP(Table6[[#This Row],[نام شخص کارشناس نظارت]],Table1[],3,0)</f>
        <v>کارشناس تولید و فرایند نظارت</v>
      </c>
      <c r="I29" s="1">
        <f>COUNTIF(Table2[کد سیستم],Table6[[#This Row],[کد سیستم]])</f>
        <v>1</v>
      </c>
    </row>
    <row r="30" spans="1:9" x14ac:dyDescent="0.25">
      <c r="A30" s="1">
        <v>29</v>
      </c>
      <c r="B30" s="1" t="s">
        <v>1602</v>
      </c>
      <c r="C30" s="1" t="s">
        <v>1602</v>
      </c>
      <c r="D30" s="1" t="s">
        <v>3986</v>
      </c>
      <c r="E30" s="1" t="s">
        <v>549</v>
      </c>
      <c r="F30" s="1" t="str">
        <f>VLOOKUP(Table6[[#This Row],[نام کارشناس دفتر فنی]],Table1[],3,0)</f>
        <v>مدیر کنترل فرآیند و کیفیت</v>
      </c>
      <c r="G30" s="1" t="s">
        <v>1540</v>
      </c>
      <c r="H30" s="1" t="str">
        <f>VLOOKUP(Table6[[#This Row],[نام شخص کارشناس نظارت]],Table1[],3,0)</f>
        <v>کارشناس تولید و فرایند نظارت</v>
      </c>
      <c r="I30" s="1">
        <f>COUNTIF(Table2[کد سیستم],Table6[[#This Row],[کد سیستم]])</f>
        <v>1</v>
      </c>
    </row>
    <row r="31" spans="1:9" x14ac:dyDescent="0.25">
      <c r="A31" s="1">
        <v>30</v>
      </c>
      <c r="B31" s="1" t="s">
        <v>1604</v>
      </c>
      <c r="C31" s="1" t="s">
        <v>1604</v>
      </c>
      <c r="D31" s="1" t="s">
        <v>3986</v>
      </c>
      <c r="E31" s="1" t="s">
        <v>549</v>
      </c>
      <c r="F31" s="1" t="str">
        <f>VLOOKUP(Table6[[#This Row],[نام کارشناس دفتر فنی]],Table1[],3,0)</f>
        <v>مدیر کنترل فرآیند و کیفیت</v>
      </c>
      <c r="G31" s="1" t="s">
        <v>1540</v>
      </c>
      <c r="H31" s="1" t="str">
        <f>VLOOKUP(Table6[[#This Row],[نام شخص کارشناس نظارت]],Table1[],3,0)</f>
        <v>کارشناس تولید و فرایند نظارت</v>
      </c>
      <c r="I31" s="1">
        <f>COUNTIF(Table2[کد سیستم],Table6[[#This Row],[کد سیستم]])</f>
        <v>1</v>
      </c>
    </row>
    <row r="32" spans="1:9" x14ac:dyDescent="0.25">
      <c r="A32" s="1">
        <v>31</v>
      </c>
      <c r="B32" s="1" t="s">
        <v>1606</v>
      </c>
      <c r="C32" s="1" t="s">
        <v>1606</v>
      </c>
      <c r="D32" s="1" t="s">
        <v>3986</v>
      </c>
      <c r="E32" s="1" t="s">
        <v>549</v>
      </c>
      <c r="F32" s="1" t="str">
        <f>VLOOKUP(Table6[[#This Row],[نام کارشناس دفتر فنی]],Table1[],3,0)</f>
        <v>مدیر کنترل فرآیند و کیفیت</v>
      </c>
      <c r="G32" s="1" t="s">
        <v>1540</v>
      </c>
      <c r="H32" s="1" t="str">
        <f>VLOOKUP(Table6[[#This Row],[نام شخص کارشناس نظارت]],Table1[],3,0)</f>
        <v>کارشناس تولید و فرایند نظارت</v>
      </c>
      <c r="I32" s="1">
        <f>COUNTIF(Table2[کد سیستم],Table6[[#This Row],[کد سیستم]])</f>
        <v>1</v>
      </c>
    </row>
    <row r="33" spans="1:9" x14ac:dyDescent="0.25">
      <c r="A33" s="1">
        <v>32</v>
      </c>
      <c r="B33" s="1" t="s">
        <v>1608</v>
      </c>
      <c r="C33" s="1" t="s">
        <v>1608</v>
      </c>
      <c r="D33" s="1" t="s">
        <v>3986</v>
      </c>
      <c r="E33" s="1" t="s">
        <v>549</v>
      </c>
      <c r="F33" s="1" t="str">
        <f>VLOOKUP(Table6[[#This Row],[نام کارشناس دفتر فنی]],Table1[],3,0)</f>
        <v>مدیر کنترل فرآیند و کیفیت</v>
      </c>
      <c r="G33" s="1" t="s">
        <v>1540</v>
      </c>
      <c r="H33" s="1" t="str">
        <f>VLOOKUP(Table6[[#This Row],[نام شخص کارشناس نظارت]],Table1[],3,0)</f>
        <v>کارشناس تولید و فرایند نظارت</v>
      </c>
      <c r="I33" s="1">
        <f>COUNTIF(Table2[کد سیستم],Table6[[#This Row],[کد سیستم]])</f>
        <v>1</v>
      </c>
    </row>
    <row r="34" spans="1:9" x14ac:dyDescent="0.25">
      <c r="A34" s="1">
        <v>33</v>
      </c>
      <c r="B34" s="1" t="s">
        <v>1610</v>
      </c>
      <c r="C34" s="1" t="s">
        <v>1610</v>
      </c>
      <c r="D34" s="1" t="s">
        <v>3986</v>
      </c>
      <c r="E34" s="1" t="s">
        <v>549</v>
      </c>
      <c r="F34" s="1" t="str">
        <f>VLOOKUP(Table6[[#This Row],[نام کارشناس دفتر فنی]],Table1[],3,0)</f>
        <v>مدیر کنترل فرآیند و کیفیت</v>
      </c>
      <c r="G34" s="1" t="s">
        <v>1540</v>
      </c>
      <c r="H34" s="1" t="str">
        <f>VLOOKUP(Table6[[#This Row],[نام شخص کارشناس نظارت]],Table1[],3,0)</f>
        <v>کارشناس تولید و فرایند نظارت</v>
      </c>
      <c r="I34" s="1">
        <f>COUNTIF(Table2[کد سیستم],Table6[[#This Row],[کد سیستم]])</f>
        <v>1</v>
      </c>
    </row>
    <row r="35" spans="1:9" x14ac:dyDescent="0.25">
      <c r="A35" s="1">
        <v>34</v>
      </c>
      <c r="B35" s="1" t="s">
        <v>1612</v>
      </c>
      <c r="C35" s="1" t="s">
        <v>1612</v>
      </c>
      <c r="D35" s="1" t="s">
        <v>3986</v>
      </c>
      <c r="E35" s="1" t="s">
        <v>549</v>
      </c>
      <c r="F35" s="1" t="str">
        <f>VLOOKUP(Table6[[#This Row],[نام کارشناس دفتر فنی]],Table1[],3,0)</f>
        <v>مدیر کنترل فرآیند و کیفیت</v>
      </c>
      <c r="G35" s="1" t="s">
        <v>1540</v>
      </c>
      <c r="H35" s="1" t="str">
        <f>VLOOKUP(Table6[[#This Row],[نام شخص کارشناس نظارت]],Table1[],3,0)</f>
        <v>کارشناس تولید و فرایند نظارت</v>
      </c>
      <c r="I35" s="1">
        <f>COUNTIF(Table2[کد سیستم],Table6[[#This Row],[کد سیستم]])</f>
        <v>1</v>
      </c>
    </row>
    <row r="36" spans="1:9" x14ac:dyDescent="0.25">
      <c r="A36" s="1">
        <v>35</v>
      </c>
      <c r="B36" s="1" t="s">
        <v>1614</v>
      </c>
      <c r="C36" s="1" t="s">
        <v>1614</v>
      </c>
      <c r="D36" s="1" t="s">
        <v>3986</v>
      </c>
      <c r="E36" s="1" t="s">
        <v>549</v>
      </c>
      <c r="F36" s="1" t="str">
        <f>VLOOKUP(Table6[[#This Row],[نام کارشناس دفتر فنی]],Table1[],3,0)</f>
        <v>مدیر کنترل فرآیند و کیفیت</v>
      </c>
      <c r="G36" s="1" t="s">
        <v>1540</v>
      </c>
      <c r="H36" s="1" t="str">
        <f>VLOOKUP(Table6[[#This Row],[نام شخص کارشناس نظارت]],Table1[],3,0)</f>
        <v>کارشناس تولید و فرایند نظارت</v>
      </c>
      <c r="I36" s="1">
        <f>COUNTIF(Table2[کد سیستم],Table6[[#This Row],[کد سیستم]])</f>
        <v>1</v>
      </c>
    </row>
    <row r="37" spans="1:9" x14ac:dyDescent="0.25">
      <c r="A37" s="1">
        <v>36</v>
      </c>
      <c r="B37" s="1" t="s">
        <v>1616</v>
      </c>
      <c r="C37" s="1" t="s">
        <v>1616</v>
      </c>
      <c r="D37" s="1" t="s">
        <v>3986</v>
      </c>
      <c r="E37" s="1" t="s">
        <v>549</v>
      </c>
      <c r="F37" s="1" t="str">
        <f>VLOOKUP(Table6[[#This Row],[نام کارشناس دفتر فنی]],Table1[],3,0)</f>
        <v>مدیر کنترل فرآیند و کیفیت</v>
      </c>
      <c r="G37" s="1" t="s">
        <v>1540</v>
      </c>
      <c r="H37" s="1" t="str">
        <f>VLOOKUP(Table6[[#This Row],[نام شخص کارشناس نظارت]],Table1[],3,0)</f>
        <v>کارشناس تولید و فرایند نظارت</v>
      </c>
      <c r="I37" s="1">
        <f>COUNTIF(Table2[کد سیستم],Table6[[#This Row],[کد سیستم]])</f>
        <v>1</v>
      </c>
    </row>
    <row r="38" spans="1:9" x14ac:dyDescent="0.25">
      <c r="A38" s="1">
        <v>37</v>
      </c>
      <c r="B38" s="1" t="s">
        <v>1618</v>
      </c>
      <c r="C38" s="1" t="s">
        <v>1618</v>
      </c>
      <c r="D38" s="1" t="s">
        <v>3986</v>
      </c>
      <c r="E38" s="1" t="s">
        <v>549</v>
      </c>
      <c r="F38" s="1" t="str">
        <f>VLOOKUP(Table6[[#This Row],[نام کارشناس دفتر فنی]],Table1[],3,0)</f>
        <v>مدیر کنترل فرآیند و کیفیت</v>
      </c>
      <c r="G38" s="1" t="s">
        <v>1540</v>
      </c>
      <c r="H38" s="1" t="str">
        <f>VLOOKUP(Table6[[#This Row],[نام شخص کارشناس نظارت]],Table1[],3,0)</f>
        <v>کارشناس تولید و فرایند نظارت</v>
      </c>
      <c r="I38" s="1">
        <f>COUNTIF(Table2[کد سیستم],Table6[[#This Row],[کد سیستم]])</f>
        <v>1</v>
      </c>
    </row>
    <row r="39" spans="1:9" x14ac:dyDescent="0.25">
      <c r="A39" s="1">
        <v>38</v>
      </c>
      <c r="B39" s="1" t="s">
        <v>1620</v>
      </c>
      <c r="C39" s="1" t="s">
        <v>1620</v>
      </c>
      <c r="D39" s="1" t="s">
        <v>3986</v>
      </c>
      <c r="E39" s="1" t="s">
        <v>549</v>
      </c>
      <c r="F39" s="1" t="str">
        <f>VLOOKUP(Table6[[#This Row],[نام کارشناس دفتر فنی]],Table1[],3,0)</f>
        <v>مدیر کنترل فرآیند و کیفیت</v>
      </c>
      <c r="G39" s="1" t="s">
        <v>1540</v>
      </c>
      <c r="H39" s="1" t="str">
        <f>VLOOKUP(Table6[[#This Row],[نام شخص کارشناس نظارت]],Table1[],3,0)</f>
        <v>کارشناس تولید و فرایند نظارت</v>
      </c>
      <c r="I39" s="1">
        <f>COUNTIF(Table2[کد سیستم],Table6[[#This Row],[کد سیستم]])</f>
        <v>1</v>
      </c>
    </row>
    <row r="40" spans="1:9" x14ac:dyDescent="0.25">
      <c r="A40" s="1">
        <v>39</v>
      </c>
      <c r="B40" s="1" t="s">
        <v>1622</v>
      </c>
      <c r="C40" s="1" t="s">
        <v>1622</v>
      </c>
      <c r="D40" s="1" t="s">
        <v>3986</v>
      </c>
      <c r="E40" s="1" t="s">
        <v>549</v>
      </c>
      <c r="F40" s="1" t="str">
        <f>VLOOKUP(Table6[[#This Row],[نام کارشناس دفتر فنی]],Table1[],3,0)</f>
        <v>مدیر کنترل فرآیند و کیفیت</v>
      </c>
      <c r="G40" s="1" t="s">
        <v>1540</v>
      </c>
      <c r="H40" s="1" t="str">
        <f>VLOOKUP(Table6[[#This Row],[نام شخص کارشناس نظارت]],Table1[],3,0)</f>
        <v>کارشناس تولید و فرایند نظارت</v>
      </c>
      <c r="I40" s="1">
        <f>COUNTIF(Table2[کد سیستم],Table6[[#This Row],[کد سیستم]])</f>
        <v>1</v>
      </c>
    </row>
    <row r="41" spans="1:9" x14ac:dyDescent="0.25">
      <c r="A41" s="1">
        <v>40</v>
      </c>
      <c r="B41" s="1" t="s">
        <v>1624</v>
      </c>
      <c r="C41" s="1" t="s">
        <v>1624</v>
      </c>
      <c r="D41" s="1" t="s">
        <v>3986</v>
      </c>
      <c r="E41" s="1" t="s">
        <v>549</v>
      </c>
      <c r="F41" s="1" t="str">
        <f>VLOOKUP(Table6[[#This Row],[نام کارشناس دفتر فنی]],Table1[],3,0)</f>
        <v>مدیر کنترل فرآیند و کیفیت</v>
      </c>
      <c r="G41" s="1" t="s">
        <v>1540</v>
      </c>
      <c r="H41" s="1" t="str">
        <f>VLOOKUP(Table6[[#This Row],[نام شخص کارشناس نظارت]],Table1[],3,0)</f>
        <v>کارشناس تولید و فرایند نظارت</v>
      </c>
      <c r="I41" s="1">
        <f>COUNTIF(Table2[کد سیستم],Table6[[#This Row],[کد سیستم]])</f>
        <v>1</v>
      </c>
    </row>
    <row r="42" spans="1:9" x14ac:dyDescent="0.25">
      <c r="A42" s="1">
        <v>41</v>
      </c>
      <c r="B42" s="1" t="s">
        <v>1626</v>
      </c>
      <c r="C42" s="1" t="s">
        <v>1626</v>
      </c>
      <c r="D42" s="1" t="s">
        <v>3986</v>
      </c>
      <c r="E42" s="1" t="s">
        <v>549</v>
      </c>
      <c r="F42" s="1" t="str">
        <f>VLOOKUP(Table6[[#This Row],[نام کارشناس دفتر فنی]],Table1[],3,0)</f>
        <v>مدیر کنترل فرآیند و کیفیت</v>
      </c>
      <c r="G42" s="1" t="s">
        <v>1540</v>
      </c>
      <c r="H42" s="1" t="str">
        <f>VLOOKUP(Table6[[#This Row],[نام شخص کارشناس نظارت]],Table1[],3,0)</f>
        <v>کارشناس تولید و فرایند نظارت</v>
      </c>
      <c r="I42" s="1">
        <f>COUNTIF(Table2[کد سیستم],Table6[[#This Row],[کد سیستم]])</f>
        <v>1</v>
      </c>
    </row>
    <row r="43" spans="1:9" x14ac:dyDescent="0.25">
      <c r="A43" s="1">
        <v>42</v>
      </c>
      <c r="B43" s="1" t="s">
        <v>1628</v>
      </c>
      <c r="C43" s="1" t="s">
        <v>1628</v>
      </c>
      <c r="D43" s="1" t="s">
        <v>3986</v>
      </c>
      <c r="E43" s="1" t="s">
        <v>549</v>
      </c>
      <c r="F43" s="1" t="str">
        <f>VLOOKUP(Table6[[#This Row],[نام کارشناس دفتر فنی]],Table1[],3,0)</f>
        <v>مدیر کنترل فرآیند و کیفیت</v>
      </c>
      <c r="G43" s="1" t="s">
        <v>1540</v>
      </c>
      <c r="H43" s="1" t="str">
        <f>VLOOKUP(Table6[[#This Row],[نام شخص کارشناس نظارت]],Table1[],3,0)</f>
        <v>کارشناس تولید و فرایند نظارت</v>
      </c>
      <c r="I43" s="1">
        <f>COUNTIF(Table2[کد سیستم],Table6[[#This Row],[کد سیستم]])</f>
        <v>1</v>
      </c>
    </row>
    <row r="44" spans="1:9" x14ac:dyDescent="0.25">
      <c r="A44" s="1">
        <v>43</v>
      </c>
      <c r="B44" s="1" t="s">
        <v>1630</v>
      </c>
      <c r="C44" s="1" t="s">
        <v>1630</v>
      </c>
      <c r="D44" s="1" t="s">
        <v>3986</v>
      </c>
      <c r="E44" s="1" t="s">
        <v>549</v>
      </c>
      <c r="F44" s="1" t="str">
        <f>VLOOKUP(Table6[[#This Row],[نام کارشناس دفتر فنی]],Table1[],3,0)</f>
        <v>مدیر کنترل فرآیند و کیفیت</v>
      </c>
      <c r="G44" s="1" t="s">
        <v>1540</v>
      </c>
      <c r="H44" s="1" t="str">
        <f>VLOOKUP(Table6[[#This Row],[نام شخص کارشناس نظارت]],Table1[],3,0)</f>
        <v>کارشناس تولید و فرایند نظارت</v>
      </c>
      <c r="I44" s="1">
        <f>COUNTIF(Table2[کد سیستم],Table6[[#This Row],[کد سیستم]])</f>
        <v>1</v>
      </c>
    </row>
    <row r="45" spans="1:9" x14ac:dyDescent="0.25">
      <c r="A45" s="1">
        <v>44</v>
      </c>
      <c r="B45" s="1" t="s">
        <v>1632</v>
      </c>
      <c r="C45" s="1" t="s">
        <v>1632</v>
      </c>
      <c r="D45" s="1" t="s">
        <v>3986</v>
      </c>
      <c r="E45" s="1" t="s">
        <v>549</v>
      </c>
      <c r="F45" s="1" t="str">
        <f>VLOOKUP(Table6[[#This Row],[نام کارشناس دفتر فنی]],Table1[],3,0)</f>
        <v>مدیر کنترل فرآیند و کیفیت</v>
      </c>
      <c r="G45" s="1" t="s">
        <v>1540</v>
      </c>
      <c r="H45" s="1" t="str">
        <f>VLOOKUP(Table6[[#This Row],[نام شخص کارشناس نظارت]],Table1[],3,0)</f>
        <v>کارشناس تولید و فرایند نظارت</v>
      </c>
      <c r="I45" s="1">
        <f>COUNTIF(Table2[کد سیستم],Table6[[#This Row],[کد سیستم]])</f>
        <v>1</v>
      </c>
    </row>
    <row r="46" spans="1:9" x14ac:dyDescent="0.25">
      <c r="A46" s="1">
        <v>45</v>
      </c>
      <c r="B46" s="1" t="s">
        <v>1634</v>
      </c>
      <c r="C46" s="1" t="s">
        <v>1634</v>
      </c>
      <c r="D46" s="1" t="s">
        <v>3986</v>
      </c>
      <c r="E46" s="1" t="s">
        <v>549</v>
      </c>
      <c r="F46" s="1" t="str">
        <f>VLOOKUP(Table6[[#This Row],[نام کارشناس دفتر فنی]],Table1[],3,0)</f>
        <v>مدیر کنترل فرآیند و کیفیت</v>
      </c>
      <c r="G46" s="1" t="s">
        <v>1540</v>
      </c>
      <c r="H46" s="1" t="str">
        <f>VLOOKUP(Table6[[#This Row],[نام شخص کارشناس نظارت]],Table1[],3,0)</f>
        <v>کارشناس تولید و فرایند نظارت</v>
      </c>
      <c r="I46" s="1">
        <f>COUNTIF(Table2[کد سیستم],Table6[[#This Row],[کد سیستم]])</f>
        <v>1</v>
      </c>
    </row>
    <row r="47" spans="1:9" x14ac:dyDescent="0.25">
      <c r="A47" s="1">
        <v>46</v>
      </c>
      <c r="B47" s="1" t="s">
        <v>1636</v>
      </c>
      <c r="C47" s="1" t="s">
        <v>1636</v>
      </c>
      <c r="D47" s="1" t="s">
        <v>3986</v>
      </c>
      <c r="E47" s="1" t="s">
        <v>549</v>
      </c>
      <c r="F47" s="1" t="str">
        <f>VLOOKUP(Table6[[#This Row],[نام کارشناس دفتر فنی]],Table1[],3,0)</f>
        <v>مدیر کنترل فرآیند و کیفیت</v>
      </c>
      <c r="G47" s="1" t="s">
        <v>1540</v>
      </c>
      <c r="H47" s="1" t="str">
        <f>VLOOKUP(Table6[[#This Row],[نام شخص کارشناس نظارت]],Table1[],3,0)</f>
        <v>کارشناس تولید و فرایند نظارت</v>
      </c>
      <c r="I47" s="1">
        <f>COUNTIF(Table2[کد سیستم],Table6[[#This Row],[کد سیستم]])</f>
        <v>1</v>
      </c>
    </row>
    <row r="48" spans="1:9" x14ac:dyDescent="0.25">
      <c r="A48" s="1">
        <v>47</v>
      </c>
      <c r="B48" s="1" t="s">
        <v>1638</v>
      </c>
      <c r="C48" s="1" t="s">
        <v>1638</v>
      </c>
      <c r="D48" s="1" t="s">
        <v>3986</v>
      </c>
      <c r="E48" s="1" t="s">
        <v>549</v>
      </c>
      <c r="F48" s="1" t="str">
        <f>VLOOKUP(Table6[[#This Row],[نام کارشناس دفتر فنی]],Table1[],3,0)</f>
        <v>مدیر کنترل فرآیند و کیفیت</v>
      </c>
      <c r="G48" s="1" t="s">
        <v>1540</v>
      </c>
      <c r="H48" s="1" t="str">
        <f>VLOOKUP(Table6[[#This Row],[نام شخص کارشناس نظارت]],Table1[],3,0)</f>
        <v>کارشناس تولید و فرایند نظارت</v>
      </c>
      <c r="I48" s="1">
        <f>COUNTIF(Table2[کد سیستم],Table6[[#This Row],[کد سیستم]])</f>
        <v>1</v>
      </c>
    </row>
    <row r="49" spans="1:9" x14ac:dyDescent="0.25">
      <c r="A49" s="1">
        <v>48</v>
      </c>
      <c r="B49" s="1" t="s">
        <v>1640</v>
      </c>
      <c r="C49" s="1" t="s">
        <v>1640</v>
      </c>
      <c r="D49" s="1" t="s">
        <v>3986</v>
      </c>
      <c r="E49" s="1" t="s">
        <v>549</v>
      </c>
      <c r="F49" s="1" t="str">
        <f>VLOOKUP(Table6[[#This Row],[نام کارشناس دفتر فنی]],Table1[],3,0)</f>
        <v>مدیر کنترل فرآیند و کیفیت</v>
      </c>
      <c r="G49" s="1" t="s">
        <v>1540</v>
      </c>
      <c r="H49" s="1" t="str">
        <f>VLOOKUP(Table6[[#This Row],[نام شخص کارشناس نظارت]],Table1[],3,0)</f>
        <v>کارشناس تولید و فرایند نظارت</v>
      </c>
      <c r="I49" s="1">
        <f>COUNTIF(Table2[کد سیستم],Table6[[#This Row],[کد سیستم]])</f>
        <v>1</v>
      </c>
    </row>
    <row r="50" spans="1:9" x14ac:dyDescent="0.25">
      <c r="A50" s="1">
        <v>49</v>
      </c>
      <c r="B50" s="1" t="s">
        <v>1642</v>
      </c>
      <c r="C50" s="1" t="s">
        <v>1642</v>
      </c>
      <c r="D50" s="1" t="s">
        <v>3986</v>
      </c>
      <c r="E50" s="1" t="s">
        <v>549</v>
      </c>
      <c r="F50" s="1" t="str">
        <f>VLOOKUP(Table6[[#This Row],[نام کارشناس دفتر فنی]],Table1[],3,0)</f>
        <v>مدیر کنترل فرآیند و کیفیت</v>
      </c>
      <c r="G50" s="1" t="s">
        <v>1540</v>
      </c>
      <c r="H50" s="1" t="str">
        <f>VLOOKUP(Table6[[#This Row],[نام شخص کارشناس نظارت]],Table1[],3,0)</f>
        <v>کارشناس تولید و فرایند نظارت</v>
      </c>
      <c r="I50" s="1">
        <f>COUNTIF(Table2[کد سیستم],Table6[[#This Row],[کد سیستم]])</f>
        <v>1</v>
      </c>
    </row>
    <row r="51" spans="1:9" x14ac:dyDescent="0.25">
      <c r="A51" s="1">
        <v>50</v>
      </c>
      <c r="B51" s="1" t="s">
        <v>1644</v>
      </c>
      <c r="C51" s="1" t="s">
        <v>1644</v>
      </c>
      <c r="D51" s="1" t="s">
        <v>3986</v>
      </c>
      <c r="E51" s="1" t="s">
        <v>549</v>
      </c>
      <c r="F51" s="1" t="str">
        <f>VLOOKUP(Table6[[#This Row],[نام کارشناس دفتر فنی]],Table1[],3,0)</f>
        <v>مدیر کنترل فرآیند و کیفیت</v>
      </c>
      <c r="G51" s="1" t="s">
        <v>1540</v>
      </c>
      <c r="H51" s="1" t="str">
        <f>VLOOKUP(Table6[[#This Row],[نام شخص کارشناس نظارت]],Table1[],3,0)</f>
        <v>کارشناس تولید و فرایند نظارت</v>
      </c>
      <c r="I51" s="1">
        <f>COUNTIF(Table2[کد سیستم],Table6[[#This Row],[کد سیستم]])</f>
        <v>1</v>
      </c>
    </row>
    <row r="52" spans="1:9" x14ac:dyDescent="0.25">
      <c r="A52" s="1">
        <v>51</v>
      </c>
      <c r="B52" s="1" t="s">
        <v>1646</v>
      </c>
      <c r="C52" s="1" t="s">
        <v>1646</v>
      </c>
      <c r="D52" s="1" t="s">
        <v>3986</v>
      </c>
      <c r="E52" s="1" t="s">
        <v>549</v>
      </c>
      <c r="F52" s="1" t="str">
        <f>VLOOKUP(Table6[[#This Row],[نام کارشناس دفتر فنی]],Table1[],3,0)</f>
        <v>مدیر کنترل فرآیند و کیفیت</v>
      </c>
      <c r="G52" s="1" t="s">
        <v>1540</v>
      </c>
      <c r="H52" s="1" t="str">
        <f>VLOOKUP(Table6[[#This Row],[نام شخص کارشناس نظارت]],Table1[],3,0)</f>
        <v>کارشناس تولید و فرایند نظارت</v>
      </c>
      <c r="I52" s="1">
        <f>COUNTIF(Table2[کد سیستم],Table6[[#This Row],[کد سیستم]])</f>
        <v>1</v>
      </c>
    </row>
    <row r="53" spans="1:9" x14ac:dyDescent="0.25">
      <c r="A53" s="1">
        <v>52</v>
      </c>
      <c r="B53" s="1" t="s">
        <v>1648</v>
      </c>
      <c r="C53" s="1" t="s">
        <v>1648</v>
      </c>
      <c r="D53" s="1" t="s">
        <v>3986</v>
      </c>
      <c r="E53" s="1" t="s">
        <v>549</v>
      </c>
      <c r="F53" s="1" t="str">
        <f>VLOOKUP(Table6[[#This Row],[نام کارشناس دفتر فنی]],Table1[],3,0)</f>
        <v>مدیر کنترل فرآیند و کیفیت</v>
      </c>
      <c r="G53" s="1" t="s">
        <v>1540</v>
      </c>
      <c r="H53" s="1" t="str">
        <f>VLOOKUP(Table6[[#This Row],[نام شخص کارشناس نظارت]],Table1[],3,0)</f>
        <v>کارشناس تولید و فرایند نظارت</v>
      </c>
      <c r="I53" s="1">
        <f>COUNTIF(Table2[کد سیستم],Table6[[#This Row],[کد سیستم]])</f>
        <v>1</v>
      </c>
    </row>
    <row r="54" spans="1:9" x14ac:dyDescent="0.25">
      <c r="A54" s="1">
        <v>53</v>
      </c>
      <c r="B54" s="1" t="s">
        <v>1650</v>
      </c>
      <c r="C54" s="1" t="s">
        <v>1650</v>
      </c>
      <c r="D54" s="1" t="s">
        <v>3986</v>
      </c>
      <c r="E54" s="1" t="s">
        <v>549</v>
      </c>
      <c r="F54" s="1" t="str">
        <f>VLOOKUP(Table6[[#This Row],[نام کارشناس دفتر فنی]],Table1[],3,0)</f>
        <v>مدیر کنترل فرآیند و کیفیت</v>
      </c>
      <c r="G54" s="1" t="s">
        <v>1540</v>
      </c>
      <c r="H54" s="1" t="str">
        <f>VLOOKUP(Table6[[#This Row],[نام شخص کارشناس نظارت]],Table1[],3,0)</f>
        <v>کارشناس تولید و فرایند نظارت</v>
      </c>
      <c r="I54" s="1">
        <f>COUNTIF(Table2[کد سیستم],Table6[[#This Row],[کد سیستم]])</f>
        <v>1</v>
      </c>
    </row>
    <row r="55" spans="1:9" x14ac:dyDescent="0.25">
      <c r="A55" s="1">
        <v>54</v>
      </c>
      <c r="B55" s="1" t="s">
        <v>1652</v>
      </c>
      <c r="C55" s="1" t="s">
        <v>1652</v>
      </c>
      <c r="D55" s="1" t="s">
        <v>3986</v>
      </c>
      <c r="E55" s="1" t="s">
        <v>549</v>
      </c>
      <c r="F55" s="1" t="str">
        <f>VLOOKUP(Table6[[#This Row],[نام کارشناس دفتر فنی]],Table1[],3,0)</f>
        <v>مدیر کنترل فرآیند و کیفیت</v>
      </c>
      <c r="G55" s="1" t="s">
        <v>1540</v>
      </c>
      <c r="H55" s="1" t="str">
        <f>VLOOKUP(Table6[[#This Row],[نام شخص کارشناس نظارت]],Table1[],3,0)</f>
        <v>کارشناس تولید و فرایند نظارت</v>
      </c>
      <c r="I55" s="1">
        <f>COUNTIF(Table2[کد سیستم],Table6[[#This Row],[کد سیستم]])</f>
        <v>1</v>
      </c>
    </row>
    <row r="56" spans="1:9" x14ac:dyDescent="0.25">
      <c r="A56" s="1">
        <v>55</v>
      </c>
      <c r="B56" s="1" t="s">
        <v>1654</v>
      </c>
      <c r="C56" s="1" t="s">
        <v>1654</v>
      </c>
      <c r="D56" s="1" t="s">
        <v>3986</v>
      </c>
      <c r="E56" s="1" t="s">
        <v>549</v>
      </c>
      <c r="F56" s="1" t="str">
        <f>VLOOKUP(Table6[[#This Row],[نام کارشناس دفتر فنی]],Table1[],3,0)</f>
        <v>مدیر کنترل فرآیند و کیفیت</v>
      </c>
      <c r="G56" s="1" t="s">
        <v>1540</v>
      </c>
      <c r="H56" s="1" t="str">
        <f>VLOOKUP(Table6[[#This Row],[نام شخص کارشناس نظارت]],Table1[],3,0)</f>
        <v>کارشناس تولید و فرایند نظارت</v>
      </c>
      <c r="I56" s="1">
        <f>COUNTIF(Table2[کد سیستم],Table6[[#This Row],[کد سیستم]])</f>
        <v>1</v>
      </c>
    </row>
    <row r="57" spans="1:9" x14ac:dyDescent="0.25">
      <c r="A57" s="1">
        <v>56</v>
      </c>
      <c r="B57" s="1" t="s">
        <v>1656</v>
      </c>
      <c r="C57" s="1" t="s">
        <v>1656</v>
      </c>
      <c r="D57" s="1" t="s">
        <v>3986</v>
      </c>
      <c r="E57" s="1" t="s">
        <v>549</v>
      </c>
      <c r="F57" s="1" t="str">
        <f>VLOOKUP(Table6[[#This Row],[نام کارشناس دفتر فنی]],Table1[],3,0)</f>
        <v>مدیر کنترل فرآیند و کیفیت</v>
      </c>
      <c r="G57" s="1" t="s">
        <v>1540</v>
      </c>
      <c r="H57" s="1" t="str">
        <f>VLOOKUP(Table6[[#This Row],[نام شخص کارشناس نظارت]],Table1[],3,0)</f>
        <v>کارشناس تولید و فرایند نظارت</v>
      </c>
      <c r="I57" s="1">
        <f>COUNTIF(Table2[کد سیستم],Table6[[#This Row],[کد سیستم]])</f>
        <v>1</v>
      </c>
    </row>
    <row r="58" spans="1:9" x14ac:dyDescent="0.25">
      <c r="A58" s="1">
        <v>57</v>
      </c>
      <c r="B58" s="1" t="s">
        <v>1658</v>
      </c>
      <c r="C58" s="1" t="s">
        <v>1658</v>
      </c>
      <c r="D58" s="1" t="s">
        <v>3986</v>
      </c>
      <c r="E58" s="1" t="s">
        <v>549</v>
      </c>
      <c r="F58" s="1" t="str">
        <f>VLOOKUP(Table6[[#This Row],[نام کارشناس دفتر فنی]],Table1[],3,0)</f>
        <v>مدیر کنترل فرآیند و کیفیت</v>
      </c>
      <c r="G58" s="1" t="s">
        <v>1540</v>
      </c>
      <c r="H58" s="1" t="str">
        <f>VLOOKUP(Table6[[#This Row],[نام شخص کارشناس نظارت]],Table1[],3,0)</f>
        <v>کارشناس تولید و فرایند نظارت</v>
      </c>
      <c r="I58" s="1">
        <f>COUNTIF(Table2[کد سیستم],Table6[[#This Row],[کد سیستم]])</f>
        <v>1</v>
      </c>
    </row>
    <row r="59" spans="1:9" x14ac:dyDescent="0.25">
      <c r="A59" s="1">
        <v>58</v>
      </c>
      <c r="B59" s="1" t="s">
        <v>1660</v>
      </c>
      <c r="C59" s="1" t="s">
        <v>1660</v>
      </c>
      <c r="D59" s="1" t="s">
        <v>3986</v>
      </c>
      <c r="E59" s="1" t="s">
        <v>549</v>
      </c>
      <c r="F59" s="1" t="str">
        <f>VLOOKUP(Table6[[#This Row],[نام کارشناس دفتر فنی]],Table1[],3,0)</f>
        <v>مدیر کنترل فرآیند و کیفیت</v>
      </c>
      <c r="G59" s="1" t="s">
        <v>1540</v>
      </c>
      <c r="H59" s="1" t="str">
        <f>VLOOKUP(Table6[[#This Row],[نام شخص کارشناس نظارت]],Table1[],3,0)</f>
        <v>کارشناس تولید و فرایند نظارت</v>
      </c>
      <c r="I59" s="1">
        <f>COUNTIF(Table2[کد سیستم],Table6[[#This Row],[کد سیستم]])</f>
        <v>1</v>
      </c>
    </row>
    <row r="60" spans="1:9" x14ac:dyDescent="0.25">
      <c r="A60" s="1">
        <v>59</v>
      </c>
      <c r="B60" s="1" t="s">
        <v>1662</v>
      </c>
      <c r="C60" s="1" t="s">
        <v>1662</v>
      </c>
      <c r="D60" s="1" t="s">
        <v>3986</v>
      </c>
      <c r="E60" s="1" t="s">
        <v>549</v>
      </c>
      <c r="F60" s="1" t="str">
        <f>VLOOKUP(Table6[[#This Row],[نام کارشناس دفتر فنی]],Table1[],3,0)</f>
        <v>مدیر کنترل فرآیند و کیفیت</v>
      </c>
      <c r="G60" s="1" t="s">
        <v>1540</v>
      </c>
      <c r="H60" s="1" t="str">
        <f>VLOOKUP(Table6[[#This Row],[نام شخص کارشناس نظارت]],Table1[],3,0)</f>
        <v>کارشناس تولید و فرایند نظارت</v>
      </c>
      <c r="I60" s="1">
        <f>COUNTIF(Table2[کد سیستم],Table6[[#This Row],[کد سیستم]])</f>
        <v>1</v>
      </c>
    </row>
    <row r="61" spans="1:9" x14ac:dyDescent="0.25">
      <c r="A61" s="1">
        <v>60</v>
      </c>
      <c r="B61" s="1" t="s">
        <v>1664</v>
      </c>
      <c r="C61" s="1" t="s">
        <v>1664</v>
      </c>
      <c r="D61" s="1" t="s">
        <v>3986</v>
      </c>
      <c r="E61" s="1" t="s">
        <v>549</v>
      </c>
      <c r="F61" s="1" t="str">
        <f>VLOOKUP(Table6[[#This Row],[نام کارشناس دفتر فنی]],Table1[],3,0)</f>
        <v>مدیر کنترل فرآیند و کیفیت</v>
      </c>
      <c r="G61" s="1" t="s">
        <v>1540</v>
      </c>
      <c r="H61" s="1" t="str">
        <f>VLOOKUP(Table6[[#This Row],[نام شخص کارشناس نظارت]],Table1[],3,0)</f>
        <v>کارشناس تولید و فرایند نظارت</v>
      </c>
      <c r="I61" s="1">
        <f>COUNTIF(Table2[کد سیستم],Table6[[#This Row],[کد سیستم]])</f>
        <v>1</v>
      </c>
    </row>
    <row r="62" spans="1:9" x14ac:dyDescent="0.25">
      <c r="A62" s="1">
        <v>61</v>
      </c>
      <c r="B62" s="1" t="s">
        <v>1666</v>
      </c>
      <c r="C62" s="1" t="s">
        <v>1666</v>
      </c>
      <c r="D62" s="1" t="s">
        <v>3986</v>
      </c>
      <c r="E62" s="1" t="s">
        <v>549</v>
      </c>
      <c r="F62" s="1" t="str">
        <f>VLOOKUP(Table6[[#This Row],[نام کارشناس دفتر فنی]],Table1[],3,0)</f>
        <v>مدیر کنترل فرآیند و کیفیت</v>
      </c>
      <c r="G62" s="1" t="s">
        <v>1540</v>
      </c>
      <c r="H62" s="1" t="str">
        <f>VLOOKUP(Table6[[#This Row],[نام شخص کارشناس نظارت]],Table1[],3,0)</f>
        <v>کارشناس تولید و فرایند نظارت</v>
      </c>
      <c r="I62" s="1">
        <f>COUNTIF(Table2[کد سیستم],Table6[[#This Row],[کد سیستم]])</f>
        <v>1</v>
      </c>
    </row>
    <row r="63" spans="1:9" x14ac:dyDescent="0.25">
      <c r="A63" s="1">
        <v>62</v>
      </c>
      <c r="B63" s="1" t="s">
        <v>1668</v>
      </c>
      <c r="C63" s="1" t="s">
        <v>1668</v>
      </c>
      <c r="D63" s="1" t="s">
        <v>3986</v>
      </c>
      <c r="E63" s="1" t="s">
        <v>549</v>
      </c>
      <c r="F63" s="1" t="str">
        <f>VLOOKUP(Table6[[#This Row],[نام کارشناس دفتر فنی]],Table1[],3,0)</f>
        <v>مدیر کنترل فرآیند و کیفیت</v>
      </c>
      <c r="G63" s="1" t="s">
        <v>1540</v>
      </c>
      <c r="H63" s="1" t="str">
        <f>VLOOKUP(Table6[[#This Row],[نام شخص کارشناس نظارت]],Table1[],3,0)</f>
        <v>کارشناس تولید و فرایند نظارت</v>
      </c>
      <c r="I63" s="1">
        <f>COUNTIF(Table2[کد سیستم],Table6[[#This Row],[کد سیستم]])</f>
        <v>1</v>
      </c>
    </row>
    <row r="64" spans="1:9" x14ac:dyDescent="0.25">
      <c r="A64" s="1">
        <v>63</v>
      </c>
      <c r="B64" s="1" t="s">
        <v>1670</v>
      </c>
      <c r="C64" s="1" t="s">
        <v>1670</v>
      </c>
      <c r="D64" s="1" t="s">
        <v>3986</v>
      </c>
      <c r="E64" s="1" t="s">
        <v>549</v>
      </c>
      <c r="F64" s="1" t="str">
        <f>VLOOKUP(Table6[[#This Row],[نام کارشناس دفتر فنی]],Table1[],3,0)</f>
        <v>مدیر کنترل فرآیند و کیفیت</v>
      </c>
      <c r="G64" s="1" t="s">
        <v>1540</v>
      </c>
      <c r="H64" s="1" t="str">
        <f>VLOOKUP(Table6[[#This Row],[نام شخص کارشناس نظارت]],Table1[],3,0)</f>
        <v>کارشناس تولید و فرایند نظارت</v>
      </c>
      <c r="I64" s="1">
        <f>COUNTIF(Table2[کد سیستم],Table6[[#This Row],[کد سیستم]])</f>
        <v>1</v>
      </c>
    </row>
    <row r="65" spans="1:9" x14ac:dyDescent="0.25">
      <c r="A65" s="1">
        <v>64</v>
      </c>
      <c r="B65" s="1" t="s">
        <v>1672</v>
      </c>
      <c r="C65" s="1" t="s">
        <v>1672</v>
      </c>
      <c r="D65" s="1" t="s">
        <v>3986</v>
      </c>
      <c r="E65" s="1" t="s">
        <v>549</v>
      </c>
      <c r="F65" s="1" t="str">
        <f>VLOOKUP(Table6[[#This Row],[نام کارشناس دفتر فنی]],Table1[],3,0)</f>
        <v>مدیر کنترل فرآیند و کیفیت</v>
      </c>
      <c r="G65" s="1" t="s">
        <v>1540</v>
      </c>
      <c r="H65" s="1" t="str">
        <f>VLOOKUP(Table6[[#This Row],[نام شخص کارشناس نظارت]],Table1[],3,0)</f>
        <v>کارشناس تولید و فرایند نظارت</v>
      </c>
      <c r="I65" s="1">
        <f>COUNTIF(Table2[کد سیستم],Table6[[#This Row],[کد سیستم]])</f>
        <v>1</v>
      </c>
    </row>
    <row r="66" spans="1:9" x14ac:dyDescent="0.25">
      <c r="A66" s="1">
        <v>65</v>
      </c>
      <c r="B66" s="1" t="s">
        <v>1674</v>
      </c>
      <c r="C66" s="1" t="s">
        <v>1674</v>
      </c>
      <c r="D66" s="1" t="s">
        <v>3986</v>
      </c>
      <c r="E66" s="1" t="s">
        <v>549</v>
      </c>
      <c r="F66" s="1" t="str">
        <f>VLOOKUP(Table6[[#This Row],[نام کارشناس دفتر فنی]],Table1[],3,0)</f>
        <v>مدیر کنترل فرآیند و کیفیت</v>
      </c>
      <c r="G66" s="1" t="s">
        <v>1540</v>
      </c>
      <c r="H66" s="1" t="str">
        <f>VLOOKUP(Table6[[#This Row],[نام شخص کارشناس نظارت]],Table1[],3,0)</f>
        <v>کارشناس تولید و فرایند نظارت</v>
      </c>
      <c r="I66" s="1">
        <f>COUNTIF(Table2[کد سیستم],Table6[[#This Row],[کد سیستم]])</f>
        <v>1</v>
      </c>
    </row>
    <row r="67" spans="1:9" x14ac:dyDescent="0.25">
      <c r="A67" s="1">
        <v>66</v>
      </c>
      <c r="B67" s="1" t="s">
        <v>1676</v>
      </c>
      <c r="C67" s="1" t="s">
        <v>1676</v>
      </c>
      <c r="D67" s="1" t="s">
        <v>3986</v>
      </c>
      <c r="E67" s="1" t="s">
        <v>549</v>
      </c>
      <c r="F67" s="1" t="str">
        <f>VLOOKUP(Table6[[#This Row],[نام کارشناس دفتر فنی]],Table1[],3,0)</f>
        <v>مدیر کنترل فرآیند و کیفیت</v>
      </c>
      <c r="G67" s="1" t="s">
        <v>1540</v>
      </c>
      <c r="H67" s="1" t="str">
        <f>VLOOKUP(Table6[[#This Row],[نام شخص کارشناس نظارت]],Table1[],3,0)</f>
        <v>کارشناس تولید و فرایند نظارت</v>
      </c>
      <c r="I67" s="1">
        <f>COUNTIF(Table2[کد سیستم],Table6[[#This Row],[کد سیستم]])</f>
        <v>1</v>
      </c>
    </row>
    <row r="68" spans="1:9" x14ac:dyDescent="0.25">
      <c r="A68" s="1">
        <v>67</v>
      </c>
      <c r="B68" s="1" t="s">
        <v>1678</v>
      </c>
      <c r="C68" s="1" t="s">
        <v>1678</v>
      </c>
      <c r="D68" s="1" t="s">
        <v>3986</v>
      </c>
      <c r="E68" s="1" t="s">
        <v>549</v>
      </c>
      <c r="F68" s="1" t="str">
        <f>VLOOKUP(Table6[[#This Row],[نام کارشناس دفتر فنی]],Table1[],3,0)</f>
        <v>مدیر کنترل فرآیند و کیفیت</v>
      </c>
      <c r="G68" s="1" t="s">
        <v>1540</v>
      </c>
      <c r="H68" s="1" t="str">
        <f>VLOOKUP(Table6[[#This Row],[نام شخص کارشناس نظارت]],Table1[],3,0)</f>
        <v>کارشناس تولید و فرایند نظارت</v>
      </c>
      <c r="I68" s="1">
        <f>COUNTIF(Table2[کد سیستم],Table6[[#This Row],[کد سیستم]])</f>
        <v>1</v>
      </c>
    </row>
    <row r="69" spans="1:9" x14ac:dyDescent="0.25">
      <c r="A69" s="1">
        <v>68</v>
      </c>
      <c r="B69" s="1" t="s">
        <v>1680</v>
      </c>
      <c r="C69" s="1" t="s">
        <v>1680</v>
      </c>
      <c r="D69" s="1" t="s">
        <v>3986</v>
      </c>
      <c r="E69" s="1" t="s">
        <v>549</v>
      </c>
      <c r="F69" s="1" t="str">
        <f>VLOOKUP(Table6[[#This Row],[نام کارشناس دفتر فنی]],Table1[],3,0)</f>
        <v>مدیر کنترل فرآیند و کیفیت</v>
      </c>
      <c r="G69" s="1" t="s">
        <v>1540</v>
      </c>
      <c r="H69" s="1" t="str">
        <f>VLOOKUP(Table6[[#This Row],[نام شخص کارشناس نظارت]],Table1[],3,0)</f>
        <v>کارشناس تولید و فرایند نظارت</v>
      </c>
      <c r="I69" s="1">
        <f>COUNTIF(Table2[کد سیستم],Table6[[#This Row],[کد سیستم]])</f>
        <v>1</v>
      </c>
    </row>
    <row r="70" spans="1:9" x14ac:dyDescent="0.25">
      <c r="A70" s="1">
        <v>69</v>
      </c>
      <c r="B70" s="1" t="s">
        <v>1682</v>
      </c>
      <c r="C70" s="1" t="s">
        <v>1682</v>
      </c>
      <c r="D70" s="1" t="s">
        <v>3986</v>
      </c>
      <c r="E70" s="1" t="s">
        <v>549</v>
      </c>
      <c r="F70" s="1" t="str">
        <f>VLOOKUP(Table6[[#This Row],[نام کارشناس دفتر فنی]],Table1[],3,0)</f>
        <v>مدیر کنترل فرآیند و کیفیت</v>
      </c>
      <c r="G70" s="1" t="s">
        <v>1540</v>
      </c>
      <c r="H70" s="1" t="str">
        <f>VLOOKUP(Table6[[#This Row],[نام شخص کارشناس نظارت]],Table1[],3,0)</f>
        <v>کارشناس تولید و فرایند نظارت</v>
      </c>
      <c r="I70" s="1">
        <f>COUNTIF(Table2[کد سیستم],Table6[[#This Row],[کد سیستم]])</f>
        <v>1</v>
      </c>
    </row>
    <row r="71" spans="1:9" x14ac:dyDescent="0.25">
      <c r="A71" s="1">
        <v>70</v>
      </c>
      <c r="B71" s="1" t="s">
        <v>1684</v>
      </c>
      <c r="C71" s="1" t="s">
        <v>1684</v>
      </c>
      <c r="D71" s="1" t="s">
        <v>3986</v>
      </c>
      <c r="E71" s="1" t="s">
        <v>549</v>
      </c>
      <c r="F71" s="1" t="str">
        <f>VLOOKUP(Table6[[#This Row],[نام کارشناس دفتر فنی]],Table1[],3,0)</f>
        <v>مدیر کنترل فرآیند و کیفیت</v>
      </c>
      <c r="G71" s="1" t="s">
        <v>1540</v>
      </c>
      <c r="H71" s="1" t="str">
        <f>VLOOKUP(Table6[[#This Row],[نام شخص کارشناس نظارت]],Table1[],3,0)</f>
        <v>کارشناس تولید و فرایند نظارت</v>
      </c>
      <c r="I71" s="1">
        <f>COUNTIF(Table2[کد سیستم],Table6[[#This Row],[کد سیستم]])</f>
        <v>1</v>
      </c>
    </row>
    <row r="72" spans="1:9" x14ac:dyDescent="0.25">
      <c r="A72" s="1">
        <v>71</v>
      </c>
      <c r="B72" s="1" t="s">
        <v>1686</v>
      </c>
      <c r="C72" s="1" t="s">
        <v>1686</v>
      </c>
      <c r="D72" s="1" t="s">
        <v>3986</v>
      </c>
      <c r="E72" s="1" t="s">
        <v>549</v>
      </c>
      <c r="F72" s="1" t="str">
        <f>VLOOKUP(Table6[[#This Row],[نام کارشناس دفتر فنی]],Table1[],3,0)</f>
        <v>مدیر کنترل فرآیند و کیفیت</v>
      </c>
      <c r="G72" s="1" t="s">
        <v>1540</v>
      </c>
      <c r="H72" s="1" t="str">
        <f>VLOOKUP(Table6[[#This Row],[نام شخص کارشناس نظارت]],Table1[],3,0)</f>
        <v>کارشناس تولید و فرایند نظارت</v>
      </c>
      <c r="I72" s="1">
        <f>COUNTIF(Table2[کد سیستم],Table6[[#This Row],[کد سیستم]])</f>
        <v>1</v>
      </c>
    </row>
    <row r="73" spans="1:9" x14ac:dyDescent="0.25">
      <c r="A73" s="1">
        <v>72</v>
      </c>
      <c r="B73" s="1" t="s">
        <v>1688</v>
      </c>
      <c r="C73" s="1" t="s">
        <v>1688</v>
      </c>
      <c r="D73" s="1" t="s">
        <v>3986</v>
      </c>
      <c r="E73" s="1" t="s">
        <v>549</v>
      </c>
      <c r="F73" s="1" t="str">
        <f>VLOOKUP(Table6[[#This Row],[نام کارشناس دفتر فنی]],Table1[],3,0)</f>
        <v>مدیر کنترل فرآیند و کیفیت</v>
      </c>
      <c r="G73" s="1" t="s">
        <v>1540</v>
      </c>
      <c r="H73" s="1" t="str">
        <f>VLOOKUP(Table6[[#This Row],[نام شخص کارشناس نظارت]],Table1[],3,0)</f>
        <v>کارشناس تولید و فرایند نظارت</v>
      </c>
      <c r="I73" s="1">
        <f>COUNTIF(Table2[کد سیستم],Table6[[#This Row],[کد سیستم]])</f>
        <v>1</v>
      </c>
    </row>
    <row r="74" spans="1:9" x14ac:dyDescent="0.25">
      <c r="A74" s="1">
        <v>73</v>
      </c>
      <c r="B74" s="1" t="s">
        <v>1690</v>
      </c>
      <c r="C74" s="1" t="s">
        <v>1690</v>
      </c>
      <c r="D74" s="1" t="s">
        <v>3986</v>
      </c>
      <c r="E74" s="1" t="s">
        <v>549</v>
      </c>
      <c r="F74" s="1" t="str">
        <f>VLOOKUP(Table6[[#This Row],[نام کارشناس دفتر فنی]],Table1[],3,0)</f>
        <v>مدیر کنترل فرآیند و کیفیت</v>
      </c>
      <c r="G74" s="1" t="s">
        <v>1540</v>
      </c>
      <c r="H74" s="1" t="str">
        <f>VLOOKUP(Table6[[#This Row],[نام شخص کارشناس نظارت]],Table1[],3,0)</f>
        <v>کارشناس تولید و فرایند نظارت</v>
      </c>
      <c r="I74" s="1">
        <f>COUNTIF(Table2[کد سیستم],Table6[[#This Row],[کد سیستم]])</f>
        <v>1</v>
      </c>
    </row>
    <row r="75" spans="1:9" x14ac:dyDescent="0.25">
      <c r="A75" s="1">
        <v>74</v>
      </c>
      <c r="B75" s="1" t="s">
        <v>1692</v>
      </c>
      <c r="C75" s="1" t="s">
        <v>1692</v>
      </c>
      <c r="D75" s="1" t="s">
        <v>3986</v>
      </c>
      <c r="E75" s="1" t="s">
        <v>549</v>
      </c>
      <c r="F75" s="1" t="str">
        <f>VLOOKUP(Table6[[#This Row],[نام کارشناس دفتر فنی]],Table1[],3,0)</f>
        <v>مدیر کنترل فرآیند و کیفیت</v>
      </c>
      <c r="G75" s="1" t="s">
        <v>1540</v>
      </c>
      <c r="H75" s="1" t="str">
        <f>VLOOKUP(Table6[[#This Row],[نام شخص کارشناس نظارت]],Table1[],3,0)</f>
        <v>کارشناس تولید و فرایند نظارت</v>
      </c>
      <c r="I75" s="1">
        <f>COUNTIF(Table2[کد سیستم],Table6[[#This Row],[کد سیستم]])</f>
        <v>1</v>
      </c>
    </row>
    <row r="76" spans="1:9" x14ac:dyDescent="0.25">
      <c r="A76" s="1">
        <v>75</v>
      </c>
      <c r="B76" s="1" t="s">
        <v>1694</v>
      </c>
      <c r="C76" s="1" t="s">
        <v>1694</v>
      </c>
      <c r="D76" s="1" t="s">
        <v>3986</v>
      </c>
      <c r="E76" s="1" t="s">
        <v>549</v>
      </c>
      <c r="F76" s="1" t="str">
        <f>VLOOKUP(Table6[[#This Row],[نام کارشناس دفتر فنی]],Table1[],3,0)</f>
        <v>مدیر کنترل فرآیند و کیفیت</v>
      </c>
      <c r="G76" s="1" t="s">
        <v>1540</v>
      </c>
      <c r="H76" s="1" t="str">
        <f>VLOOKUP(Table6[[#This Row],[نام شخص کارشناس نظارت]],Table1[],3,0)</f>
        <v>کارشناس تولید و فرایند نظارت</v>
      </c>
      <c r="I76" s="1">
        <f>COUNTIF(Table2[کد سیستم],Table6[[#This Row],[کد سیستم]])</f>
        <v>1</v>
      </c>
    </row>
    <row r="77" spans="1:9" x14ac:dyDescent="0.25">
      <c r="A77" s="1">
        <v>76</v>
      </c>
      <c r="B77" s="1" t="s">
        <v>1696</v>
      </c>
      <c r="C77" s="1" t="s">
        <v>1696</v>
      </c>
      <c r="D77" s="1" t="s">
        <v>3986</v>
      </c>
      <c r="E77" s="1" t="s">
        <v>549</v>
      </c>
      <c r="F77" s="1" t="str">
        <f>VLOOKUP(Table6[[#This Row],[نام کارشناس دفتر فنی]],Table1[],3,0)</f>
        <v>مدیر کنترل فرآیند و کیفیت</v>
      </c>
      <c r="G77" s="1" t="s">
        <v>1540</v>
      </c>
      <c r="H77" s="1" t="str">
        <f>VLOOKUP(Table6[[#This Row],[نام شخص کارشناس نظارت]],Table1[],3,0)</f>
        <v>کارشناس تولید و فرایند نظارت</v>
      </c>
      <c r="I77" s="1">
        <f>COUNTIF(Table2[کد سیستم],Table6[[#This Row],[کد سیستم]])</f>
        <v>1</v>
      </c>
    </row>
    <row r="78" spans="1:9" x14ac:dyDescent="0.25">
      <c r="A78" s="1">
        <v>77</v>
      </c>
      <c r="B78" s="1" t="s">
        <v>1698</v>
      </c>
      <c r="C78" s="1" t="s">
        <v>1698</v>
      </c>
      <c r="D78" s="1" t="s">
        <v>3986</v>
      </c>
      <c r="E78" s="1" t="s">
        <v>549</v>
      </c>
      <c r="F78" s="1" t="str">
        <f>VLOOKUP(Table6[[#This Row],[نام کارشناس دفتر فنی]],Table1[],3,0)</f>
        <v>مدیر کنترل فرآیند و کیفیت</v>
      </c>
      <c r="G78" s="1" t="s">
        <v>1540</v>
      </c>
      <c r="H78" s="1" t="str">
        <f>VLOOKUP(Table6[[#This Row],[نام شخص کارشناس نظارت]],Table1[],3,0)</f>
        <v>کارشناس تولید و فرایند نظارت</v>
      </c>
      <c r="I78" s="1">
        <f>COUNTIF(Table2[کد سیستم],Table6[[#This Row],[کد سیستم]])</f>
        <v>1</v>
      </c>
    </row>
    <row r="79" spans="1:9" x14ac:dyDescent="0.25">
      <c r="A79" s="1">
        <v>78</v>
      </c>
      <c r="B79" s="1" t="s">
        <v>1700</v>
      </c>
      <c r="C79" s="1" t="s">
        <v>1700</v>
      </c>
      <c r="D79" s="1" t="s">
        <v>3986</v>
      </c>
      <c r="E79" s="1" t="s">
        <v>549</v>
      </c>
      <c r="F79" s="1" t="str">
        <f>VLOOKUP(Table6[[#This Row],[نام کارشناس دفتر فنی]],Table1[],3,0)</f>
        <v>مدیر کنترل فرآیند و کیفیت</v>
      </c>
      <c r="G79" s="1" t="s">
        <v>1540</v>
      </c>
      <c r="H79" s="1" t="str">
        <f>VLOOKUP(Table6[[#This Row],[نام شخص کارشناس نظارت]],Table1[],3,0)</f>
        <v>کارشناس تولید و فرایند نظارت</v>
      </c>
      <c r="I79" s="1">
        <f>COUNTIF(Table2[کد سیستم],Table6[[#This Row],[کد سیستم]])</f>
        <v>1</v>
      </c>
    </row>
    <row r="80" spans="1:9" x14ac:dyDescent="0.25">
      <c r="A80" s="1">
        <v>79</v>
      </c>
      <c r="B80" s="1" t="s">
        <v>1702</v>
      </c>
      <c r="C80" s="1" t="s">
        <v>1702</v>
      </c>
      <c r="D80" s="1" t="s">
        <v>3986</v>
      </c>
      <c r="E80" s="1" t="s">
        <v>549</v>
      </c>
      <c r="F80" s="1" t="str">
        <f>VLOOKUP(Table6[[#This Row],[نام کارشناس دفتر فنی]],Table1[],3,0)</f>
        <v>مدیر کنترل فرآیند و کیفیت</v>
      </c>
      <c r="G80" s="1" t="s">
        <v>1540</v>
      </c>
      <c r="H80" s="1" t="str">
        <f>VLOOKUP(Table6[[#This Row],[نام شخص کارشناس نظارت]],Table1[],3,0)</f>
        <v>کارشناس تولید و فرایند نظارت</v>
      </c>
      <c r="I80" s="1">
        <f>COUNTIF(Table2[کد سیستم],Table6[[#This Row],[کد سیستم]])</f>
        <v>1</v>
      </c>
    </row>
    <row r="81" spans="1:9" x14ac:dyDescent="0.25">
      <c r="A81" s="1">
        <v>80</v>
      </c>
      <c r="B81" s="1" t="s">
        <v>1704</v>
      </c>
      <c r="C81" s="1" t="s">
        <v>1704</v>
      </c>
      <c r="D81" s="1" t="s">
        <v>3986</v>
      </c>
      <c r="E81" s="1" t="s">
        <v>549</v>
      </c>
      <c r="F81" s="1" t="str">
        <f>VLOOKUP(Table6[[#This Row],[نام کارشناس دفتر فنی]],Table1[],3,0)</f>
        <v>مدیر کنترل فرآیند و کیفیت</v>
      </c>
      <c r="G81" s="1" t="s">
        <v>1540</v>
      </c>
      <c r="H81" s="1" t="str">
        <f>VLOOKUP(Table6[[#This Row],[نام شخص کارشناس نظارت]],Table1[],3,0)</f>
        <v>کارشناس تولید و فرایند نظارت</v>
      </c>
      <c r="I81" s="1">
        <f>COUNTIF(Table2[کد سیستم],Table6[[#This Row],[کد سیستم]])</f>
        <v>1</v>
      </c>
    </row>
    <row r="82" spans="1:9" x14ac:dyDescent="0.25">
      <c r="A82" s="1">
        <v>81</v>
      </c>
      <c r="B82" s="1" t="s">
        <v>1706</v>
      </c>
      <c r="C82" s="1" t="s">
        <v>1706</v>
      </c>
      <c r="D82" s="1" t="s">
        <v>3986</v>
      </c>
      <c r="E82" s="1" t="s">
        <v>549</v>
      </c>
      <c r="F82" s="1" t="str">
        <f>VLOOKUP(Table6[[#This Row],[نام کارشناس دفتر فنی]],Table1[],3,0)</f>
        <v>مدیر کنترل فرآیند و کیفیت</v>
      </c>
      <c r="G82" s="1" t="s">
        <v>1540</v>
      </c>
      <c r="H82" s="1" t="str">
        <f>VLOOKUP(Table6[[#This Row],[نام شخص کارشناس نظارت]],Table1[],3,0)</f>
        <v>کارشناس تولید و فرایند نظارت</v>
      </c>
      <c r="I82" s="1">
        <f>COUNTIF(Table2[کد سیستم],Table6[[#This Row],[کد سیستم]])</f>
        <v>1</v>
      </c>
    </row>
    <row r="83" spans="1:9" x14ac:dyDescent="0.25">
      <c r="A83" s="1">
        <v>82</v>
      </c>
      <c r="B83" s="1" t="s">
        <v>1708</v>
      </c>
      <c r="C83" s="1" t="s">
        <v>1708</v>
      </c>
      <c r="D83" s="1" t="s">
        <v>3986</v>
      </c>
      <c r="E83" s="1" t="s">
        <v>549</v>
      </c>
      <c r="F83" s="1" t="str">
        <f>VLOOKUP(Table6[[#This Row],[نام کارشناس دفتر فنی]],Table1[],3,0)</f>
        <v>مدیر کنترل فرآیند و کیفیت</v>
      </c>
      <c r="G83" s="1" t="s">
        <v>1540</v>
      </c>
      <c r="H83" s="1" t="str">
        <f>VLOOKUP(Table6[[#This Row],[نام شخص کارشناس نظارت]],Table1[],3,0)</f>
        <v>کارشناس تولید و فرایند نظارت</v>
      </c>
      <c r="I83" s="1">
        <f>COUNTIF(Table2[کد سیستم],Table6[[#This Row],[کد سیستم]])</f>
        <v>1</v>
      </c>
    </row>
    <row r="84" spans="1:9" x14ac:dyDescent="0.25">
      <c r="A84" s="1">
        <v>83</v>
      </c>
      <c r="B84" s="1" t="s">
        <v>1710</v>
      </c>
      <c r="C84" s="1" t="s">
        <v>1710</v>
      </c>
      <c r="D84" s="1" t="s">
        <v>3986</v>
      </c>
      <c r="E84" s="1" t="s">
        <v>549</v>
      </c>
      <c r="F84" s="1" t="str">
        <f>VLOOKUP(Table6[[#This Row],[نام کارشناس دفتر فنی]],Table1[],3,0)</f>
        <v>مدیر کنترل فرآیند و کیفیت</v>
      </c>
      <c r="G84" s="1" t="s">
        <v>1540</v>
      </c>
      <c r="H84" s="1" t="str">
        <f>VLOOKUP(Table6[[#This Row],[نام شخص کارشناس نظارت]],Table1[],3,0)</f>
        <v>کارشناس تولید و فرایند نظارت</v>
      </c>
      <c r="I84" s="1">
        <f>COUNTIF(Table2[کد سیستم],Table6[[#This Row],[کد سیستم]])</f>
        <v>1</v>
      </c>
    </row>
    <row r="85" spans="1:9" x14ac:dyDescent="0.25">
      <c r="A85" s="1">
        <v>84</v>
      </c>
      <c r="B85" s="1" t="s">
        <v>1712</v>
      </c>
      <c r="C85" s="1" t="s">
        <v>1712</v>
      </c>
      <c r="D85" s="1" t="s">
        <v>3986</v>
      </c>
      <c r="E85" s="1" t="s">
        <v>549</v>
      </c>
      <c r="F85" s="1" t="str">
        <f>VLOOKUP(Table6[[#This Row],[نام کارشناس دفتر فنی]],Table1[],3,0)</f>
        <v>مدیر کنترل فرآیند و کیفیت</v>
      </c>
      <c r="G85" s="1" t="s">
        <v>1540</v>
      </c>
      <c r="H85" s="1" t="str">
        <f>VLOOKUP(Table6[[#This Row],[نام شخص کارشناس نظارت]],Table1[],3,0)</f>
        <v>کارشناس تولید و فرایند نظارت</v>
      </c>
      <c r="I85" s="1">
        <f>COUNTIF(Table2[کد سیستم],Table6[[#This Row],[کد سیستم]])</f>
        <v>1</v>
      </c>
    </row>
    <row r="86" spans="1:9" x14ac:dyDescent="0.25">
      <c r="A86" s="1">
        <v>85</v>
      </c>
      <c r="B86" s="1" t="s">
        <v>1714</v>
      </c>
      <c r="C86" s="1" t="s">
        <v>1714</v>
      </c>
      <c r="D86" s="1" t="s">
        <v>3986</v>
      </c>
      <c r="E86" s="1" t="s">
        <v>549</v>
      </c>
      <c r="F86" s="1" t="str">
        <f>VLOOKUP(Table6[[#This Row],[نام کارشناس دفتر فنی]],Table1[],3,0)</f>
        <v>مدیر کنترل فرآیند و کیفیت</v>
      </c>
      <c r="G86" s="1" t="s">
        <v>1540</v>
      </c>
      <c r="H86" s="1" t="str">
        <f>VLOOKUP(Table6[[#This Row],[نام شخص کارشناس نظارت]],Table1[],3,0)</f>
        <v>کارشناس تولید و فرایند نظارت</v>
      </c>
      <c r="I86" s="1">
        <f>COUNTIF(Table2[کد سیستم],Table6[[#This Row],[کد سیستم]])</f>
        <v>1</v>
      </c>
    </row>
    <row r="87" spans="1:9" x14ac:dyDescent="0.25">
      <c r="A87" s="1">
        <v>86</v>
      </c>
      <c r="B87" s="1" t="s">
        <v>1716</v>
      </c>
      <c r="C87" s="1" t="s">
        <v>1716</v>
      </c>
      <c r="D87" s="1" t="s">
        <v>3986</v>
      </c>
      <c r="E87" s="1" t="s">
        <v>549</v>
      </c>
      <c r="F87" s="1" t="str">
        <f>VLOOKUP(Table6[[#This Row],[نام کارشناس دفتر فنی]],Table1[],3,0)</f>
        <v>مدیر کنترل فرآیند و کیفیت</v>
      </c>
      <c r="G87" s="1" t="s">
        <v>1540</v>
      </c>
      <c r="H87" s="1" t="str">
        <f>VLOOKUP(Table6[[#This Row],[نام شخص کارشناس نظارت]],Table1[],3,0)</f>
        <v>کارشناس تولید و فرایند نظارت</v>
      </c>
      <c r="I87" s="1">
        <f>COUNTIF(Table2[کد سیستم],Table6[[#This Row],[کد سیستم]])</f>
        <v>1</v>
      </c>
    </row>
    <row r="88" spans="1:9" x14ac:dyDescent="0.25">
      <c r="A88" s="1">
        <v>87</v>
      </c>
      <c r="B88" s="1" t="s">
        <v>1718</v>
      </c>
      <c r="C88" s="1" t="s">
        <v>1718</v>
      </c>
      <c r="D88" s="1" t="s">
        <v>3986</v>
      </c>
      <c r="E88" s="1" t="s">
        <v>549</v>
      </c>
      <c r="F88" s="1" t="str">
        <f>VLOOKUP(Table6[[#This Row],[نام کارشناس دفتر فنی]],Table1[],3,0)</f>
        <v>مدیر کنترل فرآیند و کیفیت</v>
      </c>
      <c r="G88" s="1" t="s">
        <v>1540</v>
      </c>
      <c r="H88" s="1" t="str">
        <f>VLOOKUP(Table6[[#This Row],[نام شخص کارشناس نظارت]],Table1[],3,0)</f>
        <v>کارشناس تولید و فرایند نظارت</v>
      </c>
      <c r="I88" s="1">
        <f>COUNTIF(Table2[کد سیستم],Table6[[#This Row],[کد سیستم]])</f>
        <v>1</v>
      </c>
    </row>
    <row r="89" spans="1:9" x14ac:dyDescent="0.25">
      <c r="A89" s="1">
        <v>88</v>
      </c>
      <c r="B89" s="1" t="s">
        <v>1720</v>
      </c>
      <c r="C89" s="1" t="s">
        <v>1720</v>
      </c>
      <c r="D89" s="1" t="s">
        <v>3986</v>
      </c>
      <c r="E89" s="1" t="s">
        <v>549</v>
      </c>
      <c r="F89" s="1" t="str">
        <f>VLOOKUP(Table6[[#This Row],[نام کارشناس دفتر فنی]],Table1[],3,0)</f>
        <v>مدیر کنترل فرآیند و کیفیت</v>
      </c>
      <c r="G89" s="1" t="s">
        <v>1540</v>
      </c>
      <c r="H89" s="1" t="str">
        <f>VLOOKUP(Table6[[#This Row],[نام شخص کارشناس نظارت]],Table1[],3,0)</f>
        <v>کارشناس تولید و فرایند نظارت</v>
      </c>
      <c r="I89" s="1">
        <f>COUNTIF(Table2[کد سیستم],Table6[[#This Row],[کد سیستم]])</f>
        <v>1</v>
      </c>
    </row>
    <row r="90" spans="1:9" x14ac:dyDescent="0.25">
      <c r="A90" s="1">
        <v>89</v>
      </c>
      <c r="B90" s="1" t="s">
        <v>1722</v>
      </c>
      <c r="C90" s="1" t="s">
        <v>1722</v>
      </c>
      <c r="D90" s="1" t="s">
        <v>3986</v>
      </c>
      <c r="E90" s="1" t="s">
        <v>549</v>
      </c>
      <c r="F90" s="1" t="str">
        <f>VLOOKUP(Table6[[#This Row],[نام کارشناس دفتر فنی]],Table1[],3,0)</f>
        <v>مدیر کنترل فرآیند و کیفیت</v>
      </c>
      <c r="G90" s="1" t="s">
        <v>1540</v>
      </c>
      <c r="H90" s="1" t="str">
        <f>VLOOKUP(Table6[[#This Row],[نام شخص کارشناس نظارت]],Table1[],3,0)</f>
        <v>کارشناس تولید و فرایند نظارت</v>
      </c>
      <c r="I90" s="1">
        <f>COUNTIF(Table2[کد سیستم],Table6[[#This Row],[کد سیستم]])</f>
        <v>1</v>
      </c>
    </row>
    <row r="91" spans="1:9" x14ac:dyDescent="0.25">
      <c r="A91" s="1">
        <v>90</v>
      </c>
      <c r="B91" s="1" t="s">
        <v>1724</v>
      </c>
      <c r="C91" s="1" t="s">
        <v>1724</v>
      </c>
      <c r="D91" s="1" t="s">
        <v>3986</v>
      </c>
      <c r="E91" s="1" t="s">
        <v>549</v>
      </c>
      <c r="F91" s="1" t="str">
        <f>VLOOKUP(Table6[[#This Row],[نام کارشناس دفتر فنی]],Table1[],3,0)</f>
        <v>مدیر کنترل فرآیند و کیفیت</v>
      </c>
      <c r="G91" s="1" t="s">
        <v>1540</v>
      </c>
      <c r="H91" s="1" t="str">
        <f>VLOOKUP(Table6[[#This Row],[نام شخص کارشناس نظارت]],Table1[],3,0)</f>
        <v>کارشناس تولید و فرایند نظارت</v>
      </c>
      <c r="I91" s="1">
        <f>COUNTIF(Table2[کد سیستم],Table6[[#This Row],[کد سیستم]])</f>
        <v>1</v>
      </c>
    </row>
    <row r="92" spans="1:9" x14ac:dyDescent="0.25">
      <c r="A92" s="1">
        <v>91</v>
      </c>
      <c r="B92" s="1" t="s">
        <v>1726</v>
      </c>
      <c r="C92" s="1" t="s">
        <v>1726</v>
      </c>
      <c r="D92" s="1" t="s">
        <v>3986</v>
      </c>
      <c r="E92" s="1" t="s">
        <v>549</v>
      </c>
      <c r="F92" s="1" t="str">
        <f>VLOOKUP(Table6[[#This Row],[نام کارشناس دفتر فنی]],Table1[],3,0)</f>
        <v>مدیر کنترل فرآیند و کیفیت</v>
      </c>
      <c r="G92" s="1" t="s">
        <v>1540</v>
      </c>
      <c r="H92" s="1" t="str">
        <f>VLOOKUP(Table6[[#This Row],[نام شخص کارشناس نظارت]],Table1[],3,0)</f>
        <v>کارشناس تولید و فرایند نظارت</v>
      </c>
      <c r="I92" s="1">
        <f>COUNTIF(Table2[کد سیستم],Table6[[#This Row],[کد سیستم]])</f>
        <v>1</v>
      </c>
    </row>
    <row r="93" spans="1:9" x14ac:dyDescent="0.25">
      <c r="A93" s="1">
        <v>92</v>
      </c>
      <c r="B93" s="1" t="s">
        <v>1728</v>
      </c>
      <c r="C93" s="1" t="s">
        <v>1728</v>
      </c>
      <c r="D93" s="1" t="s">
        <v>3986</v>
      </c>
      <c r="E93" s="1" t="s">
        <v>549</v>
      </c>
      <c r="F93" s="1" t="str">
        <f>VLOOKUP(Table6[[#This Row],[نام کارشناس دفتر فنی]],Table1[],3,0)</f>
        <v>مدیر کنترل فرآیند و کیفیت</v>
      </c>
      <c r="G93" s="1" t="s">
        <v>1540</v>
      </c>
      <c r="H93" s="1" t="str">
        <f>VLOOKUP(Table6[[#This Row],[نام شخص کارشناس نظارت]],Table1[],3,0)</f>
        <v>کارشناس تولید و فرایند نظارت</v>
      </c>
      <c r="I93" s="1">
        <f>COUNTIF(Table2[کد سیستم],Table6[[#This Row],[کد سیستم]])</f>
        <v>1</v>
      </c>
    </row>
    <row r="94" spans="1:9" x14ac:dyDescent="0.25">
      <c r="A94" s="1">
        <v>93</v>
      </c>
      <c r="B94" s="1" t="s">
        <v>1730</v>
      </c>
      <c r="C94" s="1" t="s">
        <v>1730</v>
      </c>
      <c r="D94" s="1" t="s">
        <v>3986</v>
      </c>
      <c r="E94" s="1" t="s">
        <v>549</v>
      </c>
      <c r="F94" s="1" t="str">
        <f>VLOOKUP(Table6[[#This Row],[نام کارشناس دفتر فنی]],Table1[],3,0)</f>
        <v>مدیر کنترل فرآیند و کیفیت</v>
      </c>
      <c r="G94" s="1" t="s">
        <v>1540</v>
      </c>
      <c r="H94" s="1" t="str">
        <f>VLOOKUP(Table6[[#This Row],[نام شخص کارشناس نظارت]],Table1[],3,0)</f>
        <v>کارشناس تولید و فرایند نظارت</v>
      </c>
      <c r="I94" s="1">
        <f>COUNTIF(Table2[کد سیستم],Table6[[#This Row],[کد سیستم]])</f>
        <v>1</v>
      </c>
    </row>
    <row r="95" spans="1:9" x14ac:dyDescent="0.25">
      <c r="A95" s="1">
        <v>94</v>
      </c>
      <c r="B95" s="1" t="s">
        <v>1732</v>
      </c>
      <c r="C95" s="1" t="s">
        <v>1732</v>
      </c>
      <c r="D95" s="1" t="s">
        <v>3986</v>
      </c>
      <c r="E95" s="1" t="s">
        <v>549</v>
      </c>
      <c r="F95" s="1" t="str">
        <f>VLOOKUP(Table6[[#This Row],[نام کارشناس دفتر فنی]],Table1[],3,0)</f>
        <v>مدیر کنترل فرآیند و کیفیت</v>
      </c>
      <c r="G95" s="1" t="s">
        <v>1540</v>
      </c>
      <c r="H95" s="1" t="str">
        <f>VLOOKUP(Table6[[#This Row],[نام شخص کارشناس نظارت]],Table1[],3,0)</f>
        <v>کارشناس تولید و فرایند نظارت</v>
      </c>
      <c r="I95" s="1">
        <f>COUNTIF(Table2[کد سیستم],Table6[[#This Row],[کد سیستم]])</f>
        <v>1</v>
      </c>
    </row>
    <row r="96" spans="1:9" x14ac:dyDescent="0.25">
      <c r="A96" s="1">
        <v>95</v>
      </c>
      <c r="B96" s="1" t="s">
        <v>1734</v>
      </c>
      <c r="C96" s="1" t="s">
        <v>1734</v>
      </c>
      <c r="D96" s="1" t="s">
        <v>3986</v>
      </c>
      <c r="E96" s="1" t="s">
        <v>549</v>
      </c>
      <c r="F96" s="1" t="str">
        <f>VLOOKUP(Table6[[#This Row],[نام کارشناس دفتر فنی]],Table1[],3,0)</f>
        <v>مدیر کنترل فرآیند و کیفیت</v>
      </c>
      <c r="G96" s="1" t="s">
        <v>1540</v>
      </c>
      <c r="H96" s="1" t="str">
        <f>VLOOKUP(Table6[[#This Row],[نام شخص کارشناس نظارت]],Table1[],3,0)</f>
        <v>کارشناس تولید و فرایند نظارت</v>
      </c>
      <c r="I96" s="1">
        <f>COUNTIF(Table2[کد سیستم],Table6[[#This Row],[کد سیستم]])</f>
        <v>1</v>
      </c>
    </row>
    <row r="97" spans="1:9" x14ac:dyDescent="0.25">
      <c r="A97" s="1">
        <v>96</v>
      </c>
      <c r="B97" s="1" t="s">
        <v>1736</v>
      </c>
      <c r="C97" s="1" t="s">
        <v>1736</v>
      </c>
      <c r="D97" s="1" t="s">
        <v>3986</v>
      </c>
      <c r="E97" s="1" t="s">
        <v>549</v>
      </c>
      <c r="F97" s="1" t="str">
        <f>VLOOKUP(Table6[[#This Row],[نام کارشناس دفتر فنی]],Table1[],3,0)</f>
        <v>مدیر کنترل فرآیند و کیفیت</v>
      </c>
      <c r="G97" s="1" t="s">
        <v>1540</v>
      </c>
      <c r="H97" s="1" t="str">
        <f>VLOOKUP(Table6[[#This Row],[نام شخص کارشناس نظارت]],Table1[],3,0)</f>
        <v>کارشناس تولید و فرایند نظارت</v>
      </c>
      <c r="I97" s="1">
        <f>COUNTIF(Table2[کد سیستم],Table6[[#This Row],[کد سیستم]])</f>
        <v>1</v>
      </c>
    </row>
    <row r="98" spans="1:9" x14ac:dyDescent="0.25">
      <c r="A98" s="1">
        <v>97</v>
      </c>
      <c r="B98" s="1" t="s">
        <v>1738</v>
      </c>
      <c r="C98" s="1" t="s">
        <v>1738</v>
      </c>
      <c r="D98" s="1" t="s">
        <v>3986</v>
      </c>
      <c r="E98" s="1" t="s">
        <v>549</v>
      </c>
      <c r="F98" s="1" t="str">
        <f>VLOOKUP(Table6[[#This Row],[نام کارشناس دفتر فنی]],Table1[],3,0)</f>
        <v>مدیر کنترل فرآیند و کیفیت</v>
      </c>
      <c r="G98" s="1" t="s">
        <v>1540</v>
      </c>
      <c r="H98" s="1" t="str">
        <f>VLOOKUP(Table6[[#This Row],[نام شخص کارشناس نظارت]],Table1[],3,0)</f>
        <v>کارشناس تولید و فرایند نظارت</v>
      </c>
      <c r="I98" s="1">
        <f>COUNTIF(Table2[کد سیستم],Table6[[#This Row],[کد سیستم]])</f>
        <v>1</v>
      </c>
    </row>
    <row r="99" spans="1:9" x14ac:dyDescent="0.25">
      <c r="A99" s="1">
        <v>98</v>
      </c>
      <c r="B99" s="1" t="s">
        <v>1740</v>
      </c>
      <c r="C99" s="1" t="s">
        <v>1740</v>
      </c>
      <c r="D99" s="1" t="s">
        <v>3986</v>
      </c>
      <c r="E99" s="1" t="s">
        <v>549</v>
      </c>
      <c r="F99" s="1" t="str">
        <f>VLOOKUP(Table6[[#This Row],[نام کارشناس دفتر فنی]],Table1[],3,0)</f>
        <v>مدیر کنترل فرآیند و کیفیت</v>
      </c>
      <c r="G99" s="1" t="s">
        <v>1540</v>
      </c>
      <c r="H99" s="1" t="str">
        <f>VLOOKUP(Table6[[#This Row],[نام شخص کارشناس نظارت]],Table1[],3,0)</f>
        <v>کارشناس تولید و فرایند نظارت</v>
      </c>
      <c r="I99" s="1">
        <f>COUNTIF(Table2[کد سیستم],Table6[[#This Row],[کد سیستم]])</f>
        <v>1</v>
      </c>
    </row>
    <row r="100" spans="1:9" x14ac:dyDescent="0.25">
      <c r="A100" s="1">
        <v>99</v>
      </c>
      <c r="B100" s="1" t="s">
        <v>1742</v>
      </c>
      <c r="C100" s="1" t="s">
        <v>1742</v>
      </c>
      <c r="D100" s="1" t="s">
        <v>3986</v>
      </c>
      <c r="E100" s="1" t="s">
        <v>549</v>
      </c>
      <c r="F100" s="1" t="str">
        <f>VLOOKUP(Table6[[#This Row],[نام کارشناس دفتر فنی]],Table1[],3,0)</f>
        <v>مدیر کنترل فرآیند و کیفیت</v>
      </c>
      <c r="G100" s="1" t="s">
        <v>1540</v>
      </c>
      <c r="H100" s="1" t="str">
        <f>VLOOKUP(Table6[[#This Row],[نام شخص کارشناس نظارت]],Table1[],3,0)</f>
        <v>کارشناس تولید و فرایند نظارت</v>
      </c>
      <c r="I100" s="1">
        <f>COUNTIF(Table2[کد سیستم],Table6[[#This Row],[کد سیستم]])</f>
        <v>1</v>
      </c>
    </row>
    <row r="101" spans="1:9" x14ac:dyDescent="0.25">
      <c r="A101" s="1">
        <v>100</v>
      </c>
      <c r="B101" s="1" t="s">
        <v>1744</v>
      </c>
      <c r="C101" s="1" t="s">
        <v>1744</v>
      </c>
      <c r="D101" s="1" t="s">
        <v>3986</v>
      </c>
      <c r="E101" s="1" t="s">
        <v>549</v>
      </c>
      <c r="F101" s="1" t="str">
        <f>VLOOKUP(Table6[[#This Row],[نام کارشناس دفتر فنی]],Table1[],3,0)</f>
        <v>مدیر کنترل فرآیند و کیفیت</v>
      </c>
      <c r="G101" s="1" t="s">
        <v>1540</v>
      </c>
      <c r="H101" s="1" t="str">
        <f>VLOOKUP(Table6[[#This Row],[نام شخص کارشناس نظارت]],Table1[],3,0)</f>
        <v>کارشناس تولید و فرایند نظارت</v>
      </c>
      <c r="I101" s="1">
        <f>COUNTIF(Table2[کد سیستم],Table6[[#This Row],[کد سیستم]])</f>
        <v>1</v>
      </c>
    </row>
    <row r="102" spans="1:9" x14ac:dyDescent="0.25">
      <c r="A102" s="1">
        <v>101</v>
      </c>
      <c r="B102" s="1" t="s">
        <v>1746</v>
      </c>
      <c r="C102" s="1" t="s">
        <v>1746</v>
      </c>
      <c r="D102" s="1" t="s">
        <v>3986</v>
      </c>
      <c r="E102" s="1" t="s">
        <v>549</v>
      </c>
      <c r="F102" s="1" t="str">
        <f>VLOOKUP(Table6[[#This Row],[نام کارشناس دفتر فنی]],Table1[],3,0)</f>
        <v>مدیر کنترل فرآیند و کیفیت</v>
      </c>
      <c r="G102" s="1" t="s">
        <v>1540</v>
      </c>
      <c r="H102" s="1" t="str">
        <f>VLOOKUP(Table6[[#This Row],[نام شخص کارشناس نظارت]],Table1[],3,0)</f>
        <v>کارشناس تولید و فرایند نظارت</v>
      </c>
      <c r="I102" s="1">
        <f>COUNTIF(Table2[کد سیستم],Table6[[#This Row],[کد سیستم]])</f>
        <v>1</v>
      </c>
    </row>
    <row r="103" spans="1:9" x14ac:dyDescent="0.25">
      <c r="A103" s="1">
        <v>102</v>
      </c>
      <c r="B103" s="1" t="s">
        <v>1748</v>
      </c>
      <c r="C103" s="1" t="s">
        <v>1748</v>
      </c>
      <c r="D103" s="1" t="s">
        <v>3986</v>
      </c>
      <c r="E103" s="1" t="s">
        <v>549</v>
      </c>
      <c r="F103" s="1" t="str">
        <f>VLOOKUP(Table6[[#This Row],[نام کارشناس دفتر فنی]],Table1[],3,0)</f>
        <v>مدیر کنترل فرآیند و کیفیت</v>
      </c>
      <c r="G103" s="1" t="s">
        <v>1540</v>
      </c>
      <c r="H103" s="1" t="str">
        <f>VLOOKUP(Table6[[#This Row],[نام شخص کارشناس نظارت]],Table1[],3,0)</f>
        <v>کارشناس تولید و فرایند نظارت</v>
      </c>
      <c r="I103" s="1">
        <f>COUNTIF(Table2[کد سیستم],Table6[[#This Row],[کد سیستم]])</f>
        <v>1</v>
      </c>
    </row>
    <row r="104" spans="1:9" x14ac:dyDescent="0.25">
      <c r="A104" s="1">
        <v>103</v>
      </c>
      <c r="B104" s="1" t="s">
        <v>1750</v>
      </c>
      <c r="C104" s="1" t="s">
        <v>1750</v>
      </c>
      <c r="D104" s="1" t="s">
        <v>3986</v>
      </c>
      <c r="E104" s="1" t="s">
        <v>549</v>
      </c>
      <c r="F104" s="1" t="str">
        <f>VLOOKUP(Table6[[#This Row],[نام کارشناس دفتر فنی]],Table1[],3,0)</f>
        <v>مدیر کنترل فرآیند و کیفیت</v>
      </c>
      <c r="G104" s="1" t="s">
        <v>1540</v>
      </c>
      <c r="H104" s="1" t="str">
        <f>VLOOKUP(Table6[[#This Row],[نام شخص کارشناس نظارت]],Table1[],3,0)</f>
        <v>کارشناس تولید و فرایند نظارت</v>
      </c>
      <c r="I104" s="1">
        <f>COUNTIF(Table2[کد سیستم],Table6[[#This Row],[کد سیستم]])</f>
        <v>1</v>
      </c>
    </row>
    <row r="105" spans="1:9" x14ac:dyDescent="0.25">
      <c r="A105" s="1">
        <v>104</v>
      </c>
      <c r="B105" s="1" t="s">
        <v>1752</v>
      </c>
      <c r="C105" s="1" t="s">
        <v>1752</v>
      </c>
      <c r="D105" s="1" t="s">
        <v>3986</v>
      </c>
      <c r="E105" s="1" t="s">
        <v>549</v>
      </c>
      <c r="F105" s="1" t="str">
        <f>VLOOKUP(Table6[[#This Row],[نام کارشناس دفتر فنی]],Table1[],3,0)</f>
        <v>مدیر کنترل فرآیند و کیفیت</v>
      </c>
      <c r="G105" s="1" t="s">
        <v>1540</v>
      </c>
      <c r="H105" s="1" t="str">
        <f>VLOOKUP(Table6[[#This Row],[نام شخص کارشناس نظارت]],Table1[],3,0)</f>
        <v>کارشناس تولید و فرایند نظارت</v>
      </c>
      <c r="I105" s="1">
        <f>COUNTIF(Table2[کد سیستم],Table6[[#This Row],[کد سیستم]])</f>
        <v>1</v>
      </c>
    </row>
    <row r="106" spans="1:9" x14ac:dyDescent="0.25">
      <c r="A106" s="1">
        <v>105</v>
      </c>
      <c r="B106" s="1" t="s">
        <v>1754</v>
      </c>
      <c r="C106" s="1" t="s">
        <v>1754</v>
      </c>
      <c r="D106" s="1" t="s">
        <v>3986</v>
      </c>
      <c r="E106" s="1" t="s">
        <v>549</v>
      </c>
      <c r="F106" s="1" t="str">
        <f>VLOOKUP(Table6[[#This Row],[نام کارشناس دفتر فنی]],Table1[],3,0)</f>
        <v>مدیر کنترل فرآیند و کیفیت</v>
      </c>
      <c r="G106" s="1" t="s">
        <v>1540</v>
      </c>
      <c r="H106" s="1" t="str">
        <f>VLOOKUP(Table6[[#This Row],[نام شخص کارشناس نظارت]],Table1[],3,0)</f>
        <v>کارشناس تولید و فرایند نظارت</v>
      </c>
      <c r="I106" s="1">
        <f>COUNTIF(Table2[کد سیستم],Table6[[#This Row],[کد سیستم]])</f>
        <v>1</v>
      </c>
    </row>
    <row r="107" spans="1:9" x14ac:dyDescent="0.25">
      <c r="A107" s="1">
        <v>106</v>
      </c>
      <c r="B107" s="1" t="s">
        <v>1756</v>
      </c>
      <c r="C107" s="1" t="s">
        <v>1756</v>
      </c>
      <c r="D107" s="1" t="s">
        <v>3986</v>
      </c>
      <c r="E107" s="1" t="s">
        <v>549</v>
      </c>
      <c r="F107" s="1" t="str">
        <f>VLOOKUP(Table6[[#This Row],[نام کارشناس دفتر فنی]],Table1[],3,0)</f>
        <v>مدیر کنترل فرآیند و کیفیت</v>
      </c>
      <c r="G107" s="1" t="s">
        <v>1540</v>
      </c>
      <c r="H107" s="1" t="str">
        <f>VLOOKUP(Table6[[#This Row],[نام شخص کارشناس نظارت]],Table1[],3,0)</f>
        <v>کارشناس تولید و فرایند نظارت</v>
      </c>
      <c r="I107" s="1">
        <f>COUNTIF(Table2[کد سیستم],Table6[[#This Row],[کد سیستم]])</f>
        <v>1</v>
      </c>
    </row>
    <row r="108" spans="1:9" x14ac:dyDescent="0.25">
      <c r="A108" s="1">
        <v>107</v>
      </c>
      <c r="B108" s="1" t="s">
        <v>1758</v>
      </c>
      <c r="C108" s="1" t="s">
        <v>1758</v>
      </c>
      <c r="D108" s="1" t="s">
        <v>3986</v>
      </c>
      <c r="E108" s="1" t="s">
        <v>549</v>
      </c>
      <c r="F108" s="1" t="str">
        <f>VLOOKUP(Table6[[#This Row],[نام کارشناس دفتر فنی]],Table1[],3,0)</f>
        <v>مدیر کنترل فرآیند و کیفیت</v>
      </c>
      <c r="G108" s="1" t="s">
        <v>1540</v>
      </c>
      <c r="H108" s="1" t="str">
        <f>VLOOKUP(Table6[[#This Row],[نام شخص کارشناس نظارت]],Table1[],3,0)</f>
        <v>کارشناس تولید و فرایند نظارت</v>
      </c>
      <c r="I108" s="1">
        <f>COUNTIF(Table2[کد سیستم],Table6[[#This Row],[کد سیستم]])</f>
        <v>1</v>
      </c>
    </row>
    <row r="109" spans="1:9" x14ac:dyDescent="0.25">
      <c r="A109" s="1">
        <v>108</v>
      </c>
      <c r="B109" s="1" t="s">
        <v>1760</v>
      </c>
      <c r="C109" s="1" t="s">
        <v>1760</v>
      </c>
      <c r="D109" s="1" t="s">
        <v>3986</v>
      </c>
      <c r="E109" s="1" t="s">
        <v>549</v>
      </c>
      <c r="F109" s="1" t="str">
        <f>VLOOKUP(Table6[[#This Row],[نام کارشناس دفتر فنی]],Table1[],3,0)</f>
        <v>مدیر کنترل فرآیند و کیفیت</v>
      </c>
      <c r="G109" s="1" t="s">
        <v>1540</v>
      </c>
      <c r="H109" s="1" t="str">
        <f>VLOOKUP(Table6[[#This Row],[نام شخص کارشناس نظارت]],Table1[],3,0)</f>
        <v>کارشناس تولید و فرایند نظارت</v>
      </c>
      <c r="I109" s="1">
        <f>COUNTIF(Table2[کد سیستم],Table6[[#This Row],[کد سیستم]])</f>
        <v>1</v>
      </c>
    </row>
    <row r="110" spans="1:9" x14ac:dyDescent="0.25">
      <c r="A110" s="1">
        <v>109</v>
      </c>
      <c r="B110" s="1" t="s">
        <v>1762</v>
      </c>
      <c r="C110" s="1" t="s">
        <v>1762</v>
      </c>
      <c r="D110" s="1" t="s">
        <v>3986</v>
      </c>
      <c r="E110" s="1" t="s">
        <v>549</v>
      </c>
      <c r="F110" s="1" t="str">
        <f>VLOOKUP(Table6[[#This Row],[نام کارشناس دفتر فنی]],Table1[],3,0)</f>
        <v>مدیر کنترل فرآیند و کیفیت</v>
      </c>
      <c r="G110" s="1" t="s">
        <v>1540</v>
      </c>
      <c r="H110" s="1" t="str">
        <f>VLOOKUP(Table6[[#This Row],[نام شخص کارشناس نظارت]],Table1[],3,0)</f>
        <v>کارشناس تولید و فرایند نظارت</v>
      </c>
      <c r="I110" s="1">
        <f>COUNTIF(Table2[کد سیستم],Table6[[#This Row],[کد سیستم]])</f>
        <v>1</v>
      </c>
    </row>
    <row r="111" spans="1:9" x14ac:dyDescent="0.25">
      <c r="A111" s="1">
        <v>110</v>
      </c>
      <c r="B111" s="1" t="s">
        <v>1764</v>
      </c>
      <c r="C111" s="1" t="s">
        <v>1764</v>
      </c>
      <c r="D111" s="1" t="s">
        <v>3986</v>
      </c>
      <c r="E111" s="1" t="s">
        <v>549</v>
      </c>
      <c r="F111" s="1" t="str">
        <f>VLOOKUP(Table6[[#This Row],[نام کارشناس دفتر فنی]],Table1[],3,0)</f>
        <v>مدیر کنترل فرآیند و کیفیت</v>
      </c>
      <c r="G111" s="1" t="s">
        <v>1540</v>
      </c>
      <c r="H111" s="1" t="str">
        <f>VLOOKUP(Table6[[#This Row],[نام شخص کارشناس نظارت]],Table1[],3,0)</f>
        <v>کارشناس تولید و فرایند نظارت</v>
      </c>
      <c r="I111" s="1">
        <f>COUNTIF(Table2[کد سیستم],Table6[[#This Row],[کد سیستم]])</f>
        <v>1</v>
      </c>
    </row>
    <row r="112" spans="1:9" x14ac:dyDescent="0.25">
      <c r="A112" s="1">
        <v>111</v>
      </c>
      <c r="B112" s="1" t="s">
        <v>1766</v>
      </c>
      <c r="C112" s="1" t="s">
        <v>1766</v>
      </c>
      <c r="D112" s="1" t="s">
        <v>3986</v>
      </c>
      <c r="E112" s="1" t="s">
        <v>549</v>
      </c>
      <c r="F112" s="1" t="str">
        <f>VLOOKUP(Table6[[#This Row],[نام کارشناس دفتر فنی]],Table1[],3,0)</f>
        <v>مدیر کنترل فرآیند و کیفیت</v>
      </c>
      <c r="G112" s="1" t="s">
        <v>1540</v>
      </c>
      <c r="H112" s="1" t="str">
        <f>VLOOKUP(Table6[[#This Row],[نام شخص کارشناس نظارت]],Table1[],3,0)</f>
        <v>کارشناس تولید و فرایند نظارت</v>
      </c>
      <c r="I112" s="1">
        <f>COUNTIF(Table2[کد سیستم],Table6[[#This Row],[کد سیستم]])</f>
        <v>1</v>
      </c>
    </row>
    <row r="113" spans="1:9" x14ac:dyDescent="0.25">
      <c r="A113" s="1">
        <v>112</v>
      </c>
      <c r="B113" s="1" t="s">
        <v>1768</v>
      </c>
      <c r="C113" s="1" t="s">
        <v>1768</v>
      </c>
      <c r="D113" s="1" t="s">
        <v>3986</v>
      </c>
      <c r="E113" s="1" t="s">
        <v>549</v>
      </c>
      <c r="F113" s="1" t="str">
        <f>VLOOKUP(Table6[[#This Row],[نام کارشناس دفتر فنی]],Table1[],3,0)</f>
        <v>مدیر کنترل فرآیند و کیفیت</v>
      </c>
      <c r="G113" s="1" t="s">
        <v>1540</v>
      </c>
      <c r="H113" s="1" t="str">
        <f>VLOOKUP(Table6[[#This Row],[نام شخص کارشناس نظارت]],Table1[],3,0)</f>
        <v>کارشناس تولید و فرایند نظارت</v>
      </c>
      <c r="I113" s="1">
        <f>COUNTIF(Table2[کد سیستم],Table6[[#This Row],[کد سیستم]])</f>
        <v>1</v>
      </c>
    </row>
    <row r="114" spans="1:9" x14ac:dyDescent="0.25">
      <c r="A114" s="1">
        <v>113</v>
      </c>
      <c r="B114" s="1" t="s">
        <v>1770</v>
      </c>
      <c r="C114" s="1" t="s">
        <v>1770</v>
      </c>
      <c r="D114" s="1" t="s">
        <v>3986</v>
      </c>
      <c r="E114" s="1" t="s">
        <v>549</v>
      </c>
      <c r="F114" s="1" t="str">
        <f>VLOOKUP(Table6[[#This Row],[نام کارشناس دفتر فنی]],Table1[],3,0)</f>
        <v>مدیر کنترل فرآیند و کیفیت</v>
      </c>
      <c r="G114" s="1" t="s">
        <v>1540</v>
      </c>
      <c r="H114" s="1" t="str">
        <f>VLOOKUP(Table6[[#This Row],[نام شخص کارشناس نظارت]],Table1[],3,0)</f>
        <v>کارشناس تولید و فرایند نظارت</v>
      </c>
      <c r="I114" s="1">
        <f>COUNTIF(Table2[کد سیستم],Table6[[#This Row],[کد سیستم]])</f>
        <v>1</v>
      </c>
    </row>
    <row r="115" spans="1:9" x14ac:dyDescent="0.25">
      <c r="A115" s="1">
        <v>114</v>
      </c>
      <c r="B115" s="1" t="s">
        <v>1772</v>
      </c>
      <c r="C115" s="1" t="s">
        <v>1772</v>
      </c>
      <c r="D115" s="1" t="s">
        <v>3986</v>
      </c>
      <c r="E115" s="1" t="s">
        <v>549</v>
      </c>
      <c r="F115" s="1" t="str">
        <f>VLOOKUP(Table6[[#This Row],[نام کارشناس دفتر فنی]],Table1[],3,0)</f>
        <v>مدیر کنترل فرآیند و کیفیت</v>
      </c>
      <c r="G115" s="1" t="s">
        <v>1540</v>
      </c>
      <c r="H115" s="1" t="str">
        <f>VLOOKUP(Table6[[#This Row],[نام شخص کارشناس نظارت]],Table1[],3,0)</f>
        <v>کارشناس تولید و فرایند نظارت</v>
      </c>
      <c r="I115" s="1">
        <f>COUNTIF(Table2[کد سیستم],Table6[[#This Row],[کد سیستم]])</f>
        <v>1</v>
      </c>
    </row>
    <row r="116" spans="1:9" x14ac:dyDescent="0.25">
      <c r="A116" s="1">
        <v>115</v>
      </c>
      <c r="B116" s="1" t="s">
        <v>1774</v>
      </c>
      <c r="C116" s="1" t="s">
        <v>1774</v>
      </c>
      <c r="D116" s="1" t="s">
        <v>3986</v>
      </c>
      <c r="E116" s="1" t="s">
        <v>549</v>
      </c>
      <c r="F116" s="1" t="str">
        <f>VLOOKUP(Table6[[#This Row],[نام کارشناس دفتر فنی]],Table1[],3,0)</f>
        <v>مدیر کنترل فرآیند و کیفیت</v>
      </c>
      <c r="G116" s="1" t="s">
        <v>1540</v>
      </c>
      <c r="H116" s="1" t="str">
        <f>VLOOKUP(Table6[[#This Row],[نام شخص کارشناس نظارت]],Table1[],3,0)</f>
        <v>کارشناس تولید و فرایند نظارت</v>
      </c>
      <c r="I116" s="1">
        <f>COUNTIF(Table2[کد سیستم],Table6[[#This Row],[کد سیستم]])</f>
        <v>1</v>
      </c>
    </row>
    <row r="117" spans="1:9" x14ac:dyDescent="0.25">
      <c r="A117" s="1">
        <v>116</v>
      </c>
      <c r="B117" s="1" t="s">
        <v>1776</v>
      </c>
      <c r="C117" s="1" t="s">
        <v>1776</v>
      </c>
      <c r="D117" s="1" t="s">
        <v>3986</v>
      </c>
      <c r="E117" s="1" t="s">
        <v>549</v>
      </c>
      <c r="F117" s="1" t="str">
        <f>VLOOKUP(Table6[[#This Row],[نام کارشناس دفتر فنی]],Table1[],3,0)</f>
        <v>مدیر کنترل فرآیند و کیفیت</v>
      </c>
      <c r="G117" s="1" t="s">
        <v>1540</v>
      </c>
      <c r="H117" s="1" t="str">
        <f>VLOOKUP(Table6[[#This Row],[نام شخص کارشناس نظارت]],Table1[],3,0)</f>
        <v>کارشناس تولید و فرایند نظارت</v>
      </c>
      <c r="I117" s="1">
        <f>COUNTIF(Table2[کد سیستم],Table6[[#This Row],[کد سیستم]])</f>
        <v>1</v>
      </c>
    </row>
    <row r="118" spans="1:9" x14ac:dyDescent="0.25">
      <c r="A118" s="1">
        <v>117</v>
      </c>
      <c r="B118" s="1" t="s">
        <v>1778</v>
      </c>
      <c r="C118" s="1" t="s">
        <v>1778</v>
      </c>
      <c r="D118" s="1" t="s">
        <v>3986</v>
      </c>
      <c r="E118" s="1" t="s">
        <v>549</v>
      </c>
      <c r="F118" s="1" t="str">
        <f>VLOOKUP(Table6[[#This Row],[نام کارشناس دفتر فنی]],Table1[],3,0)</f>
        <v>مدیر کنترل فرآیند و کیفیت</v>
      </c>
      <c r="G118" s="1" t="s">
        <v>1540</v>
      </c>
      <c r="H118" s="1" t="str">
        <f>VLOOKUP(Table6[[#This Row],[نام شخص کارشناس نظارت]],Table1[],3,0)</f>
        <v>کارشناس تولید و فرایند نظارت</v>
      </c>
      <c r="I118" s="1">
        <f>COUNTIF(Table2[کد سیستم],Table6[[#This Row],[کد سیستم]])</f>
        <v>1</v>
      </c>
    </row>
    <row r="119" spans="1:9" x14ac:dyDescent="0.25">
      <c r="A119" s="1">
        <v>118</v>
      </c>
      <c r="B119" s="1" t="s">
        <v>1780</v>
      </c>
      <c r="C119" s="1" t="s">
        <v>1780</v>
      </c>
      <c r="D119" s="1" t="s">
        <v>3986</v>
      </c>
      <c r="E119" s="1" t="s">
        <v>549</v>
      </c>
      <c r="F119" s="1" t="str">
        <f>VLOOKUP(Table6[[#This Row],[نام کارشناس دفتر فنی]],Table1[],3,0)</f>
        <v>مدیر کنترل فرآیند و کیفیت</v>
      </c>
      <c r="G119" s="1" t="s">
        <v>1540</v>
      </c>
      <c r="H119" s="1" t="str">
        <f>VLOOKUP(Table6[[#This Row],[نام شخص کارشناس نظارت]],Table1[],3,0)</f>
        <v>کارشناس تولید و فرایند نظارت</v>
      </c>
      <c r="I119" s="1">
        <f>COUNTIF(Table2[کد سیستم],Table6[[#This Row],[کد سیستم]])</f>
        <v>1</v>
      </c>
    </row>
    <row r="120" spans="1:9" x14ac:dyDescent="0.25">
      <c r="A120" s="1">
        <v>119</v>
      </c>
      <c r="B120" s="1" t="s">
        <v>1782</v>
      </c>
      <c r="C120" s="1" t="s">
        <v>1782</v>
      </c>
      <c r="D120" s="1" t="s">
        <v>3986</v>
      </c>
      <c r="E120" s="1" t="s">
        <v>549</v>
      </c>
      <c r="F120" s="1" t="str">
        <f>VLOOKUP(Table6[[#This Row],[نام کارشناس دفتر فنی]],Table1[],3,0)</f>
        <v>مدیر کنترل فرآیند و کیفیت</v>
      </c>
      <c r="G120" s="1" t="s">
        <v>1540</v>
      </c>
      <c r="H120" s="1" t="str">
        <f>VLOOKUP(Table6[[#This Row],[نام شخص کارشناس نظارت]],Table1[],3,0)</f>
        <v>کارشناس تولید و فرایند نظارت</v>
      </c>
      <c r="I120" s="1">
        <f>COUNTIF(Table2[کد سیستم],Table6[[#This Row],[کد سیستم]])</f>
        <v>1</v>
      </c>
    </row>
    <row r="121" spans="1:9" x14ac:dyDescent="0.25">
      <c r="A121" s="1">
        <v>120</v>
      </c>
      <c r="B121" s="1" t="s">
        <v>1784</v>
      </c>
      <c r="C121" s="1" t="s">
        <v>1784</v>
      </c>
      <c r="D121" s="1" t="s">
        <v>3986</v>
      </c>
      <c r="E121" s="1" t="s">
        <v>549</v>
      </c>
      <c r="F121" s="1" t="str">
        <f>VLOOKUP(Table6[[#This Row],[نام کارشناس دفتر فنی]],Table1[],3,0)</f>
        <v>مدیر کنترل فرآیند و کیفیت</v>
      </c>
      <c r="G121" s="1" t="s">
        <v>1540</v>
      </c>
      <c r="H121" s="1" t="str">
        <f>VLOOKUP(Table6[[#This Row],[نام شخص کارشناس نظارت]],Table1[],3,0)</f>
        <v>کارشناس تولید و فرایند نظارت</v>
      </c>
      <c r="I121" s="1">
        <f>COUNTIF(Table2[کد سیستم],Table6[[#This Row],[کد سیستم]])</f>
        <v>1</v>
      </c>
    </row>
    <row r="122" spans="1:9" x14ac:dyDescent="0.25">
      <c r="A122" s="1">
        <v>121</v>
      </c>
      <c r="B122" s="1" t="s">
        <v>1786</v>
      </c>
      <c r="C122" s="1" t="s">
        <v>1786</v>
      </c>
      <c r="D122" s="1" t="s">
        <v>3986</v>
      </c>
      <c r="E122" s="1" t="s">
        <v>549</v>
      </c>
      <c r="F122" s="1" t="str">
        <f>VLOOKUP(Table6[[#This Row],[نام کارشناس دفتر فنی]],Table1[],3,0)</f>
        <v>مدیر کنترل فرآیند و کیفیت</v>
      </c>
      <c r="G122" s="1" t="s">
        <v>1540</v>
      </c>
      <c r="H122" s="1" t="str">
        <f>VLOOKUP(Table6[[#This Row],[نام شخص کارشناس نظارت]],Table1[],3,0)</f>
        <v>کارشناس تولید و فرایند نظارت</v>
      </c>
      <c r="I122" s="1">
        <f>COUNTIF(Table2[کد سیستم],Table6[[#This Row],[کد سیستم]])</f>
        <v>1</v>
      </c>
    </row>
    <row r="123" spans="1:9" x14ac:dyDescent="0.25">
      <c r="A123" s="1">
        <v>122</v>
      </c>
      <c r="B123" s="1" t="s">
        <v>1788</v>
      </c>
      <c r="C123" s="1" t="s">
        <v>1788</v>
      </c>
      <c r="D123" s="1" t="s">
        <v>3986</v>
      </c>
      <c r="E123" s="1" t="s">
        <v>549</v>
      </c>
      <c r="F123" s="1" t="str">
        <f>VLOOKUP(Table6[[#This Row],[نام کارشناس دفتر فنی]],Table1[],3,0)</f>
        <v>مدیر کنترل فرآیند و کیفیت</v>
      </c>
      <c r="G123" s="1" t="s">
        <v>1540</v>
      </c>
      <c r="H123" s="1" t="str">
        <f>VLOOKUP(Table6[[#This Row],[نام شخص کارشناس نظارت]],Table1[],3,0)</f>
        <v>کارشناس تولید و فرایند نظارت</v>
      </c>
      <c r="I123" s="1">
        <f>COUNTIF(Table2[کد سیستم],Table6[[#This Row],[کد سیستم]])</f>
        <v>1</v>
      </c>
    </row>
    <row r="124" spans="1:9" x14ac:dyDescent="0.25">
      <c r="A124" s="1">
        <v>123</v>
      </c>
      <c r="B124" s="1" t="s">
        <v>1790</v>
      </c>
      <c r="C124" s="1" t="s">
        <v>1790</v>
      </c>
      <c r="D124" s="1" t="s">
        <v>3986</v>
      </c>
      <c r="E124" s="1" t="s">
        <v>549</v>
      </c>
      <c r="F124" s="1" t="str">
        <f>VLOOKUP(Table6[[#This Row],[نام کارشناس دفتر فنی]],Table1[],3,0)</f>
        <v>مدیر کنترل فرآیند و کیفیت</v>
      </c>
      <c r="G124" s="1" t="s">
        <v>1540</v>
      </c>
      <c r="H124" s="1" t="str">
        <f>VLOOKUP(Table6[[#This Row],[نام شخص کارشناس نظارت]],Table1[],3,0)</f>
        <v>کارشناس تولید و فرایند نظارت</v>
      </c>
      <c r="I124" s="1">
        <f>COUNTIF(Table2[کد سیستم],Table6[[#This Row],[کد سیستم]])</f>
        <v>1</v>
      </c>
    </row>
    <row r="125" spans="1:9" x14ac:dyDescent="0.25">
      <c r="A125" s="1">
        <v>124</v>
      </c>
      <c r="B125" s="1" t="s">
        <v>1792</v>
      </c>
      <c r="C125" s="1" t="s">
        <v>1792</v>
      </c>
      <c r="D125" s="1" t="s">
        <v>3986</v>
      </c>
      <c r="E125" s="1" t="s">
        <v>549</v>
      </c>
      <c r="F125" s="1" t="str">
        <f>VLOOKUP(Table6[[#This Row],[نام کارشناس دفتر فنی]],Table1[],3,0)</f>
        <v>مدیر کنترل فرآیند و کیفیت</v>
      </c>
      <c r="G125" s="1" t="s">
        <v>1540</v>
      </c>
      <c r="H125" s="1" t="str">
        <f>VLOOKUP(Table6[[#This Row],[نام شخص کارشناس نظارت]],Table1[],3,0)</f>
        <v>کارشناس تولید و فرایند نظارت</v>
      </c>
      <c r="I125" s="1">
        <f>COUNTIF(Table2[کد سیستم],Table6[[#This Row],[کد سیستم]])</f>
        <v>1</v>
      </c>
    </row>
    <row r="126" spans="1:9" x14ac:dyDescent="0.25">
      <c r="A126" s="1">
        <v>125</v>
      </c>
      <c r="B126" s="1" t="s">
        <v>1794</v>
      </c>
      <c r="C126" s="1" t="s">
        <v>1794</v>
      </c>
      <c r="D126" s="1" t="s">
        <v>3986</v>
      </c>
      <c r="E126" s="1" t="s">
        <v>549</v>
      </c>
      <c r="F126" s="1" t="str">
        <f>VLOOKUP(Table6[[#This Row],[نام کارشناس دفتر فنی]],Table1[],3,0)</f>
        <v>مدیر کنترل فرآیند و کیفیت</v>
      </c>
      <c r="G126" s="1" t="s">
        <v>1540</v>
      </c>
      <c r="H126" s="1" t="str">
        <f>VLOOKUP(Table6[[#This Row],[نام شخص کارشناس نظارت]],Table1[],3,0)</f>
        <v>کارشناس تولید و فرایند نظارت</v>
      </c>
      <c r="I126" s="1">
        <f>COUNTIF(Table2[کد سیستم],Table6[[#This Row],[کد سیستم]])</f>
        <v>1</v>
      </c>
    </row>
    <row r="127" spans="1:9" x14ac:dyDescent="0.25">
      <c r="A127" s="1">
        <v>126</v>
      </c>
      <c r="B127" s="1" t="s">
        <v>1796</v>
      </c>
      <c r="C127" s="1" t="s">
        <v>1796</v>
      </c>
      <c r="D127" s="1" t="s">
        <v>3986</v>
      </c>
      <c r="E127" s="1" t="s">
        <v>549</v>
      </c>
      <c r="F127" s="1" t="str">
        <f>VLOOKUP(Table6[[#This Row],[نام کارشناس دفتر فنی]],Table1[],3,0)</f>
        <v>مدیر کنترل فرآیند و کیفیت</v>
      </c>
      <c r="G127" s="1" t="s">
        <v>1540</v>
      </c>
      <c r="H127" s="1" t="str">
        <f>VLOOKUP(Table6[[#This Row],[نام شخص کارشناس نظارت]],Table1[],3,0)</f>
        <v>کارشناس تولید و فرایند نظارت</v>
      </c>
      <c r="I127" s="1">
        <f>COUNTIF(Table2[کد سیستم],Table6[[#This Row],[کد سیستم]])</f>
        <v>1</v>
      </c>
    </row>
    <row r="128" spans="1:9" x14ac:dyDescent="0.25">
      <c r="A128" s="1">
        <v>127</v>
      </c>
      <c r="B128" s="1" t="s">
        <v>1798</v>
      </c>
      <c r="C128" s="1" t="s">
        <v>1798</v>
      </c>
      <c r="D128" s="1" t="s">
        <v>3986</v>
      </c>
      <c r="E128" s="1" t="s">
        <v>549</v>
      </c>
      <c r="F128" s="1" t="str">
        <f>VLOOKUP(Table6[[#This Row],[نام کارشناس دفتر فنی]],Table1[],3,0)</f>
        <v>مدیر کنترل فرآیند و کیفیت</v>
      </c>
      <c r="G128" s="1" t="s">
        <v>1540</v>
      </c>
      <c r="H128" s="1" t="str">
        <f>VLOOKUP(Table6[[#This Row],[نام شخص کارشناس نظارت]],Table1[],3,0)</f>
        <v>کارشناس تولید و فرایند نظارت</v>
      </c>
      <c r="I128" s="1">
        <f>COUNTIF(Table2[کد سیستم],Table6[[#This Row],[کد سیستم]])</f>
        <v>1</v>
      </c>
    </row>
    <row r="129" spans="1:9" x14ac:dyDescent="0.25">
      <c r="A129" s="1">
        <v>128</v>
      </c>
      <c r="B129" s="1" t="s">
        <v>1800</v>
      </c>
      <c r="C129" s="1" t="s">
        <v>1800</v>
      </c>
      <c r="D129" s="1" t="s">
        <v>3986</v>
      </c>
      <c r="E129" s="1" t="s">
        <v>549</v>
      </c>
      <c r="F129" s="1" t="str">
        <f>VLOOKUP(Table6[[#This Row],[نام کارشناس دفتر فنی]],Table1[],3,0)</f>
        <v>مدیر کنترل فرآیند و کیفیت</v>
      </c>
      <c r="G129" s="1" t="s">
        <v>1540</v>
      </c>
      <c r="H129" s="1" t="str">
        <f>VLOOKUP(Table6[[#This Row],[نام شخص کارشناس نظارت]],Table1[],3,0)</f>
        <v>کارشناس تولید و فرایند نظارت</v>
      </c>
      <c r="I129" s="1">
        <f>COUNTIF(Table2[کد سیستم],Table6[[#This Row],[کد سیستم]])</f>
        <v>1</v>
      </c>
    </row>
    <row r="130" spans="1:9" x14ac:dyDescent="0.25">
      <c r="A130" s="1">
        <v>129</v>
      </c>
      <c r="B130" s="1" t="s">
        <v>1802</v>
      </c>
      <c r="C130" s="1" t="s">
        <v>1802</v>
      </c>
      <c r="D130" s="1" t="s">
        <v>3986</v>
      </c>
      <c r="E130" s="1" t="s">
        <v>549</v>
      </c>
      <c r="F130" s="1" t="str">
        <f>VLOOKUP(Table6[[#This Row],[نام کارشناس دفتر فنی]],Table1[],3,0)</f>
        <v>مدیر کنترل فرآیند و کیفیت</v>
      </c>
      <c r="G130" s="1" t="s">
        <v>1540</v>
      </c>
      <c r="H130" s="1" t="str">
        <f>VLOOKUP(Table6[[#This Row],[نام شخص کارشناس نظارت]],Table1[],3,0)</f>
        <v>کارشناس تولید و فرایند نظارت</v>
      </c>
      <c r="I130" s="1">
        <f>COUNTIF(Table2[کد سیستم],Table6[[#This Row],[کد سیستم]])</f>
        <v>1</v>
      </c>
    </row>
    <row r="131" spans="1:9" x14ac:dyDescent="0.25">
      <c r="A131" s="1">
        <v>130</v>
      </c>
      <c r="B131" s="1" t="s">
        <v>1804</v>
      </c>
      <c r="C131" s="1" t="s">
        <v>1804</v>
      </c>
      <c r="D131" s="1" t="s">
        <v>3986</v>
      </c>
      <c r="E131" s="1" t="s">
        <v>549</v>
      </c>
      <c r="F131" s="1" t="str">
        <f>VLOOKUP(Table6[[#This Row],[نام کارشناس دفتر فنی]],Table1[],3,0)</f>
        <v>مدیر کنترل فرآیند و کیفیت</v>
      </c>
      <c r="G131" s="1" t="s">
        <v>1540</v>
      </c>
      <c r="H131" s="1" t="str">
        <f>VLOOKUP(Table6[[#This Row],[نام شخص کارشناس نظارت]],Table1[],3,0)</f>
        <v>کارشناس تولید و فرایند نظارت</v>
      </c>
      <c r="I131" s="1">
        <f>COUNTIF(Table2[کد سیستم],Table6[[#This Row],[کد سیستم]])</f>
        <v>1</v>
      </c>
    </row>
    <row r="132" spans="1:9" x14ac:dyDescent="0.25">
      <c r="A132" s="1">
        <v>131</v>
      </c>
      <c r="B132" s="1" t="s">
        <v>1806</v>
      </c>
      <c r="C132" s="1" t="s">
        <v>1806</v>
      </c>
      <c r="D132" s="1" t="s">
        <v>3986</v>
      </c>
      <c r="E132" s="1" t="s">
        <v>549</v>
      </c>
      <c r="F132" s="1" t="str">
        <f>VLOOKUP(Table6[[#This Row],[نام کارشناس دفتر فنی]],Table1[],3,0)</f>
        <v>مدیر کنترل فرآیند و کیفیت</v>
      </c>
      <c r="G132" s="1" t="s">
        <v>1540</v>
      </c>
      <c r="H132" s="1" t="str">
        <f>VLOOKUP(Table6[[#This Row],[نام شخص کارشناس نظارت]],Table1[],3,0)</f>
        <v>کارشناس تولید و فرایند نظارت</v>
      </c>
      <c r="I132" s="1">
        <f>COUNTIF(Table2[کد سیستم],Table6[[#This Row],[کد سیستم]])</f>
        <v>1</v>
      </c>
    </row>
    <row r="133" spans="1:9" x14ac:dyDescent="0.25">
      <c r="A133" s="1">
        <v>132</v>
      </c>
      <c r="B133" s="1" t="s">
        <v>1808</v>
      </c>
      <c r="C133" s="1" t="s">
        <v>1808</v>
      </c>
      <c r="D133" s="1" t="s">
        <v>3986</v>
      </c>
      <c r="E133" s="1" t="s">
        <v>549</v>
      </c>
      <c r="F133" s="1" t="str">
        <f>VLOOKUP(Table6[[#This Row],[نام کارشناس دفتر فنی]],Table1[],3,0)</f>
        <v>مدیر کنترل فرآیند و کیفیت</v>
      </c>
      <c r="G133" s="1" t="s">
        <v>1540</v>
      </c>
      <c r="H133" s="1" t="str">
        <f>VLOOKUP(Table6[[#This Row],[نام شخص کارشناس نظارت]],Table1[],3,0)</f>
        <v>کارشناس تولید و فرایند نظارت</v>
      </c>
      <c r="I133" s="1">
        <f>COUNTIF(Table2[کد سیستم],Table6[[#This Row],[کد سیستم]])</f>
        <v>1</v>
      </c>
    </row>
    <row r="134" spans="1:9" x14ac:dyDescent="0.25">
      <c r="A134" s="1">
        <v>133</v>
      </c>
      <c r="B134" s="1" t="s">
        <v>1810</v>
      </c>
      <c r="C134" s="1" t="s">
        <v>1810</v>
      </c>
      <c r="D134" s="1" t="s">
        <v>3986</v>
      </c>
      <c r="E134" s="1" t="s">
        <v>549</v>
      </c>
      <c r="F134" s="1" t="str">
        <f>VLOOKUP(Table6[[#This Row],[نام کارشناس دفتر فنی]],Table1[],3,0)</f>
        <v>مدیر کنترل فرآیند و کیفیت</v>
      </c>
      <c r="G134" s="1" t="s">
        <v>1540</v>
      </c>
      <c r="H134" s="1" t="str">
        <f>VLOOKUP(Table6[[#This Row],[نام شخص کارشناس نظارت]],Table1[],3,0)</f>
        <v>کارشناس تولید و فرایند نظارت</v>
      </c>
      <c r="I134" s="1">
        <f>COUNTIF(Table2[کد سیستم],Table6[[#This Row],[کد سیستم]])</f>
        <v>1</v>
      </c>
    </row>
    <row r="135" spans="1:9" x14ac:dyDescent="0.25">
      <c r="A135" s="1">
        <v>134</v>
      </c>
      <c r="B135" s="1" t="s">
        <v>1812</v>
      </c>
      <c r="C135" s="1" t="s">
        <v>1812</v>
      </c>
      <c r="D135" s="1" t="s">
        <v>3986</v>
      </c>
      <c r="E135" s="1" t="s">
        <v>549</v>
      </c>
      <c r="F135" s="1" t="str">
        <f>VLOOKUP(Table6[[#This Row],[نام کارشناس دفتر فنی]],Table1[],3,0)</f>
        <v>مدیر کنترل فرآیند و کیفیت</v>
      </c>
      <c r="G135" s="1" t="s">
        <v>1540</v>
      </c>
      <c r="H135" s="1" t="str">
        <f>VLOOKUP(Table6[[#This Row],[نام شخص کارشناس نظارت]],Table1[],3,0)</f>
        <v>کارشناس تولید و فرایند نظارت</v>
      </c>
      <c r="I135" s="1">
        <f>COUNTIF(Table2[کد سیستم],Table6[[#This Row],[کد سیستم]])</f>
        <v>1</v>
      </c>
    </row>
    <row r="136" spans="1:9" x14ac:dyDescent="0.25">
      <c r="A136" s="1">
        <v>135</v>
      </c>
      <c r="B136" s="1" t="s">
        <v>1814</v>
      </c>
      <c r="C136" s="1" t="s">
        <v>1814</v>
      </c>
      <c r="D136" s="1" t="s">
        <v>3986</v>
      </c>
      <c r="E136" s="1" t="s">
        <v>549</v>
      </c>
      <c r="F136" s="1" t="str">
        <f>VLOOKUP(Table6[[#This Row],[نام کارشناس دفتر فنی]],Table1[],3,0)</f>
        <v>مدیر کنترل فرآیند و کیفیت</v>
      </c>
      <c r="G136" s="1" t="s">
        <v>1540</v>
      </c>
      <c r="H136" s="1" t="str">
        <f>VLOOKUP(Table6[[#This Row],[نام شخص کارشناس نظارت]],Table1[],3,0)</f>
        <v>کارشناس تولید و فرایند نظارت</v>
      </c>
      <c r="I136" s="1">
        <f>COUNTIF(Table2[کد سیستم],Table6[[#This Row],[کد سیستم]])</f>
        <v>1</v>
      </c>
    </row>
    <row r="137" spans="1:9" x14ac:dyDescent="0.25">
      <c r="A137" s="1">
        <v>136</v>
      </c>
      <c r="B137" s="1" t="s">
        <v>1816</v>
      </c>
      <c r="C137" s="1" t="s">
        <v>1816</v>
      </c>
      <c r="D137" s="1" t="s">
        <v>3986</v>
      </c>
      <c r="E137" s="1" t="s">
        <v>549</v>
      </c>
      <c r="F137" s="1" t="str">
        <f>VLOOKUP(Table6[[#This Row],[نام کارشناس دفتر فنی]],Table1[],3,0)</f>
        <v>مدیر کنترل فرآیند و کیفیت</v>
      </c>
      <c r="G137" s="1" t="s">
        <v>1540</v>
      </c>
      <c r="H137" s="1" t="str">
        <f>VLOOKUP(Table6[[#This Row],[نام شخص کارشناس نظارت]],Table1[],3,0)</f>
        <v>کارشناس تولید و فرایند نظارت</v>
      </c>
      <c r="I137" s="1">
        <f>COUNTIF(Table2[کد سیستم],Table6[[#This Row],[کد سیستم]])</f>
        <v>1</v>
      </c>
    </row>
    <row r="138" spans="1:9" x14ac:dyDescent="0.25">
      <c r="A138" s="1">
        <v>137</v>
      </c>
      <c r="B138" s="1" t="s">
        <v>1818</v>
      </c>
      <c r="C138" s="1" t="s">
        <v>1818</v>
      </c>
      <c r="D138" s="1" t="s">
        <v>3986</v>
      </c>
      <c r="E138" s="1" t="s">
        <v>549</v>
      </c>
      <c r="F138" s="1" t="str">
        <f>VLOOKUP(Table6[[#This Row],[نام کارشناس دفتر فنی]],Table1[],3,0)</f>
        <v>مدیر کنترل فرآیند و کیفیت</v>
      </c>
      <c r="G138" s="1" t="s">
        <v>1540</v>
      </c>
      <c r="H138" s="1" t="str">
        <f>VLOOKUP(Table6[[#This Row],[نام شخص کارشناس نظارت]],Table1[],3,0)</f>
        <v>کارشناس تولید و فرایند نظارت</v>
      </c>
      <c r="I138" s="1">
        <f>COUNTIF(Table2[کد سیستم],Table6[[#This Row],[کد سیستم]])</f>
        <v>1</v>
      </c>
    </row>
    <row r="139" spans="1:9" x14ac:dyDescent="0.25">
      <c r="A139" s="1">
        <v>138</v>
      </c>
      <c r="B139" s="1" t="s">
        <v>1820</v>
      </c>
      <c r="C139" s="1" t="s">
        <v>1820</v>
      </c>
      <c r="D139" s="1" t="s">
        <v>3986</v>
      </c>
      <c r="E139" s="1" t="s">
        <v>549</v>
      </c>
      <c r="F139" s="1" t="str">
        <f>VLOOKUP(Table6[[#This Row],[نام کارشناس دفتر فنی]],Table1[],3,0)</f>
        <v>مدیر کنترل فرآیند و کیفیت</v>
      </c>
      <c r="G139" s="1" t="s">
        <v>1540</v>
      </c>
      <c r="H139" s="1" t="str">
        <f>VLOOKUP(Table6[[#This Row],[نام شخص کارشناس نظارت]],Table1[],3,0)</f>
        <v>کارشناس تولید و فرایند نظارت</v>
      </c>
      <c r="I139" s="1">
        <f>COUNTIF(Table2[کد سیستم],Table6[[#This Row],[کد سیستم]])</f>
        <v>1</v>
      </c>
    </row>
    <row r="140" spans="1:9" x14ac:dyDescent="0.25">
      <c r="A140" s="1">
        <v>139</v>
      </c>
      <c r="B140" s="1" t="s">
        <v>1822</v>
      </c>
      <c r="C140" s="1" t="s">
        <v>1822</v>
      </c>
      <c r="D140" s="1" t="s">
        <v>3986</v>
      </c>
      <c r="E140" s="1" t="s">
        <v>549</v>
      </c>
      <c r="F140" s="1" t="str">
        <f>VLOOKUP(Table6[[#This Row],[نام کارشناس دفتر فنی]],Table1[],3,0)</f>
        <v>مدیر کنترل فرآیند و کیفیت</v>
      </c>
      <c r="G140" s="1" t="s">
        <v>1540</v>
      </c>
      <c r="H140" s="1" t="str">
        <f>VLOOKUP(Table6[[#This Row],[نام شخص کارشناس نظارت]],Table1[],3,0)</f>
        <v>کارشناس تولید و فرایند نظارت</v>
      </c>
      <c r="I140" s="1">
        <f>COUNTIF(Table2[کد سیستم],Table6[[#This Row],[کد سیستم]])</f>
        <v>1</v>
      </c>
    </row>
    <row r="141" spans="1:9" x14ac:dyDescent="0.25">
      <c r="A141" s="1">
        <v>140</v>
      </c>
      <c r="B141" s="1" t="s">
        <v>1824</v>
      </c>
      <c r="C141" s="1" t="s">
        <v>1824</v>
      </c>
      <c r="D141" s="1" t="s">
        <v>3986</v>
      </c>
      <c r="E141" s="1" t="s">
        <v>549</v>
      </c>
      <c r="F141" s="1" t="str">
        <f>VLOOKUP(Table6[[#This Row],[نام کارشناس دفتر فنی]],Table1[],3,0)</f>
        <v>مدیر کنترل فرآیند و کیفیت</v>
      </c>
      <c r="G141" s="1" t="s">
        <v>1540</v>
      </c>
      <c r="H141" s="1" t="str">
        <f>VLOOKUP(Table6[[#This Row],[نام شخص کارشناس نظارت]],Table1[],3,0)</f>
        <v>کارشناس تولید و فرایند نظارت</v>
      </c>
      <c r="I141" s="1">
        <f>COUNTIF(Table2[کد سیستم],Table6[[#This Row],[کد سیستم]])</f>
        <v>1</v>
      </c>
    </row>
    <row r="142" spans="1:9" x14ac:dyDescent="0.25">
      <c r="A142" s="1">
        <v>141</v>
      </c>
      <c r="B142" s="1" t="s">
        <v>1826</v>
      </c>
      <c r="C142" s="1" t="s">
        <v>1826</v>
      </c>
      <c r="D142" s="1" t="s">
        <v>3986</v>
      </c>
      <c r="E142" s="1" t="s">
        <v>549</v>
      </c>
      <c r="F142" s="1" t="str">
        <f>VLOOKUP(Table6[[#This Row],[نام کارشناس دفتر فنی]],Table1[],3,0)</f>
        <v>مدیر کنترل فرآیند و کیفیت</v>
      </c>
      <c r="G142" s="1" t="s">
        <v>1540</v>
      </c>
      <c r="H142" s="1" t="str">
        <f>VLOOKUP(Table6[[#This Row],[نام شخص کارشناس نظارت]],Table1[],3,0)</f>
        <v>کارشناس تولید و فرایند نظارت</v>
      </c>
      <c r="I142" s="1">
        <f>COUNTIF(Table2[کد سیستم],Table6[[#This Row],[کد سیستم]])</f>
        <v>1</v>
      </c>
    </row>
    <row r="143" spans="1:9" x14ac:dyDescent="0.25">
      <c r="A143" s="1">
        <v>142</v>
      </c>
      <c r="B143" s="1" t="s">
        <v>1828</v>
      </c>
      <c r="C143" s="1" t="s">
        <v>1828</v>
      </c>
      <c r="D143" s="1" t="s">
        <v>3986</v>
      </c>
      <c r="E143" s="1" t="s">
        <v>549</v>
      </c>
      <c r="F143" s="1" t="str">
        <f>VLOOKUP(Table6[[#This Row],[نام کارشناس دفتر فنی]],Table1[],3,0)</f>
        <v>مدیر کنترل فرآیند و کیفیت</v>
      </c>
      <c r="G143" s="1" t="s">
        <v>1540</v>
      </c>
      <c r="H143" s="1" t="str">
        <f>VLOOKUP(Table6[[#This Row],[نام شخص کارشناس نظارت]],Table1[],3,0)</f>
        <v>کارشناس تولید و فرایند نظارت</v>
      </c>
      <c r="I143" s="1">
        <f>COUNTIF(Table2[کد سیستم],Table6[[#This Row],[کد سیستم]])</f>
        <v>1</v>
      </c>
    </row>
    <row r="144" spans="1:9" x14ac:dyDescent="0.25">
      <c r="A144" s="1">
        <v>143</v>
      </c>
      <c r="B144" s="1" t="s">
        <v>1830</v>
      </c>
      <c r="C144" s="1" t="s">
        <v>1830</v>
      </c>
      <c r="D144" s="1" t="s">
        <v>3986</v>
      </c>
      <c r="E144" s="1" t="s">
        <v>549</v>
      </c>
      <c r="F144" s="1" t="str">
        <f>VLOOKUP(Table6[[#This Row],[نام کارشناس دفتر فنی]],Table1[],3,0)</f>
        <v>مدیر کنترل فرآیند و کیفیت</v>
      </c>
      <c r="G144" s="1" t="s">
        <v>1540</v>
      </c>
      <c r="H144" s="1" t="str">
        <f>VLOOKUP(Table6[[#This Row],[نام شخص کارشناس نظارت]],Table1[],3,0)</f>
        <v>کارشناس تولید و فرایند نظارت</v>
      </c>
      <c r="I144" s="1">
        <f>COUNTIF(Table2[کد سیستم],Table6[[#This Row],[کد سیستم]])</f>
        <v>1</v>
      </c>
    </row>
    <row r="145" spans="1:9" x14ac:dyDescent="0.25">
      <c r="A145" s="1">
        <v>144</v>
      </c>
      <c r="B145" s="1" t="s">
        <v>1832</v>
      </c>
      <c r="C145" s="1" t="s">
        <v>1832</v>
      </c>
      <c r="D145" s="1" t="s">
        <v>3986</v>
      </c>
      <c r="E145" s="1" t="s">
        <v>549</v>
      </c>
      <c r="F145" s="1" t="str">
        <f>VLOOKUP(Table6[[#This Row],[نام کارشناس دفتر فنی]],Table1[],3,0)</f>
        <v>مدیر کنترل فرآیند و کیفیت</v>
      </c>
      <c r="G145" s="1" t="s">
        <v>1540</v>
      </c>
      <c r="H145" s="1" t="str">
        <f>VLOOKUP(Table6[[#This Row],[نام شخص کارشناس نظارت]],Table1[],3,0)</f>
        <v>کارشناس تولید و فرایند نظارت</v>
      </c>
      <c r="I145" s="1">
        <f>COUNTIF(Table2[کد سیستم],Table6[[#This Row],[کد سیستم]])</f>
        <v>1</v>
      </c>
    </row>
    <row r="146" spans="1:9" x14ac:dyDescent="0.25">
      <c r="A146" s="1">
        <v>145</v>
      </c>
      <c r="B146" s="1" t="s">
        <v>1834</v>
      </c>
      <c r="C146" s="1" t="s">
        <v>1834</v>
      </c>
      <c r="D146" s="1" t="s">
        <v>3986</v>
      </c>
      <c r="E146" s="1" t="s">
        <v>549</v>
      </c>
      <c r="F146" s="1" t="str">
        <f>VLOOKUP(Table6[[#This Row],[نام کارشناس دفتر فنی]],Table1[],3,0)</f>
        <v>مدیر کنترل فرآیند و کیفیت</v>
      </c>
      <c r="G146" s="1" t="s">
        <v>1540</v>
      </c>
      <c r="H146" s="1" t="str">
        <f>VLOOKUP(Table6[[#This Row],[نام شخص کارشناس نظارت]],Table1[],3,0)</f>
        <v>کارشناس تولید و فرایند نظارت</v>
      </c>
      <c r="I146" s="1">
        <f>COUNTIF(Table2[کد سیستم],Table6[[#This Row],[کد سیستم]])</f>
        <v>1</v>
      </c>
    </row>
    <row r="147" spans="1:9" x14ac:dyDescent="0.25">
      <c r="A147" s="1">
        <v>146</v>
      </c>
      <c r="B147" s="1" t="s">
        <v>1836</v>
      </c>
      <c r="C147" s="1" t="s">
        <v>1836</v>
      </c>
      <c r="D147" s="1" t="s">
        <v>3986</v>
      </c>
      <c r="E147" s="1" t="s">
        <v>549</v>
      </c>
      <c r="F147" s="1" t="str">
        <f>VLOOKUP(Table6[[#This Row],[نام کارشناس دفتر فنی]],Table1[],3,0)</f>
        <v>مدیر کنترل فرآیند و کیفیت</v>
      </c>
      <c r="G147" s="1" t="s">
        <v>1540</v>
      </c>
      <c r="H147" s="1" t="str">
        <f>VLOOKUP(Table6[[#This Row],[نام شخص کارشناس نظارت]],Table1[],3,0)</f>
        <v>کارشناس تولید و فرایند نظارت</v>
      </c>
      <c r="I147" s="1">
        <f>COUNTIF(Table2[کد سیستم],Table6[[#This Row],[کد سیستم]])</f>
        <v>1</v>
      </c>
    </row>
    <row r="148" spans="1:9" x14ac:dyDescent="0.25">
      <c r="A148" s="1">
        <v>147</v>
      </c>
      <c r="B148" s="1" t="s">
        <v>1838</v>
      </c>
      <c r="C148" s="1" t="s">
        <v>1838</v>
      </c>
      <c r="D148" s="1" t="s">
        <v>3986</v>
      </c>
      <c r="E148" s="1" t="s">
        <v>549</v>
      </c>
      <c r="F148" s="1" t="str">
        <f>VLOOKUP(Table6[[#This Row],[نام کارشناس دفتر فنی]],Table1[],3,0)</f>
        <v>مدیر کنترل فرآیند و کیفیت</v>
      </c>
      <c r="G148" s="1" t="s">
        <v>1540</v>
      </c>
      <c r="H148" s="1" t="str">
        <f>VLOOKUP(Table6[[#This Row],[نام شخص کارشناس نظارت]],Table1[],3,0)</f>
        <v>کارشناس تولید و فرایند نظارت</v>
      </c>
      <c r="I148" s="1">
        <f>COUNTIF(Table2[کد سیستم],Table6[[#This Row],[کد سیستم]])</f>
        <v>1</v>
      </c>
    </row>
    <row r="149" spans="1:9" x14ac:dyDescent="0.25">
      <c r="A149" s="1">
        <v>148</v>
      </c>
      <c r="B149" s="1" t="s">
        <v>1840</v>
      </c>
      <c r="C149" s="1" t="s">
        <v>1840</v>
      </c>
      <c r="D149" s="1" t="s">
        <v>3986</v>
      </c>
      <c r="E149" s="1" t="s">
        <v>549</v>
      </c>
      <c r="F149" s="1" t="str">
        <f>VLOOKUP(Table6[[#This Row],[نام کارشناس دفتر فنی]],Table1[],3,0)</f>
        <v>مدیر کنترل فرآیند و کیفیت</v>
      </c>
      <c r="G149" s="1" t="s">
        <v>1540</v>
      </c>
      <c r="H149" s="1" t="str">
        <f>VLOOKUP(Table6[[#This Row],[نام شخص کارشناس نظارت]],Table1[],3,0)</f>
        <v>کارشناس تولید و فرایند نظارت</v>
      </c>
      <c r="I149" s="1">
        <f>COUNTIF(Table2[کد سیستم],Table6[[#This Row],[کد سیستم]])</f>
        <v>1</v>
      </c>
    </row>
    <row r="150" spans="1:9" x14ac:dyDescent="0.25">
      <c r="A150" s="1">
        <v>149</v>
      </c>
      <c r="B150" s="1" t="s">
        <v>1842</v>
      </c>
      <c r="C150" s="1" t="s">
        <v>1842</v>
      </c>
      <c r="D150" s="1" t="s">
        <v>3986</v>
      </c>
      <c r="E150" s="1" t="s">
        <v>549</v>
      </c>
      <c r="F150" s="1" t="str">
        <f>VLOOKUP(Table6[[#This Row],[نام کارشناس دفتر فنی]],Table1[],3,0)</f>
        <v>مدیر کنترل فرآیند و کیفیت</v>
      </c>
      <c r="G150" s="1" t="s">
        <v>1540</v>
      </c>
      <c r="H150" s="1" t="str">
        <f>VLOOKUP(Table6[[#This Row],[نام شخص کارشناس نظارت]],Table1[],3,0)</f>
        <v>کارشناس تولید و فرایند نظارت</v>
      </c>
      <c r="I150" s="1">
        <f>COUNTIF(Table2[کد سیستم],Table6[[#This Row],[کد سیستم]])</f>
        <v>1</v>
      </c>
    </row>
    <row r="151" spans="1:9" x14ac:dyDescent="0.25">
      <c r="A151" s="1">
        <v>150</v>
      </c>
      <c r="B151" s="1" t="s">
        <v>1844</v>
      </c>
      <c r="C151" s="1" t="s">
        <v>1844</v>
      </c>
      <c r="D151" s="1" t="s">
        <v>3986</v>
      </c>
      <c r="E151" s="1" t="s">
        <v>549</v>
      </c>
      <c r="F151" s="1" t="str">
        <f>VLOOKUP(Table6[[#This Row],[نام کارشناس دفتر فنی]],Table1[],3,0)</f>
        <v>مدیر کنترل فرآیند و کیفیت</v>
      </c>
      <c r="G151" s="1" t="s">
        <v>1540</v>
      </c>
      <c r="H151" s="1" t="str">
        <f>VLOOKUP(Table6[[#This Row],[نام شخص کارشناس نظارت]],Table1[],3,0)</f>
        <v>کارشناس تولید و فرایند نظارت</v>
      </c>
      <c r="I151" s="1">
        <f>COUNTIF(Table2[کد سیستم],Table6[[#This Row],[کد سیستم]])</f>
        <v>1</v>
      </c>
    </row>
    <row r="152" spans="1:9" x14ac:dyDescent="0.25">
      <c r="A152" s="1">
        <v>151</v>
      </c>
      <c r="B152" s="1" t="s">
        <v>1846</v>
      </c>
      <c r="C152" s="1" t="s">
        <v>1846</v>
      </c>
      <c r="D152" s="1" t="s">
        <v>3986</v>
      </c>
      <c r="E152" s="1" t="s">
        <v>549</v>
      </c>
      <c r="F152" s="1" t="str">
        <f>VLOOKUP(Table6[[#This Row],[نام کارشناس دفتر فنی]],Table1[],3,0)</f>
        <v>مدیر کنترل فرآیند و کیفیت</v>
      </c>
      <c r="G152" s="1" t="s">
        <v>1540</v>
      </c>
      <c r="H152" s="1" t="str">
        <f>VLOOKUP(Table6[[#This Row],[نام شخص کارشناس نظارت]],Table1[],3,0)</f>
        <v>کارشناس تولید و فرایند نظارت</v>
      </c>
      <c r="I152" s="1">
        <f>COUNTIF(Table2[کد سیستم],Table6[[#This Row],[کد سیستم]])</f>
        <v>1</v>
      </c>
    </row>
    <row r="153" spans="1:9" x14ac:dyDescent="0.25">
      <c r="A153" s="1">
        <v>152</v>
      </c>
      <c r="B153" s="1" t="s">
        <v>1848</v>
      </c>
      <c r="C153" s="1" t="s">
        <v>1848</v>
      </c>
      <c r="D153" s="1" t="s">
        <v>3986</v>
      </c>
      <c r="E153" s="1" t="s">
        <v>549</v>
      </c>
      <c r="F153" s="1" t="str">
        <f>VLOOKUP(Table6[[#This Row],[نام کارشناس دفتر فنی]],Table1[],3,0)</f>
        <v>مدیر کنترل فرآیند و کیفیت</v>
      </c>
      <c r="G153" s="1" t="s">
        <v>1540</v>
      </c>
      <c r="H153" s="1" t="str">
        <f>VLOOKUP(Table6[[#This Row],[نام شخص کارشناس نظارت]],Table1[],3,0)</f>
        <v>کارشناس تولید و فرایند نظارت</v>
      </c>
      <c r="I153" s="1">
        <f>COUNTIF(Table2[کد سیستم],Table6[[#This Row],[کد سیستم]])</f>
        <v>1</v>
      </c>
    </row>
    <row r="154" spans="1:9" x14ac:dyDescent="0.25">
      <c r="A154" s="1">
        <v>153</v>
      </c>
      <c r="B154" s="1" t="s">
        <v>1850</v>
      </c>
      <c r="C154" s="1" t="s">
        <v>1850</v>
      </c>
      <c r="D154" s="1" t="s">
        <v>3986</v>
      </c>
      <c r="E154" s="1" t="s">
        <v>549</v>
      </c>
      <c r="F154" s="1" t="str">
        <f>VLOOKUP(Table6[[#This Row],[نام کارشناس دفتر فنی]],Table1[],3,0)</f>
        <v>مدیر کنترل فرآیند و کیفیت</v>
      </c>
      <c r="G154" s="1" t="s">
        <v>1540</v>
      </c>
      <c r="H154" s="1" t="str">
        <f>VLOOKUP(Table6[[#This Row],[نام شخص کارشناس نظارت]],Table1[],3,0)</f>
        <v>کارشناس تولید و فرایند نظارت</v>
      </c>
      <c r="I154" s="1">
        <f>COUNTIF(Table2[کد سیستم],Table6[[#This Row],[کد سیستم]])</f>
        <v>1</v>
      </c>
    </row>
    <row r="155" spans="1:9" x14ac:dyDescent="0.25">
      <c r="A155" s="1">
        <v>154</v>
      </c>
      <c r="B155" s="1" t="s">
        <v>1852</v>
      </c>
      <c r="C155" s="1" t="s">
        <v>1852</v>
      </c>
      <c r="D155" s="1" t="s">
        <v>3986</v>
      </c>
      <c r="E155" s="1" t="s">
        <v>549</v>
      </c>
      <c r="F155" s="1" t="str">
        <f>VLOOKUP(Table6[[#This Row],[نام کارشناس دفتر فنی]],Table1[],3,0)</f>
        <v>مدیر کنترل فرآیند و کیفیت</v>
      </c>
      <c r="G155" s="1" t="s">
        <v>1540</v>
      </c>
      <c r="H155" s="1" t="str">
        <f>VLOOKUP(Table6[[#This Row],[نام شخص کارشناس نظارت]],Table1[],3,0)</f>
        <v>کارشناس تولید و فرایند نظارت</v>
      </c>
      <c r="I155" s="1">
        <f>COUNTIF(Table2[کد سیستم],Table6[[#This Row],[کد سیستم]])</f>
        <v>1</v>
      </c>
    </row>
    <row r="156" spans="1:9" x14ac:dyDescent="0.25">
      <c r="A156" s="1">
        <v>155</v>
      </c>
      <c r="B156" s="1" t="s">
        <v>1854</v>
      </c>
      <c r="C156" s="1" t="s">
        <v>1854</v>
      </c>
      <c r="D156" s="1" t="s">
        <v>3986</v>
      </c>
      <c r="E156" s="1" t="s">
        <v>549</v>
      </c>
      <c r="F156" s="1" t="str">
        <f>VLOOKUP(Table6[[#This Row],[نام کارشناس دفتر فنی]],Table1[],3,0)</f>
        <v>مدیر کنترل فرآیند و کیفیت</v>
      </c>
      <c r="G156" s="1" t="s">
        <v>1540</v>
      </c>
      <c r="H156" s="1" t="str">
        <f>VLOOKUP(Table6[[#This Row],[نام شخص کارشناس نظارت]],Table1[],3,0)</f>
        <v>کارشناس تولید و فرایند نظارت</v>
      </c>
      <c r="I156" s="1">
        <f>COUNTIF(Table2[کد سیستم],Table6[[#This Row],[کد سیستم]])</f>
        <v>1</v>
      </c>
    </row>
    <row r="157" spans="1:9" x14ac:dyDescent="0.25">
      <c r="A157" s="1">
        <v>156</v>
      </c>
      <c r="B157" s="1" t="s">
        <v>1856</v>
      </c>
      <c r="C157" s="1" t="s">
        <v>1856</v>
      </c>
      <c r="D157" s="1" t="s">
        <v>3986</v>
      </c>
      <c r="E157" s="1" t="s">
        <v>549</v>
      </c>
      <c r="F157" s="1" t="str">
        <f>VLOOKUP(Table6[[#This Row],[نام کارشناس دفتر فنی]],Table1[],3,0)</f>
        <v>مدیر کنترل فرآیند و کیفیت</v>
      </c>
      <c r="G157" s="1" t="s">
        <v>1540</v>
      </c>
      <c r="H157" s="1" t="str">
        <f>VLOOKUP(Table6[[#This Row],[نام شخص کارشناس نظارت]],Table1[],3,0)</f>
        <v>کارشناس تولید و فرایند نظارت</v>
      </c>
      <c r="I157" s="1">
        <f>COUNTIF(Table2[کد سیستم],Table6[[#This Row],[کد سیستم]])</f>
        <v>1</v>
      </c>
    </row>
    <row r="158" spans="1:9" x14ac:dyDescent="0.25">
      <c r="A158" s="1">
        <v>157</v>
      </c>
      <c r="B158" s="1" t="s">
        <v>1858</v>
      </c>
      <c r="C158" s="1" t="s">
        <v>1858</v>
      </c>
      <c r="D158" s="1" t="s">
        <v>3986</v>
      </c>
      <c r="E158" s="1" t="s">
        <v>549</v>
      </c>
      <c r="F158" s="1" t="str">
        <f>VLOOKUP(Table6[[#This Row],[نام کارشناس دفتر فنی]],Table1[],3,0)</f>
        <v>مدیر کنترل فرآیند و کیفیت</v>
      </c>
      <c r="G158" s="1" t="s">
        <v>1540</v>
      </c>
      <c r="H158" s="1" t="str">
        <f>VLOOKUP(Table6[[#This Row],[نام شخص کارشناس نظارت]],Table1[],3,0)</f>
        <v>کارشناس تولید و فرایند نظارت</v>
      </c>
      <c r="I158" s="1">
        <f>COUNTIF(Table2[کد سیستم],Table6[[#This Row],[کد سیستم]])</f>
        <v>1</v>
      </c>
    </row>
    <row r="159" spans="1:9" x14ac:dyDescent="0.25">
      <c r="A159" s="1">
        <v>158</v>
      </c>
      <c r="B159" s="1" t="s">
        <v>1860</v>
      </c>
      <c r="C159" s="1" t="s">
        <v>1860</v>
      </c>
      <c r="D159" s="1" t="s">
        <v>3986</v>
      </c>
      <c r="E159" s="1" t="s">
        <v>549</v>
      </c>
      <c r="F159" s="1" t="str">
        <f>VLOOKUP(Table6[[#This Row],[نام کارشناس دفتر فنی]],Table1[],3,0)</f>
        <v>مدیر کنترل فرآیند و کیفیت</v>
      </c>
      <c r="G159" s="1" t="s">
        <v>1540</v>
      </c>
      <c r="H159" s="1" t="str">
        <f>VLOOKUP(Table6[[#This Row],[نام شخص کارشناس نظارت]],Table1[],3,0)</f>
        <v>کارشناس تولید و فرایند نظارت</v>
      </c>
      <c r="I159" s="1">
        <f>COUNTIF(Table2[کد سیستم],Table6[[#This Row],[کد سیستم]])</f>
        <v>1</v>
      </c>
    </row>
    <row r="160" spans="1:9" x14ac:dyDescent="0.25">
      <c r="A160" s="1">
        <v>159</v>
      </c>
      <c r="B160" s="1" t="s">
        <v>1862</v>
      </c>
      <c r="C160" s="1" t="s">
        <v>1862</v>
      </c>
      <c r="D160" s="1" t="s">
        <v>3986</v>
      </c>
      <c r="E160" s="1" t="s">
        <v>549</v>
      </c>
      <c r="F160" s="1" t="str">
        <f>VLOOKUP(Table6[[#This Row],[نام کارشناس دفتر فنی]],Table1[],3,0)</f>
        <v>مدیر کنترل فرآیند و کیفیت</v>
      </c>
      <c r="G160" s="1" t="s">
        <v>1540</v>
      </c>
      <c r="H160" s="1" t="str">
        <f>VLOOKUP(Table6[[#This Row],[نام شخص کارشناس نظارت]],Table1[],3,0)</f>
        <v>کارشناس تولید و فرایند نظارت</v>
      </c>
      <c r="I160" s="1">
        <f>COUNTIF(Table2[کد سیستم],Table6[[#This Row],[کد سیستم]])</f>
        <v>1</v>
      </c>
    </row>
    <row r="161" spans="1:9" x14ac:dyDescent="0.25">
      <c r="A161" s="1">
        <v>160</v>
      </c>
      <c r="B161" s="1" t="s">
        <v>1864</v>
      </c>
      <c r="C161" s="1" t="s">
        <v>1864</v>
      </c>
      <c r="D161" s="1" t="s">
        <v>3986</v>
      </c>
      <c r="E161" s="1" t="s">
        <v>549</v>
      </c>
      <c r="F161" s="1" t="str">
        <f>VLOOKUP(Table6[[#This Row],[نام کارشناس دفتر فنی]],Table1[],3,0)</f>
        <v>مدیر کنترل فرآیند و کیفیت</v>
      </c>
      <c r="G161" s="1" t="s">
        <v>1540</v>
      </c>
      <c r="H161" s="1" t="str">
        <f>VLOOKUP(Table6[[#This Row],[نام شخص کارشناس نظارت]],Table1[],3,0)</f>
        <v>کارشناس تولید و فرایند نظارت</v>
      </c>
      <c r="I161" s="1">
        <f>COUNTIF(Table2[کد سیستم],Table6[[#This Row],[کد سیستم]])</f>
        <v>1</v>
      </c>
    </row>
    <row r="162" spans="1:9" x14ac:dyDescent="0.25">
      <c r="A162" s="1">
        <v>161</v>
      </c>
      <c r="B162" s="1" t="s">
        <v>1866</v>
      </c>
      <c r="C162" s="1" t="s">
        <v>1866</v>
      </c>
      <c r="D162" s="1" t="s">
        <v>3986</v>
      </c>
      <c r="E162" s="1" t="s">
        <v>549</v>
      </c>
      <c r="F162" s="1" t="str">
        <f>VLOOKUP(Table6[[#This Row],[نام کارشناس دفتر فنی]],Table1[],3,0)</f>
        <v>مدیر کنترل فرآیند و کیفیت</v>
      </c>
      <c r="G162" s="1" t="s">
        <v>1540</v>
      </c>
      <c r="H162" s="1" t="str">
        <f>VLOOKUP(Table6[[#This Row],[نام شخص کارشناس نظارت]],Table1[],3,0)</f>
        <v>کارشناس تولید و فرایند نظارت</v>
      </c>
      <c r="I162" s="1">
        <f>COUNTIF(Table2[کد سیستم],Table6[[#This Row],[کد سیستم]])</f>
        <v>1</v>
      </c>
    </row>
    <row r="163" spans="1:9" x14ac:dyDescent="0.25">
      <c r="A163" s="1">
        <v>162</v>
      </c>
      <c r="B163" s="1" t="s">
        <v>1868</v>
      </c>
      <c r="C163" s="1" t="s">
        <v>1868</v>
      </c>
      <c r="D163" s="1" t="s">
        <v>3986</v>
      </c>
      <c r="E163" s="1" t="s">
        <v>549</v>
      </c>
      <c r="F163" s="1" t="str">
        <f>VLOOKUP(Table6[[#This Row],[نام کارشناس دفتر فنی]],Table1[],3,0)</f>
        <v>مدیر کنترل فرآیند و کیفیت</v>
      </c>
      <c r="G163" s="1" t="s">
        <v>1540</v>
      </c>
      <c r="H163" s="1" t="str">
        <f>VLOOKUP(Table6[[#This Row],[نام شخص کارشناس نظارت]],Table1[],3,0)</f>
        <v>کارشناس تولید و فرایند نظارت</v>
      </c>
      <c r="I163" s="1">
        <f>COUNTIF(Table2[کد سیستم],Table6[[#This Row],[کد سیستم]])</f>
        <v>1</v>
      </c>
    </row>
    <row r="164" spans="1:9" x14ac:dyDescent="0.25">
      <c r="A164" s="1">
        <v>163</v>
      </c>
      <c r="B164" s="1" t="s">
        <v>1870</v>
      </c>
      <c r="C164" s="1" t="s">
        <v>1870</v>
      </c>
      <c r="D164" s="1" t="s">
        <v>3986</v>
      </c>
      <c r="E164" s="1" t="s">
        <v>549</v>
      </c>
      <c r="F164" s="1" t="str">
        <f>VLOOKUP(Table6[[#This Row],[نام کارشناس دفتر فنی]],Table1[],3,0)</f>
        <v>مدیر کنترل فرآیند و کیفیت</v>
      </c>
      <c r="G164" s="1" t="s">
        <v>1540</v>
      </c>
      <c r="H164" s="1" t="str">
        <f>VLOOKUP(Table6[[#This Row],[نام شخص کارشناس نظارت]],Table1[],3,0)</f>
        <v>کارشناس تولید و فرایند نظارت</v>
      </c>
      <c r="I164" s="1">
        <f>COUNTIF(Table2[کد سیستم],Table6[[#This Row],[کد سیستم]])</f>
        <v>1</v>
      </c>
    </row>
    <row r="165" spans="1:9" x14ac:dyDescent="0.25">
      <c r="A165" s="1">
        <v>164</v>
      </c>
      <c r="B165" s="1" t="s">
        <v>1872</v>
      </c>
      <c r="C165" s="1" t="s">
        <v>1872</v>
      </c>
      <c r="D165" s="1" t="s">
        <v>3986</v>
      </c>
      <c r="E165" s="1" t="s">
        <v>549</v>
      </c>
      <c r="F165" s="1" t="str">
        <f>VLOOKUP(Table6[[#This Row],[نام کارشناس دفتر فنی]],Table1[],3,0)</f>
        <v>مدیر کنترل فرآیند و کیفیت</v>
      </c>
      <c r="G165" s="1" t="s">
        <v>1540</v>
      </c>
      <c r="H165" s="1" t="str">
        <f>VLOOKUP(Table6[[#This Row],[نام شخص کارشناس نظارت]],Table1[],3,0)</f>
        <v>کارشناس تولید و فرایند نظارت</v>
      </c>
      <c r="I165" s="1">
        <f>COUNTIF(Table2[کد سیستم],Table6[[#This Row],[کد سیستم]])</f>
        <v>1</v>
      </c>
    </row>
    <row r="166" spans="1:9" x14ac:dyDescent="0.25">
      <c r="A166" s="1">
        <v>165</v>
      </c>
      <c r="B166" s="1" t="s">
        <v>1874</v>
      </c>
      <c r="C166" s="1" t="s">
        <v>1874</v>
      </c>
      <c r="D166" s="1" t="s">
        <v>3986</v>
      </c>
      <c r="E166" s="1" t="s">
        <v>549</v>
      </c>
      <c r="F166" s="1" t="str">
        <f>VLOOKUP(Table6[[#This Row],[نام کارشناس دفتر فنی]],Table1[],3,0)</f>
        <v>مدیر کنترل فرآیند و کیفیت</v>
      </c>
      <c r="G166" s="1" t="s">
        <v>1540</v>
      </c>
      <c r="H166" s="1" t="str">
        <f>VLOOKUP(Table6[[#This Row],[نام شخص کارشناس نظارت]],Table1[],3,0)</f>
        <v>کارشناس تولید و فرایند نظارت</v>
      </c>
      <c r="I166" s="1">
        <f>COUNTIF(Table2[کد سیستم],Table6[[#This Row],[کد سیستم]])</f>
        <v>1</v>
      </c>
    </row>
    <row r="167" spans="1:9" x14ac:dyDescent="0.25">
      <c r="A167" s="1">
        <v>166</v>
      </c>
      <c r="B167" s="1" t="s">
        <v>1876</v>
      </c>
      <c r="C167" s="1" t="s">
        <v>1876</v>
      </c>
      <c r="D167" s="1" t="s">
        <v>3986</v>
      </c>
      <c r="E167" s="1" t="s">
        <v>549</v>
      </c>
      <c r="F167" s="1" t="str">
        <f>VLOOKUP(Table6[[#This Row],[نام کارشناس دفتر فنی]],Table1[],3,0)</f>
        <v>مدیر کنترل فرآیند و کیفیت</v>
      </c>
      <c r="G167" s="1" t="s">
        <v>1540</v>
      </c>
      <c r="H167" s="1" t="str">
        <f>VLOOKUP(Table6[[#This Row],[نام شخص کارشناس نظارت]],Table1[],3,0)</f>
        <v>کارشناس تولید و فرایند نظارت</v>
      </c>
      <c r="I167" s="1">
        <f>COUNTIF(Table2[کد سیستم],Table6[[#This Row],[کد سیستم]])</f>
        <v>1</v>
      </c>
    </row>
    <row r="168" spans="1:9" x14ac:dyDescent="0.25">
      <c r="A168" s="1">
        <v>167</v>
      </c>
      <c r="B168" s="1" t="s">
        <v>1878</v>
      </c>
      <c r="C168" s="1" t="s">
        <v>1878</v>
      </c>
      <c r="D168" s="1" t="s">
        <v>3986</v>
      </c>
      <c r="E168" s="1" t="s">
        <v>549</v>
      </c>
      <c r="F168" s="1" t="str">
        <f>VLOOKUP(Table6[[#This Row],[نام کارشناس دفتر فنی]],Table1[],3,0)</f>
        <v>مدیر کنترل فرآیند و کیفیت</v>
      </c>
      <c r="G168" s="1" t="s">
        <v>1540</v>
      </c>
      <c r="H168" s="1" t="str">
        <f>VLOOKUP(Table6[[#This Row],[نام شخص کارشناس نظارت]],Table1[],3,0)</f>
        <v>کارشناس تولید و فرایند نظارت</v>
      </c>
      <c r="I168" s="1">
        <f>COUNTIF(Table2[کد سیستم],Table6[[#This Row],[کد سیستم]])</f>
        <v>1</v>
      </c>
    </row>
    <row r="169" spans="1:9" x14ac:dyDescent="0.25">
      <c r="A169" s="1">
        <v>168</v>
      </c>
      <c r="B169" s="1" t="s">
        <v>1880</v>
      </c>
      <c r="C169" s="1" t="s">
        <v>1880</v>
      </c>
      <c r="D169" s="1" t="s">
        <v>3986</v>
      </c>
      <c r="E169" s="1" t="s">
        <v>549</v>
      </c>
      <c r="F169" s="1" t="str">
        <f>VLOOKUP(Table6[[#This Row],[نام کارشناس دفتر فنی]],Table1[],3,0)</f>
        <v>مدیر کنترل فرآیند و کیفیت</v>
      </c>
      <c r="G169" s="1" t="s">
        <v>1540</v>
      </c>
      <c r="H169" s="1" t="str">
        <f>VLOOKUP(Table6[[#This Row],[نام شخص کارشناس نظارت]],Table1[],3,0)</f>
        <v>کارشناس تولید و فرایند نظارت</v>
      </c>
      <c r="I169" s="1">
        <f>COUNTIF(Table2[کد سیستم],Table6[[#This Row],[کد سیستم]])</f>
        <v>1</v>
      </c>
    </row>
    <row r="170" spans="1:9" x14ac:dyDescent="0.25">
      <c r="A170" s="1">
        <v>169</v>
      </c>
      <c r="B170" s="1" t="s">
        <v>1882</v>
      </c>
      <c r="C170" s="1" t="s">
        <v>1882</v>
      </c>
      <c r="D170" s="1" t="s">
        <v>3986</v>
      </c>
      <c r="E170" s="1" t="s">
        <v>549</v>
      </c>
      <c r="F170" s="1" t="str">
        <f>VLOOKUP(Table6[[#This Row],[نام کارشناس دفتر فنی]],Table1[],3,0)</f>
        <v>مدیر کنترل فرآیند و کیفیت</v>
      </c>
      <c r="G170" s="1" t="s">
        <v>1540</v>
      </c>
      <c r="H170" s="1" t="str">
        <f>VLOOKUP(Table6[[#This Row],[نام شخص کارشناس نظارت]],Table1[],3,0)</f>
        <v>کارشناس تولید و فرایند نظارت</v>
      </c>
      <c r="I170" s="1">
        <f>COUNTIF(Table2[کد سیستم],Table6[[#This Row],[کد سیستم]])</f>
        <v>1</v>
      </c>
    </row>
    <row r="171" spans="1:9" x14ac:dyDescent="0.25">
      <c r="A171" s="1">
        <v>170</v>
      </c>
      <c r="B171" s="1" t="s">
        <v>1884</v>
      </c>
      <c r="C171" s="1" t="s">
        <v>1884</v>
      </c>
      <c r="D171" s="1" t="s">
        <v>3986</v>
      </c>
      <c r="E171" s="1" t="s">
        <v>549</v>
      </c>
      <c r="F171" s="1" t="str">
        <f>VLOOKUP(Table6[[#This Row],[نام کارشناس دفتر فنی]],Table1[],3,0)</f>
        <v>مدیر کنترل فرآیند و کیفیت</v>
      </c>
      <c r="G171" s="1" t="s">
        <v>1540</v>
      </c>
      <c r="H171" s="1" t="str">
        <f>VLOOKUP(Table6[[#This Row],[نام شخص کارشناس نظارت]],Table1[],3,0)</f>
        <v>کارشناس تولید و فرایند نظارت</v>
      </c>
      <c r="I171" s="1">
        <f>COUNTIF(Table2[کد سیستم],Table6[[#This Row],[کد سیستم]])</f>
        <v>1</v>
      </c>
    </row>
    <row r="172" spans="1:9" x14ac:dyDescent="0.25">
      <c r="A172" s="1">
        <v>171</v>
      </c>
      <c r="B172" s="1" t="s">
        <v>1886</v>
      </c>
      <c r="C172" s="1" t="s">
        <v>1886</v>
      </c>
      <c r="D172" s="1" t="s">
        <v>3986</v>
      </c>
      <c r="E172" s="1" t="s">
        <v>549</v>
      </c>
      <c r="F172" s="1" t="str">
        <f>VLOOKUP(Table6[[#This Row],[نام کارشناس دفتر فنی]],Table1[],3,0)</f>
        <v>مدیر کنترل فرآیند و کیفیت</v>
      </c>
      <c r="G172" s="1" t="s">
        <v>1540</v>
      </c>
      <c r="H172" s="1" t="str">
        <f>VLOOKUP(Table6[[#This Row],[نام شخص کارشناس نظارت]],Table1[],3,0)</f>
        <v>کارشناس تولید و فرایند نظارت</v>
      </c>
      <c r="I172" s="1">
        <f>COUNTIF(Table2[کد سیستم],Table6[[#This Row],[کد سیستم]])</f>
        <v>1</v>
      </c>
    </row>
    <row r="173" spans="1:9" x14ac:dyDescent="0.25">
      <c r="A173" s="1">
        <v>172</v>
      </c>
      <c r="B173" s="1" t="s">
        <v>1888</v>
      </c>
      <c r="C173" s="1" t="s">
        <v>1888</v>
      </c>
      <c r="D173" s="1" t="s">
        <v>3986</v>
      </c>
      <c r="E173" s="1" t="s">
        <v>549</v>
      </c>
      <c r="F173" s="1" t="str">
        <f>VLOOKUP(Table6[[#This Row],[نام کارشناس دفتر فنی]],Table1[],3,0)</f>
        <v>مدیر کنترل فرآیند و کیفیت</v>
      </c>
      <c r="G173" s="1" t="s">
        <v>1540</v>
      </c>
      <c r="H173" s="1" t="str">
        <f>VLOOKUP(Table6[[#This Row],[نام شخص کارشناس نظارت]],Table1[],3,0)</f>
        <v>کارشناس تولید و فرایند نظارت</v>
      </c>
      <c r="I173" s="1">
        <f>COUNTIF(Table2[کد سیستم],Table6[[#This Row],[کد سیستم]])</f>
        <v>1</v>
      </c>
    </row>
    <row r="174" spans="1:9" x14ac:dyDescent="0.25">
      <c r="A174" s="1">
        <v>173</v>
      </c>
      <c r="B174" s="1" t="s">
        <v>1890</v>
      </c>
      <c r="C174" s="1" t="s">
        <v>1890</v>
      </c>
      <c r="D174" s="1" t="s">
        <v>3986</v>
      </c>
      <c r="E174" s="1" t="s">
        <v>549</v>
      </c>
      <c r="F174" s="1" t="str">
        <f>VLOOKUP(Table6[[#This Row],[نام کارشناس دفتر فنی]],Table1[],3,0)</f>
        <v>مدیر کنترل فرآیند و کیفیت</v>
      </c>
      <c r="G174" s="1" t="s">
        <v>1540</v>
      </c>
      <c r="H174" s="1" t="str">
        <f>VLOOKUP(Table6[[#This Row],[نام شخص کارشناس نظارت]],Table1[],3,0)</f>
        <v>کارشناس تولید و فرایند نظارت</v>
      </c>
      <c r="I174" s="1">
        <f>COUNTIF(Table2[کد سیستم],Table6[[#This Row],[کد سیستم]])</f>
        <v>1</v>
      </c>
    </row>
    <row r="175" spans="1:9" x14ac:dyDescent="0.25">
      <c r="A175" s="1">
        <v>174</v>
      </c>
      <c r="B175" s="1" t="s">
        <v>1892</v>
      </c>
      <c r="C175" s="1" t="s">
        <v>1892</v>
      </c>
      <c r="D175" s="1" t="s">
        <v>3986</v>
      </c>
      <c r="E175" s="1" t="s">
        <v>549</v>
      </c>
      <c r="F175" s="1" t="str">
        <f>VLOOKUP(Table6[[#This Row],[نام کارشناس دفتر فنی]],Table1[],3,0)</f>
        <v>مدیر کنترل فرآیند و کیفیت</v>
      </c>
      <c r="G175" s="1" t="s">
        <v>1540</v>
      </c>
      <c r="H175" s="1" t="str">
        <f>VLOOKUP(Table6[[#This Row],[نام شخص کارشناس نظارت]],Table1[],3,0)</f>
        <v>کارشناس تولید و فرایند نظارت</v>
      </c>
      <c r="I175" s="1">
        <f>COUNTIF(Table2[کد سیستم],Table6[[#This Row],[کد سیستم]])</f>
        <v>1</v>
      </c>
    </row>
    <row r="176" spans="1:9" x14ac:dyDescent="0.25">
      <c r="A176" s="1">
        <v>175</v>
      </c>
      <c r="B176" s="1" t="s">
        <v>1894</v>
      </c>
      <c r="C176" s="1" t="s">
        <v>1894</v>
      </c>
      <c r="D176" s="1" t="s">
        <v>3986</v>
      </c>
      <c r="E176" s="1" t="s">
        <v>549</v>
      </c>
      <c r="F176" s="1" t="str">
        <f>VLOOKUP(Table6[[#This Row],[نام کارشناس دفتر فنی]],Table1[],3,0)</f>
        <v>مدیر کنترل فرآیند و کیفیت</v>
      </c>
      <c r="G176" s="1" t="s">
        <v>1540</v>
      </c>
      <c r="H176" s="1" t="str">
        <f>VLOOKUP(Table6[[#This Row],[نام شخص کارشناس نظارت]],Table1[],3,0)</f>
        <v>کارشناس تولید و فرایند نظارت</v>
      </c>
      <c r="I176" s="1">
        <f>COUNTIF(Table2[کد سیستم],Table6[[#This Row],[کد سیستم]])</f>
        <v>1</v>
      </c>
    </row>
    <row r="177" spans="1:9" x14ac:dyDescent="0.25">
      <c r="A177" s="1">
        <v>176</v>
      </c>
      <c r="B177" s="1" t="s">
        <v>1896</v>
      </c>
      <c r="C177" s="1" t="s">
        <v>1896</v>
      </c>
      <c r="D177" s="1" t="s">
        <v>3986</v>
      </c>
      <c r="E177" s="1" t="s">
        <v>549</v>
      </c>
      <c r="F177" s="1" t="str">
        <f>VLOOKUP(Table6[[#This Row],[نام کارشناس دفتر فنی]],Table1[],3,0)</f>
        <v>مدیر کنترل فرآیند و کیفیت</v>
      </c>
      <c r="G177" s="1" t="s">
        <v>1540</v>
      </c>
      <c r="H177" s="1" t="str">
        <f>VLOOKUP(Table6[[#This Row],[نام شخص کارشناس نظارت]],Table1[],3,0)</f>
        <v>کارشناس تولید و فرایند نظارت</v>
      </c>
      <c r="I177" s="1">
        <f>COUNTIF(Table2[کد سیستم],Table6[[#This Row],[کد سیستم]])</f>
        <v>1</v>
      </c>
    </row>
    <row r="178" spans="1:9" x14ac:dyDescent="0.25">
      <c r="A178" s="1">
        <v>177</v>
      </c>
      <c r="B178" s="1" t="s">
        <v>1898</v>
      </c>
      <c r="C178" s="1" t="s">
        <v>1898</v>
      </c>
      <c r="D178" s="1" t="s">
        <v>3986</v>
      </c>
      <c r="E178" s="1" t="s">
        <v>549</v>
      </c>
      <c r="F178" s="1" t="str">
        <f>VLOOKUP(Table6[[#This Row],[نام کارشناس دفتر فنی]],Table1[],3,0)</f>
        <v>مدیر کنترل فرآیند و کیفیت</v>
      </c>
      <c r="G178" s="1" t="s">
        <v>1540</v>
      </c>
      <c r="H178" s="1" t="str">
        <f>VLOOKUP(Table6[[#This Row],[نام شخص کارشناس نظارت]],Table1[],3,0)</f>
        <v>کارشناس تولید و فرایند نظارت</v>
      </c>
      <c r="I178" s="1">
        <f>COUNTIF(Table2[کد سیستم],Table6[[#This Row],[کد سیستم]])</f>
        <v>1</v>
      </c>
    </row>
    <row r="179" spans="1:9" x14ac:dyDescent="0.25">
      <c r="A179" s="1">
        <v>178</v>
      </c>
      <c r="B179" s="1" t="s">
        <v>1900</v>
      </c>
      <c r="C179" s="1" t="s">
        <v>1900</v>
      </c>
      <c r="D179" s="1" t="s">
        <v>3986</v>
      </c>
      <c r="E179" s="1" t="s">
        <v>549</v>
      </c>
      <c r="F179" s="1" t="str">
        <f>VLOOKUP(Table6[[#This Row],[نام کارشناس دفتر فنی]],Table1[],3,0)</f>
        <v>مدیر کنترل فرآیند و کیفیت</v>
      </c>
      <c r="G179" s="1" t="s">
        <v>1540</v>
      </c>
      <c r="H179" s="1" t="str">
        <f>VLOOKUP(Table6[[#This Row],[نام شخص کارشناس نظارت]],Table1[],3,0)</f>
        <v>کارشناس تولید و فرایند نظارت</v>
      </c>
      <c r="I179" s="1">
        <f>COUNTIF(Table2[کد سیستم],Table6[[#This Row],[کد سیستم]])</f>
        <v>1</v>
      </c>
    </row>
    <row r="180" spans="1:9" x14ac:dyDescent="0.25">
      <c r="A180" s="1">
        <v>179</v>
      </c>
      <c r="B180" s="1" t="s">
        <v>1902</v>
      </c>
      <c r="C180" s="1" t="s">
        <v>1902</v>
      </c>
      <c r="D180" s="1" t="s">
        <v>3986</v>
      </c>
      <c r="E180" s="1" t="s">
        <v>549</v>
      </c>
      <c r="F180" s="1" t="str">
        <f>VLOOKUP(Table6[[#This Row],[نام کارشناس دفتر فنی]],Table1[],3,0)</f>
        <v>مدیر کنترل فرآیند و کیفیت</v>
      </c>
      <c r="G180" s="1" t="s">
        <v>1540</v>
      </c>
      <c r="H180" s="1" t="str">
        <f>VLOOKUP(Table6[[#This Row],[نام شخص کارشناس نظارت]],Table1[],3,0)</f>
        <v>کارشناس تولید و فرایند نظارت</v>
      </c>
      <c r="I180" s="1">
        <f>COUNTIF(Table2[کد سیستم],Table6[[#This Row],[کد سیستم]])</f>
        <v>1</v>
      </c>
    </row>
    <row r="181" spans="1:9" x14ac:dyDescent="0.25">
      <c r="A181" s="1">
        <v>180</v>
      </c>
      <c r="B181" s="1" t="s">
        <v>1904</v>
      </c>
      <c r="C181" s="1" t="s">
        <v>1904</v>
      </c>
      <c r="D181" s="1" t="s">
        <v>3986</v>
      </c>
      <c r="E181" s="1" t="s">
        <v>549</v>
      </c>
      <c r="F181" s="1" t="str">
        <f>VLOOKUP(Table6[[#This Row],[نام کارشناس دفتر فنی]],Table1[],3,0)</f>
        <v>مدیر کنترل فرآیند و کیفیت</v>
      </c>
      <c r="G181" s="1" t="s">
        <v>1540</v>
      </c>
      <c r="H181" s="1" t="str">
        <f>VLOOKUP(Table6[[#This Row],[نام شخص کارشناس نظارت]],Table1[],3,0)</f>
        <v>کارشناس تولید و فرایند نظارت</v>
      </c>
      <c r="I181" s="1">
        <f>COUNTIF(Table2[کد سیستم],Table6[[#This Row],[کد سیستم]])</f>
        <v>1</v>
      </c>
    </row>
    <row r="182" spans="1:9" x14ac:dyDescent="0.25">
      <c r="A182" s="1">
        <v>181</v>
      </c>
      <c r="B182" s="1" t="s">
        <v>1906</v>
      </c>
      <c r="C182" s="1" t="s">
        <v>1906</v>
      </c>
      <c r="D182" s="1" t="s">
        <v>3986</v>
      </c>
      <c r="E182" s="1" t="s">
        <v>549</v>
      </c>
      <c r="F182" s="1" t="str">
        <f>VLOOKUP(Table6[[#This Row],[نام کارشناس دفتر فنی]],Table1[],3,0)</f>
        <v>مدیر کنترل فرآیند و کیفیت</v>
      </c>
      <c r="G182" s="1" t="s">
        <v>1540</v>
      </c>
      <c r="H182" s="1" t="str">
        <f>VLOOKUP(Table6[[#This Row],[نام شخص کارشناس نظارت]],Table1[],3,0)</f>
        <v>کارشناس تولید و فرایند نظارت</v>
      </c>
      <c r="I182" s="1">
        <f>COUNTIF(Table2[کد سیستم],Table6[[#This Row],[کد سیستم]])</f>
        <v>1</v>
      </c>
    </row>
    <row r="183" spans="1:9" x14ac:dyDescent="0.25">
      <c r="A183" s="1">
        <v>182</v>
      </c>
      <c r="B183" s="1" t="s">
        <v>1908</v>
      </c>
      <c r="C183" s="1" t="s">
        <v>1908</v>
      </c>
      <c r="D183" s="1" t="s">
        <v>3986</v>
      </c>
      <c r="E183" s="1" t="s">
        <v>549</v>
      </c>
      <c r="F183" s="1" t="str">
        <f>VLOOKUP(Table6[[#This Row],[نام کارشناس دفتر فنی]],Table1[],3,0)</f>
        <v>مدیر کنترل فرآیند و کیفیت</v>
      </c>
      <c r="G183" s="1" t="s">
        <v>1540</v>
      </c>
      <c r="H183" s="1" t="str">
        <f>VLOOKUP(Table6[[#This Row],[نام شخص کارشناس نظارت]],Table1[],3,0)</f>
        <v>کارشناس تولید و فرایند نظارت</v>
      </c>
      <c r="I183" s="1">
        <f>COUNTIF(Table2[کد سیستم],Table6[[#This Row],[کد سیستم]])</f>
        <v>1</v>
      </c>
    </row>
    <row r="184" spans="1:9" x14ac:dyDescent="0.25">
      <c r="A184" s="1">
        <v>183</v>
      </c>
      <c r="B184" s="1" t="s">
        <v>1910</v>
      </c>
      <c r="C184" s="1" t="s">
        <v>1910</v>
      </c>
      <c r="D184" s="1" t="s">
        <v>3986</v>
      </c>
      <c r="E184" s="1" t="s">
        <v>549</v>
      </c>
      <c r="F184" s="1" t="str">
        <f>VLOOKUP(Table6[[#This Row],[نام کارشناس دفتر فنی]],Table1[],3,0)</f>
        <v>مدیر کنترل فرآیند و کیفیت</v>
      </c>
      <c r="G184" s="1" t="s">
        <v>1540</v>
      </c>
      <c r="H184" s="1" t="str">
        <f>VLOOKUP(Table6[[#This Row],[نام شخص کارشناس نظارت]],Table1[],3,0)</f>
        <v>کارشناس تولید و فرایند نظارت</v>
      </c>
      <c r="I184" s="1">
        <f>COUNTIF(Table2[کد سیستم],Table6[[#This Row],[کد سیستم]])</f>
        <v>1</v>
      </c>
    </row>
    <row r="185" spans="1:9" x14ac:dyDescent="0.25">
      <c r="A185" s="1">
        <v>184</v>
      </c>
      <c r="B185" s="1" t="s">
        <v>1912</v>
      </c>
      <c r="C185" s="1" t="s">
        <v>1912</v>
      </c>
      <c r="D185" s="1" t="s">
        <v>3986</v>
      </c>
      <c r="E185" s="1" t="s">
        <v>549</v>
      </c>
      <c r="F185" s="1" t="str">
        <f>VLOOKUP(Table6[[#This Row],[نام کارشناس دفتر فنی]],Table1[],3,0)</f>
        <v>مدیر کنترل فرآیند و کیفیت</v>
      </c>
      <c r="G185" s="1" t="s">
        <v>1540</v>
      </c>
      <c r="H185" s="1" t="str">
        <f>VLOOKUP(Table6[[#This Row],[نام شخص کارشناس نظارت]],Table1[],3,0)</f>
        <v>کارشناس تولید و فرایند نظارت</v>
      </c>
      <c r="I185" s="1">
        <f>COUNTIF(Table2[کد سیستم],Table6[[#This Row],[کد سیستم]])</f>
        <v>1</v>
      </c>
    </row>
    <row r="186" spans="1:9" x14ac:dyDescent="0.25">
      <c r="A186" s="1">
        <v>185</v>
      </c>
      <c r="B186" s="1" t="s">
        <v>1914</v>
      </c>
      <c r="C186" s="1" t="s">
        <v>1914</v>
      </c>
      <c r="D186" s="1" t="s">
        <v>3986</v>
      </c>
      <c r="E186" s="1" t="s">
        <v>549</v>
      </c>
      <c r="F186" s="1" t="str">
        <f>VLOOKUP(Table6[[#This Row],[نام کارشناس دفتر فنی]],Table1[],3,0)</f>
        <v>مدیر کنترل فرآیند و کیفیت</v>
      </c>
      <c r="G186" s="1" t="s">
        <v>1540</v>
      </c>
      <c r="H186" s="1" t="str">
        <f>VLOOKUP(Table6[[#This Row],[نام شخص کارشناس نظارت]],Table1[],3,0)</f>
        <v>کارشناس تولید و فرایند نظارت</v>
      </c>
      <c r="I186" s="1">
        <f>COUNTIF(Table2[کد سیستم],Table6[[#This Row],[کد سیستم]])</f>
        <v>1</v>
      </c>
    </row>
    <row r="187" spans="1:9" x14ac:dyDescent="0.25">
      <c r="A187" s="1">
        <v>186</v>
      </c>
      <c r="B187" s="1" t="s">
        <v>1916</v>
      </c>
      <c r="C187" s="1" t="s">
        <v>1916</v>
      </c>
      <c r="D187" s="1" t="s">
        <v>3986</v>
      </c>
      <c r="E187" s="1" t="s">
        <v>549</v>
      </c>
      <c r="F187" s="1" t="str">
        <f>VLOOKUP(Table6[[#This Row],[نام کارشناس دفتر فنی]],Table1[],3,0)</f>
        <v>مدیر کنترل فرآیند و کیفیت</v>
      </c>
      <c r="G187" s="1" t="s">
        <v>1540</v>
      </c>
      <c r="H187" s="1" t="str">
        <f>VLOOKUP(Table6[[#This Row],[نام شخص کارشناس نظارت]],Table1[],3,0)</f>
        <v>کارشناس تولید و فرایند نظارت</v>
      </c>
      <c r="I187" s="1">
        <f>COUNTIF(Table2[کد سیستم],Table6[[#This Row],[کد سیستم]])</f>
        <v>1</v>
      </c>
    </row>
    <row r="188" spans="1:9" x14ac:dyDescent="0.25">
      <c r="A188" s="1">
        <v>187</v>
      </c>
      <c r="B188" s="1" t="s">
        <v>1918</v>
      </c>
      <c r="C188" s="1" t="s">
        <v>1918</v>
      </c>
      <c r="D188" s="1" t="s">
        <v>3986</v>
      </c>
      <c r="E188" s="1" t="s">
        <v>549</v>
      </c>
      <c r="F188" s="1" t="str">
        <f>VLOOKUP(Table6[[#This Row],[نام کارشناس دفتر فنی]],Table1[],3,0)</f>
        <v>مدیر کنترل فرآیند و کیفیت</v>
      </c>
      <c r="G188" s="1" t="s">
        <v>1540</v>
      </c>
      <c r="H188" s="1" t="str">
        <f>VLOOKUP(Table6[[#This Row],[نام شخص کارشناس نظارت]],Table1[],3,0)</f>
        <v>کارشناس تولید و فرایند نظارت</v>
      </c>
      <c r="I188" s="1">
        <f>COUNTIF(Table2[کد سیستم],Table6[[#This Row],[کد سیستم]])</f>
        <v>1</v>
      </c>
    </row>
    <row r="189" spans="1:9" x14ac:dyDescent="0.25">
      <c r="A189" s="1">
        <v>188</v>
      </c>
      <c r="B189" s="1" t="s">
        <v>1920</v>
      </c>
      <c r="C189" s="1" t="s">
        <v>1920</v>
      </c>
      <c r="D189" s="1" t="s">
        <v>3986</v>
      </c>
      <c r="E189" s="1" t="s">
        <v>549</v>
      </c>
      <c r="F189" s="1" t="str">
        <f>VLOOKUP(Table6[[#This Row],[نام کارشناس دفتر فنی]],Table1[],3,0)</f>
        <v>مدیر کنترل فرآیند و کیفیت</v>
      </c>
      <c r="G189" s="1" t="s">
        <v>1540</v>
      </c>
      <c r="H189" s="1" t="str">
        <f>VLOOKUP(Table6[[#This Row],[نام شخص کارشناس نظارت]],Table1[],3,0)</f>
        <v>کارشناس تولید و فرایند نظارت</v>
      </c>
      <c r="I189" s="1">
        <f>COUNTIF(Table2[کد سیستم],Table6[[#This Row],[کد سیستم]])</f>
        <v>1</v>
      </c>
    </row>
    <row r="190" spans="1:9" x14ac:dyDescent="0.25">
      <c r="A190" s="1">
        <v>189</v>
      </c>
      <c r="B190" s="1" t="s">
        <v>1922</v>
      </c>
      <c r="C190" s="1" t="s">
        <v>1922</v>
      </c>
      <c r="D190" s="1" t="s">
        <v>3986</v>
      </c>
      <c r="E190" s="1" t="s">
        <v>549</v>
      </c>
      <c r="F190" s="1" t="str">
        <f>VLOOKUP(Table6[[#This Row],[نام کارشناس دفتر فنی]],Table1[],3,0)</f>
        <v>مدیر کنترل فرآیند و کیفیت</v>
      </c>
      <c r="G190" s="1" t="s">
        <v>1540</v>
      </c>
      <c r="H190" s="1" t="str">
        <f>VLOOKUP(Table6[[#This Row],[نام شخص کارشناس نظارت]],Table1[],3,0)</f>
        <v>کارشناس تولید و فرایند نظارت</v>
      </c>
      <c r="I190" s="1">
        <f>COUNTIF(Table2[کد سیستم],Table6[[#This Row],[کد سیستم]])</f>
        <v>1</v>
      </c>
    </row>
    <row r="191" spans="1:9" x14ac:dyDescent="0.25">
      <c r="A191" s="1">
        <v>190</v>
      </c>
      <c r="B191" s="1" t="s">
        <v>1924</v>
      </c>
      <c r="C191" s="1" t="s">
        <v>1924</v>
      </c>
      <c r="D191" s="1" t="s">
        <v>3986</v>
      </c>
      <c r="E191" s="1" t="s">
        <v>549</v>
      </c>
      <c r="F191" s="1" t="str">
        <f>VLOOKUP(Table6[[#This Row],[نام کارشناس دفتر فنی]],Table1[],3,0)</f>
        <v>مدیر کنترل فرآیند و کیفیت</v>
      </c>
      <c r="G191" s="1" t="s">
        <v>1540</v>
      </c>
      <c r="H191" s="1" t="str">
        <f>VLOOKUP(Table6[[#This Row],[نام شخص کارشناس نظارت]],Table1[],3,0)</f>
        <v>کارشناس تولید و فرایند نظارت</v>
      </c>
      <c r="I191" s="1">
        <f>COUNTIF(Table2[کد سیستم],Table6[[#This Row],[کد سیستم]])</f>
        <v>1</v>
      </c>
    </row>
    <row r="192" spans="1:9" x14ac:dyDescent="0.25">
      <c r="A192" s="1">
        <v>191</v>
      </c>
      <c r="B192" s="1" t="s">
        <v>1926</v>
      </c>
      <c r="C192" s="1" t="s">
        <v>1926</v>
      </c>
      <c r="D192" s="1" t="s">
        <v>3986</v>
      </c>
      <c r="E192" s="1" t="s">
        <v>549</v>
      </c>
      <c r="F192" s="1" t="str">
        <f>VLOOKUP(Table6[[#This Row],[نام کارشناس دفتر فنی]],Table1[],3,0)</f>
        <v>مدیر کنترل فرآیند و کیفیت</v>
      </c>
      <c r="G192" s="1" t="s">
        <v>1540</v>
      </c>
      <c r="H192" s="1" t="str">
        <f>VLOOKUP(Table6[[#This Row],[نام شخص کارشناس نظارت]],Table1[],3,0)</f>
        <v>کارشناس تولید و فرایند نظارت</v>
      </c>
      <c r="I192" s="1">
        <f>COUNTIF(Table2[کد سیستم],Table6[[#This Row],[کد سیستم]])</f>
        <v>1</v>
      </c>
    </row>
    <row r="193" spans="1:9" x14ac:dyDescent="0.25">
      <c r="A193" s="1">
        <v>192</v>
      </c>
      <c r="B193" s="1" t="s">
        <v>1928</v>
      </c>
      <c r="C193" s="1" t="s">
        <v>1928</v>
      </c>
      <c r="D193" s="1" t="s">
        <v>3986</v>
      </c>
      <c r="E193" s="1" t="s">
        <v>549</v>
      </c>
      <c r="F193" s="1" t="str">
        <f>VLOOKUP(Table6[[#This Row],[نام کارشناس دفتر فنی]],Table1[],3,0)</f>
        <v>مدیر کنترل فرآیند و کیفیت</v>
      </c>
      <c r="G193" s="1" t="s">
        <v>1540</v>
      </c>
      <c r="H193" s="1" t="str">
        <f>VLOOKUP(Table6[[#This Row],[نام شخص کارشناس نظارت]],Table1[],3,0)</f>
        <v>کارشناس تولید و فرایند نظارت</v>
      </c>
      <c r="I193" s="1">
        <f>COUNTIF(Table2[کد سیستم],Table6[[#This Row],[کد سیستم]])</f>
        <v>1</v>
      </c>
    </row>
    <row r="194" spans="1:9" x14ac:dyDescent="0.25">
      <c r="A194" s="1">
        <v>193</v>
      </c>
      <c r="B194" s="1" t="s">
        <v>1930</v>
      </c>
      <c r="C194" s="1" t="s">
        <v>1930</v>
      </c>
      <c r="D194" s="1" t="s">
        <v>3986</v>
      </c>
      <c r="E194" s="1" t="s">
        <v>549</v>
      </c>
      <c r="F194" s="1" t="str">
        <f>VLOOKUP(Table6[[#This Row],[نام کارشناس دفتر فنی]],Table1[],3,0)</f>
        <v>مدیر کنترل فرآیند و کیفیت</v>
      </c>
      <c r="G194" s="1" t="s">
        <v>1540</v>
      </c>
      <c r="H194" s="1" t="str">
        <f>VLOOKUP(Table6[[#This Row],[نام شخص کارشناس نظارت]],Table1[],3,0)</f>
        <v>کارشناس تولید و فرایند نظارت</v>
      </c>
      <c r="I194" s="1">
        <f>COUNTIF(Table2[کد سیستم],Table6[[#This Row],[کد سیستم]])</f>
        <v>1</v>
      </c>
    </row>
    <row r="195" spans="1:9" x14ac:dyDescent="0.25">
      <c r="A195" s="1">
        <v>194</v>
      </c>
      <c r="B195" s="1" t="s">
        <v>1932</v>
      </c>
      <c r="C195" s="1" t="s">
        <v>1932</v>
      </c>
      <c r="D195" s="1" t="s">
        <v>3986</v>
      </c>
      <c r="E195" s="1" t="s">
        <v>549</v>
      </c>
      <c r="F195" s="1" t="str">
        <f>VLOOKUP(Table6[[#This Row],[نام کارشناس دفتر فنی]],Table1[],3,0)</f>
        <v>مدیر کنترل فرآیند و کیفیت</v>
      </c>
      <c r="G195" s="1" t="s">
        <v>1540</v>
      </c>
      <c r="H195" s="1" t="str">
        <f>VLOOKUP(Table6[[#This Row],[نام شخص کارشناس نظارت]],Table1[],3,0)</f>
        <v>کارشناس تولید و فرایند نظارت</v>
      </c>
      <c r="I195" s="1">
        <f>COUNTIF(Table2[کد سیستم],Table6[[#This Row],[کد سیستم]])</f>
        <v>1</v>
      </c>
    </row>
    <row r="196" spans="1:9" x14ac:dyDescent="0.25">
      <c r="A196" s="1">
        <v>195</v>
      </c>
      <c r="B196" s="1" t="s">
        <v>1934</v>
      </c>
      <c r="C196" s="1" t="s">
        <v>1934</v>
      </c>
      <c r="D196" s="1" t="s">
        <v>3986</v>
      </c>
      <c r="E196" s="1" t="s">
        <v>549</v>
      </c>
      <c r="F196" s="1" t="str">
        <f>VLOOKUP(Table6[[#This Row],[نام کارشناس دفتر فنی]],Table1[],3,0)</f>
        <v>مدیر کنترل فرآیند و کیفیت</v>
      </c>
      <c r="G196" s="1" t="s">
        <v>1540</v>
      </c>
      <c r="H196" s="1" t="str">
        <f>VLOOKUP(Table6[[#This Row],[نام شخص کارشناس نظارت]],Table1[],3,0)</f>
        <v>کارشناس تولید و فرایند نظارت</v>
      </c>
      <c r="I196" s="1">
        <f>COUNTIF(Table2[کد سیستم],Table6[[#This Row],[کد سیستم]])</f>
        <v>1</v>
      </c>
    </row>
    <row r="197" spans="1:9" x14ac:dyDescent="0.25">
      <c r="A197" s="1">
        <v>196</v>
      </c>
      <c r="B197" s="1" t="s">
        <v>1936</v>
      </c>
      <c r="C197" s="1" t="s">
        <v>1936</v>
      </c>
      <c r="D197" s="1" t="s">
        <v>3986</v>
      </c>
      <c r="E197" s="1" t="s">
        <v>549</v>
      </c>
      <c r="F197" s="1" t="str">
        <f>VLOOKUP(Table6[[#This Row],[نام کارشناس دفتر فنی]],Table1[],3,0)</f>
        <v>مدیر کنترل فرآیند و کیفیت</v>
      </c>
      <c r="G197" s="1" t="s">
        <v>1540</v>
      </c>
      <c r="H197" s="1" t="str">
        <f>VLOOKUP(Table6[[#This Row],[نام شخص کارشناس نظارت]],Table1[],3,0)</f>
        <v>کارشناس تولید و فرایند نظارت</v>
      </c>
      <c r="I197" s="1">
        <f>COUNTIF(Table2[کد سیستم],Table6[[#This Row],[کد سیستم]])</f>
        <v>1</v>
      </c>
    </row>
    <row r="198" spans="1:9" x14ac:dyDescent="0.25">
      <c r="A198" s="1">
        <v>197</v>
      </c>
      <c r="B198" s="1" t="s">
        <v>1938</v>
      </c>
      <c r="C198" s="1" t="s">
        <v>1938</v>
      </c>
      <c r="D198" s="1" t="s">
        <v>3986</v>
      </c>
      <c r="E198" s="1" t="s">
        <v>549</v>
      </c>
      <c r="F198" s="1" t="str">
        <f>VLOOKUP(Table6[[#This Row],[نام کارشناس دفتر فنی]],Table1[],3,0)</f>
        <v>مدیر کنترل فرآیند و کیفیت</v>
      </c>
      <c r="G198" s="1" t="s">
        <v>1540</v>
      </c>
      <c r="H198" s="1" t="str">
        <f>VLOOKUP(Table6[[#This Row],[نام شخص کارشناس نظارت]],Table1[],3,0)</f>
        <v>کارشناس تولید و فرایند نظارت</v>
      </c>
      <c r="I198" s="1">
        <f>COUNTIF(Table2[کد سیستم],Table6[[#This Row],[کد سیستم]])</f>
        <v>1</v>
      </c>
    </row>
    <row r="199" spans="1:9" x14ac:dyDescent="0.25">
      <c r="A199" s="1">
        <v>198</v>
      </c>
      <c r="B199" s="1" t="s">
        <v>1940</v>
      </c>
      <c r="C199" s="1" t="s">
        <v>1940</v>
      </c>
      <c r="D199" s="1" t="s">
        <v>3986</v>
      </c>
      <c r="E199" s="1" t="s">
        <v>549</v>
      </c>
      <c r="F199" s="1" t="str">
        <f>VLOOKUP(Table6[[#This Row],[نام کارشناس دفتر فنی]],Table1[],3,0)</f>
        <v>مدیر کنترل فرآیند و کیفیت</v>
      </c>
      <c r="G199" s="1" t="s">
        <v>1540</v>
      </c>
      <c r="H199" s="1" t="str">
        <f>VLOOKUP(Table6[[#This Row],[نام شخص کارشناس نظارت]],Table1[],3,0)</f>
        <v>کارشناس تولید و فرایند نظارت</v>
      </c>
      <c r="I199" s="1">
        <f>COUNTIF(Table2[کد سیستم],Table6[[#This Row],[کد سیستم]])</f>
        <v>1</v>
      </c>
    </row>
    <row r="200" spans="1:9" x14ac:dyDescent="0.25">
      <c r="A200" s="1">
        <v>199</v>
      </c>
      <c r="B200" s="1" t="s">
        <v>1942</v>
      </c>
      <c r="C200" s="1" t="s">
        <v>1942</v>
      </c>
      <c r="D200" s="1" t="s">
        <v>3986</v>
      </c>
      <c r="E200" s="1" t="s">
        <v>549</v>
      </c>
      <c r="F200" s="1" t="str">
        <f>VLOOKUP(Table6[[#This Row],[نام کارشناس دفتر فنی]],Table1[],3,0)</f>
        <v>مدیر کنترل فرآیند و کیفیت</v>
      </c>
      <c r="G200" s="1" t="s">
        <v>1540</v>
      </c>
      <c r="H200" s="1" t="str">
        <f>VLOOKUP(Table6[[#This Row],[نام شخص کارشناس نظارت]],Table1[],3,0)</f>
        <v>کارشناس تولید و فرایند نظارت</v>
      </c>
      <c r="I200" s="1">
        <f>COUNTIF(Table2[کد سیستم],Table6[[#This Row],[کد سیستم]])</f>
        <v>1</v>
      </c>
    </row>
    <row r="201" spans="1:9" x14ac:dyDescent="0.25">
      <c r="A201" s="1">
        <v>200</v>
      </c>
      <c r="B201" s="1" t="s">
        <v>1944</v>
      </c>
      <c r="C201" s="1" t="s">
        <v>1944</v>
      </c>
      <c r="D201" s="1" t="s">
        <v>3986</v>
      </c>
      <c r="E201" s="1" t="s">
        <v>549</v>
      </c>
      <c r="F201" s="1" t="str">
        <f>VLOOKUP(Table6[[#This Row],[نام کارشناس دفتر فنی]],Table1[],3,0)</f>
        <v>مدیر کنترل فرآیند و کیفیت</v>
      </c>
      <c r="G201" s="1" t="s">
        <v>1540</v>
      </c>
      <c r="H201" s="1" t="str">
        <f>VLOOKUP(Table6[[#This Row],[نام شخص کارشناس نظارت]],Table1[],3,0)</f>
        <v>کارشناس تولید و فرایند نظارت</v>
      </c>
      <c r="I201" s="1">
        <f>COUNTIF(Table2[کد سیستم],Table6[[#This Row],[کد سیستم]])</f>
        <v>1</v>
      </c>
    </row>
    <row r="202" spans="1:9" x14ac:dyDescent="0.25">
      <c r="A202" s="1">
        <v>201</v>
      </c>
      <c r="B202" s="1" t="s">
        <v>1946</v>
      </c>
      <c r="C202" s="1" t="s">
        <v>1946</v>
      </c>
      <c r="D202" s="1" t="s">
        <v>3986</v>
      </c>
      <c r="E202" s="1" t="s">
        <v>549</v>
      </c>
      <c r="F202" s="1" t="str">
        <f>VLOOKUP(Table6[[#This Row],[نام کارشناس دفتر فنی]],Table1[],3,0)</f>
        <v>مدیر کنترل فرآیند و کیفیت</v>
      </c>
      <c r="G202" s="1" t="s">
        <v>1540</v>
      </c>
      <c r="H202" s="1" t="str">
        <f>VLOOKUP(Table6[[#This Row],[نام شخص کارشناس نظارت]],Table1[],3,0)</f>
        <v>کارشناس تولید و فرایند نظارت</v>
      </c>
      <c r="I202" s="1">
        <f>COUNTIF(Table2[کد سیستم],Table6[[#This Row],[کد سیستم]])</f>
        <v>1</v>
      </c>
    </row>
    <row r="203" spans="1:9" x14ac:dyDescent="0.25">
      <c r="A203" s="1">
        <v>202</v>
      </c>
      <c r="B203" s="1" t="s">
        <v>1948</v>
      </c>
      <c r="C203" s="1" t="s">
        <v>1948</v>
      </c>
      <c r="D203" s="1" t="s">
        <v>3986</v>
      </c>
      <c r="E203" s="1" t="s">
        <v>549</v>
      </c>
      <c r="F203" s="1" t="str">
        <f>VLOOKUP(Table6[[#This Row],[نام کارشناس دفتر فنی]],Table1[],3,0)</f>
        <v>مدیر کنترل فرآیند و کیفیت</v>
      </c>
      <c r="G203" s="1" t="s">
        <v>1540</v>
      </c>
      <c r="H203" s="1" t="str">
        <f>VLOOKUP(Table6[[#This Row],[نام شخص کارشناس نظارت]],Table1[],3,0)</f>
        <v>کارشناس تولید و فرایند نظارت</v>
      </c>
      <c r="I203" s="1">
        <f>COUNTIF(Table2[کد سیستم],Table6[[#This Row],[کد سیستم]])</f>
        <v>1</v>
      </c>
    </row>
    <row r="204" spans="1:9" x14ac:dyDescent="0.25">
      <c r="A204" s="1">
        <v>203</v>
      </c>
      <c r="B204" s="1" t="s">
        <v>1950</v>
      </c>
      <c r="C204" s="1" t="s">
        <v>1950</v>
      </c>
      <c r="D204" s="1" t="s">
        <v>3986</v>
      </c>
      <c r="E204" s="1" t="s">
        <v>549</v>
      </c>
      <c r="F204" s="1" t="str">
        <f>VLOOKUP(Table6[[#This Row],[نام کارشناس دفتر فنی]],Table1[],3,0)</f>
        <v>مدیر کنترل فرآیند و کیفیت</v>
      </c>
      <c r="G204" s="1" t="s">
        <v>1540</v>
      </c>
      <c r="H204" s="1" t="str">
        <f>VLOOKUP(Table6[[#This Row],[نام شخص کارشناس نظارت]],Table1[],3,0)</f>
        <v>کارشناس تولید و فرایند نظارت</v>
      </c>
      <c r="I204" s="1">
        <f>COUNTIF(Table2[کد سیستم],Table6[[#This Row],[کد سیستم]])</f>
        <v>1</v>
      </c>
    </row>
    <row r="205" spans="1:9" x14ac:dyDescent="0.25">
      <c r="A205" s="1">
        <v>204</v>
      </c>
      <c r="B205" s="1" t="s">
        <v>1952</v>
      </c>
      <c r="C205" s="1" t="s">
        <v>1952</v>
      </c>
      <c r="D205" s="1" t="s">
        <v>3986</v>
      </c>
      <c r="E205" s="1" t="s">
        <v>549</v>
      </c>
      <c r="F205" s="1" t="str">
        <f>VLOOKUP(Table6[[#This Row],[نام کارشناس دفتر فنی]],Table1[],3,0)</f>
        <v>مدیر کنترل فرآیند و کیفیت</v>
      </c>
      <c r="G205" s="1" t="s">
        <v>1540</v>
      </c>
      <c r="H205" s="1" t="str">
        <f>VLOOKUP(Table6[[#This Row],[نام شخص کارشناس نظارت]],Table1[],3,0)</f>
        <v>کارشناس تولید و فرایند نظارت</v>
      </c>
      <c r="I205" s="1">
        <f>COUNTIF(Table2[کد سیستم],Table6[[#This Row],[کد سیستم]])</f>
        <v>1</v>
      </c>
    </row>
    <row r="206" spans="1:9" x14ac:dyDescent="0.25">
      <c r="A206" s="1">
        <v>205</v>
      </c>
      <c r="B206" s="1" t="s">
        <v>1954</v>
      </c>
      <c r="C206" s="1" t="s">
        <v>1954</v>
      </c>
      <c r="D206" s="1" t="s">
        <v>3986</v>
      </c>
      <c r="E206" s="1" t="s">
        <v>549</v>
      </c>
      <c r="F206" s="1" t="str">
        <f>VLOOKUP(Table6[[#This Row],[نام کارشناس دفتر فنی]],Table1[],3,0)</f>
        <v>مدیر کنترل فرآیند و کیفیت</v>
      </c>
      <c r="G206" s="1" t="s">
        <v>1540</v>
      </c>
      <c r="H206" s="1" t="str">
        <f>VLOOKUP(Table6[[#This Row],[نام شخص کارشناس نظارت]],Table1[],3,0)</f>
        <v>کارشناس تولید و فرایند نظارت</v>
      </c>
      <c r="I206" s="1">
        <f>COUNTIF(Table2[کد سیستم],Table6[[#This Row],[کد سیستم]])</f>
        <v>1</v>
      </c>
    </row>
    <row r="207" spans="1:9" x14ac:dyDescent="0.25">
      <c r="A207" s="1">
        <v>206</v>
      </c>
      <c r="B207" s="1" t="s">
        <v>1956</v>
      </c>
      <c r="C207" s="1" t="s">
        <v>1956</v>
      </c>
      <c r="D207" s="1" t="s">
        <v>3986</v>
      </c>
      <c r="E207" s="1" t="s">
        <v>549</v>
      </c>
      <c r="F207" s="1" t="str">
        <f>VLOOKUP(Table6[[#This Row],[نام کارشناس دفتر فنی]],Table1[],3,0)</f>
        <v>مدیر کنترل فرآیند و کیفیت</v>
      </c>
      <c r="G207" s="1" t="s">
        <v>1540</v>
      </c>
      <c r="H207" s="1" t="str">
        <f>VLOOKUP(Table6[[#This Row],[نام شخص کارشناس نظارت]],Table1[],3,0)</f>
        <v>کارشناس تولید و فرایند نظارت</v>
      </c>
      <c r="I207" s="1">
        <f>COUNTIF(Table2[کد سیستم],Table6[[#This Row],[کد سیستم]])</f>
        <v>1</v>
      </c>
    </row>
    <row r="208" spans="1:9" x14ac:dyDescent="0.25">
      <c r="A208" s="1">
        <v>207</v>
      </c>
      <c r="B208" s="1" t="s">
        <v>1958</v>
      </c>
      <c r="C208" s="1" t="s">
        <v>1958</v>
      </c>
      <c r="D208" s="1" t="s">
        <v>3986</v>
      </c>
      <c r="E208" s="1" t="s">
        <v>549</v>
      </c>
      <c r="F208" s="1" t="str">
        <f>VLOOKUP(Table6[[#This Row],[نام کارشناس دفتر فنی]],Table1[],3,0)</f>
        <v>مدیر کنترل فرآیند و کیفیت</v>
      </c>
      <c r="G208" s="1" t="s">
        <v>1540</v>
      </c>
      <c r="H208" s="1" t="str">
        <f>VLOOKUP(Table6[[#This Row],[نام شخص کارشناس نظارت]],Table1[],3,0)</f>
        <v>کارشناس تولید و فرایند نظارت</v>
      </c>
      <c r="I208" s="1">
        <f>COUNTIF(Table2[کد سیستم],Table6[[#This Row],[کد سیستم]])</f>
        <v>1</v>
      </c>
    </row>
    <row r="209" spans="1:9" x14ac:dyDescent="0.25">
      <c r="A209" s="1">
        <v>208</v>
      </c>
      <c r="B209" s="1" t="s">
        <v>1960</v>
      </c>
      <c r="C209" s="1" t="s">
        <v>1960</v>
      </c>
      <c r="D209" s="1" t="s">
        <v>3986</v>
      </c>
      <c r="E209" s="1" t="s">
        <v>549</v>
      </c>
      <c r="F209" s="1" t="str">
        <f>VLOOKUP(Table6[[#This Row],[نام کارشناس دفتر فنی]],Table1[],3,0)</f>
        <v>مدیر کنترل فرآیند و کیفیت</v>
      </c>
      <c r="G209" s="1" t="s">
        <v>1540</v>
      </c>
      <c r="H209" s="1" t="str">
        <f>VLOOKUP(Table6[[#This Row],[نام شخص کارشناس نظارت]],Table1[],3,0)</f>
        <v>کارشناس تولید و فرایند نظارت</v>
      </c>
      <c r="I209" s="1">
        <f>COUNTIF(Table2[کد سیستم],Table6[[#This Row],[کد سیستم]])</f>
        <v>1</v>
      </c>
    </row>
    <row r="210" spans="1:9" x14ac:dyDescent="0.25">
      <c r="A210" s="1">
        <v>209</v>
      </c>
      <c r="B210" s="1" t="s">
        <v>1962</v>
      </c>
      <c r="C210" s="1" t="s">
        <v>1962</v>
      </c>
      <c r="D210" s="1" t="s">
        <v>3986</v>
      </c>
      <c r="E210" s="1" t="s">
        <v>549</v>
      </c>
      <c r="F210" s="1" t="str">
        <f>VLOOKUP(Table6[[#This Row],[نام کارشناس دفتر فنی]],Table1[],3,0)</f>
        <v>مدیر کنترل فرآیند و کیفیت</v>
      </c>
      <c r="G210" s="1" t="s">
        <v>1540</v>
      </c>
      <c r="H210" s="1" t="str">
        <f>VLOOKUP(Table6[[#This Row],[نام شخص کارشناس نظارت]],Table1[],3,0)</f>
        <v>کارشناس تولید و فرایند نظارت</v>
      </c>
      <c r="I210" s="1">
        <f>COUNTIF(Table2[کد سیستم],Table6[[#This Row],[کد سیستم]])</f>
        <v>1</v>
      </c>
    </row>
    <row r="211" spans="1:9" x14ac:dyDescent="0.25">
      <c r="A211" s="1">
        <v>210</v>
      </c>
      <c r="B211" s="1" t="s">
        <v>1964</v>
      </c>
      <c r="C211" s="1" t="s">
        <v>1964</v>
      </c>
      <c r="D211" s="1" t="s">
        <v>3986</v>
      </c>
      <c r="E211" s="1" t="s">
        <v>549</v>
      </c>
      <c r="F211" s="1" t="str">
        <f>VLOOKUP(Table6[[#This Row],[نام کارشناس دفتر فنی]],Table1[],3,0)</f>
        <v>مدیر کنترل فرآیند و کیفیت</v>
      </c>
      <c r="G211" s="1" t="s">
        <v>1540</v>
      </c>
      <c r="H211" s="1" t="str">
        <f>VLOOKUP(Table6[[#This Row],[نام شخص کارشناس نظارت]],Table1[],3,0)</f>
        <v>کارشناس تولید و فرایند نظارت</v>
      </c>
      <c r="I211" s="1">
        <f>COUNTIF(Table2[کد سیستم],Table6[[#This Row],[کد سیستم]])</f>
        <v>1</v>
      </c>
    </row>
    <row r="212" spans="1:9" x14ac:dyDescent="0.25">
      <c r="A212" s="1">
        <v>211</v>
      </c>
      <c r="B212" s="1" t="s">
        <v>1966</v>
      </c>
      <c r="C212" s="1" t="s">
        <v>1966</v>
      </c>
      <c r="D212" s="1" t="s">
        <v>3986</v>
      </c>
      <c r="E212" s="1" t="s">
        <v>549</v>
      </c>
      <c r="F212" s="1" t="str">
        <f>VLOOKUP(Table6[[#This Row],[نام کارشناس دفتر فنی]],Table1[],3,0)</f>
        <v>مدیر کنترل فرآیند و کیفیت</v>
      </c>
      <c r="G212" s="1" t="s">
        <v>1540</v>
      </c>
      <c r="H212" s="1" t="str">
        <f>VLOOKUP(Table6[[#This Row],[نام شخص کارشناس نظارت]],Table1[],3,0)</f>
        <v>کارشناس تولید و فرایند نظارت</v>
      </c>
      <c r="I212" s="1">
        <f>COUNTIF(Table2[کد سیستم],Table6[[#This Row],[کد سیستم]])</f>
        <v>1</v>
      </c>
    </row>
    <row r="213" spans="1:9" x14ac:dyDescent="0.25">
      <c r="A213" s="1">
        <v>212</v>
      </c>
      <c r="B213" s="1" t="s">
        <v>1968</v>
      </c>
      <c r="C213" s="1" t="s">
        <v>1968</v>
      </c>
      <c r="D213" s="1" t="s">
        <v>3986</v>
      </c>
      <c r="E213" s="1" t="s">
        <v>549</v>
      </c>
      <c r="F213" s="1" t="str">
        <f>VLOOKUP(Table6[[#This Row],[نام کارشناس دفتر فنی]],Table1[],3,0)</f>
        <v>مدیر کنترل فرآیند و کیفیت</v>
      </c>
      <c r="G213" s="1" t="s">
        <v>1540</v>
      </c>
      <c r="H213" s="1" t="str">
        <f>VLOOKUP(Table6[[#This Row],[نام شخص کارشناس نظارت]],Table1[],3,0)</f>
        <v>کارشناس تولید و فرایند نظارت</v>
      </c>
      <c r="I213" s="1">
        <f>COUNTIF(Table2[کد سیستم],Table6[[#This Row],[کد سیستم]])</f>
        <v>1</v>
      </c>
    </row>
    <row r="214" spans="1:9" x14ac:dyDescent="0.25">
      <c r="A214" s="1">
        <v>213</v>
      </c>
      <c r="B214" s="1" t="s">
        <v>1970</v>
      </c>
      <c r="C214" s="1" t="s">
        <v>1970</v>
      </c>
      <c r="D214" s="1" t="s">
        <v>3986</v>
      </c>
      <c r="E214" s="1" t="s">
        <v>549</v>
      </c>
      <c r="F214" s="1" t="str">
        <f>VLOOKUP(Table6[[#This Row],[نام کارشناس دفتر فنی]],Table1[],3,0)</f>
        <v>مدیر کنترل فرآیند و کیفیت</v>
      </c>
      <c r="G214" s="1" t="s">
        <v>1540</v>
      </c>
      <c r="H214" s="1" t="str">
        <f>VLOOKUP(Table6[[#This Row],[نام شخص کارشناس نظارت]],Table1[],3,0)</f>
        <v>کارشناس تولید و فرایند نظارت</v>
      </c>
      <c r="I214" s="1">
        <f>COUNTIF(Table2[کد سیستم],Table6[[#This Row],[کد سیستم]])</f>
        <v>1</v>
      </c>
    </row>
    <row r="215" spans="1:9" x14ac:dyDescent="0.25">
      <c r="A215" s="1">
        <v>214</v>
      </c>
      <c r="B215" s="1" t="s">
        <v>1972</v>
      </c>
      <c r="C215" s="1" t="s">
        <v>1972</v>
      </c>
      <c r="D215" s="1" t="s">
        <v>3986</v>
      </c>
      <c r="E215" s="1" t="s">
        <v>549</v>
      </c>
      <c r="F215" s="1" t="str">
        <f>VLOOKUP(Table6[[#This Row],[نام کارشناس دفتر فنی]],Table1[],3,0)</f>
        <v>مدیر کنترل فرآیند و کیفیت</v>
      </c>
      <c r="G215" s="1" t="s">
        <v>1540</v>
      </c>
      <c r="H215" s="1" t="str">
        <f>VLOOKUP(Table6[[#This Row],[نام شخص کارشناس نظارت]],Table1[],3,0)</f>
        <v>کارشناس تولید و فرایند نظارت</v>
      </c>
      <c r="I215" s="1">
        <f>COUNTIF(Table2[کد سیستم],Table6[[#This Row],[کد سیستم]])</f>
        <v>1</v>
      </c>
    </row>
    <row r="216" spans="1:9" x14ac:dyDescent="0.25">
      <c r="A216" s="1">
        <v>215</v>
      </c>
      <c r="B216" s="1" t="s">
        <v>1974</v>
      </c>
      <c r="C216" s="1" t="s">
        <v>1974</v>
      </c>
      <c r="D216" s="1" t="s">
        <v>3986</v>
      </c>
      <c r="E216" s="1" t="s">
        <v>549</v>
      </c>
      <c r="F216" s="1" t="str">
        <f>VLOOKUP(Table6[[#This Row],[نام کارشناس دفتر فنی]],Table1[],3,0)</f>
        <v>مدیر کنترل فرآیند و کیفیت</v>
      </c>
      <c r="G216" s="1" t="s">
        <v>1540</v>
      </c>
      <c r="H216" s="1" t="str">
        <f>VLOOKUP(Table6[[#This Row],[نام شخص کارشناس نظارت]],Table1[],3,0)</f>
        <v>کارشناس تولید و فرایند نظارت</v>
      </c>
      <c r="I216" s="1">
        <f>COUNTIF(Table2[کد سیستم],Table6[[#This Row],[کد سیستم]])</f>
        <v>1</v>
      </c>
    </row>
    <row r="217" spans="1:9" x14ac:dyDescent="0.25">
      <c r="A217" s="1">
        <v>216</v>
      </c>
      <c r="B217" s="1" t="s">
        <v>1976</v>
      </c>
      <c r="C217" s="1" t="s">
        <v>1976</v>
      </c>
      <c r="D217" s="1" t="s">
        <v>3986</v>
      </c>
      <c r="E217" s="1" t="s">
        <v>549</v>
      </c>
      <c r="F217" s="1" t="str">
        <f>VLOOKUP(Table6[[#This Row],[نام کارشناس دفتر فنی]],Table1[],3,0)</f>
        <v>مدیر کنترل فرآیند و کیفیت</v>
      </c>
      <c r="G217" s="1" t="s">
        <v>1540</v>
      </c>
      <c r="H217" s="1" t="str">
        <f>VLOOKUP(Table6[[#This Row],[نام شخص کارشناس نظارت]],Table1[],3,0)</f>
        <v>کارشناس تولید و فرایند نظارت</v>
      </c>
      <c r="I217" s="1">
        <f>COUNTIF(Table2[کد سیستم],Table6[[#This Row],[کد سیستم]])</f>
        <v>1</v>
      </c>
    </row>
    <row r="218" spans="1:9" x14ac:dyDescent="0.25">
      <c r="A218" s="1">
        <v>217</v>
      </c>
      <c r="B218" s="1" t="s">
        <v>1978</v>
      </c>
      <c r="C218" s="1" t="s">
        <v>1978</v>
      </c>
      <c r="D218" s="1" t="s">
        <v>3986</v>
      </c>
      <c r="E218" s="1" t="s">
        <v>549</v>
      </c>
      <c r="F218" s="1" t="str">
        <f>VLOOKUP(Table6[[#This Row],[نام کارشناس دفتر فنی]],Table1[],3,0)</f>
        <v>مدیر کنترل فرآیند و کیفیت</v>
      </c>
      <c r="G218" s="1" t="s">
        <v>1540</v>
      </c>
      <c r="H218" s="1" t="str">
        <f>VLOOKUP(Table6[[#This Row],[نام شخص کارشناس نظارت]],Table1[],3,0)</f>
        <v>کارشناس تولید و فرایند نظارت</v>
      </c>
      <c r="I218" s="1">
        <f>COUNTIF(Table2[کد سیستم],Table6[[#This Row],[کد سیستم]])</f>
        <v>1</v>
      </c>
    </row>
    <row r="219" spans="1:9" x14ac:dyDescent="0.25">
      <c r="A219" s="1">
        <v>218</v>
      </c>
      <c r="B219" s="1" t="s">
        <v>1980</v>
      </c>
      <c r="C219" s="1" t="s">
        <v>1980</v>
      </c>
      <c r="D219" s="1" t="s">
        <v>3986</v>
      </c>
      <c r="E219" s="1" t="s">
        <v>549</v>
      </c>
      <c r="F219" s="1" t="str">
        <f>VLOOKUP(Table6[[#This Row],[نام کارشناس دفتر فنی]],Table1[],3,0)</f>
        <v>مدیر کنترل فرآیند و کیفیت</v>
      </c>
      <c r="G219" s="1" t="s">
        <v>1540</v>
      </c>
      <c r="H219" s="1" t="str">
        <f>VLOOKUP(Table6[[#This Row],[نام شخص کارشناس نظارت]],Table1[],3,0)</f>
        <v>کارشناس تولید و فرایند نظارت</v>
      </c>
      <c r="I219" s="1">
        <f>COUNTIF(Table2[کد سیستم],Table6[[#This Row],[کد سیستم]])</f>
        <v>1</v>
      </c>
    </row>
    <row r="220" spans="1:9" x14ac:dyDescent="0.25">
      <c r="A220" s="1">
        <v>219</v>
      </c>
      <c r="B220" s="1" t="s">
        <v>1982</v>
      </c>
      <c r="C220" s="1" t="s">
        <v>1982</v>
      </c>
      <c r="D220" s="1" t="s">
        <v>3986</v>
      </c>
      <c r="E220" s="1" t="s">
        <v>549</v>
      </c>
      <c r="F220" s="1" t="str">
        <f>VLOOKUP(Table6[[#This Row],[نام کارشناس دفتر فنی]],Table1[],3,0)</f>
        <v>مدیر کنترل فرآیند و کیفیت</v>
      </c>
      <c r="G220" s="1" t="s">
        <v>1540</v>
      </c>
      <c r="H220" s="1" t="str">
        <f>VLOOKUP(Table6[[#This Row],[نام شخص کارشناس نظارت]],Table1[],3,0)</f>
        <v>کارشناس تولید و فرایند نظارت</v>
      </c>
      <c r="I220" s="1">
        <f>COUNTIF(Table2[کد سیستم],Table6[[#This Row],[کد سیستم]])</f>
        <v>1</v>
      </c>
    </row>
    <row r="221" spans="1:9" x14ac:dyDescent="0.25">
      <c r="A221" s="1">
        <v>220</v>
      </c>
      <c r="B221" s="1" t="s">
        <v>1984</v>
      </c>
      <c r="C221" s="1" t="s">
        <v>1984</v>
      </c>
      <c r="D221" s="1" t="s">
        <v>3986</v>
      </c>
      <c r="E221" s="1" t="s">
        <v>549</v>
      </c>
      <c r="F221" s="1" t="str">
        <f>VLOOKUP(Table6[[#This Row],[نام کارشناس دفتر فنی]],Table1[],3,0)</f>
        <v>مدیر کنترل فرآیند و کیفیت</v>
      </c>
      <c r="G221" s="1" t="s">
        <v>1540</v>
      </c>
      <c r="H221" s="1" t="str">
        <f>VLOOKUP(Table6[[#This Row],[نام شخص کارشناس نظارت]],Table1[],3,0)</f>
        <v>کارشناس تولید و فرایند نظارت</v>
      </c>
      <c r="I221" s="1">
        <f>COUNTIF(Table2[کد سیستم],Table6[[#This Row],[کد سیستم]])</f>
        <v>1</v>
      </c>
    </row>
    <row r="222" spans="1:9" x14ac:dyDescent="0.25">
      <c r="A222" s="1">
        <v>221</v>
      </c>
      <c r="B222" s="1" t="s">
        <v>1986</v>
      </c>
      <c r="C222" s="1" t="s">
        <v>1986</v>
      </c>
      <c r="D222" s="1" t="s">
        <v>3986</v>
      </c>
      <c r="E222" s="1" t="s">
        <v>549</v>
      </c>
      <c r="F222" s="1" t="str">
        <f>VLOOKUP(Table6[[#This Row],[نام کارشناس دفتر فنی]],Table1[],3,0)</f>
        <v>مدیر کنترل فرآیند و کیفیت</v>
      </c>
      <c r="G222" s="1" t="s">
        <v>1540</v>
      </c>
      <c r="H222" s="1" t="str">
        <f>VLOOKUP(Table6[[#This Row],[نام شخص کارشناس نظارت]],Table1[],3,0)</f>
        <v>کارشناس تولید و فرایند نظارت</v>
      </c>
      <c r="I222" s="1">
        <f>COUNTIF(Table2[کد سیستم],Table6[[#This Row],[کد سیستم]])</f>
        <v>1</v>
      </c>
    </row>
    <row r="223" spans="1:9" x14ac:dyDescent="0.25">
      <c r="A223" s="1">
        <v>222</v>
      </c>
      <c r="B223" s="1" t="s">
        <v>1988</v>
      </c>
      <c r="C223" s="1" t="s">
        <v>1988</v>
      </c>
      <c r="D223" s="1" t="s">
        <v>3986</v>
      </c>
      <c r="E223" s="1" t="s">
        <v>549</v>
      </c>
      <c r="F223" s="1" t="str">
        <f>VLOOKUP(Table6[[#This Row],[نام کارشناس دفتر فنی]],Table1[],3,0)</f>
        <v>مدیر کنترل فرآیند و کیفیت</v>
      </c>
      <c r="G223" s="1" t="s">
        <v>1540</v>
      </c>
      <c r="H223" s="1" t="str">
        <f>VLOOKUP(Table6[[#This Row],[نام شخص کارشناس نظارت]],Table1[],3,0)</f>
        <v>کارشناس تولید و فرایند نظارت</v>
      </c>
      <c r="I223" s="1">
        <f>COUNTIF(Table2[کد سیستم],Table6[[#This Row],[کد سیستم]])</f>
        <v>1</v>
      </c>
    </row>
    <row r="224" spans="1:9" x14ac:dyDescent="0.25">
      <c r="A224" s="1">
        <v>223</v>
      </c>
      <c r="B224" s="1" t="s">
        <v>1990</v>
      </c>
      <c r="C224" s="1" t="s">
        <v>1990</v>
      </c>
      <c r="D224" s="1" t="s">
        <v>3986</v>
      </c>
      <c r="E224" s="1" t="s">
        <v>549</v>
      </c>
      <c r="F224" s="1" t="str">
        <f>VLOOKUP(Table6[[#This Row],[نام کارشناس دفتر فنی]],Table1[],3,0)</f>
        <v>مدیر کنترل فرآیند و کیفیت</v>
      </c>
      <c r="G224" s="1" t="s">
        <v>1540</v>
      </c>
      <c r="H224" s="1" t="str">
        <f>VLOOKUP(Table6[[#This Row],[نام شخص کارشناس نظارت]],Table1[],3,0)</f>
        <v>کارشناس تولید و فرایند نظارت</v>
      </c>
      <c r="I224" s="1">
        <f>COUNTIF(Table2[کد سیستم],Table6[[#This Row],[کد سیستم]])</f>
        <v>1</v>
      </c>
    </row>
    <row r="225" spans="1:9" x14ac:dyDescent="0.25">
      <c r="A225" s="1">
        <v>224</v>
      </c>
      <c r="B225" s="1" t="s">
        <v>1992</v>
      </c>
      <c r="C225" s="1" t="s">
        <v>1992</v>
      </c>
      <c r="D225" s="1" t="s">
        <v>3986</v>
      </c>
      <c r="E225" s="1" t="s">
        <v>549</v>
      </c>
      <c r="F225" s="1" t="str">
        <f>VLOOKUP(Table6[[#This Row],[نام کارشناس دفتر فنی]],Table1[],3,0)</f>
        <v>مدیر کنترل فرآیند و کیفیت</v>
      </c>
      <c r="G225" s="1" t="s">
        <v>1540</v>
      </c>
      <c r="H225" s="1" t="str">
        <f>VLOOKUP(Table6[[#This Row],[نام شخص کارشناس نظارت]],Table1[],3,0)</f>
        <v>کارشناس تولید و فرایند نظارت</v>
      </c>
      <c r="I225" s="1">
        <f>COUNTIF(Table2[کد سیستم],Table6[[#This Row],[کد سیستم]])</f>
        <v>1</v>
      </c>
    </row>
    <row r="226" spans="1:9" x14ac:dyDescent="0.25">
      <c r="A226" s="1">
        <v>225</v>
      </c>
      <c r="B226" s="1" t="s">
        <v>1994</v>
      </c>
      <c r="C226" s="1" t="s">
        <v>1994</v>
      </c>
      <c r="D226" s="1" t="s">
        <v>3986</v>
      </c>
      <c r="E226" s="1" t="s">
        <v>549</v>
      </c>
      <c r="F226" s="1" t="str">
        <f>VLOOKUP(Table6[[#This Row],[نام کارشناس دفتر فنی]],Table1[],3,0)</f>
        <v>مدیر کنترل فرآیند و کیفیت</v>
      </c>
      <c r="G226" s="1" t="s">
        <v>1540</v>
      </c>
      <c r="H226" s="1" t="str">
        <f>VLOOKUP(Table6[[#This Row],[نام شخص کارشناس نظارت]],Table1[],3,0)</f>
        <v>کارشناس تولید و فرایند نظارت</v>
      </c>
      <c r="I226" s="1">
        <f>COUNTIF(Table2[کد سیستم],Table6[[#This Row],[کد سیستم]])</f>
        <v>1</v>
      </c>
    </row>
    <row r="227" spans="1:9" x14ac:dyDescent="0.25">
      <c r="A227" s="1">
        <v>226</v>
      </c>
      <c r="B227" s="1" t="s">
        <v>1996</v>
      </c>
      <c r="C227" s="1" t="s">
        <v>1996</v>
      </c>
      <c r="D227" s="1" t="s">
        <v>3986</v>
      </c>
      <c r="E227" s="1" t="s">
        <v>549</v>
      </c>
      <c r="F227" s="1" t="str">
        <f>VLOOKUP(Table6[[#This Row],[نام کارشناس دفتر فنی]],Table1[],3,0)</f>
        <v>مدیر کنترل فرآیند و کیفیت</v>
      </c>
      <c r="G227" s="1" t="s">
        <v>1540</v>
      </c>
      <c r="H227" s="1" t="str">
        <f>VLOOKUP(Table6[[#This Row],[نام شخص کارشناس نظارت]],Table1[],3,0)</f>
        <v>کارشناس تولید و فرایند نظارت</v>
      </c>
      <c r="I227" s="1">
        <f>COUNTIF(Table2[کد سیستم],Table6[[#This Row],[کد سیستم]])</f>
        <v>1</v>
      </c>
    </row>
    <row r="228" spans="1:9" x14ac:dyDescent="0.25">
      <c r="A228" s="1">
        <v>227</v>
      </c>
      <c r="B228" s="1" t="s">
        <v>1998</v>
      </c>
      <c r="C228" s="1" t="s">
        <v>1998</v>
      </c>
      <c r="D228" s="1" t="s">
        <v>3986</v>
      </c>
      <c r="E228" s="1" t="s">
        <v>549</v>
      </c>
      <c r="F228" s="1" t="str">
        <f>VLOOKUP(Table6[[#This Row],[نام کارشناس دفتر فنی]],Table1[],3,0)</f>
        <v>مدیر کنترل فرآیند و کیفیت</v>
      </c>
      <c r="G228" s="1" t="s">
        <v>1540</v>
      </c>
      <c r="H228" s="1" t="str">
        <f>VLOOKUP(Table6[[#This Row],[نام شخص کارشناس نظارت]],Table1[],3,0)</f>
        <v>کارشناس تولید و فرایند نظارت</v>
      </c>
      <c r="I228" s="1">
        <f>COUNTIF(Table2[کد سیستم],Table6[[#This Row],[کد سیستم]])</f>
        <v>1</v>
      </c>
    </row>
    <row r="229" spans="1:9" x14ac:dyDescent="0.25">
      <c r="A229" s="1">
        <v>228</v>
      </c>
      <c r="B229" s="1" t="s">
        <v>2000</v>
      </c>
      <c r="C229" s="1" t="s">
        <v>2000</v>
      </c>
      <c r="D229" s="1" t="s">
        <v>3986</v>
      </c>
      <c r="E229" s="1" t="s">
        <v>549</v>
      </c>
      <c r="F229" s="1" t="str">
        <f>VLOOKUP(Table6[[#This Row],[نام کارشناس دفتر فنی]],Table1[],3,0)</f>
        <v>مدیر کنترل فرآیند و کیفیت</v>
      </c>
      <c r="G229" s="1" t="s">
        <v>1540</v>
      </c>
      <c r="H229" s="1" t="str">
        <f>VLOOKUP(Table6[[#This Row],[نام شخص کارشناس نظارت]],Table1[],3,0)</f>
        <v>کارشناس تولید و فرایند نظارت</v>
      </c>
      <c r="I229" s="1">
        <f>COUNTIF(Table2[کد سیستم],Table6[[#This Row],[کد سیستم]])</f>
        <v>1</v>
      </c>
    </row>
    <row r="230" spans="1:9" x14ac:dyDescent="0.25">
      <c r="A230" s="1">
        <v>229</v>
      </c>
      <c r="B230" s="1" t="s">
        <v>2002</v>
      </c>
      <c r="C230" s="1" t="s">
        <v>2002</v>
      </c>
      <c r="D230" s="1" t="s">
        <v>3986</v>
      </c>
      <c r="E230" s="1" t="s">
        <v>549</v>
      </c>
      <c r="F230" s="1" t="str">
        <f>VLOOKUP(Table6[[#This Row],[نام کارشناس دفتر فنی]],Table1[],3,0)</f>
        <v>مدیر کنترل فرآیند و کیفیت</v>
      </c>
      <c r="G230" s="1" t="s">
        <v>1540</v>
      </c>
      <c r="H230" s="1" t="str">
        <f>VLOOKUP(Table6[[#This Row],[نام شخص کارشناس نظارت]],Table1[],3,0)</f>
        <v>کارشناس تولید و فرایند نظارت</v>
      </c>
      <c r="I230" s="1">
        <f>COUNTIF(Table2[کد سیستم],Table6[[#This Row],[کد سیستم]])</f>
        <v>1</v>
      </c>
    </row>
    <row r="231" spans="1:9" x14ac:dyDescent="0.25">
      <c r="A231" s="1">
        <v>230</v>
      </c>
      <c r="B231" s="1" t="s">
        <v>2004</v>
      </c>
      <c r="C231" s="1" t="s">
        <v>2004</v>
      </c>
      <c r="D231" s="1" t="s">
        <v>3986</v>
      </c>
      <c r="E231" s="1" t="s">
        <v>549</v>
      </c>
      <c r="F231" s="1" t="str">
        <f>VLOOKUP(Table6[[#This Row],[نام کارشناس دفتر فنی]],Table1[],3,0)</f>
        <v>مدیر کنترل فرآیند و کیفیت</v>
      </c>
      <c r="G231" s="1" t="s">
        <v>1540</v>
      </c>
      <c r="H231" s="1" t="str">
        <f>VLOOKUP(Table6[[#This Row],[نام شخص کارشناس نظارت]],Table1[],3,0)</f>
        <v>کارشناس تولید و فرایند نظارت</v>
      </c>
      <c r="I231" s="1">
        <f>COUNTIF(Table2[کد سیستم],Table6[[#This Row],[کد سیستم]])</f>
        <v>1</v>
      </c>
    </row>
    <row r="232" spans="1:9" x14ac:dyDescent="0.25">
      <c r="A232" s="1">
        <v>231</v>
      </c>
      <c r="B232" s="1" t="s">
        <v>2006</v>
      </c>
      <c r="C232" s="1" t="s">
        <v>2006</v>
      </c>
      <c r="D232" s="1" t="s">
        <v>3986</v>
      </c>
      <c r="E232" s="1" t="s">
        <v>549</v>
      </c>
      <c r="F232" s="1" t="str">
        <f>VLOOKUP(Table6[[#This Row],[نام کارشناس دفتر فنی]],Table1[],3,0)</f>
        <v>مدیر کنترل فرآیند و کیفیت</v>
      </c>
      <c r="G232" s="1" t="s">
        <v>1540</v>
      </c>
      <c r="H232" s="1" t="str">
        <f>VLOOKUP(Table6[[#This Row],[نام شخص کارشناس نظارت]],Table1[],3,0)</f>
        <v>کارشناس تولید و فرایند نظارت</v>
      </c>
      <c r="I232" s="1">
        <f>COUNTIF(Table2[کد سیستم],Table6[[#This Row],[کد سیستم]])</f>
        <v>1</v>
      </c>
    </row>
    <row r="233" spans="1:9" x14ac:dyDescent="0.25">
      <c r="A233" s="1">
        <v>232</v>
      </c>
      <c r="B233" s="1" t="s">
        <v>2008</v>
      </c>
      <c r="C233" s="1" t="s">
        <v>2008</v>
      </c>
      <c r="D233" s="1" t="s">
        <v>3986</v>
      </c>
      <c r="E233" s="1" t="s">
        <v>549</v>
      </c>
      <c r="F233" s="1" t="str">
        <f>VLOOKUP(Table6[[#This Row],[نام کارشناس دفتر فنی]],Table1[],3,0)</f>
        <v>مدیر کنترل فرآیند و کیفیت</v>
      </c>
      <c r="G233" s="1" t="s">
        <v>1540</v>
      </c>
      <c r="H233" s="1" t="str">
        <f>VLOOKUP(Table6[[#This Row],[نام شخص کارشناس نظارت]],Table1[],3,0)</f>
        <v>کارشناس تولید و فرایند نظارت</v>
      </c>
      <c r="I233" s="1">
        <f>COUNTIF(Table2[کد سیستم],Table6[[#This Row],[کد سیستم]])</f>
        <v>1</v>
      </c>
    </row>
    <row r="234" spans="1:9" x14ac:dyDescent="0.25">
      <c r="A234" s="1">
        <v>233</v>
      </c>
      <c r="B234" s="1" t="s">
        <v>2010</v>
      </c>
      <c r="C234" s="1" t="s">
        <v>2010</v>
      </c>
      <c r="D234" s="1" t="s">
        <v>3986</v>
      </c>
      <c r="E234" s="1" t="s">
        <v>549</v>
      </c>
      <c r="F234" s="1" t="str">
        <f>VLOOKUP(Table6[[#This Row],[نام کارشناس دفتر فنی]],Table1[],3,0)</f>
        <v>مدیر کنترل فرآیند و کیفیت</v>
      </c>
      <c r="G234" s="1" t="s">
        <v>1540</v>
      </c>
      <c r="H234" s="1" t="str">
        <f>VLOOKUP(Table6[[#This Row],[نام شخص کارشناس نظارت]],Table1[],3,0)</f>
        <v>کارشناس تولید و فرایند نظارت</v>
      </c>
      <c r="I234" s="1">
        <f>COUNTIF(Table2[کد سیستم],Table6[[#This Row],[کد سیستم]])</f>
        <v>1</v>
      </c>
    </row>
    <row r="235" spans="1:9" x14ac:dyDescent="0.25">
      <c r="A235" s="1">
        <v>234</v>
      </c>
      <c r="B235" s="1" t="s">
        <v>2012</v>
      </c>
      <c r="C235" s="1" t="s">
        <v>2012</v>
      </c>
      <c r="D235" s="1" t="s">
        <v>3986</v>
      </c>
      <c r="E235" s="1" t="s">
        <v>549</v>
      </c>
      <c r="F235" s="1" t="str">
        <f>VLOOKUP(Table6[[#This Row],[نام کارشناس دفتر فنی]],Table1[],3,0)</f>
        <v>مدیر کنترل فرآیند و کیفیت</v>
      </c>
      <c r="G235" s="1" t="s">
        <v>1540</v>
      </c>
      <c r="H235" s="1" t="str">
        <f>VLOOKUP(Table6[[#This Row],[نام شخص کارشناس نظارت]],Table1[],3,0)</f>
        <v>کارشناس تولید و فرایند نظارت</v>
      </c>
      <c r="I235" s="1">
        <f>COUNTIF(Table2[کد سیستم],Table6[[#This Row],[کد سیستم]])</f>
        <v>1</v>
      </c>
    </row>
    <row r="236" spans="1:9" x14ac:dyDescent="0.25">
      <c r="A236" s="1">
        <v>235</v>
      </c>
      <c r="B236" s="1" t="s">
        <v>2014</v>
      </c>
      <c r="C236" s="1" t="s">
        <v>2014</v>
      </c>
      <c r="D236" s="1" t="s">
        <v>3986</v>
      </c>
      <c r="E236" s="1" t="s">
        <v>549</v>
      </c>
      <c r="F236" s="1" t="str">
        <f>VLOOKUP(Table6[[#This Row],[نام کارشناس دفتر فنی]],Table1[],3,0)</f>
        <v>مدیر کنترل فرآیند و کیفیت</v>
      </c>
      <c r="G236" s="1" t="s">
        <v>1540</v>
      </c>
      <c r="H236" s="1" t="str">
        <f>VLOOKUP(Table6[[#This Row],[نام شخص کارشناس نظارت]],Table1[],3,0)</f>
        <v>کارشناس تولید و فرایند نظارت</v>
      </c>
      <c r="I236" s="1">
        <f>COUNTIF(Table2[کد سیستم],Table6[[#This Row],[کد سیستم]])</f>
        <v>1</v>
      </c>
    </row>
    <row r="237" spans="1:9" x14ac:dyDescent="0.25">
      <c r="A237" s="1">
        <v>236</v>
      </c>
      <c r="B237" s="1" t="s">
        <v>2016</v>
      </c>
      <c r="C237" s="1" t="s">
        <v>2016</v>
      </c>
      <c r="D237" s="1" t="s">
        <v>3986</v>
      </c>
      <c r="E237" s="1" t="s">
        <v>549</v>
      </c>
      <c r="F237" s="1" t="str">
        <f>VLOOKUP(Table6[[#This Row],[نام کارشناس دفتر فنی]],Table1[],3,0)</f>
        <v>مدیر کنترل فرآیند و کیفیت</v>
      </c>
      <c r="G237" s="1" t="s">
        <v>1540</v>
      </c>
      <c r="H237" s="1" t="str">
        <f>VLOOKUP(Table6[[#This Row],[نام شخص کارشناس نظارت]],Table1[],3,0)</f>
        <v>کارشناس تولید و فرایند نظارت</v>
      </c>
      <c r="I237" s="1">
        <f>COUNTIF(Table2[کد سیستم],Table6[[#This Row],[کد سیستم]])</f>
        <v>1</v>
      </c>
    </row>
    <row r="238" spans="1:9" x14ac:dyDescent="0.25">
      <c r="A238" s="1">
        <v>237</v>
      </c>
      <c r="B238" s="1" t="s">
        <v>2018</v>
      </c>
      <c r="C238" s="1" t="s">
        <v>2018</v>
      </c>
      <c r="D238" s="1" t="s">
        <v>3986</v>
      </c>
      <c r="E238" s="1" t="s">
        <v>549</v>
      </c>
      <c r="F238" s="1" t="str">
        <f>VLOOKUP(Table6[[#This Row],[نام کارشناس دفتر فنی]],Table1[],3,0)</f>
        <v>مدیر کنترل فرآیند و کیفیت</v>
      </c>
      <c r="G238" s="1" t="s">
        <v>1540</v>
      </c>
      <c r="H238" s="1" t="str">
        <f>VLOOKUP(Table6[[#This Row],[نام شخص کارشناس نظارت]],Table1[],3,0)</f>
        <v>کارشناس تولید و فرایند نظارت</v>
      </c>
      <c r="I238" s="1">
        <f>COUNTIF(Table2[کد سیستم],Table6[[#This Row],[کد سیستم]])</f>
        <v>1</v>
      </c>
    </row>
    <row r="239" spans="1:9" x14ac:dyDescent="0.25">
      <c r="A239" s="1">
        <v>238</v>
      </c>
      <c r="B239" s="1" t="s">
        <v>2020</v>
      </c>
      <c r="C239" s="1" t="s">
        <v>2020</v>
      </c>
      <c r="D239" s="1" t="s">
        <v>3986</v>
      </c>
      <c r="E239" s="1" t="s">
        <v>549</v>
      </c>
      <c r="F239" s="1" t="str">
        <f>VLOOKUP(Table6[[#This Row],[نام کارشناس دفتر فنی]],Table1[],3,0)</f>
        <v>مدیر کنترل فرآیند و کیفیت</v>
      </c>
      <c r="G239" s="1" t="s">
        <v>1540</v>
      </c>
      <c r="H239" s="1" t="str">
        <f>VLOOKUP(Table6[[#This Row],[نام شخص کارشناس نظارت]],Table1[],3,0)</f>
        <v>کارشناس تولید و فرایند نظارت</v>
      </c>
      <c r="I239" s="1">
        <f>COUNTIF(Table2[کد سیستم],Table6[[#This Row],[کد سیستم]])</f>
        <v>1</v>
      </c>
    </row>
    <row r="240" spans="1:9" x14ac:dyDescent="0.25">
      <c r="A240" s="1">
        <v>239</v>
      </c>
      <c r="B240" s="1" t="s">
        <v>2022</v>
      </c>
      <c r="C240" s="1" t="s">
        <v>2022</v>
      </c>
      <c r="D240" s="1" t="s">
        <v>3986</v>
      </c>
      <c r="E240" s="1" t="s">
        <v>549</v>
      </c>
      <c r="F240" s="1" t="str">
        <f>VLOOKUP(Table6[[#This Row],[نام کارشناس دفتر فنی]],Table1[],3,0)</f>
        <v>مدیر کنترل فرآیند و کیفیت</v>
      </c>
      <c r="G240" s="1" t="s">
        <v>1540</v>
      </c>
      <c r="H240" s="1" t="str">
        <f>VLOOKUP(Table6[[#This Row],[نام شخص کارشناس نظارت]],Table1[],3,0)</f>
        <v>کارشناس تولید و فرایند نظارت</v>
      </c>
      <c r="I240" s="1">
        <f>COUNTIF(Table2[کد سیستم],Table6[[#This Row],[کد سیستم]])</f>
        <v>1</v>
      </c>
    </row>
    <row r="241" spans="1:9" x14ac:dyDescent="0.25">
      <c r="A241" s="1">
        <v>240</v>
      </c>
      <c r="B241" s="1" t="s">
        <v>2024</v>
      </c>
      <c r="C241" s="1" t="s">
        <v>2024</v>
      </c>
      <c r="D241" s="1" t="s">
        <v>3986</v>
      </c>
      <c r="E241" s="1" t="s">
        <v>549</v>
      </c>
      <c r="F241" s="1" t="str">
        <f>VLOOKUP(Table6[[#This Row],[نام کارشناس دفتر فنی]],Table1[],3,0)</f>
        <v>مدیر کنترل فرآیند و کیفیت</v>
      </c>
      <c r="G241" s="1" t="s">
        <v>1540</v>
      </c>
      <c r="H241" s="1" t="str">
        <f>VLOOKUP(Table6[[#This Row],[نام شخص کارشناس نظارت]],Table1[],3,0)</f>
        <v>کارشناس تولید و فرایند نظارت</v>
      </c>
      <c r="I241" s="1">
        <f>COUNTIF(Table2[کد سیستم],Table6[[#This Row],[کد سیستم]])</f>
        <v>1</v>
      </c>
    </row>
    <row r="242" spans="1:9" x14ac:dyDescent="0.25">
      <c r="A242" s="1">
        <v>241</v>
      </c>
      <c r="B242" s="1" t="s">
        <v>2026</v>
      </c>
      <c r="C242" s="1" t="s">
        <v>2026</v>
      </c>
      <c r="D242" s="1" t="s">
        <v>3986</v>
      </c>
      <c r="E242" s="1" t="s">
        <v>549</v>
      </c>
      <c r="F242" s="1" t="str">
        <f>VLOOKUP(Table6[[#This Row],[نام کارشناس دفتر فنی]],Table1[],3,0)</f>
        <v>مدیر کنترل فرآیند و کیفیت</v>
      </c>
      <c r="G242" s="1" t="s">
        <v>1540</v>
      </c>
      <c r="H242" s="1" t="str">
        <f>VLOOKUP(Table6[[#This Row],[نام شخص کارشناس نظارت]],Table1[],3,0)</f>
        <v>کارشناس تولید و فرایند نظارت</v>
      </c>
      <c r="I242" s="1">
        <f>COUNTIF(Table2[کد سیستم],Table6[[#This Row],[کد سیستم]])</f>
        <v>1</v>
      </c>
    </row>
    <row r="243" spans="1:9" x14ac:dyDescent="0.25">
      <c r="A243" s="1">
        <v>242</v>
      </c>
      <c r="B243" s="1" t="s">
        <v>2028</v>
      </c>
      <c r="C243" s="1" t="s">
        <v>2028</v>
      </c>
      <c r="D243" s="1" t="s">
        <v>3986</v>
      </c>
      <c r="E243" s="1" t="s">
        <v>549</v>
      </c>
      <c r="F243" s="1" t="str">
        <f>VLOOKUP(Table6[[#This Row],[نام کارشناس دفتر فنی]],Table1[],3,0)</f>
        <v>مدیر کنترل فرآیند و کیفیت</v>
      </c>
      <c r="G243" s="1" t="s">
        <v>1540</v>
      </c>
      <c r="H243" s="1" t="str">
        <f>VLOOKUP(Table6[[#This Row],[نام شخص کارشناس نظارت]],Table1[],3,0)</f>
        <v>کارشناس تولید و فرایند نظارت</v>
      </c>
      <c r="I243" s="1">
        <f>COUNTIF(Table2[کد سیستم],Table6[[#This Row],[کد سیستم]])</f>
        <v>1</v>
      </c>
    </row>
    <row r="244" spans="1:9" x14ac:dyDescent="0.25">
      <c r="A244" s="1">
        <v>243</v>
      </c>
      <c r="B244" s="1" t="s">
        <v>2030</v>
      </c>
      <c r="C244" s="1" t="s">
        <v>2030</v>
      </c>
      <c r="D244" s="1" t="s">
        <v>3986</v>
      </c>
      <c r="E244" s="1" t="s">
        <v>549</v>
      </c>
      <c r="F244" s="1" t="str">
        <f>VLOOKUP(Table6[[#This Row],[نام کارشناس دفتر فنی]],Table1[],3,0)</f>
        <v>مدیر کنترل فرآیند و کیفیت</v>
      </c>
      <c r="G244" s="1" t="s">
        <v>1540</v>
      </c>
      <c r="H244" s="1" t="str">
        <f>VLOOKUP(Table6[[#This Row],[نام شخص کارشناس نظارت]],Table1[],3,0)</f>
        <v>کارشناس تولید و فرایند نظارت</v>
      </c>
      <c r="I244" s="1">
        <f>COUNTIF(Table2[کد سیستم],Table6[[#This Row],[کد سیستم]])</f>
        <v>1</v>
      </c>
    </row>
    <row r="245" spans="1:9" x14ac:dyDescent="0.25">
      <c r="A245" s="1">
        <v>244</v>
      </c>
      <c r="B245" s="1" t="s">
        <v>2032</v>
      </c>
      <c r="C245" s="1" t="s">
        <v>2032</v>
      </c>
      <c r="D245" s="1" t="s">
        <v>3986</v>
      </c>
      <c r="E245" s="1" t="s">
        <v>549</v>
      </c>
      <c r="F245" s="1" t="str">
        <f>VLOOKUP(Table6[[#This Row],[نام کارشناس دفتر فنی]],Table1[],3,0)</f>
        <v>مدیر کنترل فرآیند و کیفیت</v>
      </c>
      <c r="G245" s="1" t="s">
        <v>1540</v>
      </c>
      <c r="H245" s="1" t="str">
        <f>VLOOKUP(Table6[[#This Row],[نام شخص کارشناس نظارت]],Table1[],3,0)</f>
        <v>کارشناس تولید و فرایند نظارت</v>
      </c>
      <c r="I245" s="1">
        <f>COUNTIF(Table2[کد سیستم],Table6[[#This Row],[کد سیستم]])</f>
        <v>1</v>
      </c>
    </row>
    <row r="246" spans="1:9" x14ac:dyDescent="0.25">
      <c r="A246" s="1">
        <v>245</v>
      </c>
      <c r="B246" s="1" t="s">
        <v>2034</v>
      </c>
      <c r="C246" s="1" t="s">
        <v>2034</v>
      </c>
      <c r="D246" s="1" t="s">
        <v>3986</v>
      </c>
      <c r="E246" s="1" t="s">
        <v>549</v>
      </c>
      <c r="F246" s="1" t="str">
        <f>VLOOKUP(Table6[[#This Row],[نام کارشناس دفتر فنی]],Table1[],3,0)</f>
        <v>مدیر کنترل فرآیند و کیفیت</v>
      </c>
      <c r="G246" s="1" t="s">
        <v>1540</v>
      </c>
      <c r="H246" s="1" t="str">
        <f>VLOOKUP(Table6[[#This Row],[نام شخص کارشناس نظارت]],Table1[],3,0)</f>
        <v>کارشناس تولید و فرایند نظارت</v>
      </c>
      <c r="I246" s="1">
        <f>COUNTIF(Table2[کد سیستم],Table6[[#This Row],[کد سیستم]])</f>
        <v>1</v>
      </c>
    </row>
    <row r="247" spans="1:9" x14ac:dyDescent="0.25">
      <c r="A247" s="1">
        <v>246</v>
      </c>
      <c r="B247" s="1" t="s">
        <v>2036</v>
      </c>
      <c r="C247" s="1" t="s">
        <v>2036</v>
      </c>
      <c r="D247" s="1" t="s">
        <v>3986</v>
      </c>
      <c r="E247" s="1" t="s">
        <v>549</v>
      </c>
      <c r="F247" s="1" t="str">
        <f>VLOOKUP(Table6[[#This Row],[نام کارشناس دفتر فنی]],Table1[],3,0)</f>
        <v>مدیر کنترل فرآیند و کیفیت</v>
      </c>
      <c r="G247" s="1" t="s">
        <v>1540</v>
      </c>
      <c r="H247" s="1" t="str">
        <f>VLOOKUP(Table6[[#This Row],[نام شخص کارشناس نظارت]],Table1[],3,0)</f>
        <v>کارشناس تولید و فرایند نظارت</v>
      </c>
      <c r="I247" s="1">
        <f>COUNTIF(Table2[کد سیستم],Table6[[#This Row],[کد سیستم]])</f>
        <v>1</v>
      </c>
    </row>
    <row r="248" spans="1:9" x14ac:dyDescent="0.25">
      <c r="A248" s="1">
        <v>247</v>
      </c>
      <c r="B248" s="1" t="s">
        <v>2038</v>
      </c>
      <c r="C248" s="1" t="s">
        <v>2038</v>
      </c>
      <c r="D248" s="1" t="s">
        <v>3986</v>
      </c>
      <c r="E248" s="1" t="s">
        <v>549</v>
      </c>
      <c r="F248" s="1" t="str">
        <f>VLOOKUP(Table6[[#This Row],[نام کارشناس دفتر فنی]],Table1[],3,0)</f>
        <v>مدیر کنترل فرآیند و کیفیت</v>
      </c>
      <c r="G248" s="1" t="s">
        <v>1540</v>
      </c>
      <c r="H248" s="1" t="str">
        <f>VLOOKUP(Table6[[#This Row],[نام شخص کارشناس نظارت]],Table1[],3,0)</f>
        <v>کارشناس تولید و فرایند نظارت</v>
      </c>
      <c r="I248" s="1">
        <f>COUNTIF(Table2[کد سیستم],Table6[[#This Row],[کد سیستم]])</f>
        <v>1</v>
      </c>
    </row>
    <row r="249" spans="1:9" x14ac:dyDescent="0.25">
      <c r="A249" s="1">
        <v>248</v>
      </c>
      <c r="B249" s="1" t="s">
        <v>2040</v>
      </c>
      <c r="C249" s="1" t="s">
        <v>2040</v>
      </c>
      <c r="D249" s="1" t="s">
        <v>3986</v>
      </c>
      <c r="E249" s="1" t="s">
        <v>549</v>
      </c>
      <c r="F249" s="1" t="str">
        <f>VLOOKUP(Table6[[#This Row],[نام کارشناس دفتر فنی]],Table1[],3,0)</f>
        <v>مدیر کنترل فرآیند و کیفیت</v>
      </c>
      <c r="G249" s="1" t="s">
        <v>1540</v>
      </c>
      <c r="H249" s="1" t="str">
        <f>VLOOKUP(Table6[[#This Row],[نام شخص کارشناس نظارت]],Table1[],3,0)</f>
        <v>کارشناس تولید و فرایند نظارت</v>
      </c>
      <c r="I249" s="1">
        <f>COUNTIF(Table2[کد سیستم],Table6[[#This Row],[کد سیستم]])</f>
        <v>1</v>
      </c>
    </row>
    <row r="250" spans="1:9" x14ac:dyDescent="0.25">
      <c r="A250" s="1">
        <v>249</v>
      </c>
      <c r="B250" s="1" t="s">
        <v>2042</v>
      </c>
      <c r="C250" s="1" t="s">
        <v>2042</v>
      </c>
      <c r="D250" s="1" t="s">
        <v>3986</v>
      </c>
      <c r="E250" s="1" t="s">
        <v>549</v>
      </c>
      <c r="F250" s="1" t="str">
        <f>VLOOKUP(Table6[[#This Row],[نام کارشناس دفتر فنی]],Table1[],3,0)</f>
        <v>مدیر کنترل فرآیند و کیفیت</v>
      </c>
      <c r="G250" s="1" t="s">
        <v>1540</v>
      </c>
      <c r="H250" s="1" t="str">
        <f>VLOOKUP(Table6[[#This Row],[نام شخص کارشناس نظارت]],Table1[],3,0)</f>
        <v>کارشناس تولید و فرایند نظارت</v>
      </c>
      <c r="I250" s="1">
        <f>COUNTIF(Table2[کد سیستم],Table6[[#This Row],[کد سیستم]])</f>
        <v>1</v>
      </c>
    </row>
    <row r="251" spans="1:9" x14ac:dyDescent="0.25">
      <c r="A251" s="1">
        <v>250</v>
      </c>
      <c r="B251" s="1" t="s">
        <v>2044</v>
      </c>
      <c r="C251" s="1" t="s">
        <v>2044</v>
      </c>
      <c r="D251" s="1" t="s">
        <v>3986</v>
      </c>
      <c r="E251" s="1" t="s">
        <v>549</v>
      </c>
      <c r="F251" s="1" t="str">
        <f>VLOOKUP(Table6[[#This Row],[نام کارشناس دفتر فنی]],Table1[],3,0)</f>
        <v>مدیر کنترل فرآیند و کیفیت</v>
      </c>
      <c r="G251" s="1" t="s">
        <v>1540</v>
      </c>
      <c r="H251" s="1" t="str">
        <f>VLOOKUP(Table6[[#This Row],[نام شخص کارشناس نظارت]],Table1[],3,0)</f>
        <v>کارشناس تولید و فرایند نظارت</v>
      </c>
      <c r="I251" s="1">
        <f>COUNTIF(Table2[کد سیستم],Table6[[#This Row],[کد سیستم]])</f>
        <v>1</v>
      </c>
    </row>
    <row r="252" spans="1:9" x14ac:dyDescent="0.25">
      <c r="A252" s="1">
        <v>251</v>
      </c>
      <c r="B252" s="1" t="s">
        <v>2046</v>
      </c>
      <c r="C252" s="1" t="s">
        <v>2046</v>
      </c>
      <c r="D252" s="1" t="s">
        <v>3986</v>
      </c>
      <c r="E252" s="1" t="s">
        <v>549</v>
      </c>
      <c r="F252" s="1" t="str">
        <f>VLOOKUP(Table6[[#This Row],[نام کارشناس دفتر فنی]],Table1[],3,0)</f>
        <v>مدیر کنترل فرآیند و کیفیت</v>
      </c>
      <c r="G252" s="1" t="s">
        <v>1540</v>
      </c>
      <c r="H252" s="1" t="str">
        <f>VLOOKUP(Table6[[#This Row],[نام شخص کارشناس نظارت]],Table1[],3,0)</f>
        <v>کارشناس تولید و فرایند نظارت</v>
      </c>
      <c r="I252" s="1">
        <f>COUNTIF(Table2[کد سیستم],Table6[[#This Row],[کد سیستم]])</f>
        <v>1</v>
      </c>
    </row>
    <row r="253" spans="1:9" x14ac:dyDescent="0.25">
      <c r="A253" s="1">
        <v>252</v>
      </c>
      <c r="B253" s="1" t="s">
        <v>2048</v>
      </c>
      <c r="C253" s="1" t="s">
        <v>2048</v>
      </c>
      <c r="D253" s="1" t="s">
        <v>3986</v>
      </c>
      <c r="E253" s="1" t="s">
        <v>549</v>
      </c>
      <c r="F253" s="1" t="str">
        <f>VLOOKUP(Table6[[#This Row],[نام کارشناس دفتر فنی]],Table1[],3,0)</f>
        <v>مدیر کنترل فرآیند و کیفیت</v>
      </c>
      <c r="G253" s="1" t="s">
        <v>1540</v>
      </c>
      <c r="H253" s="1" t="str">
        <f>VLOOKUP(Table6[[#This Row],[نام شخص کارشناس نظارت]],Table1[],3,0)</f>
        <v>کارشناس تولید و فرایند نظارت</v>
      </c>
      <c r="I253" s="1">
        <f>COUNTIF(Table2[کد سیستم],Table6[[#This Row],[کد سیستم]])</f>
        <v>1</v>
      </c>
    </row>
    <row r="254" spans="1:9" x14ac:dyDescent="0.25">
      <c r="A254" s="1">
        <v>253</v>
      </c>
      <c r="B254" s="1" t="s">
        <v>2050</v>
      </c>
      <c r="C254" s="1" t="s">
        <v>2050</v>
      </c>
      <c r="D254" s="1" t="s">
        <v>3986</v>
      </c>
      <c r="E254" s="1" t="s">
        <v>549</v>
      </c>
      <c r="F254" s="1" t="str">
        <f>VLOOKUP(Table6[[#This Row],[نام کارشناس دفتر فنی]],Table1[],3,0)</f>
        <v>مدیر کنترل فرآیند و کیفیت</v>
      </c>
      <c r="G254" s="1" t="s">
        <v>1540</v>
      </c>
      <c r="H254" s="1" t="str">
        <f>VLOOKUP(Table6[[#This Row],[نام شخص کارشناس نظارت]],Table1[],3,0)</f>
        <v>کارشناس تولید و فرایند نظارت</v>
      </c>
      <c r="I254" s="1">
        <f>COUNTIF(Table2[کد سیستم],Table6[[#This Row],[کد سیستم]])</f>
        <v>1</v>
      </c>
    </row>
    <row r="255" spans="1:9" x14ac:dyDescent="0.25">
      <c r="A255" s="1">
        <v>254</v>
      </c>
      <c r="B255" s="1" t="s">
        <v>2052</v>
      </c>
      <c r="C255" s="1" t="s">
        <v>2052</v>
      </c>
      <c r="D255" s="1" t="s">
        <v>3986</v>
      </c>
      <c r="E255" s="1" t="s">
        <v>549</v>
      </c>
      <c r="F255" s="1" t="str">
        <f>VLOOKUP(Table6[[#This Row],[نام کارشناس دفتر فنی]],Table1[],3,0)</f>
        <v>مدیر کنترل فرآیند و کیفیت</v>
      </c>
      <c r="G255" s="1" t="s">
        <v>1540</v>
      </c>
      <c r="H255" s="1" t="str">
        <f>VLOOKUP(Table6[[#This Row],[نام شخص کارشناس نظارت]],Table1[],3,0)</f>
        <v>کارشناس تولید و فرایند نظارت</v>
      </c>
      <c r="I255" s="1">
        <f>COUNTIF(Table2[کد سیستم],Table6[[#This Row],[کد سیستم]])</f>
        <v>1</v>
      </c>
    </row>
    <row r="256" spans="1:9" x14ac:dyDescent="0.25">
      <c r="A256" s="1">
        <v>255</v>
      </c>
      <c r="B256" s="1" t="s">
        <v>2054</v>
      </c>
      <c r="C256" s="1" t="s">
        <v>2054</v>
      </c>
      <c r="D256" s="1" t="s">
        <v>3986</v>
      </c>
      <c r="E256" s="1" t="s">
        <v>549</v>
      </c>
      <c r="F256" s="1" t="str">
        <f>VLOOKUP(Table6[[#This Row],[نام کارشناس دفتر فنی]],Table1[],3,0)</f>
        <v>مدیر کنترل فرآیند و کیفیت</v>
      </c>
      <c r="G256" s="1" t="s">
        <v>1540</v>
      </c>
      <c r="H256" s="1" t="str">
        <f>VLOOKUP(Table6[[#This Row],[نام شخص کارشناس نظارت]],Table1[],3,0)</f>
        <v>کارشناس تولید و فرایند نظارت</v>
      </c>
      <c r="I256" s="1">
        <f>COUNTIF(Table2[کد سیستم],Table6[[#This Row],[کد سیستم]])</f>
        <v>1</v>
      </c>
    </row>
    <row r="257" spans="1:9" x14ac:dyDescent="0.25">
      <c r="A257" s="1">
        <v>256</v>
      </c>
      <c r="B257" s="1" t="s">
        <v>2056</v>
      </c>
      <c r="C257" s="1" t="s">
        <v>2056</v>
      </c>
      <c r="D257" s="1" t="s">
        <v>3986</v>
      </c>
      <c r="E257" s="1" t="s">
        <v>549</v>
      </c>
      <c r="F257" s="1" t="str">
        <f>VLOOKUP(Table6[[#This Row],[نام کارشناس دفتر فنی]],Table1[],3,0)</f>
        <v>مدیر کنترل فرآیند و کیفیت</v>
      </c>
      <c r="G257" s="1" t="s">
        <v>1540</v>
      </c>
      <c r="H257" s="1" t="str">
        <f>VLOOKUP(Table6[[#This Row],[نام شخص کارشناس نظارت]],Table1[],3,0)</f>
        <v>کارشناس تولید و فرایند نظارت</v>
      </c>
      <c r="I257" s="1">
        <f>COUNTIF(Table2[کد سیستم],Table6[[#This Row],[کد سیستم]])</f>
        <v>1</v>
      </c>
    </row>
    <row r="258" spans="1:9" x14ac:dyDescent="0.25">
      <c r="A258" s="1">
        <v>257</v>
      </c>
      <c r="B258" s="1" t="s">
        <v>2058</v>
      </c>
      <c r="C258" s="1" t="s">
        <v>2058</v>
      </c>
      <c r="D258" s="1" t="s">
        <v>3986</v>
      </c>
      <c r="E258" s="1" t="s">
        <v>549</v>
      </c>
      <c r="F258" s="1" t="str">
        <f>VLOOKUP(Table6[[#This Row],[نام کارشناس دفتر فنی]],Table1[],3,0)</f>
        <v>مدیر کنترل فرآیند و کیفیت</v>
      </c>
      <c r="G258" s="1" t="s">
        <v>1540</v>
      </c>
      <c r="H258" s="1" t="str">
        <f>VLOOKUP(Table6[[#This Row],[نام شخص کارشناس نظارت]],Table1[],3,0)</f>
        <v>کارشناس تولید و فرایند نظارت</v>
      </c>
      <c r="I258" s="1">
        <f>COUNTIF(Table2[کد سیستم],Table6[[#This Row],[کد سیستم]])</f>
        <v>1</v>
      </c>
    </row>
    <row r="259" spans="1:9" x14ac:dyDescent="0.25">
      <c r="A259" s="1">
        <v>258</v>
      </c>
      <c r="B259" s="1" t="s">
        <v>2060</v>
      </c>
      <c r="C259" s="1" t="s">
        <v>2060</v>
      </c>
      <c r="D259" s="1" t="s">
        <v>3986</v>
      </c>
      <c r="E259" s="1" t="s">
        <v>549</v>
      </c>
      <c r="F259" s="1" t="str">
        <f>VLOOKUP(Table6[[#This Row],[نام کارشناس دفتر فنی]],Table1[],3,0)</f>
        <v>مدیر کنترل فرآیند و کیفیت</v>
      </c>
      <c r="G259" s="1" t="s">
        <v>1540</v>
      </c>
      <c r="H259" s="1" t="str">
        <f>VLOOKUP(Table6[[#This Row],[نام شخص کارشناس نظارت]],Table1[],3,0)</f>
        <v>کارشناس تولید و فرایند نظارت</v>
      </c>
      <c r="I259" s="1">
        <f>COUNTIF(Table2[کد سیستم],Table6[[#This Row],[کد سیستم]])</f>
        <v>1</v>
      </c>
    </row>
    <row r="260" spans="1:9" x14ac:dyDescent="0.25">
      <c r="A260" s="1">
        <v>259</v>
      </c>
      <c r="B260" s="1" t="s">
        <v>2062</v>
      </c>
      <c r="C260" s="1" t="s">
        <v>2062</v>
      </c>
      <c r="D260" s="1" t="s">
        <v>3986</v>
      </c>
      <c r="E260" s="1" t="s">
        <v>549</v>
      </c>
      <c r="F260" s="1" t="str">
        <f>VLOOKUP(Table6[[#This Row],[نام کارشناس دفتر فنی]],Table1[],3,0)</f>
        <v>مدیر کنترل فرآیند و کیفیت</v>
      </c>
      <c r="G260" s="1" t="s">
        <v>1540</v>
      </c>
      <c r="H260" s="1" t="str">
        <f>VLOOKUP(Table6[[#This Row],[نام شخص کارشناس نظارت]],Table1[],3,0)</f>
        <v>کارشناس تولید و فرایند نظارت</v>
      </c>
      <c r="I260" s="1">
        <f>COUNTIF(Table2[کد سیستم],Table6[[#This Row],[کد سیستم]])</f>
        <v>1</v>
      </c>
    </row>
    <row r="261" spans="1:9" x14ac:dyDescent="0.25">
      <c r="A261" s="1">
        <v>260</v>
      </c>
      <c r="B261" s="1" t="s">
        <v>2064</v>
      </c>
      <c r="C261" s="1" t="s">
        <v>2064</v>
      </c>
      <c r="D261" s="1" t="s">
        <v>3986</v>
      </c>
      <c r="E261" s="1" t="s">
        <v>549</v>
      </c>
      <c r="F261" s="1" t="str">
        <f>VLOOKUP(Table6[[#This Row],[نام کارشناس دفتر فنی]],Table1[],3,0)</f>
        <v>مدیر کنترل فرآیند و کیفیت</v>
      </c>
      <c r="G261" s="1" t="s">
        <v>1540</v>
      </c>
      <c r="H261" s="1" t="str">
        <f>VLOOKUP(Table6[[#This Row],[نام شخص کارشناس نظارت]],Table1[],3,0)</f>
        <v>کارشناس تولید و فرایند نظارت</v>
      </c>
      <c r="I261" s="1">
        <f>COUNTIF(Table2[کد سیستم],Table6[[#This Row],[کد سیستم]])</f>
        <v>1</v>
      </c>
    </row>
    <row r="262" spans="1:9" x14ac:dyDescent="0.25">
      <c r="A262" s="1">
        <v>261</v>
      </c>
      <c r="B262" s="1" t="s">
        <v>2066</v>
      </c>
      <c r="C262" s="1" t="s">
        <v>2066</v>
      </c>
      <c r="D262" s="1" t="s">
        <v>3986</v>
      </c>
      <c r="E262" s="1" t="s">
        <v>549</v>
      </c>
      <c r="F262" s="1" t="str">
        <f>VLOOKUP(Table6[[#This Row],[نام کارشناس دفتر فنی]],Table1[],3,0)</f>
        <v>مدیر کنترل فرآیند و کیفیت</v>
      </c>
      <c r="G262" s="1" t="s">
        <v>1540</v>
      </c>
      <c r="H262" s="1" t="str">
        <f>VLOOKUP(Table6[[#This Row],[نام شخص کارشناس نظارت]],Table1[],3,0)</f>
        <v>کارشناس تولید و فرایند نظارت</v>
      </c>
      <c r="I262" s="1">
        <f>COUNTIF(Table2[کد سیستم],Table6[[#This Row],[کد سیستم]])</f>
        <v>1</v>
      </c>
    </row>
    <row r="263" spans="1:9" x14ac:dyDescent="0.25">
      <c r="A263" s="1">
        <v>262</v>
      </c>
      <c r="B263" s="1" t="s">
        <v>2068</v>
      </c>
      <c r="C263" s="1" t="s">
        <v>2068</v>
      </c>
      <c r="D263" s="1" t="s">
        <v>3986</v>
      </c>
      <c r="E263" s="1" t="s">
        <v>549</v>
      </c>
      <c r="F263" s="1" t="str">
        <f>VLOOKUP(Table6[[#This Row],[نام کارشناس دفتر فنی]],Table1[],3,0)</f>
        <v>مدیر کنترل فرآیند و کیفیت</v>
      </c>
      <c r="G263" s="1" t="s">
        <v>1540</v>
      </c>
      <c r="H263" s="1" t="str">
        <f>VLOOKUP(Table6[[#This Row],[نام شخص کارشناس نظارت]],Table1[],3,0)</f>
        <v>کارشناس تولید و فرایند نظارت</v>
      </c>
      <c r="I263" s="1">
        <f>COUNTIF(Table2[کد سیستم],Table6[[#This Row],[کد سیستم]])</f>
        <v>1</v>
      </c>
    </row>
    <row r="264" spans="1:9" x14ac:dyDescent="0.25">
      <c r="A264" s="1">
        <v>263</v>
      </c>
      <c r="B264" s="1" t="s">
        <v>2070</v>
      </c>
      <c r="C264" s="1" t="s">
        <v>2070</v>
      </c>
      <c r="D264" s="1" t="s">
        <v>3986</v>
      </c>
      <c r="E264" s="1" t="s">
        <v>549</v>
      </c>
      <c r="F264" s="1" t="str">
        <f>VLOOKUP(Table6[[#This Row],[نام کارشناس دفتر فنی]],Table1[],3,0)</f>
        <v>مدیر کنترل فرآیند و کیفیت</v>
      </c>
      <c r="G264" s="1" t="s">
        <v>1540</v>
      </c>
      <c r="H264" s="1" t="str">
        <f>VLOOKUP(Table6[[#This Row],[نام شخص کارشناس نظارت]],Table1[],3,0)</f>
        <v>کارشناس تولید و فرایند نظارت</v>
      </c>
      <c r="I264" s="1">
        <f>COUNTIF(Table2[کد سیستم],Table6[[#This Row],[کد سیستم]])</f>
        <v>1</v>
      </c>
    </row>
    <row r="265" spans="1:9" x14ac:dyDescent="0.25">
      <c r="A265" s="1">
        <v>264</v>
      </c>
      <c r="B265" s="1" t="s">
        <v>2072</v>
      </c>
      <c r="C265" s="1" t="s">
        <v>2072</v>
      </c>
      <c r="D265" s="1" t="s">
        <v>3986</v>
      </c>
      <c r="E265" s="1" t="s">
        <v>549</v>
      </c>
      <c r="F265" s="1" t="str">
        <f>VLOOKUP(Table6[[#This Row],[نام کارشناس دفتر فنی]],Table1[],3,0)</f>
        <v>مدیر کنترل فرآیند و کیفیت</v>
      </c>
      <c r="G265" s="1" t="s">
        <v>1540</v>
      </c>
      <c r="H265" s="1" t="str">
        <f>VLOOKUP(Table6[[#This Row],[نام شخص کارشناس نظارت]],Table1[],3,0)</f>
        <v>کارشناس تولید و فرایند نظارت</v>
      </c>
      <c r="I265" s="1">
        <f>COUNTIF(Table2[کد سیستم],Table6[[#This Row],[کد سیستم]])</f>
        <v>1</v>
      </c>
    </row>
    <row r="266" spans="1:9" x14ac:dyDescent="0.25">
      <c r="A266" s="1">
        <v>265</v>
      </c>
      <c r="B266" s="1" t="s">
        <v>2074</v>
      </c>
      <c r="C266" s="1" t="s">
        <v>2074</v>
      </c>
      <c r="D266" s="1" t="s">
        <v>3986</v>
      </c>
      <c r="E266" s="1" t="s">
        <v>549</v>
      </c>
      <c r="F266" s="1" t="str">
        <f>VLOOKUP(Table6[[#This Row],[نام کارشناس دفتر فنی]],Table1[],3,0)</f>
        <v>مدیر کنترل فرآیند و کیفیت</v>
      </c>
      <c r="G266" s="1" t="s">
        <v>1540</v>
      </c>
      <c r="H266" s="1" t="str">
        <f>VLOOKUP(Table6[[#This Row],[نام شخص کارشناس نظارت]],Table1[],3,0)</f>
        <v>کارشناس تولید و فرایند نظارت</v>
      </c>
      <c r="I266" s="1">
        <f>COUNTIF(Table2[کد سیستم],Table6[[#This Row],[کد سیستم]])</f>
        <v>1</v>
      </c>
    </row>
    <row r="267" spans="1:9" x14ac:dyDescent="0.25">
      <c r="A267" s="1">
        <v>266</v>
      </c>
      <c r="B267" s="1" t="s">
        <v>2076</v>
      </c>
      <c r="C267" s="1" t="s">
        <v>2076</v>
      </c>
      <c r="D267" s="1" t="s">
        <v>3986</v>
      </c>
      <c r="E267" s="1" t="s">
        <v>549</v>
      </c>
      <c r="F267" s="1" t="str">
        <f>VLOOKUP(Table6[[#This Row],[نام کارشناس دفتر فنی]],Table1[],3,0)</f>
        <v>مدیر کنترل فرآیند و کیفیت</v>
      </c>
      <c r="G267" s="1" t="s">
        <v>1540</v>
      </c>
      <c r="H267" s="1" t="str">
        <f>VLOOKUP(Table6[[#This Row],[نام شخص کارشناس نظارت]],Table1[],3,0)</f>
        <v>کارشناس تولید و فرایند نظارت</v>
      </c>
      <c r="I267" s="1">
        <f>COUNTIF(Table2[کد سیستم],Table6[[#This Row],[کد سیستم]])</f>
        <v>1</v>
      </c>
    </row>
    <row r="268" spans="1:9" x14ac:dyDescent="0.25">
      <c r="A268" s="1">
        <v>267</v>
      </c>
      <c r="B268" s="1" t="s">
        <v>2078</v>
      </c>
      <c r="C268" s="1" t="s">
        <v>2078</v>
      </c>
      <c r="D268" s="1" t="s">
        <v>3986</v>
      </c>
      <c r="E268" s="1" t="s">
        <v>549</v>
      </c>
      <c r="F268" s="1" t="str">
        <f>VLOOKUP(Table6[[#This Row],[نام کارشناس دفتر فنی]],Table1[],3,0)</f>
        <v>مدیر کنترل فرآیند و کیفیت</v>
      </c>
      <c r="G268" s="1" t="s">
        <v>1540</v>
      </c>
      <c r="H268" s="1" t="str">
        <f>VLOOKUP(Table6[[#This Row],[نام شخص کارشناس نظارت]],Table1[],3,0)</f>
        <v>کارشناس تولید و فرایند نظارت</v>
      </c>
      <c r="I268" s="1">
        <f>COUNTIF(Table2[کد سیستم],Table6[[#This Row],[کد سیستم]])</f>
        <v>1</v>
      </c>
    </row>
    <row r="269" spans="1:9" x14ac:dyDescent="0.25">
      <c r="A269" s="1">
        <v>268</v>
      </c>
      <c r="B269" s="1" t="s">
        <v>2080</v>
      </c>
      <c r="C269" s="1" t="s">
        <v>2080</v>
      </c>
      <c r="D269" s="1" t="s">
        <v>3986</v>
      </c>
      <c r="E269" s="1" t="s">
        <v>549</v>
      </c>
      <c r="F269" s="1" t="str">
        <f>VLOOKUP(Table6[[#This Row],[نام کارشناس دفتر فنی]],Table1[],3,0)</f>
        <v>مدیر کنترل فرآیند و کیفیت</v>
      </c>
      <c r="G269" s="1" t="s">
        <v>1540</v>
      </c>
      <c r="H269" s="1" t="str">
        <f>VLOOKUP(Table6[[#This Row],[نام شخص کارشناس نظارت]],Table1[],3,0)</f>
        <v>کارشناس تولید و فرایند نظارت</v>
      </c>
      <c r="I269" s="1">
        <f>COUNTIF(Table2[کد سیستم],Table6[[#This Row],[کد سیستم]])</f>
        <v>1</v>
      </c>
    </row>
    <row r="270" spans="1:9" x14ac:dyDescent="0.25">
      <c r="A270" s="1">
        <v>269</v>
      </c>
      <c r="B270" s="1" t="s">
        <v>2082</v>
      </c>
      <c r="C270" s="1" t="s">
        <v>2082</v>
      </c>
      <c r="D270" s="1" t="s">
        <v>3986</v>
      </c>
      <c r="E270" s="1" t="s">
        <v>549</v>
      </c>
      <c r="F270" s="1" t="str">
        <f>VLOOKUP(Table6[[#This Row],[نام کارشناس دفتر فنی]],Table1[],3,0)</f>
        <v>مدیر کنترل فرآیند و کیفیت</v>
      </c>
      <c r="G270" s="1" t="s">
        <v>1540</v>
      </c>
      <c r="H270" s="1" t="str">
        <f>VLOOKUP(Table6[[#This Row],[نام شخص کارشناس نظارت]],Table1[],3,0)</f>
        <v>کارشناس تولید و فرایند نظارت</v>
      </c>
      <c r="I270" s="1">
        <f>COUNTIF(Table2[کد سیستم],Table6[[#This Row],[کد سیستم]])</f>
        <v>1</v>
      </c>
    </row>
    <row r="271" spans="1:9" x14ac:dyDescent="0.25">
      <c r="A271" s="1">
        <v>270</v>
      </c>
      <c r="B271" s="1" t="s">
        <v>2084</v>
      </c>
      <c r="C271" s="1" t="s">
        <v>2084</v>
      </c>
      <c r="D271" s="1" t="s">
        <v>3986</v>
      </c>
      <c r="E271" s="1" t="s">
        <v>549</v>
      </c>
      <c r="F271" s="1" t="str">
        <f>VLOOKUP(Table6[[#This Row],[نام کارشناس دفتر فنی]],Table1[],3,0)</f>
        <v>مدیر کنترل فرآیند و کیفیت</v>
      </c>
      <c r="G271" s="1" t="s">
        <v>1540</v>
      </c>
      <c r="H271" s="1" t="str">
        <f>VLOOKUP(Table6[[#This Row],[نام شخص کارشناس نظارت]],Table1[],3,0)</f>
        <v>کارشناس تولید و فرایند نظارت</v>
      </c>
      <c r="I271" s="1">
        <f>COUNTIF(Table2[کد سیستم],Table6[[#This Row],[کد سیستم]])</f>
        <v>1</v>
      </c>
    </row>
    <row r="272" spans="1:9" x14ac:dyDescent="0.25">
      <c r="A272" s="1">
        <v>271</v>
      </c>
      <c r="B272" s="1" t="s">
        <v>2086</v>
      </c>
      <c r="C272" s="1" t="s">
        <v>2086</v>
      </c>
      <c r="D272" s="1" t="s">
        <v>3986</v>
      </c>
      <c r="E272" s="1" t="s">
        <v>549</v>
      </c>
      <c r="F272" s="1" t="str">
        <f>VLOOKUP(Table6[[#This Row],[نام کارشناس دفتر فنی]],Table1[],3,0)</f>
        <v>مدیر کنترل فرآیند و کیفیت</v>
      </c>
      <c r="G272" s="1" t="s">
        <v>1540</v>
      </c>
      <c r="H272" s="1" t="str">
        <f>VLOOKUP(Table6[[#This Row],[نام شخص کارشناس نظارت]],Table1[],3,0)</f>
        <v>کارشناس تولید و فرایند نظارت</v>
      </c>
      <c r="I272" s="1">
        <f>COUNTIF(Table2[کد سیستم],Table6[[#This Row],[کد سیستم]])</f>
        <v>1</v>
      </c>
    </row>
    <row r="273" spans="1:9" x14ac:dyDescent="0.25">
      <c r="A273" s="1">
        <v>272</v>
      </c>
      <c r="B273" s="1" t="s">
        <v>2088</v>
      </c>
      <c r="C273" s="1" t="s">
        <v>2088</v>
      </c>
      <c r="D273" s="1" t="s">
        <v>3986</v>
      </c>
      <c r="E273" s="1" t="s">
        <v>549</v>
      </c>
      <c r="F273" s="1" t="str">
        <f>VLOOKUP(Table6[[#This Row],[نام کارشناس دفتر فنی]],Table1[],3,0)</f>
        <v>مدیر کنترل فرآیند و کیفیت</v>
      </c>
      <c r="G273" s="1" t="s">
        <v>1540</v>
      </c>
      <c r="H273" s="1" t="str">
        <f>VLOOKUP(Table6[[#This Row],[نام شخص کارشناس نظارت]],Table1[],3,0)</f>
        <v>کارشناس تولید و فرایند نظارت</v>
      </c>
      <c r="I273" s="1">
        <f>COUNTIF(Table2[کد سیستم],Table6[[#This Row],[کد سیستم]])</f>
        <v>1</v>
      </c>
    </row>
    <row r="274" spans="1:9" x14ac:dyDescent="0.25">
      <c r="A274" s="1">
        <v>273</v>
      </c>
      <c r="B274" s="1" t="s">
        <v>2090</v>
      </c>
      <c r="C274" s="1" t="s">
        <v>2090</v>
      </c>
      <c r="D274" s="1" t="s">
        <v>3986</v>
      </c>
      <c r="E274" s="1" t="s">
        <v>549</v>
      </c>
      <c r="F274" s="1" t="str">
        <f>VLOOKUP(Table6[[#This Row],[نام کارشناس دفتر فنی]],Table1[],3,0)</f>
        <v>مدیر کنترل فرآیند و کیفیت</v>
      </c>
      <c r="G274" s="1" t="s">
        <v>1540</v>
      </c>
      <c r="H274" s="1" t="str">
        <f>VLOOKUP(Table6[[#This Row],[نام شخص کارشناس نظارت]],Table1[],3,0)</f>
        <v>کارشناس تولید و فرایند نظارت</v>
      </c>
      <c r="I274" s="1">
        <f>COUNTIF(Table2[کد سیستم],Table6[[#This Row],[کد سیستم]])</f>
        <v>1</v>
      </c>
    </row>
    <row r="275" spans="1:9" x14ac:dyDescent="0.25">
      <c r="A275" s="1">
        <v>274</v>
      </c>
      <c r="B275" s="1" t="s">
        <v>2092</v>
      </c>
      <c r="C275" s="1" t="s">
        <v>2092</v>
      </c>
      <c r="D275" s="1" t="s">
        <v>3986</v>
      </c>
      <c r="E275" s="1" t="s">
        <v>549</v>
      </c>
      <c r="F275" s="1" t="str">
        <f>VLOOKUP(Table6[[#This Row],[نام کارشناس دفتر فنی]],Table1[],3,0)</f>
        <v>مدیر کنترل فرآیند و کیفیت</v>
      </c>
      <c r="G275" s="1" t="s">
        <v>1540</v>
      </c>
      <c r="H275" s="1" t="str">
        <f>VLOOKUP(Table6[[#This Row],[نام شخص کارشناس نظارت]],Table1[],3,0)</f>
        <v>کارشناس تولید و فرایند نظارت</v>
      </c>
      <c r="I275" s="1">
        <f>COUNTIF(Table2[کد سیستم],Table6[[#This Row],[کد سیستم]])</f>
        <v>1</v>
      </c>
    </row>
    <row r="276" spans="1:9" x14ac:dyDescent="0.25">
      <c r="A276" s="1">
        <v>275</v>
      </c>
      <c r="B276" s="1" t="s">
        <v>2094</v>
      </c>
      <c r="C276" s="1" t="s">
        <v>2094</v>
      </c>
      <c r="D276" s="1" t="s">
        <v>3986</v>
      </c>
      <c r="E276" s="1" t="s">
        <v>549</v>
      </c>
      <c r="F276" s="1" t="str">
        <f>VLOOKUP(Table6[[#This Row],[نام کارشناس دفتر فنی]],Table1[],3,0)</f>
        <v>مدیر کنترل فرآیند و کیفیت</v>
      </c>
      <c r="G276" s="1" t="s">
        <v>1540</v>
      </c>
      <c r="H276" s="1" t="str">
        <f>VLOOKUP(Table6[[#This Row],[نام شخص کارشناس نظارت]],Table1[],3,0)</f>
        <v>کارشناس تولید و فرایند نظارت</v>
      </c>
      <c r="I276" s="1">
        <f>COUNTIF(Table2[کد سیستم],Table6[[#This Row],[کد سیستم]])</f>
        <v>1</v>
      </c>
    </row>
    <row r="277" spans="1:9" x14ac:dyDescent="0.25">
      <c r="A277" s="1">
        <v>276</v>
      </c>
      <c r="B277" s="1" t="s">
        <v>2096</v>
      </c>
      <c r="C277" s="1" t="s">
        <v>2096</v>
      </c>
      <c r="D277" s="1" t="s">
        <v>3986</v>
      </c>
      <c r="E277" s="1" t="s">
        <v>549</v>
      </c>
      <c r="F277" s="1" t="str">
        <f>VLOOKUP(Table6[[#This Row],[نام کارشناس دفتر فنی]],Table1[],3,0)</f>
        <v>مدیر کنترل فرآیند و کیفیت</v>
      </c>
      <c r="G277" s="1" t="s">
        <v>1540</v>
      </c>
      <c r="H277" s="1" t="str">
        <f>VLOOKUP(Table6[[#This Row],[نام شخص کارشناس نظارت]],Table1[],3,0)</f>
        <v>کارشناس تولید و فرایند نظارت</v>
      </c>
      <c r="I277" s="1">
        <f>COUNTIF(Table2[کد سیستم],Table6[[#This Row],[کد سیستم]])</f>
        <v>1</v>
      </c>
    </row>
    <row r="278" spans="1:9" x14ac:dyDescent="0.25">
      <c r="A278" s="1">
        <v>277</v>
      </c>
      <c r="B278" s="1" t="s">
        <v>2098</v>
      </c>
      <c r="C278" s="1" t="s">
        <v>2098</v>
      </c>
      <c r="D278" s="1" t="s">
        <v>3986</v>
      </c>
      <c r="E278" s="1" t="s">
        <v>549</v>
      </c>
      <c r="F278" s="1" t="str">
        <f>VLOOKUP(Table6[[#This Row],[نام کارشناس دفتر فنی]],Table1[],3,0)</f>
        <v>مدیر کنترل فرآیند و کیفیت</v>
      </c>
      <c r="G278" s="1" t="s">
        <v>1540</v>
      </c>
      <c r="H278" s="1" t="str">
        <f>VLOOKUP(Table6[[#This Row],[نام شخص کارشناس نظارت]],Table1[],3,0)</f>
        <v>کارشناس تولید و فرایند نظارت</v>
      </c>
      <c r="I278" s="1">
        <f>COUNTIF(Table2[کد سیستم],Table6[[#This Row],[کد سیستم]])</f>
        <v>1</v>
      </c>
    </row>
    <row r="279" spans="1:9" x14ac:dyDescent="0.25">
      <c r="A279" s="1">
        <v>278</v>
      </c>
      <c r="B279" s="1" t="s">
        <v>2100</v>
      </c>
      <c r="C279" s="1" t="s">
        <v>2100</v>
      </c>
      <c r="D279" s="1" t="s">
        <v>3986</v>
      </c>
      <c r="E279" s="1" t="s">
        <v>549</v>
      </c>
      <c r="F279" s="1" t="str">
        <f>VLOOKUP(Table6[[#This Row],[نام کارشناس دفتر فنی]],Table1[],3,0)</f>
        <v>مدیر کنترل فرآیند و کیفیت</v>
      </c>
      <c r="G279" s="1" t="s">
        <v>1540</v>
      </c>
      <c r="H279" s="1" t="str">
        <f>VLOOKUP(Table6[[#This Row],[نام شخص کارشناس نظارت]],Table1[],3,0)</f>
        <v>کارشناس تولید و فرایند نظارت</v>
      </c>
      <c r="I279" s="1">
        <f>COUNTIF(Table2[کد سیستم],Table6[[#This Row],[کد سیستم]])</f>
        <v>1</v>
      </c>
    </row>
    <row r="280" spans="1:9" x14ac:dyDescent="0.25">
      <c r="A280" s="1">
        <v>279</v>
      </c>
      <c r="B280" s="1" t="s">
        <v>2102</v>
      </c>
      <c r="C280" s="1" t="s">
        <v>2102</v>
      </c>
      <c r="D280" s="1" t="s">
        <v>3986</v>
      </c>
      <c r="E280" s="1" t="s">
        <v>549</v>
      </c>
      <c r="F280" s="1" t="str">
        <f>VLOOKUP(Table6[[#This Row],[نام کارشناس دفتر فنی]],Table1[],3,0)</f>
        <v>مدیر کنترل فرآیند و کیفیت</v>
      </c>
      <c r="G280" s="1" t="s">
        <v>1540</v>
      </c>
      <c r="H280" s="1" t="str">
        <f>VLOOKUP(Table6[[#This Row],[نام شخص کارشناس نظارت]],Table1[],3,0)</f>
        <v>کارشناس تولید و فرایند نظارت</v>
      </c>
      <c r="I280" s="1">
        <f>COUNTIF(Table2[کد سیستم],Table6[[#This Row],[کد سیستم]])</f>
        <v>1</v>
      </c>
    </row>
    <row r="281" spans="1:9" x14ac:dyDescent="0.25">
      <c r="A281" s="1">
        <v>280</v>
      </c>
      <c r="B281" s="1" t="s">
        <v>2104</v>
      </c>
      <c r="C281" s="1" t="s">
        <v>2104</v>
      </c>
      <c r="D281" s="1" t="s">
        <v>3986</v>
      </c>
      <c r="E281" s="1" t="s">
        <v>549</v>
      </c>
      <c r="F281" s="1" t="str">
        <f>VLOOKUP(Table6[[#This Row],[نام کارشناس دفتر فنی]],Table1[],3,0)</f>
        <v>مدیر کنترل فرآیند و کیفیت</v>
      </c>
      <c r="G281" s="1" t="s">
        <v>1540</v>
      </c>
      <c r="H281" s="1" t="str">
        <f>VLOOKUP(Table6[[#This Row],[نام شخص کارشناس نظارت]],Table1[],3,0)</f>
        <v>کارشناس تولید و فرایند نظارت</v>
      </c>
      <c r="I281" s="1">
        <f>COUNTIF(Table2[کد سیستم],Table6[[#This Row],[کد سیستم]])</f>
        <v>1</v>
      </c>
    </row>
    <row r="282" spans="1:9" x14ac:dyDescent="0.25">
      <c r="A282" s="1">
        <v>281</v>
      </c>
      <c r="B282" s="1" t="s">
        <v>2106</v>
      </c>
      <c r="C282" s="1" t="s">
        <v>2106</v>
      </c>
      <c r="D282" s="1" t="s">
        <v>3986</v>
      </c>
      <c r="E282" s="1" t="s">
        <v>549</v>
      </c>
      <c r="F282" s="1" t="str">
        <f>VLOOKUP(Table6[[#This Row],[نام کارشناس دفتر فنی]],Table1[],3,0)</f>
        <v>مدیر کنترل فرآیند و کیفیت</v>
      </c>
      <c r="G282" s="1" t="s">
        <v>1540</v>
      </c>
      <c r="H282" s="1" t="str">
        <f>VLOOKUP(Table6[[#This Row],[نام شخص کارشناس نظارت]],Table1[],3,0)</f>
        <v>کارشناس تولید و فرایند نظارت</v>
      </c>
      <c r="I282" s="1">
        <f>COUNTIF(Table2[کد سیستم],Table6[[#This Row],[کد سیستم]])</f>
        <v>1</v>
      </c>
    </row>
    <row r="283" spans="1:9" x14ac:dyDescent="0.25">
      <c r="A283" s="1">
        <v>282</v>
      </c>
      <c r="B283" s="1" t="s">
        <v>2108</v>
      </c>
      <c r="C283" s="1" t="s">
        <v>2108</v>
      </c>
      <c r="D283" s="1" t="s">
        <v>3986</v>
      </c>
      <c r="E283" s="1" t="s">
        <v>549</v>
      </c>
      <c r="F283" s="1" t="str">
        <f>VLOOKUP(Table6[[#This Row],[نام کارشناس دفتر فنی]],Table1[],3,0)</f>
        <v>مدیر کنترل فرآیند و کیفیت</v>
      </c>
      <c r="G283" s="1" t="s">
        <v>1540</v>
      </c>
      <c r="H283" s="1" t="str">
        <f>VLOOKUP(Table6[[#This Row],[نام شخص کارشناس نظارت]],Table1[],3,0)</f>
        <v>کارشناس تولید و فرایند نظارت</v>
      </c>
      <c r="I283" s="1">
        <f>COUNTIF(Table2[کد سیستم],Table6[[#This Row],[کد سیستم]])</f>
        <v>1</v>
      </c>
    </row>
    <row r="284" spans="1:9" x14ac:dyDescent="0.25">
      <c r="A284" s="1">
        <v>283</v>
      </c>
      <c r="B284" s="1" t="s">
        <v>2110</v>
      </c>
      <c r="C284" s="1" t="s">
        <v>2110</v>
      </c>
      <c r="D284" s="1" t="s">
        <v>3986</v>
      </c>
      <c r="E284" s="1" t="s">
        <v>549</v>
      </c>
      <c r="F284" s="1" t="str">
        <f>VLOOKUP(Table6[[#This Row],[نام کارشناس دفتر فنی]],Table1[],3,0)</f>
        <v>مدیر کنترل فرآیند و کیفیت</v>
      </c>
      <c r="G284" s="1" t="s">
        <v>1540</v>
      </c>
      <c r="H284" s="1" t="str">
        <f>VLOOKUP(Table6[[#This Row],[نام شخص کارشناس نظارت]],Table1[],3,0)</f>
        <v>کارشناس تولید و فرایند نظارت</v>
      </c>
      <c r="I284" s="1">
        <f>COUNTIF(Table2[کد سیستم],Table6[[#This Row],[کد سیستم]])</f>
        <v>1</v>
      </c>
    </row>
    <row r="285" spans="1:9" x14ac:dyDescent="0.25">
      <c r="A285" s="1">
        <v>284</v>
      </c>
      <c r="B285" s="1" t="s">
        <v>2112</v>
      </c>
      <c r="C285" s="1" t="s">
        <v>2112</v>
      </c>
      <c r="D285" s="1" t="s">
        <v>3986</v>
      </c>
      <c r="E285" s="1" t="s">
        <v>549</v>
      </c>
      <c r="F285" s="1" t="str">
        <f>VLOOKUP(Table6[[#This Row],[نام کارشناس دفتر فنی]],Table1[],3,0)</f>
        <v>مدیر کنترل فرآیند و کیفیت</v>
      </c>
      <c r="G285" s="1" t="s">
        <v>1540</v>
      </c>
      <c r="H285" s="1" t="str">
        <f>VLOOKUP(Table6[[#This Row],[نام شخص کارشناس نظارت]],Table1[],3,0)</f>
        <v>کارشناس تولید و فرایند نظارت</v>
      </c>
      <c r="I285" s="1">
        <f>COUNTIF(Table2[کد سیستم],Table6[[#This Row],[کد سیستم]])</f>
        <v>1</v>
      </c>
    </row>
    <row r="286" spans="1:9" x14ac:dyDescent="0.25">
      <c r="A286" s="1">
        <v>285</v>
      </c>
      <c r="B286" s="1" t="s">
        <v>2114</v>
      </c>
      <c r="C286" s="1" t="s">
        <v>2114</v>
      </c>
      <c r="D286" s="1" t="s">
        <v>3986</v>
      </c>
      <c r="E286" s="1" t="s">
        <v>549</v>
      </c>
      <c r="F286" s="1" t="str">
        <f>VLOOKUP(Table6[[#This Row],[نام کارشناس دفتر فنی]],Table1[],3,0)</f>
        <v>مدیر کنترل فرآیند و کیفیت</v>
      </c>
      <c r="G286" s="1" t="s">
        <v>1540</v>
      </c>
      <c r="H286" s="1" t="str">
        <f>VLOOKUP(Table6[[#This Row],[نام شخص کارشناس نظارت]],Table1[],3,0)</f>
        <v>کارشناس تولید و فرایند نظارت</v>
      </c>
      <c r="I286" s="1">
        <f>COUNTIF(Table2[کد سیستم],Table6[[#This Row],[کد سیستم]])</f>
        <v>1</v>
      </c>
    </row>
    <row r="287" spans="1:9" x14ac:dyDescent="0.25">
      <c r="A287" s="1">
        <v>286</v>
      </c>
      <c r="B287" s="1" t="s">
        <v>2116</v>
      </c>
      <c r="C287" s="1" t="s">
        <v>2116</v>
      </c>
      <c r="D287" s="1" t="s">
        <v>3986</v>
      </c>
      <c r="E287" s="1" t="s">
        <v>549</v>
      </c>
      <c r="F287" s="1" t="str">
        <f>VLOOKUP(Table6[[#This Row],[نام کارشناس دفتر فنی]],Table1[],3,0)</f>
        <v>مدیر کنترل فرآیند و کیفیت</v>
      </c>
      <c r="G287" s="1" t="s">
        <v>1540</v>
      </c>
      <c r="H287" s="1" t="str">
        <f>VLOOKUP(Table6[[#This Row],[نام شخص کارشناس نظارت]],Table1[],3,0)</f>
        <v>کارشناس تولید و فرایند نظارت</v>
      </c>
      <c r="I287" s="1">
        <f>COUNTIF(Table2[کد سیستم],Table6[[#This Row],[کد سیستم]])</f>
        <v>1</v>
      </c>
    </row>
    <row r="288" spans="1:9" x14ac:dyDescent="0.25">
      <c r="A288" s="1">
        <v>287</v>
      </c>
      <c r="B288" s="1" t="s">
        <v>2118</v>
      </c>
      <c r="C288" s="1" t="s">
        <v>2118</v>
      </c>
      <c r="D288" s="1" t="s">
        <v>3986</v>
      </c>
      <c r="E288" s="1" t="s">
        <v>549</v>
      </c>
      <c r="F288" s="1" t="str">
        <f>VLOOKUP(Table6[[#This Row],[نام کارشناس دفتر فنی]],Table1[],3,0)</f>
        <v>مدیر کنترل فرآیند و کیفیت</v>
      </c>
      <c r="G288" s="1" t="s">
        <v>1540</v>
      </c>
      <c r="H288" s="1" t="str">
        <f>VLOOKUP(Table6[[#This Row],[نام شخص کارشناس نظارت]],Table1[],3,0)</f>
        <v>کارشناس تولید و فرایند نظارت</v>
      </c>
      <c r="I288" s="1">
        <f>COUNTIF(Table2[کد سیستم],Table6[[#This Row],[کد سیستم]])</f>
        <v>1</v>
      </c>
    </row>
    <row r="289" spans="1:9" x14ac:dyDescent="0.25">
      <c r="A289" s="1">
        <v>288</v>
      </c>
      <c r="B289" s="1" t="s">
        <v>2120</v>
      </c>
      <c r="C289" s="1" t="s">
        <v>2120</v>
      </c>
      <c r="D289" s="1" t="s">
        <v>3986</v>
      </c>
      <c r="E289" s="1" t="s">
        <v>549</v>
      </c>
      <c r="F289" s="1" t="str">
        <f>VLOOKUP(Table6[[#This Row],[نام کارشناس دفتر فنی]],Table1[],3,0)</f>
        <v>مدیر کنترل فرآیند و کیفیت</v>
      </c>
      <c r="G289" s="1" t="s">
        <v>1540</v>
      </c>
      <c r="H289" s="1" t="str">
        <f>VLOOKUP(Table6[[#This Row],[نام شخص کارشناس نظارت]],Table1[],3,0)</f>
        <v>کارشناس تولید و فرایند نظارت</v>
      </c>
      <c r="I289" s="1">
        <f>COUNTIF(Table2[کد سیستم],Table6[[#This Row],[کد سیستم]])</f>
        <v>1</v>
      </c>
    </row>
    <row r="290" spans="1:9" x14ac:dyDescent="0.25">
      <c r="A290" s="1">
        <v>289</v>
      </c>
      <c r="B290" s="1" t="s">
        <v>2122</v>
      </c>
      <c r="C290" s="1" t="s">
        <v>2122</v>
      </c>
      <c r="D290" s="1" t="s">
        <v>3986</v>
      </c>
      <c r="E290" s="1" t="s">
        <v>549</v>
      </c>
      <c r="F290" s="1" t="str">
        <f>VLOOKUP(Table6[[#This Row],[نام کارشناس دفتر فنی]],Table1[],3,0)</f>
        <v>مدیر کنترل فرآیند و کیفیت</v>
      </c>
      <c r="G290" s="1" t="s">
        <v>1540</v>
      </c>
      <c r="H290" s="1" t="str">
        <f>VLOOKUP(Table6[[#This Row],[نام شخص کارشناس نظارت]],Table1[],3,0)</f>
        <v>کارشناس تولید و فرایند نظارت</v>
      </c>
      <c r="I290" s="1">
        <f>COUNTIF(Table2[کد سیستم],Table6[[#This Row],[کد سیستم]])</f>
        <v>1</v>
      </c>
    </row>
    <row r="291" spans="1:9" x14ac:dyDescent="0.25">
      <c r="A291" s="1">
        <v>290</v>
      </c>
      <c r="B291" s="1" t="s">
        <v>2124</v>
      </c>
      <c r="C291" s="1" t="s">
        <v>2124</v>
      </c>
      <c r="D291" s="1" t="s">
        <v>3986</v>
      </c>
      <c r="E291" s="1" t="s">
        <v>549</v>
      </c>
      <c r="F291" s="1" t="str">
        <f>VLOOKUP(Table6[[#This Row],[نام کارشناس دفتر فنی]],Table1[],3,0)</f>
        <v>مدیر کنترل فرآیند و کیفیت</v>
      </c>
      <c r="G291" s="1" t="s">
        <v>1540</v>
      </c>
      <c r="H291" s="1" t="str">
        <f>VLOOKUP(Table6[[#This Row],[نام شخص کارشناس نظارت]],Table1[],3,0)</f>
        <v>کارشناس تولید و فرایند نظارت</v>
      </c>
      <c r="I291" s="1">
        <f>COUNTIF(Table2[کد سیستم],Table6[[#This Row],[کد سیستم]])</f>
        <v>1</v>
      </c>
    </row>
    <row r="292" spans="1:9" x14ac:dyDescent="0.25">
      <c r="A292" s="1">
        <v>291</v>
      </c>
      <c r="B292" s="1" t="s">
        <v>2126</v>
      </c>
      <c r="C292" s="1" t="s">
        <v>2126</v>
      </c>
      <c r="D292" s="1" t="s">
        <v>3986</v>
      </c>
      <c r="E292" s="1" t="s">
        <v>549</v>
      </c>
      <c r="F292" s="1" t="str">
        <f>VLOOKUP(Table6[[#This Row],[نام کارشناس دفتر فنی]],Table1[],3,0)</f>
        <v>مدیر کنترل فرآیند و کیفیت</v>
      </c>
      <c r="G292" s="1" t="s">
        <v>1540</v>
      </c>
      <c r="H292" s="1" t="str">
        <f>VLOOKUP(Table6[[#This Row],[نام شخص کارشناس نظارت]],Table1[],3,0)</f>
        <v>کارشناس تولید و فرایند نظارت</v>
      </c>
      <c r="I292" s="1">
        <f>COUNTIF(Table2[کد سیستم],Table6[[#This Row],[کد سیستم]])</f>
        <v>1</v>
      </c>
    </row>
    <row r="293" spans="1:9" x14ac:dyDescent="0.25">
      <c r="A293" s="1">
        <v>292</v>
      </c>
      <c r="B293" s="1" t="s">
        <v>2128</v>
      </c>
      <c r="C293" s="1" t="s">
        <v>2128</v>
      </c>
      <c r="D293" s="1" t="s">
        <v>3986</v>
      </c>
      <c r="E293" s="1" t="s">
        <v>549</v>
      </c>
      <c r="F293" s="1" t="str">
        <f>VLOOKUP(Table6[[#This Row],[نام کارشناس دفتر فنی]],Table1[],3,0)</f>
        <v>مدیر کنترل فرآیند و کیفیت</v>
      </c>
      <c r="G293" s="1" t="s">
        <v>1540</v>
      </c>
      <c r="H293" s="1" t="str">
        <f>VLOOKUP(Table6[[#This Row],[نام شخص کارشناس نظارت]],Table1[],3,0)</f>
        <v>کارشناس تولید و فرایند نظارت</v>
      </c>
      <c r="I293" s="1">
        <f>COUNTIF(Table2[کد سیستم],Table6[[#This Row],[کد سیستم]])</f>
        <v>1</v>
      </c>
    </row>
    <row r="294" spans="1:9" x14ac:dyDescent="0.25">
      <c r="A294" s="1">
        <v>293</v>
      </c>
      <c r="B294" s="1" t="s">
        <v>2130</v>
      </c>
      <c r="C294" s="1" t="s">
        <v>2130</v>
      </c>
      <c r="D294" s="1" t="s">
        <v>3986</v>
      </c>
      <c r="E294" s="1" t="s">
        <v>549</v>
      </c>
      <c r="F294" s="1" t="str">
        <f>VLOOKUP(Table6[[#This Row],[نام کارشناس دفتر فنی]],Table1[],3,0)</f>
        <v>مدیر کنترل فرآیند و کیفیت</v>
      </c>
      <c r="G294" s="1" t="s">
        <v>1540</v>
      </c>
      <c r="H294" s="1" t="str">
        <f>VLOOKUP(Table6[[#This Row],[نام شخص کارشناس نظارت]],Table1[],3,0)</f>
        <v>کارشناس تولید و فرایند نظارت</v>
      </c>
      <c r="I294" s="1">
        <f>COUNTIF(Table2[کد سیستم],Table6[[#This Row],[کد سیستم]])</f>
        <v>1</v>
      </c>
    </row>
    <row r="295" spans="1:9" x14ac:dyDescent="0.25">
      <c r="A295" s="1">
        <v>294</v>
      </c>
      <c r="B295" s="1" t="s">
        <v>2132</v>
      </c>
      <c r="C295" s="1" t="s">
        <v>2132</v>
      </c>
      <c r="D295" s="1" t="s">
        <v>3986</v>
      </c>
      <c r="E295" s="1" t="s">
        <v>549</v>
      </c>
      <c r="F295" s="1" t="str">
        <f>VLOOKUP(Table6[[#This Row],[نام کارشناس دفتر فنی]],Table1[],3,0)</f>
        <v>مدیر کنترل فرآیند و کیفیت</v>
      </c>
      <c r="G295" s="1" t="s">
        <v>1540</v>
      </c>
      <c r="H295" s="1" t="str">
        <f>VLOOKUP(Table6[[#This Row],[نام شخص کارشناس نظارت]],Table1[],3,0)</f>
        <v>کارشناس تولید و فرایند نظارت</v>
      </c>
      <c r="I295" s="1">
        <f>COUNTIF(Table2[کد سیستم],Table6[[#This Row],[کد سیستم]])</f>
        <v>1</v>
      </c>
    </row>
    <row r="296" spans="1:9" x14ac:dyDescent="0.25">
      <c r="A296" s="1">
        <v>295</v>
      </c>
      <c r="B296" s="1" t="s">
        <v>2134</v>
      </c>
      <c r="C296" s="1" t="s">
        <v>2134</v>
      </c>
      <c r="D296" s="1" t="s">
        <v>3986</v>
      </c>
      <c r="E296" s="1" t="s">
        <v>549</v>
      </c>
      <c r="F296" s="1" t="str">
        <f>VLOOKUP(Table6[[#This Row],[نام کارشناس دفتر فنی]],Table1[],3,0)</f>
        <v>مدیر کنترل فرآیند و کیفیت</v>
      </c>
      <c r="G296" s="1" t="s">
        <v>1540</v>
      </c>
      <c r="H296" s="1" t="str">
        <f>VLOOKUP(Table6[[#This Row],[نام شخص کارشناس نظارت]],Table1[],3,0)</f>
        <v>کارشناس تولید و فرایند نظارت</v>
      </c>
      <c r="I296" s="1">
        <f>COUNTIF(Table2[کد سیستم],Table6[[#This Row],[کد سیستم]])</f>
        <v>1</v>
      </c>
    </row>
    <row r="297" spans="1:9" x14ac:dyDescent="0.25">
      <c r="A297" s="1">
        <v>296</v>
      </c>
      <c r="B297" s="1" t="s">
        <v>2136</v>
      </c>
      <c r="C297" s="1" t="s">
        <v>2136</v>
      </c>
      <c r="D297" s="1" t="s">
        <v>3986</v>
      </c>
      <c r="E297" s="1" t="s">
        <v>549</v>
      </c>
      <c r="F297" s="1" t="str">
        <f>VLOOKUP(Table6[[#This Row],[نام کارشناس دفتر فنی]],Table1[],3,0)</f>
        <v>مدیر کنترل فرآیند و کیفیت</v>
      </c>
      <c r="G297" s="1" t="s">
        <v>1540</v>
      </c>
      <c r="H297" s="1" t="str">
        <f>VLOOKUP(Table6[[#This Row],[نام شخص کارشناس نظارت]],Table1[],3,0)</f>
        <v>کارشناس تولید و فرایند نظارت</v>
      </c>
      <c r="I297" s="1">
        <f>COUNTIF(Table2[کد سیستم],Table6[[#This Row],[کد سیستم]])</f>
        <v>1</v>
      </c>
    </row>
    <row r="298" spans="1:9" x14ac:dyDescent="0.25">
      <c r="A298" s="1">
        <v>297</v>
      </c>
      <c r="B298" s="1" t="s">
        <v>2138</v>
      </c>
      <c r="C298" s="1" t="s">
        <v>2138</v>
      </c>
      <c r="D298" s="1" t="s">
        <v>3986</v>
      </c>
      <c r="E298" s="1" t="s">
        <v>549</v>
      </c>
      <c r="F298" s="1" t="str">
        <f>VLOOKUP(Table6[[#This Row],[نام کارشناس دفتر فنی]],Table1[],3,0)</f>
        <v>مدیر کنترل فرآیند و کیفیت</v>
      </c>
      <c r="G298" s="1" t="s">
        <v>1540</v>
      </c>
      <c r="H298" s="1" t="str">
        <f>VLOOKUP(Table6[[#This Row],[نام شخص کارشناس نظارت]],Table1[],3,0)</f>
        <v>کارشناس تولید و فرایند نظارت</v>
      </c>
      <c r="I298" s="1">
        <f>COUNTIF(Table2[کد سیستم],Table6[[#This Row],[کد سیستم]])</f>
        <v>1</v>
      </c>
    </row>
    <row r="299" spans="1:9" x14ac:dyDescent="0.25">
      <c r="A299" s="1">
        <v>298</v>
      </c>
      <c r="B299" s="1" t="s">
        <v>2140</v>
      </c>
      <c r="C299" s="1" t="s">
        <v>2140</v>
      </c>
      <c r="D299" s="1" t="s">
        <v>3986</v>
      </c>
      <c r="E299" s="1" t="s">
        <v>549</v>
      </c>
      <c r="F299" s="1" t="str">
        <f>VLOOKUP(Table6[[#This Row],[نام کارشناس دفتر فنی]],Table1[],3,0)</f>
        <v>مدیر کنترل فرآیند و کیفیت</v>
      </c>
      <c r="G299" s="1" t="s">
        <v>1540</v>
      </c>
      <c r="H299" s="1" t="str">
        <f>VLOOKUP(Table6[[#This Row],[نام شخص کارشناس نظارت]],Table1[],3,0)</f>
        <v>کارشناس تولید و فرایند نظارت</v>
      </c>
      <c r="I299" s="1">
        <f>COUNTIF(Table2[کد سیستم],Table6[[#This Row],[کد سیستم]])</f>
        <v>1</v>
      </c>
    </row>
    <row r="300" spans="1:9" x14ac:dyDescent="0.25">
      <c r="A300" s="1">
        <v>299</v>
      </c>
      <c r="B300" s="1" t="s">
        <v>2142</v>
      </c>
      <c r="C300" s="1" t="s">
        <v>2142</v>
      </c>
      <c r="D300" s="1" t="s">
        <v>3986</v>
      </c>
      <c r="E300" s="1" t="s">
        <v>549</v>
      </c>
      <c r="F300" s="1" t="str">
        <f>VLOOKUP(Table6[[#This Row],[نام کارشناس دفتر فنی]],Table1[],3,0)</f>
        <v>مدیر کنترل فرآیند و کیفیت</v>
      </c>
      <c r="G300" s="1" t="s">
        <v>1540</v>
      </c>
      <c r="H300" s="1" t="str">
        <f>VLOOKUP(Table6[[#This Row],[نام شخص کارشناس نظارت]],Table1[],3,0)</f>
        <v>کارشناس تولید و فرایند نظارت</v>
      </c>
      <c r="I300" s="1">
        <f>COUNTIF(Table2[کد سیستم],Table6[[#This Row],[کد سیستم]])</f>
        <v>1</v>
      </c>
    </row>
    <row r="301" spans="1:9" x14ac:dyDescent="0.25">
      <c r="A301" s="1">
        <v>300</v>
      </c>
      <c r="B301" s="1" t="s">
        <v>2144</v>
      </c>
      <c r="C301" s="1" t="s">
        <v>2144</v>
      </c>
      <c r="D301" s="1" t="s">
        <v>3986</v>
      </c>
      <c r="E301" s="1" t="s">
        <v>549</v>
      </c>
      <c r="F301" s="1" t="str">
        <f>VLOOKUP(Table6[[#This Row],[نام کارشناس دفتر فنی]],Table1[],3,0)</f>
        <v>مدیر کنترل فرآیند و کیفیت</v>
      </c>
      <c r="G301" s="1" t="s">
        <v>1540</v>
      </c>
      <c r="H301" s="1" t="str">
        <f>VLOOKUP(Table6[[#This Row],[نام شخص کارشناس نظارت]],Table1[],3,0)</f>
        <v>کارشناس تولید و فرایند نظارت</v>
      </c>
      <c r="I301" s="1">
        <f>COUNTIF(Table2[کد سیستم],Table6[[#This Row],[کد سیستم]])</f>
        <v>1</v>
      </c>
    </row>
    <row r="302" spans="1:9" x14ac:dyDescent="0.25">
      <c r="A302" s="1">
        <v>301</v>
      </c>
      <c r="B302" s="1" t="s">
        <v>2146</v>
      </c>
      <c r="C302" s="1" t="s">
        <v>2146</v>
      </c>
      <c r="D302" s="1" t="s">
        <v>3986</v>
      </c>
      <c r="E302" s="1" t="s">
        <v>549</v>
      </c>
      <c r="F302" s="1" t="str">
        <f>VLOOKUP(Table6[[#This Row],[نام کارشناس دفتر فنی]],Table1[],3,0)</f>
        <v>مدیر کنترل فرآیند و کیفیت</v>
      </c>
      <c r="G302" s="1" t="s">
        <v>1540</v>
      </c>
      <c r="H302" s="1" t="str">
        <f>VLOOKUP(Table6[[#This Row],[نام شخص کارشناس نظارت]],Table1[],3,0)</f>
        <v>کارشناس تولید و فرایند نظارت</v>
      </c>
      <c r="I302" s="1">
        <f>COUNTIF(Table2[کد سیستم],Table6[[#This Row],[کد سیستم]])</f>
        <v>1</v>
      </c>
    </row>
    <row r="303" spans="1:9" x14ac:dyDescent="0.25">
      <c r="A303" s="1">
        <v>302</v>
      </c>
      <c r="B303" s="1" t="s">
        <v>2148</v>
      </c>
      <c r="C303" s="1" t="s">
        <v>2148</v>
      </c>
      <c r="D303" s="1" t="s">
        <v>3986</v>
      </c>
      <c r="E303" s="1" t="s">
        <v>549</v>
      </c>
      <c r="F303" s="1" t="str">
        <f>VLOOKUP(Table6[[#This Row],[نام کارشناس دفتر فنی]],Table1[],3,0)</f>
        <v>مدیر کنترل فرآیند و کیفیت</v>
      </c>
      <c r="G303" s="1" t="s">
        <v>1540</v>
      </c>
      <c r="H303" s="1" t="str">
        <f>VLOOKUP(Table6[[#This Row],[نام شخص کارشناس نظارت]],Table1[],3,0)</f>
        <v>کارشناس تولید و فرایند نظارت</v>
      </c>
      <c r="I303" s="1">
        <f>COUNTIF(Table2[کد سیستم],Table6[[#This Row],[کد سیستم]])</f>
        <v>1</v>
      </c>
    </row>
    <row r="304" spans="1:9" x14ac:dyDescent="0.25">
      <c r="A304" s="1">
        <v>303</v>
      </c>
      <c r="B304" s="1" t="s">
        <v>2150</v>
      </c>
      <c r="C304" s="1" t="s">
        <v>2150</v>
      </c>
      <c r="D304" s="1" t="s">
        <v>3986</v>
      </c>
      <c r="E304" s="1" t="s">
        <v>549</v>
      </c>
      <c r="F304" s="1" t="str">
        <f>VLOOKUP(Table6[[#This Row],[نام کارشناس دفتر فنی]],Table1[],3,0)</f>
        <v>مدیر کنترل فرآیند و کیفیت</v>
      </c>
      <c r="G304" s="1" t="s">
        <v>1540</v>
      </c>
      <c r="H304" s="1" t="str">
        <f>VLOOKUP(Table6[[#This Row],[نام شخص کارشناس نظارت]],Table1[],3,0)</f>
        <v>کارشناس تولید و فرایند نظارت</v>
      </c>
      <c r="I304" s="1">
        <f>COUNTIF(Table2[کد سیستم],Table6[[#This Row],[کد سیستم]])</f>
        <v>1</v>
      </c>
    </row>
    <row r="305" spans="1:9" x14ac:dyDescent="0.25">
      <c r="A305" s="1">
        <v>304</v>
      </c>
      <c r="B305" s="1" t="s">
        <v>2152</v>
      </c>
      <c r="C305" s="1" t="s">
        <v>2152</v>
      </c>
      <c r="D305" s="1" t="s">
        <v>3986</v>
      </c>
      <c r="E305" s="1" t="s">
        <v>549</v>
      </c>
      <c r="F305" s="1" t="str">
        <f>VLOOKUP(Table6[[#This Row],[نام کارشناس دفتر فنی]],Table1[],3,0)</f>
        <v>مدیر کنترل فرآیند و کیفیت</v>
      </c>
      <c r="G305" s="1" t="s">
        <v>1540</v>
      </c>
      <c r="H305" s="1" t="str">
        <f>VLOOKUP(Table6[[#This Row],[نام شخص کارشناس نظارت]],Table1[],3,0)</f>
        <v>کارشناس تولید و فرایند نظارت</v>
      </c>
      <c r="I305" s="1">
        <f>COUNTIF(Table2[کد سیستم],Table6[[#This Row],[کد سیستم]])</f>
        <v>1</v>
      </c>
    </row>
    <row r="306" spans="1:9" x14ac:dyDescent="0.25">
      <c r="A306" s="1">
        <v>305</v>
      </c>
      <c r="B306" s="1" t="s">
        <v>2154</v>
      </c>
      <c r="C306" s="1" t="s">
        <v>2154</v>
      </c>
      <c r="D306" s="1" t="s">
        <v>3986</v>
      </c>
      <c r="E306" s="1" t="s">
        <v>549</v>
      </c>
      <c r="F306" s="1" t="str">
        <f>VLOOKUP(Table6[[#This Row],[نام کارشناس دفتر فنی]],Table1[],3,0)</f>
        <v>مدیر کنترل فرآیند و کیفیت</v>
      </c>
      <c r="G306" s="1" t="s">
        <v>1540</v>
      </c>
      <c r="H306" s="1" t="str">
        <f>VLOOKUP(Table6[[#This Row],[نام شخص کارشناس نظارت]],Table1[],3,0)</f>
        <v>کارشناس تولید و فرایند نظارت</v>
      </c>
      <c r="I306" s="1">
        <f>COUNTIF(Table2[کد سیستم],Table6[[#This Row],[کد سیستم]])</f>
        <v>1</v>
      </c>
    </row>
    <row r="307" spans="1:9" x14ac:dyDescent="0.25">
      <c r="A307" s="1">
        <v>306</v>
      </c>
      <c r="B307" s="1" t="s">
        <v>2156</v>
      </c>
      <c r="C307" s="1" t="s">
        <v>2156</v>
      </c>
      <c r="D307" s="1" t="s">
        <v>3986</v>
      </c>
      <c r="E307" s="1" t="s">
        <v>549</v>
      </c>
      <c r="F307" s="1" t="str">
        <f>VLOOKUP(Table6[[#This Row],[نام کارشناس دفتر فنی]],Table1[],3,0)</f>
        <v>مدیر کنترل فرآیند و کیفیت</v>
      </c>
      <c r="G307" s="1" t="s">
        <v>1540</v>
      </c>
      <c r="H307" s="1" t="str">
        <f>VLOOKUP(Table6[[#This Row],[نام شخص کارشناس نظارت]],Table1[],3,0)</f>
        <v>کارشناس تولید و فرایند نظارت</v>
      </c>
      <c r="I307" s="1">
        <f>COUNTIF(Table2[کد سیستم],Table6[[#This Row],[کد سیستم]])</f>
        <v>1</v>
      </c>
    </row>
    <row r="308" spans="1:9" x14ac:dyDescent="0.25">
      <c r="A308" s="1">
        <v>307</v>
      </c>
      <c r="B308" s="1" t="s">
        <v>2158</v>
      </c>
      <c r="C308" s="1" t="s">
        <v>2158</v>
      </c>
      <c r="D308" s="1" t="s">
        <v>3986</v>
      </c>
      <c r="E308" s="1" t="s">
        <v>549</v>
      </c>
      <c r="F308" s="1" t="str">
        <f>VLOOKUP(Table6[[#This Row],[نام کارشناس دفتر فنی]],Table1[],3,0)</f>
        <v>مدیر کنترل فرآیند و کیفیت</v>
      </c>
      <c r="G308" s="1" t="s">
        <v>1540</v>
      </c>
      <c r="H308" s="1" t="str">
        <f>VLOOKUP(Table6[[#This Row],[نام شخص کارشناس نظارت]],Table1[],3,0)</f>
        <v>کارشناس تولید و فرایند نظارت</v>
      </c>
      <c r="I308" s="1">
        <f>COUNTIF(Table2[کد سیستم],Table6[[#This Row],[کد سیستم]])</f>
        <v>1</v>
      </c>
    </row>
    <row r="309" spans="1:9" x14ac:dyDescent="0.25">
      <c r="A309" s="1">
        <v>308</v>
      </c>
      <c r="B309" s="1" t="s">
        <v>2160</v>
      </c>
      <c r="C309" s="1" t="s">
        <v>2160</v>
      </c>
      <c r="D309" s="1" t="s">
        <v>3986</v>
      </c>
      <c r="E309" s="1" t="s">
        <v>549</v>
      </c>
      <c r="F309" s="1" t="str">
        <f>VLOOKUP(Table6[[#This Row],[نام کارشناس دفتر فنی]],Table1[],3,0)</f>
        <v>مدیر کنترل فرآیند و کیفیت</v>
      </c>
      <c r="G309" s="1" t="s">
        <v>1540</v>
      </c>
      <c r="H309" s="1" t="str">
        <f>VLOOKUP(Table6[[#This Row],[نام شخص کارشناس نظارت]],Table1[],3,0)</f>
        <v>کارشناس تولید و فرایند نظارت</v>
      </c>
      <c r="I309" s="1">
        <f>COUNTIF(Table2[کد سیستم],Table6[[#This Row],[کد سیستم]])</f>
        <v>1</v>
      </c>
    </row>
    <row r="310" spans="1:9" x14ac:dyDescent="0.25">
      <c r="A310" s="1">
        <v>309</v>
      </c>
      <c r="B310" s="1" t="s">
        <v>2162</v>
      </c>
      <c r="C310" s="1" t="s">
        <v>2162</v>
      </c>
      <c r="D310" s="1" t="s">
        <v>3986</v>
      </c>
      <c r="E310" s="1" t="s">
        <v>549</v>
      </c>
      <c r="F310" s="1" t="str">
        <f>VLOOKUP(Table6[[#This Row],[نام کارشناس دفتر فنی]],Table1[],3,0)</f>
        <v>مدیر کنترل فرآیند و کیفیت</v>
      </c>
      <c r="G310" s="1" t="s">
        <v>1540</v>
      </c>
      <c r="H310" s="1" t="str">
        <f>VLOOKUP(Table6[[#This Row],[نام شخص کارشناس نظارت]],Table1[],3,0)</f>
        <v>کارشناس تولید و فرایند نظارت</v>
      </c>
      <c r="I310" s="1">
        <f>COUNTIF(Table2[کد سیستم],Table6[[#This Row],[کد سیستم]])</f>
        <v>1</v>
      </c>
    </row>
    <row r="311" spans="1:9" x14ac:dyDescent="0.25">
      <c r="A311" s="1">
        <v>310</v>
      </c>
      <c r="B311" s="1" t="s">
        <v>2164</v>
      </c>
      <c r="C311" s="1" t="s">
        <v>2164</v>
      </c>
      <c r="D311" s="1" t="s">
        <v>3986</v>
      </c>
      <c r="E311" s="1" t="s">
        <v>549</v>
      </c>
      <c r="F311" s="1" t="str">
        <f>VLOOKUP(Table6[[#This Row],[نام کارشناس دفتر فنی]],Table1[],3,0)</f>
        <v>مدیر کنترل فرآیند و کیفیت</v>
      </c>
      <c r="G311" s="1" t="s">
        <v>1540</v>
      </c>
      <c r="H311" s="1" t="str">
        <f>VLOOKUP(Table6[[#This Row],[نام شخص کارشناس نظارت]],Table1[],3,0)</f>
        <v>کارشناس تولید و فرایند نظارت</v>
      </c>
      <c r="I311" s="1">
        <f>COUNTIF(Table2[کد سیستم],Table6[[#This Row],[کد سیستم]])</f>
        <v>1</v>
      </c>
    </row>
    <row r="312" spans="1:9" x14ac:dyDescent="0.25">
      <c r="A312" s="1">
        <v>311</v>
      </c>
      <c r="B312" s="1" t="s">
        <v>2166</v>
      </c>
      <c r="C312" s="1" t="s">
        <v>2166</v>
      </c>
      <c r="D312" s="1" t="s">
        <v>3986</v>
      </c>
      <c r="E312" s="1" t="s">
        <v>549</v>
      </c>
      <c r="F312" s="1" t="str">
        <f>VLOOKUP(Table6[[#This Row],[نام کارشناس دفتر فنی]],Table1[],3,0)</f>
        <v>مدیر کنترل فرآیند و کیفیت</v>
      </c>
      <c r="G312" s="1" t="s">
        <v>1540</v>
      </c>
      <c r="H312" s="1" t="str">
        <f>VLOOKUP(Table6[[#This Row],[نام شخص کارشناس نظارت]],Table1[],3,0)</f>
        <v>کارشناس تولید و فرایند نظارت</v>
      </c>
      <c r="I312" s="1">
        <f>COUNTIF(Table2[کد سیستم],Table6[[#This Row],[کد سیستم]])</f>
        <v>1</v>
      </c>
    </row>
    <row r="313" spans="1:9" x14ac:dyDescent="0.25">
      <c r="A313" s="1">
        <v>312</v>
      </c>
      <c r="B313" s="1" t="s">
        <v>2168</v>
      </c>
      <c r="C313" s="1" t="s">
        <v>2168</v>
      </c>
      <c r="D313" s="1" t="s">
        <v>3986</v>
      </c>
      <c r="E313" s="1" t="s">
        <v>549</v>
      </c>
      <c r="F313" s="1" t="str">
        <f>VLOOKUP(Table6[[#This Row],[نام کارشناس دفتر فنی]],Table1[],3,0)</f>
        <v>مدیر کنترل فرآیند و کیفیت</v>
      </c>
      <c r="G313" s="1" t="s">
        <v>1540</v>
      </c>
      <c r="H313" s="1" t="str">
        <f>VLOOKUP(Table6[[#This Row],[نام شخص کارشناس نظارت]],Table1[],3,0)</f>
        <v>کارشناس تولید و فرایند نظارت</v>
      </c>
      <c r="I313" s="1">
        <f>COUNTIF(Table2[کد سیستم],Table6[[#This Row],[کد سیستم]])</f>
        <v>1</v>
      </c>
    </row>
    <row r="314" spans="1:9" x14ac:dyDescent="0.25">
      <c r="A314" s="1">
        <v>313</v>
      </c>
      <c r="B314" s="1" t="s">
        <v>2170</v>
      </c>
      <c r="C314" s="1" t="s">
        <v>2170</v>
      </c>
      <c r="D314" s="1" t="s">
        <v>3986</v>
      </c>
      <c r="E314" s="1" t="s">
        <v>549</v>
      </c>
      <c r="F314" s="1" t="str">
        <f>VLOOKUP(Table6[[#This Row],[نام کارشناس دفتر فنی]],Table1[],3,0)</f>
        <v>مدیر کنترل فرآیند و کیفیت</v>
      </c>
      <c r="G314" s="1" t="s">
        <v>1540</v>
      </c>
      <c r="H314" s="1" t="str">
        <f>VLOOKUP(Table6[[#This Row],[نام شخص کارشناس نظارت]],Table1[],3,0)</f>
        <v>کارشناس تولید و فرایند نظارت</v>
      </c>
      <c r="I314" s="1">
        <f>COUNTIF(Table2[کد سیستم],Table6[[#This Row],[کد سیستم]])</f>
        <v>1</v>
      </c>
    </row>
    <row r="315" spans="1:9" x14ac:dyDescent="0.25">
      <c r="A315" s="1">
        <v>314</v>
      </c>
      <c r="B315" s="1" t="s">
        <v>2172</v>
      </c>
      <c r="C315" s="1" t="s">
        <v>2172</v>
      </c>
      <c r="D315" s="1" t="s">
        <v>3986</v>
      </c>
      <c r="E315" s="1" t="s">
        <v>549</v>
      </c>
      <c r="F315" s="1" t="str">
        <f>VLOOKUP(Table6[[#This Row],[نام کارشناس دفتر فنی]],Table1[],3,0)</f>
        <v>مدیر کنترل فرآیند و کیفیت</v>
      </c>
      <c r="G315" s="1" t="s">
        <v>1540</v>
      </c>
      <c r="H315" s="1" t="str">
        <f>VLOOKUP(Table6[[#This Row],[نام شخص کارشناس نظارت]],Table1[],3,0)</f>
        <v>کارشناس تولید و فرایند نظارت</v>
      </c>
      <c r="I315" s="1">
        <f>COUNTIF(Table2[کد سیستم],Table6[[#This Row],[کد سیستم]])</f>
        <v>1</v>
      </c>
    </row>
    <row r="316" spans="1:9" x14ac:dyDescent="0.25">
      <c r="A316" s="1">
        <v>315</v>
      </c>
      <c r="B316" s="1" t="s">
        <v>2174</v>
      </c>
      <c r="C316" s="1" t="s">
        <v>2174</v>
      </c>
      <c r="D316" s="1" t="s">
        <v>3986</v>
      </c>
      <c r="E316" s="1" t="s">
        <v>549</v>
      </c>
      <c r="F316" s="1" t="str">
        <f>VLOOKUP(Table6[[#This Row],[نام کارشناس دفتر فنی]],Table1[],3,0)</f>
        <v>مدیر کنترل فرآیند و کیفیت</v>
      </c>
      <c r="G316" s="1" t="s">
        <v>1540</v>
      </c>
      <c r="H316" s="1" t="str">
        <f>VLOOKUP(Table6[[#This Row],[نام شخص کارشناس نظارت]],Table1[],3,0)</f>
        <v>کارشناس تولید و فرایند نظارت</v>
      </c>
      <c r="I316" s="1">
        <f>COUNTIF(Table2[کد سیستم],Table6[[#This Row],[کد سیستم]])</f>
        <v>1</v>
      </c>
    </row>
    <row r="317" spans="1:9" x14ac:dyDescent="0.25">
      <c r="A317" s="1">
        <v>316</v>
      </c>
      <c r="B317" s="1" t="s">
        <v>2176</v>
      </c>
      <c r="C317" s="1" t="s">
        <v>2176</v>
      </c>
      <c r="D317" s="1" t="s">
        <v>3986</v>
      </c>
      <c r="E317" s="1" t="s">
        <v>549</v>
      </c>
      <c r="F317" s="1" t="str">
        <f>VLOOKUP(Table6[[#This Row],[نام کارشناس دفتر فنی]],Table1[],3,0)</f>
        <v>مدیر کنترل فرآیند و کیفیت</v>
      </c>
      <c r="G317" s="1" t="s">
        <v>1540</v>
      </c>
      <c r="H317" s="1" t="str">
        <f>VLOOKUP(Table6[[#This Row],[نام شخص کارشناس نظارت]],Table1[],3,0)</f>
        <v>کارشناس تولید و فرایند نظارت</v>
      </c>
      <c r="I317" s="1">
        <f>COUNTIF(Table2[کد سیستم],Table6[[#This Row],[کد سیستم]])</f>
        <v>1</v>
      </c>
    </row>
    <row r="318" spans="1:9" x14ac:dyDescent="0.25">
      <c r="A318" s="1">
        <v>317</v>
      </c>
      <c r="B318" s="1" t="s">
        <v>2178</v>
      </c>
      <c r="C318" s="1" t="s">
        <v>2178</v>
      </c>
      <c r="D318" s="1" t="s">
        <v>3986</v>
      </c>
      <c r="E318" s="1" t="s">
        <v>549</v>
      </c>
      <c r="F318" s="1" t="str">
        <f>VLOOKUP(Table6[[#This Row],[نام کارشناس دفتر فنی]],Table1[],3,0)</f>
        <v>مدیر کنترل فرآیند و کیفیت</v>
      </c>
      <c r="G318" s="1" t="s">
        <v>1540</v>
      </c>
      <c r="H318" s="1" t="str">
        <f>VLOOKUP(Table6[[#This Row],[نام شخص کارشناس نظارت]],Table1[],3,0)</f>
        <v>کارشناس تولید و فرایند نظارت</v>
      </c>
      <c r="I318" s="1">
        <f>COUNTIF(Table2[کد سیستم],Table6[[#This Row],[کد سیستم]])</f>
        <v>1</v>
      </c>
    </row>
    <row r="319" spans="1:9" x14ac:dyDescent="0.25">
      <c r="A319" s="1">
        <v>318</v>
      </c>
      <c r="B319" s="1" t="s">
        <v>2180</v>
      </c>
      <c r="C319" s="1" t="s">
        <v>2180</v>
      </c>
      <c r="D319" s="1" t="s">
        <v>3986</v>
      </c>
      <c r="E319" s="1" t="s">
        <v>549</v>
      </c>
      <c r="F319" s="1" t="str">
        <f>VLOOKUP(Table6[[#This Row],[نام کارشناس دفتر فنی]],Table1[],3,0)</f>
        <v>مدیر کنترل فرآیند و کیفیت</v>
      </c>
      <c r="G319" s="1" t="s">
        <v>1540</v>
      </c>
      <c r="H319" s="1" t="str">
        <f>VLOOKUP(Table6[[#This Row],[نام شخص کارشناس نظارت]],Table1[],3,0)</f>
        <v>کارشناس تولید و فرایند نظارت</v>
      </c>
      <c r="I319" s="1">
        <f>COUNTIF(Table2[کد سیستم],Table6[[#This Row],[کد سیستم]])</f>
        <v>1</v>
      </c>
    </row>
    <row r="320" spans="1:9" x14ac:dyDescent="0.25">
      <c r="A320" s="1">
        <v>319</v>
      </c>
      <c r="B320" s="1" t="s">
        <v>2182</v>
      </c>
      <c r="C320" s="1" t="s">
        <v>2182</v>
      </c>
      <c r="D320" s="1" t="s">
        <v>3986</v>
      </c>
      <c r="E320" s="1" t="s">
        <v>549</v>
      </c>
      <c r="F320" s="1" t="str">
        <f>VLOOKUP(Table6[[#This Row],[نام کارشناس دفتر فنی]],Table1[],3,0)</f>
        <v>مدیر کنترل فرآیند و کیفیت</v>
      </c>
      <c r="G320" s="1" t="s">
        <v>1540</v>
      </c>
      <c r="H320" s="1" t="str">
        <f>VLOOKUP(Table6[[#This Row],[نام شخص کارشناس نظارت]],Table1[],3,0)</f>
        <v>کارشناس تولید و فرایند نظارت</v>
      </c>
      <c r="I320" s="1">
        <f>COUNTIF(Table2[کد سیستم],Table6[[#This Row],[کد سیستم]])</f>
        <v>1</v>
      </c>
    </row>
    <row r="321" spans="1:9" x14ac:dyDescent="0.25">
      <c r="A321" s="1">
        <v>320</v>
      </c>
      <c r="B321" s="1" t="s">
        <v>2184</v>
      </c>
      <c r="C321" s="1" t="s">
        <v>2184</v>
      </c>
      <c r="D321" s="1" t="s">
        <v>3986</v>
      </c>
      <c r="E321" s="1" t="s">
        <v>549</v>
      </c>
      <c r="F321" s="1" t="str">
        <f>VLOOKUP(Table6[[#This Row],[نام کارشناس دفتر فنی]],Table1[],3,0)</f>
        <v>مدیر کنترل فرآیند و کیفیت</v>
      </c>
      <c r="G321" s="1" t="s">
        <v>1540</v>
      </c>
      <c r="H321" s="1" t="str">
        <f>VLOOKUP(Table6[[#This Row],[نام شخص کارشناس نظارت]],Table1[],3,0)</f>
        <v>کارشناس تولید و فرایند نظارت</v>
      </c>
      <c r="I321" s="1">
        <f>COUNTIF(Table2[کد سیستم],Table6[[#This Row],[کد سیستم]])</f>
        <v>1</v>
      </c>
    </row>
    <row r="322" spans="1:9" x14ac:dyDescent="0.25">
      <c r="A322" s="1">
        <v>321</v>
      </c>
      <c r="B322" s="1" t="s">
        <v>2186</v>
      </c>
      <c r="C322" s="1" t="s">
        <v>2186</v>
      </c>
      <c r="D322" s="1" t="s">
        <v>3986</v>
      </c>
      <c r="E322" s="1" t="s">
        <v>549</v>
      </c>
      <c r="F322" s="1" t="str">
        <f>VLOOKUP(Table6[[#This Row],[نام کارشناس دفتر فنی]],Table1[],3,0)</f>
        <v>مدیر کنترل فرآیند و کیفیت</v>
      </c>
      <c r="G322" s="1" t="s">
        <v>1540</v>
      </c>
      <c r="H322" s="1" t="str">
        <f>VLOOKUP(Table6[[#This Row],[نام شخص کارشناس نظارت]],Table1[],3,0)</f>
        <v>کارشناس تولید و فرایند نظارت</v>
      </c>
      <c r="I322" s="1">
        <f>COUNTIF(Table2[کد سیستم],Table6[[#This Row],[کد سیستم]])</f>
        <v>1</v>
      </c>
    </row>
    <row r="323" spans="1:9" x14ac:dyDescent="0.25">
      <c r="A323" s="1">
        <v>322</v>
      </c>
      <c r="B323" s="1" t="s">
        <v>2188</v>
      </c>
      <c r="C323" s="1" t="s">
        <v>2188</v>
      </c>
      <c r="D323" s="1" t="s">
        <v>3986</v>
      </c>
      <c r="E323" s="1" t="s">
        <v>549</v>
      </c>
      <c r="F323" s="1" t="str">
        <f>VLOOKUP(Table6[[#This Row],[نام کارشناس دفتر فنی]],Table1[],3,0)</f>
        <v>مدیر کنترل فرآیند و کیفیت</v>
      </c>
      <c r="G323" s="1" t="s">
        <v>1540</v>
      </c>
      <c r="H323" s="1" t="str">
        <f>VLOOKUP(Table6[[#This Row],[نام شخص کارشناس نظارت]],Table1[],3,0)</f>
        <v>کارشناس تولید و فرایند نظارت</v>
      </c>
      <c r="I323" s="1">
        <f>COUNTIF(Table2[کد سیستم],Table6[[#This Row],[کد سیستم]])</f>
        <v>1</v>
      </c>
    </row>
    <row r="324" spans="1:9" x14ac:dyDescent="0.25">
      <c r="A324" s="1">
        <v>323</v>
      </c>
      <c r="B324" s="1" t="s">
        <v>2190</v>
      </c>
      <c r="C324" s="1" t="s">
        <v>2190</v>
      </c>
      <c r="D324" s="1" t="s">
        <v>3986</v>
      </c>
      <c r="E324" s="1" t="s">
        <v>549</v>
      </c>
      <c r="F324" s="1" t="str">
        <f>VLOOKUP(Table6[[#This Row],[نام کارشناس دفتر فنی]],Table1[],3,0)</f>
        <v>مدیر کنترل فرآیند و کیفیت</v>
      </c>
      <c r="G324" s="1" t="s">
        <v>1540</v>
      </c>
      <c r="H324" s="1" t="str">
        <f>VLOOKUP(Table6[[#This Row],[نام شخص کارشناس نظارت]],Table1[],3,0)</f>
        <v>کارشناس تولید و فرایند نظارت</v>
      </c>
      <c r="I324" s="1">
        <f>COUNTIF(Table2[کد سیستم],Table6[[#This Row],[کد سیستم]])</f>
        <v>1</v>
      </c>
    </row>
    <row r="325" spans="1:9" x14ac:dyDescent="0.25">
      <c r="A325" s="1">
        <v>324</v>
      </c>
      <c r="B325" s="1" t="s">
        <v>2192</v>
      </c>
      <c r="C325" s="1" t="s">
        <v>2192</v>
      </c>
      <c r="D325" s="1" t="s">
        <v>3986</v>
      </c>
      <c r="E325" s="1" t="s">
        <v>549</v>
      </c>
      <c r="F325" s="1" t="str">
        <f>VLOOKUP(Table6[[#This Row],[نام کارشناس دفتر فنی]],Table1[],3,0)</f>
        <v>مدیر کنترل فرآیند و کیفیت</v>
      </c>
      <c r="G325" s="1" t="s">
        <v>1540</v>
      </c>
      <c r="H325" s="1" t="str">
        <f>VLOOKUP(Table6[[#This Row],[نام شخص کارشناس نظارت]],Table1[],3,0)</f>
        <v>کارشناس تولید و فرایند نظارت</v>
      </c>
      <c r="I325" s="1">
        <f>COUNTIF(Table2[کد سیستم],Table6[[#This Row],[کد سیستم]])</f>
        <v>1</v>
      </c>
    </row>
    <row r="326" spans="1:9" x14ac:dyDescent="0.25">
      <c r="A326" s="1">
        <v>325</v>
      </c>
      <c r="B326" s="1" t="s">
        <v>2194</v>
      </c>
      <c r="C326" s="1" t="s">
        <v>2194</v>
      </c>
      <c r="D326" s="1" t="s">
        <v>3986</v>
      </c>
      <c r="E326" s="1" t="s">
        <v>549</v>
      </c>
      <c r="F326" s="1" t="str">
        <f>VLOOKUP(Table6[[#This Row],[نام کارشناس دفتر فنی]],Table1[],3,0)</f>
        <v>مدیر کنترل فرآیند و کیفیت</v>
      </c>
      <c r="G326" s="1" t="s">
        <v>1540</v>
      </c>
      <c r="H326" s="1" t="str">
        <f>VLOOKUP(Table6[[#This Row],[نام شخص کارشناس نظارت]],Table1[],3,0)</f>
        <v>کارشناس تولید و فرایند نظارت</v>
      </c>
      <c r="I326" s="1">
        <f>COUNTIF(Table2[کد سیستم],Table6[[#This Row],[کد سیستم]])</f>
        <v>1</v>
      </c>
    </row>
    <row r="327" spans="1:9" x14ac:dyDescent="0.25">
      <c r="A327" s="1">
        <v>326</v>
      </c>
      <c r="B327" s="1" t="s">
        <v>2196</v>
      </c>
      <c r="C327" s="1" t="s">
        <v>2196</v>
      </c>
      <c r="D327" s="1" t="s">
        <v>3986</v>
      </c>
      <c r="E327" s="1" t="s">
        <v>549</v>
      </c>
      <c r="F327" s="1" t="str">
        <f>VLOOKUP(Table6[[#This Row],[نام کارشناس دفتر فنی]],Table1[],3,0)</f>
        <v>مدیر کنترل فرآیند و کیفیت</v>
      </c>
      <c r="G327" s="1" t="s">
        <v>1540</v>
      </c>
      <c r="H327" s="1" t="str">
        <f>VLOOKUP(Table6[[#This Row],[نام شخص کارشناس نظارت]],Table1[],3,0)</f>
        <v>کارشناس تولید و فرایند نظارت</v>
      </c>
      <c r="I327" s="1">
        <f>COUNTIF(Table2[کد سیستم],Table6[[#This Row],[کد سیستم]])</f>
        <v>1</v>
      </c>
    </row>
    <row r="328" spans="1:9" x14ac:dyDescent="0.25">
      <c r="A328" s="1">
        <v>327</v>
      </c>
      <c r="B328" s="1" t="s">
        <v>2198</v>
      </c>
      <c r="C328" s="1" t="s">
        <v>2198</v>
      </c>
      <c r="D328" s="1" t="s">
        <v>3986</v>
      </c>
      <c r="E328" s="1" t="s">
        <v>549</v>
      </c>
      <c r="F328" s="1" t="str">
        <f>VLOOKUP(Table6[[#This Row],[نام کارشناس دفتر فنی]],Table1[],3,0)</f>
        <v>مدیر کنترل فرآیند و کیفیت</v>
      </c>
      <c r="G328" s="1" t="s">
        <v>1540</v>
      </c>
      <c r="H328" s="1" t="str">
        <f>VLOOKUP(Table6[[#This Row],[نام شخص کارشناس نظارت]],Table1[],3,0)</f>
        <v>کارشناس تولید و فرایند نظارت</v>
      </c>
      <c r="I328" s="1">
        <f>COUNTIF(Table2[کد سیستم],Table6[[#This Row],[کد سیستم]])</f>
        <v>1</v>
      </c>
    </row>
    <row r="329" spans="1:9" x14ac:dyDescent="0.25">
      <c r="A329" s="1">
        <v>328</v>
      </c>
      <c r="B329" s="1" t="s">
        <v>2200</v>
      </c>
      <c r="C329" s="1" t="s">
        <v>2200</v>
      </c>
      <c r="D329" s="1" t="s">
        <v>3986</v>
      </c>
      <c r="E329" s="1" t="s">
        <v>549</v>
      </c>
      <c r="F329" s="1" t="str">
        <f>VLOOKUP(Table6[[#This Row],[نام کارشناس دفتر فنی]],Table1[],3,0)</f>
        <v>مدیر کنترل فرآیند و کیفیت</v>
      </c>
      <c r="G329" s="1" t="s">
        <v>1540</v>
      </c>
      <c r="H329" s="1" t="str">
        <f>VLOOKUP(Table6[[#This Row],[نام شخص کارشناس نظارت]],Table1[],3,0)</f>
        <v>کارشناس تولید و فرایند نظارت</v>
      </c>
      <c r="I329" s="1">
        <f>COUNTIF(Table2[کد سیستم],Table6[[#This Row],[کد سیستم]])</f>
        <v>1</v>
      </c>
    </row>
    <row r="330" spans="1:9" x14ac:dyDescent="0.25">
      <c r="A330" s="1">
        <v>329</v>
      </c>
      <c r="B330" s="1" t="s">
        <v>2202</v>
      </c>
      <c r="C330" s="1" t="s">
        <v>2202</v>
      </c>
      <c r="D330" s="1" t="s">
        <v>3986</v>
      </c>
      <c r="E330" s="1" t="s">
        <v>549</v>
      </c>
      <c r="F330" s="1" t="str">
        <f>VLOOKUP(Table6[[#This Row],[نام کارشناس دفتر فنی]],Table1[],3,0)</f>
        <v>مدیر کنترل فرآیند و کیفیت</v>
      </c>
      <c r="G330" s="1" t="s">
        <v>1540</v>
      </c>
      <c r="H330" s="1" t="str">
        <f>VLOOKUP(Table6[[#This Row],[نام شخص کارشناس نظارت]],Table1[],3,0)</f>
        <v>کارشناس تولید و فرایند نظارت</v>
      </c>
      <c r="I330" s="1">
        <f>COUNTIF(Table2[کد سیستم],Table6[[#This Row],[کد سیستم]])</f>
        <v>1</v>
      </c>
    </row>
    <row r="331" spans="1:9" x14ac:dyDescent="0.25">
      <c r="A331" s="1">
        <v>330</v>
      </c>
      <c r="B331" s="1" t="s">
        <v>2204</v>
      </c>
      <c r="C331" s="1" t="s">
        <v>2204</v>
      </c>
      <c r="D331" s="1" t="s">
        <v>3986</v>
      </c>
      <c r="E331" s="1" t="s">
        <v>549</v>
      </c>
      <c r="F331" s="1" t="str">
        <f>VLOOKUP(Table6[[#This Row],[نام کارشناس دفتر فنی]],Table1[],3,0)</f>
        <v>مدیر کنترل فرآیند و کیفیت</v>
      </c>
      <c r="G331" s="1" t="s">
        <v>1540</v>
      </c>
      <c r="H331" s="1" t="str">
        <f>VLOOKUP(Table6[[#This Row],[نام شخص کارشناس نظارت]],Table1[],3,0)</f>
        <v>کارشناس تولید و فرایند نظارت</v>
      </c>
      <c r="I331" s="1">
        <f>COUNTIF(Table2[کد سیستم],Table6[[#This Row],[کد سیستم]])</f>
        <v>1</v>
      </c>
    </row>
    <row r="332" spans="1:9" x14ac:dyDescent="0.25">
      <c r="A332" s="1">
        <v>331</v>
      </c>
      <c r="B332" s="1" t="s">
        <v>2206</v>
      </c>
      <c r="C332" s="1" t="s">
        <v>2206</v>
      </c>
      <c r="D332" s="1" t="s">
        <v>3986</v>
      </c>
      <c r="E332" s="1" t="s">
        <v>549</v>
      </c>
      <c r="F332" s="1" t="str">
        <f>VLOOKUP(Table6[[#This Row],[نام کارشناس دفتر فنی]],Table1[],3,0)</f>
        <v>مدیر کنترل فرآیند و کیفیت</v>
      </c>
      <c r="G332" s="1" t="s">
        <v>1540</v>
      </c>
      <c r="H332" s="1" t="str">
        <f>VLOOKUP(Table6[[#This Row],[نام شخص کارشناس نظارت]],Table1[],3,0)</f>
        <v>کارشناس تولید و فرایند نظارت</v>
      </c>
      <c r="I332" s="1">
        <f>COUNTIF(Table2[کد سیستم],Table6[[#This Row],[کد سیستم]])</f>
        <v>1</v>
      </c>
    </row>
    <row r="333" spans="1:9" x14ac:dyDescent="0.25">
      <c r="A333" s="1">
        <v>332</v>
      </c>
      <c r="B333" s="1" t="s">
        <v>2208</v>
      </c>
      <c r="C333" s="1" t="s">
        <v>2208</v>
      </c>
      <c r="D333" s="1" t="s">
        <v>3986</v>
      </c>
      <c r="E333" s="1" t="s">
        <v>549</v>
      </c>
      <c r="F333" s="1" t="str">
        <f>VLOOKUP(Table6[[#This Row],[نام کارشناس دفتر فنی]],Table1[],3,0)</f>
        <v>مدیر کنترل فرآیند و کیفیت</v>
      </c>
      <c r="G333" s="1" t="s">
        <v>1540</v>
      </c>
      <c r="H333" s="1" t="str">
        <f>VLOOKUP(Table6[[#This Row],[نام شخص کارشناس نظارت]],Table1[],3,0)</f>
        <v>کارشناس تولید و فرایند نظارت</v>
      </c>
      <c r="I333" s="1">
        <f>COUNTIF(Table2[کد سیستم],Table6[[#This Row],[کد سیستم]])</f>
        <v>1</v>
      </c>
    </row>
    <row r="334" spans="1:9" x14ac:dyDescent="0.25">
      <c r="A334" s="1">
        <v>333</v>
      </c>
      <c r="B334" s="1" t="s">
        <v>2210</v>
      </c>
      <c r="C334" s="1" t="s">
        <v>2210</v>
      </c>
      <c r="D334" s="1" t="s">
        <v>3986</v>
      </c>
      <c r="E334" s="1" t="s">
        <v>549</v>
      </c>
      <c r="F334" s="1" t="str">
        <f>VLOOKUP(Table6[[#This Row],[نام کارشناس دفتر فنی]],Table1[],3,0)</f>
        <v>مدیر کنترل فرآیند و کیفیت</v>
      </c>
      <c r="G334" s="1" t="s">
        <v>1540</v>
      </c>
      <c r="H334" s="1" t="str">
        <f>VLOOKUP(Table6[[#This Row],[نام شخص کارشناس نظارت]],Table1[],3,0)</f>
        <v>کارشناس تولید و فرایند نظارت</v>
      </c>
      <c r="I334" s="1">
        <f>COUNTIF(Table2[کد سیستم],Table6[[#This Row],[کد سیستم]])</f>
        <v>1</v>
      </c>
    </row>
    <row r="335" spans="1:9" x14ac:dyDescent="0.25">
      <c r="A335" s="1">
        <v>334</v>
      </c>
      <c r="B335" s="1" t="s">
        <v>2212</v>
      </c>
      <c r="C335" s="1" t="s">
        <v>2212</v>
      </c>
      <c r="D335" s="1" t="s">
        <v>3986</v>
      </c>
      <c r="E335" s="1" t="s">
        <v>549</v>
      </c>
      <c r="F335" s="1" t="str">
        <f>VLOOKUP(Table6[[#This Row],[نام کارشناس دفتر فنی]],Table1[],3,0)</f>
        <v>مدیر کنترل فرآیند و کیفیت</v>
      </c>
      <c r="G335" s="1" t="s">
        <v>1540</v>
      </c>
      <c r="H335" s="1" t="str">
        <f>VLOOKUP(Table6[[#This Row],[نام شخص کارشناس نظارت]],Table1[],3,0)</f>
        <v>کارشناس تولید و فرایند نظارت</v>
      </c>
      <c r="I335" s="1">
        <f>COUNTIF(Table2[کد سیستم],Table6[[#This Row],[کد سیستم]])</f>
        <v>1</v>
      </c>
    </row>
    <row r="336" spans="1:9" x14ac:dyDescent="0.25">
      <c r="A336" s="1">
        <v>335</v>
      </c>
      <c r="B336" s="1" t="s">
        <v>2214</v>
      </c>
      <c r="C336" s="1" t="s">
        <v>2214</v>
      </c>
      <c r="D336" s="1" t="s">
        <v>3986</v>
      </c>
      <c r="E336" s="1" t="s">
        <v>549</v>
      </c>
      <c r="F336" s="1" t="str">
        <f>VLOOKUP(Table6[[#This Row],[نام کارشناس دفتر فنی]],Table1[],3,0)</f>
        <v>مدیر کنترل فرآیند و کیفیت</v>
      </c>
      <c r="G336" s="1" t="s">
        <v>1540</v>
      </c>
      <c r="H336" s="1" t="str">
        <f>VLOOKUP(Table6[[#This Row],[نام شخص کارشناس نظارت]],Table1[],3,0)</f>
        <v>کارشناس تولید و فرایند نظارت</v>
      </c>
      <c r="I336" s="1">
        <f>COUNTIF(Table2[کد سیستم],Table6[[#This Row],[کد سیستم]])</f>
        <v>1</v>
      </c>
    </row>
    <row r="337" spans="1:9" x14ac:dyDescent="0.25">
      <c r="A337" s="1">
        <v>336</v>
      </c>
      <c r="B337" s="1" t="s">
        <v>2216</v>
      </c>
      <c r="C337" s="1" t="s">
        <v>2216</v>
      </c>
      <c r="D337" s="1" t="s">
        <v>3986</v>
      </c>
      <c r="E337" s="1" t="s">
        <v>549</v>
      </c>
      <c r="F337" s="1" t="str">
        <f>VLOOKUP(Table6[[#This Row],[نام کارشناس دفتر فنی]],Table1[],3,0)</f>
        <v>مدیر کنترل فرآیند و کیفیت</v>
      </c>
      <c r="G337" s="1" t="s">
        <v>1540</v>
      </c>
      <c r="H337" s="1" t="str">
        <f>VLOOKUP(Table6[[#This Row],[نام شخص کارشناس نظارت]],Table1[],3,0)</f>
        <v>کارشناس تولید و فرایند نظارت</v>
      </c>
      <c r="I337" s="1">
        <f>COUNTIF(Table2[کد سیستم],Table6[[#This Row],[کد سیستم]])</f>
        <v>1</v>
      </c>
    </row>
    <row r="338" spans="1:9" x14ac:dyDescent="0.25">
      <c r="A338" s="1">
        <v>337</v>
      </c>
      <c r="B338" s="1" t="s">
        <v>2218</v>
      </c>
      <c r="C338" s="1" t="s">
        <v>2218</v>
      </c>
      <c r="D338" s="1" t="s">
        <v>3986</v>
      </c>
      <c r="E338" s="1" t="s">
        <v>549</v>
      </c>
      <c r="F338" s="1" t="str">
        <f>VLOOKUP(Table6[[#This Row],[نام کارشناس دفتر فنی]],Table1[],3,0)</f>
        <v>مدیر کنترل فرآیند و کیفیت</v>
      </c>
      <c r="G338" s="1" t="s">
        <v>1540</v>
      </c>
      <c r="H338" s="1" t="str">
        <f>VLOOKUP(Table6[[#This Row],[نام شخص کارشناس نظارت]],Table1[],3,0)</f>
        <v>کارشناس تولید و فرایند نظارت</v>
      </c>
      <c r="I338" s="1">
        <f>COUNTIF(Table2[کد سیستم],Table6[[#This Row],[کد سیستم]])</f>
        <v>1</v>
      </c>
    </row>
    <row r="339" spans="1:9" x14ac:dyDescent="0.25">
      <c r="A339" s="1">
        <v>338</v>
      </c>
      <c r="B339" s="1" t="s">
        <v>2220</v>
      </c>
      <c r="C339" s="1" t="s">
        <v>2220</v>
      </c>
      <c r="D339" s="1" t="s">
        <v>3986</v>
      </c>
      <c r="E339" s="1" t="s">
        <v>549</v>
      </c>
      <c r="F339" s="1" t="str">
        <f>VLOOKUP(Table6[[#This Row],[نام کارشناس دفتر فنی]],Table1[],3,0)</f>
        <v>مدیر کنترل فرآیند و کیفیت</v>
      </c>
      <c r="G339" s="1" t="s">
        <v>1540</v>
      </c>
      <c r="H339" s="1" t="str">
        <f>VLOOKUP(Table6[[#This Row],[نام شخص کارشناس نظارت]],Table1[],3,0)</f>
        <v>کارشناس تولید و فرایند نظارت</v>
      </c>
      <c r="I339" s="1">
        <f>COUNTIF(Table2[کد سیستم],Table6[[#This Row],[کد سیستم]])</f>
        <v>1</v>
      </c>
    </row>
    <row r="340" spans="1:9" x14ac:dyDescent="0.25">
      <c r="A340" s="1">
        <v>339</v>
      </c>
      <c r="B340" s="1" t="s">
        <v>2222</v>
      </c>
      <c r="C340" s="1" t="s">
        <v>2222</v>
      </c>
      <c r="D340" s="1" t="s">
        <v>3986</v>
      </c>
      <c r="E340" s="1" t="s">
        <v>549</v>
      </c>
      <c r="F340" s="1" t="str">
        <f>VLOOKUP(Table6[[#This Row],[نام کارشناس دفتر فنی]],Table1[],3,0)</f>
        <v>مدیر کنترل فرآیند و کیفیت</v>
      </c>
      <c r="G340" s="1" t="s">
        <v>1540</v>
      </c>
      <c r="H340" s="1" t="str">
        <f>VLOOKUP(Table6[[#This Row],[نام شخص کارشناس نظارت]],Table1[],3,0)</f>
        <v>کارشناس تولید و فرایند نظارت</v>
      </c>
      <c r="I340" s="1">
        <f>COUNTIF(Table2[کد سیستم],Table6[[#This Row],[کد سیستم]])</f>
        <v>1</v>
      </c>
    </row>
    <row r="341" spans="1:9" x14ac:dyDescent="0.25">
      <c r="A341" s="1">
        <v>340</v>
      </c>
      <c r="B341" s="1" t="s">
        <v>2224</v>
      </c>
      <c r="C341" s="1" t="s">
        <v>2224</v>
      </c>
      <c r="D341" s="1" t="s">
        <v>3986</v>
      </c>
      <c r="E341" s="1" t="s">
        <v>549</v>
      </c>
      <c r="F341" s="1" t="str">
        <f>VLOOKUP(Table6[[#This Row],[نام کارشناس دفتر فنی]],Table1[],3,0)</f>
        <v>مدیر کنترل فرآیند و کیفیت</v>
      </c>
      <c r="G341" s="1" t="s">
        <v>1540</v>
      </c>
      <c r="H341" s="1" t="str">
        <f>VLOOKUP(Table6[[#This Row],[نام شخص کارشناس نظارت]],Table1[],3,0)</f>
        <v>کارشناس تولید و فرایند نظارت</v>
      </c>
      <c r="I341" s="1">
        <f>COUNTIF(Table2[کد سیستم],Table6[[#This Row],[کد سیستم]])</f>
        <v>1</v>
      </c>
    </row>
    <row r="342" spans="1:9" x14ac:dyDescent="0.25">
      <c r="A342" s="1">
        <v>341</v>
      </c>
      <c r="B342" s="1" t="s">
        <v>2226</v>
      </c>
      <c r="C342" s="1" t="s">
        <v>2226</v>
      </c>
      <c r="D342" s="1" t="s">
        <v>3986</v>
      </c>
      <c r="E342" s="1" t="s">
        <v>549</v>
      </c>
      <c r="F342" s="1" t="str">
        <f>VLOOKUP(Table6[[#This Row],[نام کارشناس دفتر فنی]],Table1[],3,0)</f>
        <v>مدیر کنترل فرآیند و کیفیت</v>
      </c>
      <c r="G342" s="1" t="s">
        <v>1540</v>
      </c>
      <c r="H342" s="1" t="str">
        <f>VLOOKUP(Table6[[#This Row],[نام شخص کارشناس نظارت]],Table1[],3,0)</f>
        <v>کارشناس تولید و فرایند نظارت</v>
      </c>
      <c r="I342" s="1">
        <f>COUNTIF(Table2[کد سیستم],Table6[[#This Row],[کد سیستم]])</f>
        <v>1</v>
      </c>
    </row>
    <row r="343" spans="1:9" x14ac:dyDescent="0.25">
      <c r="A343" s="1">
        <v>342</v>
      </c>
      <c r="B343" s="1" t="s">
        <v>2228</v>
      </c>
      <c r="C343" s="1" t="s">
        <v>2228</v>
      </c>
      <c r="D343" s="1" t="s">
        <v>3986</v>
      </c>
      <c r="E343" s="1" t="s">
        <v>549</v>
      </c>
      <c r="F343" s="1" t="str">
        <f>VLOOKUP(Table6[[#This Row],[نام کارشناس دفتر فنی]],Table1[],3,0)</f>
        <v>مدیر کنترل فرآیند و کیفیت</v>
      </c>
      <c r="G343" s="1" t="s">
        <v>1540</v>
      </c>
      <c r="H343" s="1" t="str">
        <f>VLOOKUP(Table6[[#This Row],[نام شخص کارشناس نظارت]],Table1[],3,0)</f>
        <v>کارشناس تولید و فرایند نظارت</v>
      </c>
      <c r="I343" s="1">
        <f>COUNTIF(Table2[کد سیستم],Table6[[#This Row],[کد سیستم]])</f>
        <v>1</v>
      </c>
    </row>
    <row r="344" spans="1:9" x14ac:dyDescent="0.25">
      <c r="A344" s="1">
        <v>343</v>
      </c>
      <c r="B344" s="1" t="s">
        <v>2230</v>
      </c>
      <c r="C344" s="1" t="s">
        <v>2230</v>
      </c>
      <c r="D344" s="1" t="s">
        <v>3986</v>
      </c>
      <c r="E344" s="1" t="s">
        <v>549</v>
      </c>
      <c r="F344" s="1" t="str">
        <f>VLOOKUP(Table6[[#This Row],[نام کارشناس دفتر فنی]],Table1[],3,0)</f>
        <v>مدیر کنترل فرآیند و کیفیت</v>
      </c>
      <c r="G344" s="1" t="s">
        <v>1540</v>
      </c>
      <c r="H344" s="1" t="str">
        <f>VLOOKUP(Table6[[#This Row],[نام شخص کارشناس نظارت]],Table1[],3,0)</f>
        <v>کارشناس تولید و فرایند نظارت</v>
      </c>
      <c r="I344" s="1">
        <f>COUNTIF(Table2[کد سیستم],Table6[[#This Row],[کد سیستم]])</f>
        <v>1</v>
      </c>
    </row>
    <row r="345" spans="1:9" x14ac:dyDescent="0.25">
      <c r="A345" s="1">
        <v>344</v>
      </c>
      <c r="B345" s="1" t="s">
        <v>2232</v>
      </c>
      <c r="C345" s="1" t="s">
        <v>2232</v>
      </c>
      <c r="D345" s="1" t="s">
        <v>3986</v>
      </c>
      <c r="E345" s="1" t="s">
        <v>549</v>
      </c>
      <c r="F345" s="1" t="str">
        <f>VLOOKUP(Table6[[#This Row],[نام کارشناس دفتر فنی]],Table1[],3,0)</f>
        <v>مدیر کنترل فرآیند و کیفیت</v>
      </c>
      <c r="G345" s="1" t="s">
        <v>1540</v>
      </c>
      <c r="H345" s="1" t="str">
        <f>VLOOKUP(Table6[[#This Row],[نام شخص کارشناس نظارت]],Table1[],3,0)</f>
        <v>کارشناس تولید و فرایند نظارت</v>
      </c>
      <c r="I345" s="1">
        <f>COUNTIF(Table2[کد سیستم],Table6[[#This Row],[کد سیستم]])</f>
        <v>1</v>
      </c>
    </row>
    <row r="346" spans="1:9" x14ac:dyDescent="0.25">
      <c r="A346" s="1">
        <v>345</v>
      </c>
      <c r="B346" s="1" t="s">
        <v>2234</v>
      </c>
      <c r="C346" s="1" t="s">
        <v>2234</v>
      </c>
      <c r="D346" s="1" t="s">
        <v>3986</v>
      </c>
      <c r="E346" s="1" t="s">
        <v>549</v>
      </c>
      <c r="F346" s="1" t="str">
        <f>VLOOKUP(Table6[[#This Row],[نام کارشناس دفتر فنی]],Table1[],3,0)</f>
        <v>مدیر کنترل فرآیند و کیفیت</v>
      </c>
      <c r="G346" s="1" t="s">
        <v>1540</v>
      </c>
      <c r="H346" s="1" t="str">
        <f>VLOOKUP(Table6[[#This Row],[نام شخص کارشناس نظارت]],Table1[],3,0)</f>
        <v>کارشناس تولید و فرایند نظارت</v>
      </c>
      <c r="I346" s="1">
        <f>COUNTIF(Table2[کد سیستم],Table6[[#This Row],[کد سیستم]])</f>
        <v>1</v>
      </c>
    </row>
    <row r="347" spans="1:9" x14ac:dyDescent="0.25">
      <c r="A347" s="1">
        <v>346</v>
      </c>
      <c r="B347" s="1" t="s">
        <v>2236</v>
      </c>
      <c r="C347" s="1" t="s">
        <v>2236</v>
      </c>
      <c r="D347" s="1" t="s">
        <v>3986</v>
      </c>
      <c r="E347" s="1" t="s">
        <v>549</v>
      </c>
      <c r="F347" s="1" t="str">
        <f>VLOOKUP(Table6[[#This Row],[نام کارشناس دفتر فنی]],Table1[],3,0)</f>
        <v>مدیر کنترل فرآیند و کیفیت</v>
      </c>
      <c r="G347" s="1" t="s">
        <v>1540</v>
      </c>
      <c r="H347" s="1" t="str">
        <f>VLOOKUP(Table6[[#This Row],[نام شخص کارشناس نظارت]],Table1[],3,0)</f>
        <v>کارشناس تولید و فرایند نظارت</v>
      </c>
      <c r="I347" s="1">
        <f>COUNTIF(Table2[کد سیستم],Table6[[#This Row],[کد سیستم]])</f>
        <v>1</v>
      </c>
    </row>
    <row r="348" spans="1:9" x14ac:dyDescent="0.25">
      <c r="A348" s="1">
        <v>347</v>
      </c>
      <c r="B348" s="1" t="s">
        <v>2238</v>
      </c>
      <c r="C348" s="1" t="s">
        <v>2238</v>
      </c>
      <c r="D348" s="1" t="s">
        <v>3986</v>
      </c>
      <c r="E348" s="1" t="s">
        <v>549</v>
      </c>
      <c r="F348" s="1" t="str">
        <f>VLOOKUP(Table6[[#This Row],[نام کارشناس دفتر فنی]],Table1[],3,0)</f>
        <v>مدیر کنترل فرآیند و کیفیت</v>
      </c>
      <c r="G348" s="1" t="s">
        <v>1540</v>
      </c>
      <c r="H348" s="1" t="str">
        <f>VLOOKUP(Table6[[#This Row],[نام شخص کارشناس نظارت]],Table1[],3,0)</f>
        <v>کارشناس تولید و فرایند نظارت</v>
      </c>
      <c r="I348" s="1">
        <f>COUNTIF(Table2[کد سیستم],Table6[[#This Row],[کد سیستم]])</f>
        <v>1</v>
      </c>
    </row>
    <row r="349" spans="1:9" x14ac:dyDescent="0.25">
      <c r="A349" s="1">
        <v>348</v>
      </c>
      <c r="B349" s="1" t="s">
        <v>2240</v>
      </c>
      <c r="C349" s="1" t="s">
        <v>2240</v>
      </c>
      <c r="D349" s="1" t="s">
        <v>3986</v>
      </c>
      <c r="E349" s="1" t="s">
        <v>549</v>
      </c>
      <c r="F349" s="1" t="str">
        <f>VLOOKUP(Table6[[#This Row],[نام کارشناس دفتر فنی]],Table1[],3,0)</f>
        <v>مدیر کنترل فرآیند و کیفیت</v>
      </c>
      <c r="G349" s="1" t="s">
        <v>1540</v>
      </c>
      <c r="H349" s="1" t="str">
        <f>VLOOKUP(Table6[[#This Row],[نام شخص کارشناس نظارت]],Table1[],3,0)</f>
        <v>کارشناس تولید و فرایند نظارت</v>
      </c>
      <c r="I349" s="1">
        <f>COUNTIF(Table2[کد سیستم],Table6[[#This Row],[کد سیستم]])</f>
        <v>1</v>
      </c>
    </row>
    <row r="350" spans="1:9" x14ac:dyDescent="0.25">
      <c r="A350" s="1">
        <v>349</v>
      </c>
      <c r="B350" s="1" t="s">
        <v>2242</v>
      </c>
      <c r="C350" s="1" t="s">
        <v>2242</v>
      </c>
      <c r="D350" s="1" t="s">
        <v>3986</v>
      </c>
      <c r="E350" s="1" t="s">
        <v>549</v>
      </c>
      <c r="F350" s="1" t="str">
        <f>VLOOKUP(Table6[[#This Row],[نام کارشناس دفتر فنی]],Table1[],3,0)</f>
        <v>مدیر کنترل فرآیند و کیفیت</v>
      </c>
      <c r="G350" s="1" t="s">
        <v>1540</v>
      </c>
      <c r="H350" s="1" t="str">
        <f>VLOOKUP(Table6[[#This Row],[نام شخص کارشناس نظارت]],Table1[],3,0)</f>
        <v>کارشناس تولید و فرایند نظارت</v>
      </c>
      <c r="I350" s="1">
        <f>COUNTIF(Table2[کد سیستم],Table6[[#This Row],[کد سیستم]])</f>
        <v>1</v>
      </c>
    </row>
    <row r="351" spans="1:9" x14ac:dyDescent="0.25">
      <c r="A351" s="1">
        <v>350</v>
      </c>
      <c r="B351" s="1" t="s">
        <v>2244</v>
      </c>
      <c r="C351" s="1" t="s">
        <v>2244</v>
      </c>
      <c r="D351" s="1" t="s">
        <v>3986</v>
      </c>
      <c r="E351" s="1" t="s">
        <v>549</v>
      </c>
      <c r="F351" s="1" t="str">
        <f>VLOOKUP(Table6[[#This Row],[نام کارشناس دفتر فنی]],Table1[],3,0)</f>
        <v>مدیر کنترل فرآیند و کیفیت</v>
      </c>
      <c r="G351" s="1" t="s">
        <v>1540</v>
      </c>
      <c r="H351" s="1" t="str">
        <f>VLOOKUP(Table6[[#This Row],[نام شخص کارشناس نظارت]],Table1[],3,0)</f>
        <v>کارشناس تولید و فرایند نظارت</v>
      </c>
      <c r="I351" s="1">
        <f>COUNTIF(Table2[کد سیستم],Table6[[#This Row],[کد سیستم]])</f>
        <v>1</v>
      </c>
    </row>
    <row r="352" spans="1:9" x14ac:dyDescent="0.25">
      <c r="A352" s="1">
        <v>351</v>
      </c>
      <c r="B352" s="1" t="s">
        <v>2246</v>
      </c>
      <c r="C352" s="1" t="s">
        <v>2246</v>
      </c>
      <c r="D352" s="1" t="s">
        <v>3986</v>
      </c>
      <c r="E352" s="1" t="s">
        <v>549</v>
      </c>
      <c r="F352" s="1" t="str">
        <f>VLOOKUP(Table6[[#This Row],[نام کارشناس دفتر فنی]],Table1[],3,0)</f>
        <v>مدیر کنترل فرآیند و کیفیت</v>
      </c>
      <c r="G352" s="1" t="s">
        <v>1540</v>
      </c>
      <c r="H352" s="1" t="str">
        <f>VLOOKUP(Table6[[#This Row],[نام شخص کارشناس نظارت]],Table1[],3,0)</f>
        <v>کارشناس تولید و فرایند نظارت</v>
      </c>
      <c r="I352" s="1">
        <f>COUNTIF(Table2[کد سیستم],Table6[[#This Row],[کد سیستم]])</f>
        <v>1</v>
      </c>
    </row>
    <row r="353" spans="1:9" x14ac:dyDescent="0.25">
      <c r="A353" s="1">
        <v>352</v>
      </c>
      <c r="B353" s="1" t="s">
        <v>2248</v>
      </c>
      <c r="C353" s="1" t="s">
        <v>2248</v>
      </c>
      <c r="D353" s="1" t="s">
        <v>3986</v>
      </c>
      <c r="E353" s="1" t="s">
        <v>549</v>
      </c>
      <c r="F353" s="1" t="str">
        <f>VLOOKUP(Table6[[#This Row],[نام کارشناس دفتر فنی]],Table1[],3,0)</f>
        <v>مدیر کنترل فرآیند و کیفیت</v>
      </c>
      <c r="G353" s="1" t="s">
        <v>1540</v>
      </c>
      <c r="H353" s="1" t="str">
        <f>VLOOKUP(Table6[[#This Row],[نام شخص کارشناس نظارت]],Table1[],3,0)</f>
        <v>کارشناس تولید و فرایند نظارت</v>
      </c>
      <c r="I353" s="1">
        <f>COUNTIF(Table2[کد سیستم],Table6[[#This Row],[کد سیستم]])</f>
        <v>1</v>
      </c>
    </row>
    <row r="354" spans="1:9" x14ac:dyDescent="0.25">
      <c r="A354" s="1">
        <v>353</v>
      </c>
      <c r="B354" s="1" t="s">
        <v>2250</v>
      </c>
      <c r="C354" s="1" t="s">
        <v>2250</v>
      </c>
      <c r="D354" s="1" t="s">
        <v>3986</v>
      </c>
      <c r="E354" s="1" t="s">
        <v>549</v>
      </c>
      <c r="F354" s="1" t="str">
        <f>VLOOKUP(Table6[[#This Row],[نام کارشناس دفتر فنی]],Table1[],3,0)</f>
        <v>مدیر کنترل فرآیند و کیفیت</v>
      </c>
      <c r="G354" s="1" t="s">
        <v>1540</v>
      </c>
      <c r="H354" s="1" t="str">
        <f>VLOOKUP(Table6[[#This Row],[نام شخص کارشناس نظارت]],Table1[],3,0)</f>
        <v>کارشناس تولید و فرایند نظارت</v>
      </c>
      <c r="I354" s="1">
        <f>COUNTIF(Table2[کد سیستم],Table6[[#This Row],[کد سیستم]])</f>
        <v>1</v>
      </c>
    </row>
    <row r="355" spans="1:9" x14ac:dyDescent="0.25">
      <c r="A355" s="1">
        <v>354</v>
      </c>
      <c r="B355" s="1" t="s">
        <v>2252</v>
      </c>
      <c r="C355" s="1" t="s">
        <v>2252</v>
      </c>
      <c r="D355" s="1" t="s">
        <v>3986</v>
      </c>
      <c r="E355" s="1" t="s">
        <v>549</v>
      </c>
      <c r="F355" s="1" t="str">
        <f>VLOOKUP(Table6[[#This Row],[نام کارشناس دفتر فنی]],Table1[],3,0)</f>
        <v>مدیر کنترل فرآیند و کیفیت</v>
      </c>
      <c r="G355" s="1" t="s">
        <v>1540</v>
      </c>
      <c r="H355" s="1" t="str">
        <f>VLOOKUP(Table6[[#This Row],[نام شخص کارشناس نظارت]],Table1[],3,0)</f>
        <v>کارشناس تولید و فرایند نظارت</v>
      </c>
      <c r="I355" s="1">
        <f>COUNTIF(Table2[کد سیستم],Table6[[#This Row],[کد سیستم]])</f>
        <v>1</v>
      </c>
    </row>
    <row r="356" spans="1:9" x14ac:dyDescent="0.25">
      <c r="A356" s="1">
        <v>355</v>
      </c>
      <c r="B356" s="1" t="s">
        <v>2254</v>
      </c>
      <c r="C356" s="1" t="s">
        <v>2254</v>
      </c>
      <c r="D356" s="1" t="s">
        <v>3986</v>
      </c>
      <c r="E356" s="1" t="s">
        <v>549</v>
      </c>
      <c r="F356" s="1" t="str">
        <f>VLOOKUP(Table6[[#This Row],[نام کارشناس دفتر فنی]],Table1[],3,0)</f>
        <v>مدیر کنترل فرآیند و کیفیت</v>
      </c>
      <c r="G356" s="1" t="s">
        <v>1540</v>
      </c>
      <c r="H356" s="1" t="str">
        <f>VLOOKUP(Table6[[#This Row],[نام شخص کارشناس نظارت]],Table1[],3,0)</f>
        <v>کارشناس تولید و فرایند نظارت</v>
      </c>
      <c r="I356" s="1">
        <f>COUNTIF(Table2[کد سیستم],Table6[[#This Row],[کد سیستم]])</f>
        <v>1</v>
      </c>
    </row>
    <row r="357" spans="1:9" x14ac:dyDescent="0.25">
      <c r="A357" s="1">
        <v>356</v>
      </c>
      <c r="B357" s="1" t="s">
        <v>2256</v>
      </c>
      <c r="C357" s="1" t="s">
        <v>2256</v>
      </c>
      <c r="D357" s="1" t="s">
        <v>3986</v>
      </c>
      <c r="E357" s="1" t="s">
        <v>549</v>
      </c>
      <c r="F357" s="1" t="str">
        <f>VLOOKUP(Table6[[#This Row],[نام کارشناس دفتر فنی]],Table1[],3,0)</f>
        <v>مدیر کنترل فرآیند و کیفیت</v>
      </c>
      <c r="G357" s="1" t="s">
        <v>1540</v>
      </c>
      <c r="H357" s="1" t="str">
        <f>VLOOKUP(Table6[[#This Row],[نام شخص کارشناس نظارت]],Table1[],3,0)</f>
        <v>کارشناس تولید و فرایند نظارت</v>
      </c>
      <c r="I357" s="1">
        <f>COUNTIF(Table2[کد سیستم],Table6[[#This Row],[کد سیستم]])</f>
        <v>1</v>
      </c>
    </row>
    <row r="358" spans="1:9" x14ac:dyDescent="0.25">
      <c r="A358" s="1">
        <v>357</v>
      </c>
      <c r="B358" s="1" t="s">
        <v>2258</v>
      </c>
      <c r="C358" s="1" t="s">
        <v>2258</v>
      </c>
      <c r="D358" s="1" t="s">
        <v>3986</v>
      </c>
      <c r="E358" s="1" t="s">
        <v>549</v>
      </c>
      <c r="F358" s="1" t="str">
        <f>VLOOKUP(Table6[[#This Row],[نام کارشناس دفتر فنی]],Table1[],3,0)</f>
        <v>مدیر کنترل فرآیند و کیفیت</v>
      </c>
      <c r="G358" s="1" t="s">
        <v>1540</v>
      </c>
      <c r="H358" s="1" t="str">
        <f>VLOOKUP(Table6[[#This Row],[نام شخص کارشناس نظارت]],Table1[],3,0)</f>
        <v>کارشناس تولید و فرایند نظارت</v>
      </c>
      <c r="I358" s="1">
        <f>COUNTIF(Table2[کد سیستم],Table6[[#This Row],[کد سیستم]])</f>
        <v>1</v>
      </c>
    </row>
    <row r="359" spans="1:9" x14ac:dyDescent="0.25">
      <c r="A359" s="1">
        <v>358</v>
      </c>
      <c r="B359" s="1" t="s">
        <v>2260</v>
      </c>
      <c r="C359" s="1" t="s">
        <v>2260</v>
      </c>
      <c r="D359" s="1" t="s">
        <v>3986</v>
      </c>
      <c r="E359" s="1" t="s">
        <v>549</v>
      </c>
      <c r="F359" s="1" t="str">
        <f>VLOOKUP(Table6[[#This Row],[نام کارشناس دفتر فنی]],Table1[],3,0)</f>
        <v>مدیر کنترل فرآیند و کیفیت</v>
      </c>
      <c r="G359" s="1" t="s">
        <v>1540</v>
      </c>
      <c r="H359" s="1" t="str">
        <f>VLOOKUP(Table6[[#This Row],[نام شخص کارشناس نظارت]],Table1[],3,0)</f>
        <v>کارشناس تولید و فرایند نظارت</v>
      </c>
      <c r="I359" s="1">
        <f>COUNTIF(Table2[کد سیستم],Table6[[#This Row],[کد سیستم]])</f>
        <v>1</v>
      </c>
    </row>
    <row r="360" spans="1:9" x14ac:dyDescent="0.25">
      <c r="A360" s="1">
        <v>359</v>
      </c>
      <c r="B360" s="1" t="s">
        <v>2262</v>
      </c>
      <c r="C360" s="1" t="s">
        <v>2262</v>
      </c>
      <c r="D360" s="1" t="s">
        <v>3986</v>
      </c>
      <c r="E360" s="1" t="s">
        <v>549</v>
      </c>
      <c r="F360" s="1" t="str">
        <f>VLOOKUP(Table6[[#This Row],[نام کارشناس دفتر فنی]],Table1[],3,0)</f>
        <v>مدیر کنترل فرآیند و کیفیت</v>
      </c>
      <c r="G360" s="1" t="s">
        <v>1540</v>
      </c>
      <c r="H360" s="1" t="str">
        <f>VLOOKUP(Table6[[#This Row],[نام شخص کارشناس نظارت]],Table1[],3,0)</f>
        <v>کارشناس تولید و فرایند نظارت</v>
      </c>
      <c r="I360" s="1">
        <f>COUNTIF(Table2[کد سیستم],Table6[[#This Row],[کد سیستم]])</f>
        <v>1</v>
      </c>
    </row>
    <row r="361" spans="1:9" x14ac:dyDescent="0.25">
      <c r="A361" s="1">
        <v>360</v>
      </c>
      <c r="B361" s="1" t="s">
        <v>2264</v>
      </c>
      <c r="C361" s="1" t="s">
        <v>2264</v>
      </c>
      <c r="D361" s="1" t="s">
        <v>3986</v>
      </c>
      <c r="E361" s="1" t="s">
        <v>549</v>
      </c>
      <c r="F361" s="1" t="str">
        <f>VLOOKUP(Table6[[#This Row],[نام کارشناس دفتر فنی]],Table1[],3,0)</f>
        <v>مدیر کنترل فرآیند و کیفیت</v>
      </c>
      <c r="G361" s="1" t="s">
        <v>1540</v>
      </c>
      <c r="H361" s="1" t="str">
        <f>VLOOKUP(Table6[[#This Row],[نام شخص کارشناس نظارت]],Table1[],3,0)</f>
        <v>کارشناس تولید و فرایند نظارت</v>
      </c>
      <c r="I361" s="1">
        <f>COUNTIF(Table2[کد سیستم],Table6[[#This Row],[کد سیستم]])</f>
        <v>1</v>
      </c>
    </row>
    <row r="362" spans="1:9" x14ac:dyDescent="0.25">
      <c r="A362" s="1">
        <v>361</v>
      </c>
      <c r="B362" s="1" t="s">
        <v>2266</v>
      </c>
      <c r="C362" s="1" t="s">
        <v>2266</v>
      </c>
      <c r="D362" s="1" t="s">
        <v>3986</v>
      </c>
      <c r="E362" s="1" t="s">
        <v>549</v>
      </c>
      <c r="F362" s="1" t="str">
        <f>VLOOKUP(Table6[[#This Row],[نام کارشناس دفتر فنی]],Table1[],3,0)</f>
        <v>مدیر کنترل فرآیند و کیفیت</v>
      </c>
      <c r="G362" s="1" t="s">
        <v>1540</v>
      </c>
      <c r="H362" s="1" t="str">
        <f>VLOOKUP(Table6[[#This Row],[نام شخص کارشناس نظارت]],Table1[],3,0)</f>
        <v>کارشناس تولید و فرایند نظارت</v>
      </c>
      <c r="I362" s="1">
        <f>COUNTIF(Table2[کد سیستم],Table6[[#This Row],[کد سیستم]])</f>
        <v>1</v>
      </c>
    </row>
    <row r="363" spans="1:9" x14ac:dyDescent="0.25">
      <c r="A363" s="1">
        <v>362</v>
      </c>
      <c r="B363" s="1" t="s">
        <v>2268</v>
      </c>
      <c r="C363" s="1" t="s">
        <v>2268</v>
      </c>
      <c r="D363" s="1" t="s">
        <v>3986</v>
      </c>
      <c r="E363" s="1" t="s">
        <v>549</v>
      </c>
      <c r="F363" s="1" t="str">
        <f>VLOOKUP(Table6[[#This Row],[نام کارشناس دفتر فنی]],Table1[],3,0)</f>
        <v>مدیر کنترل فرآیند و کیفیت</v>
      </c>
      <c r="G363" s="1" t="s">
        <v>1540</v>
      </c>
      <c r="H363" s="1" t="str">
        <f>VLOOKUP(Table6[[#This Row],[نام شخص کارشناس نظارت]],Table1[],3,0)</f>
        <v>کارشناس تولید و فرایند نظارت</v>
      </c>
      <c r="I363" s="1">
        <f>COUNTIF(Table2[کد سیستم],Table6[[#This Row],[کد سیستم]])</f>
        <v>1</v>
      </c>
    </row>
    <row r="364" spans="1:9" x14ac:dyDescent="0.25">
      <c r="A364" s="1">
        <v>363</v>
      </c>
      <c r="B364" s="1" t="s">
        <v>2270</v>
      </c>
      <c r="C364" s="1" t="s">
        <v>2270</v>
      </c>
      <c r="D364" s="1" t="s">
        <v>3986</v>
      </c>
      <c r="E364" s="1" t="s">
        <v>549</v>
      </c>
      <c r="F364" s="1" t="str">
        <f>VLOOKUP(Table6[[#This Row],[نام کارشناس دفتر فنی]],Table1[],3,0)</f>
        <v>مدیر کنترل فرآیند و کیفیت</v>
      </c>
      <c r="G364" s="1" t="s">
        <v>1540</v>
      </c>
      <c r="H364" s="1" t="str">
        <f>VLOOKUP(Table6[[#This Row],[نام شخص کارشناس نظارت]],Table1[],3,0)</f>
        <v>کارشناس تولید و فرایند نظارت</v>
      </c>
      <c r="I364" s="1">
        <f>COUNTIF(Table2[کد سیستم],Table6[[#This Row],[کد سیستم]])</f>
        <v>1</v>
      </c>
    </row>
    <row r="365" spans="1:9" x14ac:dyDescent="0.25">
      <c r="A365" s="1">
        <v>364</v>
      </c>
      <c r="B365" s="1" t="s">
        <v>2272</v>
      </c>
      <c r="C365" s="1" t="s">
        <v>2272</v>
      </c>
      <c r="D365" s="1" t="s">
        <v>3986</v>
      </c>
      <c r="E365" s="1" t="s">
        <v>549</v>
      </c>
      <c r="F365" s="1" t="str">
        <f>VLOOKUP(Table6[[#This Row],[نام کارشناس دفتر فنی]],Table1[],3,0)</f>
        <v>مدیر کنترل فرآیند و کیفیت</v>
      </c>
      <c r="G365" s="1" t="s">
        <v>1540</v>
      </c>
      <c r="H365" s="1" t="str">
        <f>VLOOKUP(Table6[[#This Row],[نام شخص کارشناس نظارت]],Table1[],3,0)</f>
        <v>کارشناس تولید و فرایند نظارت</v>
      </c>
      <c r="I365" s="1">
        <f>COUNTIF(Table2[کد سیستم],Table6[[#This Row],[کد سیستم]])</f>
        <v>1</v>
      </c>
    </row>
    <row r="366" spans="1:9" x14ac:dyDescent="0.25">
      <c r="A366" s="1">
        <v>365</v>
      </c>
      <c r="B366" s="1" t="s">
        <v>2274</v>
      </c>
      <c r="C366" s="1" t="s">
        <v>2274</v>
      </c>
      <c r="D366" s="1" t="s">
        <v>3986</v>
      </c>
      <c r="E366" s="1" t="s">
        <v>549</v>
      </c>
      <c r="F366" s="1" t="str">
        <f>VLOOKUP(Table6[[#This Row],[نام کارشناس دفتر فنی]],Table1[],3,0)</f>
        <v>مدیر کنترل فرآیند و کیفیت</v>
      </c>
      <c r="G366" s="1" t="s">
        <v>1540</v>
      </c>
      <c r="H366" s="1" t="str">
        <f>VLOOKUP(Table6[[#This Row],[نام شخص کارشناس نظارت]],Table1[],3,0)</f>
        <v>کارشناس تولید و فرایند نظارت</v>
      </c>
      <c r="I366" s="1">
        <f>COUNTIF(Table2[کد سیستم],Table6[[#This Row],[کد سیستم]])</f>
        <v>1</v>
      </c>
    </row>
    <row r="367" spans="1:9" x14ac:dyDescent="0.25">
      <c r="A367" s="1">
        <v>366</v>
      </c>
      <c r="B367" s="1" t="s">
        <v>2276</v>
      </c>
      <c r="C367" s="1" t="s">
        <v>2276</v>
      </c>
      <c r="D367" s="1" t="s">
        <v>3986</v>
      </c>
      <c r="E367" s="1" t="s">
        <v>549</v>
      </c>
      <c r="F367" s="1" t="str">
        <f>VLOOKUP(Table6[[#This Row],[نام کارشناس دفتر فنی]],Table1[],3,0)</f>
        <v>مدیر کنترل فرآیند و کیفیت</v>
      </c>
      <c r="G367" s="1" t="s">
        <v>1540</v>
      </c>
      <c r="H367" s="1" t="str">
        <f>VLOOKUP(Table6[[#This Row],[نام شخص کارشناس نظارت]],Table1[],3,0)</f>
        <v>کارشناس تولید و فرایند نظارت</v>
      </c>
      <c r="I367" s="1">
        <f>COUNTIF(Table2[کد سیستم],Table6[[#This Row],[کد سیستم]])</f>
        <v>1</v>
      </c>
    </row>
    <row r="368" spans="1:9" x14ac:dyDescent="0.25">
      <c r="A368" s="1">
        <v>367</v>
      </c>
      <c r="B368" s="1" t="s">
        <v>2278</v>
      </c>
      <c r="C368" s="1" t="s">
        <v>2278</v>
      </c>
      <c r="D368" s="1" t="s">
        <v>3986</v>
      </c>
      <c r="E368" s="1" t="s">
        <v>549</v>
      </c>
      <c r="F368" s="1" t="str">
        <f>VLOOKUP(Table6[[#This Row],[نام کارشناس دفتر فنی]],Table1[],3,0)</f>
        <v>مدیر کنترل فرآیند و کیفیت</v>
      </c>
      <c r="G368" s="1" t="s">
        <v>1540</v>
      </c>
      <c r="H368" s="1" t="str">
        <f>VLOOKUP(Table6[[#This Row],[نام شخص کارشناس نظارت]],Table1[],3,0)</f>
        <v>کارشناس تولید و فرایند نظارت</v>
      </c>
      <c r="I368" s="1">
        <f>COUNTIF(Table2[کد سیستم],Table6[[#This Row],[کد سیستم]])</f>
        <v>1</v>
      </c>
    </row>
    <row r="369" spans="1:9" x14ac:dyDescent="0.25">
      <c r="A369" s="1">
        <v>368</v>
      </c>
      <c r="B369" s="1" t="s">
        <v>2280</v>
      </c>
      <c r="C369" s="1" t="s">
        <v>2280</v>
      </c>
      <c r="D369" s="1" t="s">
        <v>3986</v>
      </c>
      <c r="E369" s="1" t="s">
        <v>549</v>
      </c>
      <c r="F369" s="1" t="str">
        <f>VLOOKUP(Table6[[#This Row],[نام کارشناس دفتر فنی]],Table1[],3,0)</f>
        <v>مدیر کنترل فرآیند و کیفیت</v>
      </c>
      <c r="G369" s="1" t="s">
        <v>1540</v>
      </c>
      <c r="H369" s="1" t="str">
        <f>VLOOKUP(Table6[[#This Row],[نام شخص کارشناس نظارت]],Table1[],3,0)</f>
        <v>کارشناس تولید و فرایند نظارت</v>
      </c>
      <c r="I369" s="1">
        <f>COUNTIF(Table2[کد سیستم],Table6[[#This Row],[کد سیستم]])</f>
        <v>1</v>
      </c>
    </row>
    <row r="370" spans="1:9" x14ac:dyDescent="0.25">
      <c r="A370" s="1">
        <v>369</v>
      </c>
      <c r="B370" s="1" t="s">
        <v>2282</v>
      </c>
      <c r="C370" s="1" t="s">
        <v>2282</v>
      </c>
      <c r="D370" s="1" t="s">
        <v>3986</v>
      </c>
      <c r="E370" s="1" t="s">
        <v>549</v>
      </c>
      <c r="F370" s="1" t="str">
        <f>VLOOKUP(Table6[[#This Row],[نام کارشناس دفتر فنی]],Table1[],3,0)</f>
        <v>مدیر کنترل فرآیند و کیفیت</v>
      </c>
      <c r="G370" s="1" t="s">
        <v>1540</v>
      </c>
      <c r="H370" s="1" t="str">
        <f>VLOOKUP(Table6[[#This Row],[نام شخص کارشناس نظارت]],Table1[],3,0)</f>
        <v>کارشناس تولید و فرایند نظارت</v>
      </c>
      <c r="I370" s="1">
        <f>COUNTIF(Table2[کد سیستم],Table6[[#This Row],[کد سیستم]])</f>
        <v>1</v>
      </c>
    </row>
    <row r="371" spans="1:9" x14ac:dyDescent="0.25">
      <c r="A371" s="1">
        <v>370</v>
      </c>
      <c r="B371" s="1" t="s">
        <v>2284</v>
      </c>
      <c r="C371" s="1" t="s">
        <v>2284</v>
      </c>
      <c r="D371" s="1" t="s">
        <v>3986</v>
      </c>
      <c r="E371" s="1" t="s">
        <v>549</v>
      </c>
      <c r="F371" s="1" t="str">
        <f>VLOOKUP(Table6[[#This Row],[نام کارشناس دفتر فنی]],Table1[],3,0)</f>
        <v>مدیر کنترل فرآیند و کیفیت</v>
      </c>
      <c r="G371" s="1" t="s">
        <v>1540</v>
      </c>
      <c r="H371" s="1" t="str">
        <f>VLOOKUP(Table6[[#This Row],[نام شخص کارشناس نظارت]],Table1[],3,0)</f>
        <v>کارشناس تولید و فرایند نظارت</v>
      </c>
      <c r="I371" s="1">
        <f>COUNTIF(Table2[کد سیستم],Table6[[#This Row],[کد سیستم]])</f>
        <v>1</v>
      </c>
    </row>
    <row r="372" spans="1:9" x14ac:dyDescent="0.25">
      <c r="A372" s="1">
        <v>371</v>
      </c>
      <c r="B372" s="1" t="s">
        <v>2286</v>
      </c>
      <c r="C372" s="1" t="s">
        <v>2286</v>
      </c>
      <c r="D372" s="1" t="s">
        <v>3986</v>
      </c>
      <c r="E372" s="1" t="s">
        <v>549</v>
      </c>
      <c r="F372" s="1" t="str">
        <f>VLOOKUP(Table6[[#This Row],[نام کارشناس دفتر فنی]],Table1[],3,0)</f>
        <v>مدیر کنترل فرآیند و کیفیت</v>
      </c>
      <c r="G372" s="1" t="s">
        <v>1540</v>
      </c>
      <c r="H372" s="1" t="str">
        <f>VLOOKUP(Table6[[#This Row],[نام شخص کارشناس نظارت]],Table1[],3,0)</f>
        <v>کارشناس تولید و فرایند نظارت</v>
      </c>
      <c r="I372" s="1">
        <f>COUNTIF(Table2[کد سیستم],Table6[[#This Row],[کد سیستم]])</f>
        <v>1</v>
      </c>
    </row>
    <row r="373" spans="1:9" x14ac:dyDescent="0.25">
      <c r="A373" s="1">
        <v>372</v>
      </c>
      <c r="B373" s="1" t="s">
        <v>2288</v>
      </c>
      <c r="C373" s="1" t="s">
        <v>2288</v>
      </c>
      <c r="D373" s="1" t="s">
        <v>3986</v>
      </c>
      <c r="E373" s="1" t="s">
        <v>549</v>
      </c>
      <c r="F373" s="1" t="str">
        <f>VLOOKUP(Table6[[#This Row],[نام کارشناس دفتر فنی]],Table1[],3,0)</f>
        <v>مدیر کنترل فرآیند و کیفیت</v>
      </c>
      <c r="G373" s="1" t="s">
        <v>1540</v>
      </c>
      <c r="H373" s="1" t="str">
        <f>VLOOKUP(Table6[[#This Row],[نام شخص کارشناس نظارت]],Table1[],3,0)</f>
        <v>کارشناس تولید و فرایند نظارت</v>
      </c>
      <c r="I373" s="1">
        <f>COUNTIF(Table2[کد سیستم],Table6[[#This Row],[کد سیستم]])</f>
        <v>1</v>
      </c>
    </row>
    <row r="374" spans="1:9" x14ac:dyDescent="0.25">
      <c r="A374" s="1">
        <v>373</v>
      </c>
      <c r="B374" s="1" t="s">
        <v>2290</v>
      </c>
      <c r="C374" s="1" t="s">
        <v>2290</v>
      </c>
      <c r="D374" s="1" t="s">
        <v>3986</v>
      </c>
      <c r="E374" s="1" t="s">
        <v>549</v>
      </c>
      <c r="F374" s="1" t="str">
        <f>VLOOKUP(Table6[[#This Row],[نام کارشناس دفتر فنی]],Table1[],3,0)</f>
        <v>مدیر کنترل فرآیند و کیفیت</v>
      </c>
      <c r="G374" s="1" t="s">
        <v>1540</v>
      </c>
      <c r="H374" s="1" t="str">
        <f>VLOOKUP(Table6[[#This Row],[نام شخص کارشناس نظارت]],Table1[],3,0)</f>
        <v>کارشناس تولید و فرایند نظارت</v>
      </c>
      <c r="I374" s="1">
        <f>COUNTIF(Table2[کد سیستم],Table6[[#This Row],[کد سیستم]])</f>
        <v>1</v>
      </c>
    </row>
    <row r="375" spans="1:9" x14ac:dyDescent="0.25">
      <c r="A375" s="1">
        <v>374</v>
      </c>
      <c r="B375" s="1" t="s">
        <v>2292</v>
      </c>
      <c r="C375" s="1" t="s">
        <v>2292</v>
      </c>
      <c r="D375" s="1" t="s">
        <v>3986</v>
      </c>
      <c r="E375" s="1" t="s">
        <v>549</v>
      </c>
      <c r="F375" s="1" t="str">
        <f>VLOOKUP(Table6[[#This Row],[نام کارشناس دفتر فنی]],Table1[],3,0)</f>
        <v>مدیر کنترل فرآیند و کیفیت</v>
      </c>
      <c r="G375" s="1" t="s">
        <v>1540</v>
      </c>
      <c r="H375" s="1" t="str">
        <f>VLOOKUP(Table6[[#This Row],[نام شخص کارشناس نظارت]],Table1[],3,0)</f>
        <v>کارشناس تولید و فرایند نظارت</v>
      </c>
      <c r="I375" s="1">
        <f>COUNTIF(Table2[کد سیستم],Table6[[#This Row],[کد سیستم]])</f>
        <v>1</v>
      </c>
    </row>
    <row r="376" spans="1:9" x14ac:dyDescent="0.25">
      <c r="A376" s="1">
        <v>375</v>
      </c>
      <c r="B376" s="1" t="s">
        <v>2294</v>
      </c>
      <c r="C376" s="1" t="s">
        <v>2294</v>
      </c>
      <c r="D376" s="1" t="s">
        <v>3986</v>
      </c>
      <c r="E376" s="1" t="s">
        <v>549</v>
      </c>
      <c r="F376" s="1" t="str">
        <f>VLOOKUP(Table6[[#This Row],[نام کارشناس دفتر فنی]],Table1[],3,0)</f>
        <v>مدیر کنترل فرآیند و کیفیت</v>
      </c>
      <c r="G376" s="1" t="s">
        <v>1540</v>
      </c>
      <c r="H376" s="1" t="str">
        <f>VLOOKUP(Table6[[#This Row],[نام شخص کارشناس نظارت]],Table1[],3,0)</f>
        <v>کارشناس تولید و فرایند نظارت</v>
      </c>
      <c r="I376" s="1">
        <f>COUNTIF(Table2[کد سیستم],Table6[[#This Row],[کد سیستم]])</f>
        <v>1</v>
      </c>
    </row>
    <row r="377" spans="1:9" x14ac:dyDescent="0.25">
      <c r="A377" s="1">
        <v>376</v>
      </c>
      <c r="B377" s="1" t="s">
        <v>2296</v>
      </c>
      <c r="C377" s="1" t="s">
        <v>2296</v>
      </c>
      <c r="D377" s="1" t="s">
        <v>3986</v>
      </c>
      <c r="E377" s="1" t="s">
        <v>549</v>
      </c>
      <c r="F377" s="1" t="str">
        <f>VLOOKUP(Table6[[#This Row],[نام کارشناس دفتر فنی]],Table1[],3,0)</f>
        <v>مدیر کنترل فرآیند و کیفیت</v>
      </c>
      <c r="G377" s="1" t="s">
        <v>1540</v>
      </c>
      <c r="H377" s="1" t="str">
        <f>VLOOKUP(Table6[[#This Row],[نام شخص کارشناس نظارت]],Table1[],3,0)</f>
        <v>کارشناس تولید و فرایند نظارت</v>
      </c>
      <c r="I377" s="1">
        <f>COUNTIF(Table2[کد سیستم],Table6[[#This Row],[کد سیستم]])</f>
        <v>1</v>
      </c>
    </row>
    <row r="378" spans="1:9" x14ac:dyDescent="0.25">
      <c r="A378" s="1">
        <v>377</v>
      </c>
      <c r="B378" s="1" t="s">
        <v>2298</v>
      </c>
      <c r="C378" s="1" t="s">
        <v>2298</v>
      </c>
      <c r="D378" s="1" t="s">
        <v>3986</v>
      </c>
      <c r="E378" s="1" t="s">
        <v>549</v>
      </c>
      <c r="F378" s="1" t="str">
        <f>VLOOKUP(Table6[[#This Row],[نام کارشناس دفتر فنی]],Table1[],3,0)</f>
        <v>مدیر کنترل فرآیند و کیفیت</v>
      </c>
      <c r="G378" s="1" t="s">
        <v>1540</v>
      </c>
      <c r="H378" s="1" t="str">
        <f>VLOOKUP(Table6[[#This Row],[نام شخص کارشناس نظارت]],Table1[],3,0)</f>
        <v>کارشناس تولید و فرایند نظارت</v>
      </c>
      <c r="I378" s="1">
        <f>COUNTIF(Table2[کد سیستم],Table6[[#This Row],[کد سیستم]])</f>
        <v>1</v>
      </c>
    </row>
    <row r="379" spans="1:9" x14ac:dyDescent="0.25">
      <c r="A379" s="1">
        <v>378</v>
      </c>
      <c r="B379" s="1" t="s">
        <v>2300</v>
      </c>
      <c r="C379" s="1" t="s">
        <v>2300</v>
      </c>
      <c r="D379" s="1" t="s">
        <v>3986</v>
      </c>
      <c r="E379" s="1" t="s">
        <v>549</v>
      </c>
      <c r="F379" s="1" t="str">
        <f>VLOOKUP(Table6[[#This Row],[نام کارشناس دفتر فنی]],Table1[],3,0)</f>
        <v>مدیر کنترل فرآیند و کیفیت</v>
      </c>
      <c r="G379" s="1" t="s">
        <v>1540</v>
      </c>
      <c r="H379" s="1" t="str">
        <f>VLOOKUP(Table6[[#This Row],[نام شخص کارشناس نظارت]],Table1[],3,0)</f>
        <v>کارشناس تولید و فرایند نظارت</v>
      </c>
      <c r="I379" s="1">
        <f>COUNTIF(Table2[کد سیستم],Table6[[#This Row],[کد سیستم]])</f>
        <v>1</v>
      </c>
    </row>
    <row r="380" spans="1:9" x14ac:dyDescent="0.25">
      <c r="A380" s="1">
        <v>379</v>
      </c>
      <c r="B380" s="1" t="s">
        <v>2302</v>
      </c>
      <c r="C380" s="1" t="s">
        <v>2302</v>
      </c>
      <c r="D380" s="1" t="s">
        <v>3986</v>
      </c>
      <c r="E380" s="1" t="s">
        <v>549</v>
      </c>
      <c r="F380" s="1" t="str">
        <f>VLOOKUP(Table6[[#This Row],[نام کارشناس دفتر فنی]],Table1[],3,0)</f>
        <v>مدیر کنترل فرآیند و کیفیت</v>
      </c>
      <c r="G380" s="1" t="s">
        <v>1540</v>
      </c>
      <c r="H380" s="1" t="str">
        <f>VLOOKUP(Table6[[#This Row],[نام شخص کارشناس نظارت]],Table1[],3,0)</f>
        <v>کارشناس تولید و فرایند نظارت</v>
      </c>
      <c r="I380" s="1">
        <f>COUNTIF(Table2[کد سیستم],Table6[[#This Row],[کد سیستم]])</f>
        <v>1</v>
      </c>
    </row>
    <row r="381" spans="1:9" x14ac:dyDescent="0.25">
      <c r="A381" s="1">
        <v>380</v>
      </c>
      <c r="B381" s="1" t="s">
        <v>2304</v>
      </c>
      <c r="C381" s="1" t="s">
        <v>2304</v>
      </c>
      <c r="D381" s="1" t="s">
        <v>3986</v>
      </c>
      <c r="E381" s="1" t="s">
        <v>549</v>
      </c>
      <c r="F381" s="1" t="str">
        <f>VLOOKUP(Table6[[#This Row],[نام کارشناس دفتر فنی]],Table1[],3,0)</f>
        <v>مدیر کنترل فرآیند و کیفیت</v>
      </c>
      <c r="G381" s="1" t="s">
        <v>1540</v>
      </c>
      <c r="H381" s="1" t="str">
        <f>VLOOKUP(Table6[[#This Row],[نام شخص کارشناس نظارت]],Table1[],3,0)</f>
        <v>کارشناس تولید و فرایند نظارت</v>
      </c>
      <c r="I381" s="1">
        <f>COUNTIF(Table2[کد سیستم],Table6[[#This Row],[کد سیستم]])</f>
        <v>1</v>
      </c>
    </row>
    <row r="382" spans="1:9" x14ac:dyDescent="0.25">
      <c r="A382" s="1">
        <v>381</v>
      </c>
      <c r="B382" s="1" t="s">
        <v>2306</v>
      </c>
      <c r="C382" s="1" t="s">
        <v>2306</v>
      </c>
      <c r="D382" s="1" t="s">
        <v>3986</v>
      </c>
      <c r="E382" s="1" t="s">
        <v>549</v>
      </c>
      <c r="F382" s="1" t="str">
        <f>VLOOKUP(Table6[[#This Row],[نام کارشناس دفتر فنی]],Table1[],3,0)</f>
        <v>مدیر کنترل فرآیند و کیفیت</v>
      </c>
      <c r="G382" s="1" t="s">
        <v>1540</v>
      </c>
      <c r="H382" s="1" t="str">
        <f>VLOOKUP(Table6[[#This Row],[نام شخص کارشناس نظارت]],Table1[],3,0)</f>
        <v>کارشناس تولید و فرایند نظارت</v>
      </c>
      <c r="I382" s="1">
        <f>COUNTIF(Table2[کد سیستم],Table6[[#This Row],[کد سیستم]])</f>
        <v>1</v>
      </c>
    </row>
    <row r="383" spans="1:9" x14ac:dyDescent="0.25">
      <c r="A383" s="1">
        <v>382</v>
      </c>
      <c r="B383" s="1" t="s">
        <v>2308</v>
      </c>
      <c r="C383" s="1" t="s">
        <v>2308</v>
      </c>
      <c r="D383" s="1" t="s">
        <v>3986</v>
      </c>
      <c r="E383" s="1" t="s">
        <v>549</v>
      </c>
      <c r="F383" s="1" t="str">
        <f>VLOOKUP(Table6[[#This Row],[نام کارشناس دفتر فنی]],Table1[],3,0)</f>
        <v>مدیر کنترل فرآیند و کیفیت</v>
      </c>
      <c r="G383" s="1" t="s">
        <v>1540</v>
      </c>
      <c r="H383" s="1" t="str">
        <f>VLOOKUP(Table6[[#This Row],[نام شخص کارشناس نظارت]],Table1[],3,0)</f>
        <v>کارشناس تولید و فرایند نظارت</v>
      </c>
      <c r="I383" s="1">
        <f>COUNTIF(Table2[کد سیستم],Table6[[#This Row],[کد سیستم]])</f>
        <v>1</v>
      </c>
    </row>
    <row r="384" spans="1:9" x14ac:dyDescent="0.25">
      <c r="A384" s="1">
        <v>383</v>
      </c>
      <c r="B384" s="1" t="s">
        <v>2310</v>
      </c>
      <c r="C384" s="1" t="s">
        <v>2310</v>
      </c>
      <c r="D384" s="1" t="s">
        <v>3986</v>
      </c>
      <c r="E384" s="1" t="s">
        <v>549</v>
      </c>
      <c r="F384" s="1" t="str">
        <f>VLOOKUP(Table6[[#This Row],[نام کارشناس دفتر فنی]],Table1[],3,0)</f>
        <v>مدیر کنترل فرآیند و کیفیت</v>
      </c>
      <c r="G384" s="1" t="s">
        <v>1540</v>
      </c>
      <c r="H384" s="1" t="str">
        <f>VLOOKUP(Table6[[#This Row],[نام شخص کارشناس نظارت]],Table1[],3,0)</f>
        <v>کارشناس تولید و فرایند نظارت</v>
      </c>
      <c r="I384" s="1">
        <f>COUNTIF(Table2[کد سیستم],Table6[[#This Row],[کد سیستم]])</f>
        <v>1</v>
      </c>
    </row>
    <row r="385" spans="1:9" x14ac:dyDescent="0.25">
      <c r="A385" s="1">
        <v>384</v>
      </c>
      <c r="B385" s="1" t="s">
        <v>2312</v>
      </c>
      <c r="C385" s="1" t="s">
        <v>2312</v>
      </c>
      <c r="D385" s="1" t="s">
        <v>3986</v>
      </c>
      <c r="E385" s="1" t="s">
        <v>549</v>
      </c>
      <c r="F385" s="1" t="str">
        <f>VLOOKUP(Table6[[#This Row],[نام کارشناس دفتر فنی]],Table1[],3,0)</f>
        <v>مدیر کنترل فرآیند و کیفیت</v>
      </c>
      <c r="G385" s="1" t="s">
        <v>1540</v>
      </c>
      <c r="H385" s="1" t="str">
        <f>VLOOKUP(Table6[[#This Row],[نام شخص کارشناس نظارت]],Table1[],3,0)</f>
        <v>کارشناس تولید و فرایند نظارت</v>
      </c>
      <c r="I385" s="1">
        <f>COUNTIF(Table2[کد سیستم],Table6[[#This Row],[کد سیستم]])</f>
        <v>1</v>
      </c>
    </row>
    <row r="386" spans="1:9" x14ac:dyDescent="0.25">
      <c r="A386" s="1">
        <v>385</v>
      </c>
      <c r="B386" s="1" t="s">
        <v>2314</v>
      </c>
      <c r="C386" s="1" t="s">
        <v>2314</v>
      </c>
      <c r="D386" s="1" t="s">
        <v>3986</v>
      </c>
      <c r="E386" s="1" t="s">
        <v>549</v>
      </c>
      <c r="F386" s="1" t="str">
        <f>VLOOKUP(Table6[[#This Row],[نام کارشناس دفتر فنی]],Table1[],3,0)</f>
        <v>مدیر کنترل فرآیند و کیفیت</v>
      </c>
      <c r="G386" s="1" t="s">
        <v>1540</v>
      </c>
      <c r="H386" s="1" t="str">
        <f>VLOOKUP(Table6[[#This Row],[نام شخص کارشناس نظارت]],Table1[],3,0)</f>
        <v>کارشناس تولید و فرایند نظارت</v>
      </c>
      <c r="I386" s="1">
        <f>COUNTIF(Table2[کد سیستم],Table6[[#This Row],[کد سیستم]])</f>
        <v>1</v>
      </c>
    </row>
    <row r="387" spans="1:9" x14ac:dyDescent="0.25">
      <c r="A387" s="1">
        <v>386</v>
      </c>
      <c r="B387" s="1" t="s">
        <v>2316</v>
      </c>
      <c r="C387" s="1" t="s">
        <v>2316</v>
      </c>
      <c r="D387" s="1" t="s">
        <v>3986</v>
      </c>
      <c r="E387" s="1" t="s">
        <v>549</v>
      </c>
      <c r="F387" s="1" t="str">
        <f>VLOOKUP(Table6[[#This Row],[نام کارشناس دفتر فنی]],Table1[],3,0)</f>
        <v>مدیر کنترل فرآیند و کیفیت</v>
      </c>
      <c r="G387" s="1" t="s">
        <v>1540</v>
      </c>
      <c r="H387" s="1" t="str">
        <f>VLOOKUP(Table6[[#This Row],[نام شخص کارشناس نظارت]],Table1[],3,0)</f>
        <v>کارشناس تولید و فرایند نظارت</v>
      </c>
      <c r="I387" s="1">
        <f>COUNTIF(Table2[کد سیستم],Table6[[#This Row],[کد سیستم]])</f>
        <v>1</v>
      </c>
    </row>
    <row r="388" spans="1:9" x14ac:dyDescent="0.25">
      <c r="A388" s="1">
        <v>387</v>
      </c>
      <c r="B388" s="1" t="s">
        <v>2318</v>
      </c>
      <c r="C388" s="1" t="s">
        <v>2318</v>
      </c>
      <c r="D388" s="1" t="s">
        <v>3986</v>
      </c>
      <c r="E388" s="1" t="s">
        <v>549</v>
      </c>
      <c r="F388" s="1" t="str">
        <f>VLOOKUP(Table6[[#This Row],[نام کارشناس دفتر فنی]],Table1[],3,0)</f>
        <v>مدیر کنترل فرآیند و کیفیت</v>
      </c>
      <c r="G388" s="1" t="s">
        <v>1540</v>
      </c>
      <c r="H388" s="1" t="str">
        <f>VLOOKUP(Table6[[#This Row],[نام شخص کارشناس نظارت]],Table1[],3,0)</f>
        <v>کارشناس تولید و فرایند نظارت</v>
      </c>
      <c r="I388" s="1">
        <f>COUNTIF(Table2[کد سیستم],Table6[[#This Row],[کد سیستم]])</f>
        <v>1</v>
      </c>
    </row>
    <row r="389" spans="1:9" x14ac:dyDescent="0.25">
      <c r="A389" s="1">
        <v>388</v>
      </c>
      <c r="B389" s="1" t="s">
        <v>2320</v>
      </c>
      <c r="C389" s="1" t="s">
        <v>2320</v>
      </c>
      <c r="D389" s="1" t="s">
        <v>3986</v>
      </c>
      <c r="E389" s="1" t="s">
        <v>549</v>
      </c>
      <c r="F389" s="1" t="str">
        <f>VLOOKUP(Table6[[#This Row],[نام کارشناس دفتر فنی]],Table1[],3,0)</f>
        <v>مدیر کنترل فرآیند و کیفیت</v>
      </c>
      <c r="G389" s="1" t="s">
        <v>1540</v>
      </c>
      <c r="H389" s="1" t="str">
        <f>VLOOKUP(Table6[[#This Row],[نام شخص کارشناس نظارت]],Table1[],3,0)</f>
        <v>کارشناس تولید و فرایند نظارت</v>
      </c>
      <c r="I389" s="1">
        <f>COUNTIF(Table2[کد سیستم],Table6[[#This Row],[کد سیستم]])</f>
        <v>1</v>
      </c>
    </row>
    <row r="390" spans="1:9" x14ac:dyDescent="0.25">
      <c r="A390" s="1">
        <v>389</v>
      </c>
      <c r="B390" s="1" t="s">
        <v>2322</v>
      </c>
      <c r="C390" s="1" t="s">
        <v>2322</v>
      </c>
      <c r="D390" s="1" t="s">
        <v>3986</v>
      </c>
      <c r="E390" s="1" t="s">
        <v>549</v>
      </c>
      <c r="F390" s="1" t="str">
        <f>VLOOKUP(Table6[[#This Row],[نام کارشناس دفتر فنی]],Table1[],3,0)</f>
        <v>مدیر کنترل فرآیند و کیفیت</v>
      </c>
      <c r="G390" s="1" t="s">
        <v>1540</v>
      </c>
      <c r="H390" s="1" t="str">
        <f>VLOOKUP(Table6[[#This Row],[نام شخص کارشناس نظارت]],Table1[],3,0)</f>
        <v>کارشناس تولید و فرایند نظارت</v>
      </c>
      <c r="I390" s="1">
        <f>COUNTIF(Table2[کد سیستم],Table6[[#This Row],[کد سیستم]])</f>
        <v>1</v>
      </c>
    </row>
    <row r="391" spans="1:9" x14ac:dyDescent="0.25">
      <c r="A391" s="1">
        <v>390</v>
      </c>
      <c r="B391" s="1" t="s">
        <v>2324</v>
      </c>
      <c r="C391" s="1" t="s">
        <v>2324</v>
      </c>
      <c r="D391" s="1" t="s">
        <v>3986</v>
      </c>
      <c r="E391" s="1" t="s">
        <v>549</v>
      </c>
      <c r="F391" s="1" t="str">
        <f>VLOOKUP(Table6[[#This Row],[نام کارشناس دفتر فنی]],Table1[],3,0)</f>
        <v>مدیر کنترل فرآیند و کیفیت</v>
      </c>
      <c r="G391" s="1" t="s">
        <v>1540</v>
      </c>
      <c r="H391" s="1" t="str">
        <f>VLOOKUP(Table6[[#This Row],[نام شخص کارشناس نظارت]],Table1[],3,0)</f>
        <v>کارشناس تولید و فرایند نظارت</v>
      </c>
      <c r="I391" s="1">
        <f>COUNTIF(Table2[کد سیستم],Table6[[#This Row],[کد سیستم]])</f>
        <v>1</v>
      </c>
    </row>
    <row r="392" spans="1:9" x14ac:dyDescent="0.25">
      <c r="A392" s="1">
        <v>391</v>
      </c>
      <c r="B392" s="1" t="s">
        <v>2326</v>
      </c>
      <c r="C392" s="1" t="s">
        <v>2326</v>
      </c>
      <c r="D392" s="1" t="s">
        <v>3986</v>
      </c>
      <c r="E392" s="1" t="s">
        <v>549</v>
      </c>
      <c r="F392" s="1" t="str">
        <f>VLOOKUP(Table6[[#This Row],[نام کارشناس دفتر فنی]],Table1[],3,0)</f>
        <v>مدیر کنترل فرآیند و کیفیت</v>
      </c>
      <c r="G392" s="1" t="s">
        <v>1540</v>
      </c>
      <c r="H392" s="1" t="str">
        <f>VLOOKUP(Table6[[#This Row],[نام شخص کارشناس نظارت]],Table1[],3,0)</f>
        <v>کارشناس تولید و فرایند نظارت</v>
      </c>
      <c r="I392" s="1">
        <f>COUNTIF(Table2[کد سیستم],Table6[[#This Row],[کد سیستم]])</f>
        <v>1</v>
      </c>
    </row>
    <row r="393" spans="1:9" x14ac:dyDescent="0.25">
      <c r="A393" s="1">
        <v>392</v>
      </c>
      <c r="B393" s="1" t="s">
        <v>2328</v>
      </c>
      <c r="C393" s="1" t="s">
        <v>2328</v>
      </c>
      <c r="D393" s="1" t="s">
        <v>3986</v>
      </c>
      <c r="E393" s="1" t="s">
        <v>549</v>
      </c>
      <c r="F393" s="1" t="str">
        <f>VLOOKUP(Table6[[#This Row],[نام کارشناس دفتر فنی]],Table1[],3,0)</f>
        <v>مدیر کنترل فرآیند و کیفیت</v>
      </c>
      <c r="G393" s="1" t="s">
        <v>1540</v>
      </c>
      <c r="H393" s="1" t="str">
        <f>VLOOKUP(Table6[[#This Row],[نام شخص کارشناس نظارت]],Table1[],3,0)</f>
        <v>کارشناس تولید و فرایند نظارت</v>
      </c>
      <c r="I393" s="1">
        <f>COUNTIF(Table2[کد سیستم],Table6[[#This Row],[کد سیستم]])</f>
        <v>1</v>
      </c>
    </row>
    <row r="394" spans="1:9" x14ac:dyDescent="0.25">
      <c r="A394" s="1">
        <v>393</v>
      </c>
      <c r="B394" s="1" t="s">
        <v>2330</v>
      </c>
      <c r="C394" s="1" t="s">
        <v>2330</v>
      </c>
      <c r="D394" s="1" t="s">
        <v>3986</v>
      </c>
      <c r="E394" s="1" t="s">
        <v>549</v>
      </c>
      <c r="F394" s="1" t="str">
        <f>VLOOKUP(Table6[[#This Row],[نام کارشناس دفتر فنی]],Table1[],3,0)</f>
        <v>مدیر کنترل فرآیند و کیفیت</v>
      </c>
      <c r="G394" s="1" t="s">
        <v>1540</v>
      </c>
      <c r="H394" s="1" t="str">
        <f>VLOOKUP(Table6[[#This Row],[نام شخص کارشناس نظارت]],Table1[],3,0)</f>
        <v>کارشناس تولید و فرایند نظارت</v>
      </c>
      <c r="I394" s="1">
        <f>COUNTIF(Table2[کد سیستم],Table6[[#This Row],[کد سیستم]])</f>
        <v>1</v>
      </c>
    </row>
    <row r="395" spans="1:9" x14ac:dyDescent="0.25">
      <c r="A395" s="1">
        <v>394</v>
      </c>
      <c r="B395" s="1" t="s">
        <v>2332</v>
      </c>
      <c r="C395" s="1" t="s">
        <v>2332</v>
      </c>
      <c r="D395" s="1" t="s">
        <v>3986</v>
      </c>
      <c r="E395" s="1" t="s">
        <v>549</v>
      </c>
      <c r="F395" s="1" t="str">
        <f>VLOOKUP(Table6[[#This Row],[نام کارشناس دفتر فنی]],Table1[],3,0)</f>
        <v>مدیر کنترل فرآیند و کیفیت</v>
      </c>
      <c r="G395" s="1" t="s">
        <v>1540</v>
      </c>
      <c r="H395" s="1" t="str">
        <f>VLOOKUP(Table6[[#This Row],[نام شخص کارشناس نظارت]],Table1[],3,0)</f>
        <v>کارشناس تولید و فرایند نظارت</v>
      </c>
      <c r="I395" s="1">
        <f>COUNTIF(Table2[کد سیستم],Table6[[#This Row],[کد سیستم]])</f>
        <v>1</v>
      </c>
    </row>
    <row r="396" spans="1:9" x14ac:dyDescent="0.25">
      <c r="A396" s="1">
        <v>395</v>
      </c>
      <c r="B396" s="1" t="s">
        <v>2334</v>
      </c>
      <c r="C396" s="1" t="s">
        <v>2334</v>
      </c>
      <c r="D396" s="1" t="s">
        <v>3986</v>
      </c>
      <c r="E396" s="1" t="s">
        <v>549</v>
      </c>
      <c r="F396" s="1" t="str">
        <f>VLOOKUP(Table6[[#This Row],[نام کارشناس دفتر فنی]],Table1[],3,0)</f>
        <v>مدیر کنترل فرآیند و کیفیت</v>
      </c>
      <c r="G396" s="1" t="s">
        <v>1540</v>
      </c>
      <c r="H396" s="1" t="str">
        <f>VLOOKUP(Table6[[#This Row],[نام شخص کارشناس نظارت]],Table1[],3,0)</f>
        <v>کارشناس تولید و فرایند نظارت</v>
      </c>
      <c r="I396" s="1">
        <f>COUNTIF(Table2[کد سیستم],Table6[[#This Row],[کد سیستم]])</f>
        <v>1</v>
      </c>
    </row>
    <row r="397" spans="1:9" x14ac:dyDescent="0.25">
      <c r="A397" s="1">
        <v>396</v>
      </c>
      <c r="B397" s="1" t="s">
        <v>2336</v>
      </c>
      <c r="C397" s="1" t="s">
        <v>2336</v>
      </c>
      <c r="D397" s="1" t="s">
        <v>3986</v>
      </c>
      <c r="E397" s="1" t="s">
        <v>549</v>
      </c>
      <c r="F397" s="1" t="str">
        <f>VLOOKUP(Table6[[#This Row],[نام کارشناس دفتر فنی]],Table1[],3,0)</f>
        <v>مدیر کنترل فرآیند و کیفیت</v>
      </c>
      <c r="G397" s="1" t="s">
        <v>1540</v>
      </c>
      <c r="H397" s="1" t="str">
        <f>VLOOKUP(Table6[[#This Row],[نام شخص کارشناس نظارت]],Table1[],3,0)</f>
        <v>کارشناس تولید و فرایند نظارت</v>
      </c>
      <c r="I397" s="1">
        <f>COUNTIF(Table2[کد سیستم],Table6[[#This Row],[کد سیستم]])</f>
        <v>1</v>
      </c>
    </row>
    <row r="398" spans="1:9" x14ac:dyDescent="0.25">
      <c r="A398" s="1">
        <v>397</v>
      </c>
      <c r="B398" s="1" t="s">
        <v>2338</v>
      </c>
      <c r="C398" s="1" t="s">
        <v>2338</v>
      </c>
      <c r="D398" s="1" t="s">
        <v>3986</v>
      </c>
      <c r="E398" s="1" t="s">
        <v>549</v>
      </c>
      <c r="F398" s="1" t="str">
        <f>VLOOKUP(Table6[[#This Row],[نام کارشناس دفتر فنی]],Table1[],3,0)</f>
        <v>مدیر کنترل فرآیند و کیفیت</v>
      </c>
      <c r="G398" s="1" t="s">
        <v>1540</v>
      </c>
      <c r="H398" s="1" t="str">
        <f>VLOOKUP(Table6[[#This Row],[نام شخص کارشناس نظارت]],Table1[],3,0)</f>
        <v>کارشناس تولید و فرایند نظارت</v>
      </c>
      <c r="I398" s="1">
        <f>COUNTIF(Table2[کد سیستم],Table6[[#This Row],[کد سیستم]])</f>
        <v>1</v>
      </c>
    </row>
    <row r="399" spans="1:9" x14ac:dyDescent="0.25">
      <c r="A399" s="1">
        <v>398</v>
      </c>
      <c r="B399" s="1" t="s">
        <v>2340</v>
      </c>
      <c r="C399" s="1" t="s">
        <v>2340</v>
      </c>
      <c r="D399" s="1" t="s">
        <v>3986</v>
      </c>
      <c r="E399" s="1" t="s">
        <v>549</v>
      </c>
      <c r="F399" s="1" t="str">
        <f>VLOOKUP(Table6[[#This Row],[نام کارشناس دفتر فنی]],Table1[],3,0)</f>
        <v>مدیر کنترل فرآیند و کیفیت</v>
      </c>
      <c r="G399" s="1" t="s">
        <v>1540</v>
      </c>
      <c r="H399" s="1" t="str">
        <f>VLOOKUP(Table6[[#This Row],[نام شخص کارشناس نظارت]],Table1[],3,0)</f>
        <v>کارشناس تولید و فرایند نظارت</v>
      </c>
      <c r="I399" s="1">
        <f>COUNTIF(Table2[کد سیستم],Table6[[#This Row],[کد سیستم]])</f>
        <v>1</v>
      </c>
    </row>
    <row r="400" spans="1:9" x14ac:dyDescent="0.25">
      <c r="A400" s="1">
        <v>399</v>
      </c>
      <c r="B400" s="1" t="s">
        <v>2342</v>
      </c>
      <c r="C400" s="1" t="s">
        <v>2342</v>
      </c>
      <c r="D400" s="1" t="s">
        <v>3986</v>
      </c>
      <c r="E400" s="1" t="s">
        <v>549</v>
      </c>
      <c r="F400" s="1" t="str">
        <f>VLOOKUP(Table6[[#This Row],[نام کارشناس دفتر فنی]],Table1[],3,0)</f>
        <v>مدیر کنترل فرآیند و کیفیت</v>
      </c>
      <c r="G400" s="1" t="s">
        <v>1540</v>
      </c>
      <c r="H400" s="1" t="str">
        <f>VLOOKUP(Table6[[#This Row],[نام شخص کارشناس نظارت]],Table1[],3,0)</f>
        <v>کارشناس تولید و فرایند نظارت</v>
      </c>
      <c r="I400" s="1">
        <f>COUNTIF(Table2[کد سیستم],Table6[[#This Row],[کد سیستم]])</f>
        <v>1</v>
      </c>
    </row>
    <row r="401" spans="1:9" x14ac:dyDescent="0.25">
      <c r="A401" s="1">
        <v>400</v>
      </c>
      <c r="B401" s="1" t="s">
        <v>2344</v>
      </c>
      <c r="C401" s="1" t="s">
        <v>2344</v>
      </c>
      <c r="D401" s="1" t="s">
        <v>3986</v>
      </c>
      <c r="E401" s="1" t="s">
        <v>549</v>
      </c>
      <c r="F401" s="1" t="str">
        <f>VLOOKUP(Table6[[#This Row],[نام کارشناس دفتر فنی]],Table1[],3,0)</f>
        <v>مدیر کنترل فرآیند و کیفیت</v>
      </c>
      <c r="G401" s="1" t="s">
        <v>1540</v>
      </c>
      <c r="H401" s="1" t="str">
        <f>VLOOKUP(Table6[[#This Row],[نام شخص کارشناس نظارت]],Table1[],3,0)</f>
        <v>کارشناس تولید و فرایند نظارت</v>
      </c>
      <c r="I401" s="1">
        <f>COUNTIF(Table2[کد سیستم],Table6[[#This Row],[کد سیستم]])</f>
        <v>1</v>
      </c>
    </row>
    <row r="402" spans="1:9" x14ac:dyDescent="0.25">
      <c r="A402" s="1">
        <v>401</v>
      </c>
      <c r="B402" s="1" t="s">
        <v>2346</v>
      </c>
      <c r="C402" s="1" t="s">
        <v>2346</v>
      </c>
      <c r="D402" s="1" t="s">
        <v>3986</v>
      </c>
      <c r="E402" s="1" t="s">
        <v>549</v>
      </c>
      <c r="F402" s="1" t="str">
        <f>VLOOKUP(Table6[[#This Row],[نام کارشناس دفتر فنی]],Table1[],3,0)</f>
        <v>مدیر کنترل فرآیند و کیفیت</v>
      </c>
      <c r="G402" s="1" t="s">
        <v>1540</v>
      </c>
      <c r="H402" s="1" t="str">
        <f>VLOOKUP(Table6[[#This Row],[نام شخص کارشناس نظارت]],Table1[],3,0)</f>
        <v>کارشناس تولید و فرایند نظارت</v>
      </c>
      <c r="I402" s="1">
        <f>COUNTIF(Table2[کد سیستم],Table6[[#This Row],[کد سیستم]])</f>
        <v>1</v>
      </c>
    </row>
    <row r="403" spans="1:9" x14ac:dyDescent="0.25">
      <c r="A403" s="1">
        <v>402</v>
      </c>
      <c r="B403" s="1" t="s">
        <v>2348</v>
      </c>
      <c r="C403" s="1" t="s">
        <v>2348</v>
      </c>
      <c r="D403" s="1" t="s">
        <v>3986</v>
      </c>
      <c r="E403" s="1" t="s">
        <v>549</v>
      </c>
      <c r="F403" s="1" t="str">
        <f>VLOOKUP(Table6[[#This Row],[نام کارشناس دفتر فنی]],Table1[],3,0)</f>
        <v>مدیر کنترل فرآیند و کیفیت</v>
      </c>
      <c r="G403" s="1" t="s">
        <v>1540</v>
      </c>
      <c r="H403" s="1" t="str">
        <f>VLOOKUP(Table6[[#This Row],[نام شخص کارشناس نظارت]],Table1[],3,0)</f>
        <v>کارشناس تولید و فرایند نظارت</v>
      </c>
      <c r="I403" s="1">
        <f>COUNTIF(Table2[کد سیستم],Table6[[#This Row],[کد سیستم]])</f>
        <v>1</v>
      </c>
    </row>
    <row r="404" spans="1:9" x14ac:dyDescent="0.25">
      <c r="A404" s="1">
        <v>403</v>
      </c>
      <c r="B404" s="1" t="s">
        <v>2350</v>
      </c>
      <c r="C404" s="1" t="s">
        <v>2350</v>
      </c>
      <c r="D404" s="1" t="s">
        <v>3986</v>
      </c>
      <c r="E404" s="1" t="s">
        <v>549</v>
      </c>
      <c r="F404" s="1" t="str">
        <f>VLOOKUP(Table6[[#This Row],[نام کارشناس دفتر فنی]],Table1[],3,0)</f>
        <v>مدیر کنترل فرآیند و کیفیت</v>
      </c>
      <c r="G404" s="1" t="s">
        <v>1540</v>
      </c>
      <c r="H404" s="1" t="str">
        <f>VLOOKUP(Table6[[#This Row],[نام شخص کارشناس نظارت]],Table1[],3,0)</f>
        <v>کارشناس تولید و فرایند نظارت</v>
      </c>
      <c r="I404" s="1">
        <f>COUNTIF(Table2[کد سیستم],Table6[[#This Row],[کد سیستم]])</f>
        <v>1</v>
      </c>
    </row>
    <row r="405" spans="1:9" x14ac:dyDescent="0.25">
      <c r="A405" s="1">
        <v>404</v>
      </c>
      <c r="B405" s="1" t="s">
        <v>2352</v>
      </c>
      <c r="C405" s="1" t="s">
        <v>2352</v>
      </c>
      <c r="D405" s="1" t="s">
        <v>3986</v>
      </c>
      <c r="E405" s="1" t="s">
        <v>549</v>
      </c>
      <c r="F405" s="1" t="str">
        <f>VLOOKUP(Table6[[#This Row],[نام کارشناس دفتر فنی]],Table1[],3,0)</f>
        <v>مدیر کنترل فرآیند و کیفیت</v>
      </c>
      <c r="G405" s="1" t="s">
        <v>1540</v>
      </c>
      <c r="H405" s="1" t="str">
        <f>VLOOKUP(Table6[[#This Row],[نام شخص کارشناس نظارت]],Table1[],3,0)</f>
        <v>کارشناس تولید و فرایند نظارت</v>
      </c>
      <c r="I405" s="1">
        <f>COUNTIF(Table2[کد سیستم],Table6[[#This Row],[کد سیستم]])</f>
        <v>1</v>
      </c>
    </row>
    <row r="406" spans="1:9" x14ac:dyDescent="0.25">
      <c r="A406" s="1">
        <v>405</v>
      </c>
      <c r="B406" s="1" t="s">
        <v>2354</v>
      </c>
      <c r="C406" s="1" t="s">
        <v>2354</v>
      </c>
      <c r="D406" s="1" t="s">
        <v>3986</v>
      </c>
      <c r="E406" s="1" t="s">
        <v>549</v>
      </c>
      <c r="F406" s="1" t="str">
        <f>VLOOKUP(Table6[[#This Row],[نام کارشناس دفتر فنی]],Table1[],3,0)</f>
        <v>مدیر کنترل فرآیند و کیفیت</v>
      </c>
      <c r="G406" s="1" t="s">
        <v>1540</v>
      </c>
      <c r="H406" s="1" t="str">
        <f>VLOOKUP(Table6[[#This Row],[نام شخص کارشناس نظارت]],Table1[],3,0)</f>
        <v>کارشناس تولید و فرایند نظارت</v>
      </c>
      <c r="I406" s="1">
        <f>COUNTIF(Table2[کد سیستم],Table6[[#This Row],[کد سیستم]])</f>
        <v>1</v>
      </c>
    </row>
    <row r="407" spans="1:9" x14ac:dyDescent="0.25">
      <c r="A407" s="1">
        <v>406</v>
      </c>
      <c r="B407" s="1" t="s">
        <v>2356</v>
      </c>
      <c r="C407" s="1" t="s">
        <v>2356</v>
      </c>
      <c r="D407" s="1" t="s">
        <v>3986</v>
      </c>
      <c r="E407" s="1" t="s">
        <v>549</v>
      </c>
      <c r="F407" s="1" t="str">
        <f>VLOOKUP(Table6[[#This Row],[نام کارشناس دفتر فنی]],Table1[],3,0)</f>
        <v>مدیر کنترل فرآیند و کیفیت</v>
      </c>
      <c r="G407" s="1" t="s">
        <v>1540</v>
      </c>
      <c r="H407" s="1" t="str">
        <f>VLOOKUP(Table6[[#This Row],[نام شخص کارشناس نظارت]],Table1[],3,0)</f>
        <v>کارشناس تولید و فرایند نظارت</v>
      </c>
      <c r="I407" s="1">
        <f>COUNTIF(Table2[کد سیستم],Table6[[#This Row],[کد سیستم]])</f>
        <v>1</v>
      </c>
    </row>
    <row r="408" spans="1:9" x14ac:dyDescent="0.25">
      <c r="A408" s="1">
        <v>407</v>
      </c>
      <c r="B408" s="1" t="s">
        <v>2358</v>
      </c>
      <c r="C408" s="1" t="s">
        <v>2358</v>
      </c>
      <c r="D408" s="1" t="s">
        <v>3986</v>
      </c>
      <c r="E408" s="1" t="s">
        <v>549</v>
      </c>
      <c r="F408" s="1" t="str">
        <f>VLOOKUP(Table6[[#This Row],[نام کارشناس دفتر فنی]],Table1[],3,0)</f>
        <v>مدیر کنترل فرآیند و کیفیت</v>
      </c>
      <c r="G408" s="1" t="s">
        <v>1540</v>
      </c>
      <c r="H408" s="1" t="str">
        <f>VLOOKUP(Table6[[#This Row],[نام شخص کارشناس نظارت]],Table1[],3,0)</f>
        <v>کارشناس تولید و فرایند نظارت</v>
      </c>
      <c r="I408" s="1">
        <f>COUNTIF(Table2[کد سیستم],Table6[[#This Row],[کد سیستم]])</f>
        <v>1</v>
      </c>
    </row>
    <row r="409" spans="1:9" x14ac:dyDescent="0.25">
      <c r="A409" s="1">
        <v>408</v>
      </c>
      <c r="B409" s="1" t="s">
        <v>2360</v>
      </c>
      <c r="C409" s="1" t="s">
        <v>2360</v>
      </c>
      <c r="D409" s="1" t="s">
        <v>3986</v>
      </c>
      <c r="E409" s="1" t="s">
        <v>549</v>
      </c>
      <c r="F409" s="1" t="str">
        <f>VLOOKUP(Table6[[#This Row],[نام کارشناس دفتر فنی]],Table1[],3,0)</f>
        <v>مدیر کنترل فرآیند و کیفیت</v>
      </c>
      <c r="G409" s="1" t="s">
        <v>1540</v>
      </c>
      <c r="H409" s="1" t="str">
        <f>VLOOKUP(Table6[[#This Row],[نام شخص کارشناس نظارت]],Table1[],3,0)</f>
        <v>کارشناس تولید و فرایند نظارت</v>
      </c>
      <c r="I409" s="1">
        <f>COUNTIF(Table2[کد سیستم],Table6[[#This Row],[کد سیستم]])</f>
        <v>1</v>
      </c>
    </row>
    <row r="410" spans="1:9" x14ac:dyDescent="0.25">
      <c r="A410" s="1">
        <v>409</v>
      </c>
      <c r="B410" s="1" t="s">
        <v>2362</v>
      </c>
      <c r="C410" s="1" t="s">
        <v>2362</v>
      </c>
      <c r="D410" s="1" t="s">
        <v>3986</v>
      </c>
      <c r="E410" s="1" t="s">
        <v>549</v>
      </c>
      <c r="F410" s="1" t="str">
        <f>VLOOKUP(Table6[[#This Row],[نام کارشناس دفتر فنی]],Table1[],3,0)</f>
        <v>مدیر کنترل فرآیند و کیفیت</v>
      </c>
      <c r="G410" s="1" t="s">
        <v>1540</v>
      </c>
      <c r="H410" s="1" t="str">
        <f>VLOOKUP(Table6[[#This Row],[نام شخص کارشناس نظارت]],Table1[],3,0)</f>
        <v>کارشناس تولید و فرایند نظارت</v>
      </c>
      <c r="I410" s="1">
        <f>COUNTIF(Table2[کد سیستم],Table6[[#This Row],[کد سیستم]])</f>
        <v>1</v>
      </c>
    </row>
    <row r="411" spans="1:9" x14ac:dyDescent="0.25">
      <c r="A411" s="1">
        <v>410</v>
      </c>
      <c r="B411" s="1" t="s">
        <v>2364</v>
      </c>
      <c r="C411" s="1" t="s">
        <v>2364</v>
      </c>
      <c r="D411" s="1" t="s">
        <v>3986</v>
      </c>
      <c r="E411" s="1" t="s">
        <v>549</v>
      </c>
      <c r="F411" s="1" t="str">
        <f>VLOOKUP(Table6[[#This Row],[نام کارشناس دفتر فنی]],Table1[],3,0)</f>
        <v>مدیر کنترل فرآیند و کیفیت</v>
      </c>
      <c r="G411" s="1" t="s">
        <v>1540</v>
      </c>
      <c r="H411" s="1" t="str">
        <f>VLOOKUP(Table6[[#This Row],[نام شخص کارشناس نظارت]],Table1[],3,0)</f>
        <v>کارشناس تولید و فرایند نظارت</v>
      </c>
      <c r="I411" s="1">
        <f>COUNTIF(Table2[کد سیستم],Table6[[#This Row],[کد سیستم]])</f>
        <v>1</v>
      </c>
    </row>
    <row r="412" spans="1:9" x14ac:dyDescent="0.25">
      <c r="A412" s="1">
        <v>411</v>
      </c>
      <c r="B412" s="1" t="s">
        <v>2366</v>
      </c>
      <c r="C412" s="1" t="s">
        <v>2366</v>
      </c>
      <c r="D412" s="1" t="s">
        <v>3986</v>
      </c>
      <c r="E412" s="1" t="s">
        <v>549</v>
      </c>
      <c r="F412" s="1" t="str">
        <f>VLOOKUP(Table6[[#This Row],[نام کارشناس دفتر فنی]],Table1[],3,0)</f>
        <v>مدیر کنترل فرآیند و کیفیت</v>
      </c>
      <c r="G412" s="1" t="s">
        <v>1540</v>
      </c>
      <c r="H412" s="1" t="str">
        <f>VLOOKUP(Table6[[#This Row],[نام شخص کارشناس نظارت]],Table1[],3,0)</f>
        <v>کارشناس تولید و فرایند نظارت</v>
      </c>
      <c r="I412" s="1">
        <f>COUNTIF(Table2[کد سیستم],Table6[[#This Row],[کد سیستم]])</f>
        <v>1</v>
      </c>
    </row>
    <row r="413" spans="1:9" x14ac:dyDescent="0.25">
      <c r="A413" s="1">
        <v>412</v>
      </c>
      <c r="B413" s="1" t="s">
        <v>2368</v>
      </c>
      <c r="C413" s="1" t="s">
        <v>2368</v>
      </c>
      <c r="D413" s="1" t="s">
        <v>3986</v>
      </c>
      <c r="E413" s="1" t="s">
        <v>549</v>
      </c>
      <c r="F413" s="1" t="str">
        <f>VLOOKUP(Table6[[#This Row],[نام کارشناس دفتر فنی]],Table1[],3,0)</f>
        <v>مدیر کنترل فرآیند و کیفیت</v>
      </c>
      <c r="G413" s="1" t="s">
        <v>1540</v>
      </c>
      <c r="H413" s="1" t="str">
        <f>VLOOKUP(Table6[[#This Row],[نام شخص کارشناس نظارت]],Table1[],3,0)</f>
        <v>کارشناس تولید و فرایند نظارت</v>
      </c>
      <c r="I413" s="1">
        <f>COUNTIF(Table2[کد سیستم],Table6[[#This Row],[کد سیستم]])</f>
        <v>1</v>
      </c>
    </row>
    <row r="414" spans="1:9" x14ac:dyDescent="0.25">
      <c r="A414" s="1">
        <v>413</v>
      </c>
      <c r="B414" s="1" t="s">
        <v>2370</v>
      </c>
      <c r="C414" s="1" t="s">
        <v>2370</v>
      </c>
      <c r="D414" s="1" t="s">
        <v>3986</v>
      </c>
      <c r="E414" s="1" t="s">
        <v>549</v>
      </c>
      <c r="F414" s="1" t="str">
        <f>VLOOKUP(Table6[[#This Row],[نام کارشناس دفتر فنی]],Table1[],3,0)</f>
        <v>مدیر کنترل فرآیند و کیفیت</v>
      </c>
      <c r="G414" s="1" t="s">
        <v>1540</v>
      </c>
      <c r="H414" s="1" t="str">
        <f>VLOOKUP(Table6[[#This Row],[نام شخص کارشناس نظارت]],Table1[],3,0)</f>
        <v>کارشناس تولید و فرایند نظارت</v>
      </c>
      <c r="I414" s="1">
        <f>COUNTIF(Table2[کد سیستم],Table6[[#This Row],[کد سیستم]])</f>
        <v>1</v>
      </c>
    </row>
    <row r="415" spans="1:9" x14ac:dyDescent="0.25">
      <c r="A415" s="1">
        <v>414</v>
      </c>
      <c r="B415" s="1" t="s">
        <v>2372</v>
      </c>
      <c r="C415" s="1" t="s">
        <v>2372</v>
      </c>
      <c r="D415" s="1" t="s">
        <v>3986</v>
      </c>
      <c r="E415" s="1" t="s">
        <v>549</v>
      </c>
      <c r="F415" s="1" t="str">
        <f>VLOOKUP(Table6[[#This Row],[نام کارشناس دفتر فنی]],Table1[],3,0)</f>
        <v>مدیر کنترل فرآیند و کیفیت</v>
      </c>
      <c r="G415" s="1" t="s">
        <v>1540</v>
      </c>
      <c r="H415" s="1" t="str">
        <f>VLOOKUP(Table6[[#This Row],[نام شخص کارشناس نظارت]],Table1[],3,0)</f>
        <v>کارشناس تولید و فرایند نظارت</v>
      </c>
      <c r="I415" s="1">
        <f>COUNTIF(Table2[کد سیستم],Table6[[#This Row],[کد سیستم]])</f>
        <v>1</v>
      </c>
    </row>
    <row r="416" spans="1:9" x14ac:dyDescent="0.25">
      <c r="A416" s="1">
        <v>415</v>
      </c>
      <c r="B416" s="1" t="s">
        <v>2374</v>
      </c>
      <c r="C416" s="1" t="s">
        <v>2374</v>
      </c>
      <c r="D416" s="1" t="s">
        <v>3986</v>
      </c>
      <c r="E416" s="1" t="s">
        <v>549</v>
      </c>
      <c r="F416" s="1" t="str">
        <f>VLOOKUP(Table6[[#This Row],[نام کارشناس دفتر فنی]],Table1[],3,0)</f>
        <v>مدیر کنترل فرآیند و کیفیت</v>
      </c>
      <c r="G416" s="1" t="s">
        <v>1540</v>
      </c>
      <c r="H416" s="1" t="str">
        <f>VLOOKUP(Table6[[#This Row],[نام شخص کارشناس نظارت]],Table1[],3,0)</f>
        <v>کارشناس تولید و فرایند نظارت</v>
      </c>
      <c r="I416" s="1">
        <f>COUNTIF(Table2[کد سیستم],Table6[[#This Row],[کد سیستم]])</f>
        <v>1</v>
      </c>
    </row>
    <row r="417" spans="1:9" x14ac:dyDescent="0.25">
      <c r="A417" s="1">
        <v>416</v>
      </c>
      <c r="B417" s="1" t="s">
        <v>2376</v>
      </c>
      <c r="C417" s="1" t="s">
        <v>2376</v>
      </c>
      <c r="D417" s="1" t="s">
        <v>3986</v>
      </c>
      <c r="E417" s="1" t="s">
        <v>549</v>
      </c>
      <c r="F417" s="1" t="str">
        <f>VLOOKUP(Table6[[#This Row],[نام کارشناس دفتر فنی]],Table1[],3,0)</f>
        <v>مدیر کنترل فرآیند و کیفیت</v>
      </c>
      <c r="G417" s="1" t="s">
        <v>1540</v>
      </c>
      <c r="H417" s="1" t="str">
        <f>VLOOKUP(Table6[[#This Row],[نام شخص کارشناس نظارت]],Table1[],3,0)</f>
        <v>کارشناس تولید و فرایند نظارت</v>
      </c>
      <c r="I417" s="1">
        <f>COUNTIF(Table2[کد سیستم],Table6[[#This Row],[کد سیستم]])</f>
        <v>1</v>
      </c>
    </row>
    <row r="418" spans="1:9" x14ac:dyDescent="0.25">
      <c r="A418" s="1">
        <v>417</v>
      </c>
      <c r="B418" s="1" t="s">
        <v>2378</v>
      </c>
      <c r="C418" s="1" t="s">
        <v>2378</v>
      </c>
      <c r="D418" s="1" t="s">
        <v>3986</v>
      </c>
      <c r="E418" s="1" t="s">
        <v>549</v>
      </c>
      <c r="F418" s="1" t="str">
        <f>VLOOKUP(Table6[[#This Row],[نام کارشناس دفتر فنی]],Table1[],3,0)</f>
        <v>مدیر کنترل فرآیند و کیفیت</v>
      </c>
      <c r="G418" s="1" t="s">
        <v>1540</v>
      </c>
      <c r="H418" s="1" t="str">
        <f>VLOOKUP(Table6[[#This Row],[نام شخص کارشناس نظارت]],Table1[],3,0)</f>
        <v>کارشناس تولید و فرایند نظارت</v>
      </c>
      <c r="I418" s="1">
        <f>COUNTIF(Table2[کد سیستم],Table6[[#This Row],[کد سیستم]])</f>
        <v>1</v>
      </c>
    </row>
    <row r="419" spans="1:9" x14ac:dyDescent="0.25">
      <c r="A419" s="1">
        <v>418</v>
      </c>
      <c r="B419" s="1" t="s">
        <v>2380</v>
      </c>
      <c r="C419" s="1" t="s">
        <v>2380</v>
      </c>
      <c r="D419" s="1" t="s">
        <v>3986</v>
      </c>
      <c r="E419" s="1" t="s">
        <v>549</v>
      </c>
      <c r="F419" s="1" t="str">
        <f>VLOOKUP(Table6[[#This Row],[نام کارشناس دفتر فنی]],Table1[],3,0)</f>
        <v>مدیر کنترل فرآیند و کیفیت</v>
      </c>
      <c r="G419" s="1" t="s">
        <v>1540</v>
      </c>
      <c r="H419" s="1" t="str">
        <f>VLOOKUP(Table6[[#This Row],[نام شخص کارشناس نظارت]],Table1[],3,0)</f>
        <v>کارشناس تولید و فرایند نظارت</v>
      </c>
      <c r="I419" s="1">
        <f>COUNTIF(Table2[کد سیستم],Table6[[#This Row],[کد سیستم]])</f>
        <v>1</v>
      </c>
    </row>
    <row r="420" spans="1:9" x14ac:dyDescent="0.25">
      <c r="A420" s="1">
        <v>419</v>
      </c>
      <c r="B420" s="1" t="s">
        <v>2382</v>
      </c>
      <c r="C420" s="1" t="s">
        <v>2382</v>
      </c>
      <c r="D420" s="1" t="s">
        <v>3986</v>
      </c>
      <c r="E420" s="1" t="s">
        <v>549</v>
      </c>
      <c r="F420" s="1" t="str">
        <f>VLOOKUP(Table6[[#This Row],[نام کارشناس دفتر فنی]],Table1[],3,0)</f>
        <v>مدیر کنترل فرآیند و کیفیت</v>
      </c>
      <c r="G420" s="1" t="s">
        <v>1540</v>
      </c>
      <c r="H420" s="1" t="str">
        <f>VLOOKUP(Table6[[#This Row],[نام شخص کارشناس نظارت]],Table1[],3,0)</f>
        <v>کارشناس تولید و فرایند نظارت</v>
      </c>
      <c r="I420" s="1">
        <f>COUNTIF(Table2[کد سیستم],Table6[[#This Row],[کد سیستم]])</f>
        <v>1</v>
      </c>
    </row>
    <row r="421" spans="1:9" x14ac:dyDescent="0.25">
      <c r="A421" s="1">
        <v>420</v>
      </c>
      <c r="B421" s="1" t="s">
        <v>2384</v>
      </c>
      <c r="C421" s="1" t="s">
        <v>2384</v>
      </c>
      <c r="D421" s="1" t="s">
        <v>3986</v>
      </c>
      <c r="E421" s="1" t="s">
        <v>549</v>
      </c>
      <c r="F421" s="1" t="str">
        <f>VLOOKUP(Table6[[#This Row],[نام کارشناس دفتر فنی]],Table1[],3,0)</f>
        <v>مدیر کنترل فرآیند و کیفیت</v>
      </c>
      <c r="G421" s="1" t="s">
        <v>1540</v>
      </c>
      <c r="H421" s="1" t="str">
        <f>VLOOKUP(Table6[[#This Row],[نام شخص کارشناس نظارت]],Table1[],3,0)</f>
        <v>کارشناس تولید و فرایند نظارت</v>
      </c>
      <c r="I421" s="1">
        <f>COUNTIF(Table2[کد سیستم],Table6[[#This Row],[کد سیستم]])</f>
        <v>1</v>
      </c>
    </row>
    <row r="422" spans="1:9" x14ac:dyDescent="0.25">
      <c r="A422" s="1">
        <v>421</v>
      </c>
      <c r="B422" s="1" t="s">
        <v>2386</v>
      </c>
      <c r="C422" s="1" t="s">
        <v>2386</v>
      </c>
      <c r="D422" s="1" t="s">
        <v>3986</v>
      </c>
      <c r="E422" s="1" t="s">
        <v>549</v>
      </c>
      <c r="F422" s="1" t="str">
        <f>VLOOKUP(Table6[[#This Row],[نام کارشناس دفتر فنی]],Table1[],3,0)</f>
        <v>مدیر کنترل فرآیند و کیفیت</v>
      </c>
      <c r="G422" s="1" t="s">
        <v>1540</v>
      </c>
      <c r="H422" s="1" t="str">
        <f>VLOOKUP(Table6[[#This Row],[نام شخص کارشناس نظارت]],Table1[],3,0)</f>
        <v>کارشناس تولید و فرایند نظارت</v>
      </c>
      <c r="I422" s="1">
        <f>COUNTIF(Table2[کد سیستم],Table6[[#This Row],[کد سیستم]])</f>
        <v>1</v>
      </c>
    </row>
    <row r="423" spans="1:9" x14ac:dyDescent="0.25">
      <c r="A423" s="1">
        <v>422</v>
      </c>
      <c r="B423" s="1" t="s">
        <v>2388</v>
      </c>
      <c r="C423" s="1" t="s">
        <v>2388</v>
      </c>
      <c r="D423" s="1" t="s">
        <v>3986</v>
      </c>
      <c r="E423" s="1" t="s">
        <v>549</v>
      </c>
      <c r="F423" s="1" t="str">
        <f>VLOOKUP(Table6[[#This Row],[نام کارشناس دفتر فنی]],Table1[],3,0)</f>
        <v>مدیر کنترل فرآیند و کیفیت</v>
      </c>
      <c r="G423" s="1" t="s">
        <v>1540</v>
      </c>
      <c r="H423" s="1" t="str">
        <f>VLOOKUP(Table6[[#This Row],[نام شخص کارشناس نظارت]],Table1[],3,0)</f>
        <v>کارشناس تولید و فرایند نظارت</v>
      </c>
      <c r="I423" s="1">
        <f>COUNTIF(Table2[کد سیستم],Table6[[#This Row],[کد سیستم]])</f>
        <v>1</v>
      </c>
    </row>
    <row r="424" spans="1:9" x14ac:dyDescent="0.25">
      <c r="A424" s="1">
        <v>423</v>
      </c>
      <c r="B424" s="1" t="s">
        <v>2390</v>
      </c>
      <c r="C424" s="1" t="s">
        <v>2390</v>
      </c>
      <c r="D424" s="1" t="s">
        <v>3986</v>
      </c>
      <c r="E424" s="1" t="s">
        <v>549</v>
      </c>
      <c r="F424" s="1" t="str">
        <f>VLOOKUP(Table6[[#This Row],[نام کارشناس دفتر فنی]],Table1[],3,0)</f>
        <v>مدیر کنترل فرآیند و کیفیت</v>
      </c>
      <c r="G424" s="1" t="s">
        <v>1540</v>
      </c>
      <c r="H424" s="1" t="str">
        <f>VLOOKUP(Table6[[#This Row],[نام شخص کارشناس نظارت]],Table1[],3,0)</f>
        <v>کارشناس تولید و فرایند نظارت</v>
      </c>
      <c r="I424" s="1">
        <f>COUNTIF(Table2[کد سیستم],Table6[[#This Row],[کد سیستم]])</f>
        <v>1</v>
      </c>
    </row>
    <row r="425" spans="1:9" x14ac:dyDescent="0.25">
      <c r="A425" s="1">
        <v>424</v>
      </c>
      <c r="B425" s="1" t="s">
        <v>2392</v>
      </c>
      <c r="C425" s="1" t="s">
        <v>2392</v>
      </c>
      <c r="D425" s="1" t="s">
        <v>3986</v>
      </c>
      <c r="E425" s="1" t="s">
        <v>549</v>
      </c>
      <c r="F425" s="1" t="str">
        <f>VLOOKUP(Table6[[#This Row],[نام کارشناس دفتر فنی]],Table1[],3,0)</f>
        <v>مدیر کنترل فرآیند و کیفیت</v>
      </c>
      <c r="G425" s="1" t="s">
        <v>1540</v>
      </c>
      <c r="H425" s="1" t="str">
        <f>VLOOKUP(Table6[[#This Row],[نام شخص کارشناس نظارت]],Table1[],3,0)</f>
        <v>کارشناس تولید و فرایند نظارت</v>
      </c>
      <c r="I425" s="1">
        <f>COUNTIF(Table2[کد سیستم],Table6[[#This Row],[کد سیستم]])</f>
        <v>1</v>
      </c>
    </row>
    <row r="426" spans="1:9" x14ac:dyDescent="0.25">
      <c r="A426" s="1">
        <v>425</v>
      </c>
      <c r="B426" s="1" t="s">
        <v>2394</v>
      </c>
      <c r="C426" s="1" t="s">
        <v>2394</v>
      </c>
      <c r="D426" s="1" t="s">
        <v>3986</v>
      </c>
      <c r="E426" s="1" t="s">
        <v>549</v>
      </c>
      <c r="F426" s="1" t="str">
        <f>VLOOKUP(Table6[[#This Row],[نام کارشناس دفتر فنی]],Table1[],3,0)</f>
        <v>مدیر کنترل فرآیند و کیفیت</v>
      </c>
      <c r="G426" s="1" t="s">
        <v>1540</v>
      </c>
      <c r="H426" s="1" t="str">
        <f>VLOOKUP(Table6[[#This Row],[نام شخص کارشناس نظارت]],Table1[],3,0)</f>
        <v>کارشناس تولید و فرایند نظارت</v>
      </c>
      <c r="I426" s="1">
        <f>COUNTIF(Table2[کد سیستم],Table6[[#This Row],[کد سیستم]])</f>
        <v>1</v>
      </c>
    </row>
    <row r="427" spans="1:9" x14ac:dyDescent="0.25">
      <c r="A427" s="1">
        <v>426</v>
      </c>
      <c r="B427" s="1" t="s">
        <v>2396</v>
      </c>
      <c r="C427" s="1" t="s">
        <v>2396</v>
      </c>
      <c r="D427" s="1" t="s">
        <v>3986</v>
      </c>
      <c r="E427" s="1" t="s">
        <v>549</v>
      </c>
      <c r="F427" s="1" t="str">
        <f>VLOOKUP(Table6[[#This Row],[نام کارشناس دفتر فنی]],Table1[],3,0)</f>
        <v>مدیر کنترل فرآیند و کیفیت</v>
      </c>
      <c r="G427" s="1" t="s">
        <v>1540</v>
      </c>
      <c r="H427" s="1" t="str">
        <f>VLOOKUP(Table6[[#This Row],[نام شخص کارشناس نظارت]],Table1[],3,0)</f>
        <v>کارشناس تولید و فرایند نظارت</v>
      </c>
      <c r="I427" s="1">
        <f>COUNTIF(Table2[کد سیستم],Table6[[#This Row],[کد سیستم]])</f>
        <v>1</v>
      </c>
    </row>
    <row r="428" spans="1:9" x14ac:dyDescent="0.25">
      <c r="A428" s="1">
        <v>427</v>
      </c>
      <c r="B428" s="1" t="s">
        <v>2398</v>
      </c>
      <c r="C428" s="1" t="s">
        <v>2398</v>
      </c>
      <c r="D428" s="1" t="s">
        <v>3986</v>
      </c>
      <c r="E428" s="1" t="s">
        <v>549</v>
      </c>
      <c r="F428" s="1" t="str">
        <f>VLOOKUP(Table6[[#This Row],[نام کارشناس دفتر فنی]],Table1[],3,0)</f>
        <v>مدیر کنترل فرآیند و کیفیت</v>
      </c>
      <c r="G428" s="1" t="s">
        <v>1540</v>
      </c>
      <c r="H428" s="1" t="str">
        <f>VLOOKUP(Table6[[#This Row],[نام شخص کارشناس نظارت]],Table1[],3,0)</f>
        <v>کارشناس تولید و فرایند نظارت</v>
      </c>
      <c r="I428" s="1">
        <f>COUNTIF(Table2[کد سیستم],Table6[[#This Row],[کد سیستم]])</f>
        <v>1</v>
      </c>
    </row>
    <row r="429" spans="1:9" x14ac:dyDescent="0.25">
      <c r="A429" s="1">
        <v>428</v>
      </c>
      <c r="B429" s="1" t="s">
        <v>2400</v>
      </c>
      <c r="C429" s="1" t="s">
        <v>2400</v>
      </c>
      <c r="D429" s="1" t="s">
        <v>3986</v>
      </c>
      <c r="E429" s="1" t="s">
        <v>549</v>
      </c>
      <c r="F429" s="1" t="str">
        <f>VLOOKUP(Table6[[#This Row],[نام کارشناس دفتر فنی]],Table1[],3,0)</f>
        <v>مدیر کنترل فرآیند و کیفیت</v>
      </c>
      <c r="G429" s="1" t="s">
        <v>1540</v>
      </c>
      <c r="H429" s="1" t="str">
        <f>VLOOKUP(Table6[[#This Row],[نام شخص کارشناس نظارت]],Table1[],3,0)</f>
        <v>کارشناس تولید و فرایند نظارت</v>
      </c>
      <c r="I429" s="1">
        <f>COUNTIF(Table2[کد سیستم],Table6[[#This Row],[کد سیستم]])</f>
        <v>1</v>
      </c>
    </row>
    <row r="430" spans="1:9" x14ac:dyDescent="0.25">
      <c r="A430" s="1">
        <v>429</v>
      </c>
      <c r="B430" s="1" t="s">
        <v>2402</v>
      </c>
      <c r="C430" s="1" t="s">
        <v>2402</v>
      </c>
      <c r="D430" s="1" t="s">
        <v>3986</v>
      </c>
      <c r="E430" s="1" t="s">
        <v>549</v>
      </c>
      <c r="F430" s="1" t="str">
        <f>VLOOKUP(Table6[[#This Row],[نام کارشناس دفتر فنی]],Table1[],3,0)</f>
        <v>مدیر کنترل فرآیند و کیفیت</v>
      </c>
      <c r="G430" s="1" t="s">
        <v>1540</v>
      </c>
      <c r="H430" s="1" t="str">
        <f>VLOOKUP(Table6[[#This Row],[نام شخص کارشناس نظارت]],Table1[],3,0)</f>
        <v>کارشناس تولید و فرایند نظارت</v>
      </c>
      <c r="I430" s="1">
        <f>COUNTIF(Table2[کد سیستم],Table6[[#This Row],[کد سیستم]])</f>
        <v>1</v>
      </c>
    </row>
    <row r="431" spans="1:9" x14ac:dyDescent="0.25">
      <c r="A431" s="1">
        <v>430</v>
      </c>
      <c r="B431" s="1" t="s">
        <v>2404</v>
      </c>
      <c r="C431" s="1" t="s">
        <v>2404</v>
      </c>
      <c r="D431" s="1" t="s">
        <v>3986</v>
      </c>
      <c r="E431" s="1" t="s">
        <v>549</v>
      </c>
      <c r="F431" s="1" t="str">
        <f>VLOOKUP(Table6[[#This Row],[نام کارشناس دفتر فنی]],Table1[],3,0)</f>
        <v>مدیر کنترل فرآیند و کیفیت</v>
      </c>
      <c r="G431" s="1" t="s">
        <v>1540</v>
      </c>
      <c r="H431" s="1" t="str">
        <f>VLOOKUP(Table6[[#This Row],[نام شخص کارشناس نظارت]],Table1[],3,0)</f>
        <v>کارشناس تولید و فرایند نظارت</v>
      </c>
      <c r="I431" s="1">
        <f>COUNTIF(Table2[کد سیستم],Table6[[#This Row],[کد سیستم]])</f>
        <v>1</v>
      </c>
    </row>
    <row r="432" spans="1:9" x14ac:dyDescent="0.25">
      <c r="A432" s="1">
        <v>431</v>
      </c>
      <c r="B432" s="1" t="s">
        <v>2406</v>
      </c>
      <c r="C432" s="1" t="s">
        <v>2406</v>
      </c>
      <c r="D432" s="1" t="s">
        <v>3986</v>
      </c>
      <c r="E432" s="1" t="s">
        <v>549</v>
      </c>
      <c r="F432" s="1" t="str">
        <f>VLOOKUP(Table6[[#This Row],[نام کارشناس دفتر فنی]],Table1[],3,0)</f>
        <v>مدیر کنترل فرآیند و کیفیت</v>
      </c>
      <c r="G432" s="1" t="s">
        <v>1540</v>
      </c>
      <c r="H432" s="1" t="str">
        <f>VLOOKUP(Table6[[#This Row],[نام شخص کارشناس نظارت]],Table1[],3,0)</f>
        <v>کارشناس تولید و فرایند نظارت</v>
      </c>
      <c r="I432" s="1">
        <f>COUNTIF(Table2[کد سیستم],Table6[[#This Row],[کد سیستم]])</f>
        <v>1</v>
      </c>
    </row>
    <row r="433" spans="1:9" x14ac:dyDescent="0.25">
      <c r="A433" s="1">
        <v>432</v>
      </c>
      <c r="B433" s="1" t="s">
        <v>2408</v>
      </c>
      <c r="C433" s="1" t="s">
        <v>2408</v>
      </c>
      <c r="D433" s="1" t="s">
        <v>3986</v>
      </c>
      <c r="E433" s="1" t="s">
        <v>549</v>
      </c>
      <c r="F433" s="1" t="str">
        <f>VLOOKUP(Table6[[#This Row],[نام کارشناس دفتر فنی]],Table1[],3,0)</f>
        <v>مدیر کنترل فرآیند و کیفیت</v>
      </c>
      <c r="G433" s="1" t="s">
        <v>1540</v>
      </c>
      <c r="H433" s="1" t="str">
        <f>VLOOKUP(Table6[[#This Row],[نام شخص کارشناس نظارت]],Table1[],3,0)</f>
        <v>کارشناس تولید و فرایند نظارت</v>
      </c>
      <c r="I433" s="1">
        <f>COUNTIF(Table2[کد سیستم],Table6[[#This Row],[کد سیستم]])</f>
        <v>1</v>
      </c>
    </row>
    <row r="434" spans="1:9" x14ac:dyDescent="0.25">
      <c r="A434" s="1">
        <v>433</v>
      </c>
      <c r="B434" s="1" t="s">
        <v>2410</v>
      </c>
      <c r="C434" s="1" t="s">
        <v>2410</v>
      </c>
      <c r="D434" s="1" t="s">
        <v>3986</v>
      </c>
      <c r="E434" s="1" t="s">
        <v>549</v>
      </c>
      <c r="F434" s="1" t="str">
        <f>VLOOKUP(Table6[[#This Row],[نام کارشناس دفتر فنی]],Table1[],3,0)</f>
        <v>مدیر کنترل فرآیند و کیفیت</v>
      </c>
      <c r="G434" s="1" t="s">
        <v>1540</v>
      </c>
      <c r="H434" s="1" t="str">
        <f>VLOOKUP(Table6[[#This Row],[نام شخص کارشناس نظارت]],Table1[],3,0)</f>
        <v>کارشناس تولید و فرایند نظارت</v>
      </c>
      <c r="I434" s="1">
        <f>COUNTIF(Table2[کد سیستم],Table6[[#This Row],[کد سیستم]])</f>
        <v>1</v>
      </c>
    </row>
    <row r="435" spans="1:9" x14ac:dyDescent="0.25">
      <c r="A435" s="1">
        <v>434</v>
      </c>
      <c r="B435" s="1" t="s">
        <v>2412</v>
      </c>
      <c r="C435" s="1" t="s">
        <v>2412</v>
      </c>
      <c r="D435" s="1" t="s">
        <v>3986</v>
      </c>
      <c r="E435" s="1" t="s">
        <v>549</v>
      </c>
      <c r="F435" s="1" t="str">
        <f>VLOOKUP(Table6[[#This Row],[نام کارشناس دفتر فنی]],Table1[],3,0)</f>
        <v>مدیر کنترل فرآیند و کیفیت</v>
      </c>
      <c r="G435" s="1" t="s">
        <v>1540</v>
      </c>
      <c r="H435" s="1" t="str">
        <f>VLOOKUP(Table6[[#This Row],[نام شخص کارشناس نظارت]],Table1[],3,0)</f>
        <v>کارشناس تولید و فرایند نظارت</v>
      </c>
      <c r="I435" s="1">
        <f>COUNTIF(Table2[کد سیستم],Table6[[#This Row],[کد سیستم]])</f>
        <v>1</v>
      </c>
    </row>
    <row r="436" spans="1:9" x14ac:dyDescent="0.25">
      <c r="A436" s="1">
        <v>435</v>
      </c>
      <c r="B436" s="1" t="s">
        <v>2414</v>
      </c>
      <c r="C436" s="1" t="s">
        <v>2414</v>
      </c>
      <c r="D436" s="1" t="s">
        <v>3986</v>
      </c>
      <c r="E436" s="1" t="s">
        <v>549</v>
      </c>
      <c r="F436" s="1" t="str">
        <f>VLOOKUP(Table6[[#This Row],[نام کارشناس دفتر فنی]],Table1[],3,0)</f>
        <v>مدیر کنترل فرآیند و کیفیت</v>
      </c>
      <c r="G436" s="1" t="s">
        <v>1540</v>
      </c>
      <c r="H436" s="1" t="str">
        <f>VLOOKUP(Table6[[#This Row],[نام شخص کارشناس نظارت]],Table1[],3,0)</f>
        <v>کارشناس تولید و فرایند نظارت</v>
      </c>
      <c r="I436" s="1">
        <f>COUNTIF(Table2[کد سیستم],Table6[[#This Row],[کد سیستم]])</f>
        <v>1</v>
      </c>
    </row>
    <row r="437" spans="1:9" x14ac:dyDescent="0.25">
      <c r="A437" s="1">
        <v>436</v>
      </c>
      <c r="B437" s="1" t="s">
        <v>2416</v>
      </c>
      <c r="C437" s="1" t="s">
        <v>2416</v>
      </c>
      <c r="D437" s="1" t="s">
        <v>3986</v>
      </c>
      <c r="E437" s="1" t="s">
        <v>549</v>
      </c>
      <c r="F437" s="1" t="str">
        <f>VLOOKUP(Table6[[#This Row],[نام کارشناس دفتر فنی]],Table1[],3,0)</f>
        <v>مدیر کنترل فرآیند و کیفیت</v>
      </c>
      <c r="G437" s="1" t="s">
        <v>1540</v>
      </c>
      <c r="H437" s="1" t="str">
        <f>VLOOKUP(Table6[[#This Row],[نام شخص کارشناس نظارت]],Table1[],3,0)</f>
        <v>کارشناس تولید و فرایند نظارت</v>
      </c>
      <c r="I437" s="1">
        <f>COUNTIF(Table2[کد سیستم],Table6[[#This Row],[کد سیستم]])</f>
        <v>1</v>
      </c>
    </row>
    <row r="438" spans="1:9" x14ac:dyDescent="0.25">
      <c r="A438" s="1">
        <v>437</v>
      </c>
      <c r="B438" s="1" t="s">
        <v>2418</v>
      </c>
      <c r="C438" s="1" t="s">
        <v>2418</v>
      </c>
      <c r="D438" s="1" t="s">
        <v>3986</v>
      </c>
      <c r="E438" s="1" t="s">
        <v>549</v>
      </c>
      <c r="F438" s="1" t="str">
        <f>VLOOKUP(Table6[[#This Row],[نام کارشناس دفتر فنی]],Table1[],3,0)</f>
        <v>مدیر کنترل فرآیند و کیفیت</v>
      </c>
      <c r="G438" s="1" t="s">
        <v>1540</v>
      </c>
      <c r="H438" s="1" t="str">
        <f>VLOOKUP(Table6[[#This Row],[نام شخص کارشناس نظارت]],Table1[],3,0)</f>
        <v>کارشناس تولید و فرایند نظارت</v>
      </c>
      <c r="I438" s="1">
        <f>COUNTIF(Table2[کد سیستم],Table6[[#This Row],[کد سیستم]])</f>
        <v>1</v>
      </c>
    </row>
    <row r="439" spans="1:9" x14ac:dyDescent="0.25">
      <c r="A439" s="1">
        <v>438</v>
      </c>
      <c r="B439" s="1" t="s">
        <v>2420</v>
      </c>
      <c r="C439" s="1" t="s">
        <v>2420</v>
      </c>
      <c r="D439" s="1" t="s">
        <v>3986</v>
      </c>
      <c r="E439" s="1" t="s">
        <v>549</v>
      </c>
      <c r="F439" s="1" t="str">
        <f>VLOOKUP(Table6[[#This Row],[نام کارشناس دفتر فنی]],Table1[],3,0)</f>
        <v>مدیر کنترل فرآیند و کیفیت</v>
      </c>
      <c r="G439" s="1" t="s">
        <v>1540</v>
      </c>
      <c r="H439" s="1" t="str">
        <f>VLOOKUP(Table6[[#This Row],[نام شخص کارشناس نظارت]],Table1[],3,0)</f>
        <v>کارشناس تولید و فرایند نظارت</v>
      </c>
      <c r="I439" s="1">
        <f>COUNTIF(Table2[کد سیستم],Table6[[#This Row],[کد سیستم]])</f>
        <v>1</v>
      </c>
    </row>
    <row r="440" spans="1:9" x14ac:dyDescent="0.25">
      <c r="A440" s="1">
        <v>439</v>
      </c>
      <c r="B440" s="1" t="s">
        <v>2422</v>
      </c>
      <c r="C440" s="1" t="s">
        <v>2422</v>
      </c>
      <c r="D440" s="1" t="s">
        <v>3986</v>
      </c>
      <c r="E440" s="1" t="s">
        <v>549</v>
      </c>
      <c r="F440" s="1" t="str">
        <f>VLOOKUP(Table6[[#This Row],[نام کارشناس دفتر فنی]],Table1[],3,0)</f>
        <v>مدیر کنترل فرآیند و کیفیت</v>
      </c>
      <c r="G440" s="1" t="s">
        <v>1540</v>
      </c>
      <c r="H440" s="1" t="str">
        <f>VLOOKUP(Table6[[#This Row],[نام شخص کارشناس نظارت]],Table1[],3,0)</f>
        <v>کارشناس تولید و فرایند نظارت</v>
      </c>
      <c r="I440" s="1">
        <f>COUNTIF(Table2[کد سیستم],Table6[[#This Row],[کد سیستم]])</f>
        <v>1</v>
      </c>
    </row>
    <row r="441" spans="1:9" x14ac:dyDescent="0.25">
      <c r="A441" s="1">
        <v>440</v>
      </c>
      <c r="B441" s="1" t="s">
        <v>2424</v>
      </c>
      <c r="C441" s="1" t="s">
        <v>2424</v>
      </c>
      <c r="D441" s="1" t="s">
        <v>3986</v>
      </c>
      <c r="E441" s="1" t="s">
        <v>549</v>
      </c>
      <c r="F441" s="1" t="str">
        <f>VLOOKUP(Table6[[#This Row],[نام کارشناس دفتر فنی]],Table1[],3,0)</f>
        <v>مدیر کنترل فرآیند و کیفیت</v>
      </c>
      <c r="G441" s="1" t="s">
        <v>1540</v>
      </c>
      <c r="H441" s="1" t="str">
        <f>VLOOKUP(Table6[[#This Row],[نام شخص کارشناس نظارت]],Table1[],3,0)</f>
        <v>کارشناس تولید و فرایند نظارت</v>
      </c>
      <c r="I441" s="1">
        <f>COUNTIF(Table2[کد سیستم],Table6[[#This Row],[کد سیستم]])</f>
        <v>1</v>
      </c>
    </row>
    <row r="442" spans="1:9" x14ac:dyDescent="0.25">
      <c r="A442" s="1">
        <v>441</v>
      </c>
      <c r="B442" s="1" t="s">
        <v>2426</v>
      </c>
      <c r="C442" s="1" t="s">
        <v>2426</v>
      </c>
      <c r="D442" s="1" t="s">
        <v>3986</v>
      </c>
      <c r="E442" s="1" t="s">
        <v>549</v>
      </c>
      <c r="F442" s="1" t="str">
        <f>VLOOKUP(Table6[[#This Row],[نام کارشناس دفتر فنی]],Table1[],3,0)</f>
        <v>مدیر کنترل فرآیند و کیفیت</v>
      </c>
      <c r="G442" s="1" t="s">
        <v>1540</v>
      </c>
      <c r="H442" s="1" t="str">
        <f>VLOOKUP(Table6[[#This Row],[نام شخص کارشناس نظارت]],Table1[],3,0)</f>
        <v>کارشناس تولید و فرایند نظارت</v>
      </c>
      <c r="I442" s="1">
        <f>COUNTIF(Table2[کد سیستم],Table6[[#This Row],[کد سیستم]])</f>
        <v>1</v>
      </c>
    </row>
    <row r="443" spans="1:9" x14ac:dyDescent="0.25">
      <c r="A443" s="1">
        <v>442</v>
      </c>
      <c r="B443" s="1" t="s">
        <v>2428</v>
      </c>
      <c r="C443" s="1" t="s">
        <v>2428</v>
      </c>
      <c r="D443" s="1" t="s">
        <v>3986</v>
      </c>
      <c r="E443" s="1" t="s">
        <v>549</v>
      </c>
      <c r="F443" s="1" t="str">
        <f>VLOOKUP(Table6[[#This Row],[نام کارشناس دفتر فنی]],Table1[],3,0)</f>
        <v>مدیر کنترل فرآیند و کیفیت</v>
      </c>
      <c r="G443" s="1" t="s">
        <v>1540</v>
      </c>
      <c r="H443" s="1" t="str">
        <f>VLOOKUP(Table6[[#This Row],[نام شخص کارشناس نظارت]],Table1[],3,0)</f>
        <v>کارشناس تولید و فرایند نظارت</v>
      </c>
      <c r="I443" s="1">
        <f>COUNTIF(Table2[کد سیستم],Table6[[#This Row],[کد سیستم]])</f>
        <v>1</v>
      </c>
    </row>
    <row r="444" spans="1:9" x14ac:dyDescent="0.25">
      <c r="A444" s="1">
        <v>443</v>
      </c>
      <c r="B444" s="1" t="s">
        <v>2430</v>
      </c>
      <c r="C444" s="1" t="s">
        <v>2430</v>
      </c>
      <c r="D444" s="1" t="s">
        <v>3986</v>
      </c>
      <c r="E444" s="1" t="s">
        <v>549</v>
      </c>
      <c r="F444" s="1" t="str">
        <f>VLOOKUP(Table6[[#This Row],[نام کارشناس دفتر فنی]],Table1[],3,0)</f>
        <v>مدیر کنترل فرآیند و کیفیت</v>
      </c>
      <c r="G444" s="1" t="s">
        <v>1540</v>
      </c>
      <c r="H444" s="1" t="str">
        <f>VLOOKUP(Table6[[#This Row],[نام شخص کارشناس نظارت]],Table1[],3,0)</f>
        <v>کارشناس تولید و فرایند نظارت</v>
      </c>
      <c r="I444" s="1">
        <f>COUNTIF(Table2[کد سیستم],Table6[[#This Row],[کد سیستم]])</f>
        <v>1</v>
      </c>
    </row>
    <row r="445" spans="1:9" x14ac:dyDescent="0.25">
      <c r="A445" s="1">
        <v>444</v>
      </c>
      <c r="B445" s="1" t="s">
        <v>2432</v>
      </c>
      <c r="C445" s="1" t="s">
        <v>2432</v>
      </c>
      <c r="D445" s="1" t="s">
        <v>3986</v>
      </c>
      <c r="E445" s="1" t="s">
        <v>549</v>
      </c>
      <c r="F445" s="1" t="str">
        <f>VLOOKUP(Table6[[#This Row],[نام کارشناس دفتر فنی]],Table1[],3,0)</f>
        <v>مدیر کنترل فرآیند و کیفیت</v>
      </c>
      <c r="G445" s="1" t="s">
        <v>1540</v>
      </c>
      <c r="H445" s="1" t="str">
        <f>VLOOKUP(Table6[[#This Row],[نام شخص کارشناس نظارت]],Table1[],3,0)</f>
        <v>کارشناس تولید و فرایند نظارت</v>
      </c>
      <c r="I445" s="1">
        <f>COUNTIF(Table2[کد سیستم],Table6[[#This Row],[کد سیستم]])</f>
        <v>1</v>
      </c>
    </row>
    <row r="446" spans="1:9" x14ac:dyDescent="0.25">
      <c r="A446" s="1">
        <v>445</v>
      </c>
      <c r="B446" s="1" t="s">
        <v>2434</v>
      </c>
      <c r="C446" s="1" t="s">
        <v>2434</v>
      </c>
      <c r="D446" s="1" t="s">
        <v>3986</v>
      </c>
      <c r="E446" s="1" t="s">
        <v>549</v>
      </c>
      <c r="F446" s="1" t="str">
        <f>VLOOKUP(Table6[[#This Row],[نام کارشناس دفتر فنی]],Table1[],3,0)</f>
        <v>مدیر کنترل فرآیند و کیفیت</v>
      </c>
      <c r="G446" s="1" t="s">
        <v>1540</v>
      </c>
      <c r="H446" s="1" t="str">
        <f>VLOOKUP(Table6[[#This Row],[نام شخص کارشناس نظارت]],Table1[],3,0)</f>
        <v>کارشناس تولید و فرایند نظارت</v>
      </c>
      <c r="I446" s="1">
        <f>COUNTIF(Table2[کد سیستم],Table6[[#This Row],[کد سیستم]])</f>
        <v>1</v>
      </c>
    </row>
    <row r="447" spans="1:9" x14ac:dyDescent="0.25">
      <c r="A447" s="1">
        <v>446</v>
      </c>
      <c r="B447" s="1" t="s">
        <v>2436</v>
      </c>
      <c r="C447" s="1" t="s">
        <v>2436</v>
      </c>
      <c r="D447" s="1" t="s">
        <v>3986</v>
      </c>
      <c r="E447" s="1" t="s">
        <v>549</v>
      </c>
      <c r="F447" s="1" t="str">
        <f>VLOOKUP(Table6[[#This Row],[نام کارشناس دفتر فنی]],Table1[],3,0)</f>
        <v>مدیر کنترل فرآیند و کیفیت</v>
      </c>
      <c r="G447" s="1" t="s">
        <v>1540</v>
      </c>
      <c r="H447" s="1" t="str">
        <f>VLOOKUP(Table6[[#This Row],[نام شخص کارشناس نظارت]],Table1[],3,0)</f>
        <v>کارشناس تولید و فرایند نظارت</v>
      </c>
      <c r="I447" s="1">
        <f>COUNTIF(Table2[کد سیستم],Table6[[#This Row],[کد سیستم]])</f>
        <v>1</v>
      </c>
    </row>
    <row r="448" spans="1:9" x14ac:dyDescent="0.25">
      <c r="A448" s="1">
        <v>447</v>
      </c>
      <c r="B448" s="1" t="s">
        <v>2438</v>
      </c>
      <c r="C448" s="1" t="s">
        <v>2438</v>
      </c>
      <c r="D448" s="1" t="s">
        <v>3986</v>
      </c>
      <c r="E448" s="1" t="s">
        <v>549</v>
      </c>
      <c r="F448" s="1" t="str">
        <f>VLOOKUP(Table6[[#This Row],[نام کارشناس دفتر فنی]],Table1[],3,0)</f>
        <v>مدیر کنترل فرآیند و کیفیت</v>
      </c>
      <c r="G448" s="1" t="s">
        <v>1540</v>
      </c>
      <c r="H448" s="1" t="str">
        <f>VLOOKUP(Table6[[#This Row],[نام شخص کارشناس نظارت]],Table1[],3,0)</f>
        <v>کارشناس تولید و فرایند نظارت</v>
      </c>
      <c r="I448" s="1">
        <f>COUNTIF(Table2[کد سیستم],Table6[[#This Row],[کد سیستم]])</f>
        <v>1</v>
      </c>
    </row>
    <row r="449" spans="1:9" x14ac:dyDescent="0.25">
      <c r="A449" s="1">
        <v>448</v>
      </c>
      <c r="B449" s="1" t="s">
        <v>2440</v>
      </c>
      <c r="C449" s="1" t="s">
        <v>2440</v>
      </c>
      <c r="D449" s="1" t="s">
        <v>3986</v>
      </c>
      <c r="E449" s="1" t="s">
        <v>549</v>
      </c>
      <c r="F449" s="1" t="str">
        <f>VLOOKUP(Table6[[#This Row],[نام کارشناس دفتر فنی]],Table1[],3,0)</f>
        <v>مدیر کنترل فرآیند و کیفیت</v>
      </c>
      <c r="G449" s="1" t="s">
        <v>1540</v>
      </c>
      <c r="H449" s="1" t="str">
        <f>VLOOKUP(Table6[[#This Row],[نام شخص کارشناس نظارت]],Table1[],3,0)</f>
        <v>کارشناس تولید و فرایند نظارت</v>
      </c>
      <c r="I449" s="1">
        <f>COUNTIF(Table2[کد سیستم],Table6[[#This Row],[کد سیستم]])</f>
        <v>1</v>
      </c>
    </row>
    <row r="450" spans="1:9" x14ac:dyDescent="0.25">
      <c r="A450" s="1">
        <v>449</v>
      </c>
      <c r="B450" s="1" t="s">
        <v>2442</v>
      </c>
      <c r="C450" s="1" t="s">
        <v>2442</v>
      </c>
      <c r="D450" s="1" t="s">
        <v>3986</v>
      </c>
      <c r="E450" s="1" t="s">
        <v>549</v>
      </c>
      <c r="F450" s="1" t="str">
        <f>VLOOKUP(Table6[[#This Row],[نام کارشناس دفتر فنی]],Table1[],3,0)</f>
        <v>مدیر کنترل فرآیند و کیفیت</v>
      </c>
      <c r="G450" s="1" t="s">
        <v>1540</v>
      </c>
      <c r="H450" s="1" t="str">
        <f>VLOOKUP(Table6[[#This Row],[نام شخص کارشناس نظارت]],Table1[],3,0)</f>
        <v>کارشناس تولید و فرایند نظارت</v>
      </c>
      <c r="I450" s="1">
        <f>COUNTIF(Table2[کد سیستم],Table6[[#This Row],[کد سیستم]])</f>
        <v>1</v>
      </c>
    </row>
    <row r="451" spans="1:9" x14ac:dyDescent="0.25">
      <c r="A451" s="1">
        <v>450</v>
      </c>
      <c r="B451" s="1" t="s">
        <v>2444</v>
      </c>
      <c r="C451" s="1" t="s">
        <v>2444</v>
      </c>
      <c r="D451" s="1" t="s">
        <v>3986</v>
      </c>
      <c r="E451" s="1" t="s">
        <v>549</v>
      </c>
      <c r="F451" s="1" t="str">
        <f>VLOOKUP(Table6[[#This Row],[نام کارشناس دفتر فنی]],Table1[],3,0)</f>
        <v>مدیر کنترل فرآیند و کیفیت</v>
      </c>
      <c r="G451" s="1" t="s">
        <v>1540</v>
      </c>
      <c r="H451" s="1" t="str">
        <f>VLOOKUP(Table6[[#This Row],[نام شخص کارشناس نظارت]],Table1[],3,0)</f>
        <v>کارشناس تولید و فرایند نظارت</v>
      </c>
      <c r="I451" s="1">
        <f>COUNTIF(Table2[کد سیستم],Table6[[#This Row],[کد سیستم]])</f>
        <v>1</v>
      </c>
    </row>
    <row r="452" spans="1:9" x14ac:dyDescent="0.25">
      <c r="A452" s="1">
        <v>451</v>
      </c>
      <c r="B452" s="1" t="s">
        <v>2446</v>
      </c>
      <c r="C452" s="1" t="s">
        <v>2446</v>
      </c>
      <c r="D452" s="1" t="s">
        <v>3986</v>
      </c>
      <c r="E452" s="1" t="s">
        <v>549</v>
      </c>
      <c r="F452" s="1" t="str">
        <f>VLOOKUP(Table6[[#This Row],[نام کارشناس دفتر فنی]],Table1[],3,0)</f>
        <v>مدیر کنترل فرآیند و کیفیت</v>
      </c>
      <c r="G452" s="1" t="s">
        <v>1540</v>
      </c>
      <c r="H452" s="1" t="str">
        <f>VLOOKUP(Table6[[#This Row],[نام شخص کارشناس نظارت]],Table1[],3,0)</f>
        <v>کارشناس تولید و فرایند نظارت</v>
      </c>
      <c r="I452" s="1">
        <f>COUNTIF(Table2[کد سیستم],Table6[[#This Row],[کد سیستم]])</f>
        <v>1</v>
      </c>
    </row>
    <row r="453" spans="1:9" x14ac:dyDescent="0.25">
      <c r="A453" s="1">
        <v>452</v>
      </c>
      <c r="B453" s="1" t="s">
        <v>2448</v>
      </c>
      <c r="C453" s="1" t="s">
        <v>2448</v>
      </c>
      <c r="D453" s="1" t="s">
        <v>3986</v>
      </c>
      <c r="E453" s="1" t="s">
        <v>549</v>
      </c>
      <c r="F453" s="1" t="str">
        <f>VLOOKUP(Table6[[#This Row],[نام کارشناس دفتر فنی]],Table1[],3,0)</f>
        <v>مدیر کنترل فرآیند و کیفیت</v>
      </c>
      <c r="G453" s="1" t="s">
        <v>1540</v>
      </c>
      <c r="H453" s="1" t="str">
        <f>VLOOKUP(Table6[[#This Row],[نام شخص کارشناس نظارت]],Table1[],3,0)</f>
        <v>کارشناس تولید و فرایند نظارت</v>
      </c>
      <c r="I453" s="1">
        <f>COUNTIF(Table2[کد سیستم],Table6[[#This Row],[کد سیستم]])</f>
        <v>1</v>
      </c>
    </row>
    <row r="454" spans="1:9" x14ac:dyDescent="0.25">
      <c r="A454" s="1">
        <v>453</v>
      </c>
      <c r="B454" s="1" t="s">
        <v>2450</v>
      </c>
      <c r="C454" s="1" t="s">
        <v>2450</v>
      </c>
      <c r="D454" s="1" t="s">
        <v>3986</v>
      </c>
      <c r="E454" s="1" t="s">
        <v>549</v>
      </c>
      <c r="F454" s="1" t="str">
        <f>VLOOKUP(Table6[[#This Row],[نام کارشناس دفتر فنی]],Table1[],3,0)</f>
        <v>مدیر کنترل فرآیند و کیفیت</v>
      </c>
      <c r="G454" s="1" t="s">
        <v>1540</v>
      </c>
      <c r="H454" s="1" t="str">
        <f>VLOOKUP(Table6[[#This Row],[نام شخص کارشناس نظارت]],Table1[],3,0)</f>
        <v>کارشناس تولید و فرایند نظارت</v>
      </c>
      <c r="I454" s="1">
        <f>COUNTIF(Table2[کد سیستم],Table6[[#This Row],[کد سیستم]])</f>
        <v>1</v>
      </c>
    </row>
    <row r="455" spans="1:9" x14ac:dyDescent="0.25">
      <c r="A455" s="1">
        <v>454</v>
      </c>
      <c r="B455" s="1" t="s">
        <v>2452</v>
      </c>
      <c r="C455" s="1" t="s">
        <v>2452</v>
      </c>
      <c r="D455" s="1" t="s">
        <v>3986</v>
      </c>
      <c r="E455" s="1" t="s">
        <v>549</v>
      </c>
      <c r="F455" s="1" t="str">
        <f>VLOOKUP(Table6[[#This Row],[نام کارشناس دفتر فنی]],Table1[],3,0)</f>
        <v>مدیر کنترل فرآیند و کیفیت</v>
      </c>
      <c r="G455" s="1" t="s">
        <v>1540</v>
      </c>
      <c r="H455" s="1" t="str">
        <f>VLOOKUP(Table6[[#This Row],[نام شخص کارشناس نظارت]],Table1[],3,0)</f>
        <v>کارشناس تولید و فرایند نظارت</v>
      </c>
      <c r="I455" s="1">
        <f>COUNTIF(Table2[کد سیستم],Table6[[#This Row],[کد سیستم]])</f>
        <v>1</v>
      </c>
    </row>
    <row r="456" spans="1:9" x14ac:dyDescent="0.25">
      <c r="A456" s="1">
        <v>455</v>
      </c>
      <c r="B456" s="1" t="s">
        <v>2454</v>
      </c>
      <c r="C456" s="1" t="s">
        <v>2454</v>
      </c>
      <c r="D456" s="1" t="s">
        <v>3986</v>
      </c>
      <c r="E456" s="1" t="s">
        <v>549</v>
      </c>
      <c r="F456" s="1" t="str">
        <f>VLOOKUP(Table6[[#This Row],[نام کارشناس دفتر فنی]],Table1[],3,0)</f>
        <v>مدیر کنترل فرآیند و کیفیت</v>
      </c>
      <c r="G456" s="1" t="s">
        <v>1540</v>
      </c>
      <c r="H456" s="1" t="str">
        <f>VLOOKUP(Table6[[#This Row],[نام شخص کارشناس نظارت]],Table1[],3,0)</f>
        <v>کارشناس تولید و فرایند نظارت</v>
      </c>
      <c r="I456" s="1">
        <f>COUNTIF(Table2[کد سیستم],Table6[[#This Row],[کد سیستم]])</f>
        <v>1</v>
      </c>
    </row>
    <row r="457" spans="1:9" x14ac:dyDescent="0.25">
      <c r="A457" s="1">
        <v>456</v>
      </c>
      <c r="B457" s="1" t="s">
        <v>2456</v>
      </c>
      <c r="C457" s="1" t="s">
        <v>2456</v>
      </c>
      <c r="D457" s="1" t="s">
        <v>3986</v>
      </c>
      <c r="E457" s="1" t="s">
        <v>549</v>
      </c>
      <c r="F457" s="1" t="str">
        <f>VLOOKUP(Table6[[#This Row],[نام کارشناس دفتر فنی]],Table1[],3,0)</f>
        <v>مدیر کنترل فرآیند و کیفیت</v>
      </c>
      <c r="G457" s="1" t="s">
        <v>1540</v>
      </c>
      <c r="H457" s="1" t="str">
        <f>VLOOKUP(Table6[[#This Row],[نام شخص کارشناس نظارت]],Table1[],3,0)</f>
        <v>کارشناس تولید و فرایند نظارت</v>
      </c>
      <c r="I457" s="1">
        <f>COUNTIF(Table2[کد سیستم],Table6[[#This Row],[کد سیستم]])</f>
        <v>1</v>
      </c>
    </row>
    <row r="458" spans="1:9" x14ac:dyDescent="0.25">
      <c r="A458" s="1">
        <v>457</v>
      </c>
      <c r="B458" s="1" t="s">
        <v>2458</v>
      </c>
      <c r="C458" s="1" t="s">
        <v>2458</v>
      </c>
      <c r="D458" s="1" t="s">
        <v>3986</v>
      </c>
      <c r="E458" s="1" t="s">
        <v>549</v>
      </c>
      <c r="F458" s="1" t="str">
        <f>VLOOKUP(Table6[[#This Row],[نام کارشناس دفتر فنی]],Table1[],3,0)</f>
        <v>مدیر کنترل فرآیند و کیفیت</v>
      </c>
      <c r="G458" s="1" t="s">
        <v>1540</v>
      </c>
      <c r="H458" s="1" t="str">
        <f>VLOOKUP(Table6[[#This Row],[نام شخص کارشناس نظارت]],Table1[],3,0)</f>
        <v>کارشناس تولید و فرایند نظارت</v>
      </c>
      <c r="I458" s="1">
        <f>COUNTIF(Table2[کد سیستم],Table6[[#This Row],[کد سیستم]])</f>
        <v>1</v>
      </c>
    </row>
    <row r="459" spans="1:9" x14ac:dyDescent="0.25">
      <c r="A459" s="1">
        <v>458</v>
      </c>
      <c r="B459" s="1" t="s">
        <v>2460</v>
      </c>
      <c r="C459" s="1" t="s">
        <v>2460</v>
      </c>
      <c r="D459" s="1" t="s">
        <v>3986</v>
      </c>
      <c r="E459" s="1" t="s">
        <v>549</v>
      </c>
      <c r="F459" s="1" t="str">
        <f>VLOOKUP(Table6[[#This Row],[نام کارشناس دفتر فنی]],Table1[],3,0)</f>
        <v>مدیر کنترل فرآیند و کیفیت</v>
      </c>
      <c r="G459" s="1" t="s">
        <v>1540</v>
      </c>
      <c r="H459" s="1" t="str">
        <f>VLOOKUP(Table6[[#This Row],[نام شخص کارشناس نظارت]],Table1[],3,0)</f>
        <v>کارشناس تولید و فرایند نظارت</v>
      </c>
      <c r="I459" s="1">
        <f>COUNTIF(Table2[کد سیستم],Table6[[#This Row],[کد سیستم]])</f>
        <v>1</v>
      </c>
    </row>
    <row r="460" spans="1:9" x14ac:dyDescent="0.25">
      <c r="A460" s="1">
        <v>459</v>
      </c>
      <c r="B460" s="1" t="s">
        <v>2462</v>
      </c>
      <c r="C460" s="1" t="s">
        <v>2462</v>
      </c>
      <c r="D460" s="1" t="s">
        <v>3986</v>
      </c>
      <c r="E460" s="1" t="s">
        <v>549</v>
      </c>
      <c r="F460" s="1" t="str">
        <f>VLOOKUP(Table6[[#This Row],[نام کارشناس دفتر فنی]],Table1[],3,0)</f>
        <v>مدیر کنترل فرآیند و کیفیت</v>
      </c>
      <c r="G460" s="1" t="s">
        <v>1540</v>
      </c>
      <c r="H460" s="1" t="str">
        <f>VLOOKUP(Table6[[#This Row],[نام شخص کارشناس نظارت]],Table1[],3,0)</f>
        <v>کارشناس تولید و فرایند نظارت</v>
      </c>
      <c r="I460" s="1">
        <f>COUNTIF(Table2[کد سیستم],Table6[[#This Row],[کد سیستم]])</f>
        <v>1</v>
      </c>
    </row>
    <row r="461" spans="1:9" x14ac:dyDescent="0.25">
      <c r="A461" s="1">
        <v>460</v>
      </c>
      <c r="B461" s="1" t="s">
        <v>2464</v>
      </c>
      <c r="C461" s="1" t="s">
        <v>2464</v>
      </c>
      <c r="D461" s="1" t="s">
        <v>3986</v>
      </c>
      <c r="E461" s="1" t="s">
        <v>549</v>
      </c>
      <c r="F461" s="1" t="str">
        <f>VLOOKUP(Table6[[#This Row],[نام کارشناس دفتر فنی]],Table1[],3,0)</f>
        <v>مدیر کنترل فرآیند و کیفیت</v>
      </c>
      <c r="G461" s="1" t="s">
        <v>1540</v>
      </c>
      <c r="H461" s="1" t="str">
        <f>VLOOKUP(Table6[[#This Row],[نام شخص کارشناس نظارت]],Table1[],3,0)</f>
        <v>کارشناس تولید و فرایند نظارت</v>
      </c>
      <c r="I461" s="1">
        <f>COUNTIF(Table2[کد سیستم],Table6[[#This Row],[کد سیستم]])</f>
        <v>1</v>
      </c>
    </row>
    <row r="462" spans="1:9" x14ac:dyDescent="0.25">
      <c r="A462" s="1">
        <v>461</v>
      </c>
      <c r="B462" s="1" t="s">
        <v>2466</v>
      </c>
      <c r="C462" s="1" t="s">
        <v>2466</v>
      </c>
      <c r="D462" s="1" t="s">
        <v>3986</v>
      </c>
      <c r="E462" s="1" t="s">
        <v>549</v>
      </c>
      <c r="F462" s="1" t="str">
        <f>VLOOKUP(Table6[[#This Row],[نام کارشناس دفتر فنی]],Table1[],3,0)</f>
        <v>مدیر کنترل فرآیند و کیفیت</v>
      </c>
      <c r="G462" s="1" t="s">
        <v>1540</v>
      </c>
      <c r="H462" s="1" t="str">
        <f>VLOOKUP(Table6[[#This Row],[نام شخص کارشناس نظارت]],Table1[],3,0)</f>
        <v>کارشناس تولید و فرایند نظارت</v>
      </c>
      <c r="I462" s="1">
        <f>COUNTIF(Table2[کد سیستم],Table6[[#This Row],[کد سیستم]])</f>
        <v>1</v>
      </c>
    </row>
    <row r="463" spans="1:9" x14ac:dyDescent="0.25">
      <c r="A463" s="1">
        <v>462</v>
      </c>
      <c r="B463" s="1" t="s">
        <v>2468</v>
      </c>
      <c r="C463" s="1" t="s">
        <v>2468</v>
      </c>
      <c r="D463" s="1" t="s">
        <v>3986</v>
      </c>
      <c r="E463" s="1" t="s">
        <v>549</v>
      </c>
      <c r="F463" s="1" t="str">
        <f>VLOOKUP(Table6[[#This Row],[نام کارشناس دفتر فنی]],Table1[],3,0)</f>
        <v>مدیر کنترل فرآیند و کیفیت</v>
      </c>
      <c r="G463" s="1" t="s">
        <v>1540</v>
      </c>
      <c r="H463" s="1" t="str">
        <f>VLOOKUP(Table6[[#This Row],[نام شخص کارشناس نظارت]],Table1[],3,0)</f>
        <v>کارشناس تولید و فرایند نظارت</v>
      </c>
      <c r="I463" s="1">
        <f>COUNTIF(Table2[کد سیستم],Table6[[#This Row],[کد سیستم]])</f>
        <v>1</v>
      </c>
    </row>
    <row r="464" spans="1:9" x14ac:dyDescent="0.25">
      <c r="A464" s="1">
        <v>463</v>
      </c>
      <c r="B464" s="1" t="s">
        <v>2470</v>
      </c>
      <c r="C464" s="1" t="s">
        <v>2470</v>
      </c>
      <c r="D464" s="1" t="s">
        <v>3986</v>
      </c>
      <c r="E464" s="1" t="s">
        <v>549</v>
      </c>
      <c r="F464" s="1" t="str">
        <f>VLOOKUP(Table6[[#This Row],[نام کارشناس دفتر فنی]],Table1[],3,0)</f>
        <v>مدیر کنترل فرآیند و کیفیت</v>
      </c>
      <c r="G464" s="1" t="s">
        <v>1540</v>
      </c>
      <c r="H464" s="1" t="str">
        <f>VLOOKUP(Table6[[#This Row],[نام شخص کارشناس نظارت]],Table1[],3,0)</f>
        <v>کارشناس تولید و فرایند نظارت</v>
      </c>
      <c r="I464" s="1">
        <f>COUNTIF(Table2[کد سیستم],Table6[[#This Row],[کد سیستم]])</f>
        <v>1</v>
      </c>
    </row>
    <row r="465" spans="1:9" x14ac:dyDescent="0.25">
      <c r="A465" s="1">
        <v>464</v>
      </c>
      <c r="B465" s="1" t="s">
        <v>2472</v>
      </c>
      <c r="C465" s="1" t="s">
        <v>2472</v>
      </c>
      <c r="D465" s="1" t="s">
        <v>3986</v>
      </c>
      <c r="E465" s="1" t="s">
        <v>549</v>
      </c>
      <c r="F465" s="1" t="str">
        <f>VLOOKUP(Table6[[#This Row],[نام کارشناس دفتر فنی]],Table1[],3,0)</f>
        <v>مدیر کنترل فرآیند و کیفیت</v>
      </c>
      <c r="G465" s="1" t="s">
        <v>1540</v>
      </c>
      <c r="H465" s="1" t="str">
        <f>VLOOKUP(Table6[[#This Row],[نام شخص کارشناس نظارت]],Table1[],3,0)</f>
        <v>کارشناس تولید و فرایند نظارت</v>
      </c>
      <c r="I465" s="1">
        <f>COUNTIF(Table2[کد سیستم],Table6[[#This Row],[کد سیستم]])</f>
        <v>1</v>
      </c>
    </row>
    <row r="466" spans="1:9" x14ac:dyDescent="0.25">
      <c r="A466" s="1">
        <v>465</v>
      </c>
      <c r="B466" s="1" t="s">
        <v>2474</v>
      </c>
      <c r="C466" s="1" t="s">
        <v>2474</v>
      </c>
      <c r="D466" s="1" t="s">
        <v>3986</v>
      </c>
      <c r="E466" s="1" t="s">
        <v>549</v>
      </c>
      <c r="F466" s="1" t="str">
        <f>VLOOKUP(Table6[[#This Row],[نام کارشناس دفتر فنی]],Table1[],3,0)</f>
        <v>مدیر کنترل فرآیند و کیفیت</v>
      </c>
      <c r="G466" s="1" t="s">
        <v>1540</v>
      </c>
      <c r="H466" s="1" t="str">
        <f>VLOOKUP(Table6[[#This Row],[نام شخص کارشناس نظارت]],Table1[],3,0)</f>
        <v>کارشناس تولید و فرایند نظارت</v>
      </c>
      <c r="I466" s="1">
        <f>COUNTIF(Table2[کد سیستم],Table6[[#This Row],[کد سیستم]])</f>
        <v>1</v>
      </c>
    </row>
    <row r="467" spans="1:9" x14ac:dyDescent="0.25">
      <c r="A467" s="1">
        <v>466</v>
      </c>
      <c r="B467" s="1" t="s">
        <v>2476</v>
      </c>
      <c r="C467" s="1" t="s">
        <v>2476</v>
      </c>
      <c r="D467" s="1" t="s">
        <v>3986</v>
      </c>
      <c r="E467" s="1" t="s">
        <v>549</v>
      </c>
      <c r="F467" s="1" t="str">
        <f>VLOOKUP(Table6[[#This Row],[نام کارشناس دفتر فنی]],Table1[],3,0)</f>
        <v>مدیر کنترل فرآیند و کیفیت</v>
      </c>
      <c r="G467" s="1" t="s">
        <v>1540</v>
      </c>
      <c r="H467" s="1" t="str">
        <f>VLOOKUP(Table6[[#This Row],[نام شخص کارشناس نظارت]],Table1[],3,0)</f>
        <v>کارشناس تولید و فرایند نظارت</v>
      </c>
      <c r="I467" s="1">
        <f>COUNTIF(Table2[کد سیستم],Table6[[#This Row],[کد سیستم]])</f>
        <v>1</v>
      </c>
    </row>
    <row r="468" spans="1:9" x14ac:dyDescent="0.25">
      <c r="A468" s="1">
        <v>467</v>
      </c>
      <c r="B468" s="1" t="s">
        <v>2478</v>
      </c>
      <c r="C468" s="1" t="s">
        <v>2478</v>
      </c>
      <c r="D468" s="1" t="s">
        <v>3986</v>
      </c>
      <c r="E468" s="1" t="s">
        <v>549</v>
      </c>
      <c r="F468" s="1" t="str">
        <f>VLOOKUP(Table6[[#This Row],[نام کارشناس دفتر فنی]],Table1[],3,0)</f>
        <v>مدیر کنترل فرآیند و کیفیت</v>
      </c>
      <c r="G468" s="1" t="s">
        <v>1540</v>
      </c>
      <c r="H468" s="1" t="str">
        <f>VLOOKUP(Table6[[#This Row],[نام شخص کارشناس نظارت]],Table1[],3,0)</f>
        <v>کارشناس تولید و فرایند نظارت</v>
      </c>
      <c r="I468" s="1">
        <f>COUNTIF(Table2[کد سیستم],Table6[[#This Row],[کد سیستم]])</f>
        <v>1</v>
      </c>
    </row>
    <row r="469" spans="1:9" x14ac:dyDescent="0.25">
      <c r="A469" s="1">
        <v>468</v>
      </c>
      <c r="B469" s="1" t="s">
        <v>2480</v>
      </c>
      <c r="C469" s="1" t="s">
        <v>2480</v>
      </c>
      <c r="D469" s="1" t="s">
        <v>3986</v>
      </c>
      <c r="E469" s="1" t="s">
        <v>549</v>
      </c>
      <c r="F469" s="1" t="str">
        <f>VLOOKUP(Table6[[#This Row],[نام کارشناس دفتر فنی]],Table1[],3,0)</f>
        <v>مدیر کنترل فرآیند و کیفیت</v>
      </c>
      <c r="G469" s="1" t="s">
        <v>1540</v>
      </c>
      <c r="H469" s="1" t="str">
        <f>VLOOKUP(Table6[[#This Row],[نام شخص کارشناس نظارت]],Table1[],3,0)</f>
        <v>کارشناس تولید و فرایند نظارت</v>
      </c>
      <c r="I469" s="1">
        <f>COUNTIF(Table2[کد سیستم],Table6[[#This Row],[کد سیستم]])</f>
        <v>1</v>
      </c>
    </row>
    <row r="470" spans="1:9" x14ac:dyDescent="0.25">
      <c r="A470" s="1">
        <v>469</v>
      </c>
      <c r="B470" s="1" t="s">
        <v>2482</v>
      </c>
      <c r="C470" s="1" t="s">
        <v>2482</v>
      </c>
      <c r="D470" s="1" t="s">
        <v>3986</v>
      </c>
      <c r="E470" s="1" t="s">
        <v>549</v>
      </c>
      <c r="F470" s="1" t="str">
        <f>VLOOKUP(Table6[[#This Row],[نام کارشناس دفتر فنی]],Table1[],3,0)</f>
        <v>مدیر کنترل فرآیند و کیفیت</v>
      </c>
      <c r="G470" s="1" t="s">
        <v>1540</v>
      </c>
      <c r="H470" s="1" t="str">
        <f>VLOOKUP(Table6[[#This Row],[نام شخص کارشناس نظارت]],Table1[],3,0)</f>
        <v>کارشناس تولید و فرایند نظارت</v>
      </c>
      <c r="I470" s="1">
        <f>COUNTIF(Table2[کد سیستم],Table6[[#This Row],[کد سیستم]])</f>
        <v>1</v>
      </c>
    </row>
    <row r="471" spans="1:9" x14ac:dyDescent="0.25">
      <c r="A471" s="1">
        <v>470</v>
      </c>
      <c r="B471" s="1" t="s">
        <v>2484</v>
      </c>
      <c r="C471" s="1" t="s">
        <v>2484</v>
      </c>
      <c r="D471" s="1" t="s">
        <v>3986</v>
      </c>
      <c r="E471" s="1" t="s">
        <v>549</v>
      </c>
      <c r="F471" s="1" t="str">
        <f>VLOOKUP(Table6[[#This Row],[نام کارشناس دفتر فنی]],Table1[],3,0)</f>
        <v>مدیر کنترل فرآیند و کیفیت</v>
      </c>
      <c r="G471" s="1" t="s">
        <v>1540</v>
      </c>
      <c r="H471" s="1" t="str">
        <f>VLOOKUP(Table6[[#This Row],[نام شخص کارشناس نظارت]],Table1[],3,0)</f>
        <v>کارشناس تولید و فرایند نظارت</v>
      </c>
      <c r="I471" s="1">
        <f>COUNTIF(Table2[کد سیستم],Table6[[#This Row],[کد سیستم]])</f>
        <v>1</v>
      </c>
    </row>
    <row r="472" spans="1:9" x14ac:dyDescent="0.25">
      <c r="A472" s="1">
        <v>471</v>
      </c>
      <c r="B472" s="1" t="s">
        <v>2486</v>
      </c>
      <c r="C472" s="1" t="s">
        <v>2486</v>
      </c>
      <c r="D472" s="1" t="s">
        <v>3986</v>
      </c>
      <c r="E472" s="1" t="s">
        <v>549</v>
      </c>
      <c r="F472" s="1" t="str">
        <f>VLOOKUP(Table6[[#This Row],[نام کارشناس دفتر فنی]],Table1[],3,0)</f>
        <v>مدیر کنترل فرآیند و کیفیت</v>
      </c>
      <c r="G472" s="1" t="s">
        <v>1540</v>
      </c>
      <c r="H472" s="1" t="str">
        <f>VLOOKUP(Table6[[#This Row],[نام شخص کارشناس نظارت]],Table1[],3,0)</f>
        <v>کارشناس تولید و فرایند نظارت</v>
      </c>
      <c r="I472" s="1">
        <f>COUNTIF(Table2[کد سیستم],Table6[[#This Row],[کد سیستم]])</f>
        <v>1</v>
      </c>
    </row>
    <row r="473" spans="1:9" x14ac:dyDescent="0.25">
      <c r="A473" s="1">
        <v>472</v>
      </c>
      <c r="B473" s="1" t="s">
        <v>2488</v>
      </c>
      <c r="C473" s="1">
        <v>100</v>
      </c>
      <c r="D473" s="1" t="s">
        <v>3986</v>
      </c>
      <c r="E473" s="1" t="s">
        <v>549</v>
      </c>
      <c r="F473" s="1" t="str">
        <f>VLOOKUP(Table6[[#This Row],[نام کارشناس دفتر فنی]],Table1[],3,0)</f>
        <v>مدیر کنترل فرآیند و کیفیت</v>
      </c>
      <c r="G473" s="1" t="s">
        <v>1540</v>
      </c>
      <c r="H473" s="1" t="str">
        <f>VLOOKUP(Table6[[#This Row],[نام شخص کارشناس نظارت]],Table1[],3,0)</f>
        <v>کارشناس تولید و فرایند نظارت</v>
      </c>
      <c r="I473" s="1">
        <f>COUNTIF(Table2[کد سیستم],Table6[[#This Row],[کد سیستم]])</f>
        <v>1</v>
      </c>
    </row>
    <row r="474" spans="1:9" x14ac:dyDescent="0.25">
      <c r="A474" s="1">
        <v>473</v>
      </c>
      <c r="B474" s="1" t="s">
        <v>2490</v>
      </c>
      <c r="C474" s="1">
        <v>1000</v>
      </c>
      <c r="D474" s="1" t="s">
        <v>3986</v>
      </c>
      <c r="E474" s="1" t="s">
        <v>549</v>
      </c>
      <c r="F474" s="1" t="str">
        <f>VLOOKUP(Table6[[#This Row],[نام کارشناس دفتر فنی]],Table1[],3,0)</f>
        <v>مدیر کنترل فرآیند و کیفیت</v>
      </c>
      <c r="G474" s="1" t="s">
        <v>1540</v>
      </c>
      <c r="H474" s="1" t="str">
        <f>VLOOKUP(Table6[[#This Row],[نام شخص کارشناس نظارت]],Table1[],3,0)</f>
        <v>کارشناس تولید و فرایند نظارت</v>
      </c>
      <c r="I474" s="1">
        <f>COUNTIF(Table2[کد سیستم],Table6[[#This Row],[کد سیستم]])</f>
        <v>1</v>
      </c>
    </row>
    <row r="475" spans="1:9" x14ac:dyDescent="0.25">
      <c r="A475" s="1">
        <v>474</v>
      </c>
      <c r="B475" s="1" t="s">
        <v>2492</v>
      </c>
      <c r="C475" s="1">
        <v>1010</v>
      </c>
      <c r="D475" s="1" t="s">
        <v>3986</v>
      </c>
      <c r="E475" s="1" t="s">
        <v>549</v>
      </c>
      <c r="F475" s="1" t="str">
        <f>VLOOKUP(Table6[[#This Row],[نام کارشناس دفتر فنی]],Table1[],3,0)</f>
        <v>مدیر کنترل فرآیند و کیفیت</v>
      </c>
      <c r="G475" s="1" t="s">
        <v>1540</v>
      </c>
      <c r="H475" s="1" t="str">
        <f>VLOOKUP(Table6[[#This Row],[نام شخص کارشناس نظارت]],Table1[],3,0)</f>
        <v>کارشناس تولید و فرایند نظارت</v>
      </c>
      <c r="I475" s="1">
        <f>COUNTIF(Table2[کد سیستم],Table6[[#This Row],[کد سیستم]])</f>
        <v>1</v>
      </c>
    </row>
    <row r="476" spans="1:9" x14ac:dyDescent="0.25">
      <c r="A476" s="1">
        <v>475</v>
      </c>
      <c r="B476" s="1" t="s">
        <v>2494</v>
      </c>
      <c r="C476" s="1" t="s">
        <v>2494</v>
      </c>
      <c r="D476" s="1" t="s">
        <v>3986</v>
      </c>
      <c r="E476" s="1" t="s">
        <v>549</v>
      </c>
      <c r="F476" s="1" t="str">
        <f>VLOOKUP(Table6[[#This Row],[نام کارشناس دفتر فنی]],Table1[],3,0)</f>
        <v>مدیر کنترل فرآیند و کیفیت</v>
      </c>
      <c r="G476" s="1" t="s">
        <v>1540</v>
      </c>
      <c r="H476" s="1" t="str">
        <f>VLOOKUP(Table6[[#This Row],[نام شخص کارشناس نظارت]],Table1[],3,0)</f>
        <v>کارشناس تولید و فرایند نظارت</v>
      </c>
      <c r="I476" s="1">
        <f>COUNTIF(Table2[کد سیستم],Table6[[#This Row],[کد سیستم]])</f>
        <v>1</v>
      </c>
    </row>
    <row r="477" spans="1:9" x14ac:dyDescent="0.25">
      <c r="A477" s="1">
        <v>476</v>
      </c>
      <c r="B477" s="1" t="s">
        <v>2496</v>
      </c>
      <c r="C477" s="1" t="s">
        <v>2496</v>
      </c>
      <c r="D477" s="1" t="s">
        <v>3986</v>
      </c>
      <c r="E477" s="1" t="s">
        <v>549</v>
      </c>
      <c r="F477" s="1" t="str">
        <f>VLOOKUP(Table6[[#This Row],[نام کارشناس دفتر فنی]],Table1[],3,0)</f>
        <v>مدیر کنترل فرآیند و کیفیت</v>
      </c>
      <c r="G477" s="1" t="s">
        <v>1540</v>
      </c>
      <c r="H477" s="1" t="str">
        <f>VLOOKUP(Table6[[#This Row],[نام شخص کارشناس نظارت]],Table1[],3,0)</f>
        <v>کارشناس تولید و فرایند نظارت</v>
      </c>
      <c r="I477" s="1">
        <f>COUNTIF(Table2[کد سیستم],Table6[[#This Row],[کد سیستم]])</f>
        <v>1</v>
      </c>
    </row>
    <row r="478" spans="1:9" x14ac:dyDescent="0.25">
      <c r="A478" s="1">
        <v>477</v>
      </c>
      <c r="B478" s="1" t="s">
        <v>2498</v>
      </c>
      <c r="C478" s="1" t="s">
        <v>2498</v>
      </c>
      <c r="D478" s="1" t="s">
        <v>3986</v>
      </c>
      <c r="E478" s="1" t="s">
        <v>549</v>
      </c>
      <c r="F478" s="1" t="str">
        <f>VLOOKUP(Table6[[#This Row],[نام کارشناس دفتر فنی]],Table1[],3,0)</f>
        <v>مدیر کنترل فرآیند و کیفیت</v>
      </c>
      <c r="G478" s="1" t="s">
        <v>1540</v>
      </c>
      <c r="H478" s="1" t="str">
        <f>VLOOKUP(Table6[[#This Row],[نام شخص کارشناس نظارت]],Table1[],3,0)</f>
        <v>کارشناس تولید و فرایند نظارت</v>
      </c>
      <c r="I478" s="1">
        <f>COUNTIF(Table2[کد سیستم],Table6[[#This Row],[کد سیستم]])</f>
        <v>1</v>
      </c>
    </row>
    <row r="479" spans="1:9" x14ac:dyDescent="0.25">
      <c r="A479" s="1">
        <v>478</v>
      </c>
      <c r="B479" s="1" t="s">
        <v>2500</v>
      </c>
      <c r="C479" s="1" t="s">
        <v>2500</v>
      </c>
      <c r="D479" s="1" t="s">
        <v>3986</v>
      </c>
      <c r="E479" s="1" t="s">
        <v>549</v>
      </c>
      <c r="F479" s="1" t="str">
        <f>VLOOKUP(Table6[[#This Row],[نام کارشناس دفتر فنی]],Table1[],3,0)</f>
        <v>مدیر کنترل فرآیند و کیفیت</v>
      </c>
      <c r="G479" s="1" t="s">
        <v>1540</v>
      </c>
      <c r="H479" s="1" t="str">
        <f>VLOOKUP(Table6[[#This Row],[نام شخص کارشناس نظارت]],Table1[],3,0)</f>
        <v>کارشناس تولید و فرایند نظارت</v>
      </c>
      <c r="I479" s="1">
        <f>COUNTIF(Table2[کد سیستم],Table6[[#This Row],[کد سیستم]])</f>
        <v>1</v>
      </c>
    </row>
    <row r="480" spans="1:9" x14ac:dyDescent="0.25">
      <c r="A480" s="1">
        <v>479</v>
      </c>
      <c r="B480" s="1" t="s">
        <v>2502</v>
      </c>
      <c r="C480" s="1" t="s">
        <v>2502</v>
      </c>
      <c r="D480" s="1" t="s">
        <v>3986</v>
      </c>
      <c r="E480" s="1" t="s">
        <v>549</v>
      </c>
      <c r="F480" s="1" t="str">
        <f>VLOOKUP(Table6[[#This Row],[نام کارشناس دفتر فنی]],Table1[],3,0)</f>
        <v>مدیر کنترل فرآیند و کیفیت</v>
      </c>
      <c r="G480" s="1" t="s">
        <v>1540</v>
      </c>
      <c r="H480" s="1" t="str">
        <f>VLOOKUP(Table6[[#This Row],[نام شخص کارشناس نظارت]],Table1[],3,0)</f>
        <v>کارشناس تولید و فرایند نظارت</v>
      </c>
      <c r="I480" s="1">
        <f>COUNTIF(Table2[کد سیستم],Table6[[#This Row],[کد سیستم]])</f>
        <v>1</v>
      </c>
    </row>
    <row r="481" spans="1:9" x14ac:dyDescent="0.25">
      <c r="A481" s="1">
        <v>480</v>
      </c>
      <c r="B481" s="1" t="s">
        <v>2504</v>
      </c>
      <c r="C481" s="1" t="s">
        <v>2504</v>
      </c>
      <c r="D481" s="1" t="s">
        <v>3986</v>
      </c>
      <c r="E481" s="1" t="s">
        <v>549</v>
      </c>
      <c r="F481" s="1" t="str">
        <f>VLOOKUP(Table6[[#This Row],[نام کارشناس دفتر فنی]],Table1[],3,0)</f>
        <v>مدیر کنترل فرآیند و کیفیت</v>
      </c>
      <c r="G481" s="1" t="s">
        <v>1540</v>
      </c>
      <c r="H481" s="1" t="str">
        <f>VLOOKUP(Table6[[#This Row],[نام شخص کارشناس نظارت]],Table1[],3,0)</f>
        <v>کارشناس تولید و فرایند نظارت</v>
      </c>
      <c r="I481" s="1">
        <f>COUNTIF(Table2[کد سیستم],Table6[[#This Row],[کد سیستم]])</f>
        <v>1</v>
      </c>
    </row>
    <row r="482" spans="1:9" x14ac:dyDescent="0.25">
      <c r="A482" s="1">
        <v>481</v>
      </c>
      <c r="B482" s="1" t="s">
        <v>2506</v>
      </c>
      <c r="C482" s="1" t="s">
        <v>2506</v>
      </c>
      <c r="D482" s="1" t="s">
        <v>3986</v>
      </c>
      <c r="E482" s="1" t="s">
        <v>549</v>
      </c>
      <c r="F482" s="1" t="str">
        <f>VLOOKUP(Table6[[#This Row],[نام کارشناس دفتر فنی]],Table1[],3,0)</f>
        <v>مدیر کنترل فرآیند و کیفیت</v>
      </c>
      <c r="G482" s="1" t="s">
        <v>1540</v>
      </c>
      <c r="H482" s="1" t="str">
        <f>VLOOKUP(Table6[[#This Row],[نام شخص کارشناس نظارت]],Table1[],3,0)</f>
        <v>کارشناس تولید و فرایند نظارت</v>
      </c>
      <c r="I482" s="1">
        <f>COUNTIF(Table2[کد سیستم],Table6[[#This Row],[کد سیستم]])</f>
        <v>1</v>
      </c>
    </row>
    <row r="483" spans="1:9" x14ac:dyDescent="0.25">
      <c r="A483" s="1">
        <v>482</v>
      </c>
      <c r="B483" s="1" t="s">
        <v>2508</v>
      </c>
      <c r="C483" s="1" t="s">
        <v>2508</v>
      </c>
      <c r="D483" s="1" t="s">
        <v>3986</v>
      </c>
      <c r="E483" s="1" t="s">
        <v>549</v>
      </c>
      <c r="F483" s="1" t="str">
        <f>VLOOKUP(Table6[[#This Row],[نام کارشناس دفتر فنی]],Table1[],3,0)</f>
        <v>مدیر کنترل فرآیند و کیفیت</v>
      </c>
      <c r="G483" s="1" t="s">
        <v>1540</v>
      </c>
      <c r="H483" s="1" t="str">
        <f>VLOOKUP(Table6[[#This Row],[نام شخص کارشناس نظارت]],Table1[],3,0)</f>
        <v>کارشناس تولید و فرایند نظارت</v>
      </c>
      <c r="I483" s="1">
        <f>COUNTIF(Table2[کد سیستم],Table6[[#This Row],[کد سیستم]])</f>
        <v>1</v>
      </c>
    </row>
    <row r="484" spans="1:9" x14ac:dyDescent="0.25">
      <c r="A484" s="1">
        <v>483</v>
      </c>
      <c r="B484" s="1" t="s">
        <v>2510</v>
      </c>
      <c r="C484" s="1" t="s">
        <v>2510</v>
      </c>
      <c r="D484" s="1" t="s">
        <v>3986</v>
      </c>
      <c r="E484" s="1" t="s">
        <v>549</v>
      </c>
      <c r="F484" s="1" t="str">
        <f>VLOOKUP(Table6[[#This Row],[نام کارشناس دفتر فنی]],Table1[],3,0)</f>
        <v>مدیر کنترل فرآیند و کیفیت</v>
      </c>
      <c r="G484" s="1" t="s">
        <v>1540</v>
      </c>
      <c r="H484" s="1" t="str">
        <f>VLOOKUP(Table6[[#This Row],[نام شخص کارشناس نظارت]],Table1[],3,0)</f>
        <v>کارشناس تولید و فرایند نظارت</v>
      </c>
      <c r="I484" s="1">
        <f>COUNTIF(Table2[کد سیستم],Table6[[#This Row],[کد سیستم]])</f>
        <v>1</v>
      </c>
    </row>
    <row r="485" spans="1:9" x14ac:dyDescent="0.25">
      <c r="A485" s="1">
        <v>484</v>
      </c>
      <c r="B485" s="1" t="s">
        <v>2512</v>
      </c>
      <c r="C485" s="1" t="s">
        <v>2512</v>
      </c>
      <c r="D485" s="1" t="s">
        <v>3986</v>
      </c>
      <c r="E485" s="1" t="s">
        <v>549</v>
      </c>
      <c r="F485" s="1" t="str">
        <f>VLOOKUP(Table6[[#This Row],[نام کارشناس دفتر فنی]],Table1[],3,0)</f>
        <v>مدیر کنترل فرآیند و کیفیت</v>
      </c>
      <c r="G485" s="1" t="s">
        <v>1540</v>
      </c>
      <c r="H485" s="1" t="str">
        <f>VLOOKUP(Table6[[#This Row],[نام شخص کارشناس نظارت]],Table1[],3,0)</f>
        <v>کارشناس تولید و فرایند نظارت</v>
      </c>
      <c r="I485" s="1">
        <f>COUNTIF(Table2[کد سیستم],Table6[[#This Row],[کد سیستم]])</f>
        <v>1</v>
      </c>
    </row>
    <row r="486" spans="1:9" x14ac:dyDescent="0.25">
      <c r="A486" s="1">
        <v>485</v>
      </c>
      <c r="B486" s="1" t="s">
        <v>2514</v>
      </c>
      <c r="C486" s="1" t="s">
        <v>2514</v>
      </c>
      <c r="D486" s="1" t="s">
        <v>3986</v>
      </c>
      <c r="E486" s="1" t="s">
        <v>549</v>
      </c>
      <c r="F486" s="1" t="str">
        <f>VLOOKUP(Table6[[#This Row],[نام کارشناس دفتر فنی]],Table1[],3,0)</f>
        <v>مدیر کنترل فرآیند و کیفیت</v>
      </c>
      <c r="G486" s="1" t="s">
        <v>1540</v>
      </c>
      <c r="H486" s="1" t="str">
        <f>VLOOKUP(Table6[[#This Row],[نام شخص کارشناس نظارت]],Table1[],3,0)</f>
        <v>کارشناس تولید و فرایند نظارت</v>
      </c>
      <c r="I486" s="1">
        <f>COUNTIF(Table2[کد سیستم],Table6[[#This Row],[کد سیستم]])</f>
        <v>1</v>
      </c>
    </row>
    <row r="487" spans="1:9" x14ac:dyDescent="0.25">
      <c r="A487" s="1">
        <v>486</v>
      </c>
      <c r="B487" s="1" t="s">
        <v>2516</v>
      </c>
      <c r="C487" s="1" t="s">
        <v>2516</v>
      </c>
      <c r="D487" s="1" t="s">
        <v>3986</v>
      </c>
      <c r="E487" s="1" t="s">
        <v>549</v>
      </c>
      <c r="F487" s="1" t="str">
        <f>VLOOKUP(Table6[[#This Row],[نام کارشناس دفتر فنی]],Table1[],3,0)</f>
        <v>مدیر کنترل فرآیند و کیفیت</v>
      </c>
      <c r="G487" s="1" t="s">
        <v>1540</v>
      </c>
      <c r="H487" s="1" t="str">
        <f>VLOOKUP(Table6[[#This Row],[نام شخص کارشناس نظارت]],Table1[],3,0)</f>
        <v>کارشناس تولید و فرایند نظارت</v>
      </c>
      <c r="I487" s="1">
        <f>COUNTIF(Table2[کد سیستم],Table6[[#This Row],[کد سیستم]])</f>
        <v>1</v>
      </c>
    </row>
    <row r="488" spans="1:9" x14ac:dyDescent="0.25">
      <c r="A488" s="1">
        <v>487</v>
      </c>
      <c r="B488" s="1" t="s">
        <v>2518</v>
      </c>
      <c r="C488" s="1" t="s">
        <v>2518</v>
      </c>
      <c r="D488" s="1" t="s">
        <v>3986</v>
      </c>
      <c r="E488" s="1" t="s">
        <v>549</v>
      </c>
      <c r="F488" s="1" t="str">
        <f>VLOOKUP(Table6[[#This Row],[نام کارشناس دفتر فنی]],Table1[],3,0)</f>
        <v>مدیر کنترل فرآیند و کیفیت</v>
      </c>
      <c r="G488" s="1" t="s">
        <v>1540</v>
      </c>
      <c r="H488" s="1" t="str">
        <f>VLOOKUP(Table6[[#This Row],[نام شخص کارشناس نظارت]],Table1[],3,0)</f>
        <v>کارشناس تولید و فرایند نظارت</v>
      </c>
      <c r="I488" s="1">
        <f>COUNTIF(Table2[کد سیستم],Table6[[#This Row],[کد سیستم]])</f>
        <v>1</v>
      </c>
    </row>
    <row r="489" spans="1:9" x14ac:dyDescent="0.25">
      <c r="A489" s="1">
        <v>488</v>
      </c>
      <c r="B489" s="1" t="s">
        <v>2520</v>
      </c>
      <c r="C489" s="1" t="s">
        <v>2520</v>
      </c>
      <c r="D489" s="1" t="s">
        <v>3986</v>
      </c>
      <c r="E489" s="1" t="s">
        <v>549</v>
      </c>
      <c r="F489" s="1" t="str">
        <f>VLOOKUP(Table6[[#This Row],[نام کارشناس دفتر فنی]],Table1[],3,0)</f>
        <v>مدیر کنترل فرآیند و کیفیت</v>
      </c>
      <c r="G489" s="1" t="s">
        <v>1540</v>
      </c>
      <c r="H489" s="1" t="str">
        <f>VLOOKUP(Table6[[#This Row],[نام شخص کارشناس نظارت]],Table1[],3,0)</f>
        <v>کارشناس تولید و فرایند نظارت</v>
      </c>
      <c r="I489" s="1">
        <f>COUNTIF(Table2[کد سیستم],Table6[[#This Row],[کد سیستم]])</f>
        <v>1</v>
      </c>
    </row>
    <row r="490" spans="1:9" x14ac:dyDescent="0.25">
      <c r="A490" s="1">
        <v>489</v>
      </c>
      <c r="B490" s="1" t="s">
        <v>2522</v>
      </c>
      <c r="C490" s="1" t="s">
        <v>2522</v>
      </c>
      <c r="D490" s="1" t="s">
        <v>3986</v>
      </c>
      <c r="E490" s="1" t="s">
        <v>549</v>
      </c>
      <c r="F490" s="1" t="str">
        <f>VLOOKUP(Table6[[#This Row],[نام کارشناس دفتر فنی]],Table1[],3,0)</f>
        <v>مدیر کنترل فرآیند و کیفیت</v>
      </c>
      <c r="G490" s="1" t="s">
        <v>1540</v>
      </c>
      <c r="H490" s="1" t="str">
        <f>VLOOKUP(Table6[[#This Row],[نام شخص کارشناس نظارت]],Table1[],3,0)</f>
        <v>کارشناس تولید و فرایند نظارت</v>
      </c>
      <c r="I490" s="1">
        <f>COUNTIF(Table2[کد سیستم],Table6[[#This Row],[کد سیستم]])</f>
        <v>1</v>
      </c>
    </row>
    <row r="491" spans="1:9" x14ac:dyDescent="0.25">
      <c r="A491" s="1">
        <v>490</v>
      </c>
      <c r="B491" s="1" t="s">
        <v>2524</v>
      </c>
      <c r="C491" s="1" t="s">
        <v>2524</v>
      </c>
      <c r="D491" s="1" t="s">
        <v>3986</v>
      </c>
      <c r="E491" s="1" t="s">
        <v>549</v>
      </c>
      <c r="F491" s="1" t="str">
        <f>VLOOKUP(Table6[[#This Row],[نام کارشناس دفتر فنی]],Table1[],3,0)</f>
        <v>مدیر کنترل فرآیند و کیفیت</v>
      </c>
      <c r="G491" s="1" t="s">
        <v>1540</v>
      </c>
      <c r="H491" s="1" t="str">
        <f>VLOOKUP(Table6[[#This Row],[نام شخص کارشناس نظارت]],Table1[],3,0)</f>
        <v>کارشناس تولید و فرایند نظارت</v>
      </c>
      <c r="I491" s="1">
        <f>COUNTIF(Table2[کد سیستم],Table6[[#This Row],[کد سیستم]])</f>
        <v>1</v>
      </c>
    </row>
    <row r="492" spans="1:9" x14ac:dyDescent="0.25">
      <c r="A492" s="1">
        <v>491</v>
      </c>
      <c r="B492" s="1" t="s">
        <v>2526</v>
      </c>
      <c r="C492" s="1" t="s">
        <v>2526</v>
      </c>
      <c r="D492" s="1" t="s">
        <v>3986</v>
      </c>
      <c r="E492" s="1" t="s">
        <v>549</v>
      </c>
      <c r="F492" s="1" t="str">
        <f>VLOOKUP(Table6[[#This Row],[نام کارشناس دفتر فنی]],Table1[],3,0)</f>
        <v>مدیر کنترل فرآیند و کیفیت</v>
      </c>
      <c r="G492" s="1" t="s">
        <v>1540</v>
      </c>
      <c r="H492" s="1" t="str">
        <f>VLOOKUP(Table6[[#This Row],[نام شخص کارشناس نظارت]],Table1[],3,0)</f>
        <v>کارشناس تولید و فرایند نظارت</v>
      </c>
      <c r="I492" s="1">
        <f>COUNTIF(Table2[کد سیستم],Table6[[#This Row],[کد سیستم]])</f>
        <v>1</v>
      </c>
    </row>
    <row r="493" spans="1:9" x14ac:dyDescent="0.25">
      <c r="A493" s="1">
        <v>492</v>
      </c>
      <c r="B493" s="1" t="s">
        <v>2528</v>
      </c>
      <c r="C493" s="1" t="s">
        <v>2528</v>
      </c>
      <c r="D493" s="1" t="s">
        <v>3986</v>
      </c>
      <c r="E493" s="1" t="s">
        <v>549</v>
      </c>
      <c r="F493" s="1" t="str">
        <f>VLOOKUP(Table6[[#This Row],[نام کارشناس دفتر فنی]],Table1[],3,0)</f>
        <v>مدیر کنترل فرآیند و کیفیت</v>
      </c>
      <c r="G493" s="1" t="s">
        <v>1540</v>
      </c>
      <c r="H493" s="1" t="str">
        <f>VLOOKUP(Table6[[#This Row],[نام شخص کارشناس نظارت]],Table1[],3,0)</f>
        <v>کارشناس تولید و فرایند نظارت</v>
      </c>
      <c r="I493" s="1">
        <f>COUNTIF(Table2[کد سیستم],Table6[[#This Row],[کد سیستم]])</f>
        <v>1</v>
      </c>
    </row>
    <row r="494" spans="1:9" x14ac:dyDescent="0.25">
      <c r="A494" s="1">
        <v>493</v>
      </c>
      <c r="B494" s="1" t="s">
        <v>2530</v>
      </c>
      <c r="C494" s="1" t="s">
        <v>2530</v>
      </c>
      <c r="D494" s="1" t="s">
        <v>3986</v>
      </c>
      <c r="E494" s="1" t="s">
        <v>549</v>
      </c>
      <c r="F494" s="1" t="str">
        <f>VLOOKUP(Table6[[#This Row],[نام کارشناس دفتر فنی]],Table1[],3,0)</f>
        <v>مدیر کنترل فرآیند و کیفیت</v>
      </c>
      <c r="G494" s="1" t="s">
        <v>1540</v>
      </c>
      <c r="H494" s="1" t="str">
        <f>VLOOKUP(Table6[[#This Row],[نام شخص کارشناس نظارت]],Table1[],3,0)</f>
        <v>کارشناس تولید و فرایند نظارت</v>
      </c>
      <c r="I494" s="1">
        <f>COUNTIF(Table2[کد سیستم],Table6[[#This Row],[کد سیستم]])</f>
        <v>1</v>
      </c>
    </row>
    <row r="495" spans="1:9" x14ac:dyDescent="0.25">
      <c r="A495" s="1">
        <v>494</v>
      </c>
      <c r="B495" s="1" t="s">
        <v>2532</v>
      </c>
      <c r="C495" s="1" t="s">
        <v>2532</v>
      </c>
      <c r="D495" s="1" t="s">
        <v>3986</v>
      </c>
      <c r="E495" s="1" t="s">
        <v>549</v>
      </c>
      <c r="F495" s="1" t="str">
        <f>VLOOKUP(Table6[[#This Row],[نام کارشناس دفتر فنی]],Table1[],3,0)</f>
        <v>مدیر کنترل فرآیند و کیفیت</v>
      </c>
      <c r="G495" s="1" t="s">
        <v>1540</v>
      </c>
      <c r="H495" s="1" t="str">
        <f>VLOOKUP(Table6[[#This Row],[نام شخص کارشناس نظارت]],Table1[],3,0)</f>
        <v>کارشناس تولید و فرایند نظارت</v>
      </c>
      <c r="I495" s="1">
        <f>COUNTIF(Table2[کد سیستم],Table6[[#This Row],[کد سیستم]])</f>
        <v>1</v>
      </c>
    </row>
    <row r="496" spans="1:9" x14ac:dyDescent="0.25">
      <c r="A496" s="1">
        <v>495</v>
      </c>
      <c r="B496" s="1" t="s">
        <v>2534</v>
      </c>
      <c r="C496" s="1" t="s">
        <v>2534</v>
      </c>
      <c r="D496" s="1" t="s">
        <v>3986</v>
      </c>
      <c r="E496" s="1" t="s">
        <v>549</v>
      </c>
      <c r="F496" s="1" t="str">
        <f>VLOOKUP(Table6[[#This Row],[نام کارشناس دفتر فنی]],Table1[],3,0)</f>
        <v>مدیر کنترل فرآیند و کیفیت</v>
      </c>
      <c r="G496" s="1" t="s">
        <v>1540</v>
      </c>
      <c r="H496" s="1" t="str">
        <f>VLOOKUP(Table6[[#This Row],[نام شخص کارشناس نظارت]],Table1[],3,0)</f>
        <v>کارشناس تولید و فرایند نظارت</v>
      </c>
      <c r="I496" s="1">
        <f>COUNTIF(Table2[کد سیستم],Table6[[#This Row],[کد سیستم]])</f>
        <v>1</v>
      </c>
    </row>
    <row r="497" spans="1:9" x14ac:dyDescent="0.25">
      <c r="A497" s="1">
        <v>496</v>
      </c>
      <c r="B497" s="1" t="s">
        <v>2536</v>
      </c>
      <c r="C497" s="1" t="s">
        <v>2536</v>
      </c>
      <c r="D497" s="1" t="s">
        <v>3986</v>
      </c>
      <c r="E497" s="1" t="s">
        <v>549</v>
      </c>
      <c r="F497" s="1" t="str">
        <f>VLOOKUP(Table6[[#This Row],[نام کارشناس دفتر فنی]],Table1[],3,0)</f>
        <v>مدیر کنترل فرآیند و کیفیت</v>
      </c>
      <c r="G497" s="1" t="s">
        <v>1540</v>
      </c>
      <c r="H497" s="1" t="str">
        <f>VLOOKUP(Table6[[#This Row],[نام شخص کارشناس نظارت]],Table1[],3,0)</f>
        <v>کارشناس تولید و فرایند نظارت</v>
      </c>
      <c r="I497" s="1">
        <f>COUNTIF(Table2[کد سیستم],Table6[[#This Row],[کد سیستم]])</f>
        <v>1</v>
      </c>
    </row>
    <row r="498" spans="1:9" x14ac:dyDescent="0.25">
      <c r="A498" s="1">
        <v>497</v>
      </c>
      <c r="B498" s="1" t="s">
        <v>2538</v>
      </c>
      <c r="C498" s="1" t="s">
        <v>2538</v>
      </c>
      <c r="D498" s="1" t="s">
        <v>3986</v>
      </c>
      <c r="E498" s="1" t="s">
        <v>549</v>
      </c>
      <c r="F498" s="1" t="str">
        <f>VLOOKUP(Table6[[#This Row],[نام کارشناس دفتر فنی]],Table1[],3,0)</f>
        <v>مدیر کنترل فرآیند و کیفیت</v>
      </c>
      <c r="G498" s="1" t="s">
        <v>1540</v>
      </c>
      <c r="H498" s="1" t="str">
        <f>VLOOKUP(Table6[[#This Row],[نام شخص کارشناس نظارت]],Table1[],3,0)</f>
        <v>کارشناس تولید و فرایند نظارت</v>
      </c>
      <c r="I498" s="1">
        <f>COUNTIF(Table2[کد سیستم],Table6[[#This Row],[کد سیستم]])</f>
        <v>1</v>
      </c>
    </row>
    <row r="499" spans="1:9" x14ac:dyDescent="0.25">
      <c r="A499" s="1">
        <v>498</v>
      </c>
      <c r="B499" s="1" t="s">
        <v>2540</v>
      </c>
      <c r="C499" s="1">
        <v>110</v>
      </c>
      <c r="D499" s="1" t="s">
        <v>3986</v>
      </c>
      <c r="E499" s="1" t="s">
        <v>549</v>
      </c>
      <c r="F499" s="1" t="str">
        <f>VLOOKUP(Table6[[#This Row],[نام کارشناس دفتر فنی]],Table1[],3,0)</f>
        <v>مدیر کنترل فرآیند و کیفیت</v>
      </c>
      <c r="G499" s="1" t="s">
        <v>1540</v>
      </c>
      <c r="H499" s="1" t="str">
        <f>VLOOKUP(Table6[[#This Row],[نام شخص کارشناس نظارت]],Table1[],3,0)</f>
        <v>کارشناس تولید و فرایند نظارت</v>
      </c>
      <c r="I499" s="1">
        <f>COUNTIF(Table2[کد سیستم],Table6[[#This Row],[کد سیستم]])</f>
        <v>1</v>
      </c>
    </row>
    <row r="500" spans="1:9" x14ac:dyDescent="0.25">
      <c r="A500" s="1">
        <v>499</v>
      </c>
      <c r="B500" s="1" t="s">
        <v>2542</v>
      </c>
      <c r="C500" s="1">
        <v>1100</v>
      </c>
      <c r="D500" s="1" t="s">
        <v>3986</v>
      </c>
      <c r="E500" s="1" t="s">
        <v>549</v>
      </c>
      <c r="F500" s="1" t="str">
        <f>VLOOKUP(Table6[[#This Row],[نام کارشناس دفتر فنی]],Table1[],3,0)</f>
        <v>مدیر کنترل فرآیند و کیفیت</v>
      </c>
      <c r="G500" s="1" t="s">
        <v>1540</v>
      </c>
      <c r="H500" s="1" t="str">
        <f>VLOOKUP(Table6[[#This Row],[نام شخص کارشناس نظارت]],Table1[],3,0)</f>
        <v>کارشناس تولید و فرایند نظارت</v>
      </c>
      <c r="I500" s="1">
        <f>COUNTIF(Table2[کد سیستم],Table6[[#This Row],[کد سیستم]])</f>
        <v>1</v>
      </c>
    </row>
    <row r="501" spans="1:9" x14ac:dyDescent="0.25">
      <c r="A501" s="1">
        <v>500</v>
      </c>
      <c r="B501" s="1" t="s">
        <v>2544</v>
      </c>
      <c r="C501" s="1">
        <v>1110</v>
      </c>
      <c r="D501" s="1" t="s">
        <v>3986</v>
      </c>
      <c r="E501" s="1" t="s">
        <v>549</v>
      </c>
      <c r="F501" s="1" t="str">
        <f>VLOOKUP(Table6[[#This Row],[نام کارشناس دفتر فنی]],Table1[],3,0)</f>
        <v>مدیر کنترل فرآیند و کیفیت</v>
      </c>
      <c r="G501" s="1" t="s">
        <v>1540</v>
      </c>
      <c r="H501" s="1" t="str">
        <f>VLOOKUP(Table6[[#This Row],[نام شخص کارشناس نظارت]],Table1[],3,0)</f>
        <v>کارشناس تولید و فرایند نظارت</v>
      </c>
      <c r="I501" s="1">
        <f>COUNTIF(Table2[کد سیستم],Table6[[#This Row],[کد سیستم]])</f>
        <v>1</v>
      </c>
    </row>
    <row r="502" spans="1:9" x14ac:dyDescent="0.25">
      <c r="A502" s="1">
        <v>501</v>
      </c>
      <c r="B502" s="1" t="s">
        <v>2546</v>
      </c>
      <c r="C502" s="1" t="s">
        <v>2546</v>
      </c>
      <c r="D502" s="1" t="s">
        <v>3986</v>
      </c>
      <c r="E502" s="1" t="s">
        <v>549</v>
      </c>
      <c r="F502" s="1" t="str">
        <f>VLOOKUP(Table6[[#This Row],[نام کارشناس دفتر فنی]],Table1[],3,0)</f>
        <v>مدیر کنترل فرآیند و کیفیت</v>
      </c>
      <c r="G502" s="1" t="s">
        <v>1540</v>
      </c>
      <c r="H502" s="1" t="str">
        <f>VLOOKUP(Table6[[#This Row],[نام شخص کارشناس نظارت]],Table1[],3,0)</f>
        <v>کارشناس تولید و فرایند نظارت</v>
      </c>
      <c r="I502" s="1">
        <f>COUNTIF(Table2[کد سیستم],Table6[[#This Row],[کد سیستم]])</f>
        <v>1</v>
      </c>
    </row>
    <row r="503" spans="1:9" x14ac:dyDescent="0.25">
      <c r="A503" s="1">
        <v>502</v>
      </c>
      <c r="B503" s="1" t="s">
        <v>2548</v>
      </c>
      <c r="C503" s="1" t="s">
        <v>2548</v>
      </c>
      <c r="D503" s="1" t="s">
        <v>3986</v>
      </c>
      <c r="E503" s="1" t="s">
        <v>549</v>
      </c>
      <c r="F503" s="1" t="str">
        <f>VLOOKUP(Table6[[#This Row],[نام کارشناس دفتر فنی]],Table1[],3,0)</f>
        <v>مدیر کنترل فرآیند و کیفیت</v>
      </c>
      <c r="G503" s="1" t="s">
        <v>1540</v>
      </c>
      <c r="H503" s="1" t="str">
        <f>VLOOKUP(Table6[[#This Row],[نام شخص کارشناس نظارت]],Table1[],3,0)</f>
        <v>کارشناس تولید و فرایند نظارت</v>
      </c>
      <c r="I503" s="1">
        <f>COUNTIF(Table2[کد سیستم],Table6[[#This Row],[کد سیستم]])</f>
        <v>1</v>
      </c>
    </row>
    <row r="504" spans="1:9" x14ac:dyDescent="0.25">
      <c r="A504" s="1">
        <v>503</v>
      </c>
      <c r="B504" s="1" t="s">
        <v>2550</v>
      </c>
      <c r="C504" s="1">
        <v>120</v>
      </c>
      <c r="D504" s="1" t="s">
        <v>3986</v>
      </c>
      <c r="E504" s="1" t="s">
        <v>549</v>
      </c>
      <c r="F504" s="1" t="str">
        <f>VLOOKUP(Table6[[#This Row],[نام کارشناس دفتر فنی]],Table1[],3,0)</f>
        <v>مدیر کنترل فرآیند و کیفیت</v>
      </c>
      <c r="G504" s="1" t="s">
        <v>1540</v>
      </c>
      <c r="H504" s="1" t="str">
        <f>VLOOKUP(Table6[[#This Row],[نام شخص کارشناس نظارت]],Table1[],3,0)</f>
        <v>کارشناس تولید و فرایند نظارت</v>
      </c>
      <c r="I504" s="1">
        <f>COUNTIF(Table2[کد سیستم],Table6[[#This Row],[کد سیستم]])</f>
        <v>1</v>
      </c>
    </row>
    <row r="505" spans="1:9" x14ac:dyDescent="0.25">
      <c r="A505" s="1">
        <v>504</v>
      </c>
      <c r="B505" s="1" t="s">
        <v>2552</v>
      </c>
      <c r="C505" s="1">
        <v>1200</v>
      </c>
      <c r="D505" s="1" t="s">
        <v>3986</v>
      </c>
      <c r="E505" s="1" t="s">
        <v>549</v>
      </c>
      <c r="F505" s="1" t="str">
        <f>VLOOKUP(Table6[[#This Row],[نام کارشناس دفتر فنی]],Table1[],3,0)</f>
        <v>مدیر کنترل فرآیند و کیفیت</v>
      </c>
      <c r="G505" s="1" t="s">
        <v>1540</v>
      </c>
      <c r="H505" s="1" t="str">
        <f>VLOOKUP(Table6[[#This Row],[نام شخص کارشناس نظارت]],Table1[],3,0)</f>
        <v>کارشناس تولید و فرایند نظارت</v>
      </c>
      <c r="I505" s="1">
        <f>COUNTIF(Table2[کد سیستم],Table6[[#This Row],[کد سیستم]])</f>
        <v>1</v>
      </c>
    </row>
    <row r="506" spans="1:9" x14ac:dyDescent="0.25">
      <c r="A506" s="1">
        <v>505</v>
      </c>
      <c r="B506" s="1" t="s">
        <v>2554</v>
      </c>
      <c r="C506" s="1">
        <v>1210</v>
      </c>
      <c r="D506" s="1" t="s">
        <v>3986</v>
      </c>
      <c r="E506" s="1" t="s">
        <v>549</v>
      </c>
      <c r="F506" s="1" t="str">
        <f>VLOOKUP(Table6[[#This Row],[نام کارشناس دفتر فنی]],Table1[],3,0)</f>
        <v>مدیر کنترل فرآیند و کیفیت</v>
      </c>
      <c r="G506" s="1" t="s">
        <v>1540</v>
      </c>
      <c r="H506" s="1" t="str">
        <f>VLOOKUP(Table6[[#This Row],[نام شخص کارشناس نظارت]],Table1[],3,0)</f>
        <v>کارشناس تولید و فرایند نظارت</v>
      </c>
      <c r="I506" s="1">
        <f>COUNTIF(Table2[کد سیستم],Table6[[#This Row],[کد سیستم]])</f>
        <v>1</v>
      </c>
    </row>
    <row r="507" spans="1:9" x14ac:dyDescent="0.25">
      <c r="A507" s="1">
        <v>506</v>
      </c>
      <c r="B507" s="1" t="s">
        <v>2556</v>
      </c>
      <c r="C507" s="1" t="s">
        <v>2556</v>
      </c>
      <c r="D507" s="1" t="s">
        <v>3986</v>
      </c>
      <c r="E507" s="1" t="s">
        <v>549</v>
      </c>
      <c r="F507" s="1" t="str">
        <f>VLOOKUP(Table6[[#This Row],[نام کارشناس دفتر فنی]],Table1[],3,0)</f>
        <v>مدیر کنترل فرآیند و کیفیت</v>
      </c>
      <c r="G507" s="1" t="s">
        <v>1540</v>
      </c>
      <c r="H507" s="1" t="str">
        <f>VLOOKUP(Table6[[#This Row],[نام شخص کارشناس نظارت]],Table1[],3,0)</f>
        <v>کارشناس تولید و فرایند نظارت</v>
      </c>
      <c r="I507" s="1">
        <f>COUNTIF(Table2[کد سیستم],Table6[[#This Row],[کد سیستم]])</f>
        <v>1</v>
      </c>
    </row>
    <row r="508" spans="1:9" x14ac:dyDescent="0.25">
      <c r="A508" s="1">
        <v>507</v>
      </c>
      <c r="B508" s="1" t="s">
        <v>2558</v>
      </c>
      <c r="C508" s="1" t="s">
        <v>2558</v>
      </c>
      <c r="D508" s="1" t="s">
        <v>3986</v>
      </c>
      <c r="E508" s="1" t="s">
        <v>549</v>
      </c>
      <c r="F508" s="1" t="str">
        <f>VLOOKUP(Table6[[#This Row],[نام کارشناس دفتر فنی]],Table1[],3,0)</f>
        <v>مدیر کنترل فرآیند و کیفیت</v>
      </c>
      <c r="G508" s="1" t="s">
        <v>1540</v>
      </c>
      <c r="H508" s="1" t="str">
        <f>VLOOKUP(Table6[[#This Row],[نام شخص کارشناس نظارت]],Table1[],3,0)</f>
        <v>کارشناس تولید و فرایند نظارت</v>
      </c>
      <c r="I508" s="1">
        <f>COUNTIF(Table2[کد سیستم],Table6[[#This Row],[کد سیستم]])</f>
        <v>1</v>
      </c>
    </row>
    <row r="509" spans="1:9" x14ac:dyDescent="0.25">
      <c r="A509" s="1">
        <v>508</v>
      </c>
      <c r="B509" s="1" t="s">
        <v>2560</v>
      </c>
      <c r="C509" s="1" t="s">
        <v>2560</v>
      </c>
      <c r="D509" s="1" t="s">
        <v>3986</v>
      </c>
      <c r="E509" s="1" t="s">
        <v>549</v>
      </c>
      <c r="F509" s="1" t="str">
        <f>VLOOKUP(Table6[[#This Row],[نام کارشناس دفتر فنی]],Table1[],3,0)</f>
        <v>مدیر کنترل فرآیند و کیفیت</v>
      </c>
      <c r="G509" s="1" t="s">
        <v>1540</v>
      </c>
      <c r="H509" s="1" t="str">
        <f>VLOOKUP(Table6[[#This Row],[نام شخص کارشناس نظارت]],Table1[],3,0)</f>
        <v>کارشناس تولید و فرایند نظارت</v>
      </c>
      <c r="I509" s="1">
        <f>COUNTIF(Table2[کد سیستم],Table6[[#This Row],[کد سیستم]])</f>
        <v>1</v>
      </c>
    </row>
    <row r="510" spans="1:9" x14ac:dyDescent="0.25">
      <c r="A510" s="1">
        <v>509</v>
      </c>
      <c r="B510" s="1" t="s">
        <v>2562</v>
      </c>
      <c r="C510" s="1" t="s">
        <v>2562</v>
      </c>
      <c r="D510" s="1" t="s">
        <v>3986</v>
      </c>
      <c r="E510" s="1" t="s">
        <v>549</v>
      </c>
      <c r="F510" s="1" t="str">
        <f>VLOOKUP(Table6[[#This Row],[نام کارشناس دفتر فنی]],Table1[],3,0)</f>
        <v>مدیر کنترل فرآیند و کیفیت</v>
      </c>
      <c r="G510" s="1" t="s">
        <v>1540</v>
      </c>
      <c r="H510" s="1" t="str">
        <f>VLOOKUP(Table6[[#This Row],[نام شخص کارشناس نظارت]],Table1[],3,0)</f>
        <v>کارشناس تولید و فرایند نظارت</v>
      </c>
      <c r="I510" s="1">
        <f>COUNTIF(Table2[کد سیستم],Table6[[#This Row],[کد سیستم]])</f>
        <v>1</v>
      </c>
    </row>
    <row r="511" spans="1:9" x14ac:dyDescent="0.25">
      <c r="A511" s="1">
        <v>510</v>
      </c>
      <c r="B511" s="1" t="s">
        <v>2564</v>
      </c>
      <c r="C511" s="1" t="s">
        <v>2564</v>
      </c>
      <c r="D511" s="1" t="s">
        <v>3986</v>
      </c>
      <c r="E511" s="1" t="s">
        <v>549</v>
      </c>
      <c r="F511" s="1" t="str">
        <f>VLOOKUP(Table6[[#This Row],[نام کارشناس دفتر فنی]],Table1[],3,0)</f>
        <v>مدیر کنترل فرآیند و کیفیت</v>
      </c>
      <c r="G511" s="1" t="s">
        <v>1540</v>
      </c>
      <c r="H511" s="1" t="str">
        <f>VLOOKUP(Table6[[#This Row],[نام شخص کارشناس نظارت]],Table1[],3,0)</f>
        <v>کارشناس تولید و فرایند نظارت</v>
      </c>
      <c r="I511" s="1">
        <f>COUNTIF(Table2[کد سیستم],Table6[[#This Row],[کد سیستم]])</f>
        <v>1</v>
      </c>
    </row>
    <row r="512" spans="1:9" x14ac:dyDescent="0.25">
      <c r="A512" s="1">
        <v>511</v>
      </c>
      <c r="B512" s="1" t="s">
        <v>2566</v>
      </c>
      <c r="C512" s="1">
        <v>130</v>
      </c>
      <c r="D512" s="1" t="s">
        <v>3986</v>
      </c>
      <c r="E512" s="1" t="s">
        <v>549</v>
      </c>
      <c r="F512" s="1" t="str">
        <f>VLOOKUP(Table6[[#This Row],[نام کارشناس دفتر فنی]],Table1[],3,0)</f>
        <v>مدیر کنترل فرآیند و کیفیت</v>
      </c>
      <c r="G512" s="1" t="s">
        <v>1540</v>
      </c>
      <c r="H512" s="1" t="str">
        <f>VLOOKUP(Table6[[#This Row],[نام شخص کارشناس نظارت]],Table1[],3,0)</f>
        <v>کارشناس تولید و فرایند نظارت</v>
      </c>
      <c r="I512" s="1">
        <f>COUNTIF(Table2[کد سیستم],Table6[[#This Row],[کد سیستم]])</f>
        <v>1</v>
      </c>
    </row>
    <row r="513" spans="1:9" x14ac:dyDescent="0.25">
      <c r="A513" s="1">
        <v>512</v>
      </c>
      <c r="B513" s="1" t="s">
        <v>2568</v>
      </c>
      <c r="C513" s="1">
        <v>1300</v>
      </c>
      <c r="D513" s="1" t="s">
        <v>3986</v>
      </c>
      <c r="E513" s="1" t="s">
        <v>549</v>
      </c>
      <c r="F513" s="1" t="str">
        <f>VLOOKUP(Table6[[#This Row],[نام کارشناس دفتر فنی]],Table1[],3,0)</f>
        <v>مدیر کنترل فرآیند و کیفیت</v>
      </c>
      <c r="G513" s="1" t="s">
        <v>1540</v>
      </c>
      <c r="H513" s="1" t="str">
        <f>VLOOKUP(Table6[[#This Row],[نام شخص کارشناس نظارت]],Table1[],3,0)</f>
        <v>کارشناس تولید و فرایند نظارت</v>
      </c>
      <c r="I513" s="1">
        <f>COUNTIF(Table2[کد سیستم],Table6[[#This Row],[کد سیستم]])</f>
        <v>1</v>
      </c>
    </row>
    <row r="514" spans="1:9" x14ac:dyDescent="0.25">
      <c r="A514" s="1">
        <v>513</v>
      </c>
      <c r="B514" s="1" t="s">
        <v>2570</v>
      </c>
      <c r="C514" s="1">
        <v>1310</v>
      </c>
      <c r="D514" s="1" t="s">
        <v>3986</v>
      </c>
      <c r="E514" s="1" t="s">
        <v>549</v>
      </c>
      <c r="F514" s="1" t="str">
        <f>VLOOKUP(Table6[[#This Row],[نام کارشناس دفتر فنی]],Table1[],3,0)</f>
        <v>مدیر کنترل فرآیند و کیفیت</v>
      </c>
      <c r="G514" s="1" t="s">
        <v>1540</v>
      </c>
      <c r="H514" s="1" t="str">
        <f>VLOOKUP(Table6[[#This Row],[نام شخص کارشناس نظارت]],Table1[],3,0)</f>
        <v>کارشناس تولید و فرایند نظارت</v>
      </c>
      <c r="I514" s="1">
        <f>COUNTIF(Table2[کد سیستم],Table6[[#This Row],[کد سیستم]])</f>
        <v>1</v>
      </c>
    </row>
    <row r="515" spans="1:9" x14ac:dyDescent="0.25">
      <c r="A515" s="1">
        <v>514</v>
      </c>
      <c r="B515" s="1" t="s">
        <v>2572</v>
      </c>
      <c r="C515" s="1" t="s">
        <v>2572</v>
      </c>
      <c r="D515" s="1" t="s">
        <v>3986</v>
      </c>
      <c r="E515" s="1" t="s">
        <v>549</v>
      </c>
      <c r="F515" s="1" t="str">
        <f>VLOOKUP(Table6[[#This Row],[نام کارشناس دفتر فنی]],Table1[],3,0)</f>
        <v>مدیر کنترل فرآیند و کیفیت</v>
      </c>
      <c r="G515" s="1" t="s">
        <v>1540</v>
      </c>
      <c r="H515" s="1" t="str">
        <f>VLOOKUP(Table6[[#This Row],[نام شخص کارشناس نظارت]],Table1[],3,0)</f>
        <v>کارشناس تولید و فرایند نظارت</v>
      </c>
      <c r="I515" s="1">
        <f>COUNTIF(Table2[کد سیستم],Table6[[#This Row],[کد سیستم]])</f>
        <v>1</v>
      </c>
    </row>
    <row r="516" spans="1:9" x14ac:dyDescent="0.25">
      <c r="A516" s="1">
        <v>515</v>
      </c>
      <c r="B516" s="1" t="s">
        <v>2574</v>
      </c>
      <c r="C516" s="1" t="s">
        <v>2574</v>
      </c>
      <c r="D516" s="1" t="s">
        <v>3986</v>
      </c>
      <c r="E516" s="1" t="s">
        <v>549</v>
      </c>
      <c r="F516" s="1" t="str">
        <f>VLOOKUP(Table6[[#This Row],[نام کارشناس دفتر فنی]],Table1[],3,0)</f>
        <v>مدیر کنترل فرآیند و کیفیت</v>
      </c>
      <c r="G516" s="1" t="s">
        <v>1540</v>
      </c>
      <c r="H516" s="1" t="str">
        <f>VLOOKUP(Table6[[#This Row],[نام شخص کارشناس نظارت]],Table1[],3,0)</f>
        <v>کارشناس تولید و فرایند نظارت</v>
      </c>
      <c r="I516" s="1">
        <f>COUNTIF(Table2[کد سیستم],Table6[[#This Row],[کد سیستم]])</f>
        <v>1</v>
      </c>
    </row>
    <row r="517" spans="1:9" x14ac:dyDescent="0.25">
      <c r="A517" s="1">
        <v>516</v>
      </c>
      <c r="B517" s="1" t="s">
        <v>2576</v>
      </c>
      <c r="C517" s="1" t="s">
        <v>2576</v>
      </c>
      <c r="D517" s="1" t="s">
        <v>3986</v>
      </c>
      <c r="E517" s="1" t="s">
        <v>549</v>
      </c>
      <c r="F517" s="1" t="str">
        <f>VLOOKUP(Table6[[#This Row],[نام کارشناس دفتر فنی]],Table1[],3,0)</f>
        <v>مدیر کنترل فرآیند و کیفیت</v>
      </c>
      <c r="G517" s="1" t="s">
        <v>1540</v>
      </c>
      <c r="H517" s="1" t="str">
        <f>VLOOKUP(Table6[[#This Row],[نام شخص کارشناس نظارت]],Table1[],3,0)</f>
        <v>کارشناس تولید و فرایند نظارت</v>
      </c>
      <c r="I517" s="1">
        <f>COUNTIF(Table2[کد سیستم],Table6[[#This Row],[کد سیستم]])</f>
        <v>1</v>
      </c>
    </row>
    <row r="518" spans="1:9" x14ac:dyDescent="0.25">
      <c r="A518" s="1">
        <v>517</v>
      </c>
      <c r="B518" s="1" t="s">
        <v>2578</v>
      </c>
      <c r="C518" s="1" t="s">
        <v>2578</v>
      </c>
      <c r="D518" s="1" t="s">
        <v>3986</v>
      </c>
      <c r="E518" s="1" t="s">
        <v>549</v>
      </c>
      <c r="F518" s="1" t="str">
        <f>VLOOKUP(Table6[[#This Row],[نام کارشناس دفتر فنی]],Table1[],3,0)</f>
        <v>مدیر کنترل فرآیند و کیفیت</v>
      </c>
      <c r="G518" s="1" t="s">
        <v>1540</v>
      </c>
      <c r="H518" s="1" t="str">
        <f>VLOOKUP(Table6[[#This Row],[نام شخص کارشناس نظارت]],Table1[],3,0)</f>
        <v>کارشناس تولید و فرایند نظارت</v>
      </c>
      <c r="I518" s="1">
        <f>COUNTIF(Table2[کد سیستم],Table6[[#This Row],[کد سیستم]])</f>
        <v>1</v>
      </c>
    </row>
    <row r="519" spans="1:9" x14ac:dyDescent="0.25">
      <c r="A519" s="1">
        <v>518</v>
      </c>
      <c r="B519" s="1" t="s">
        <v>2580</v>
      </c>
      <c r="C519" s="1" t="s">
        <v>2580</v>
      </c>
      <c r="D519" s="1" t="s">
        <v>3986</v>
      </c>
      <c r="E519" s="1" t="s">
        <v>549</v>
      </c>
      <c r="F519" s="1" t="str">
        <f>VLOOKUP(Table6[[#This Row],[نام کارشناس دفتر فنی]],Table1[],3,0)</f>
        <v>مدیر کنترل فرآیند و کیفیت</v>
      </c>
      <c r="G519" s="1" t="s">
        <v>1540</v>
      </c>
      <c r="H519" s="1" t="str">
        <f>VLOOKUP(Table6[[#This Row],[نام شخص کارشناس نظارت]],Table1[],3,0)</f>
        <v>کارشناس تولید و فرایند نظارت</v>
      </c>
      <c r="I519" s="1">
        <f>COUNTIF(Table2[کد سیستم],Table6[[#This Row],[کد سیستم]])</f>
        <v>1</v>
      </c>
    </row>
    <row r="520" spans="1:9" x14ac:dyDescent="0.25">
      <c r="A520" s="1">
        <v>519</v>
      </c>
      <c r="B520" s="1" t="s">
        <v>2582</v>
      </c>
      <c r="C520" s="1" t="s">
        <v>2582</v>
      </c>
      <c r="D520" s="1" t="s">
        <v>3986</v>
      </c>
      <c r="E520" s="1" t="s">
        <v>549</v>
      </c>
      <c r="F520" s="1" t="str">
        <f>VLOOKUP(Table6[[#This Row],[نام کارشناس دفتر فنی]],Table1[],3,0)</f>
        <v>مدیر کنترل فرآیند و کیفیت</v>
      </c>
      <c r="G520" s="1" t="s">
        <v>1540</v>
      </c>
      <c r="H520" s="1" t="str">
        <f>VLOOKUP(Table6[[#This Row],[نام شخص کارشناس نظارت]],Table1[],3,0)</f>
        <v>کارشناس تولید و فرایند نظارت</v>
      </c>
      <c r="I520" s="1">
        <f>COUNTIF(Table2[کد سیستم],Table6[[#This Row],[کد سیستم]])</f>
        <v>1</v>
      </c>
    </row>
    <row r="521" spans="1:9" x14ac:dyDescent="0.25">
      <c r="A521" s="1">
        <v>520</v>
      </c>
      <c r="B521" s="1" t="s">
        <v>2584</v>
      </c>
      <c r="C521" s="1">
        <v>1320</v>
      </c>
      <c r="D521" s="1" t="s">
        <v>3986</v>
      </c>
      <c r="E521" s="1" t="s">
        <v>549</v>
      </c>
      <c r="F521" s="1" t="str">
        <f>VLOOKUP(Table6[[#This Row],[نام کارشناس دفتر فنی]],Table1[],3,0)</f>
        <v>مدیر کنترل فرآیند و کیفیت</v>
      </c>
      <c r="G521" s="1" t="s">
        <v>1540</v>
      </c>
      <c r="H521" s="1" t="str">
        <f>VLOOKUP(Table6[[#This Row],[نام شخص کارشناس نظارت]],Table1[],3,0)</f>
        <v>کارشناس تولید و فرایند نظارت</v>
      </c>
      <c r="I521" s="1">
        <f>COUNTIF(Table2[کد سیستم],Table6[[#This Row],[کد سیستم]])</f>
        <v>1</v>
      </c>
    </row>
    <row r="522" spans="1:9" x14ac:dyDescent="0.25">
      <c r="A522" s="1">
        <v>521</v>
      </c>
      <c r="B522" s="1" t="s">
        <v>2586</v>
      </c>
      <c r="C522" s="1" t="s">
        <v>2586</v>
      </c>
      <c r="D522" s="1" t="s">
        <v>3986</v>
      </c>
      <c r="E522" s="1" t="s">
        <v>549</v>
      </c>
      <c r="F522" s="1" t="str">
        <f>VLOOKUP(Table6[[#This Row],[نام کارشناس دفتر فنی]],Table1[],3,0)</f>
        <v>مدیر کنترل فرآیند و کیفیت</v>
      </c>
      <c r="G522" s="1" t="s">
        <v>1540</v>
      </c>
      <c r="H522" s="1" t="str">
        <f>VLOOKUP(Table6[[#This Row],[نام شخص کارشناس نظارت]],Table1[],3,0)</f>
        <v>کارشناس تولید و فرایند نظارت</v>
      </c>
      <c r="I522" s="1">
        <f>COUNTIF(Table2[کد سیستم],Table6[[#This Row],[کد سیستم]])</f>
        <v>1</v>
      </c>
    </row>
    <row r="523" spans="1:9" x14ac:dyDescent="0.25">
      <c r="A523" s="1">
        <v>522</v>
      </c>
      <c r="B523" s="1" t="s">
        <v>2588</v>
      </c>
      <c r="C523" s="1" t="s">
        <v>2588</v>
      </c>
      <c r="D523" s="1" t="s">
        <v>3986</v>
      </c>
      <c r="E523" s="1" t="s">
        <v>549</v>
      </c>
      <c r="F523" s="1" t="str">
        <f>VLOOKUP(Table6[[#This Row],[نام کارشناس دفتر فنی]],Table1[],3,0)</f>
        <v>مدیر کنترل فرآیند و کیفیت</v>
      </c>
      <c r="G523" s="1" t="s">
        <v>1540</v>
      </c>
      <c r="H523" s="1" t="str">
        <f>VLOOKUP(Table6[[#This Row],[نام شخص کارشناس نظارت]],Table1[],3,0)</f>
        <v>کارشناس تولید و فرایند نظارت</v>
      </c>
      <c r="I523" s="1">
        <f>COUNTIF(Table2[کد سیستم],Table6[[#This Row],[کد سیستم]])</f>
        <v>1</v>
      </c>
    </row>
    <row r="524" spans="1:9" x14ac:dyDescent="0.25">
      <c r="A524" s="1">
        <v>523</v>
      </c>
      <c r="B524" s="1" t="s">
        <v>2590</v>
      </c>
      <c r="C524" s="1" t="s">
        <v>2590</v>
      </c>
      <c r="D524" s="1" t="s">
        <v>3986</v>
      </c>
      <c r="E524" s="1" t="s">
        <v>549</v>
      </c>
      <c r="F524" s="1" t="str">
        <f>VLOOKUP(Table6[[#This Row],[نام کارشناس دفتر فنی]],Table1[],3,0)</f>
        <v>مدیر کنترل فرآیند و کیفیت</v>
      </c>
      <c r="G524" s="1" t="s">
        <v>1540</v>
      </c>
      <c r="H524" s="1" t="str">
        <f>VLOOKUP(Table6[[#This Row],[نام شخص کارشناس نظارت]],Table1[],3,0)</f>
        <v>کارشناس تولید و فرایند نظارت</v>
      </c>
      <c r="I524" s="1">
        <f>COUNTIF(Table2[کد سیستم],Table6[[#This Row],[کد سیستم]])</f>
        <v>1</v>
      </c>
    </row>
    <row r="525" spans="1:9" x14ac:dyDescent="0.25">
      <c r="A525" s="1">
        <v>524</v>
      </c>
      <c r="B525" s="1" t="s">
        <v>2592</v>
      </c>
      <c r="C525" s="1" t="s">
        <v>2592</v>
      </c>
      <c r="D525" s="1" t="s">
        <v>3986</v>
      </c>
      <c r="E525" s="1" t="s">
        <v>549</v>
      </c>
      <c r="F525" s="1" t="str">
        <f>VLOOKUP(Table6[[#This Row],[نام کارشناس دفتر فنی]],Table1[],3,0)</f>
        <v>مدیر کنترل فرآیند و کیفیت</v>
      </c>
      <c r="G525" s="1" t="s">
        <v>1540</v>
      </c>
      <c r="H525" s="1" t="str">
        <f>VLOOKUP(Table6[[#This Row],[نام شخص کارشناس نظارت]],Table1[],3,0)</f>
        <v>کارشناس تولید و فرایند نظارت</v>
      </c>
      <c r="I525" s="1">
        <f>COUNTIF(Table2[کد سیستم],Table6[[#This Row],[کد سیستم]])</f>
        <v>1</v>
      </c>
    </row>
    <row r="526" spans="1:9" x14ac:dyDescent="0.25">
      <c r="A526" s="1">
        <v>525</v>
      </c>
      <c r="B526" s="1" t="s">
        <v>2594</v>
      </c>
      <c r="C526" s="1" t="s">
        <v>2594</v>
      </c>
      <c r="D526" s="1" t="s">
        <v>3986</v>
      </c>
      <c r="E526" s="1" t="s">
        <v>549</v>
      </c>
      <c r="F526" s="1" t="str">
        <f>VLOOKUP(Table6[[#This Row],[نام کارشناس دفتر فنی]],Table1[],3,0)</f>
        <v>مدیر کنترل فرآیند و کیفیت</v>
      </c>
      <c r="G526" s="1" t="s">
        <v>1540</v>
      </c>
      <c r="H526" s="1" t="str">
        <f>VLOOKUP(Table6[[#This Row],[نام شخص کارشناس نظارت]],Table1[],3,0)</f>
        <v>کارشناس تولید و فرایند نظارت</v>
      </c>
      <c r="I526" s="1">
        <f>COUNTIF(Table2[کد سیستم],Table6[[#This Row],[کد سیستم]])</f>
        <v>1</v>
      </c>
    </row>
    <row r="527" spans="1:9" x14ac:dyDescent="0.25">
      <c r="A527" s="1">
        <v>526</v>
      </c>
      <c r="B527" s="1" t="s">
        <v>2596</v>
      </c>
      <c r="C527" s="1" t="s">
        <v>2596</v>
      </c>
      <c r="D527" s="1" t="s">
        <v>3986</v>
      </c>
      <c r="E527" s="1" t="s">
        <v>549</v>
      </c>
      <c r="F527" s="1" t="str">
        <f>VLOOKUP(Table6[[#This Row],[نام کارشناس دفتر فنی]],Table1[],3,0)</f>
        <v>مدیر کنترل فرآیند و کیفیت</v>
      </c>
      <c r="G527" s="1" t="s">
        <v>1540</v>
      </c>
      <c r="H527" s="1" t="str">
        <f>VLOOKUP(Table6[[#This Row],[نام شخص کارشناس نظارت]],Table1[],3,0)</f>
        <v>کارشناس تولید و فرایند نظارت</v>
      </c>
      <c r="I527" s="1">
        <f>COUNTIF(Table2[کد سیستم],Table6[[#This Row],[کد سیستم]])</f>
        <v>1</v>
      </c>
    </row>
    <row r="528" spans="1:9" x14ac:dyDescent="0.25">
      <c r="A528" s="1">
        <v>527</v>
      </c>
      <c r="B528" s="1" t="s">
        <v>2598</v>
      </c>
      <c r="C528" s="1" t="s">
        <v>2598</v>
      </c>
      <c r="D528" s="1" t="s">
        <v>3986</v>
      </c>
      <c r="E528" s="1" t="s">
        <v>549</v>
      </c>
      <c r="F528" s="1" t="str">
        <f>VLOOKUP(Table6[[#This Row],[نام کارشناس دفتر فنی]],Table1[],3,0)</f>
        <v>مدیر کنترل فرآیند و کیفیت</v>
      </c>
      <c r="G528" s="1" t="s">
        <v>1540</v>
      </c>
      <c r="H528" s="1" t="str">
        <f>VLOOKUP(Table6[[#This Row],[نام شخص کارشناس نظارت]],Table1[],3,0)</f>
        <v>کارشناس تولید و فرایند نظارت</v>
      </c>
      <c r="I528" s="1">
        <f>COUNTIF(Table2[کد سیستم],Table6[[#This Row],[کد سیستم]])</f>
        <v>1</v>
      </c>
    </row>
    <row r="529" spans="1:9" x14ac:dyDescent="0.25">
      <c r="A529" s="1">
        <v>528</v>
      </c>
      <c r="B529" s="1" t="s">
        <v>2600</v>
      </c>
      <c r="C529" s="1" t="s">
        <v>2600</v>
      </c>
      <c r="D529" s="1" t="s">
        <v>3986</v>
      </c>
      <c r="E529" s="1" t="s">
        <v>549</v>
      </c>
      <c r="F529" s="1" t="str">
        <f>VLOOKUP(Table6[[#This Row],[نام کارشناس دفتر فنی]],Table1[],3,0)</f>
        <v>مدیر کنترل فرآیند و کیفیت</v>
      </c>
      <c r="G529" s="1" t="s">
        <v>1540</v>
      </c>
      <c r="H529" s="1" t="str">
        <f>VLOOKUP(Table6[[#This Row],[نام شخص کارشناس نظارت]],Table1[],3,0)</f>
        <v>کارشناس تولید و فرایند نظارت</v>
      </c>
      <c r="I529" s="1">
        <f>COUNTIF(Table2[کد سیستم],Table6[[#This Row],[کد سیستم]])</f>
        <v>1</v>
      </c>
    </row>
    <row r="530" spans="1:9" x14ac:dyDescent="0.25">
      <c r="A530" s="1">
        <v>529</v>
      </c>
      <c r="B530" s="1" t="s">
        <v>2602</v>
      </c>
      <c r="C530" s="1" t="s">
        <v>2602</v>
      </c>
      <c r="D530" s="1" t="s">
        <v>3986</v>
      </c>
      <c r="E530" s="1" t="s">
        <v>549</v>
      </c>
      <c r="F530" s="1" t="str">
        <f>VLOOKUP(Table6[[#This Row],[نام کارشناس دفتر فنی]],Table1[],3,0)</f>
        <v>مدیر کنترل فرآیند و کیفیت</v>
      </c>
      <c r="G530" s="1" t="s">
        <v>1540</v>
      </c>
      <c r="H530" s="1" t="str">
        <f>VLOOKUP(Table6[[#This Row],[نام شخص کارشناس نظارت]],Table1[],3,0)</f>
        <v>کارشناس تولید و فرایند نظارت</v>
      </c>
      <c r="I530" s="1">
        <f>COUNTIF(Table2[کد سیستم],Table6[[#This Row],[کد سیستم]])</f>
        <v>1</v>
      </c>
    </row>
    <row r="531" spans="1:9" x14ac:dyDescent="0.25">
      <c r="A531" s="1">
        <v>530</v>
      </c>
      <c r="B531" s="1" t="s">
        <v>2604</v>
      </c>
      <c r="C531" s="1" t="s">
        <v>2604</v>
      </c>
      <c r="D531" s="1" t="s">
        <v>3986</v>
      </c>
      <c r="E531" s="1" t="s">
        <v>549</v>
      </c>
      <c r="F531" s="1" t="str">
        <f>VLOOKUP(Table6[[#This Row],[نام کارشناس دفتر فنی]],Table1[],3,0)</f>
        <v>مدیر کنترل فرآیند و کیفیت</v>
      </c>
      <c r="G531" s="1" t="s">
        <v>1540</v>
      </c>
      <c r="H531" s="1" t="str">
        <f>VLOOKUP(Table6[[#This Row],[نام شخص کارشناس نظارت]],Table1[],3,0)</f>
        <v>کارشناس تولید و فرایند نظارت</v>
      </c>
      <c r="I531" s="1">
        <f>COUNTIF(Table2[کد سیستم],Table6[[#This Row],[کد سیستم]])</f>
        <v>1</v>
      </c>
    </row>
    <row r="532" spans="1:9" x14ac:dyDescent="0.25">
      <c r="A532" s="1">
        <v>531</v>
      </c>
      <c r="B532" s="1" t="s">
        <v>2606</v>
      </c>
      <c r="C532" s="1" t="s">
        <v>2606</v>
      </c>
      <c r="D532" s="1" t="s">
        <v>3986</v>
      </c>
      <c r="E532" s="1" t="s">
        <v>549</v>
      </c>
      <c r="F532" s="1" t="str">
        <f>VLOOKUP(Table6[[#This Row],[نام کارشناس دفتر فنی]],Table1[],3,0)</f>
        <v>مدیر کنترل فرآیند و کیفیت</v>
      </c>
      <c r="G532" s="1" t="s">
        <v>1540</v>
      </c>
      <c r="H532" s="1" t="str">
        <f>VLOOKUP(Table6[[#This Row],[نام شخص کارشناس نظارت]],Table1[],3,0)</f>
        <v>کارشناس تولید و فرایند نظارت</v>
      </c>
      <c r="I532" s="1">
        <f>COUNTIF(Table2[کد سیستم],Table6[[#This Row],[کد سیستم]])</f>
        <v>1</v>
      </c>
    </row>
    <row r="533" spans="1:9" x14ac:dyDescent="0.25">
      <c r="A533" s="1">
        <v>532</v>
      </c>
      <c r="B533" s="1" t="s">
        <v>2608</v>
      </c>
      <c r="C533" s="1" t="s">
        <v>2608</v>
      </c>
      <c r="D533" s="1" t="s">
        <v>3986</v>
      </c>
      <c r="E533" s="1" t="s">
        <v>549</v>
      </c>
      <c r="F533" s="1" t="str">
        <f>VLOOKUP(Table6[[#This Row],[نام کارشناس دفتر فنی]],Table1[],3,0)</f>
        <v>مدیر کنترل فرآیند و کیفیت</v>
      </c>
      <c r="G533" s="1" t="s">
        <v>1540</v>
      </c>
      <c r="H533" s="1" t="str">
        <f>VLOOKUP(Table6[[#This Row],[نام شخص کارشناس نظارت]],Table1[],3,0)</f>
        <v>کارشناس تولید و فرایند نظارت</v>
      </c>
      <c r="I533" s="1">
        <f>COUNTIF(Table2[کد سیستم],Table6[[#This Row],[کد سیستم]])</f>
        <v>1</v>
      </c>
    </row>
    <row r="534" spans="1:9" x14ac:dyDescent="0.25">
      <c r="A534" s="1">
        <v>533</v>
      </c>
      <c r="B534" s="1" t="s">
        <v>2610</v>
      </c>
      <c r="C534" s="1" t="s">
        <v>2610</v>
      </c>
      <c r="D534" s="1" t="s">
        <v>3986</v>
      </c>
      <c r="E534" s="1" t="s">
        <v>549</v>
      </c>
      <c r="F534" s="1" t="str">
        <f>VLOOKUP(Table6[[#This Row],[نام کارشناس دفتر فنی]],Table1[],3,0)</f>
        <v>مدیر کنترل فرآیند و کیفیت</v>
      </c>
      <c r="G534" s="1" t="s">
        <v>1540</v>
      </c>
      <c r="H534" s="1" t="str">
        <f>VLOOKUP(Table6[[#This Row],[نام شخص کارشناس نظارت]],Table1[],3,0)</f>
        <v>کارشناس تولید و فرایند نظارت</v>
      </c>
      <c r="I534" s="1">
        <f>COUNTIF(Table2[کد سیستم],Table6[[#This Row],[کد سیستم]])</f>
        <v>1</v>
      </c>
    </row>
    <row r="535" spans="1:9" x14ac:dyDescent="0.25">
      <c r="A535" s="1">
        <v>534</v>
      </c>
      <c r="B535" s="1" t="s">
        <v>2612</v>
      </c>
      <c r="C535" s="1" t="s">
        <v>2612</v>
      </c>
      <c r="D535" s="1" t="s">
        <v>3986</v>
      </c>
      <c r="E535" s="1" t="s">
        <v>549</v>
      </c>
      <c r="F535" s="1" t="str">
        <f>VLOOKUP(Table6[[#This Row],[نام کارشناس دفتر فنی]],Table1[],3,0)</f>
        <v>مدیر کنترل فرآیند و کیفیت</v>
      </c>
      <c r="G535" s="1" t="s">
        <v>1540</v>
      </c>
      <c r="H535" s="1" t="str">
        <f>VLOOKUP(Table6[[#This Row],[نام شخص کارشناس نظارت]],Table1[],3,0)</f>
        <v>کارشناس تولید و فرایند نظارت</v>
      </c>
      <c r="I535" s="1">
        <f>COUNTIF(Table2[کد سیستم],Table6[[#This Row],[کد سیستم]])</f>
        <v>1</v>
      </c>
    </row>
    <row r="536" spans="1:9" x14ac:dyDescent="0.25">
      <c r="A536" s="1">
        <v>535</v>
      </c>
      <c r="B536" s="1" t="s">
        <v>2614</v>
      </c>
      <c r="C536" s="1" t="s">
        <v>2614</v>
      </c>
      <c r="D536" s="1" t="s">
        <v>3986</v>
      </c>
      <c r="E536" s="1" t="s">
        <v>549</v>
      </c>
      <c r="F536" s="1" t="str">
        <f>VLOOKUP(Table6[[#This Row],[نام کارشناس دفتر فنی]],Table1[],3,0)</f>
        <v>مدیر کنترل فرآیند و کیفیت</v>
      </c>
      <c r="G536" s="1" t="s">
        <v>1540</v>
      </c>
      <c r="H536" s="1" t="str">
        <f>VLOOKUP(Table6[[#This Row],[نام شخص کارشناس نظارت]],Table1[],3,0)</f>
        <v>کارشناس تولید و فرایند نظارت</v>
      </c>
      <c r="I536" s="1">
        <f>COUNTIF(Table2[کد سیستم],Table6[[#This Row],[کد سیستم]])</f>
        <v>1</v>
      </c>
    </row>
    <row r="537" spans="1:9" x14ac:dyDescent="0.25">
      <c r="A537" s="1">
        <v>536</v>
      </c>
      <c r="B537" s="1" t="s">
        <v>2616</v>
      </c>
      <c r="C537" s="1" t="s">
        <v>2616</v>
      </c>
      <c r="D537" s="1" t="s">
        <v>3986</v>
      </c>
      <c r="E537" s="1" t="s">
        <v>549</v>
      </c>
      <c r="F537" s="1" t="str">
        <f>VLOOKUP(Table6[[#This Row],[نام کارشناس دفتر فنی]],Table1[],3,0)</f>
        <v>مدیر کنترل فرآیند و کیفیت</v>
      </c>
      <c r="G537" s="1" t="s">
        <v>1540</v>
      </c>
      <c r="H537" s="1" t="str">
        <f>VLOOKUP(Table6[[#This Row],[نام شخص کارشناس نظارت]],Table1[],3,0)</f>
        <v>کارشناس تولید و فرایند نظارت</v>
      </c>
      <c r="I537" s="1">
        <f>COUNTIF(Table2[کد سیستم],Table6[[#This Row],[کد سیستم]])</f>
        <v>1</v>
      </c>
    </row>
    <row r="538" spans="1:9" x14ac:dyDescent="0.25">
      <c r="A538" s="1">
        <v>537</v>
      </c>
      <c r="B538" s="1" t="s">
        <v>2618</v>
      </c>
      <c r="C538" s="1" t="s">
        <v>2618</v>
      </c>
      <c r="D538" s="1" t="s">
        <v>3986</v>
      </c>
      <c r="E538" s="1" t="s">
        <v>549</v>
      </c>
      <c r="F538" s="1" t="str">
        <f>VLOOKUP(Table6[[#This Row],[نام کارشناس دفتر فنی]],Table1[],3,0)</f>
        <v>مدیر کنترل فرآیند و کیفیت</v>
      </c>
      <c r="G538" s="1" t="s">
        <v>1540</v>
      </c>
      <c r="H538" s="1" t="str">
        <f>VLOOKUP(Table6[[#This Row],[نام شخص کارشناس نظارت]],Table1[],3,0)</f>
        <v>کارشناس تولید و فرایند نظارت</v>
      </c>
      <c r="I538" s="1">
        <f>COUNTIF(Table2[کد سیستم],Table6[[#This Row],[کد سیستم]])</f>
        <v>1</v>
      </c>
    </row>
    <row r="539" spans="1:9" x14ac:dyDescent="0.25">
      <c r="A539" s="1">
        <v>538</v>
      </c>
      <c r="B539" s="1" t="s">
        <v>2620</v>
      </c>
      <c r="C539" s="1" t="s">
        <v>2620</v>
      </c>
      <c r="D539" s="1" t="s">
        <v>3986</v>
      </c>
      <c r="E539" s="1" t="s">
        <v>549</v>
      </c>
      <c r="F539" s="1" t="str">
        <f>VLOOKUP(Table6[[#This Row],[نام کارشناس دفتر فنی]],Table1[],3,0)</f>
        <v>مدیر کنترل فرآیند و کیفیت</v>
      </c>
      <c r="G539" s="1" t="s">
        <v>1540</v>
      </c>
      <c r="H539" s="1" t="str">
        <f>VLOOKUP(Table6[[#This Row],[نام شخص کارشناس نظارت]],Table1[],3,0)</f>
        <v>کارشناس تولید و فرایند نظارت</v>
      </c>
      <c r="I539" s="1">
        <f>COUNTIF(Table2[کد سیستم],Table6[[#This Row],[کد سیستم]])</f>
        <v>1</v>
      </c>
    </row>
    <row r="540" spans="1:9" x14ac:dyDescent="0.25">
      <c r="A540" s="1">
        <v>539</v>
      </c>
      <c r="B540" s="1" t="s">
        <v>2622</v>
      </c>
      <c r="C540" s="1" t="s">
        <v>2622</v>
      </c>
      <c r="D540" s="1" t="s">
        <v>3986</v>
      </c>
      <c r="E540" s="1" t="s">
        <v>549</v>
      </c>
      <c r="F540" s="1" t="str">
        <f>VLOOKUP(Table6[[#This Row],[نام کارشناس دفتر فنی]],Table1[],3,0)</f>
        <v>مدیر کنترل فرآیند و کیفیت</v>
      </c>
      <c r="G540" s="1" t="s">
        <v>1540</v>
      </c>
      <c r="H540" s="1" t="str">
        <f>VLOOKUP(Table6[[#This Row],[نام شخص کارشناس نظارت]],Table1[],3,0)</f>
        <v>کارشناس تولید و فرایند نظارت</v>
      </c>
      <c r="I540" s="1">
        <f>COUNTIF(Table2[کد سیستم],Table6[[#This Row],[کد سیستم]])</f>
        <v>1</v>
      </c>
    </row>
    <row r="541" spans="1:9" x14ac:dyDescent="0.25">
      <c r="A541" s="1">
        <v>540</v>
      </c>
      <c r="B541" s="1" t="s">
        <v>2624</v>
      </c>
      <c r="C541" s="1" t="s">
        <v>2624</v>
      </c>
      <c r="D541" s="1" t="s">
        <v>3986</v>
      </c>
      <c r="E541" s="1" t="s">
        <v>549</v>
      </c>
      <c r="F541" s="1" t="str">
        <f>VLOOKUP(Table6[[#This Row],[نام کارشناس دفتر فنی]],Table1[],3,0)</f>
        <v>مدیر کنترل فرآیند و کیفیت</v>
      </c>
      <c r="G541" s="1" t="s">
        <v>1540</v>
      </c>
      <c r="H541" s="1" t="str">
        <f>VLOOKUP(Table6[[#This Row],[نام شخص کارشناس نظارت]],Table1[],3,0)</f>
        <v>کارشناس تولید و فرایند نظارت</v>
      </c>
      <c r="I541" s="1">
        <f>COUNTIF(Table2[کد سیستم],Table6[[#This Row],[کد سیستم]])</f>
        <v>1</v>
      </c>
    </row>
    <row r="542" spans="1:9" x14ac:dyDescent="0.25">
      <c r="A542" s="1">
        <v>541</v>
      </c>
      <c r="B542" s="1" t="s">
        <v>2626</v>
      </c>
      <c r="C542" s="1" t="s">
        <v>2626</v>
      </c>
      <c r="D542" s="1" t="s">
        <v>3986</v>
      </c>
      <c r="E542" s="1" t="s">
        <v>549</v>
      </c>
      <c r="F542" s="1" t="str">
        <f>VLOOKUP(Table6[[#This Row],[نام کارشناس دفتر فنی]],Table1[],3,0)</f>
        <v>مدیر کنترل فرآیند و کیفیت</v>
      </c>
      <c r="G542" s="1" t="s">
        <v>1540</v>
      </c>
      <c r="H542" s="1" t="str">
        <f>VLOOKUP(Table6[[#This Row],[نام شخص کارشناس نظارت]],Table1[],3,0)</f>
        <v>کارشناس تولید و فرایند نظارت</v>
      </c>
      <c r="I542" s="1">
        <f>COUNTIF(Table2[کد سیستم],Table6[[#This Row],[کد سیستم]])</f>
        <v>1</v>
      </c>
    </row>
    <row r="543" spans="1:9" x14ac:dyDescent="0.25">
      <c r="A543" s="1">
        <v>542</v>
      </c>
      <c r="B543" s="1" t="s">
        <v>2628</v>
      </c>
      <c r="C543" s="1" t="s">
        <v>2628</v>
      </c>
      <c r="D543" s="1" t="s">
        <v>3986</v>
      </c>
      <c r="E543" s="1" t="s">
        <v>549</v>
      </c>
      <c r="F543" s="1" t="str">
        <f>VLOOKUP(Table6[[#This Row],[نام کارشناس دفتر فنی]],Table1[],3,0)</f>
        <v>مدیر کنترل فرآیند و کیفیت</v>
      </c>
      <c r="G543" s="1" t="s">
        <v>1540</v>
      </c>
      <c r="H543" s="1" t="str">
        <f>VLOOKUP(Table6[[#This Row],[نام شخص کارشناس نظارت]],Table1[],3,0)</f>
        <v>کارشناس تولید و فرایند نظارت</v>
      </c>
      <c r="I543" s="1">
        <f>COUNTIF(Table2[کد سیستم],Table6[[#This Row],[کد سیستم]])</f>
        <v>1</v>
      </c>
    </row>
    <row r="544" spans="1:9" x14ac:dyDescent="0.25">
      <c r="A544" s="1">
        <v>543</v>
      </c>
      <c r="B544" s="1" t="s">
        <v>2630</v>
      </c>
      <c r="C544" s="1" t="s">
        <v>2630</v>
      </c>
      <c r="D544" s="1" t="s">
        <v>3986</v>
      </c>
      <c r="E544" s="1" t="s">
        <v>549</v>
      </c>
      <c r="F544" s="1" t="str">
        <f>VLOOKUP(Table6[[#This Row],[نام کارشناس دفتر فنی]],Table1[],3,0)</f>
        <v>مدیر کنترل فرآیند و کیفیت</v>
      </c>
      <c r="G544" s="1" t="s">
        <v>1540</v>
      </c>
      <c r="H544" s="1" t="str">
        <f>VLOOKUP(Table6[[#This Row],[نام شخص کارشناس نظارت]],Table1[],3,0)</f>
        <v>کارشناس تولید و فرایند نظارت</v>
      </c>
      <c r="I544" s="1">
        <f>COUNTIF(Table2[کد سیستم],Table6[[#This Row],[کد سیستم]])</f>
        <v>1</v>
      </c>
    </row>
    <row r="545" spans="1:9" x14ac:dyDescent="0.25">
      <c r="A545" s="1">
        <v>544</v>
      </c>
      <c r="B545" s="1" t="s">
        <v>2632</v>
      </c>
      <c r="C545" s="1" t="s">
        <v>2632</v>
      </c>
      <c r="D545" s="1" t="s">
        <v>3986</v>
      </c>
      <c r="E545" s="1" t="s">
        <v>549</v>
      </c>
      <c r="F545" s="1" t="str">
        <f>VLOOKUP(Table6[[#This Row],[نام کارشناس دفتر فنی]],Table1[],3,0)</f>
        <v>مدیر کنترل فرآیند و کیفیت</v>
      </c>
      <c r="G545" s="1" t="s">
        <v>1540</v>
      </c>
      <c r="H545" s="1" t="str">
        <f>VLOOKUP(Table6[[#This Row],[نام شخص کارشناس نظارت]],Table1[],3,0)</f>
        <v>کارشناس تولید و فرایند نظارت</v>
      </c>
      <c r="I545" s="1">
        <f>COUNTIF(Table2[کد سیستم],Table6[[#This Row],[کد سیستم]])</f>
        <v>1</v>
      </c>
    </row>
    <row r="546" spans="1:9" x14ac:dyDescent="0.25">
      <c r="A546" s="1">
        <v>545</v>
      </c>
      <c r="B546" s="1" t="s">
        <v>2634</v>
      </c>
      <c r="C546" s="1">
        <v>1330</v>
      </c>
      <c r="D546" s="1" t="s">
        <v>3986</v>
      </c>
      <c r="E546" s="1" t="s">
        <v>549</v>
      </c>
      <c r="F546" s="1" t="str">
        <f>VLOOKUP(Table6[[#This Row],[نام کارشناس دفتر فنی]],Table1[],3,0)</f>
        <v>مدیر کنترل فرآیند و کیفیت</v>
      </c>
      <c r="G546" s="1" t="s">
        <v>1540</v>
      </c>
      <c r="H546" s="1" t="str">
        <f>VLOOKUP(Table6[[#This Row],[نام شخص کارشناس نظارت]],Table1[],3,0)</f>
        <v>کارشناس تولید و فرایند نظارت</v>
      </c>
      <c r="I546" s="1">
        <f>COUNTIF(Table2[کد سیستم],Table6[[#This Row],[کد سیستم]])</f>
        <v>1</v>
      </c>
    </row>
    <row r="547" spans="1:9" x14ac:dyDescent="0.25">
      <c r="A547" s="1">
        <v>546</v>
      </c>
      <c r="B547" s="1" t="s">
        <v>2636</v>
      </c>
      <c r="C547" s="1" t="s">
        <v>2636</v>
      </c>
      <c r="D547" s="1" t="s">
        <v>3986</v>
      </c>
      <c r="E547" s="1" t="s">
        <v>549</v>
      </c>
      <c r="F547" s="1" t="str">
        <f>VLOOKUP(Table6[[#This Row],[نام کارشناس دفتر فنی]],Table1[],3,0)</f>
        <v>مدیر کنترل فرآیند و کیفیت</v>
      </c>
      <c r="G547" s="1" t="s">
        <v>1540</v>
      </c>
      <c r="H547" s="1" t="str">
        <f>VLOOKUP(Table6[[#This Row],[نام شخص کارشناس نظارت]],Table1[],3,0)</f>
        <v>کارشناس تولید و فرایند نظارت</v>
      </c>
      <c r="I547" s="1">
        <f>COUNTIF(Table2[کد سیستم],Table6[[#This Row],[کد سیستم]])</f>
        <v>1</v>
      </c>
    </row>
    <row r="548" spans="1:9" x14ac:dyDescent="0.25">
      <c r="A548" s="1">
        <v>547</v>
      </c>
      <c r="B548" s="1" t="s">
        <v>2638</v>
      </c>
      <c r="C548" s="1" t="s">
        <v>2638</v>
      </c>
      <c r="D548" s="1" t="s">
        <v>3986</v>
      </c>
      <c r="E548" s="1" t="s">
        <v>549</v>
      </c>
      <c r="F548" s="1" t="str">
        <f>VLOOKUP(Table6[[#This Row],[نام کارشناس دفتر فنی]],Table1[],3,0)</f>
        <v>مدیر کنترل فرآیند و کیفیت</v>
      </c>
      <c r="G548" s="1" t="s">
        <v>1540</v>
      </c>
      <c r="H548" s="1" t="str">
        <f>VLOOKUP(Table6[[#This Row],[نام شخص کارشناس نظارت]],Table1[],3,0)</f>
        <v>کارشناس تولید و فرایند نظارت</v>
      </c>
      <c r="I548" s="1">
        <f>COUNTIF(Table2[کد سیستم],Table6[[#This Row],[کد سیستم]])</f>
        <v>1</v>
      </c>
    </row>
    <row r="549" spans="1:9" x14ac:dyDescent="0.25">
      <c r="A549" s="1">
        <v>548</v>
      </c>
      <c r="B549" s="1" t="s">
        <v>2640</v>
      </c>
      <c r="C549" s="1" t="s">
        <v>2640</v>
      </c>
      <c r="D549" s="1" t="s">
        <v>3986</v>
      </c>
      <c r="E549" s="1" t="s">
        <v>549</v>
      </c>
      <c r="F549" s="1" t="str">
        <f>VLOOKUP(Table6[[#This Row],[نام کارشناس دفتر فنی]],Table1[],3,0)</f>
        <v>مدیر کنترل فرآیند و کیفیت</v>
      </c>
      <c r="G549" s="1" t="s">
        <v>1540</v>
      </c>
      <c r="H549" s="1" t="str">
        <f>VLOOKUP(Table6[[#This Row],[نام شخص کارشناس نظارت]],Table1[],3,0)</f>
        <v>کارشناس تولید و فرایند نظارت</v>
      </c>
      <c r="I549" s="1">
        <f>COUNTIF(Table2[کد سیستم],Table6[[#This Row],[کد سیستم]])</f>
        <v>1</v>
      </c>
    </row>
    <row r="550" spans="1:9" x14ac:dyDescent="0.25">
      <c r="A550" s="1">
        <v>549</v>
      </c>
      <c r="B550" s="1" t="s">
        <v>2642</v>
      </c>
      <c r="C550" s="1" t="s">
        <v>2642</v>
      </c>
      <c r="D550" s="1" t="s">
        <v>3986</v>
      </c>
      <c r="E550" s="1" t="s">
        <v>549</v>
      </c>
      <c r="F550" s="1" t="str">
        <f>VLOOKUP(Table6[[#This Row],[نام کارشناس دفتر فنی]],Table1[],3,0)</f>
        <v>مدیر کنترل فرآیند و کیفیت</v>
      </c>
      <c r="G550" s="1" t="s">
        <v>1540</v>
      </c>
      <c r="H550" s="1" t="str">
        <f>VLOOKUP(Table6[[#This Row],[نام شخص کارشناس نظارت]],Table1[],3,0)</f>
        <v>کارشناس تولید و فرایند نظارت</v>
      </c>
      <c r="I550" s="1">
        <f>COUNTIF(Table2[کد سیستم],Table6[[#This Row],[کد سیستم]])</f>
        <v>1</v>
      </c>
    </row>
    <row r="551" spans="1:9" x14ac:dyDescent="0.25">
      <c r="A551" s="1">
        <v>550</v>
      </c>
      <c r="B551" s="1" t="s">
        <v>2644</v>
      </c>
      <c r="C551" s="1" t="s">
        <v>2644</v>
      </c>
      <c r="D551" s="1" t="s">
        <v>3986</v>
      </c>
      <c r="E551" s="1" t="s">
        <v>549</v>
      </c>
      <c r="F551" s="1" t="str">
        <f>VLOOKUP(Table6[[#This Row],[نام کارشناس دفتر فنی]],Table1[],3,0)</f>
        <v>مدیر کنترل فرآیند و کیفیت</v>
      </c>
      <c r="G551" s="1" t="s">
        <v>1540</v>
      </c>
      <c r="H551" s="1" t="str">
        <f>VLOOKUP(Table6[[#This Row],[نام شخص کارشناس نظارت]],Table1[],3,0)</f>
        <v>کارشناس تولید و فرایند نظارت</v>
      </c>
      <c r="I551" s="1">
        <f>COUNTIF(Table2[کد سیستم],Table6[[#This Row],[کد سیستم]])</f>
        <v>1</v>
      </c>
    </row>
    <row r="552" spans="1:9" x14ac:dyDescent="0.25">
      <c r="A552" s="1">
        <v>551</v>
      </c>
      <c r="B552" s="1" t="s">
        <v>2646</v>
      </c>
      <c r="C552" s="1" t="s">
        <v>2646</v>
      </c>
      <c r="D552" s="1" t="s">
        <v>3986</v>
      </c>
      <c r="E552" s="1" t="s">
        <v>549</v>
      </c>
      <c r="F552" s="1" t="str">
        <f>VLOOKUP(Table6[[#This Row],[نام کارشناس دفتر فنی]],Table1[],3,0)</f>
        <v>مدیر کنترل فرآیند و کیفیت</v>
      </c>
      <c r="G552" s="1" t="s">
        <v>1540</v>
      </c>
      <c r="H552" s="1" t="str">
        <f>VLOOKUP(Table6[[#This Row],[نام شخص کارشناس نظارت]],Table1[],3,0)</f>
        <v>کارشناس تولید و فرایند نظارت</v>
      </c>
      <c r="I552" s="1">
        <f>COUNTIF(Table2[کد سیستم],Table6[[#This Row],[کد سیستم]])</f>
        <v>1</v>
      </c>
    </row>
    <row r="553" spans="1:9" x14ac:dyDescent="0.25">
      <c r="A553" s="1">
        <v>552</v>
      </c>
      <c r="B553" s="1" t="s">
        <v>2648</v>
      </c>
      <c r="C553" s="1" t="s">
        <v>2648</v>
      </c>
      <c r="D553" s="1" t="s">
        <v>3986</v>
      </c>
      <c r="E553" s="1" t="s">
        <v>549</v>
      </c>
      <c r="F553" s="1" t="str">
        <f>VLOOKUP(Table6[[#This Row],[نام کارشناس دفتر فنی]],Table1[],3,0)</f>
        <v>مدیر کنترل فرآیند و کیفیت</v>
      </c>
      <c r="G553" s="1" t="s">
        <v>1540</v>
      </c>
      <c r="H553" s="1" t="str">
        <f>VLOOKUP(Table6[[#This Row],[نام شخص کارشناس نظارت]],Table1[],3,0)</f>
        <v>کارشناس تولید و فرایند نظارت</v>
      </c>
      <c r="I553" s="1">
        <f>COUNTIF(Table2[کد سیستم],Table6[[#This Row],[کد سیستم]])</f>
        <v>1</v>
      </c>
    </row>
    <row r="554" spans="1:9" x14ac:dyDescent="0.25">
      <c r="A554" s="1">
        <v>553</v>
      </c>
      <c r="B554" s="1" t="s">
        <v>2650</v>
      </c>
      <c r="C554" s="1">
        <v>1340</v>
      </c>
      <c r="D554" s="1" t="s">
        <v>3986</v>
      </c>
      <c r="E554" s="1" t="s">
        <v>549</v>
      </c>
      <c r="F554" s="1" t="str">
        <f>VLOOKUP(Table6[[#This Row],[نام کارشناس دفتر فنی]],Table1[],3,0)</f>
        <v>مدیر کنترل فرآیند و کیفیت</v>
      </c>
      <c r="G554" s="1" t="s">
        <v>1540</v>
      </c>
      <c r="H554" s="1" t="str">
        <f>VLOOKUP(Table6[[#This Row],[نام شخص کارشناس نظارت]],Table1[],3,0)</f>
        <v>کارشناس تولید و فرایند نظارت</v>
      </c>
      <c r="I554" s="1">
        <f>COUNTIF(Table2[کد سیستم],Table6[[#This Row],[کد سیستم]])</f>
        <v>1</v>
      </c>
    </row>
    <row r="555" spans="1:9" x14ac:dyDescent="0.25">
      <c r="A555" s="1">
        <v>554</v>
      </c>
      <c r="B555" s="1" t="s">
        <v>2652</v>
      </c>
      <c r="C555" s="1" t="s">
        <v>2652</v>
      </c>
      <c r="D555" s="1" t="s">
        <v>3986</v>
      </c>
      <c r="E555" s="1" t="s">
        <v>549</v>
      </c>
      <c r="F555" s="1" t="str">
        <f>VLOOKUP(Table6[[#This Row],[نام کارشناس دفتر فنی]],Table1[],3,0)</f>
        <v>مدیر کنترل فرآیند و کیفیت</v>
      </c>
      <c r="G555" s="1" t="s">
        <v>1540</v>
      </c>
      <c r="H555" s="1" t="str">
        <f>VLOOKUP(Table6[[#This Row],[نام شخص کارشناس نظارت]],Table1[],3,0)</f>
        <v>کارشناس تولید و فرایند نظارت</v>
      </c>
      <c r="I555" s="1">
        <f>COUNTIF(Table2[کد سیستم],Table6[[#This Row],[کد سیستم]])</f>
        <v>1</v>
      </c>
    </row>
    <row r="556" spans="1:9" x14ac:dyDescent="0.25">
      <c r="A556" s="1">
        <v>555</v>
      </c>
      <c r="B556" s="1" t="s">
        <v>2654</v>
      </c>
      <c r="C556" s="1">
        <v>1350</v>
      </c>
      <c r="D556" s="1" t="s">
        <v>3986</v>
      </c>
      <c r="E556" s="1" t="s">
        <v>549</v>
      </c>
      <c r="F556" s="1" t="str">
        <f>VLOOKUP(Table6[[#This Row],[نام کارشناس دفتر فنی]],Table1[],3,0)</f>
        <v>مدیر کنترل فرآیند و کیفیت</v>
      </c>
      <c r="G556" s="1" t="s">
        <v>1540</v>
      </c>
      <c r="H556" s="1" t="str">
        <f>VLOOKUP(Table6[[#This Row],[نام شخص کارشناس نظارت]],Table1[],3,0)</f>
        <v>کارشناس تولید و فرایند نظارت</v>
      </c>
      <c r="I556" s="1">
        <f>COUNTIF(Table2[کد سیستم],Table6[[#This Row],[کد سیستم]])</f>
        <v>1</v>
      </c>
    </row>
    <row r="557" spans="1:9" x14ac:dyDescent="0.25">
      <c r="A557" s="1">
        <v>556</v>
      </c>
      <c r="B557" s="1" t="s">
        <v>2656</v>
      </c>
      <c r="C557" s="1" t="s">
        <v>2656</v>
      </c>
      <c r="D557" s="1" t="s">
        <v>3986</v>
      </c>
      <c r="E557" s="1" t="s">
        <v>549</v>
      </c>
      <c r="F557" s="1" t="str">
        <f>VLOOKUP(Table6[[#This Row],[نام کارشناس دفتر فنی]],Table1[],3,0)</f>
        <v>مدیر کنترل فرآیند و کیفیت</v>
      </c>
      <c r="G557" s="1" t="s">
        <v>1540</v>
      </c>
      <c r="H557" s="1" t="str">
        <f>VLOOKUP(Table6[[#This Row],[نام شخص کارشناس نظارت]],Table1[],3,0)</f>
        <v>کارشناس تولید و فرایند نظارت</v>
      </c>
      <c r="I557" s="1">
        <f>COUNTIF(Table2[کد سیستم],Table6[[#This Row],[کد سیستم]])</f>
        <v>1</v>
      </c>
    </row>
    <row r="558" spans="1:9" x14ac:dyDescent="0.25">
      <c r="A558" s="1">
        <v>557</v>
      </c>
      <c r="B558" s="1" t="s">
        <v>2658</v>
      </c>
      <c r="C558" s="1" t="s">
        <v>2658</v>
      </c>
      <c r="D558" s="1" t="s">
        <v>3986</v>
      </c>
      <c r="E558" s="1" t="s">
        <v>549</v>
      </c>
      <c r="F558" s="1" t="str">
        <f>VLOOKUP(Table6[[#This Row],[نام کارشناس دفتر فنی]],Table1[],3,0)</f>
        <v>مدیر کنترل فرآیند و کیفیت</v>
      </c>
      <c r="G558" s="1" t="s">
        <v>1540</v>
      </c>
      <c r="H558" s="1" t="str">
        <f>VLOOKUP(Table6[[#This Row],[نام شخص کارشناس نظارت]],Table1[],3,0)</f>
        <v>کارشناس تولید و فرایند نظارت</v>
      </c>
      <c r="I558" s="1">
        <f>COUNTIF(Table2[کد سیستم],Table6[[#This Row],[کد سیستم]])</f>
        <v>1</v>
      </c>
    </row>
    <row r="559" spans="1:9" x14ac:dyDescent="0.25">
      <c r="A559" s="1">
        <v>558</v>
      </c>
      <c r="B559" s="1" t="s">
        <v>2660</v>
      </c>
      <c r="C559" s="1" t="s">
        <v>2660</v>
      </c>
      <c r="D559" s="1" t="s">
        <v>3986</v>
      </c>
      <c r="E559" s="1" t="s">
        <v>549</v>
      </c>
      <c r="F559" s="1" t="str">
        <f>VLOOKUP(Table6[[#This Row],[نام کارشناس دفتر فنی]],Table1[],3,0)</f>
        <v>مدیر کنترل فرآیند و کیفیت</v>
      </c>
      <c r="G559" s="1" t="s">
        <v>1540</v>
      </c>
      <c r="H559" s="1" t="str">
        <f>VLOOKUP(Table6[[#This Row],[نام شخص کارشناس نظارت]],Table1[],3,0)</f>
        <v>کارشناس تولید و فرایند نظارت</v>
      </c>
      <c r="I559" s="1">
        <f>COUNTIF(Table2[کد سیستم],Table6[[#This Row],[کد سیستم]])</f>
        <v>1</v>
      </c>
    </row>
    <row r="560" spans="1:9" x14ac:dyDescent="0.25">
      <c r="A560" s="1">
        <v>559</v>
      </c>
      <c r="B560" s="1" t="s">
        <v>2662</v>
      </c>
      <c r="C560" s="1" t="s">
        <v>2662</v>
      </c>
      <c r="D560" s="1" t="s">
        <v>3986</v>
      </c>
      <c r="E560" s="1" t="s">
        <v>549</v>
      </c>
      <c r="F560" s="1" t="str">
        <f>VLOOKUP(Table6[[#This Row],[نام کارشناس دفتر فنی]],Table1[],3,0)</f>
        <v>مدیر کنترل فرآیند و کیفیت</v>
      </c>
      <c r="G560" s="1" t="s">
        <v>1540</v>
      </c>
      <c r="H560" s="1" t="str">
        <f>VLOOKUP(Table6[[#This Row],[نام شخص کارشناس نظارت]],Table1[],3,0)</f>
        <v>کارشناس تولید و فرایند نظارت</v>
      </c>
      <c r="I560" s="1">
        <f>COUNTIF(Table2[کد سیستم],Table6[[#This Row],[کد سیستم]])</f>
        <v>1</v>
      </c>
    </row>
    <row r="561" spans="1:9" x14ac:dyDescent="0.25">
      <c r="A561" s="1">
        <v>560</v>
      </c>
      <c r="B561" s="1" t="s">
        <v>2664</v>
      </c>
      <c r="C561" s="1" t="s">
        <v>2664</v>
      </c>
      <c r="D561" s="1" t="s">
        <v>3986</v>
      </c>
      <c r="E561" s="1" t="s">
        <v>549</v>
      </c>
      <c r="F561" s="1" t="str">
        <f>VLOOKUP(Table6[[#This Row],[نام کارشناس دفتر فنی]],Table1[],3,0)</f>
        <v>مدیر کنترل فرآیند و کیفیت</v>
      </c>
      <c r="G561" s="1" t="s">
        <v>1540</v>
      </c>
      <c r="H561" s="1" t="str">
        <f>VLOOKUP(Table6[[#This Row],[نام شخص کارشناس نظارت]],Table1[],3,0)</f>
        <v>کارشناس تولید و فرایند نظارت</v>
      </c>
      <c r="I561" s="1">
        <f>COUNTIF(Table2[کد سیستم],Table6[[#This Row],[کد سیستم]])</f>
        <v>1</v>
      </c>
    </row>
    <row r="562" spans="1:9" x14ac:dyDescent="0.25">
      <c r="A562" s="1">
        <v>561</v>
      </c>
      <c r="B562" s="1" t="s">
        <v>2666</v>
      </c>
      <c r="C562" s="1" t="s">
        <v>2666</v>
      </c>
      <c r="D562" s="1" t="s">
        <v>3986</v>
      </c>
      <c r="E562" s="1" t="s">
        <v>549</v>
      </c>
      <c r="F562" s="1" t="str">
        <f>VLOOKUP(Table6[[#This Row],[نام کارشناس دفتر فنی]],Table1[],3,0)</f>
        <v>مدیر کنترل فرآیند و کیفیت</v>
      </c>
      <c r="G562" s="1" t="s">
        <v>1540</v>
      </c>
      <c r="H562" s="1" t="str">
        <f>VLOOKUP(Table6[[#This Row],[نام شخص کارشناس نظارت]],Table1[],3,0)</f>
        <v>کارشناس تولید و فرایند نظارت</v>
      </c>
      <c r="I562" s="1">
        <f>COUNTIF(Table2[کد سیستم],Table6[[#This Row],[کد سیستم]])</f>
        <v>1</v>
      </c>
    </row>
    <row r="563" spans="1:9" x14ac:dyDescent="0.25">
      <c r="A563" s="1">
        <v>562</v>
      </c>
      <c r="B563" s="1" t="s">
        <v>2668</v>
      </c>
      <c r="C563" s="1" t="s">
        <v>2668</v>
      </c>
      <c r="D563" s="1" t="s">
        <v>3986</v>
      </c>
      <c r="E563" s="1" t="s">
        <v>549</v>
      </c>
      <c r="F563" s="1" t="str">
        <f>VLOOKUP(Table6[[#This Row],[نام کارشناس دفتر فنی]],Table1[],3,0)</f>
        <v>مدیر کنترل فرآیند و کیفیت</v>
      </c>
      <c r="G563" s="1" t="s">
        <v>1540</v>
      </c>
      <c r="H563" s="1" t="str">
        <f>VLOOKUP(Table6[[#This Row],[نام شخص کارشناس نظارت]],Table1[],3,0)</f>
        <v>کارشناس تولید و فرایند نظارت</v>
      </c>
      <c r="I563" s="1">
        <f>COUNTIF(Table2[کد سیستم],Table6[[#This Row],[کد سیستم]])</f>
        <v>1</v>
      </c>
    </row>
    <row r="564" spans="1:9" x14ac:dyDescent="0.25">
      <c r="A564" s="1">
        <v>563</v>
      </c>
      <c r="B564" s="1" t="s">
        <v>2670</v>
      </c>
      <c r="C564" s="1" t="s">
        <v>2670</v>
      </c>
      <c r="D564" s="1" t="s">
        <v>3986</v>
      </c>
      <c r="E564" s="1" t="s">
        <v>549</v>
      </c>
      <c r="F564" s="1" t="str">
        <f>VLOOKUP(Table6[[#This Row],[نام کارشناس دفتر فنی]],Table1[],3,0)</f>
        <v>مدیر کنترل فرآیند و کیفیت</v>
      </c>
      <c r="G564" s="1" t="s">
        <v>1540</v>
      </c>
      <c r="H564" s="1" t="str">
        <f>VLOOKUP(Table6[[#This Row],[نام شخص کارشناس نظارت]],Table1[],3,0)</f>
        <v>کارشناس تولید و فرایند نظارت</v>
      </c>
      <c r="I564" s="1">
        <f>COUNTIF(Table2[کد سیستم],Table6[[#This Row],[کد سیستم]])</f>
        <v>1</v>
      </c>
    </row>
    <row r="565" spans="1:9" x14ac:dyDescent="0.25">
      <c r="A565" s="1">
        <v>564</v>
      </c>
      <c r="B565" s="1" t="s">
        <v>2672</v>
      </c>
      <c r="C565" s="1" t="s">
        <v>2672</v>
      </c>
      <c r="D565" s="1" t="s">
        <v>3986</v>
      </c>
      <c r="E565" s="1" t="s">
        <v>549</v>
      </c>
      <c r="F565" s="1" t="str">
        <f>VLOOKUP(Table6[[#This Row],[نام کارشناس دفتر فنی]],Table1[],3,0)</f>
        <v>مدیر کنترل فرآیند و کیفیت</v>
      </c>
      <c r="G565" s="1" t="s">
        <v>1540</v>
      </c>
      <c r="H565" s="1" t="str">
        <f>VLOOKUP(Table6[[#This Row],[نام شخص کارشناس نظارت]],Table1[],3,0)</f>
        <v>کارشناس تولید و فرایند نظارت</v>
      </c>
      <c r="I565" s="1">
        <f>COUNTIF(Table2[کد سیستم],Table6[[#This Row],[کد سیستم]])</f>
        <v>1</v>
      </c>
    </row>
    <row r="566" spans="1:9" x14ac:dyDescent="0.25">
      <c r="A566" s="1">
        <v>565</v>
      </c>
      <c r="B566" s="1" t="s">
        <v>2674</v>
      </c>
      <c r="C566" s="1">
        <v>1360</v>
      </c>
      <c r="D566" s="1" t="s">
        <v>3986</v>
      </c>
      <c r="E566" s="1" t="s">
        <v>549</v>
      </c>
      <c r="F566" s="1" t="str">
        <f>VLOOKUP(Table6[[#This Row],[نام کارشناس دفتر فنی]],Table1[],3,0)</f>
        <v>مدیر کنترل فرآیند و کیفیت</v>
      </c>
      <c r="G566" s="1" t="s">
        <v>1540</v>
      </c>
      <c r="H566" s="1" t="str">
        <f>VLOOKUP(Table6[[#This Row],[نام شخص کارشناس نظارت]],Table1[],3,0)</f>
        <v>کارشناس تولید و فرایند نظارت</v>
      </c>
      <c r="I566" s="1">
        <f>COUNTIF(Table2[کد سیستم],Table6[[#This Row],[کد سیستم]])</f>
        <v>1</v>
      </c>
    </row>
    <row r="567" spans="1:9" x14ac:dyDescent="0.25">
      <c r="A567" s="1">
        <v>566</v>
      </c>
      <c r="B567" s="1" t="s">
        <v>2676</v>
      </c>
      <c r="C567" s="1" t="s">
        <v>2676</v>
      </c>
      <c r="D567" s="1" t="s">
        <v>3986</v>
      </c>
      <c r="E567" s="1" t="s">
        <v>549</v>
      </c>
      <c r="F567" s="1" t="str">
        <f>VLOOKUP(Table6[[#This Row],[نام کارشناس دفتر فنی]],Table1[],3,0)</f>
        <v>مدیر کنترل فرآیند و کیفیت</v>
      </c>
      <c r="G567" s="1" t="s">
        <v>1540</v>
      </c>
      <c r="H567" s="1" t="str">
        <f>VLOOKUP(Table6[[#This Row],[نام شخص کارشناس نظارت]],Table1[],3,0)</f>
        <v>کارشناس تولید و فرایند نظارت</v>
      </c>
      <c r="I567" s="1">
        <f>COUNTIF(Table2[کد سیستم],Table6[[#This Row],[کد سیستم]])</f>
        <v>1</v>
      </c>
    </row>
    <row r="568" spans="1:9" x14ac:dyDescent="0.25">
      <c r="A568" s="1">
        <v>567</v>
      </c>
      <c r="B568" s="1" t="s">
        <v>2678</v>
      </c>
      <c r="C568" s="1" t="s">
        <v>2678</v>
      </c>
      <c r="D568" s="1" t="s">
        <v>3986</v>
      </c>
      <c r="E568" s="1" t="s">
        <v>549</v>
      </c>
      <c r="F568" s="1" t="str">
        <f>VLOOKUP(Table6[[#This Row],[نام کارشناس دفتر فنی]],Table1[],3,0)</f>
        <v>مدیر کنترل فرآیند و کیفیت</v>
      </c>
      <c r="G568" s="1" t="s">
        <v>1540</v>
      </c>
      <c r="H568" s="1" t="str">
        <f>VLOOKUP(Table6[[#This Row],[نام شخص کارشناس نظارت]],Table1[],3,0)</f>
        <v>کارشناس تولید و فرایند نظارت</v>
      </c>
      <c r="I568" s="1">
        <f>COUNTIF(Table2[کد سیستم],Table6[[#This Row],[کد سیستم]])</f>
        <v>1</v>
      </c>
    </row>
    <row r="569" spans="1:9" x14ac:dyDescent="0.25">
      <c r="A569" s="1">
        <v>568</v>
      </c>
      <c r="B569" s="1" t="s">
        <v>2680</v>
      </c>
      <c r="C569" s="1" t="s">
        <v>2680</v>
      </c>
      <c r="D569" s="1" t="s">
        <v>3986</v>
      </c>
      <c r="E569" s="1" t="s">
        <v>549</v>
      </c>
      <c r="F569" s="1" t="str">
        <f>VLOOKUP(Table6[[#This Row],[نام کارشناس دفتر فنی]],Table1[],3,0)</f>
        <v>مدیر کنترل فرآیند و کیفیت</v>
      </c>
      <c r="G569" s="1" t="s">
        <v>1540</v>
      </c>
      <c r="H569" s="1" t="str">
        <f>VLOOKUP(Table6[[#This Row],[نام شخص کارشناس نظارت]],Table1[],3,0)</f>
        <v>کارشناس تولید و فرایند نظارت</v>
      </c>
      <c r="I569" s="1">
        <f>COUNTIF(Table2[کد سیستم],Table6[[#This Row],[کد سیستم]])</f>
        <v>1</v>
      </c>
    </row>
    <row r="570" spans="1:9" x14ac:dyDescent="0.25">
      <c r="A570" s="1">
        <v>569</v>
      </c>
      <c r="B570" s="1" t="s">
        <v>2682</v>
      </c>
      <c r="C570" s="1" t="s">
        <v>2682</v>
      </c>
      <c r="D570" s="1" t="s">
        <v>3986</v>
      </c>
      <c r="E570" s="1" t="s">
        <v>549</v>
      </c>
      <c r="F570" s="1" t="str">
        <f>VLOOKUP(Table6[[#This Row],[نام کارشناس دفتر فنی]],Table1[],3,0)</f>
        <v>مدیر کنترل فرآیند و کیفیت</v>
      </c>
      <c r="G570" s="1" t="s">
        <v>1540</v>
      </c>
      <c r="H570" s="1" t="str">
        <f>VLOOKUP(Table6[[#This Row],[نام شخص کارشناس نظارت]],Table1[],3,0)</f>
        <v>کارشناس تولید و فرایند نظارت</v>
      </c>
      <c r="I570" s="1">
        <f>COUNTIF(Table2[کد سیستم],Table6[[#This Row],[کد سیستم]])</f>
        <v>1</v>
      </c>
    </row>
    <row r="571" spans="1:9" x14ac:dyDescent="0.25">
      <c r="A571" s="1">
        <v>570</v>
      </c>
      <c r="B571" s="1" t="s">
        <v>2684</v>
      </c>
      <c r="C571" s="1" t="s">
        <v>2684</v>
      </c>
      <c r="D571" s="1" t="s">
        <v>3986</v>
      </c>
      <c r="E571" s="1" t="s">
        <v>549</v>
      </c>
      <c r="F571" s="1" t="str">
        <f>VLOOKUP(Table6[[#This Row],[نام کارشناس دفتر فنی]],Table1[],3,0)</f>
        <v>مدیر کنترل فرآیند و کیفیت</v>
      </c>
      <c r="G571" s="1" t="s">
        <v>1540</v>
      </c>
      <c r="H571" s="1" t="str">
        <f>VLOOKUP(Table6[[#This Row],[نام شخص کارشناس نظارت]],Table1[],3,0)</f>
        <v>کارشناس تولید و فرایند نظارت</v>
      </c>
      <c r="I571" s="1">
        <f>COUNTIF(Table2[کد سیستم],Table6[[#This Row],[کد سیستم]])</f>
        <v>1</v>
      </c>
    </row>
    <row r="572" spans="1:9" x14ac:dyDescent="0.25">
      <c r="A572" s="1">
        <v>571</v>
      </c>
      <c r="B572" s="1" t="s">
        <v>2686</v>
      </c>
      <c r="C572" s="1" t="s">
        <v>2686</v>
      </c>
      <c r="D572" s="1" t="s">
        <v>3986</v>
      </c>
      <c r="E572" s="1" t="s">
        <v>549</v>
      </c>
      <c r="F572" s="1" t="str">
        <f>VLOOKUP(Table6[[#This Row],[نام کارشناس دفتر فنی]],Table1[],3,0)</f>
        <v>مدیر کنترل فرآیند و کیفیت</v>
      </c>
      <c r="G572" s="1" t="s">
        <v>1540</v>
      </c>
      <c r="H572" s="1" t="str">
        <f>VLOOKUP(Table6[[#This Row],[نام شخص کارشناس نظارت]],Table1[],3,0)</f>
        <v>کارشناس تولید و فرایند نظارت</v>
      </c>
      <c r="I572" s="1">
        <f>COUNTIF(Table2[کد سیستم],Table6[[#This Row],[کد سیستم]])</f>
        <v>1</v>
      </c>
    </row>
    <row r="573" spans="1:9" x14ac:dyDescent="0.25">
      <c r="A573" s="1">
        <v>572</v>
      </c>
      <c r="B573" s="1" t="s">
        <v>2688</v>
      </c>
      <c r="C573" s="1">
        <v>1370</v>
      </c>
      <c r="D573" s="1" t="s">
        <v>3986</v>
      </c>
      <c r="E573" s="1" t="s">
        <v>549</v>
      </c>
      <c r="F573" s="1" t="str">
        <f>VLOOKUP(Table6[[#This Row],[نام کارشناس دفتر فنی]],Table1[],3,0)</f>
        <v>مدیر کنترل فرآیند و کیفیت</v>
      </c>
      <c r="G573" s="1" t="s">
        <v>1540</v>
      </c>
      <c r="H573" s="1" t="str">
        <f>VLOOKUP(Table6[[#This Row],[نام شخص کارشناس نظارت]],Table1[],3,0)</f>
        <v>کارشناس تولید و فرایند نظارت</v>
      </c>
      <c r="I573" s="1">
        <f>COUNTIF(Table2[کد سیستم],Table6[[#This Row],[کد سیستم]])</f>
        <v>1</v>
      </c>
    </row>
    <row r="574" spans="1:9" x14ac:dyDescent="0.25">
      <c r="A574" s="1">
        <v>573</v>
      </c>
      <c r="B574" s="1" t="s">
        <v>2690</v>
      </c>
      <c r="C574" s="1" t="s">
        <v>2690</v>
      </c>
      <c r="D574" s="1" t="s">
        <v>3986</v>
      </c>
      <c r="E574" s="1" t="s">
        <v>549</v>
      </c>
      <c r="F574" s="1" t="str">
        <f>VLOOKUP(Table6[[#This Row],[نام کارشناس دفتر فنی]],Table1[],3,0)</f>
        <v>مدیر کنترل فرآیند و کیفیت</v>
      </c>
      <c r="G574" s="1" t="s">
        <v>1540</v>
      </c>
      <c r="H574" s="1" t="str">
        <f>VLOOKUP(Table6[[#This Row],[نام شخص کارشناس نظارت]],Table1[],3,0)</f>
        <v>کارشناس تولید و فرایند نظارت</v>
      </c>
      <c r="I574" s="1">
        <f>COUNTIF(Table2[کد سیستم],Table6[[#This Row],[کد سیستم]])</f>
        <v>1</v>
      </c>
    </row>
    <row r="575" spans="1:9" x14ac:dyDescent="0.25">
      <c r="A575" s="1">
        <v>574</v>
      </c>
      <c r="B575" s="1" t="s">
        <v>2692</v>
      </c>
      <c r="C575" s="1">
        <v>1380</v>
      </c>
      <c r="D575" s="1" t="s">
        <v>3986</v>
      </c>
      <c r="E575" s="1" t="s">
        <v>549</v>
      </c>
      <c r="F575" s="1" t="str">
        <f>VLOOKUP(Table6[[#This Row],[نام کارشناس دفتر فنی]],Table1[],3,0)</f>
        <v>مدیر کنترل فرآیند و کیفیت</v>
      </c>
      <c r="G575" s="1" t="s">
        <v>1540</v>
      </c>
      <c r="H575" s="1" t="str">
        <f>VLOOKUP(Table6[[#This Row],[نام شخص کارشناس نظارت]],Table1[],3,0)</f>
        <v>کارشناس تولید و فرایند نظارت</v>
      </c>
      <c r="I575" s="1">
        <f>COUNTIF(Table2[کد سیستم],Table6[[#This Row],[کد سیستم]])</f>
        <v>1</v>
      </c>
    </row>
    <row r="576" spans="1:9" x14ac:dyDescent="0.25">
      <c r="A576" s="1">
        <v>575</v>
      </c>
      <c r="B576" s="1" t="s">
        <v>2694</v>
      </c>
      <c r="C576" s="1">
        <v>1390</v>
      </c>
      <c r="D576" s="1" t="s">
        <v>3986</v>
      </c>
      <c r="E576" s="1" t="s">
        <v>549</v>
      </c>
      <c r="F576" s="1" t="str">
        <f>VLOOKUP(Table6[[#This Row],[نام کارشناس دفتر فنی]],Table1[],3,0)</f>
        <v>مدیر کنترل فرآیند و کیفیت</v>
      </c>
      <c r="G576" s="1" t="s">
        <v>1540</v>
      </c>
      <c r="H576" s="1" t="str">
        <f>VLOOKUP(Table6[[#This Row],[نام شخص کارشناس نظارت]],Table1[],3,0)</f>
        <v>کارشناس تولید و فرایند نظارت</v>
      </c>
      <c r="I576" s="1">
        <f>COUNTIF(Table2[کد سیستم],Table6[[#This Row],[کد سیستم]])</f>
        <v>1</v>
      </c>
    </row>
    <row r="577" spans="1:9" x14ac:dyDescent="0.25">
      <c r="A577" s="1">
        <v>576</v>
      </c>
      <c r="B577" s="1" t="s">
        <v>2696</v>
      </c>
      <c r="C577" s="1" t="s">
        <v>2696</v>
      </c>
      <c r="D577" s="1" t="s">
        <v>3986</v>
      </c>
      <c r="E577" s="1" t="s">
        <v>549</v>
      </c>
      <c r="F577" s="1" t="str">
        <f>VLOOKUP(Table6[[#This Row],[نام کارشناس دفتر فنی]],Table1[],3,0)</f>
        <v>مدیر کنترل فرآیند و کیفیت</v>
      </c>
      <c r="G577" s="1" t="s">
        <v>1540</v>
      </c>
      <c r="H577" s="1" t="str">
        <f>VLOOKUP(Table6[[#This Row],[نام شخص کارشناس نظارت]],Table1[],3,0)</f>
        <v>کارشناس تولید و فرایند نظارت</v>
      </c>
      <c r="I577" s="1">
        <f>COUNTIF(Table2[کد سیستم],Table6[[#This Row],[کد سیستم]])</f>
        <v>1</v>
      </c>
    </row>
    <row r="578" spans="1:9" x14ac:dyDescent="0.25">
      <c r="A578" s="1">
        <v>577</v>
      </c>
      <c r="B578" s="1" t="s">
        <v>2698</v>
      </c>
      <c r="C578" s="1" t="s">
        <v>2698</v>
      </c>
      <c r="D578" s="1" t="s">
        <v>3986</v>
      </c>
      <c r="E578" s="1" t="s">
        <v>549</v>
      </c>
      <c r="F578" s="1" t="str">
        <f>VLOOKUP(Table6[[#This Row],[نام کارشناس دفتر فنی]],Table1[],3,0)</f>
        <v>مدیر کنترل فرآیند و کیفیت</v>
      </c>
      <c r="G578" s="1" t="s">
        <v>1540</v>
      </c>
      <c r="H578" s="1" t="str">
        <f>VLOOKUP(Table6[[#This Row],[نام شخص کارشناس نظارت]],Table1[],3,0)</f>
        <v>کارشناس تولید و فرایند نظارت</v>
      </c>
      <c r="I578" s="1">
        <f>COUNTIF(Table2[کد سیستم],Table6[[#This Row],[کد سیستم]])</f>
        <v>1</v>
      </c>
    </row>
    <row r="579" spans="1:9" x14ac:dyDescent="0.25">
      <c r="A579" s="1">
        <v>578</v>
      </c>
      <c r="B579" s="1" t="s">
        <v>2700</v>
      </c>
      <c r="C579" s="1" t="s">
        <v>2700</v>
      </c>
      <c r="D579" s="1" t="s">
        <v>3986</v>
      </c>
      <c r="E579" s="1" t="s">
        <v>549</v>
      </c>
      <c r="F579" s="1" t="str">
        <f>VLOOKUP(Table6[[#This Row],[نام کارشناس دفتر فنی]],Table1[],3,0)</f>
        <v>مدیر کنترل فرآیند و کیفیت</v>
      </c>
      <c r="G579" s="1" t="s">
        <v>1540</v>
      </c>
      <c r="H579" s="1" t="str">
        <f>VLOOKUP(Table6[[#This Row],[نام شخص کارشناس نظارت]],Table1[],3,0)</f>
        <v>کارشناس تولید و فرایند نظارت</v>
      </c>
      <c r="I579" s="1">
        <f>COUNTIF(Table2[کد سیستم],Table6[[#This Row],[کد سیستم]])</f>
        <v>1</v>
      </c>
    </row>
    <row r="580" spans="1:9" x14ac:dyDescent="0.25">
      <c r="A580" s="1">
        <v>579</v>
      </c>
      <c r="B580" s="1" t="s">
        <v>2702</v>
      </c>
      <c r="C580" s="1" t="s">
        <v>2702</v>
      </c>
      <c r="D580" s="1" t="s">
        <v>3986</v>
      </c>
      <c r="E580" s="1" t="s">
        <v>549</v>
      </c>
      <c r="F580" s="1" t="str">
        <f>VLOOKUP(Table6[[#This Row],[نام کارشناس دفتر فنی]],Table1[],3,0)</f>
        <v>مدیر کنترل فرآیند و کیفیت</v>
      </c>
      <c r="G580" s="1" t="s">
        <v>1540</v>
      </c>
      <c r="H580" s="1" t="str">
        <f>VLOOKUP(Table6[[#This Row],[نام شخص کارشناس نظارت]],Table1[],3,0)</f>
        <v>کارشناس تولید و فرایند نظارت</v>
      </c>
      <c r="I580" s="1">
        <f>COUNTIF(Table2[کد سیستم],Table6[[#This Row],[کد سیستم]])</f>
        <v>1</v>
      </c>
    </row>
    <row r="581" spans="1:9" x14ac:dyDescent="0.25">
      <c r="A581" s="1">
        <v>580</v>
      </c>
      <c r="B581" s="1" t="s">
        <v>2704</v>
      </c>
      <c r="C581" s="1">
        <v>1400</v>
      </c>
      <c r="D581" s="1" t="s">
        <v>3986</v>
      </c>
      <c r="E581" s="1" t="s">
        <v>549</v>
      </c>
      <c r="F581" s="1" t="str">
        <f>VLOOKUP(Table6[[#This Row],[نام کارشناس دفتر فنی]],Table1[],3,0)</f>
        <v>مدیر کنترل فرآیند و کیفیت</v>
      </c>
      <c r="G581" s="1" t="s">
        <v>1540</v>
      </c>
      <c r="H581" s="1" t="str">
        <f>VLOOKUP(Table6[[#This Row],[نام شخص کارشناس نظارت]],Table1[],3,0)</f>
        <v>کارشناس تولید و فرایند نظارت</v>
      </c>
      <c r="I581" s="1">
        <f>COUNTIF(Table2[کد سیستم],Table6[[#This Row],[کد سیستم]])</f>
        <v>1</v>
      </c>
    </row>
    <row r="582" spans="1:9" x14ac:dyDescent="0.25">
      <c r="A582" s="1">
        <v>581</v>
      </c>
      <c r="B582" s="1" t="s">
        <v>2706</v>
      </c>
      <c r="C582" s="1" t="s">
        <v>2706</v>
      </c>
      <c r="D582" s="1" t="s">
        <v>3986</v>
      </c>
      <c r="E582" s="1" t="s">
        <v>549</v>
      </c>
      <c r="F582" s="1" t="str">
        <f>VLOOKUP(Table6[[#This Row],[نام کارشناس دفتر فنی]],Table1[],3,0)</f>
        <v>مدیر کنترل فرآیند و کیفیت</v>
      </c>
      <c r="G582" s="1" t="s">
        <v>1540</v>
      </c>
      <c r="H582" s="1" t="str">
        <f>VLOOKUP(Table6[[#This Row],[نام شخص کارشناس نظارت]],Table1[],3,0)</f>
        <v>کارشناس تولید و فرایند نظارت</v>
      </c>
      <c r="I582" s="1">
        <f>COUNTIF(Table2[کد سیستم],Table6[[#This Row],[کد سیستم]])</f>
        <v>1</v>
      </c>
    </row>
    <row r="583" spans="1:9" x14ac:dyDescent="0.25">
      <c r="A583" s="1">
        <v>582</v>
      </c>
      <c r="B583" s="1" t="s">
        <v>2708</v>
      </c>
      <c r="C583" s="1" t="s">
        <v>2708</v>
      </c>
      <c r="D583" s="1" t="s">
        <v>3986</v>
      </c>
      <c r="E583" s="1" t="s">
        <v>549</v>
      </c>
      <c r="F583" s="1" t="str">
        <f>VLOOKUP(Table6[[#This Row],[نام کارشناس دفتر فنی]],Table1[],3,0)</f>
        <v>مدیر کنترل فرآیند و کیفیت</v>
      </c>
      <c r="G583" s="1" t="s">
        <v>1540</v>
      </c>
      <c r="H583" s="1" t="str">
        <f>VLOOKUP(Table6[[#This Row],[نام شخص کارشناس نظارت]],Table1[],3,0)</f>
        <v>کارشناس تولید و فرایند نظارت</v>
      </c>
      <c r="I583" s="1">
        <f>COUNTIF(Table2[کد سیستم],Table6[[#This Row],[کد سیستم]])</f>
        <v>1</v>
      </c>
    </row>
    <row r="584" spans="1:9" x14ac:dyDescent="0.25">
      <c r="A584" s="1">
        <v>583</v>
      </c>
      <c r="B584" s="1" t="s">
        <v>2710</v>
      </c>
      <c r="C584" s="1" t="s">
        <v>2710</v>
      </c>
      <c r="D584" s="1" t="s">
        <v>3986</v>
      </c>
      <c r="E584" s="1" t="s">
        <v>549</v>
      </c>
      <c r="F584" s="1" t="str">
        <f>VLOOKUP(Table6[[#This Row],[نام کارشناس دفتر فنی]],Table1[],3,0)</f>
        <v>مدیر کنترل فرآیند و کیفیت</v>
      </c>
      <c r="G584" s="1" t="s">
        <v>1540</v>
      </c>
      <c r="H584" s="1" t="str">
        <f>VLOOKUP(Table6[[#This Row],[نام شخص کارشناس نظارت]],Table1[],3,0)</f>
        <v>کارشناس تولید و فرایند نظارت</v>
      </c>
      <c r="I584" s="1">
        <f>COUNTIF(Table2[کد سیستم],Table6[[#This Row],[کد سیستم]])</f>
        <v>1</v>
      </c>
    </row>
    <row r="585" spans="1:9" x14ac:dyDescent="0.25">
      <c r="A585" s="1">
        <v>584</v>
      </c>
      <c r="B585" s="1" t="s">
        <v>2712</v>
      </c>
      <c r="C585" s="1" t="s">
        <v>2712</v>
      </c>
      <c r="D585" s="1" t="s">
        <v>3986</v>
      </c>
      <c r="E585" s="1" t="s">
        <v>549</v>
      </c>
      <c r="F585" s="1" t="str">
        <f>VLOOKUP(Table6[[#This Row],[نام کارشناس دفتر فنی]],Table1[],3,0)</f>
        <v>مدیر کنترل فرآیند و کیفیت</v>
      </c>
      <c r="G585" s="1" t="s">
        <v>1540</v>
      </c>
      <c r="H585" s="1" t="str">
        <f>VLOOKUP(Table6[[#This Row],[نام شخص کارشناس نظارت]],Table1[],3,0)</f>
        <v>کارشناس تولید و فرایند نظارت</v>
      </c>
      <c r="I585" s="1">
        <f>COUNTIF(Table2[کد سیستم],Table6[[#This Row],[کد سیستم]])</f>
        <v>1</v>
      </c>
    </row>
    <row r="586" spans="1:9" x14ac:dyDescent="0.25">
      <c r="A586" s="1">
        <v>585</v>
      </c>
      <c r="B586" s="1" t="s">
        <v>2714</v>
      </c>
      <c r="C586" s="1" t="s">
        <v>2714</v>
      </c>
      <c r="D586" s="1" t="s">
        <v>3986</v>
      </c>
      <c r="E586" s="1" t="s">
        <v>549</v>
      </c>
      <c r="F586" s="1" t="str">
        <f>VLOOKUP(Table6[[#This Row],[نام کارشناس دفتر فنی]],Table1[],3,0)</f>
        <v>مدیر کنترل فرآیند و کیفیت</v>
      </c>
      <c r="G586" s="1" t="s">
        <v>1540</v>
      </c>
      <c r="H586" s="1" t="str">
        <f>VLOOKUP(Table6[[#This Row],[نام شخص کارشناس نظارت]],Table1[],3,0)</f>
        <v>کارشناس تولید و فرایند نظارت</v>
      </c>
      <c r="I586" s="1">
        <f>COUNTIF(Table2[کد سیستم],Table6[[#This Row],[کد سیستم]])</f>
        <v>1</v>
      </c>
    </row>
    <row r="587" spans="1:9" x14ac:dyDescent="0.25">
      <c r="A587" s="1">
        <v>586</v>
      </c>
      <c r="B587" s="1" t="s">
        <v>2716</v>
      </c>
      <c r="C587" s="1">
        <v>150</v>
      </c>
      <c r="D587" s="1" t="s">
        <v>3986</v>
      </c>
      <c r="E587" s="1" t="s">
        <v>549</v>
      </c>
      <c r="F587" s="1" t="str">
        <f>VLOOKUP(Table6[[#This Row],[نام کارشناس دفتر فنی]],Table1[],3,0)</f>
        <v>مدیر کنترل فرآیند و کیفیت</v>
      </c>
      <c r="G587" s="1" t="s">
        <v>1540</v>
      </c>
      <c r="H587" s="1" t="str">
        <f>VLOOKUP(Table6[[#This Row],[نام شخص کارشناس نظارت]],Table1[],3,0)</f>
        <v>کارشناس تولید و فرایند نظارت</v>
      </c>
      <c r="I587" s="1">
        <f>COUNTIF(Table2[کد سیستم],Table6[[#This Row],[کد سیستم]])</f>
        <v>1</v>
      </c>
    </row>
    <row r="588" spans="1:9" x14ac:dyDescent="0.25">
      <c r="A588" s="1">
        <v>587</v>
      </c>
      <c r="B588" s="1" t="s">
        <v>2718</v>
      </c>
      <c r="C588" s="1">
        <v>1500</v>
      </c>
      <c r="D588" s="1" t="s">
        <v>3986</v>
      </c>
      <c r="E588" s="1" t="s">
        <v>549</v>
      </c>
      <c r="F588" s="1" t="str">
        <f>VLOOKUP(Table6[[#This Row],[نام کارشناس دفتر فنی]],Table1[],3,0)</f>
        <v>مدیر کنترل فرآیند و کیفیت</v>
      </c>
      <c r="G588" s="1" t="s">
        <v>1540</v>
      </c>
      <c r="H588" s="1" t="str">
        <f>VLOOKUP(Table6[[#This Row],[نام شخص کارشناس نظارت]],Table1[],3,0)</f>
        <v>کارشناس تولید و فرایند نظارت</v>
      </c>
      <c r="I588" s="1">
        <f>COUNTIF(Table2[کد سیستم],Table6[[#This Row],[کد سیستم]])</f>
        <v>1</v>
      </c>
    </row>
    <row r="589" spans="1:9" x14ac:dyDescent="0.25">
      <c r="A589" s="1">
        <v>588</v>
      </c>
      <c r="B589" s="1" t="s">
        <v>2720</v>
      </c>
      <c r="C589" s="1" t="s">
        <v>2720</v>
      </c>
      <c r="D589" s="1" t="s">
        <v>3986</v>
      </c>
      <c r="E589" s="1" t="s">
        <v>549</v>
      </c>
      <c r="F589" s="1" t="str">
        <f>VLOOKUP(Table6[[#This Row],[نام کارشناس دفتر فنی]],Table1[],3,0)</f>
        <v>مدیر کنترل فرآیند و کیفیت</v>
      </c>
      <c r="G589" s="1" t="s">
        <v>1540</v>
      </c>
      <c r="H589" s="1" t="str">
        <f>VLOOKUP(Table6[[#This Row],[نام شخص کارشناس نظارت]],Table1[],3,0)</f>
        <v>کارشناس تولید و فرایند نظارت</v>
      </c>
      <c r="I589" s="1">
        <f>COUNTIF(Table2[کد سیستم],Table6[[#This Row],[کد سیستم]])</f>
        <v>1</v>
      </c>
    </row>
    <row r="590" spans="1:9" x14ac:dyDescent="0.25">
      <c r="A590" s="1">
        <v>589</v>
      </c>
      <c r="B590" s="1" t="s">
        <v>2722</v>
      </c>
      <c r="C590" s="1">
        <v>1510</v>
      </c>
      <c r="D590" s="1" t="s">
        <v>3986</v>
      </c>
      <c r="E590" s="1" t="s">
        <v>549</v>
      </c>
      <c r="F590" s="1" t="str">
        <f>VLOOKUP(Table6[[#This Row],[نام کارشناس دفتر فنی]],Table1[],3,0)</f>
        <v>مدیر کنترل فرآیند و کیفیت</v>
      </c>
      <c r="G590" s="1" t="s">
        <v>1540</v>
      </c>
      <c r="H590" s="1" t="str">
        <f>VLOOKUP(Table6[[#This Row],[نام شخص کارشناس نظارت]],Table1[],3,0)</f>
        <v>کارشناس تولید و فرایند نظارت</v>
      </c>
      <c r="I590" s="1">
        <f>COUNTIF(Table2[کد سیستم],Table6[[#This Row],[کد سیستم]])</f>
        <v>1</v>
      </c>
    </row>
    <row r="591" spans="1:9" x14ac:dyDescent="0.25">
      <c r="A591" s="1">
        <v>590</v>
      </c>
      <c r="B591" s="1" t="s">
        <v>2724</v>
      </c>
      <c r="C591" s="1" t="s">
        <v>2724</v>
      </c>
      <c r="D591" s="1" t="s">
        <v>3986</v>
      </c>
      <c r="E591" s="1" t="s">
        <v>549</v>
      </c>
      <c r="F591" s="1" t="str">
        <f>VLOOKUP(Table6[[#This Row],[نام کارشناس دفتر فنی]],Table1[],3,0)</f>
        <v>مدیر کنترل فرآیند و کیفیت</v>
      </c>
      <c r="G591" s="1" t="s">
        <v>1540</v>
      </c>
      <c r="H591" s="1" t="str">
        <f>VLOOKUP(Table6[[#This Row],[نام شخص کارشناس نظارت]],Table1[],3,0)</f>
        <v>کارشناس تولید و فرایند نظارت</v>
      </c>
      <c r="I591" s="1">
        <f>COUNTIF(Table2[کد سیستم],Table6[[#This Row],[کد سیستم]])</f>
        <v>1</v>
      </c>
    </row>
    <row r="592" spans="1:9" x14ac:dyDescent="0.25">
      <c r="A592" s="1">
        <v>591</v>
      </c>
      <c r="B592" s="1" t="s">
        <v>2726</v>
      </c>
      <c r="C592" s="1" t="s">
        <v>2726</v>
      </c>
      <c r="D592" s="1" t="s">
        <v>3986</v>
      </c>
      <c r="E592" s="1" t="s">
        <v>549</v>
      </c>
      <c r="F592" s="1" t="str">
        <f>VLOOKUP(Table6[[#This Row],[نام کارشناس دفتر فنی]],Table1[],3,0)</f>
        <v>مدیر کنترل فرآیند و کیفیت</v>
      </c>
      <c r="G592" s="1" t="s">
        <v>1540</v>
      </c>
      <c r="H592" s="1" t="str">
        <f>VLOOKUP(Table6[[#This Row],[نام شخص کارشناس نظارت]],Table1[],3,0)</f>
        <v>کارشناس تولید و فرایند نظارت</v>
      </c>
      <c r="I592" s="1">
        <f>COUNTIF(Table2[کد سیستم],Table6[[#This Row],[کد سیستم]])</f>
        <v>1</v>
      </c>
    </row>
    <row r="593" spans="1:9" x14ac:dyDescent="0.25">
      <c r="A593" s="1">
        <v>592</v>
      </c>
      <c r="B593" s="1" t="s">
        <v>2728</v>
      </c>
      <c r="C593" s="1" t="s">
        <v>2728</v>
      </c>
      <c r="D593" s="1" t="s">
        <v>3986</v>
      </c>
      <c r="E593" s="1" t="s">
        <v>549</v>
      </c>
      <c r="F593" s="1" t="str">
        <f>VLOOKUP(Table6[[#This Row],[نام کارشناس دفتر فنی]],Table1[],3,0)</f>
        <v>مدیر کنترل فرآیند و کیفیت</v>
      </c>
      <c r="G593" s="1" t="s">
        <v>1540</v>
      </c>
      <c r="H593" s="1" t="str">
        <f>VLOOKUP(Table6[[#This Row],[نام شخص کارشناس نظارت]],Table1[],3,0)</f>
        <v>کارشناس تولید و فرایند نظارت</v>
      </c>
      <c r="I593" s="1">
        <f>COUNTIF(Table2[کد سیستم],Table6[[#This Row],[کد سیستم]])</f>
        <v>1</v>
      </c>
    </row>
    <row r="594" spans="1:9" x14ac:dyDescent="0.25">
      <c r="A594" s="1">
        <v>593</v>
      </c>
      <c r="B594" s="1" t="s">
        <v>2730</v>
      </c>
      <c r="C594" s="1" t="s">
        <v>2730</v>
      </c>
      <c r="D594" s="1" t="s">
        <v>3986</v>
      </c>
      <c r="E594" s="1" t="s">
        <v>549</v>
      </c>
      <c r="F594" s="1" t="str">
        <f>VLOOKUP(Table6[[#This Row],[نام کارشناس دفتر فنی]],Table1[],3,0)</f>
        <v>مدیر کنترل فرآیند و کیفیت</v>
      </c>
      <c r="G594" s="1" t="s">
        <v>1540</v>
      </c>
      <c r="H594" s="1" t="str">
        <f>VLOOKUP(Table6[[#This Row],[نام شخص کارشناس نظارت]],Table1[],3,0)</f>
        <v>کارشناس تولید و فرایند نظارت</v>
      </c>
      <c r="I594" s="1">
        <f>COUNTIF(Table2[کد سیستم],Table6[[#This Row],[کد سیستم]])</f>
        <v>1</v>
      </c>
    </row>
    <row r="595" spans="1:9" x14ac:dyDescent="0.25">
      <c r="A595" s="1">
        <v>594</v>
      </c>
      <c r="B595" s="1" t="s">
        <v>2732</v>
      </c>
      <c r="C595" s="1" t="s">
        <v>2732</v>
      </c>
      <c r="D595" s="1" t="s">
        <v>3986</v>
      </c>
      <c r="E595" s="1" t="s">
        <v>549</v>
      </c>
      <c r="F595" s="1" t="str">
        <f>VLOOKUP(Table6[[#This Row],[نام کارشناس دفتر فنی]],Table1[],3,0)</f>
        <v>مدیر کنترل فرآیند و کیفیت</v>
      </c>
      <c r="G595" s="1" t="s">
        <v>1540</v>
      </c>
      <c r="H595" s="1" t="str">
        <f>VLOOKUP(Table6[[#This Row],[نام شخص کارشناس نظارت]],Table1[],3,0)</f>
        <v>کارشناس تولید و فرایند نظارت</v>
      </c>
      <c r="I595" s="1">
        <f>COUNTIF(Table2[کد سیستم],Table6[[#This Row],[کد سیستم]])</f>
        <v>1</v>
      </c>
    </row>
    <row r="596" spans="1:9" x14ac:dyDescent="0.25">
      <c r="A596" s="1">
        <v>595</v>
      </c>
      <c r="B596" s="1" t="s">
        <v>2734</v>
      </c>
      <c r="C596" s="1" t="s">
        <v>2734</v>
      </c>
      <c r="D596" s="1" t="s">
        <v>3986</v>
      </c>
      <c r="E596" s="1" t="s">
        <v>549</v>
      </c>
      <c r="F596" s="1" t="str">
        <f>VLOOKUP(Table6[[#This Row],[نام کارشناس دفتر فنی]],Table1[],3,0)</f>
        <v>مدیر کنترل فرآیند و کیفیت</v>
      </c>
      <c r="G596" s="1" t="s">
        <v>1540</v>
      </c>
      <c r="H596" s="1" t="str">
        <f>VLOOKUP(Table6[[#This Row],[نام شخص کارشناس نظارت]],Table1[],3,0)</f>
        <v>کارشناس تولید و فرایند نظارت</v>
      </c>
      <c r="I596" s="1">
        <f>COUNTIF(Table2[کد سیستم],Table6[[#This Row],[کد سیستم]])</f>
        <v>1</v>
      </c>
    </row>
    <row r="597" spans="1:9" x14ac:dyDescent="0.25">
      <c r="A597" s="1">
        <v>596</v>
      </c>
      <c r="B597" s="1" t="s">
        <v>2736</v>
      </c>
      <c r="C597" s="1" t="s">
        <v>2736</v>
      </c>
      <c r="D597" s="1" t="s">
        <v>3986</v>
      </c>
      <c r="E597" s="1" t="s">
        <v>549</v>
      </c>
      <c r="F597" s="1" t="str">
        <f>VLOOKUP(Table6[[#This Row],[نام کارشناس دفتر فنی]],Table1[],3,0)</f>
        <v>مدیر کنترل فرآیند و کیفیت</v>
      </c>
      <c r="G597" s="1" t="s">
        <v>1540</v>
      </c>
      <c r="H597" s="1" t="str">
        <f>VLOOKUP(Table6[[#This Row],[نام شخص کارشناس نظارت]],Table1[],3,0)</f>
        <v>کارشناس تولید و فرایند نظارت</v>
      </c>
      <c r="I597" s="1">
        <f>COUNTIF(Table2[کد سیستم],Table6[[#This Row],[کد سیستم]])</f>
        <v>1</v>
      </c>
    </row>
    <row r="598" spans="1:9" x14ac:dyDescent="0.25">
      <c r="A598" s="1">
        <v>597</v>
      </c>
      <c r="B598" s="1" t="s">
        <v>2738</v>
      </c>
      <c r="C598" s="1" t="s">
        <v>2738</v>
      </c>
      <c r="D598" s="1" t="s">
        <v>3986</v>
      </c>
      <c r="E598" s="1" t="s">
        <v>549</v>
      </c>
      <c r="F598" s="1" t="str">
        <f>VLOOKUP(Table6[[#This Row],[نام کارشناس دفتر فنی]],Table1[],3,0)</f>
        <v>مدیر کنترل فرآیند و کیفیت</v>
      </c>
      <c r="G598" s="1" t="s">
        <v>1540</v>
      </c>
      <c r="H598" s="1" t="str">
        <f>VLOOKUP(Table6[[#This Row],[نام شخص کارشناس نظارت]],Table1[],3,0)</f>
        <v>کارشناس تولید و فرایند نظارت</v>
      </c>
      <c r="I598" s="1">
        <f>COUNTIF(Table2[کد سیستم],Table6[[#This Row],[کد سیستم]])</f>
        <v>1</v>
      </c>
    </row>
    <row r="599" spans="1:9" x14ac:dyDescent="0.25">
      <c r="A599" s="1">
        <v>598</v>
      </c>
      <c r="B599" s="1" t="s">
        <v>2740</v>
      </c>
      <c r="C599" s="1" t="s">
        <v>2740</v>
      </c>
      <c r="D599" s="1" t="s">
        <v>3986</v>
      </c>
      <c r="E599" s="1" t="s">
        <v>549</v>
      </c>
      <c r="F599" s="1" t="str">
        <f>VLOOKUP(Table6[[#This Row],[نام کارشناس دفتر فنی]],Table1[],3,0)</f>
        <v>مدیر کنترل فرآیند و کیفیت</v>
      </c>
      <c r="G599" s="1" t="s">
        <v>1540</v>
      </c>
      <c r="H599" s="1" t="str">
        <f>VLOOKUP(Table6[[#This Row],[نام شخص کارشناس نظارت]],Table1[],3,0)</f>
        <v>کارشناس تولید و فرایند نظارت</v>
      </c>
      <c r="I599" s="1">
        <f>COUNTIF(Table2[کد سیستم],Table6[[#This Row],[کد سیستم]])</f>
        <v>1</v>
      </c>
    </row>
    <row r="600" spans="1:9" x14ac:dyDescent="0.25">
      <c r="A600" s="1">
        <v>599</v>
      </c>
      <c r="B600" s="1" t="s">
        <v>2742</v>
      </c>
      <c r="C600" s="1" t="s">
        <v>2742</v>
      </c>
      <c r="D600" s="1" t="s">
        <v>3986</v>
      </c>
      <c r="E600" s="1" t="s">
        <v>549</v>
      </c>
      <c r="F600" s="1" t="str">
        <f>VLOOKUP(Table6[[#This Row],[نام کارشناس دفتر فنی]],Table1[],3,0)</f>
        <v>مدیر کنترل فرآیند و کیفیت</v>
      </c>
      <c r="G600" s="1" t="s">
        <v>1540</v>
      </c>
      <c r="H600" s="1" t="str">
        <f>VLOOKUP(Table6[[#This Row],[نام شخص کارشناس نظارت]],Table1[],3,0)</f>
        <v>کارشناس تولید و فرایند نظارت</v>
      </c>
      <c r="I600" s="1">
        <f>COUNTIF(Table2[کد سیستم],Table6[[#This Row],[کد سیستم]])</f>
        <v>1</v>
      </c>
    </row>
    <row r="601" spans="1:9" x14ac:dyDescent="0.25">
      <c r="A601" s="1">
        <v>600</v>
      </c>
      <c r="B601" s="1" t="s">
        <v>2744</v>
      </c>
      <c r="C601" s="1" t="s">
        <v>2744</v>
      </c>
      <c r="D601" s="1" t="s">
        <v>3986</v>
      </c>
      <c r="E601" s="1" t="s">
        <v>549</v>
      </c>
      <c r="F601" s="1" t="str">
        <f>VLOOKUP(Table6[[#This Row],[نام کارشناس دفتر فنی]],Table1[],3,0)</f>
        <v>مدیر کنترل فرآیند و کیفیت</v>
      </c>
      <c r="G601" s="1" t="s">
        <v>1540</v>
      </c>
      <c r="H601" s="1" t="str">
        <f>VLOOKUP(Table6[[#This Row],[نام شخص کارشناس نظارت]],Table1[],3,0)</f>
        <v>کارشناس تولید و فرایند نظارت</v>
      </c>
      <c r="I601" s="1">
        <f>COUNTIF(Table2[کد سیستم],Table6[[#This Row],[کد سیستم]])</f>
        <v>1</v>
      </c>
    </row>
    <row r="602" spans="1:9" x14ac:dyDescent="0.25">
      <c r="A602" s="1">
        <v>601</v>
      </c>
      <c r="B602" s="1" t="s">
        <v>2746</v>
      </c>
      <c r="C602" s="1" t="s">
        <v>2746</v>
      </c>
      <c r="D602" s="1" t="s">
        <v>3986</v>
      </c>
      <c r="E602" s="1" t="s">
        <v>549</v>
      </c>
      <c r="F602" s="1" t="str">
        <f>VLOOKUP(Table6[[#This Row],[نام کارشناس دفتر فنی]],Table1[],3,0)</f>
        <v>مدیر کنترل فرآیند و کیفیت</v>
      </c>
      <c r="G602" s="1" t="s">
        <v>1540</v>
      </c>
      <c r="H602" s="1" t="str">
        <f>VLOOKUP(Table6[[#This Row],[نام شخص کارشناس نظارت]],Table1[],3,0)</f>
        <v>کارشناس تولید و فرایند نظارت</v>
      </c>
      <c r="I602" s="1">
        <f>COUNTIF(Table2[کد سیستم],Table6[[#This Row],[کد سیستم]])</f>
        <v>1</v>
      </c>
    </row>
    <row r="603" spans="1:9" x14ac:dyDescent="0.25">
      <c r="A603" s="1">
        <v>602</v>
      </c>
      <c r="B603" s="1" t="s">
        <v>2748</v>
      </c>
      <c r="C603" s="1" t="s">
        <v>2748</v>
      </c>
      <c r="D603" s="1" t="s">
        <v>3986</v>
      </c>
      <c r="E603" s="1" t="s">
        <v>549</v>
      </c>
      <c r="F603" s="1" t="str">
        <f>VLOOKUP(Table6[[#This Row],[نام کارشناس دفتر فنی]],Table1[],3,0)</f>
        <v>مدیر کنترل فرآیند و کیفیت</v>
      </c>
      <c r="G603" s="1" t="s">
        <v>1540</v>
      </c>
      <c r="H603" s="1" t="str">
        <f>VLOOKUP(Table6[[#This Row],[نام شخص کارشناس نظارت]],Table1[],3,0)</f>
        <v>کارشناس تولید و فرایند نظارت</v>
      </c>
      <c r="I603" s="1">
        <f>COUNTIF(Table2[کد سیستم],Table6[[#This Row],[کد سیستم]])</f>
        <v>1</v>
      </c>
    </row>
    <row r="604" spans="1:9" x14ac:dyDescent="0.25">
      <c r="A604" s="1">
        <v>603</v>
      </c>
      <c r="B604" s="1" t="s">
        <v>2750</v>
      </c>
      <c r="C604" s="1" t="s">
        <v>2750</v>
      </c>
      <c r="D604" s="1" t="s">
        <v>3986</v>
      </c>
      <c r="E604" s="1" t="s">
        <v>549</v>
      </c>
      <c r="F604" s="1" t="str">
        <f>VLOOKUP(Table6[[#This Row],[نام کارشناس دفتر فنی]],Table1[],3,0)</f>
        <v>مدیر کنترل فرآیند و کیفیت</v>
      </c>
      <c r="G604" s="1" t="s">
        <v>1540</v>
      </c>
      <c r="H604" s="1" t="str">
        <f>VLOOKUP(Table6[[#This Row],[نام شخص کارشناس نظارت]],Table1[],3,0)</f>
        <v>کارشناس تولید و فرایند نظارت</v>
      </c>
      <c r="I604" s="1">
        <f>COUNTIF(Table2[کد سیستم],Table6[[#This Row],[کد سیستم]])</f>
        <v>1</v>
      </c>
    </row>
    <row r="605" spans="1:9" x14ac:dyDescent="0.25">
      <c r="A605" s="1">
        <v>604</v>
      </c>
      <c r="B605" s="1" t="s">
        <v>2752</v>
      </c>
      <c r="C605" s="1" t="s">
        <v>2752</v>
      </c>
      <c r="D605" s="1" t="s">
        <v>3986</v>
      </c>
      <c r="E605" s="1" t="s">
        <v>549</v>
      </c>
      <c r="F605" s="1" t="str">
        <f>VLOOKUP(Table6[[#This Row],[نام کارشناس دفتر فنی]],Table1[],3,0)</f>
        <v>مدیر کنترل فرآیند و کیفیت</v>
      </c>
      <c r="G605" s="1" t="s">
        <v>1540</v>
      </c>
      <c r="H605" s="1" t="str">
        <f>VLOOKUP(Table6[[#This Row],[نام شخص کارشناس نظارت]],Table1[],3,0)</f>
        <v>کارشناس تولید و فرایند نظارت</v>
      </c>
      <c r="I605" s="1">
        <f>COUNTIF(Table2[کد سیستم],Table6[[#This Row],[کد سیستم]])</f>
        <v>1</v>
      </c>
    </row>
    <row r="606" spans="1:9" x14ac:dyDescent="0.25">
      <c r="A606" s="1">
        <v>605</v>
      </c>
      <c r="B606" s="1" t="s">
        <v>2754</v>
      </c>
      <c r="C606" s="1" t="s">
        <v>2754</v>
      </c>
      <c r="D606" s="1" t="s">
        <v>3986</v>
      </c>
      <c r="E606" s="1" t="s">
        <v>549</v>
      </c>
      <c r="F606" s="1" t="str">
        <f>VLOOKUP(Table6[[#This Row],[نام کارشناس دفتر فنی]],Table1[],3,0)</f>
        <v>مدیر کنترل فرآیند و کیفیت</v>
      </c>
      <c r="G606" s="1" t="s">
        <v>1540</v>
      </c>
      <c r="H606" s="1" t="str">
        <f>VLOOKUP(Table6[[#This Row],[نام شخص کارشناس نظارت]],Table1[],3,0)</f>
        <v>کارشناس تولید و فرایند نظارت</v>
      </c>
      <c r="I606" s="1">
        <f>COUNTIF(Table2[کد سیستم],Table6[[#This Row],[کد سیستم]])</f>
        <v>1</v>
      </c>
    </row>
    <row r="607" spans="1:9" x14ac:dyDescent="0.25">
      <c r="A607" s="1">
        <v>606</v>
      </c>
      <c r="B607" s="1" t="s">
        <v>2756</v>
      </c>
      <c r="C607" s="1" t="s">
        <v>2756</v>
      </c>
      <c r="D607" s="1" t="s">
        <v>3986</v>
      </c>
      <c r="E607" s="1" t="s">
        <v>549</v>
      </c>
      <c r="F607" s="1" t="str">
        <f>VLOOKUP(Table6[[#This Row],[نام کارشناس دفتر فنی]],Table1[],3,0)</f>
        <v>مدیر کنترل فرآیند و کیفیت</v>
      </c>
      <c r="G607" s="1" t="s">
        <v>1540</v>
      </c>
      <c r="H607" s="1" t="str">
        <f>VLOOKUP(Table6[[#This Row],[نام شخص کارشناس نظارت]],Table1[],3,0)</f>
        <v>کارشناس تولید و فرایند نظارت</v>
      </c>
      <c r="I607" s="1">
        <f>COUNTIF(Table2[کد سیستم],Table6[[#This Row],[کد سیستم]])</f>
        <v>1</v>
      </c>
    </row>
    <row r="608" spans="1:9" x14ac:dyDescent="0.25">
      <c r="A608" s="1">
        <v>607</v>
      </c>
      <c r="B608" s="1" t="s">
        <v>2758</v>
      </c>
      <c r="C608" s="1" t="s">
        <v>2758</v>
      </c>
      <c r="D608" s="1" t="s">
        <v>3986</v>
      </c>
      <c r="E608" s="1" t="s">
        <v>549</v>
      </c>
      <c r="F608" s="1" t="str">
        <f>VLOOKUP(Table6[[#This Row],[نام کارشناس دفتر فنی]],Table1[],3,0)</f>
        <v>مدیر کنترل فرآیند و کیفیت</v>
      </c>
      <c r="G608" s="1" t="s">
        <v>1540</v>
      </c>
      <c r="H608" s="1" t="str">
        <f>VLOOKUP(Table6[[#This Row],[نام شخص کارشناس نظارت]],Table1[],3,0)</f>
        <v>کارشناس تولید و فرایند نظارت</v>
      </c>
      <c r="I608" s="1">
        <f>COUNTIF(Table2[کد سیستم],Table6[[#This Row],[کد سیستم]])</f>
        <v>1</v>
      </c>
    </row>
    <row r="609" spans="1:9" x14ac:dyDescent="0.25">
      <c r="A609" s="1">
        <v>608</v>
      </c>
      <c r="B609" s="1" t="s">
        <v>2760</v>
      </c>
      <c r="C609" s="1" t="s">
        <v>2760</v>
      </c>
      <c r="D609" s="1" t="s">
        <v>3986</v>
      </c>
      <c r="E609" s="1" t="s">
        <v>549</v>
      </c>
      <c r="F609" s="1" t="str">
        <f>VLOOKUP(Table6[[#This Row],[نام کارشناس دفتر فنی]],Table1[],3,0)</f>
        <v>مدیر کنترل فرآیند و کیفیت</v>
      </c>
      <c r="G609" s="1" t="s">
        <v>1540</v>
      </c>
      <c r="H609" s="1" t="str">
        <f>VLOOKUP(Table6[[#This Row],[نام شخص کارشناس نظارت]],Table1[],3,0)</f>
        <v>کارشناس تولید و فرایند نظارت</v>
      </c>
      <c r="I609" s="1">
        <f>COUNTIF(Table2[کد سیستم],Table6[[#This Row],[کد سیستم]])</f>
        <v>1</v>
      </c>
    </row>
    <row r="610" spans="1:9" x14ac:dyDescent="0.25">
      <c r="A610" s="1">
        <v>609</v>
      </c>
      <c r="B610" s="1" t="s">
        <v>2762</v>
      </c>
      <c r="C610" s="1" t="s">
        <v>2762</v>
      </c>
      <c r="D610" s="1" t="s">
        <v>3986</v>
      </c>
      <c r="E610" s="1" t="s">
        <v>549</v>
      </c>
      <c r="F610" s="1" t="str">
        <f>VLOOKUP(Table6[[#This Row],[نام کارشناس دفتر فنی]],Table1[],3,0)</f>
        <v>مدیر کنترل فرآیند و کیفیت</v>
      </c>
      <c r="G610" s="1" t="s">
        <v>1540</v>
      </c>
      <c r="H610" s="1" t="str">
        <f>VLOOKUP(Table6[[#This Row],[نام شخص کارشناس نظارت]],Table1[],3,0)</f>
        <v>کارشناس تولید و فرایند نظارت</v>
      </c>
      <c r="I610" s="1">
        <f>COUNTIF(Table2[کد سیستم],Table6[[#This Row],[کد سیستم]])</f>
        <v>1</v>
      </c>
    </row>
    <row r="611" spans="1:9" x14ac:dyDescent="0.25">
      <c r="A611" s="1">
        <v>610</v>
      </c>
      <c r="B611" s="1" t="s">
        <v>2764</v>
      </c>
      <c r="C611" s="1">
        <v>1520</v>
      </c>
      <c r="D611" s="1" t="s">
        <v>3986</v>
      </c>
      <c r="E611" s="1" t="s">
        <v>549</v>
      </c>
      <c r="F611" s="1" t="str">
        <f>VLOOKUP(Table6[[#This Row],[نام کارشناس دفتر فنی]],Table1[],3,0)</f>
        <v>مدیر کنترل فرآیند و کیفیت</v>
      </c>
      <c r="G611" s="1" t="s">
        <v>1540</v>
      </c>
      <c r="H611" s="1" t="str">
        <f>VLOOKUP(Table6[[#This Row],[نام شخص کارشناس نظارت]],Table1[],3,0)</f>
        <v>کارشناس تولید و فرایند نظارت</v>
      </c>
      <c r="I611" s="1">
        <f>COUNTIF(Table2[کد سیستم],Table6[[#This Row],[کد سیستم]])</f>
        <v>1</v>
      </c>
    </row>
    <row r="612" spans="1:9" x14ac:dyDescent="0.25">
      <c r="A612" s="1">
        <v>611</v>
      </c>
      <c r="B612" s="1" t="s">
        <v>2766</v>
      </c>
      <c r="C612" s="1" t="s">
        <v>2766</v>
      </c>
      <c r="D612" s="1" t="s">
        <v>3986</v>
      </c>
      <c r="E612" s="1" t="s">
        <v>549</v>
      </c>
      <c r="F612" s="1" t="str">
        <f>VLOOKUP(Table6[[#This Row],[نام کارشناس دفتر فنی]],Table1[],3,0)</f>
        <v>مدیر کنترل فرآیند و کیفیت</v>
      </c>
      <c r="G612" s="1" t="s">
        <v>1540</v>
      </c>
      <c r="H612" s="1" t="str">
        <f>VLOOKUP(Table6[[#This Row],[نام شخص کارشناس نظارت]],Table1[],3,0)</f>
        <v>کارشناس تولید و فرایند نظارت</v>
      </c>
      <c r="I612" s="1">
        <f>COUNTIF(Table2[کد سیستم],Table6[[#This Row],[کد سیستم]])</f>
        <v>1</v>
      </c>
    </row>
    <row r="613" spans="1:9" x14ac:dyDescent="0.25">
      <c r="A613" s="1">
        <v>612</v>
      </c>
      <c r="B613" s="1" t="s">
        <v>2768</v>
      </c>
      <c r="C613" s="1" t="s">
        <v>2768</v>
      </c>
      <c r="D613" s="1" t="s">
        <v>3986</v>
      </c>
      <c r="E613" s="1" t="s">
        <v>549</v>
      </c>
      <c r="F613" s="1" t="str">
        <f>VLOOKUP(Table6[[#This Row],[نام کارشناس دفتر فنی]],Table1[],3,0)</f>
        <v>مدیر کنترل فرآیند و کیفیت</v>
      </c>
      <c r="G613" s="1" t="s">
        <v>1540</v>
      </c>
      <c r="H613" s="1" t="str">
        <f>VLOOKUP(Table6[[#This Row],[نام شخص کارشناس نظارت]],Table1[],3,0)</f>
        <v>کارشناس تولید و فرایند نظارت</v>
      </c>
      <c r="I613" s="1">
        <f>COUNTIF(Table2[کد سیستم],Table6[[#This Row],[کد سیستم]])</f>
        <v>1</v>
      </c>
    </row>
    <row r="614" spans="1:9" x14ac:dyDescent="0.25">
      <c r="A614" s="1">
        <v>613</v>
      </c>
      <c r="B614" s="1" t="s">
        <v>2770</v>
      </c>
      <c r="C614" s="1" t="s">
        <v>2770</v>
      </c>
      <c r="D614" s="1" t="s">
        <v>3986</v>
      </c>
      <c r="E614" s="1" t="s">
        <v>549</v>
      </c>
      <c r="F614" s="1" t="str">
        <f>VLOOKUP(Table6[[#This Row],[نام کارشناس دفتر فنی]],Table1[],3,0)</f>
        <v>مدیر کنترل فرآیند و کیفیت</v>
      </c>
      <c r="G614" s="1" t="s">
        <v>1540</v>
      </c>
      <c r="H614" s="1" t="str">
        <f>VLOOKUP(Table6[[#This Row],[نام شخص کارشناس نظارت]],Table1[],3,0)</f>
        <v>کارشناس تولید و فرایند نظارت</v>
      </c>
      <c r="I614" s="1">
        <f>COUNTIF(Table2[کد سیستم],Table6[[#This Row],[کد سیستم]])</f>
        <v>1</v>
      </c>
    </row>
    <row r="615" spans="1:9" x14ac:dyDescent="0.25">
      <c r="A615" s="1">
        <v>614</v>
      </c>
      <c r="B615" s="1" t="s">
        <v>2772</v>
      </c>
      <c r="C615" s="1" t="s">
        <v>2772</v>
      </c>
      <c r="D615" s="1" t="s">
        <v>3986</v>
      </c>
      <c r="E615" s="1" t="s">
        <v>549</v>
      </c>
      <c r="F615" s="1" t="str">
        <f>VLOOKUP(Table6[[#This Row],[نام کارشناس دفتر فنی]],Table1[],3,0)</f>
        <v>مدیر کنترل فرآیند و کیفیت</v>
      </c>
      <c r="G615" s="1" t="s">
        <v>1540</v>
      </c>
      <c r="H615" s="1" t="str">
        <f>VLOOKUP(Table6[[#This Row],[نام شخص کارشناس نظارت]],Table1[],3,0)</f>
        <v>کارشناس تولید و فرایند نظارت</v>
      </c>
      <c r="I615" s="1">
        <f>COUNTIF(Table2[کد سیستم],Table6[[#This Row],[کد سیستم]])</f>
        <v>1</v>
      </c>
    </row>
    <row r="616" spans="1:9" x14ac:dyDescent="0.25">
      <c r="A616" s="1">
        <v>615</v>
      </c>
      <c r="B616" s="1" t="s">
        <v>2774</v>
      </c>
      <c r="C616" s="1" t="s">
        <v>2774</v>
      </c>
      <c r="D616" s="1" t="s">
        <v>3986</v>
      </c>
      <c r="E616" s="1" t="s">
        <v>549</v>
      </c>
      <c r="F616" s="1" t="str">
        <f>VLOOKUP(Table6[[#This Row],[نام کارشناس دفتر فنی]],Table1[],3,0)</f>
        <v>مدیر کنترل فرآیند و کیفیت</v>
      </c>
      <c r="G616" s="1" t="s">
        <v>1540</v>
      </c>
      <c r="H616" s="1" t="str">
        <f>VLOOKUP(Table6[[#This Row],[نام شخص کارشناس نظارت]],Table1[],3,0)</f>
        <v>کارشناس تولید و فرایند نظارت</v>
      </c>
      <c r="I616" s="1">
        <f>COUNTIF(Table2[کد سیستم],Table6[[#This Row],[کد سیستم]])</f>
        <v>1</v>
      </c>
    </row>
    <row r="617" spans="1:9" x14ac:dyDescent="0.25">
      <c r="A617" s="1">
        <v>616</v>
      </c>
      <c r="B617" s="1" t="s">
        <v>2776</v>
      </c>
      <c r="C617" s="1" t="s">
        <v>2776</v>
      </c>
      <c r="D617" s="1" t="s">
        <v>3986</v>
      </c>
      <c r="E617" s="1" t="s">
        <v>549</v>
      </c>
      <c r="F617" s="1" t="str">
        <f>VLOOKUP(Table6[[#This Row],[نام کارشناس دفتر فنی]],Table1[],3,0)</f>
        <v>مدیر کنترل فرآیند و کیفیت</v>
      </c>
      <c r="G617" s="1" t="s">
        <v>1540</v>
      </c>
      <c r="H617" s="1" t="str">
        <f>VLOOKUP(Table6[[#This Row],[نام شخص کارشناس نظارت]],Table1[],3,0)</f>
        <v>کارشناس تولید و فرایند نظارت</v>
      </c>
      <c r="I617" s="1">
        <f>COUNTIF(Table2[کد سیستم],Table6[[#This Row],[کد سیستم]])</f>
        <v>1</v>
      </c>
    </row>
    <row r="618" spans="1:9" x14ac:dyDescent="0.25">
      <c r="A618" s="1">
        <v>617</v>
      </c>
      <c r="B618" s="1" t="s">
        <v>2778</v>
      </c>
      <c r="C618" s="1" t="s">
        <v>2778</v>
      </c>
      <c r="D618" s="1" t="s">
        <v>3986</v>
      </c>
      <c r="E618" s="1" t="s">
        <v>549</v>
      </c>
      <c r="F618" s="1" t="str">
        <f>VLOOKUP(Table6[[#This Row],[نام کارشناس دفتر فنی]],Table1[],3,0)</f>
        <v>مدیر کنترل فرآیند و کیفیت</v>
      </c>
      <c r="G618" s="1" t="s">
        <v>1540</v>
      </c>
      <c r="H618" s="1" t="str">
        <f>VLOOKUP(Table6[[#This Row],[نام شخص کارشناس نظارت]],Table1[],3,0)</f>
        <v>کارشناس تولید و فرایند نظارت</v>
      </c>
      <c r="I618" s="1">
        <f>COUNTIF(Table2[کد سیستم],Table6[[#This Row],[کد سیستم]])</f>
        <v>1</v>
      </c>
    </row>
    <row r="619" spans="1:9" x14ac:dyDescent="0.25">
      <c r="A619" s="1">
        <v>618</v>
      </c>
      <c r="B619" s="1" t="s">
        <v>2780</v>
      </c>
      <c r="C619" s="1" t="s">
        <v>2780</v>
      </c>
      <c r="D619" s="1" t="s">
        <v>3986</v>
      </c>
      <c r="E619" s="1" t="s">
        <v>549</v>
      </c>
      <c r="F619" s="1" t="str">
        <f>VLOOKUP(Table6[[#This Row],[نام کارشناس دفتر فنی]],Table1[],3,0)</f>
        <v>مدیر کنترل فرآیند و کیفیت</v>
      </c>
      <c r="G619" s="1" t="s">
        <v>1540</v>
      </c>
      <c r="H619" s="1" t="str">
        <f>VLOOKUP(Table6[[#This Row],[نام شخص کارشناس نظارت]],Table1[],3,0)</f>
        <v>کارشناس تولید و فرایند نظارت</v>
      </c>
      <c r="I619" s="1">
        <f>COUNTIF(Table2[کد سیستم],Table6[[#This Row],[کد سیستم]])</f>
        <v>1</v>
      </c>
    </row>
    <row r="620" spans="1:9" x14ac:dyDescent="0.25">
      <c r="A620" s="1">
        <v>619</v>
      </c>
      <c r="B620" s="1" t="s">
        <v>2782</v>
      </c>
      <c r="C620" s="1" t="s">
        <v>2782</v>
      </c>
      <c r="D620" s="1" t="s">
        <v>3986</v>
      </c>
      <c r="E620" s="1" t="s">
        <v>549</v>
      </c>
      <c r="F620" s="1" t="str">
        <f>VLOOKUP(Table6[[#This Row],[نام کارشناس دفتر فنی]],Table1[],3,0)</f>
        <v>مدیر کنترل فرآیند و کیفیت</v>
      </c>
      <c r="G620" s="1" t="s">
        <v>1540</v>
      </c>
      <c r="H620" s="1" t="str">
        <f>VLOOKUP(Table6[[#This Row],[نام شخص کارشناس نظارت]],Table1[],3,0)</f>
        <v>کارشناس تولید و فرایند نظارت</v>
      </c>
      <c r="I620" s="1">
        <f>COUNTIF(Table2[کد سیستم],Table6[[#This Row],[کد سیستم]])</f>
        <v>1</v>
      </c>
    </row>
    <row r="621" spans="1:9" x14ac:dyDescent="0.25">
      <c r="A621" s="1">
        <v>620</v>
      </c>
      <c r="B621" s="1" t="s">
        <v>2784</v>
      </c>
      <c r="C621" s="1" t="s">
        <v>2784</v>
      </c>
      <c r="D621" s="1" t="s">
        <v>3986</v>
      </c>
      <c r="E621" s="1" t="s">
        <v>549</v>
      </c>
      <c r="F621" s="1" t="str">
        <f>VLOOKUP(Table6[[#This Row],[نام کارشناس دفتر فنی]],Table1[],3,0)</f>
        <v>مدیر کنترل فرآیند و کیفیت</v>
      </c>
      <c r="G621" s="1" t="s">
        <v>1540</v>
      </c>
      <c r="H621" s="1" t="str">
        <f>VLOOKUP(Table6[[#This Row],[نام شخص کارشناس نظارت]],Table1[],3,0)</f>
        <v>کارشناس تولید و فرایند نظارت</v>
      </c>
      <c r="I621" s="1">
        <f>COUNTIF(Table2[کد سیستم],Table6[[#This Row],[کد سیستم]])</f>
        <v>1</v>
      </c>
    </row>
    <row r="622" spans="1:9" x14ac:dyDescent="0.25">
      <c r="A622" s="1">
        <v>621</v>
      </c>
      <c r="B622" s="1" t="s">
        <v>2786</v>
      </c>
      <c r="C622" s="1" t="s">
        <v>2786</v>
      </c>
      <c r="D622" s="1" t="s">
        <v>3986</v>
      </c>
      <c r="E622" s="1" t="s">
        <v>549</v>
      </c>
      <c r="F622" s="1" t="str">
        <f>VLOOKUP(Table6[[#This Row],[نام کارشناس دفتر فنی]],Table1[],3,0)</f>
        <v>مدیر کنترل فرآیند و کیفیت</v>
      </c>
      <c r="G622" s="1" t="s">
        <v>1540</v>
      </c>
      <c r="H622" s="1" t="str">
        <f>VLOOKUP(Table6[[#This Row],[نام شخص کارشناس نظارت]],Table1[],3,0)</f>
        <v>کارشناس تولید و فرایند نظارت</v>
      </c>
      <c r="I622" s="1">
        <f>COUNTIF(Table2[کد سیستم],Table6[[#This Row],[کد سیستم]])</f>
        <v>1</v>
      </c>
    </row>
    <row r="623" spans="1:9" x14ac:dyDescent="0.25">
      <c r="A623" s="1">
        <v>622</v>
      </c>
      <c r="B623" s="1" t="s">
        <v>2788</v>
      </c>
      <c r="C623" s="1" t="s">
        <v>2788</v>
      </c>
      <c r="D623" s="1" t="s">
        <v>3986</v>
      </c>
      <c r="E623" s="1" t="s">
        <v>549</v>
      </c>
      <c r="F623" s="1" t="str">
        <f>VLOOKUP(Table6[[#This Row],[نام کارشناس دفتر فنی]],Table1[],3,0)</f>
        <v>مدیر کنترل فرآیند و کیفیت</v>
      </c>
      <c r="G623" s="1" t="s">
        <v>1540</v>
      </c>
      <c r="H623" s="1" t="str">
        <f>VLOOKUP(Table6[[#This Row],[نام شخص کارشناس نظارت]],Table1[],3,0)</f>
        <v>کارشناس تولید و فرایند نظارت</v>
      </c>
      <c r="I623" s="1">
        <f>COUNTIF(Table2[کد سیستم],Table6[[#This Row],[کد سیستم]])</f>
        <v>1</v>
      </c>
    </row>
    <row r="624" spans="1:9" x14ac:dyDescent="0.25">
      <c r="A624" s="1">
        <v>623</v>
      </c>
      <c r="B624" s="1" t="s">
        <v>2790</v>
      </c>
      <c r="C624" s="1" t="s">
        <v>2790</v>
      </c>
      <c r="D624" s="1" t="s">
        <v>3986</v>
      </c>
      <c r="E624" s="1" t="s">
        <v>549</v>
      </c>
      <c r="F624" s="1" t="str">
        <f>VLOOKUP(Table6[[#This Row],[نام کارشناس دفتر فنی]],Table1[],3,0)</f>
        <v>مدیر کنترل فرآیند و کیفیت</v>
      </c>
      <c r="G624" s="1" t="s">
        <v>1540</v>
      </c>
      <c r="H624" s="1" t="str">
        <f>VLOOKUP(Table6[[#This Row],[نام شخص کارشناس نظارت]],Table1[],3,0)</f>
        <v>کارشناس تولید و فرایند نظارت</v>
      </c>
      <c r="I624" s="1">
        <f>COUNTIF(Table2[کد سیستم],Table6[[#This Row],[کد سیستم]])</f>
        <v>1</v>
      </c>
    </row>
    <row r="625" spans="1:9" x14ac:dyDescent="0.25">
      <c r="A625" s="1">
        <v>624</v>
      </c>
      <c r="B625" s="1" t="s">
        <v>2792</v>
      </c>
      <c r="C625" s="1" t="s">
        <v>2792</v>
      </c>
      <c r="D625" s="1" t="s">
        <v>3986</v>
      </c>
      <c r="E625" s="1" t="s">
        <v>549</v>
      </c>
      <c r="F625" s="1" t="str">
        <f>VLOOKUP(Table6[[#This Row],[نام کارشناس دفتر فنی]],Table1[],3,0)</f>
        <v>مدیر کنترل فرآیند و کیفیت</v>
      </c>
      <c r="G625" s="1" t="s">
        <v>1540</v>
      </c>
      <c r="H625" s="1" t="str">
        <f>VLOOKUP(Table6[[#This Row],[نام شخص کارشناس نظارت]],Table1[],3,0)</f>
        <v>کارشناس تولید و فرایند نظارت</v>
      </c>
      <c r="I625" s="1">
        <f>COUNTIF(Table2[کد سیستم],Table6[[#This Row],[کد سیستم]])</f>
        <v>1</v>
      </c>
    </row>
    <row r="626" spans="1:9" x14ac:dyDescent="0.25">
      <c r="A626" s="1">
        <v>625</v>
      </c>
      <c r="B626" s="1" t="s">
        <v>2794</v>
      </c>
      <c r="C626" s="1" t="s">
        <v>2794</v>
      </c>
      <c r="D626" s="1" t="s">
        <v>3986</v>
      </c>
      <c r="E626" s="1" t="s">
        <v>549</v>
      </c>
      <c r="F626" s="1" t="str">
        <f>VLOOKUP(Table6[[#This Row],[نام کارشناس دفتر فنی]],Table1[],3,0)</f>
        <v>مدیر کنترل فرآیند و کیفیت</v>
      </c>
      <c r="G626" s="1" t="s">
        <v>1540</v>
      </c>
      <c r="H626" s="1" t="str">
        <f>VLOOKUP(Table6[[#This Row],[نام شخص کارشناس نظارت]],Table1[],3,0)</f>
        <v>کارشناس تولید و فرایند نظارت</v>
      </c>
      <c r="I626" s="1">
        <f>COUNTIF(Table2[کد سیستم],Table6[[#This Row],[کد سیستم]])</f>
        <v>1</v>
      </c>
    </row>
    <row r="627" spans="1:9" x14ac:dyDescent="0.25">
      <c r="A627" s="1">
        <v>626</v>
      </c>
      <c r="B627" s="1" t="s">
        <v>2796</v>
      </c>
      <c r="C627" s="1" t="s">
        <v>2796</v>
      </c>
      <c r="D627" s="1" t="s">
        <v>3986</v>
      </c>
      <c r="E627" s="1" t="s">
        <v>549</v>
      </c>
      <c r="F627" s="1" t="str">
        <f>VLOOKUP(Table6[[#This Row],[نام کارشناس دفتر فنی]],Table1[],3,0)</f>
        <v>مدیر کنترل فرآیند و کیفیت</v>
      </c>
      <c r="G627" s="1" t="s">
        <v>1540</v>
      </c>
      <c r="H627" s="1" t="str">
        <f>VLOOKUP(Table6[[#This Row],[نام شخص کارشناس نظارت]],Table1[],3,0)</f>
        <v>کارشناس تولید و فرایند نظارت</v>
      </c>
      <c r="I627" s="1">
        <f>COUNTIF(Table2[کد سیستم],Table6[[#This Row],[کد سیستم]])</f>
        <v>1</v>
      </c>
    </row>
    <row r="628" spans="1:9" x14ac:dyDescent="0.25">
      <c r="A628" s="1">
        <v>627</v>
      </c>
      <c r="B628" s="1" t="s">
        <v>2798</v>
      </c>
      <c r="C628" s="1" t="s">
        <v>2798</v>
      </c>
      <c r="D628" s="1" t="s">
        <v>3986</v>
      </c>
      <c r="E628" s="1" t="s">
        <v>549</v>
      </c>
      <c r="F628" s="1" t="str">
        <f>VLOOKUP(Table6[[#This Row],[نام کارشناس دفتر فنی]],Table1[],3,0)</f>
        <v>مدیر کنترل فرآیند و کیفیت</v>
      </c>
      <c r="G628" s="1" t="s">
        <v>1540</v>
      </c>
      <c r="H628" s="1" t="str">
        <f>VLOOKUP(Table6[[#This Row],[نام شخص کارشناس نظارت]],Table1[],3,0)</f>
        <v>کارشناس تولید و فرایند نظارت</v>
      </c>
      <c r="I628" s="1">
        <f>COUNTIF(Table2[کد سیستم],Table6[[#This Row],[کد سیستم]])</f>
        <v>1</v>
      </c>
    </row>
    <row r="629" spans="1:9" x14ac:dyDescent="0.25">
      <c r="A629" s="1">
        <v>628</v>
      </c>
      <c r="B629" s="1" t="s">
        <v>2800</v>
      </c>
      <c r="C629" s="1" t="s">
        <v>2800</v>
      </c>
      <c r="D629" s="1" t="s">
        <v>3986</v>
      </c>
      <c r="E629" s="1" t="s">
        <v>549</v>
      </c>
      <c r="F629" s="1" t="str">
        <f>VLOOKUP(Table6[[#This Row],[نام کارشناس دفتر فنی]],Table1[],3,0)</f>
        <v>مدیر کنترل فرآیند و کیفیت</v>
      </c>
      <c r="G629" s="1" t="s">
        <v>1540</v>
      </c>
      <c r="H629" s="1" t="str">
        <f>VLOOKUP(Table6[[#This Row],[نام شخص کارشناس نظارت]],Table1[],3,0)</f>
        <v>کارشناس تولید و فرایند نظارت</v>
      </c>
      <c r="I629" s="1">
        <f>COUNTIF(Table2[کد سیستم],Table6[[#This Row],[کد سیستم]])</f>
        <v>1</v>
      </c>
    </row>
    <row r="630" spans="1:9" x14ac:dyDescent="0.25">
      <c r="A630" s="1">
        <v>629</v>
      </c>
      <c r="B630" s="1" t="s">
        <v>2802</v>
      </c>
      <c r="C630" s="1" t="s">
        <v>2802</v>
      </c>
      <c r="D630" s="1" t="s">
        <v>3986</v>
      </c>
      <c r="E630" s="1" t="s">
        <v>549</v>
      </c>
      <c r="F630" s="1" t="str">
        <f>VLOOKUP(Table6[[#This Row],[نام کارشناس دفتر فنی]],Table1[],3,0)</f>
        <v>مدیر کنترل فرآیند و کیفیت</v>
      </c>
      <c r="G630" s="1" t="s">
        <v>1540</v>
      </c>
      <c r="H630" s="1" t="str">
        <f>VLOOKUP(Table6[[#This Row],[نام شخص کارشناس نظارت]],Table1[],3,0)</f>
        <v>کارشناس تولید و فرایند نظارت</v>
      </c>
      <c r="I630" s="1">
        <f>COUNTIF(Table2[کد سیستم],Table6[[#This Row],[کد سیستم]])</f>
        <v>1</v>
      </c>
    </row>
    <row r="631" spans="1:9" x14ac:dyDescent="0.25">
      <c r="A631" s="1">
        <v>630</v>
      </c>
      <c r="B631" s="1" t="s">
        <v>2804</v>
      </c>
      <c r="C631" s="1" t="s">
        <v>2804</v>
      </c>
      <c r="D631" s="1" t="s">
        <v>3986</v>
      </c>
      <c r="E631" s="1" t="s">
        <v>549</v>
      </c>
      <c r="F631" s="1" t="str">
        <f>VLOOKUP(Table6[[#This Row],[نام کارشناس دفتر فنی]],Table1[],3,0)</f>
        <v>مدیر کنترل فرآیند و کیفیت</v>
      </c>
      <c r="G631" s="1" t="s">
        <v>1540</v>
      </c>
      <c r="H631" s="1" t="str">
        <f>VLOOKUP(Table6[[#This Row],[نام شخص کارشناس نظارت]],Table1[],3,0)</f>
        <v>کارشناس تولید و فرایند نظارت</v>
      </c>
      <c r="I631" s="1">
        <f>COUNTIF(Table2[کد سیستم],Table6[[#This Row],[کد سیستم]])</f>
        <v>1</v>
      </c>
    </row>
    <row r="632" spans="1:9" x14ac:dyDescent="0.25">
      <c r="A632" s="1">
        <v>631</v>
      </c>
      <c r="B632" s="1" t="s">
        <v>2806</v>
      </c>
      <c r="C632" s="1" t="s">
        <v>2806</v>
      </c>
      <c r="D632" s="1" t="s">
        <v>3986</v>
      </c>
      <c r="E632" s="1" t="s">
        <v>549</v>
      </c>
      <c r="F632" s="1" t="str">
        <f>VLOOKUP(Table6[[#This Row],[نام کارشناس دفتر فنی]],Table1[],3,0)</f>
        <v>مدیر کنترل فرآیند و کیفیت</v>
      </c>
      <c r="G632" s="1" t="s">
        <v>1540</v>
      </c>
      <c r="H632" s="1" t="str">
        <f>VLOOKUP(Table6[[#This Row],[نام شخص کارشناس نظارت]],Table1[],3,0)</f>
        <v>کارشناس تولید و فرایند نظارت</v>
      </c>
      <c r="I632" s="1">
        <f>COUNTIF(Table2[کد سیستم],Table6[[#This Row],[کد سیستم]])</f>
        <v>1</v>
      </c>
    </row>
    <row r="633" spans="1:9" x14ac:dyDescent="0.25">
      <c r="A633" s="1">
        <v>632</v>
      </c>
      <c r="B633" s="1" t="s">
        <v>2808</v>
      </c>
      <c r="C633" s="1" t="s">
        <v>2808</v>
      </c>
      <c r="D633" s="1" t="s">
        <v>3986</v>
      </c>
      <c r="E633" s="1" t="s">
        <v>549</v>
      </c>
      <c r="F633" s="1" t="str">
        <f>VLOOKUP(Table6[[#This Row],[نام کارشناس دفتر فنی]],Table1[],3,0)</f>
        <v>مدیر کنترل فرآیند و کیفیت</v>
      </c>
      <c r="G633" s="1" t="s">
        <v>1540</v>
      </c>
      <c r="H633" s="1" t="str">
        <f>VLOOKUP(Table6[[#This Row],[نام شخص کارشناس نظارت]],Table1[],3,0)</f>
        <v>کارشناس تولید و فرایند نظارت</v>
      </c>
      <c r="I633" s="1">
        <f>COUNTIF(Table2[کد سیستم],Table6[[#This Row],[کد سیستم]])</f>
        <v>1</v>
      </c>
    </row>
    <row r="634" spans="1:9" x14ac:dyDescent="0.25">
      <c r="A634" s="1">
        <v>633</v>
      </c>
      <c r="B634" s="1" t="s">
        <v>2810</v>
      </c>
      <c r="C634" s="1" t="s">
        <v>2810</v>
      </c>
      <c r="D634" s="1" t="s">
        <v>3986</v>
      </c>
      <c r="E634" s="1" t="s">
        <v>549</v>
      </c>
      <c r="F634" s="1" t="str">
        <f>VLOOKUP(Table6[[#This Row],[نام کارشناس دفتر فنی]],Table1[],3,0)</f>
        <v>مدیر کنترل فرآیند و کیفیت</v>
      </c>
      <c r="G634" s="1" t="s">
        <v>1540</v>
      </c>
      <c r="H634" s="1" t="str">
        <f>VLOOKUP(Table6[[#This Row],[نام شخص کارشناس نظارت]],Table1[],3,0)</f>
        <v>کارشناس تولید و فرایند نظارت</v>
      </c>
      <c r="I634" s="1">
        <f>COUNTIF(Table2[کد سیستم],Table6[[#This Row],[کد سیستم]])</f>
        <v>1</v>
      </c>
    </row>
    <row r="635" spans="1:9" x14ac:dyDescent="0.25">
      <c r="A635" s="1">
        <v>634</v>
      </c>
      <c r="B635" s="1" t="s">
        <v>2812</v>
      </c>
      <c r="C635" s="1" t="s">
        <v>2812</v>
      </c>
      <c r="D635" s="1" t="s">
        <v>3986</v>
      </c>
      <c r="E635" s="1" t="s">
        <v>549</v>
      </c>
      <c r="F635" s="1" t="str">
        <f>VLOOKUP(Table6[[#This Row],[نام کارشناس دفتر فنی]],Table1[],3,0)</f>
        <v>مدیر کنترل فرآیند و کیفیت</v>
      </c>
      <c r="G635" s="1" t="s">
        <v>1540</v>
      </c>
      <c r="H635" s="1" t="str">
        <f>VLOOKUP(Table6[[#This Row],[نام شخص کارشناس نظارت]],Table1[],3,0)</f>
        <v>کارشناس تولید و فرایند نظارت</v>
      </c>
      <c r="I635" s="1">
        <f>COUNTIF(Table2[کد سیستم],Table6[[#This Row],[کد سیستم]])</f>
        <v>1</v>
      </c>
    </row>
    <row r="636" spans="1:9" x14ac:dyDescent="0.25">
      <c r="A636" s="1">
        <v>635</v>
      </c>
      <c r="B636" s="1" t="s">
        <v>2814</v>
      </c>
      <c r="C636" s="1" t="s">
        <v>2814</v>
      </c>
      <c r="D636" s="1" t="s">
        <v>3986</v>
      </c>
      <c r="E636" s="1" t="s">
        <v>549</v>
      </c>
      <c r="F636" s="1" t="str">
        <f>VLOOKUP(Table6[[#This Row],[نام کارشناس دفتر فنی]],Table1[],3,0)</f>
        <v>مدیر کنترل فرآیند و کیفیت</v>
      </c>
      <c r="G636" s="1" t="s">
        <v>1540</v>
      </c>
      <c r="H636" s="1" t="str">
        <f>VLOOKUP(Table6[[#This Row],[نام شخص کارشناس نظارت]],Table1[],3,0)</f>
        <v>کارشناس تولید و فرایند نظارت</v>
      </c>
      <c r="I636" s="1">
        <f>COUNTIF(Table2[کد سیستم],Table6[[#This Row],[کد سیستم]])</f>
        <v>1</v>
      </c>
    </row>
    <row r="637" spans="1:9" x14ac:dyDescent="0.25">
      <c r="A637" s="1">
        <v>636</v>
      </c>
      <c r="B637" s="1" t="s">
        <v>2816</v>
      </c>
      <c r="C637" s="1" t="s">
        <v>2816</v>
      </c>
      <c r="D637" s="1" t="s">
        <v>3986</v>
      </c>
      <c r="E637" s="1" t="s">
        <v>549</v>
      </c>
      <c r="F637" s="1" t="str">
        <f>VLOOKUP(Table6[[#This Row],[نام کارشناس دفتر فنی]],Table1[],3,0)</f>
        <v>مدیر کنترل فرآیند و کیفیت</v>
      </c>
      <c r="G637" s="1" t="s">
        <v>1540</v>
      </c>
      <c r="H637" s="1" t="str">
        <f>VLOOKUP(Table6[[#This Row],[نام شخص کارشناس نظارت]],Table1[],3,0)</f>
        <v>کارشناس تولید و فرایند نظارت</v>
      </c>
      <c r="I637" s="1">
        <f>COUNTIF(Table2[کد سیستم],Table6[[#This Row],[کد سیستم]])</f>
        <v>1</v>
      </c>
    </row>
    <row r="638" spans="1:9" x14ac:dyDescent="0.25">
      <c r="A638" s="1">
        <v>637</v>
      </c>
      <c r="B638" s="1" t="s">
        <v>2818</v>
      </c>
      <c r="C638" s="1">
        <v>1530</v>
      </c>
      <c r="D638" s="1" t="s">
        <v>3986</v>
      </c>
      <c r="E638" s="1" t="s">
        <v>549</v>
      </c>
      <c r="F638" s="1" t="str">
        <f>VLOOKUP(Table6[[#This Row],[نام کارشناس دفتر فنی]],Table1[],3,0)</f>
        <v>مدیر کنترل فرآیند و کیفیت</v>
      </c>
      <c r="G638" s="1" t="s">
        <v>1540</v>
      </c>
      <c r="H638" s="1" t="str">
        <f>VLOOKUP(Table6[[#This Row],[نام شخص کارشناس نظارت]],Table1[],3,0)</f>
        <v>کارشناس تولید و فرایند نظارت</v>
      </c>
      <c r="I638" s="1">
        <f>COUNTIF(Table2[کد سیستم],Table6[[#This Row],[کد سیستم]])</f>
        <v>1</v>
      </c>
    </row>
    <row r="639" spans="1:9" x14ac:dyDescent="0.25">
      <c r="A639" s="1">
        <v>638</v>
      </c>
      <c r="B639" s="1" t="s">
        <v>2820</v>
      </c>
      <c r="C639" s="1" t="s">
        <v>2820</v>
      </c>
      <c r="D639" s="1" t="s">
        <v>3986</v>
      </c>
      <c r="E639" s="1" t="s">
        <v>549</v>
      </c>
      <c r="F639" s="1" t="str">
        <f>VLOOKUP(Table6[[#This Row],[نام کارشناس دفتر فنی]],Table1[],3,0)</f>
        <v>مدیر کنترل فرآیند و کیفیت</v>
      </c>
      <c r="G639" s="1" t="s">
        <v>1540</v>
      </c>
      <c r="H639" s="1" t="str">
        <f>VLOOKUP(Table6[[#This Row],[نام شخص کارشناس نظارت]],Table1[],3,0)</f>
        <v>کارشناس تولید و فرایند نظارت</v>
      </c>
      <c r="I639" s="1">
        <f>COUNTIF(Table2[کد سیستم],Table6[[#This Row],[کد سیستم]])</f>
        <v>1</v>
      </c>
    </row>
    <row r="640" spans="1:9" x14ac:dyDescent="0.25">
      <c r="A640" s="1">
        <v>639</v>
      </c>
      <c r="B640" s="1" t="s">
        <v>2822</v>
      </c>
      <c r="C640" s="1">
        <v>1540</v>
      </c>
      <c r="D640" s="1" t="s">
        <v>3986</v>
      </c>
      <c r="E640" s="1" t="s">
        <v>549</v>
      </c>
      <c r="F640" s="1" t="str">
        <f>VLOOKUP(Table6[[#This Row],[نام کارشناس دفتر فنی]],Table1[],3,0)</f>
        <v>مدیر کنترل فرآیند و کیفیت</v>
      </c>
      <c r="G640" s="1" t="s">
        <v>1540</v>
      </c>
      <c r="H640" s="1" t="str">
        <f>VLOOKUP(Table6[[#This Row],[نام شخص کارشناس نظارت]],Table1[],3,0)</f>
        <v>کارشناس تولید و فرایند نظارت</v>
      </c>
      <c r="I640" s="1">
        <f>COUNTIF(Table2[کد سیستم],Table6[[#This Row],[کد سیستم]])</f>
        <v>1</v>
      </c>
    </row>
    <row r="641" spans="1:9" x14ac:dyDescent="0.25">
      <c r="A641" s="1">
        <v>640</v>
      </c>
      <c r="B641" s="1" t="s">
        <v>2824</v>
      </c>
      <c r="C641" s="1" t="s">
        <v>2824</v>
      </c>
      <c r="D641" s="1" t="s">
        <v>3986</v>
      </c>
      <c r="E641" s="1" t="s">
        <v>549</v>
      </c>
      <c r="F641" s="1" t="str">
        <f>VLOOKUP(Table6[[#This Row],[نام کارشناس دفتر فنی]],Table1[],3,0)</f>
        <v>مدیر کنترل فرآیند و کیفیت</v>
      </c>
      <c r="G641" s="1" t="s">
        <v>1540</v>
      </c>
      <c r="H641" s="1" t="str">
        <f>VLOOKUP(Table6[[#This Row],[نام شخص کارشناس نظارت]],Table1[],3,0)</f>
        <v>کارشناس تولید و فرایند نظارت</v>
      </c>
      <c r="I641" s="1">
        <f>COUNTIF(Table2[کد سیستم],Table6[[#This Row],[کد سیستم]])</f>
        <v>1</v>
      </c>
    </row>
    <row r="642" spans="1:9" x14ac:dyDescent="0.25">
      <c r="A642" s="1">
        <v>641</v>
      </c>
      <c r="B642" s="1" t="s">
        <v>2826</v>
      </c>
      <c r="C642" s="1" t="s">
        <v>2826</v>
      </c>
      <c r="D642" s="1" t="s">
        <v>3986</v>
      </c>
      <c r="E642" s="1" t="s">
        <v>549</v>
      </c>
      <c r="F642" s="1" t="str">
        <f>VLOOKUP(Table6[[#This Row],[نام کارشناس دفتر فنی]],Table1[],3,0)</f>
        <v>مدیر کنترل فرآیند و کیفیت</v>
      </c>
      <c r="G642" s="1" t="s">
        <v>1540</v>
      </c>
      <c r="H642" s="1" t="str">
        <f>VLOOKUP(Table6[[#This Row],[نام شخص کارشناس نظارت]],Table1[],3,0)</f>
        <v>کارشناس تولید و فرایند نظارت</v>
      </c>
      <c r="I642" s="1">
        <f>COUNTIF(Table2[کد سیستم],Table6[[#This Row],[کد سیستم]])</f>
        <v>1</v>
      </c>
    </row>
    <row r="643" spans="1:9" x14ac:dyDescent="0.25">
      <c r="A643" s="1">
        <v>642</v>
      </c>
      <c r="B643" s="1" t="s">
        <v>2828</v>
      </c>
      <c r="C643" s="1">
        <v>1550</v>
      </c>
      <c r="D643" s="1" t="s">
        <v>3986</v>
      </c>
      <c r="E643" s="1" t="s">
        <v>549</v>
      </c>
      <c r="F643" s="1" t="str">
        <f>VLOOKUP(Table6[[#This Row],[نام کارشناس دفتر فنی]],Table1[],3,0)</f>
        <v>مدیر کنترل فرآیند و کیفیت</v>
      </c>
      <c r="G643" s="1" t="s">
        <v>1540</v>
      </c>
      <c r="H643" s="1" t="str">
        <f>VLOOKUP(Table6[[#This Row],[نام شخص کارشناس نظارت]],Table1[],3,0)</f>
        <v>کارشناس تولید و فرایند نظارت</v>
      </c>
      <c r="I643" s="1">
        <f>COUNTIF(Table2[کد سیستم],Table6[[#This Row],[کد سیستم]])</f>
        <v>1</v>
      </c>
    </row>
    <row r="644" spans="1:9" x14ac:dyDescent="0.25">
      <c r="A644" s="1">
        <v>643</v>
      </c>
      <c r="B644" s="1" t="s">
        <v>2830</v>
      </c>
      <c r="C644" s="1" t="s">
        <v>2830</v>
      </c>
      <c r="D644" s="1" t="s">
        <v>3986</v>
      </c>
      <c r="E644" s="1" t="s">
        <v>549</v>
      </c>
      <c r="F644" s="1" t="str">
        <f>VLOOKUP(Table6[[#This Row],[نام کارشناس دفتر فنی]],Table1[],3,0)</f>
        <v>مدیر کنترل فرآیند و کیفیت</v>
      </c>
      <c r="G644" s="1" t="s">
        <v>1540</v>
      </c>
      <c r="H644" s="1" t="str">
        <f>VLOOKUP(Table6[[#This Row],[نام شخص کارشناس نظارت]],Table1[],3,0)</f>
        <v>کارشناس تولید و فرایند نظارت</v>
      </c>
      <c r="I644" s="1">
        <f>COUNTIF(Table2[کد سیستم],Table6[[#This Row],[کد سیستم]])</f>
        <v>1</v>
      </c>
    </row>
    <row r="645" spans="1:9" x14ac:dyDescent="0.25">
      <c r="A645" s="1">
        <v>644</v>
      </c>
      <c r="B645" s="1" t="s">
        <v>2832</v>
      </c>
      <c r="C645" s="1" t="s">
        <v>2832</v>
      </c>
      <c r="D645" s="1" t="s">
        <v>3986</v>
      </c>
      <c r="E645" s="1" t="s">
        <v>549</v>
      </c>
      <c r="F645" s="1" t="str">
        <f>VLOOKUP(Table6[[#This Row],[نام کارشناس دفتر فنی]],Table1[],3,0)</f>
        <v>مدیر کنترل فرآیند و کیفیت</v>
      </c>
      <c r="G645" s="1" t="s">
        <v>1540</v>
      </c>
      <c r="H645" s="1" t="str">
        <f>VLOOKUP(Table6[[#This Row],[نام شخص کارشناس نظارت]],Table1[],3,0)</f>
        <v>کارشناس تولید و فرایند نظارت</v>
      </c>
      <c r="I645" s="1">
        <f>COUNTIF(Table2[کد سیستم],Table6[[#This Row],[کد سیستم]])</f>
        <v>1</v>
      </c>
    </row>
    <row r="646" spans="1:9" x14ac:dyDescent="0.25">
      <c r="A646" s="1">
        <v>645</v>
      </c>
      <c r="B646" s="1" t="s">
        <v>2834</v>
      </c>
      <c r="C646" s="1" t="s">
        <v>2834</v>
      </c>
      <c r="D646" s="1" t="s">
        <v>3986</v>
      </c>
      <c r="E646" s="1" t="s">
        <v>549</v>
      </c>
      <c r="F646" s="1" t="str">
        <f>VLOOKUP(Table6[[#This Row],[نام کارشناس دفتر فنی]],Table1[],3,0)</f>
        <v>مدیر کنترل فرآیند و کیفیت</v>
      </c>
      <c r="G646" s="1" t="s">
        <v>1540</v>
      </c>
      <c r="H646" s="1" t="str">
        <f>VLOOKUP(Table6[[#This Row],[نام شخص کارشناس نظارت]],Table1[],3,0)</f>
        <v>کارشناس تولید و فرایند نظارت</v>
      </c>
      <c r="I646" s="1">
        <f>COUNTIF(Table2[کد سیستم],Table6[[#This Row],[کد سیستم]])</f>
        <v>1</v>
      </c>
    </row>
    <row r="647" spans="1:9" x14ac:dyDescent="0.25">
      <c r="A647" s="1">
        <v>646</v>
      </c>
      <c r="B647" s="1" t="s">
        <v>2836</v>
      </c>
      <c r="C647" s="1" t="s">
        <v>2836</v>
      </c>
      <c r="D647" s="1" t="s">
        <v>3986</v>
      </c>
      <c r="E647" s="1" t="s">
        <v>549</v>
      </c>
      <c r="F647" s="1" t="str">
        <f>VLOOKUP(Table6[[#This Row],[نام کارشناس دفتر فنی]],Table1[],3,0)</f>
        <v>مدیر کنترل فرآیند و کیفیت</v>
      </c>
      <c r="G647" s="1" t="s">
        <v>1540</v>
      </c>
      <c r="H647" s="1" t="str">
        <f>VLOOKUP(Table6[[#This Row],[نام شخص کارشناس نظارت]],Table1[],3,0)</f>
        <v>کارشناس تولید و فرایند نظارت</v>
      </c>
      <c r="I647" s="1">
        <f>COUNTIF(Table2[کد سیستم],Table6[[#This Row],[کد سیستم]])</f>
        <v>1</v>
      </c>
    </row>
    <row r="648" spans="1:9" x14ac:dyDescent="0.25">
      <c r="A648" s="1">
        <v>647</v>
      </c>
      <c r="B648" s="1" t="s">
        <v>2838</v>
      </c>
      <c r="C648" s="1" t="s">
        <v>2838</v>
      </c>
      <c r="D648" s="1" t="s">
        <v>3986</v>
      </c>
      <c r="E648" s="1" t="s">
        <v>549</v>
      </c>
      <c r="F648" s="1" t="str">
        <f>VLOOKUP(Table6[[#This Row],[نام کارشناس دفتر فنی]],Table1[],3,0)</f>
        <v>مدیر کنترل فرآیند و کیفیت</v>
      </c>
      <c r="G648" s="1" t="s">
        <v>1540</v>
      </c>
      <c r="H648" s="1" t="str">
        <f>VLOOKUP(Table6[[#This Row],[نام شخص کارشناس نظارت]],Table1[],3,0)</f>
        <v>کارشناس تولید و فرایند نظارت</v>
      </c>
      <c r="I648" s="1">
        <f>COUNTIF(Table2[کد سیستم],Table6[[#This Row],[کد سیستم]])</f>
        <v>1</v>
      </c>
    </row>
    <row r="649" spans="1:9" x14ac:dyDescent="0.25">
      <c r="A649" s="1">
        <v>648</v>
      </c>
      <c r="B649" s="1" t="s">
        <v>2840</v>
      </c>
      <c r="C649" s="1" t="s">
        <v>2840</v>
      </c>
      <c r="D649" s="1" t="s">
        <v>3986</v>
      </c>
      <c r="E649" s="1" t="s">
        <v>549</v>
      </c>
      <c r="F649" s="1" t="str">
        <f>VLOOKUP(Table6[[#This Row],[نام کارشناس دفتر فنی]],Table1[],3,0)</f>
        <v>مدیر کنترل فرآیند و کیفیت</v>
      </c>
      <c r="G649" s="1" t="s">
        <v>1540</v>
      </c>
      <c r="H649" s="1" t="str">
        <f>VLOOKUP(Table6[[#This Row],[نام شخص کارشناس نظارت]],Table1[],3,0)</f>
        <v>کارشناس تولید و فرایند نظارت</v>
      </c>
      <c r="I649" s="1">
        <f>COUNTIF(Table2[کد سیستم],Table6[[#This Row],[کد سیستم]])</f>
        <v>1</v>
      </c>
    </row>
    <row r="650" spans="1:9" x14ac:dyDescent="0.25">
      <c r="A650" s="1">
        <v>649</v>
      </c>
      <c r="B650" s="1" t="s">
        <v>2842</v>
      </c>
      <c r="C650" s="1">
        <v>1560</v>
      </c>
      <c r="D650" s="1" t="s">
        <v>3986</v>
      </c>
      <c r="E650" s="1" t="s">
        <v>549</v>
      </c>
      <c r="F650" s="1" t="str">
        <f>VLOOKUP(Table6[[#This Row],[نام کارشناس دفتر فنی]],Table1[],3,0)</f>
        <v>مدیر کنترل فرآیند و کیفیت</v>
      </c>
      <c r="G650" s="1" t="s">
        <v>1540</v>
      </c>
      <c r="H650" s="1" t="str">
        <f>VLOOKUP(Table6[[#This Row],[نام شخص کارشناس نظارت]],Table1[],3,0)</f>
        <v>کارشناس تولید و فرایند نظارت</v>
      </c>
      <c r="I650" s="1">
        <f>COUNTIF(Table2[کد سیستم],Table6[[#This Row],[کد سیستم]])</f>
        <v>1</v>
      </c>
    </row>
    <row r="651" spans="1:9" x14ac:dyDescent="0.25">
      <c r="A651" s="1">
        <v>650</v>
      </c>
      <c r="B651" s="1" t="s">
        <v>2844</v>
      </c>
      <c r="C651" s="1" t="s">
        <v>2844</v>
      </c>
      <c r="D651" s="1" t="s">
        <v>3986</v>
      </c>
      <c r="E651" s="1" t="s">
        <v>549</v>
      </c>
      <c r="F651" s="1" t="str">
        <f>VLOOKUP(Table6[[#This Row],[نام کارشناس دفتر فنی]],Table1[],3,0)</f>
        <v>مدیر کنترل فرآیند و کیفیت</v>
      </c>
      <c r="G651" s="1" t="s">
        <v>1540</v>
      </c>
      <c r="H651" s="1" t="str">
        <f>VLOOKUP(Table6[[#This Row],[نام شخص کارشناس نظارت]],Table1[],3,0)</f>
        <v>کارشناس تولید و فرایند نظارت</v>
      </c>
      <c r="I651" s="1">
        <f>COUNTIF(Table2[کد سیستم],Table6[[#This Row],[کد سیستم]])</f>
        <v>1</v>
      </c>
    </row>
    <row r="652" spans="1:9" x14ac:dyDescent="0.25">
      <c r="A652" s="1">
        <v>651</v>
      </c>
      <c r="B652" s="1" t="s">
        <v>2846</v>
      </c>
      <c r="C652" s="1" t="s">
        <v>2846</v>
      </c>
      <c r="D652" s="1" t="s">
        <v>3986</v>
      </c>
      <c r="E652" s="1" t="s">
        <v>549</v>
      </c>
      <c r="F652" s="1" t="str">
        <f>VLOOKUP(Table6[[#This Row],[نام کارشناس دفتر فنی]],Table1[],3,0)</f>
        <v>مدیر کنترل فرآیند و کیفیت</v>
      </c>
      <c r="G652" s="1" t="s">
        <v>1540</v>
      </c>
      <c r="H652" s="1" t="str">
        <f>VLOOKUP(Table6[[#This Row],[نام شخص کارشناس نظارت]],Table1[],3,0)</f>
        <v>کارشناس تولید و فرایند نظارت</v>
      </c>
      <c r="I652" s="1">
        <f>COUNTIF(Table2[کد سیستم],Table6[[#This Row],[کد سیستم]])</f>
        <v>1</v>
      </c>
    </row>
    <row r="653" spans="1:9" x14ac:dyDescent="0.25">
      <c r="A653" s="1">
        <v>652</v>
      </c>
      <c r="B653" s="1" t="s">
        <v>2848</v>
      </c>
      <c r="C653" s="1" t="s">
        <v>2848</v>
      </c>
      <c r="D653" s="1" t="s">
        <v>3986</v>
      </c>
      <c r="E653" s="1" t="s">
        <v>549</v>
      </c>
      <c r="F653" s="1" t="str">
        <f>VLOOKUP(Table6[[#This Row],[نام کارشناس دفتر فنی]],Table1[],3,0)</f>
        <v>مدیر کنترل فرآیند و کیفیت</v>
      </c>
      <c r="G653" s="1" t="s">
        <v>1540</v>
      </c>
      <c r="H653" s="1" t="str">
        <f>VLOOKUP(Table6[[#This Row],[نام شخص کارشناس نظارت]],Table1[],3,0)</f>
        <v>کارشناس تولید و فرایند نظارت</v>
      </c>
      <c r="I653" s="1">
        <f>COUNTIF(Table2[کد سیستم],Table6[[#This Row],[کد سیستم]])</f>
        <v>1</v>
      </c>
    </row>
    <row r="654" spans="1:9" x14ac:dyDescent="0.25">
      <c r="A654" s="1">
        <v>653</v>
      </c>
      <c r="B654" s="1" t="s">
        <v>2850</v>
      </c>
      <c r="C654" s="1" t="s">
        <v>2850</v>
      </c>
      <c r="D654" s="1" t="s">
        <v>3986</v>
      </c>
      <c r="E654" s="1" t="s">
        <v>549</v>
      </c>
      <c r="F654" s="1" t="str">
        <f>VLOOKUP(Table6[[#This Row],[نام کارشناس دفتر فنی]],Table1[],3,0)</f>
        <v>مدیر کنترل فرآیند و کیفیت</v>
      </c>
      <c r="G654" s="1" t="s">
        <v>1540</v>
      </c>
      <c r="H654" s="1" t="str">
        <f>VLOOKUP(Table6[[#This Row],[نام شخص کارشناس نظارت]],Table1[],3,0)</f>
        <v>کارشناس تولید و فرایند نظارت</v>
      </c>
      <c r="I654" s="1">
        <f>COUNTIF(Table2[کد سیستم],Table6[[#This Row],[کد سیستم]])</f>
        <v>1</v>
      </c>
    </row>
    <row r="655" spans="1:9" x14ac:dyDescent="0.25">
      <c r="A655" s="1">
        <v>654</v>
      </c>
      <c r="B655" s="1" t="s">
        <v>2852</v>
      </c>
      <c r="C655" s="1">
        <v>1570</v>
      </c>
      <c r="D655" s="1" t="s">
        <v>3986</v>
      </c>
      <c r="E655" s="1" t="s">
        <v>549</v>
      </c>
      <c r="F655" s="1" t="str">
        <f>VLOOKUP(Table6[[#This Row],[نام کارشناس دفتر فنی]],Table1[],3,0)</f>
        <v>مدیر کنترل فرآیند و کیفیت</v>
      </c>
      <c r="G655" s="1" t="s">
        <v>1540</v>
      </c>
      <c r="H655" s="1" t="str">
        <f>VLOOKUP(Table6[[#This Row],[نام شخص کارشناس نظارت]],Table1[],3,0)</f>
        <v>کارشناس تولید و فرایند نظارت</v>
      </c>
      <c r="I655" s="1">
        <f>COUNTIF(Table2[کد سیستم],Table6[[#This Row],[کد سیستم]])</f>
        <v>1</v>
      </c>
    </row>
    <row r="656" spans="1:9" x14ac:dyDescent="0.25">
      <c r="A656" s="1">
        <v>655</v>
      </c>
      <c r="B656" s="1" t="s">
        <v>2854</v>
      </c>
      <c r="C656" s="1" t="s">
        <v>2854</v>
      </c>
      <c r="D656" s="1" t="s">
        <v>3986</v>
      </c>
      <c r="E656" s="1" t="s">
        <v>549</v>
      </c>
      <c r="F656" s="1" t="str">
        <f>VLOOKUP(Table6[[#This Row],[نام کارشناس دفتر فنی]],Table1[],3,0)</f>
        <v>مدیر کنترل فرآیند و کیفیت</v>
      </c>
      <c r="G656" s="1" t="s">
        <v>1540</v>
      </c>
      <c r="H656" s="1" t="str">
        <f>VLOOKUP(Table6[[#This Row],[نام شخص کارشناس نظارت]],Table1[],3,0)</f>
        <v>کارشناس تولید و فرایند نظارت</v>
      </c>
      <c r="I656" s="1">
        <f>COUNTIF(Table2[کد سیستم],Table6[[#This Row],[کد سیستم]])</f>
        <v>1</v>
      </c>
    </row>
    <row r="657" spans="1:9" x14ac:dyDescent="0.25">
      <c r="A657" s="1">
        <v>656</v>
      </c>
      <c r="B657" s="1" t="s">
        <v>2856</v>
      </c>
      <c r="C657" s="1" t="s">
        <v>2856</v>
      </c>
      <c r="D657" s="1" t="s">
        <v>3986</v>
      </c>
      <c r="E657" s="1" t="s">
        <v>549</v>
      </c>
      <c r="F657" s="1" t="str">
        <f>VLOOKUP(Table6[[#This Row],[نام کارشناس دفتر فنی]],Table1[],3,0)</f>
        <v>مدیر کنترل فرآیند و کیفیت</v>
      </c>
      <c r="G657" s="1" t="s">
        <v>1540</v>
      </c>
      <c r="H657" s="1" t="str">
        <f>VLOOKUP(Table6[[#This Row],[نام شخص کارشناس نظارت]],Table1[],3,0)</f>
        <v>کارشناس تولید و فرایند نظارت</v>
      </c>
      <c r="I657" s="1">
        <f>COUNTIF(Table2[کد سیستم],Table6[[#This Row],[کد سیستم]])</f>
        <v>1</v>
      </c>
    </row>
    <row r="658" spans="1:9" x14ac:dyDescent="0.25">
      <c r="A658" s="1">
        <v>657</v>
      </c>
      <c r="B658" s="1" t="s">
        <v>2858</v>
      </c>
      <c r="C658" s="1" t="s">
        <v>2858</v>
      </c>
      <c r="D658" s="1" t="s">
        <v>3986</v>
      </c>
      <c r="E658" s="1" t="s">
        <v>549</v>
      </c>
      <c r="F658" s="1" t="str">
        <f>VLOOKUP(Table6[[#This Row],[نام کارشناس دفتر فنی]],Table1[],3,0)</f>
        <v>مدیر کنترل فرآیند و کیفیت</v>
      </c>
      <c r="G658" s="1" t="s">
        <v>1540</v>
      </c>
      <c r="H658" s="1" t="str">
        <f>VLOOKUP(Table6[[#This Row],[نام شخص کارشناس نظارت]],Table1[],3,0)</f>
        <v>کارشناس تولید و فرایند نظارت</v>
      </c>
      <c r="I658" s="1">
        <f>COUNTIF(Table2[کد سیستم],Table6[[#This Row],[کد سیستم]])</f>
        <v>1</v>
      </c>
    </row>
    <row r="659" spans="1:9" x14ac:dyDescent="0.25">
      <c r="A659" s="1">
        <v>658</v>
      </c>
      <c r="B659" s="1" t="s">
        <v>2860</v>
      </c>
      <c r="C659" s="1" t="s">
        <v>2860</v>
      </c>
      <c r="D659" s="1" t="s">
        <v>3986</v>
      </c>
      <c r="E659" s="1" t="s">
        <v>549</v>
      </c>
      <c r="F659" s="1" t="str">
        <f>VLOOKUP(Table6[[#This Row],[نام کارشناس دفتر فنی]],Table1[],3,0)</f>
        <v>مدیر کنترل فرآیند و کیفیت</v>
      </c>
      <c r="G659" s="1" t="s">
        <v>1540</v>
      </c>
      <c r="H659" s="1" t="str">
        <f>VLOOKUP(Table6[[#This Row],[نام شخص کارشناس نظارت]],Table1[],3,0)</f>
        <v>کارشناس تولید و فرایند نظارت</v>
      </c>
      <c r="I659" s="1">
        <f>COUNTIF(Table2[کد سیستم],Table6[[#This Row],[کد سیستم]])</f>
        <v>1</v>
      </c>
    </row>
    <row r="660" spans="1:9" x14ac:dyDescent="0.25">
      <c r="A660" s="1">
        <v>659</v>
      </c>
      <c r="B660" s="1" t="s">
        <v>2862</v>
      </c>
      <c r="C660" s="1" t="s">
        <v>2862</v>
      </c>
      <c r="D660" s="1" t="s">
        <v>3986</v>
      </c>
      <c r="E660" s="1" t="s">
        <v>549</v>
      </c>
      <c r="F660" s="1" t="str">
        <f>VLOOKUP(Table6[[#This Row],[نام کارشناس دفتر فنی]],Table1[],3,0)</f>
        <v>مدیر کنترل فرآیند و کیفیت</v>
      </c>
      <c r="G660" s="1" t="s">
        <v>1540</v>
      </c>
      <c r="H660" s="1" t="str">
        <f>VLOOKUP(Table6[[#This Row],[نام شخص کارشناس نظارت]],Table1[],3,0)</f>
        <v>کارشناس تولید و فرایند نظارت</v>
      </c>
      <c r="I660" s="1">
        <f>COUNTIF(Table2[کد سیستم],Table6[[#This Row],[کد سیستم]])</f>
        <v>1</v>
      </c>
    </row>
    <row r="661" spans="1:9" x14ac:dyDescent="0.25">
      <c r="A661" s="1">
        <v>660</v>
      </c>
      <c r="B661" s="1" t="s">
        <v>2864</v>
      </c>
      <c r="C661" s="1" t="s">
        <v>2864</v>
      </c>
      <c r="D661" s="1" t="s">
        <v>3986</v>
      </c>
      <c r="E661" s="1" t="s">
        <v>549</v>
      </c>
      <c r="F661" s="1" t="str">
        <f>VLOOKUP(Table6[[#This Row],[نام کارشناس دفتر فنی]],Table1[],3,0)</f>
        <v>مدیر کنترل فرآیند و کیفیت</v>
      </c>
      <c r="G661" s="1" t="s">
        <v>1540</v>
      </c>
      <c r="H661" s="1" t="str">
        <f>VLOOKUP(Table6[[#This Row],[نام شخص کارشناس نظارت]],Table1[],3,0)</f>
        <v>کارشناس تولید و فرایند نظارت</v>
      </c>
      <c r="I661" s="1">
        <f>COUNTIF(Table2[کد سیستم],Table6[[#This Row],[کد سیستم]])</f>
        <v>1</v>
      </c>
    </row>
    <row r="662" spans="1:9" x14ac:dyDescent="0.25">
      <c r="A662" s="1">
        <v>661</v>
      </c>
      <c r="B662" s="1" t="s">
        <v>2866</v>
      </c>
      <c r="C662" s="1" t="s">
        <v>2866</v>
      </c>
      <c r="D662" s="1" t="s">
        <v>3986</v>
      </c>
      <c r="E662" s="1" t="s">
        <v>549</v>
      </c>
      <c r="F662" s="1" t="str">
        <f>VLOOKUP(Table6[[#This Row],[نام کارشناس دفتر فنی]],Table1[],3,0)</f>
        <v>مدیر کنترل فرآیند و کیفیت</v>
      </c>
      <c r="G662" s="1" t="s">
        <v>1540</v>
      </c>
      <c r="H662" s="1" t="str">
        <f>VLOOKUP(Table6[[#This Row],[نام شخص کارشناس نظارت]],Table1[],3,0)</f>
        <v>کارشناس تولید و فرایند نظارت</v>
      </c>
      <c r="I662" s="1">
        <f>COUNTIF(Table2[کد سیستم],Table6[[#This Row],[کد سیستم]])</f>
        <v>1</v>
      </c>
    </row>
    <row r="663" spans="1:9" x14ac:dyDescent="0.25">
      <c r="A663" s="1">
        <v>662</v>
      </c>
      <c r="B663" s="1" t="s">
        <v>2868</v>
      </c>
      <c r="C663" s="1" t="s">
        <v>2868</v>
      </c>
      <c r="D663" s="1" t="s">
        <v>3986</v>
      </c>
      <c r="E663" s="1" t="s">
        <v>549</v>
      </c>
      <c r="F663" s="1" t="str">
        <f>VLOOKUP(Table6[[#This Row],[نام کارشناس دفتر فنی]],Table1[],3,0)</f>
        <v>مدیر کنترل فرآیند و کیفیت</v>
      </c>
      <c r="G663" s="1" t="s">
        <v>1540</v>
      </c>
      <c r="H663" s="1" t="str">
        <f>VLOOKUP(Table6[[#This Row],[نام شخص کارشناس نظارت]],Table1[],3,0)</f>
        <v>کارشناس تولید و فرایند نظارت</v>
      </c>
      <c r="I663" s="1">
        <f>COUNTIF(Table2[کد سیستم],Table6[[#This Row],[کد سیستم]])</f>
        <v>1</v>
      </c>
    </row>
    <row r="664" spans="1:9" x14ac:dyDescent="0.25">
      <c r="A664" s="1">
        <v>663</v>
      </c>
      <c r="B664" s="1" t="s">
        <v>2870</v>
      </c>
      <c r="C664" s="1" t="s">
        <v>2870</v>
      </c>
      <c r="D664" s="1" t="s">
        <v>3986</v>
      </c>
      <c r="E664" s="1" t="s">
        <v>549</v>
      </c>
      <c r="F664" s="1" t="str">
        <f>VLOOKUP(Table6[[#This Row],[نام کارشناس دفتر فنی]],Table1[],3,0)</f>
        <v>مدیر کنترل فرآیند و کیفیت</v>
      </c>
      <c r="G664" s="1" t="s">
        <v>1540</v>
      </c>
      <c r="H664" s="1" t="str">
        <f>VLOOKUP(Table6[[#This Row],[نام شخص کارشناس نظارت]],Table1[],3,0)</f>
        <v>کارشناس تولید و فرایند نظارت</v>
      </c>
      <c r="I664" s="1">
        <f>COUNTIF(Table2[کد سیستم],Table6[[#This Row],[کد سیستم]])</f>
        <v>1</v>
      </c>
    </row>
    <row r="665" spans="1:9" x14ac:dyDescent="0.25">
      <c r="A665" s="1">
        <v>664</v>
      </c>
      <c r="B665" s="1" t="s">
        <v>2872</v>
      </c>
      <c r="C665" s="1" t="s">
        <v>2872</v>
      </c>
      <c r="D665" s="1" t="s">
        <v>3986</v>
      </c>
      <c r="E665" s="1" t="s">
        <v>549</v>
      </c>
      <c r="F665" s="1" t="str">
        <f>VLOOKUP(Table6[[#This Row],[نام کارشناس دفتر فنی]],Table1[],3,0)</f>
        <v>مدیر کنترل فرآیند و کیفیت</v>
      </c>
      <c r="G665" s="1" t="s">
        <v>1540</v>
      </c>
      <c r="H665" s="1" t="str">
        <f>VLOOKUP(Table6[[#This Row],[نام شخص کارشناس نظارت]],Table1[],3,0)</f>
        <v>کارشناس تولید و فرایند نظارت</v>
      </c>
      <c r="I665" s="1">
        <f>COUNTIF(Table2[کد سیستم],Table6[[#This Row],[کد سیستم]])</f>
        <v>1</v>
      </c>
    </row>
    <row r="666" spans="1:9" x14ac:dyDescent="0.25">
      <c r="A666" s="1">
        <v>665</v>
      </c>
      <c r="B666" s="1" t="s">
        <v>2874</v>
      </c>
      <c r="C666" s="1">
        <v>1580</v>
      </c>
      <c r="D666" s="1" t="s">
        <v>3986</v>
      </c>
      <c r="E666" s="1" t="s">
        <v>549</v>
      </c>
      <c r="F666" s="1" t="str">
        <f>VLOOKUP(Table6[[#This Row],[نام کارشناس دفتر فنی]],Table1[],3,0)</f>
        <v>مدیر کنترل فرآیند و کیفیت</v>
      </c>
      <c r="G666" s="1" t="s">
        <v>1540</v>
      </c>
      <c r="H666" s="1" t="str">
        <f>VLOOKUP(Table6[[#This Row],[نام شخص کارشناس نظارت]],Table1[],3,0)</f>
        <v>کارشناس تولید و فرایند نظارت</v>
      </c>
      <c r="I666" s="1">
        <f>COUNTIF(Table2[کد سیستم],Table6[[#This Row],[کد سیستم]])</f>
        <v>1</v>
      </c>
    </row>
    <row r="667" spans="1:9" x14ac:dyDescent="0.25">
      <c r="A667" s="1">
        <v>666</v>
      </c>
      <c r="B667" s="1" t="s">
        <v>2876</v>
      </c>
      <c r="C667" s="1" t="s">
        <v>2876</v>
      </c>
      <c r="D667" s="1" t="s">
        <v>3986</v>
      </c>
      <c r="E667" s="1" t="s">
        <v>549</v>
      </c>
      <c r="F667" s="1" t="str">
        <f>VLOOKUP(Table6[[#This Row],[نام کارشناس دفتر فنی]],Table1[],3,0)</f>
        <v>مدیر کنترل فرآیند و کیفیت</v>
      </c>
      <c r="G667" s="1" t="s">
        <v>1540</v>
      </c>
      <c r="H667" s="1" t="str">
        <f>VLOOKUP(Table6[[#This Row],[نام شخص کارشناس نظارت]],Table1[],3,0)</f>
        <v>کارشناس تولید و فرایند نظارت</v>
      </c>
      <c r="I667" s="1">
        <f>COUNTIF(Table2[کد سیستم],Table6[[#This Row],[کد سیستم]])</f>
        <v>1</v>
      </c>
    </row>
    <row r="668" spans="1:9" x14ac:dyDescent="0.25">
      <c r="A668" s="1">
        <v>667</v>
      </c>
      <c r="B668" s="1" t="s">
        <v>2878</v>
      </c>
      <c r="C668" s="1" t="s">
        <v>2878</v>
      </c>
      <c r="D668" s="1" t="s">
        <v>3986</v>
      </c>
      <c r="E668" s="1" t="s">
        <v>549</v>
      </c>
      <c r="F668" s="1" t="str">
        <f>VLOOKUP(Table6[[#This Row],[نام کارشناس دفتر فنی]],Table1[],3,0)</f>
        <v>مدیر کنترل فرآیند و کیفیت</v>
      </c>
      <c r="G668" s="1" t="s">
        <v>1540</v>
      </c>
      <c r="H668" s="1" t="str">
        <f>VLOOKUP(Table6[[#This Row],[نام شخص کارشناس نظارت]],Table1[],3,0)</f>
        <v>کارشناس تولید و فرایند نظارت</v>
      </c>
      <c r="I668" s="1">
        <f>COUNTIF(Table2[کد سیستم],Table6[[#This Row],[کد سیستم]])</f>
        <v>1</v>
      </c>
    </row>
    <row r="669" spans="1:9" x14ac:dyDescent="0.25">
      <c r="A669" s="1">
        <v>668</v>
      </c>
      <c r="B669" s="1" t="s">
        <v>2880</v>
      </c>
      <c r="C669" s="1" t="s">
        <v>2880</v>
      </c>
      <c r="D669" s="1" t="s">
        <v>3986</v>
      </c>
      <c r="E669" s="1" t="s">
        <v>549</v>
      </c>
      <c r="F669" s="1" t="str">
        <f>VLOOKUP(Table6[[#This Row],[نام کارشناس دفتر فنی]],Table1[],3,0)</f>
        <v>مدیر کنترل فرآیند و کیفیت</v>
      </c>
      <c r="G669" s="1" t="s">
        <v>1540</v>
      </c>
      <c r="H669" s="1" t="str">
        <f>VLOOKUP(Table6[[#This Row],[نام شخص کارشناس نظارت]],Table1[],3,0)</f>
        <v>کارشناس تولید و فرایند نظارت</v>
      </c>
      <c r="I669" s="1">
        <f>COUNTIF(Table2[کد سیستم],Table6[[#This Row],[کد سیستم]])</f>
        <v>1</v>
      </c>
    </row>
    <row r="670" spans="1:9" x14ac:dyDescent="0.25">
      <c r="A670" s="1">
        <v>669</v>
      </c>
      <c r="B670" s="1" t="s">
        <v>2882</v>
      </c>
      <c r="C670" s="1">
        <v>1590</v>
      </c>
      <c r="D670" s="1" t="s">
        <v>3986</v>
      </c>
      <c r="E670" s="1" t="s">
        <v>549</v>
      </c>
      <c r="F670" s="1" t="str">
        <f>VLOOKUP(Table6[[#This Row],[نام کارشناس دفتر فنی]],Table1[],3,0)</f>
        <v>مدیر کنترل فرآیند و کیفیت</v>
      </c>
      <c r="G670" s="1" t="s">
        <v>1540</v>
      </c>
      <c r="H670" s="1" t="str">
        <f>VLOOKUP(Table6[[#This Row],[نام شخص کارشناس نظارت]],Table1[],3,0)</f>
        <v>کارشناس تولید و فرایند نظارت</v>
      </c>
      <c r="I670" s="1">
        <f>COUNTIF(Table2[کد سیستم],Table6[[#This Row],[کد سیستم]])</f>
        <v>1</v>
      </c>
    </row>
    <row r="671" spans="1:9" x14ac:dyDescent="0.25">
      <c r="A671" s="1">
        <v>670</v>
      </c>
      <c r="B671" s="1" t="s">
        <v>2884</v>
      </c>
      <c r="C671" s="1" t="s">
        <v>2884</v>
      </c>
      <c r="D671" s="1" t="s">
        <v>3986</v>
      </c>
      <c r="E671" s="1" t="s">
        <v>549</v>
      </c>
      <c r="F671" s="1" t="str">
        <f>VLOOKUP(Table6[[#This Row],[نام کارشناس دفتر فنی]],Table1[],3,0)</f>
        <v>مدیر کنترل فرآیند و کیفیت</v>
      </c>
      <c r="G671" s="1" t="s">
        <v>1540</v>
      </c>
      <c r="H671" s="1" t="str">
        <f>VLOOKUP(Table6[[#This Row],[نام شخص کارشناس نظارت]],Table1[],3,0)</f>
        <v>کارشناس تولید و فرایند نظارت</v>
      </c>
      <c r="I671" s="1">
        <f>COUNTIF(Table2[کد سیستم],Table6[[#This Row],[کد سیستم]])</f>
        <v>1</v>
      </c>
    </row>
    <row r="672" spans="1:9" x14ac:dyDescent="0.25">
      <c r="A672" s="1">
        <v>671</v>
      </c>
      <c r="B672" s="1" t="s">
        <v>2886</v>
      </c>
      <c r="C672" s="1" t="s">
        <v>2886</v>
      </c>
      <c r="D672" s="1" t="s">
        <v>3986</v>
      </c>
      <c r="E672" s="1" t="s">
        <v>549</v>
      </c>
      <c r="F672" s="1" t="str">
        <f>VLOOKUP(Table6[[#This Row],[نام کارشناس دفتر فنی]],Table1[],3,0)</f>
        <v>مدیر کنترل فرآیند و کیفیت</v>
      </c>
      <c r="G672" s="1" t="s">
        <v>1540</v>
      </c>
      <c r="H672" s="1" t="str">
        <f>VLOOKUP(Table6[[#This Row],[نام شخص کارشناس نظارت]],Table1[],3,0)</f>
        <v>کارشناس تولید و فرایند نظارت</v>
      </c>
      <c r="I672" s="1">
        <f>COUNTIF(Table2[کد سیستم],Table6[[#This Row],[کد سیستم]])</f>
        <v>1</v>
      </c>
    </row>
    <row r="673" spans="1:9" x14ac:dyDescent="0.25">
      <c r="A673" s="1">
        <v>672</v>
      </c>
      <c r="B673" s="1" t="s">
        <v>2888</v>
      </c>
      <c r="C673" s="1" t="s">
        <v>2888</v>
      </c>
      <c r="D673" s="1" t="s">
        <v>3986</v>
      </c>
      <c r="E673" s="1" t="s">
        <v>549</v>
      </c>
      <c r="F673" s="1" t="str">
        <f>VLOOKUP(Table6[[#This Row],[نام کارشناس دفتر فنی]],Table1[],3,0)</f>
        <v>مدیر کنترل فرآیند و کیفیت</v>
      </c>
      <c r="G673" s="1" t="s">
        <v>1540</v>
      </c>
      <c r="H673" s="1" t="str">
        <f>VLOOKUP(Table6[[#This Row],[نام شخص کارشناس نظارت]],Table1[],3,0)</f>
        <v>کارشناس تولید و فرایند نظارت</v>
      </c>
      <c r="I673" s="1">
        <f>COUNTIF(Table2[کد سیستم],Table6[[#This Row],[کد سیستم]])</f>
        <v>1</v>
      </c>
    </row>
    <row r="674" spans="1:9" x14ac:dyDescent="0.25">
      <c r="A674" s="1">
        <v>673</v>
      </c>
      <c r="B674" s="1" t="s">
        <v>2890</v>
      </c>
      <c r="C674" s="1" t="s">
        <v>2890</v>
      </c>
      <c r="D674" s="1" t="s">
        <v>3986</v>
      </c>
      <c r="E674" s="1" t="s">
        <v>549</v>
      </c>
      <c r="F674" s="1" t="str">
        <f>VLOOKUP(Table6[[#This Row],[نام کارشناس دفتر فنی]],Table1[],3,0)</f>
        <v>مدیر کنترل فرآیند و کیفیت</v>
      </c>
      <c r="G674" s="1" t="s">
        <v>1540</v>
      </c>
      <c r="H674" s="1" t="str">
        <f>VLOOKUP(Table6[[#This Row],[نام شخص کارشناس نظارت]],Table1[],3,0)</f>
        <v>کارشناس تولید و فرایند نظارت</v>
      </c>
      <c r="I674" s="1">
        <f>COUNTIF(Table2[کد سیستم],Table6[[#This Row],[کد سیستم]])</f>
        <v>1</v>
      </c>
    </row>
    <row r="675" spans="1:9" x14ac:dyDescent="0.25">
      <c r="A675" s="1">
        <v>674</v>
      </c>
      <c r="B675" s="1" t="s">
        <v>2892</v>
      </c>
      <c r="C675" s="1" t="s">
        <v>2892</v>
      </c>
      <c r="D675" s="1" t="s">
        <v>3986</v>
      </c>
      <c r="E675" s="1" t="s">
        <v>549</v>
      </c>
      <c r="F675" s="1" t="str">
        <f>VLOOKUP(Table6[[#This Row],[نام کارشناس دفتر فنی]],Table1[],3,0)</f>
        <v>مدیر کنترل فرآیند و کیفیت</v>
      </c>
      <c r="G675" s="1" t="s">
        <v>1540</v>
      </c>
      <c r="H675" s="1" t="str">
        <f>VLOOKUP(Table6[[#This Row],[نام شخص کارشناس نظارت]],Table1[],3,0)</f>
        <v>کارشناس تولید و فرایند نظارت</v>
      </c>
      <c r="I675" s="1">
        <f>COUNTIF(Table2[کد سیستم],Table6[[#This Row],[کد سیستم]])</f>
        <v>1</v>
      </c>
    </row>
    <row r="676" spans="1:9" x14ac:dyDescent="0.25">
      <c r="A676" s="1">
        <v>675</v>
      </c>
      <c r="B676" s="1" t="s">
        <v>2894</v>
      </c>
      <c r="C676" s="1" t="s">
        <v>2894</v>
      </c>
      <c r="D676" s="1" t="s">
        <v>3986</v>
      </c>
      <c r="E676" s="1" t="s">
        <v>549</v>
      </c>
      <c r="F676" s="1" t="str">
        <f>VLOOKUP(Table6[[#This Row],[نام کارشناس دفتر فنی]],Table1[],3,0)</f>
        <v>مدیر کنترل فرآیند و کیفیت</v>
      </c>
      <c r="G676" s="1" t="s">
        <v>1540</v>
      </c>
      <c r="H676" s="1" t="str">
        <f>VLOOKUP(Table6[[#This Row],[نام شخص کارشناس نظارت]],Table1[],3,0)</f>
        <v>کارشناس تولید و فرایند نظارت</v>
      </c>
      <c r="I676" s="1">
        <f>COUNTIF(Table2[کد سیستم],Table6[[#This Row],[کد سیستم]])</f>
        <v>1</v>
      </c>
    </row>
    <row r="677" spans="1:9" x14ac:dyDescent="0.25">
      <c r="A677" s="1">
        <v>676</v>
      </c>
      <c r="B677" s="1" t="s">
        <v>2896</v>
      </c>
      <c r="C677" s="1" t="s">
        <v>2896</v>
      </c>
      <c r="D677" s="1" t="s">
        <v>3986</v>
      </c>
      <c r="E677" s="1" t="s">
        <v>549</v>
      </c>
      <c r="F677" s="1" t="str">
        <f>VLOOKUP(Table6[[#This Row],[نام کارشناس دفتر فنی]],Table1[],3,0)</f>
        <v>مدیر کنترل فرآیند و کیفیت</v>
      </c>
      <c r="G677" s="1" t="s">
        <v>1540</v>
      </c>
      <c r="H677" s="1" t="str">
        <f>VLOOKUP(Table6[[#This Row],[نام شخص کارشناس نظارت]],Table1[],3,0)</f>
        <v>کارشناس تولید و فرایند نظارت</v>
      </c>
      <c r="I677" s="1">
        <f>COUNTIF(Table2[کد سیستم],Table6[[#This Row],[کد سیستم]])</f>
        <v>1</v>
      </c>
    </row>
    <row r="678" spans="1:9" x14ac:dyDescent="0.25">
      <c r="A678" s="1">
        <v>677</v>
      </c>
      <c r="B678" s="1" t="s">
        <v>2898</v>
      </c>
      <c r="C678" s="1" t="s">
        <v>2898</v>
      </c>
      <c r="D678" s="1" t="s">
        <v>3986</v>
      </c>
      <c r="E678" s="1" t="s">
        <v>549</v>
      </c>
      <c r="F678" s="1" t="str">
        <f>VLOOKUP(Table6[[#This Row],[نام کارشناس دفتر فنی]],Table1[],3,0)</f>
        <v>مدیر کنترل فرآیند و کیفیت</v>
      </c>
      <c r="G678" s="1" t="s">
        <v>1540</v>
      </c>
      <c r="H678" s="1" t="str">
        <f>VLOOKUP(Table6[[#This Row],[نام شخص کارشناس نظارت]],Table1[],3,0)</f>
        <v>کارشناس تولید و فرایند نظارت</v>
      </c>
      <c r="I678" s="1">
        <f>COUNTIF(Table2[کد سیستم],Table6[[#This Row],[کد سیستم]])</f>
        <v>1</v>
      </c>
    </row>
    <row r="679" spans="1:9" x14ac:dyDescent="0.25">
      <c r="A679" s="1">
        <v>678</v>
      </c>
      <c r="B679" s="1" t="s">
        <v>2900</v>
      </c>
      <c r="C679" s="1" t="s">
        <v>2900</v>
      </c>
      <c r="D679" s="1" t="s">
        <v>3986</v>
      </c>
      <c r="E679" s="1" t="s">
        <v>549</v>
      </c>
      <c r="F679" s="1" t="str">
        <f>VLOOKUP(Table6[[#This Row],[نام کارشناس دفتر فنی]],Table1[],3,0)</f>
        <v>مدیر کنترل فرآیند و کیفیت</v>
      </c>
      <c r="G679" s="1" t="s">
        <v>1540</v>
      </c>
      <c r="H679" s="1" t="str">
        <f>VLOOKUP(Table6[[#This Row],[نام شخص کارشناس نظارت]],Table1[],3,0)</f>
        <v>کارشناس تولید و فرایند نظارت</v>
      </c>
      <c r="I679" s="1">
        <f>COUNTIF(Table2[کد سیستم],Table6[[#This Row],[کد سیستم]])</f>
        <v>1</v>
      </c>
    </row>
    <row r="680" spans="1:9" x14ac:dyDescent="0.25">
      <c r="A680" s="1">
        <v>679</v>
      </c>
      <c r="B680" s="1" t="s">
        <v>2902</v>
      </c>
      <c r="C680" s="1" t="s">
        <v>2902</v>
      </c>
      <c r="D680" s="1" t="s">
        <v>3986</v>
      </c>
      <c r="E680" s="1" t="s">
        <v>549</v>
      </c>
      <c r="F680" s="1" t="str">
        <f>VLOOKUP(Table6[[#This Row],[نام کارشناس دفتر فنی]],Table1[],3,0)</f>
        <v>مدیر کنترل فرآیند و کیفیت</v>
      </c>
      <c r="G680" s="1" t="s">
        <v>1540</v>
      </c>
      <c r="H680" s="1" t="str">
        <f>VLOOKUP(Table6[[#This Row],[نام شخص کارشناس نظارت]],Table1[],3,0)</f>
        <v>کارشناس تولید و فرایند نظارت</v>
      </c>
      <c r="I680" s="1">
        <f>COUNTIF(Table2[کد سیستم],Table6[[#This Row],[کد سیستم]])</f>
        <v>1</v>
      </c>
    </row>
    <row r="681" spans="1:9" x14ac:dyDescent="0.25">
      <c r="A681" s="1">
        <v>680</v>
      </c>
      <c r="B681" s="1" t="s">
        <v>2904</v>
      </c>
      <c r="C681" s="1" t="s">
        <v>2904</v>
      </c>
      <c r="D681" s="1" t="s">
        <v>3986</v>
      </c>
      <c r="E681" s="1" t="s">
        <v>549</v>
      </c>
      <c r="F681" s="1" t="str">
        <f>VLOOKUP(Table6[[#This Row],[نام کارشناس دفتر فنی]],Table1[],3,0)</f>
        <v>مدیر کنترل فرآیند و کیفیت</v>
      </c>
      <c r="G681" s="1" t="s">
        <v>1540</v>
      </c>
      <c r="H681" s="1" t="str">
        <f>VLOOKUP(Table6[[#This Row],[نام شخص کارشناس نظارت]],Table1[],3,0)</f>
        <v>کارشناس تولید و فرایند نظارت</v>
      </c>
      <c r="I681" s="1">
        <f>COUNTIF(Table2[کد سیستم],Table6[[#This Row],[کد سیستم]])</f>
        <v>1</v>
      </c>
    </row>
    <row r="682" spans="1:9" x14ac:dyDescent="0.25">
      <c r="A682" s="1">
        <v>681</v>
      </c>
      <c r="B682" s="1" t="s">
        <v>2906</v>
      </c>
      <c r="C682" s="1" t="s">
        <v>2906</v>
      </c>
      <c r="D682" s="1" t="s">
        <v>3986</v>
      </c>
      <c r="E682" s="1" t="s">
        <v>549</v>
      </c>
      <c r="F682" s="1" t="str">
        <f>VLOOKUP(Table6[[#This Row],[نام کارشناس دفتر فنی]],Table1[],3,0)</f>
        <v>مدیر کنترل فرآیند و کیفیت</v>
      </c>
      <c r="G682" s="1" t="s">
        <v>1540</v>
      </c>
      <c r="H682" s="1" t="str">
        <f>VLOOKUP(Table6[[#This Row],[نام شخص کارشناس نظارت]],Table1[],3,0)</f>
        <v>کارشناس تولید و فرایند نظارت</v>
      </c>
      <c r="I682" s="1">
        <f>COUNTIF(Table2[کد سیستم],Table6[[#This Row],[کد سیستم]])</f>
        <v>1</v>
      </c>
    </row>
    <row r="683" spans="1:9" x14ac:dyDescent="0.25">
      <c r="A683" s="1">
        <v>682</v>
      </c>
      <c r="B683" s="1" t="s">
        <v>2908</v>
      </c>
      <c r="C683" s="1" t="s">
        <v>2908</v>
      </c>
      <c r="D683" s="1" t="s">
        <v>3986</v>
      </c>
      <c r="E683" s="1" t="s">
        <v>549</v>
      </c>
      <c r="F683" s="1" t="str">
        <f>VLOOKUP(Table6[[#This Row],[نام کارشناس دفتر فنی]],Table1[],3,0)</f>
        <v>مدیر کنترل فرآیند و کیفیت</v>
      </c>
      <c r="G683" s="1" t="s">
        <v>1540</v>
      </c>
      <c r="H683" s="1" t="str">
        <f>VLOOKUP(Table6[[#This Row],[نام شخص کارشناس نظارت]],Table1[],3,0)</f>
        <v>کارشناس تولید و فرایند نظارت</v>
      </c>
      <c r="I683" s="1">
        <f>COUNTIF(Table2[کد سیستم],Table6[[#This Row],[کد سیستم]])</f>
        <v>1</v>
      </c>
    </row>
    <row r="684" spans="1:9" x14ac:dyDescent="0.25">
      <c r="A684" s="1">
        <v>683</v>
      </c>
      <c r="B684" s="1" t="s">
        <v>2910</v>
      </c>
      <c r="C684" s="1" t="s">
        <v>2910</v>
      </c>
      <c r="D684" s="1" t="s">
        <v>3986</v>
      </c>
      <c r="E684" s="1" t="s">
        <v>549</v>
      </c>
      <c r="F684" s="1" t="str">
        <f>VLOOKUP(Table6[[#This Row],[نام کارشناس دفتر فنی]],Table1[],3,0)</f>
        <v>مدیر کنترل فرآیند و کیفیت</v>
      </c>
      <c r="G684" s="1" t="s">
        <v>1540</v>
      </c>
      <c r="H684" s="1" t="str">
        <f>VLOOKUP(Table6[[#This Row],[نام شخص کارشناس نظارت]],Table1[],3,0)</f>
        <v>کارشناس تولید و فرایند نظارت</v>
      </c>
      <c r="I684" s="1">
        <f>COUNTIF(Table2[کد سیستم],Table6[[#This Row],[کد سیستم]])</f>
        <v>1</v>
      </c>
    </row>
    <row r="685" spans="1:9" x14ac:dyDescent="0.25">
      <c r="A685" s="1">
        <v>684</v>
      </c>
      <c r="B685" s="1" t="s">
        <v>2912</v>
      </c>
      <c r="C685" s="1" t="s">
        <v>2912</v>
      </c>
      <c r="D685" s="1" t="s">
        <v>3986</v>
      </c>
      <c r="E685" s="1" t="s">
        <v>549</v>
      </c>
      <c r="F685" s="1" t="str">
        <f>VLOOKUP(Table6[[#This Row],[نام کارشناس دفتر فنی]],Table1[],3,0)</f>
        <v>مدیر کنترل فرآیند و کیفیت</v>
      </c>
      <c r="G685" s="1" t="s">
        <v>1540</v>
      </c>
      <c r="H685" s="1" t="str">
        <f>VLOOKUP(Table6[[#This Row],[نام شخص کارشناس نظارت]],Table1[],3,0)</f>
        <v>کارشناس تولید و فرایند نظارت</v>
      </c>
      <c r="I685" s="1">
        <f>COUNTIF(Table2[کد سیستم],Table6[[#This Row],[کد سیستم]])</f>
        <v>1</v>
      </c>
    </row>
    <row r="686" spans="1:9" x14ac:dyDescent="0.25">
      <c r="A686" s="1">
        <v>685</v>
      </c>
      <c r="B686" s="1" t="s">
        <v>2914</v>
      </c>
      <c r="C686" s="1">
        <v>160</v>
      </c>
      <c r="D686" s="1" t="s">
        <v>3986</v>
      </c>
      <c r="E686" s="1" t="s">
        <v>549</v>
      </c>
      <c r="F686" s="1" t="str">
        <f>VLOOKUP(Table6[[#This Row],[نام کارشناس دفتر فنی]],Table1[],3,0)</f>
        <v>مدیر کنترل فرآیند و کیفیت</v>
      </c>
      <c r="G686" s="1" t="s">
        <v>1540</v>
      </c>
      <c r="H686" s="1" t="str">
        <f>VLOOKUP(Table6[[#This Row],[نام شخص کارشناس نظارت]],Table1[],3,0)</f>
        <v>کارشناس تولید و فرایند نظارت</v>
      </c>
      <c r="I686" s="1">
        <f>COUNTIF(Table2[کد سیستم],Table6[[#This Row],[کد سیستم]])</f>
        <v>1</v>
      </c>
    </row>
    <row r="687" spans="1:9" x14ac:dyDescent="0.25">
      <c r="A687" s="1">
        <v>686</v>
      </c>
      <c r="B687" s="1" t="s">
        <v>2916</v>
      </c>
      <c r="C687" s="1">
        <v>200</v>
      </c>
      <c r="D687" s="1" t="s">
        <v>3986</v>
      </c>
      <c r="E687" s="1" t="s">
        <v>549</v>
      </c>
      <c r="F687" s="1" t="str">
        <f>VLOOKUP(Table6[[#This Row],[نام کارشناس دفتر فنی]],Table1[],3,0)</f>
        <v>مدیر کنترل فرآیند و کیفیت</v>
      </c>
      <c r="G687" s="1" t="s">
        <v>1540</v>
      </c>
      <c r="H687" s="1" t="str">
        <f>VLOOKUP(Table6[[#This Row],[نام شخص کارشناس نظارت]],Table1[],3,0)</f>
        <v>کارشناس تولید و فرایند نظارت</v>
      </c>
      <c r="I687" s="1">
        <f>COUNTIF(Table2[کد سیستم],Table6[[#This Row],[کد سیستم]])</f>
        <v>1</v>
      </c>
    </row>
    <row r="688" spans="1:9" x14ac:dyDescent="0.25">
      <c r="A688" s="1">
        <v>687</v>
      </c>
      <c r="B688" s="1" t="s">
        <v>2918</v>
      </c>
      <c r="C688" s="1">
        <v>210</v>
      </c>
      <c r="D688" s="1" t="s">
        <v>3986</v>
      </c>
      <c r="E688" s="1" t="s">
        <v>549</v>
      </c>
      <c r="F688" s="1" t="str">
        <f>VLOOKUP(Table6[[#This Row],[نام کارشناس دفتر فنی]],Table1[],3,0)</f>
        <v>مدیر کنترل فرآیند و کیفیت</v>
      </c>
      <c r="G688" s="1" t="s">
        <v>1540</v>
      </c>
      <c r="H688" s="1" t="str">
        <f>VLOOKUP(Table6[[#This Row],[نام شخص کارشناس نظارت]],Table1[],3,0)</f>
        <v>کارشناس تولید و فرایند نظارت</v>
      </c>
      <c r="I688" s="1">
        <f>COUNTIF(Table2[کد سیستم],Table6[[#This Row],[کد سیستم]])</f>
        <v>1</v>
      </c>
    </row>
    <row r="689" spans="1:9" x14ac:dyDescent="0.25">
      <c r="A689" s="1">
        <v>688</v>
      </c>
      <c r="B689" s="1" t="s">
        <v>2920</v>
      </c>
      <c r="C689" s="1">
        <v>300</v>
      </c>
      <c r="D689" s="1" t="s">
        <v>3986</v>
      </c>
      <c r="E689" s="1" t="s">
        <v>549</v>
      </c>
      <c r="F689" s="1" t="str">
        <f>VLOOKUP(Table6[[#This Row],[نام کارشناس دفتر فنی]],Table1[],3,0)</f>
        <v>مدیر کنترل فرآیند و کیفیت</v>
      </c>
      <c r="G689" s="1" t="s">
        <v>1540</v>
      </c>
      <c r="H689" s="1" t="str">
        <f>VLOOKUP(Table6[[#This Row],[نام شخص کارشناس نظارت]],Table1[],3,0)</f>
        <v>کارشناس تولید و فرایند نظارت</v>
      </c>
      <c r="I689" s="1">
        <f>COUNTIF(Table2[کد سیستم],Table6[[#This Row],[کد سیستم]])</f>
        <v>1</v>
      </c>
    </row>
    <row r="690" spans="1:9" x14ac:dyDescent="0.25">
      <c r="A690" s="1">
        <v>689</v>
      </c>
      <c r="B690" s="1" t="s">
        <v>2922</v>
      </c>
      <c r="C690" s="1">
        <v>310</v>
      </c>
      <c r="D690" s="1" t="s">
        <v>3986</v>
      </c>
      <c r="E690" s="1" t="s">
        <v>549</v>
      </c>
      <c r="F690" s="1" t="str">
        <f>VLOOKUP(Table6[[#This Row],[نام کارشناس دفتر فنی]],Table1[],3,0)</f>
        <v>مدیر کنترل فرآیند و کیفیت</v>
      </c>
      <c r="G690" s="1" t="s">
        <v>1540</v>
      </c>
      <c r="H690" s="1" t="str">
        <f>VLOOKUP(Table6[[#This Row],[نام شخص کارشناس نظارت]],Table1[],3,0)</f>
        <v>کارشناس تولید و فرایند نظارت</v>
      </c>
      <c r="I690" s="1">
        <f>COUNTIF(Table2[کد سیستم],Table6[[#This Row],[کد سیستم]])</f>
        <v>1</v>
      </c>
    </row>
    <row r="691" spans="1:9" x14ac:dyDescent="0.25">
      <c r="A691" s="1">
        <v>690</v>
      </c>
      <c r="B691" s="1" t="s">
        <v>2924</v>
      </c>
      <c r="C691" s="1">
        <v>330</v>
      </c>
      <c r="D691" s="1" t="s">
        <v>3986</v>
      </c>
      <c r="E691" s="1" t="s">
        <v>549</v>
      </c>
      <c r="F691" s="1" t="str">
        <f>VLOOKUP(Table6[[#This Row],[نام کارشناس دفتر فنی]],Table1[],3,0)</f>
        <v>مدیر کنترل فرآیند و کیفیت</v>
      </c>
      <c r="G691" s="1" t="s">
        <v>1540</v>
      </c>
      <c r="H691" s="1" t="str">
        <f>VLOOKUP(Table6[[#This Row],[نام شخص کارشناس نظارت]],Table1[],3,0)</f>
        <v>کارشناس تولید و فرایند نظارت</v>
      </c>
      <c r="I691" s="1">
        <f>COUNTIF(Table2[کد سیستم],Table6[[#This Row],[کد سیستم]])</f>
        <v>1</v>
      </c>
    </row>
    <row r="692" spans="1:9" x14ac:dyDescent="0.25">
      <c r="A692" s="1">
        <v>691</v>
      </c>
      <c r="B692" s="1" t="s">
        <v>2926</v>
      </c>
      <c r="C692" s="1">
        <v>500</v>
      </c>
      <c r="D692" s="1" t="s">
        <v>3986</v>
      </c>
      <c r="E692" s="1" t="s">
        <v>549</v>
      </c>
      <c r="F692" s="1" t="str">
        <f>VLOOKUP(Table6[[#This Row],[نام کارشناس دفتر فنی]],Table1[],3,0)</f>
        <v>مدیر کنترل فرآیند و کیفیت</v>
      </c>
      <c r="G692" s="1" t="s">
        <v>1540</v>
      </c>
      <c r="H692" s="1" t="str">
        <f>VLOOKUP(Table6[[#This Row],[نام شخص کارشناس نظارت]],Table1[],3,0)</f>
        <v>کارشناس تولید و فرایند نظارت</v>
      </c>
      <c r="I692" s="1">
        <f>COUNTIF(Table2[کد سیستم],Table6[[#This Row],[کد سیستم]])</f>
        <v>1</v>
      </c>
    </row>
    <row r="693" spans="1:9" x14ac:dyDescent="0.25">
      <c r="A693" s="1">
        <v>692</v>
      </c>
      <c r="B693" s="1" t="s">
        <v>2928</v>
      </c>
      <c r="C693" s="1">
        <v>510</v>
      </c>
      <c r="D693" s="1" t="s">
        <v>3986</v>
      </c>
      <c r="E693" s="1" t="s">
        <v>549</v>
      </c>
      <c r="F693" s="1" t="str">
        <f>VLOOKUP(Table6[[#This Row],[نام کارشناس دفتر فنی]],Table1[],3,0)</f>
        <v>مدیر کنترل فرآیند و کیفیت</v>
      </c>
      <c r="G693" s="1" t="s">
        <v>1540</v>
      </c>
      <c r="H693" s="1" t="str">
        <f>VLOOKUP(Table6[[#This Row],[نام شخص کارشناس نظارت]],Table1[],3,0)</f>
        <v>کارشناس تولید و فرایند نظارت</v>
      </c>
      <c r="I693" s="1">
        <f>COUNTIF(Table2[کد سیستم],Table6[[#This Row],[کد سیستم]])</f>
        <v>1</v>
      </c>
    </row>
    <row r="694" spans="1:9" x14ac:dyDescent="0.25">
      <c r="A694" s="1">
        <v>693</v>
      </c>
      <c r="B694" s="1" t="s">
        <v>2930</v>
      </c>
      <c r="C694" s="1">
        <v>520</v>
      </c>
      <c r="D694" s="1" t="s">
        <v>3986</v>
      </c>
      <c r="E694" s="1" t="s">
        <v>549</v>
      </c>
      <c r="F694" s="1" t="str">
        <f>VLOOKUP(Table6[[#This Row],[نام کارشناس دفتر فنی]],Table1[],3,0)</f>
        <v>مدیر کنترل فرآیند و کیفیت</v>
      </c>
      <c r="G694" s="1" t="s">
        <v>1540</v>
      </c>
      <c r="H694" s="1" t="str">
        <f>VLOOKUP(Table6[[#This Row],[نام شخص کارشناس نظارت]],Table1[],3,0)</f>
        <v>کارشناس تولید و فرایند نظارت</v>
      </c>
      <c r="I694" s="1">
        <f>COUNTIF(Table2[کد سیستم],Table6[[#This Row],[کد سیستم]])</f>
        <v>1</v>
      </c>
    </row>
    <row r="695" spans="1:9" x14ac:dyDescent="0.25">
      <c r="A695" s="1">
        <v>694</v>
      </c>
      <c r="B695" s="1" t="s">
        <v>2932</v>
      </c>
      <c r="C695" s="1">
        <v>600</v>
      </c>
      <c r="D695" s="1" t="s">
        <v>3986</v>
      </c>
      <c r="E695" s="1" t="s">
        <v>549</v>
      </c>
      <c r="F695" s="1" t="str">
        <f>VLOOKUP(Table6[[#This Row],[نام کارشناس دفتر فنی]],Table1[],3,0)</f>
        <v>مدیر کنترل فرآیند و کیفیت</v>
      </c>
      <c r="G695" s="1" t="s">
        <v>1540</v>
      </c>
      <c r="H695" s="1" t="str">
        <f>VLOOKUP(Table6[[#This Row],[نام شخص کارشناس نظارت]],Table1[],3,0)</f>
        <v>کارشناس تولید و فرایند نظارت</v>
      </c>
      <c r="I695" s="1">
        <f>COUNTIF(Table2[کد سیستم],Table6[[#This Row],[کد سیستم]])</f>
        <v>1</v>
      </c>
    </row>
    <row r="696" spans="1:9" x14ac:dyDescent="0.25">
      <c r="A696" s="1">
        <v>695</v>
      </c>
      <c r="B696" s="1" t="s">
        <v>2934</v>
      </c>
      <c r="C696" s="1">
        <v>610</v>
      </c>
      <c r="D696" s="1" t="s">
        <v>3986</v>
      </c>
      <c r="E696" s="1" t="s">
        <v>549</v>
      </c>
      <c r="F696" s="1" t="str">
        <f>VLOOKUP(Table6[[#This Row],[نام کارشناس دفتر فنی]],Table1[],3,0)</f>
        <v>مدیر کنترل فرآیند و کیفیت</v>
      </c>
      <c r="G696" s="1" t="s">
        <v>1540</v>
      </c>
      <c r="H696" s="1" t="str">
        <f>VLOOKUP(Table6[[#This Row],[نام شخص کارشناس نظارت]],Table1[],3,0)</f>
        <v>کارشناس تولید و فرایند نظارت</v>
      </c>
      <c r="I696" s="1">
        <f>COUNTIF(Table2[کد سیستم],Table6[[#This Row],[کد سیستم]])</f>
        <v>1</v>
      </c>
    </row>
    <row r="697" spans="1:9" x14ac:dyDescent="0.25">
      <c r="A697" s="1">
        <v>696</v>
      </c>
      <c r="B697" s="1" t="s">
        <v>2936</v>
      </c>
      <c r="C697" s="1">
        <v>620</v>
      </c>
      <c r="D697" s="1" t="s">
        <v>3986</v>
      </c>
      <c r="E697" s="1" t="s">
        <v>549</v>
      </c>
      <c r="F697" s="1" t="str">
        <f>VLOOKUP(Table6[[#This Row],[نام کارشناس دفتر فنی]],Table1[],3,0)</f>
        <v>مدیر کنترل فرآیند و کیفیت</v>
      </c>
      <c r="G697" s="1" t="s">
        <v>1540</v>
      </c>
      <c r="H697" s="1" t="str">
        <f>VLOOKUP(Table6[[#This Row],[نام شخص کارشناس نظارت]],Table1[],3,0)</f>
        <v>کارشناس تولید و فرایند نظارت</v>
      </c>
      <c r="I697" s="1">
        <f>COUNTIF(Table2[کد سیستم],Table6[[#This Row],[کد سیستم]])</f>
        <v>1</v>
      </c>
    </row>
    <row r="698" spans="1:9" x14ac:dyDescent="0.25">
      <c r="A698" s="1">
        <v>697</v>
      </c>
      <c r="B698" s="1" t="s">
        <v>2938</v>
      </c>
      <c r="C698" s="1">
        <v>700</v>
      </c>
      <c r="D698" s="1" t="s">
        <v>3986</v>
      </c>
      <c r="E698" s="1" t="s">
        <v>549</v>
      </c>
      <c r="F698" s="1" t="str">
        <f>VLOOKUP(Table6[[#This Row],[نام کارشناس دفتر فنی]],Table1[],3,0)</f>
        <v>مدیر کنترل فرآیند و کیفیت</v>
      </c>
      <c r="G698" s="1" t="s">
        <v>1540</v>
      </c>
      <c r="H698" s="1" t="str">
        <f>VLOOKUP(Table6[[#This Row],[نام شخص کارشناس نظارت]],Table1[],3,0)</f>
        <v>کارشناس تولید و فرایند نظارت</v>
      </c>
      <c r="I698" s="1">
        <f>COUNTIF(Table2[کد سیستم],Table6[[#This Row],[کد سیستم]])</f>
        <v>1</v>
      </c>
    </row>
    <row r="699" spans="1:9" x14ac:dyDescent="0.25">
      <c r="A699" s="1">
        <v>698</v>
      </c>
      <c r="B699" s="1" t="s">
        <v>2940</v>
      </c>
      <c r="C699" s="1">
        <v>710</v>
      </c>
      <c r="D699" s="1" t="s">
        <v>3986</v>
      </c>
      <c r="E699" s="1" t="s">
        <v>549</v>
      </c>
      <c r="F699" s="1" t="str">
        <f>VLOOKUP(Table6[[#This Row],[نام کارشناس دفتر فنی]],Table1[],3,0)</f>
        <v>مدیر کنترل فرآیند و کیفیت</v>
      </c>
      <c r="G699" s="1" t="s">
        <v>1540</v>
      </c>
      <c r="H699" s="1" t="str">
        <f>VLOOKUP(Table6[[#This Row],[نام شخص کارشناس نظارت]],Table1[],3,0)</f>
        <v>کارشناس تولید و فرایند نظارت</v>
      </c>
      <c r="I699" s="1">
        <f>COUNTIF(Table2[کد سیستم],Table6[[#This Row],[کد سیستم]])</f>
        <v>1</v>
      </c>
    </row>
    <row r="700" spans="1:9" x14ac:dyDescent="0.25">
      <c r="A700" s="1">
        <v>699</v>
      </c>
      <c r="B700" s="1" t="s">
        <v>2942</v>
      </c>
      <c r="C700" s="1">
        <v>720</v>
      </c>
      <c r="D700" s="1" t="s">
        <v>3986</v>
      </c>
      <c r="E700" s="1" t="s">
        <v>549</v>
      </c>
      <c r="F700" s="1" t="str">
        <f>VLOOKUP(Table6[[#This Row],[نام کارشناس دفتر فنی]],Table1[],3,0)</f>
        <v>مدیر کنترل فرآیند و کیفیت</v>
      </c>
      <c r="G700" s="1" t="s">
        <v>1540</v>
      </c>
      <c r="H700" s="1" t="str">
        <f>VLOOKUP(Table6[[#This Row],[نام شخص کارشناس نظارت]],Table1[],3,0)</f>
        <v>کارشناس تولید و فرایند نظارت</v>
      </c>
      <c r="I700" s="1">
        <f>COUNTIF(Table2[کد سیستم],Table6[[#This Row],[کد سیستم]])</f>
        <v>1</v>
      </c>
    </row>
    <row r="701" spans="1:9" x14ac:dyDescent="0.25">
      <c r="A701" s="1">
        <v>700</v>
      </c>
      <c r="B701" s="1" t="s">
        <v>2944</v>
      </c>
      <c r="C701" s="1">
        <v>730</v>
      </c>
      <c r="D701" s="1" t="s">
        <v>3986</v>
      </c>
      <c r="E701" s="1" t="s">
        <v>549</v>
      </c>
      <c r="F701" s="1" t="str">
        <f>VLOOKUP(Table6[[#This Row],[نام کارشناس دفتر فنی]],Table1[],3,0)</f>
        <v>مدیر کنترل فرآیند و کیفیت</v>
      </c>
      <c r="G701" s="1" t="s">
        <v>1540</v>
      </c>
      <c r="H701" s="1" t="str">
        <f>VLOOKUP(Table6[[#This Row],[نام شخص کارشناس نظارت]],Table1[],3,0)</f>
        <v>کارشناس تولید و فرایند نظارت</v>
      </c>
      <c r="I701" s="1">
        <f>COUNTIF(Table2[کد سیستم],Table6[[#This Row],[کد سیستم]])</f>
        <v>1</v>
      </c>
    </row>
    <row r="702" spans="1:9" x14ac:dyDescent="0.25">
      <c r="A702" s="1">
        <v>701</v>
      </c>
      <c r="B702" s="1" t="s">
        <v>2946</v>
      </c>
      <c r="C702" s="1">
        <v>740</v>
      </c>
      <c r="D702" s="1" t="s">
        <v>3986</v>
      </c>
      <c r="E702" s="1" t="s">
        <v>549</v>
      </c>
      <c r="F702" s="1" t="str">
        <f>VLOOKUP(Table6[[#This Row],[نام کارشناس دفتر فنی]],Table1[],3,0)</f>
        <v>مدیر کنترل فرآیند و کیفیت</v>
      </c>
      <c r="G702" s="1" t="s">
        <v>1540</v>
      </c>
      <c r="H702" s="1" t="str">
        <f>VLOOKUP(Table6[[#This Row],[نام شخص کارشناس نظارت]],Table1[],3,0)</f>
        <v>کارشناس تولید و فرایند نظارت</v>
      </c>
      <c r="I702" s="1">
        <f>COUNTIF(Table2[کد سیستم],Table6[[#This Row],[کد سیستم]])</f>
        <v>1</v>
      </c>
    </row>
    <row r="703" spans="1:9" x14ac:dyDescent="0.25">
      <c r="A703" s="1">
        <v>702</v>
      </c>
      <c r="B703" s="1" t="s">
        <v>2948</v>
      </c>
      <c r="C703" s="1">
        <v>800</v>
      </c>
      <c r="D703" s="1" t="s">
        <v>3986</v>
      </c>
      <c r="E703" s="1" t="s">
        <v>549</v>
      </c>
      <c r="F703" s="1" t="str">
        <f>VLOOKUP(Table6[[#This Row],[نام کارشناس دفتر فنی]],Table1[],3,0)</f>
        <v>مدیر کنترل فرآیند و کیفیت</v>
      </c>
      <c r="G703" s="1" t="s">
        <v>1540</v>
      </c>
      <c r="H703" s="1" t="str">
        <f>VLOOKUP(Table6[[#This Row],[نام شخص کارشناس نظارت]],Table1[],3,0)</f>
        <v>کارشناس تولید و فرایند نظارت</v>
      </c>
      <c r="I703" s="1">
        <f>COUNTIF(Table2[کد سیستم],Table6[[#This Row],[کد سیستم]])</f>
        <v>1</v>
      </c>
    </row>
    <row r="704" spans="1:9" x14ac:dyDescent="0.25">
      <c r="A704" s="1">
        <v>703</v>
      </c>
      <c r="B704" s="1" t="s">
        <v>2950</v>
      </c>
      <c r="C704" s="1">
        <v>810</v>
      </c>
      <c r="D704" s="1" t="s">
        <v>3986</v>
      </c>
      <c r="E704" s="1" t="s">
        <v>549</v>
      </c>
      <c r="F704" s="1" t="str">
        <f>VLOOKUP(Table6[[#This Row],[نام کارشناس دفتر فنی]],Table1[],3,0)</f>
        <v>مدیر کنترل فرآیند و کیفیت</v>
      </c>
      <c r="G704" s="1" t="s">
        <v>1540</v>
      </c>
      <c r="H704" s="1" t="str">
        <f>VLOOKUP(Table6[[#This Row],[نام شخص کارشناس نظارت]],Table1[],3,0)</f>
        <v>کارشناس تولید و فرایند نظارت</v>
      </c>
      <c r="I704" s="1">
        <f>COUNTIF(Table2[کد سیستم],Table6[[#This Row],[کد سیستم]])</f>
        <v>1</v>
      </c>
    </row>
    <row r="705" spans="1:9" x14ac:dyDescent="0.25">
      <c r="A705" s="1">
        <v>704</v>
      </c>
      <c r="B705" s="1" t="s">
        <v>2952</v>
      </c>
      <c r="C705" s="1">
        <v>820</v>
      </c>
      <c r="D705" s="1" t="s">
        <v>3986</v>
      </c>
      <c r="E705" s="1" t="s">
        <v>549</v>
      </c>
      <c r="F705" s="1" t="str">
        <f>VLOOKUP(Table6[[#This Row],[نام کارشناس دفتر فنی]],Table1[],3,0)</f>
        <v>مدیر کنترل فرآیند و کیفیت</v>
      </c>
      <c r="G705" s="1" t="s">
        <v>1540</v>
      </c>
      <c r="H705" s="1" t="str">
        <f>VLOOKUP(Table6[[#This Row],[نام شخص کارشناس نظارت]],Table1[],3,0)</f>
        <v>کارشناس تولید و فرایند نظارت</v>
      </c>
      <c r="I705" s="1">
        <f>COUNTIF(Table2[کد سیستم],Table6[[#This Row],[کد سیستم]])</f>
        <v>1</v>
      </c>
    </row>
    <row r="706" spans="1:9" x14ac:dyDescent="0.25">
      <c r="A706" s="1">
        <v>705</v>
      </c>
      <c r="B706" s="1" t="s">
        <v>2954</v>
      </c>
      <c r="C706" s="1">
        <v>830</v>
      </c>
      <c r="D706" s="1" t="s">
        <v>3986</v>
      </c>
      <c r="E706" s="1" t="s">
        <v>549</v>
      </c>
      <c r="F706" s="1" t="str">
        <f>VLOOKUP(Table6[[#This Row],[نام کارشناس دفتر فنی]],Table1[],3,0)</f>
        <v>مدیر کنترل فرآیند و کیفیت</v>
      </c>
      <c r="G706" s="1" t="s">
        <v>1540</v>
      </c>
      <c r="H706" s="1" t="str">
        <f>VLOOKUP(Table6[[#This Row],[نام شخص کارشناس نظارت]],Table1[],3,0)</f>
        <v>کارشناس تولید و فرایند نظارت</v>
      </c>
      <c r="I706" s="1">
        <f>COUNTIF(Table2[کد سیستم],Table6[[#This Row],[کد سیستم]])</f>
        <v>1</v>
      </c>
    </row>
    <row r="707" spans="1:9" x14ac:dyDescent="0.25">
      <c r="A707" s="1">
        <v>706</v>
      </c>
      <c r="B707" s="1" t="s">
        <v>2956</v>
      </c>
      <c r="C707" s="1">
        <v>900</v>
      </c>
      <c r="D707" s="1" t="s">
        <v>3986</v>
      </c>
      <c r="E707" s="1" t="s">
        <v>549</v>
      </c>
      <c r="F707" s="1" t="str">
        <f>VLOOKUP(Table6[[#This Row],[نام کارشناس دفتر فنی]],Table1[],3,0)</f>
        <v>مدیر کنترل فرآیند و کیفیت</v>
      </c>
      <c r="G707" s="1" t="s">
        <v>1540</v>
      </c>
      <c r="H707" s="1" t="str">
        <f>VLOOKUP(Table6[[#This Row],[نام شخص کارشناس نظارت]],Table1[],3,0)</f>
        <v>کارشناس تولید و فرایند نظارت</v>
      </c>
      <c r="I707" s="1">
        <f>COUNTIF(Table2[کد سیستم],Table6[[#This Row],[کد سیستم]])</f>
        <v>1</v>
      </c>
    </row>
    <row r="708" spans="1:9" x14ac:dyDescent="0.25">
      <c r="A708" s="1">
        <v>707</v>
      </c>
      <c r="B708" s="1" t="s">
        <v>2958</v>
      </c>
      <c r="C708" s="1">
        <v>910</v>
      </c>
      <c r="D708" s="1" t="s">
        <v>3986</v>
      </c>
      <c r="E708" s="1" t="s">
        <v>549</v>
      </c>
      <c r="F708" s="1" t="str">
        <f>VLOOKUP(Table6[[#This Row],[نام کارشناس دفتر فنی]],Table1[],3,0)</f>
        <v>مدیر کنترل فرآیند و کیفیت</v>
      </c>
      <c r="G708" s="1" t="s">
        <v>1540</v>
      </c>
      <c r="H708" s="1" t="str">
        <f>VLOOKUP(Table6[[#This Row],[نام شخص کارشناس نظارت]],Table1[],3,0)</f>
        <v>کارشناس تولید و فرایند نظارت</v>
      </c>
      <c r="I708" s="1">
        <f>COUNTIF(Table2[کد سیستم],Table6[[#This Row],[کد سیستم]])</f>
        <v>1</v>
      </c>
    </row>
    <row r="709" spans="1:9" x14ac:dyDescent="0.25">
      <c r="A709" s="1">
        <v>708</v>
      </c>
      <c r="B709" s="1" t="s">
        <v>2960</v>
      </c>
      <c r="C709" s="1">
        <v>920</v>
      </c>
      <c r="D709" s="1" t="s">
        <v>3986</v>
      </c>
      <c r="E709" s="1" t="s">
        <v>549</v>
      </c>
      <c r="F709" s="1" t="str">
        <f>VLOOKUP(Table6[[#This Row],[نام کارشناس دفتر فنی]],Table1[],3,0)</f>
        <v>مدیر کنترل فرآیند و کیفیت</v>
      </c>
      <c r="G709" s="1" t="s">
        <v>1540</v>
      </c>
      <c r="H709" s="1" t="str">
        <f>VLOOKUP(Table6[[#This Row],[نام شخص کارشناس نظارت]],Table1[],3,0)</f>
        <v>کارشناس تولید و فرایند نظارت</v>
      </c>
      <c r="I709" s="1">
        <f>COUNTIF(Table2[کد سیستم],Table6[[#This Row],[کد سیستم]])</f>
        <v>1</v>
      </c>
    </row>
    <row r="710" spans="1:9" x14ac:dyDescent="0.25">
      <c r="A710" s="1">
        <v>709</v>
      </c>
      <c r="B710" s="1" t="s">
        <v>2962</v>
      </c>
      <c r="C710" s="1">
        <v>930</v>
      </c>
      <c r="D710" s="1" t="s">
        <v>3986</v>
      </c>
      <c r="E710" s="1" t="s">
        <v>549</v>
      </c>
      <c r="F710" s="1" t="str">
        <f>VLOOKUP(Table6[[#This Row],[نام کارشناس دفتر فنی]],Table1[],3,0)</f>
        <v>مدیر کنترل فرآیند و کیفیت</v>
      </c>
      <c r="G710" s="1" t="s">
        <v>1540</v>
      </c>
      <c r="H710" s="1" t="str">
        <f>VLOOKUP(Table6[[#This Row],[نام شخص کارشناس نظارت]],Table1[],3,0)</f>
        <v>کارشناس تولید و فرایند نظارت</v>
      </c>
      <c r="I710" s="1">
        <f>COUNTIF(Table2[کد سیستم],Table6[[#This Row],[کد سیستم]])</f>
        <v>1</v>
      </c>
    </row>
    <row r="711" spans="1:9" x14ac:dyDescent="0.25">
      <c r="A711" s="1">
        <v>710</v>
      </c>
      <c r="B711" s="1" t="s">
        <v>2964</v>
      </c>
      <c r="C711" s="1">
        <v>940</v>
      </c>
      <c r="D711" s="1" t="s">
        <v>3986</v>
      </c>
      <c r="E711" s="1" t="s">
        <v>549</v>
      </c>
      <c r="F711" s="1" t="str">
        <f>VLOOKUP(Table6[[#This Row],[نام کارشناس دفتر فنی]],Table1[],3,0)</f>
        <v>مدیر کنترل فرآیند و کیفیت</v>
      </c>
      <c r="G711" s="1" t="s">
        <v>1540</v>
      </c>
      <c r="H711" s="1" t="str">
        <f>VLOOKUP(Table6[[#This Row],[نام شخص کارشناس نظارت]],Table1[],3,0)</f>
        <v>کارشناس تولید و فرایند نظارت</v>
      </c>
      <c r="I711" s="1">
        <f>COUNTIF(Table2[کد سیستم],Table6[[#This Row],[کد سیستم]])</f>
        <v>1</v>
      </c>
    </row>
    <row r="712" spans="1:9" x14ac:dyDescent="0.25">
      <c r="A712" s="1">
        <v>711</v>
      </c>
      <c r="B712" s="1" t="s">
        <v>2966</v>
      </c>
      <c r="C712" s="1">
        <v>950</v>
      </c>
      <c r="D712" s="1" t="s">
        <v>3986</v>
      </c>
      <c r="E712" s="1" t="s">
        <v>549</v>
      </c>
      <c r="F712" s="1" t="str">
        <f>VLOOKUP(Table6[[#This Row],[نام کارشناس دفتر فنی]],Table1[],3,0)</f>
        <v>مدیر کنترل فرآیند و کیفیت</v>
      </c>
      <c r="G712" s="1" t="s">
        <v>1540</v>
      </c>
      <c r="H712" s="1" t="str">
        <f>VLOOKUP(Table6[[#This Row],[نام شخص کارشناس نظارت]],Table1[],3,0)</f>
        <v>کارشناس تولید و فرایند نظارت</v>
      </c>
      <c r="I712" s="1">
        <f>COUNTIF(Table2[کد سیستم],Table6[[#This Row],[کد سیستم]])</f>
        <v>1</v>
      </c>
    </row>
    <row r="713" spans="1:9" x14ac:dyDescent="0.25">
      <c r="A713" s="1">
        <v>712</v>
      </c>
      <c r="B713" s="1" t="s">
        <v>2968</v>
      </c>
      <c r="C713" s="1" t="s">
        <v>2969</v>
      </c>
      <c r="D713" s="1" t="s">
        <v>3986</v>
      </c>
      <c r="E713" s="1" t="s">
        <v>549</v>
      </c>
      <c r="F713" s="1" t="str">
        <f>VLOOKUP(Table6[[#This Row],[نام کارشناس دفتر فنی]],Table1[],3,0)</f>
        <v>مدیر کنترل فرآیند و کیفیت</v>
      </c>
      <c r="G713" s="1" t="s">
        <v>1540</v>
      </c>
      <c r="H713" s="1" t="str">
        <f>VLOOKUP(Table6[[#This Row],[نام شخص کارشناس نظارت]],Table1[],3,0)</f>
        <v>کارشناس تولید و فرایند نظارت</v>
      </c>
      <c r="I713" s="1">
        <f>COUNTIF(Table2[کد سیستم],Table6[[#This Row],[کد سیستم]])</f>
        <v>1</v>
      </c>
    </row>
    <row r="714" spans="1:9" x14ac:dyDescent="0.25">
      <c r="A714" s="1">
        <v>713</v>
      </c>
      <c r="B714" s="1" t="s">
        <v>2971</v>
      </c>
      <c r="C714" s="1" t="s">
        <v>2971</v>
      </c>
      <c r="D714" s="1" t="s">
        <v>3986</v>
      </c>
      <c r="E714" s="1" t="s">
        <v>549</v>
      </c>
      <c r="F714" s="1" t="str">
        <f>VLOOKUP(Table6[[#This Row],[نام کارشناس دفتر فنی]],Table1[],3,0)</f>
        <v>مدیر کنترل فرآیند و کیفیت</v>
      </c>
      <c r="G714" s="1" t="s">
        <v>1540</v>
      </c>
      <c r="H714" s="1" t="str">
        <f>VLOOKUP(Table6[[#This Row],[نام شخص کارشناس نظارت]],Table1[],3,0)</f>
        <v>کارشناس تولید و فرایند نظارت</v>
      </c>
      <c r="I714" s="1">
        <f>COUNTIF(Table2[کد سیستم],Table6[[#This Row],[کد سیستم]])</f>
        <v>1</v>
      </c>
    </row>
    <row r="715" spans="1:9" x14ac:dyDescent="0.25">
      <c r="A715" s="1">
        <v>714</v>
      </c>
      <c r="B715" s="1" t="s">
        <v>2973</v>
      </c>
      <c r="C715" s="1" t="s">
        <v>2973</v>
      </c>
      <c r="D715" s="1" t="s">
        <v>3986</v>
      </c>
      <c r="E715" s="1" t="s">
        <v>549</v>
      </c>
      <c r="F715" s="1" t="str">
        <f>VLOOKUP(Table6[[#This Row],[نام کارشناس دفتر فنی]],Table1[],3,0)</f>
        <v>مدیر کنترل فرآیند و کیفیت</v>
      </c>
      <c r="G715" s="1" t="s">
        <v>1540</v>
      </c>
      <c r="H715" s="1" t="str">
        <f>VLOOKUP(Table6[[#This Row],[نام شخص کارشناس نظارت]],Table1[],3,0)</f>
        <v>کارشناس تولید و فرایند نظارت</v>
      </c>
      <c r="I715" s="1">
        <f>COUNTIF(Table2[کد سیستم],Table6[[#This Row],[کد سیستم]])</f>
        <v>1</v>
      </c>
    </row>
    <row r="716" spans="1:9" x14ac:dyDescent="0.25">
      <c r="A716" s="1">
        <v>715</v>
      </c>
      <c r="B716" s="1" t="s">
        <v>2975</v>
      </c>
      <c r="C716" s="1" t="s">
        <v>2975</v>
      </c>
      <c r="D716" s="1" t="s">
        <v>3986</v>
      </c>
      <c r="E716" s="1" t="s">
        <v>549</v>
      </c>
      <c r="F716" s="1" t="str">
        <f>VLOOKUP(Table6[[#This Row],[نام کارشناس دفتر فنی]],Table1[],3,0)</f>
        <v>مدیر کنترل فرآیند و کیفیت</v>
      </c>
      <c r="G716" s="1" t="s">
        <v>1540</v>
      </c>
      <c r="H716" s="1" t="str">
        <f>VLOOKUP(Table6[[#This Row],[نام شخص کارشناس نظارت]],Table1[],3,0)</f>
        <v>کارشناس تولید و فرایند نظارت</v>
      </c>
      <c r="I716" s="1">
        <f>COUNTIF(Table2[کد سیستم],Table6[[#This Row],[کد سیستم]])</f>
        <v>1</v>
      </c>
    </row>
    <row r="717" spans="1:9" x14ac:dyDescent="0.25">
      <c r="A717" s="1">
        <v>716</v>
      </c>
      <c r="B717" s="1" t="s">
        <v>2977</v>
      </c>
      <c r="C717" s="1" t="s">
        <v>2978</v>
      </c>
      <c r="D717" s="1" t="s">
        <v>3986</v>
      </c>
      <c r="E717" s="1" t="s">
        <v>549</v>
      </c>
      <c r="F717" s="1" t="str">
        <f>VLOOKUP(Table6[[#This Row],[نام کارشناس دفتر فنی]],Table1[],3,0)</f>
        <v>مدیر کنترل فرآیند و کیفیت</v>
      </c>
      <c r="G717" s="1" t="s">
        <v>1540</v>
      </c>
      <c r="H717" s="1" t="str">
        <f>VLOOKUP(Table6[[#This Row],[نام شخص کارشناس نظارت]],Table1[],3,0)</f>
        <v>کارشناس تولید و فرایند نظارت</v>
      </c>
      <c r="I717" s="1">
        <f>COUNTIF(Table2[کد سیستم],Table6[[#This Row],[کد سیستم]])</f>
        <v>1</v>
      </c>
    </row>
    <row r="718" spans="1:9" x14ac:dyDescent="0.25">
      <c r="A718" s="1">
        <v>717</v>
      </c>
      <c r="B718" s="1" t="s">
        <v>2980</v>
      </c>
      <c r="C718" s="1" t="s">
        <v>2981</v>
      </c>
      <c r="D718" s="1" t="s">
        <v>3986</v>
      </c>
      <c r="E718" s="1" t="s">
        <v>549</v>
      </c>
      <c r="F718" s="1" t="str">
        <f>VLOOKUP(Table6[[#This Row],[نام کارشناس دفتر فنی]],Table1[],3,0)</f>
        <v>مدیر کنترل فرآیند و کیفیت</v>
      </c>
      <c r="G718" s="1" t="s">
        <v>1540</v>
      </c>
      <c r="H718" s="1" t="str">
        <f>VLOOKUP(Table6[[#This Row],[نام شخص کارشناس نظارت]],Table1[],3,0)</f>
        <v>کارشناس تولید و فرایند نظارت</v>
      </c>
      <c r="I718" s="1">
        <f>COUNTIF(Table2[کد سیستم],Table6[[#This Row],[کد سیستم]])</f>
        <v>1</v>
      </c>
    </row>
    <row r="719" spans="1:9" x14ac:dyDescent="0.25">
      <c r="A719" s="1">
        <v>718</v>
      </c>
      <c r="B719" s="1" t="s">
        <v>2983</v>
      </c>
      <c r="C719" s="1" t="s">
        <v>2984</v>
      </c>
      <c r="D719" s="1" t="s">
        <v>3986</v>
      </c>
      <c r="E719" s="1" t="s">
        <v>549</v>
      </c>
      <c r="F719" s="1" t="str">
        <f>VLOOKUP(Table6[[#This Row],[نام کارشناس دفتر فنی]],Table1[],3,0)</f>
        <v>مدیر کنترل فرآیند و کیفیت</v>
      </c>
      <c r="G719" s="1" t="s">
        <v>1540</v>
      </c>
      <c r="H719" s="1" t="str">
        <f>VLOOKUP(Table6[[#This Row],[نام شخص کارشناس نظارت]],Table1[],3,0)</f>
        <v>کارشناس تولید و فرایند نظارت</v>
      </c>
      <c r="I719" s="1">
        <f>COUNTIF(Table2[کد سیستم],Table6[[#This Row],[کد سیستم]])</f>
        <v>1</v>
      </c>
    </row>
    <row r="720" spans="1:9" x14ac:dyDescent="0.25">
      <c r="A720" s="1">
        <v>719</v>
      </c>
      <c r="B720" s="1" t="s">
        <v>2986</v>
      </c>
      <c r="C720" s="1" t="s">
        <v>2987</v>
      </c>
      <c r="D720" s="1" t="s">
        <v>3986</v>
      </c>
      <c r="E720" s="1" t="s">
        <v>549</v>
      </c>
      <c r="F720" s="1" t="str">
        <f>VLOOKUP(Table6[[#This Row],[نام کارشناس دفتر فنی]],Table1[],3,0)</f>
        <v>مدیر کنترل فرآیند و کیفیت</v>
      </c>
      <c r="G720" s="1" t="s">
        <v>1540</v>
      </c>
      <c r="H720" s="1" t="str">
        <f>VLOOKUP(Table6[[#This Row],[نام شخص کارشناس نظارت]],Table1[],3,0)</f>
        <v>کارشناس تولید و فرایند نظارت</v>
      </c>
      <c r="I720" s="1">
        <f>COUNTIF(Table2[کد سیستم],Table6[[#This Row],[کد سیستم]])</f>
        <v>1</v>
      </c>
    </row>
    <row r="721" spans="1:9" x14ac:dyDescent="0.25">
      <c r="A721" s="1">
        <v>720</v>
      </c>
      <c r="B721" s="1" t="s">
        <v>2990</v>
      </c>
      <c r="C721" s="1" t="s">
        <v>2991</v>
      </c>
      <c r="D721" s="1" t="s">
        <v>3986</v>
      </c>
      <c r="E721" s="1" t="s">
        <v>549</v>
      </c>
      <c r="F721" s="1" t="str">
        <f>VLOOKUP(Table6[[#This Row],[نام کارشناس دفتر فنی]],Table1[],3,0)</f>
        <v>مدیر کنترل فرآیند و کیفیت</v>
      </c>
      <c r="G721" s="1" t="s">
        <v>1540</v>
      </c>
      <c r="H721" s="1" t="str">
        <f>VLOOKUP(Table6[[#This Row],[نام شخص کارشناس نظارت]],Table1[],3,0)</f>
        <v>کارشناس تولید و فرایند نظارت</v>
      </c>
      <c r="I721" s="1">
        <f>COUNTIF(Table2[کد سیستم],Table6[[#This Row],[کد سیستم]])</f>
        <v>1</v>
      </c>
    </row>
    <row r="722" spans="1:9" x14ac:dyDescent="0.25">
      <c r="A722" s="1">
        <v>721</v>
      </c>
      <c r="B722" s="1" t="s">
        <v>2993</v>
      </c>
      <c r="C722" s="1" t="s">
        <v>2994</v>
      </c>
      <c r="D722" s="1" t="s">
        <v>3986</v>
      </c>
      <c r="E722" s="1" t="s">
        <v>549</v>
      </c>
      <c r="F722" s="1" t="str">
        <f>VLOOKUP(Table6[[#This Row],[نام کارشناس دفتر فنی]],Table1[],3,0)</f>
        <v>مدیر کنترل فرآیند و کیفیت</v>
      </c>
      <c r="G722" s="1" t="s">
        <v>1540</v>
      </c>
      <c r="H722" s="1" t="str">
        <f>VLOOKUP(Table6[[#This Row],[نام شخص کارشناس نظارت]],Table1[],3,0)</f>
        <v>کارشناس تولید و فرایند نظارت</v>
      </c>
      <c r="I722" s="1">
        <f>COUNTIF(Table2[کد سیستم],Table6[[#This Row],[کد سیستم]])</f>
        <v>1</v>
      </c>
    </row>
    <row r="723" spans="1:9" x14ac:dyDescent="0.25">
      <c r="A723" s="1">
        <v>722</v>
      </c>
      <c r="B723" s="1" t="s">
        <v>2996</v>
      </c>
      <c r="C723" s="1" t="s">
        <v>2996</v>
      </c>
      <c r="D723" s="1" t="s">
        <v>3986</v>
      </c>
      <c r="E723" s="1" t="s">
        <v>549</v>
      </c>
      <c r="F723" s="1" t="str">
        <f>VLOOKUP(Table6[[#This Row],[نام کارشناس دفتر فنی]],Table1[],3,0)</f>
        <v>مدیر کنترل فرآیند و کیفیت</v>
      </c>
      <c r="G723" s="1" t="s">
        <v>1540</v>
      </c>
      <c r="H723" s="1" t="str">
        <f>VLOOKUP(Table6[[#This Row],[نام شخص کارشناس نظارت]],Table1[],3,0)</f>
        <v>کارشناس تولید و فرایند نظارت</v>
      </c>
      <c r="I723" s="1">
        <f>COUNTIF(Table2[کد سیستم],Table6[[#This Row],[کد سیستم]])</f>
        <v>1</v>
      </c>
    </row>
    <row r="724" spans="1:9" x14ac:dyDescent="0.25">
      <c r="A724" s="1">
        <v>723</v>
      </c>
      <c r="B724" s="1" t="s">
        <v>2998</v>
      </c>
      <c r="C724" s="1" t="s">
        <v>2999</v>
      </c>
      <c r="D724" s="1" t="s">
        <v>3986</v>
      </c>
      <c r="E724" s="1" t="s">
        <v>549</v>
      </c>
      <c r="F724" s="1" t="str">
        <f>VLOOKUP(Table6[[#This Row],[نام کارشناس دفتر فنی]],Table1[],3,0)</f>
        <v>مدیر کنترل فرآیند و کیفیت</v>
      </c>
      <c r="G724" s="1" t="s">
        <v>1540</v>
      </c>
      <c r="H724" s="1" t="str">
        <f>VLOOKUP(Table6[[#This Row],[نام شخص کارشناس نظارت]],Table1[],3,0)</f>
        <v>کارشناس تولید و فرایند نظارت</v>
      </c>
      <c r="I724" s="1">
        <f>COUNTIF(Table2[کد سیستم],Table6[[#This Row],[کد سیستم]])</f>
        <v>1</v>
      </c>
    </row>
    <row r="725" spans="1:9" x14ac:dyDescent="0.25">
      <c r="A725" s="1">
        <v>724</v>
      </c>
      <c r="B725" s="1" t="s">
        <v>3001</v>
      </c>
      <c r="C725" s="1" t="s">
        <v>3001</v>
      </c>
      <c r="D725" s="1" t="s">
        <v>3986</v>
      </c>
      <c r="E725" s="1" t="s">
        <v>549</v>
      </c>
      <c r="F725" s="1" t="str">
        <f>VLOOKUP(Table6[[#This Row],[نام کارشناس دفتر فنی]],Table1[],3,0)</f>
        <v>مدیر کنترل فرآیند و کیفیت</v>
      </c>
      <c r="G725" s="1" t="s">
        <v>1540</v>
      </c>
      <c r="H725" s="1" t="str">
        <f>VLOOKUP(Table6[[#This Row],[نام شخص کارشناس نظارت]],Table1[],3,0)</f>
        <v>کارشناس تولید و فرایند نظارت</v>
      </c>
      <c r="I725" s="1">
        <f>COUNTIF(Table2[کد سیستم],Table6[[#This Row],[کد سیستم]])</f>
        <v>1</v>
      </c>
    </row>
    <row r="726" spans="1:9" x14ac:dyDescent="0.25">
      <c r="A726" s="1">
        <v>725</v>
      </c>
      <c r="B726" s="1" t="s">
        <v>3003</v>
      </c>
      <c r="C726" s="1" t="s">
        <v>3003</v>
      </c>
      <c r="D726" s="1" t="s">
        <v>3986</v>
      </c>
      <c r="E726" s="1" t="s">
        <v>549</v>
      </c>
      <c r="F726" s="1" t="str">
        <f>VLOOKUP(Table6[[#This Row],[نام کارشناس دفتر فنی]],Table1[],3,0)</f>
        <v>مدیر کنترل فرآیند و کیفیت</v>
      </c>
      <c r="G726" s="1" t="s">
        <v>1540</v>
      </c>
      <c r="H726" s="1" t="str">
        <f>VLOOKUP(Table6[[#This Row],[نام شخص کارشناس نظارت]],Table1[],3,0)</f>
        <v>کارشناس تولید و فرایند نظارت</v>
      </c>
      <c r="I726" s="1">
        <f>COUNTIF(Table2[کد سیستم],Table6[[#This Row],[کد سیستم]])</f>
        <v>1</v>
      </c>
    </row>
    <row r="727" spans="1:9" x14ac:dyDescent="0.25">
      <c r="A727" s="1">
        <v>726</v>
      </c>
      <c r="B727" s="1" t="s">
        <v>3005</v>
      </c>
      <c r="C727" s="1" t="s">
        <v>3005</v>
      </c>
      <c r="D727" s="1" t="s">
        <v>3986</v>
      </c>
      <c r="E727" s="1" t="s">
        <v>549</v>
      </c>
      <c r="F727" s="1" t="str">
        <f>VLOOKUP(Table6[[#This Row],[نام کارشناس دفتر فنی]],Table1[],3,0)</f>
        <v>مدیر کنترل فرآیند و کیفیت</v>
      </c>
      <c r="G727" s="1" t="s">
        <v>1540</v>
      </c>
      <c r="H727" s="1" t="str">
        <f>VLOOKUP(Table6[[#This Row],[نام شخص کارشناس نظارت]],Table1[],3,0)</f>
        <v>کارشناس تولید و فرایند نظارت</v>
      </c>
      <c r="I727" s="1">
        <f>COUNTIF(Table2[کد سیستم],Table6[[#This Row],[کد سیستم]])</f>
        <v>1</v>
      </c>
    </row>
    <row r="728" spans="1:9" x14ac:dyDescent="0.25">
      <c r="A728" s="1">
        <v>727</v>
      </c>
      <c r="B728" s="1" t="s">
        <v>3007</v>
      </c>
      <c r="C728" s="1" t="s">
        <v>3008</v>
      </c>
      <c r="D728" s="1" t="s">
        <v>3986</v>
      </c>
      <c r="E728" s="1" t="s">
        <v>549</v>
      </c>
      <c r="F728" s="1" t="str">
        <f>VLOOKUP(Table6[[#This Row],[نام کارشناس دفتر فنی]],Table1[],3,0)</f>
        <v>مدیر کنترل فرآیند و کیفیت</v>
      </c>
      <c r="G728" s="1" t="s">
        <v>1540</v>
      </c>
      <c r="H728" s="1" t="str">
        <f>VLOOKUP(Table6[[#This Row],[نام شخص کارشناس نظارت]],Table1[],3,0)</f>
        <v>کارشناس تولید و فرایند نظارت</v>
      </c>
      <c r="I728" s="1">
        <f>COUNTIF(Table2[کد سیستم],Table6[[#This Row],[کد سیستم]])</f>
        <v>1</v>
      </c>
    </row>
    <row r="729" spans="1:9" x14ac:dyDescent="0.25">
      <c r="A729" s="1">
        <v>728</v>
      </c>
      <c r="B729" s="1" t="s">
        <v>3010</v>
      </c>
      <c r="C729" s="1" t="s">
        <v>3011</v>
      </c>
      <c r="D729" s="1" t="s">
        <v>3986</v>
      </c>
      <c r="E729" s="1" t="s">
        <v>549</v>
      </c>
      <c r="F729" s="1" t="str">
        <f>VLOOKUP(Table6[[#This Row],[نام کارشناس دفتر فنی]],Table1[],3,0)</f>
        <v>مدیر کنترل فرآیند و کیفیت</v>
      </c>
      <c r="G729" s="1" t="s">
        <v>1540</v>
      </c>
      <c r="H729" s="1" t="str">
        <f>VLOOKUP(Table6[[#This Row],[نام شخص کارشناس نظارت]],Table1[],3,0)</f>
        <v>کارشناس تولید و فرایند نظارت</v>
      </c>
      <c r="I729" s="1">
        <f>COUNTIF(Table2[کد سیستم],Table6[[#This Row],[کد سیستم]])</f>
        <v>1</v>
      </c>
    </row>
    <row r="730" spans="1:9" x14ac:dyDescent="0.25">
      <c r="A730" s="1">
        <v>729</v>
      </c>
      <c r="B730" s="1" t="s">
        <v>3013</v>
      </c>
      <c r="C730" s="1" t="s">
        <v>3014</v>
      </c>
      <c r="D730" s="1" t="s">
        <v>3986</v>
      </c>
      <c r="E730" s="1" t="s">
        <v>549</v>
      </c>
      <c r="F730" s="1" t="str">
        <f>VLOOKUP(Table6[[#This Row],[نام کارشناس دفتر فنی]],Table1[],3,0)</f>
        <v>مدیر کنترل فرآیند و کیفیت</v>
      </c>
      <c r="G730" s="1" t="s">
        <v>1540</v>
      </c>
      <c r="H730" s="1" t="str">
        <f>VLOOKUP(Table6[[#This Row],[نام شخص کارشناس نظارت]],Table1[],3,0)</f>
        <v>کارشناس تولید و فرایند نظارت</v>
      </c>
      <c r="I730" s="1">
        <f>COUNTIF(Table2[کد سیستم],Table6[[#This Row],[کد سیستم]])</f>
        <v>1</v>
      </c>
    </row>
    <row r="731" spans="1:9" x14ac:dyDescent="0.25">
      <c r="A731" s="1">
        <v>730</v>
      </c>
      <c r="B731" s="1" t="s">
        <v>3016</v>
      </c>
      <c r="C731" s="1" t="s">
        <v>3017</v>
      </c>
      <c r="D731" s="1" t="s">
        <v>3986</v>
      </c>
      <c r="E731" s="1" t="s">
        <v>549</v>
      </c>
      <c r="F731" s="1" t="str">
        <f>VLOOKUP(Table6[[#This Row],[نام کارشناس دفتر فنی]],Table1[],3,0)</f>
        <v>مدیر کنترل فرآیند و کیفیت</v>
      </c>
      <c r="G731" s="1" t="s">
        <v>1540</v>
      </c>
      <c r="H731" s="1" t="str">
        <f>VLOOKUP(Table6[[#This Row],[نام شخص کارشناس نظارت]],Table1[],3,0)</f>
        <v>کارشناس تولید و فرایند نظارت</v>
      </c>
      <c r="I731" s="1">
        <f>COUNTIF(Table2[کد سیستم],Table6[[#This Row],[کد سیستم]])</f>
        <v>1</v>
      </c>
    </row>
    <row r="732" spans="1:9" x14ac:dyDescent="0.25">
      <c r="A732" s="1">
        <v>731</v>
      </c>
      <c r="B732" s="1" t="s">
        <v>3019</v>
      </c>
      <c r="C732" s="1" t="s">
        <v>3020</v>
      </c>
      <c r="D732" s="1" t="s">
        <v>3986</v>
      </c>
      <c r="E732" s="1" t="s">
        <v>549</v>
      </c>
      <c r="F732" s="1" t="str">
        <f>VLOOKUP(Table6[[#This Row],[نام کارشناس دفتر فنی]],Table1[],3,0)</f>
        <v>مدیر کنترل فرآیند و کیفیت</v>
      </c>
      <c r="G732" s="1" t="s">
        <v>1540</v>
      </c>
      <c r="H732" s="1" t="str">
        <f>VLOOKUP(Table6[[#This Row],[نام شخص کارشناس نظارت]],Table1[],3,0)</f>
        <v>کارشناس تولید و فرایند نظارت</v>
      </c>
      <c r="I732" s="1">
        <f>COUNTIF(Table2[کد سیستم],Table6[[#This Row],[کد سیستم]])</f>
        <v>1</v>
      </c>
    </row>
    <row r="733" spans="1:9" x14ac:dyDescent="0.25">
      <c r="A733" s="1">
        <v>732</v>
      </c>
      <c r="B733" s="1" t="s">
        <v>3022</v>
      </c>
      <c r="C733" s="1" t="s">
        <v>3022</v>
      </c>
      <c r="D733" s="1" t="s">
        <v>3986</v>
      </c>
      <c r="E733" s="1" t="s">
        <v>549</v>
      </c>
      <c r="F733" s="1" t="str">
        <f>VLOOKUP(Table6[[#This Row],[نام کارشناس دفتر فنی]],Table1[],3,0)</f>
        <v>مدیر کنترل فرآیند و کیفیت</v>
      </c>
      <c r="G733" s="1" t="s">
        <v>1540</v>
      </c>
      <c r="H733" s="1" t="str">
        <f>VLOOKUP(Table6[[#This Row],[نام شخص کارشناس نظارت]],Table1[],3,0)</f>
        <v>کارشناس تولید و فرایند نظارت</v>
      </c>
      <c r="I733" s="1">
        <f>COUNTIF(Table2[کد سیستم],Table6[[#This Row],[کد سیستم]])</f>
        <v>1</v>
      </c>
    </row>
    <row r="734" spans="1:9" x14ac:dyDescent="0.25">
      <c r="A734" s="1">
        <v>733</v>
      </c>
      <c r="B734" s="1" t="s">
        <v>3024</v>
      </c>
      <c r="C734" s="1" t="s">
        <v>3024</v>
      </c>
      <c r="D734" s="1" t="s">
        <v>3986</v>
      </c>
      <c r="E734" s="1" t="s">
        <v>549</v>
      </c>
      <c r="F734" s="1" t="str">
        <f>VLOOKUP(Table6[[#This Row],[نام کارشناس دفتر فنی]],Table1[],3,0)</f>
        <v>مدیر کنترل فرآیند و کیفیت</v>
      </c>
      <c r="G734" s="1" t="s">
        <v>1540</v>
      </c>
      <c r="H734" s="1" t="str">
        <f>VLOOKUP(Table6[[#This Row],[نام شخص کارشناس نظارت]],Table1[],3,0)</f>
        <v>کارشناس تولید و فرایند نظارت</v>
      </c>
      <c r="I734" s="1">
        <f>COUNTIF(Table2[کد سیستم],Table6[[#This Row],[کد سیستم]])</f>
        <v>1</v>
      </c>
    </row>
    <row r="735" spans="1:9" x14ac:dyDescent="0.25">
      <c r="A735" s="1">
        <v>734</v>
      </c>
      <c r="B735" s="1" t="s">
        <v>3026</v>
      </c>
      <c r="C735" s="1" t="s">
        <v>3026</v>
      </c>
      <c r="D735" s="1" t="s">
        <v>3986</v>
      </c>
      <c r="E735" s="1" t="s">
        <v>549</v>
      </c>
      <c r="F735" s="1" t="str">
        <f>VLOOKUP(Table6[[#This Row],[نام کارشناس دفتر فنی]],Table1[],3,0)</f>
        <v>مدیر کنترل فرآیند و کیفیت</v>
      </c>
      <c r="G735" s="1" t="s">
        <v>1540</v>
      </c>
      <c r="H735" s="1" t="str">
        <f>VLOOKUP(Table6[[#This Row],[نام شخص کارشناس نظارت]],Table1[],3,0)</f>
        <v>کارشناس تولید و فرایند نظارت</v>
      </c>
      <c r="I735" s="1">
        <f>COUNTIF(Table2[کد سیستم],Table6[[#This Row],[کد سیستم]])</f>
        <v>1</v>
      </c>
    </row>
    <row r="736" spans="1:9" x14ac:dyDescent="0.25">
      <c r="A736" s="1">
        <v>735</v>
      </c>
      <c r="B736" s="1" t="s">
        <v>3028</v>
      </c>
      <c r="C736" s="1" t="s">
        <v>3028</v>
      </c>
      <c r="D736" s="1" t="s">
        <v>3986</v>
      </c>
      <c r="E736" s="1" t="s">
        <v>549</v>
      </c>
      <c r="F736" s="1" t="str">
        <f>VLOOKUP(Table6[[#This Row],[نام کارشناس دفتر فنی]],Table1[],3,0)</f>
        <v>مدیر کنترل فرآیند و کیفیت</v>
      </c>
      <c r="G736" s="1" t="s">
        <v>1540</v>
      </c>
      <c r="H736" s="1" t="str">
        <f>VLOOKUP(Table6[[#This Row],[نام شخص کارشناس نظارت]],Table1[],3,0)</f>
        <v>کارشناس تولید و فرایند نظارت</v>
      </c>
      <c r="I736" s="1">
        <f>COUNTIF(Table2[کد سیستم],Table6[[#This Row],[کد سیستم]])</f>
        <v>1</v>
      </c>
    </row>
    <row r="737" spans="1:9" x14ac:dyDescent="0.25">
      <c r="A737" s="1">
        <v>736</v>
      </c>
      <c r="B737" s="1" t="s">
        <v>3030</v>
      </c>
      <c r="C737" s="1" t="s">
        <v>3030</v>
      </c>
      <c r="D737" s="1" t="s">
        <v>3986</v>
      </c>
      <c r="E737" s="1" t="s">
        <v>549</v>
      </c>
      <c r="F737" s="1" t="str">
        <f>VLOOKUP(Table6[[#This Row],[نام کارشناس دفتر فنی]],Table1[],3,0)</f>
        <v>مدیر کنترل فرآیند و کیفیت</v>
      </c>
      <c r="G737" s="1" t="s">
        <v>1540</v>
      </c>
      <c r="H737" s="1" t="str">
        <f>VLOOKUP(Table6[[#This Row],[نام شخص کارشناس نظارت]],Table1[],3,0)</f>
        <v>کارشناس تولید و فرایند نظارت</v>
      </c>
      <c r="I737" s="1">
        <f>COUNTIF(Table2[کد سیستم],Table6[[#This Row],[کد سیستم]])</f>
        <v>1</v>
      </c>
    </row>
    <row r="738" spans="1:9" x14ac:dyDescent="0.25">
      <c r="A738" s="1">
        <v>737</v>
      </c>
      <c r="B738" s="1" t="s">
        <v>3032</v>
      </c>
      <c r="C738" s="1" t="s">
        <v>3032</v>
      </c>
      <c r="D738" s="1" t="s">
        <v>3986</v>
      </c>
      <c r="E738" s="1" t="s">
        <v>549</v>
      </c>
      <c r="F738" s="1" t="str">
        <f>VLOOKUP(Table6[[#This Row],[نام کارشناس دفتر فنی]],Table1[],3,0)</f>
        <v>مدیر کنترل فرآیند و کیفیت</v>
      </c>
      <c r="G738" s="1" t="s">
        <v>1540</v>
      </c>
      <c r="H738" s="1" t="str">
        <f>VLOOKUP(Table6[[#This Row],[نام شخص کارشناس نظارت]],Table1[],3,0)</f>
        <v>کارشناس تولید و فرایند نظارت</v>
      </c>
      <c r="I738" s="1">
        <f>COUNTIF(Table2[کد سیستم],Table6[[#This Row],[کد سیستم]])</f>
        <v>1</v>
      </c>
    </row>
    <row r="739" spans="1:9" x14ac:dyDescent="0.25">
      <c r="A739" s="1">
        <v>738</v>
      </c>
      <c r="B739" s="1" t="s">
        <v>3034</v>
      </c>
      <c r="C739" s="1" t="s">
        <v>3034</v>
      </c>
      <c r="D739" s="1" t="s">
        <v>3986</v>
      </c>
      <c r="E739" s="1" t="s">
        <v>549</v>
      </c>
      <c r="F739" s="1" t="str">
        <f>VLOOKUP(Table6[[#This Row],[نام کارشناس دفتر فنی]],Table1[],3,0)</f>
        <v>مدیر کنترل فرآیند و کیفیت</v>
      </c>
      <c r="G739" s="1" t="s">
        <v>1540</v>
      </c>
      <c r="H739" s="1" t="str">
        <f>VLOOKUP(Table6[[#This Row],[نام شخص کارشناس نظارت]],Table1[],3,0)</f>
        <v>کارشناس تولید و فرایند نظارت</v>
      </c>
      <c r="I739" s="1">
        <f>COUNTIF(Table2[کد سیستم],Table6[[#This Row],[کد سیستم]])</f>
        <v>1</v>
      </c>
    </row>
    <row r="740" spans="1:9" x14ac:dyDescent="0.25">
      <c r="A740" s="1">
        <v>739</v>
      </c>
      <c r="B740" s="1" t="s">
        <v>3036</v>
      </c>
      <c r="C740" s="1" t="s">
        <v>3036</v>
      </c>
      <c r="D740" s="1" t="s">
        <v>3986</v>
      </c>
      <c r="E740" s="1" t="s">
        <v>549</v>
      </c>
      <c r="F740" s="1" t="str">
        <f>VLOOKUP(Table6[[#This Row],[نام کارشناس دفتر فنی]],Table1[],3,0)</f>
        <v>مدیر کنترل فرآیند و کیفیت</v>
      </c>
      <c r="G740" s="1" t="s">
        <v>1540</v>
      </c>
      <c r="H740" s="1" t="str">
        <f>VLOOKUP(Table6[[#This Row],[نام شخص کارشناس نظارت]],Table1[],3,0)</f>
        <v>کارشناس تولید و فرایند نظارت</v>
      </c>
      <c r="I740" s="1">
        <f>COUNTIF(Table2[کد سیستم],Table6[[#This Row],[کد سیستم]])</f>
        <v>1</v>
      </c>
    </row>
    <row r="741" spans="1:9" x14ac:dyDescent="0.25">
      <c r="A741" s="1">
        <v>740</v>
      </c>
      <c r="B741" s="1" t="s">
        <v>3038</v>
      </c>
      <c r="C741" s="1" t="s">
        <v>3039</v>
      </c>
      <c r="D741" s="1" t="s">
        <v>3986</v>
      </c>
      <c r="E741" s="1" t="s">
        <v>549</v>
      </c>
      <c r="F741" s="1" t="str">
        <f>VLOOKUP(Table6[[#This Row],[نام کارشناس دفتر فنی]],Table1[],3,0)</f>
        <v>مدیر کنترل فرآیند و کیفیت</v>
      </c>
      <c r="G741" s="1" t="s">
        <v>1540</v>
      </c>
      <c r="H741" s="1" t="str">
        <f>VLOOKUP(Table6[[#This Row],[نام شخص کارشناس نظارت]],Table1[],3,0)</f>
        <v>کارشناس تولید و فرایند نظارت</v>
      </c>
      <c r="I741" s="1">
        <f>COUNTIF(Table2[کد سیستم],Table6[[#This Row],[کد سیستم]])</f>
        <v>1</v>
      </c>
    </row>
    <row r="742" spans="1:9" x14ac:dyDescent="0.25">
      <c r="A742" s="1">
        <v>741</v>
      </c>
      <c r="B742" s="1" t="s">
        <v>3041</v>
      </c>
      <c r="C742" s="1" t="s">
        <v>3041</v>
      </c>
      <c r="D742" s="1" t="s">
        <v>3986</v>
      </c>
      <c r="E742" s="1" t="s">
        <v>549</v>
      </c>
      <c r="F742" s="1" t="str">
        <f>VLOOKUP(Table6[[#This Row],[نام کارشناس دفتر فنی]],Table1[],3,0)</f>
        <v>مدیر کنترل فرآیند و کیفیت</v>
      </c>
      <c r="G742" s="1" t="s">
        <v>1540</v>
      </c>
      <c r="H742" s="1" t="str">
        <f>VLOOKUP(Table6[[#This Row],[نام شخص کارشناس نظارت]],Table1[],3,0)</f>
        <v>کارشناس تولید و فرایند نظارت</v>
      </c>
      <c r="I742" s="1">
        <f>COUNTIF(Table2[کد سیستم],Table6[[#This Row],[کد سیستم]])</f>
        <v>1</v>
      </c>
    </row>
    <row r="743" spans="1:9" x14ac:dyDescent="0.25">
      <c r="A743" s="1">
        <v>742</v>
      </c>
      <c r="B743" s="1" t="s">
        <v>3043</v>
      </c>
      <c r="C743" s="1" t="s">
        <v>3043</v>
      </c>
      <c r="D743" s="1" t="s">
        <v>3986</v>
      </c>
      <c r="E743" s="1" t="s">
        <v>549</v>
      </c>
      <c r="F743" s="1" t="str">
        <f>VLOOKUP(Table6[[#This Row],[نام کارشناس دفتر فنی]],Table1[],3,0)</f>
        <v>مدیر کنترل فرآیند و کیفیت</v>
      </c>
      <c r="G743" s="1" t="s">
        <v>1540</v>
      </c>
      <c r="H743" s="1" t="str">
        <f>VLOOKUP(Table6[[#This Row],[نام شخص کارشناس نظارت]],Table1[],3,0)</f>
        <v>کارشناس تولید و فرایند نظارت</v>
      </c>
      <c r="I743" s="1">
        <f>COUNTIF(Table2[کد سیستم],Table6[[#This Row],[کد سیستم]])</f>
        <v>1</v>
      </c>
    </row>
    <row r="744" spans="1:9" x14ac:dyDescent="0.25">
      <c r="A744" s="1">
        <v>743</v>
      </c>
      <c r="B744" s="1" t="s">
        <v>3045</v>
      </c>
      <c r="C744" s="1" t="s">
        <v>3045</v>
      </c>
      <c r="D744" s="1" t="s">
        <v>3986</v>
      </c>
      <c r="E744" s="1" t="s">
        <v>549</v>
      </c>
      <c r="F744" s="1" t="str">
        <f>VLOOKUP(Table6[[#This Row],[نام کارشناس دفتر فنی]],Table1[],3,0)</f>
        <v>مدیر کنترل فرآیند و کیفیت</v>
      </c>
      <c r="G744" s="1" t="s">
        <v>1540</v>
      </c>
      <c r="H744" s="1" t="str">
        <f>VLOOKUP(Table6[[#This Row],[نام شخص کارشناس نظارت]],Table1[],3,0)</f>
        <v>کارشناس تولید و فرایند نظارت</v>
      </c>
      <c r="I744" s="1">
        <f>COUNTIF(Table2[کد سیستم],Table6[[#This Row],[کد سیستم]])</f>
        <v>1</v>
      </c>
    </row>
    <row r="745" spans="1:9" x14ac:dyDescent="0.25">
      <c r="A745" s="1">
        <v>744</v>
      </c>
      <c r="B745" s="1" t="s">
        <v>3047</v>
      </c>
      <c r="C745" s="1" t="s">
        <v>3048</v>
      </c>
      <c r="D745" s="1" t="s">
        <v>3986</v>
      </c>
      <c r="E745" s="1" t="s">
        <v>549</v>
      </c>
      <c r="F745" s="1" t="str">
        <f>VLOOKUP(Table6[[#This Row],[نام کارشناس دفتر فنی]],Table1[],3,0)</f>
        <v>مدیر کنترل فرآیند و کیفیت</v>
      </c>
      <c r="G745" s="1" t="s">
        <v>1540</v>
      </c>
      <c r="H745" s="1" t="str">
        <f>VLOOKUP(Table6[[#This Row],[نام شخص کارشناس نظارت]],Table1[],3,0)</f>
        <v>کارشناس تولید و فرایند نظارت</v>
      </c>
      <c r="I745" s="1">
        <f>COUNTIF(Table2[کد سیستم],Table6[[#This Row],[کد سیستم]])</f>
        <v>1</v>
      </c>
    </row>
    <row r="746" spans="1:9" x14ac:dyDescent="0.25">
      <c r="A746" s="1">
        <v>745</v>
      </c>
      <c r="B746" s="1" t="s">
        <v>3050</v>
      </c>
      <c r="C746" s="1" t="s">
        <v>3050</v>
      </c>
      <c r="D746" s="1" t="s">
        <v>3986</v>
      </c>
      <c r="E746" s="1" t="s">
        <v>549</v>
      </c>
      <c r="F746" s="1" t="str">
        <f>VLOOKUP(Table6[[#This Row],[نام کارشناس دفتر فنی]],Table1[],3,0)</f>
        <v>مدیر کنترل فرآیند و کیفیت</v>
      </c>
      <c r="G746" s="1" t="s">
        <v>1540</v>
      </c>
      <c r="H746" s="1" t="str">
        <f>VLOOKUP(Table6[[#This Row],[نام شخص کارشناس نظارت]],Table1[],3,0)</f>
        <v>کارشناس تولید و فرایند نظارت</v>
      </c>
      <c r="I746" s="1">
        <f>COUNTIF(Table2[کد سیستم],Table6[[#This Row],[کد سیستم]])</f>
        <v>1</v>
      </c>
    </row>
    <row r="747" spans="1:9" x14ac:dyDescent="0.25">
      <c r="A747" s="1">
        <v>746</v>
      </c>
      <c r="B747" s="1" t="s">
        <v>3052</v>
      </c>
      <c r="C747" s="1" t="s">
        <v>3052</v>
      </c>
      <c r="D747" s="1" t="s">
        <v>3986</v>
      </c>
      <c r="E747" s="1" t="s">
        <v>549</v>
      </c>
      <c r="F747" s="1" t="str">
        <f>VLOOKUP(Table6[[#This Row],[نام کارشناس دفتر فنی]],Table1[],3,0)</f>
        <v>مدیر کنترل فرآیند و کیفیت</v>
      </c>
      <c r="G747" s="1" t="s">
        <v>1540</v>
      </c>
      <c r="H747" s="1" t="str">
        <f>VLOOKUP(Table6[[#This Row],[نام شخص کارشناس نظارت]],Table1[],3,0)</f>
        <v>کارشناس تولید و فرایند نظارت</v>
      </c>
      <c r="I747" s="1">
        <f>COUNTIF(Table2[کد سیستم],Table6[[#This Row],[کد سیستم]])</f>
        <v>1</v>
      </c>
    </row>
    <row r="748" spans="1:9" x14ac:dyDescent="0.25">
      <c r="A748" s="1">
        <v>747</v>
      </c>
      <c r="B748" s="1" t="s">
        <v>3054</v>
      </c>
      <c r="C748" s="1" t="s">
        <v>3054</v>
      </c>
      <c r="D748" s="1" t="s">
        <v>3986</v>
      </c>
      <c r="E748" s="1" t="s">
        <v>549</v>
      </c>
      <c r="F748" s="1" t="str">
        <f>VLOOKUP(Table6[[#This Row],[نام کارشناس دفتر فنی]],Table1[],3,0)</f>
        <v>مدیر کنترل فرآیند و کیفیت</v>
      </c>
      <c r="G748" s="1" t="s">
        <v>1540</v>
      </c>
      <c r="H748" s="1" t="str">
        <f>VLOOKUP(Table6[[#This Row],[نام شخص کارشناس نظارت]],Table1[],3,0)</f>
        <v>کارشناس تولید و فرایند نظارت</v>
      </c>
      <c r="I748" s="1">
        <f>COUNTIF(Table2[کد سیستم],Table6[[#This Row],[کد سیستم]])</f>
        <v>1</v>
      </c>
    </row>
    <row r="749" spans="1:9" x14ac:dyDescent="0.25">
      <c r="A749" s="1">
        <v>748</v>
      </c>
      <c r="B749" s="1" t="s">
        <v>3056</v>
      </c>
      <c r="C749" s="1" t="s">
        <v>3057</v>
      </c>
      <c r="D749" s="1" t="s">
        <v>3986</v>
      </c>
      <c r="E749" s="1" t="s">
        <v>549</v>
      </c>
      <c r="F749" s="1" t="str">
        <f>VLOOKUP(Table6[[#This Row],[نام کارشناس دفتر فنی]],Table1[],3,0)</f>
        <v>مدیر کنترل فرآیند و کیفیت</v>
      </c>
      <c r="G749" s="1" t="s">
        <v>1540</v>
      </c>
      <c r="H749" s="1" t="str">
        <f>VLOOKUP(Table6[[#This Row],[نام شخص کارشناس نظارت]],Table1[],3,0)</f>
        <v>کارشناس تولید و فرایند نظارت</v>
      </c>
      <c r="I749" s="1">
        <f>COUNTIF(Table2[کد سیستم],Table6[[#This Row],[کد سیستم]])</f>
        <v>1</v>
      </c>
    </row>
    <row r="750" spans="1:9" x14ac:dyDescent="0.25">
      <c r="A750" s="1">
        <v>749</v>
      </c>
      <c r="B750" s="1" t="s">
        <v>3059</v>
      </c>
      <c r="C750" s="1" t="s">
        <v>3059</v>
      </c>
      <c r="D750" s="1" t="s">
        <v>3986</v>
      </c>
      <c r="E750" s="1" t="s">
        <v>549</v>
      </c>
      <c r="F750" s="1" t="str">
        <f>VLOOKUP(Table6[[#This Row],[نام کارشناس دفتر فنی]],Table1[],3,0)</f>
        <v>مدیر کنترل فرآیند و کیفیت</v>
      </c>
      <c r="G750" s="1" t="s">
        <v>1540</v>
      </c>
      <c r="H750" s="1" t="str">
        <f>VLOOKUP(Table6[[#This Row],[نام شخص کارشناس نظارت]],Table1[],3,0)</f>
        <v>کارشناس تولید و فرایند نظارت</v>
      </c>
      <c r="I750" s="1">
        <f>COUNTIF(Table2[کد سیستم],Table6[[#This Row],[کد سیستم]])</f>
        <v>1</v>
      </c>
    </row>
    <row r="751" spans="1:9" x14ac:dyDescent="0.25">
      <c r="A751" s="1">
        <v>750</v>
      </c>
      <c r="B751" s="1" t="s">
        <v>3061</v>
      </c>
      <c r="C751" s="1" t="s">
        <v>3061</v>
      </c>
      <c r="D751" s="1" t="s">
        <v>3986</v>
      </c>
      <c r="E751" s="1" t="s">
        <v>549</v>
      </c>
      <c r="F751" s="1" t="str">
        <f>VLOOKUP(Table6[[#This Row],[نام کارشناس دفتر فنی]],Table1[],3,0)</f>
        <v>مدیر کنترل فرآیند و کیفیت</v>
      </c>
      <c r="G751" s="1" t="s">
        <v>1540</v>
      </c>
      <c r="H751" s="1" t="str">
        <f>VLOOKUP(Table6[[#This Row],[نام شخص کارشناس نظارت]],Table1[],3,0)</f>
        <v>کارشناس تولید و فرایند نظارت</v>
      </c>
      <c r="I751" s="1">
        <f>COUNTIF(Table2[کد سیستم],Table6[[#This Row],[کد سیستم]])</f>
        <v>1</v>
      </c>
    </row>
    <row r="752" spans="1:9" x14ac:dyDescent="0.25">
      <c r="A752" s="1">
        <v>751</v>
      </c>
      <c r="B752" s="1" t="s">
        <v>3063</v>
      </c>
      <c r="C752" s="1" t="s">
        <v>3064</v>
      </c>
      <c r="D752" s="1" t="s">
        <v>3986</v>
      </c>
      <c r="E752" s="1" t="s">
        <v>549</v>
      </c>
      <c r="F752" s="1" t="str">
        <f>VLOOKUP(Table6[[#This Row],[نام کارشناس دفتر فنی]],Table1[],3,0)</f>
        <v>مدیر کنترل فرآیند و کیفیت</v>
      </c>
      <c r="G752" s="1" t="s">
        <v>1540</v>
      </c>
      <c r="H752" s="1" t="str">
        <f>VLOOKUP(Table6[[#This Row],[نام شخص کارشناس نظارت]],Table1[],3,0)</f>
        <v>کارشناس تولید و فرایند نظارت</v>
      </c>
      <c r="I752" s="1">
        <f>COUNTIF(Table2[کد سیستم],Table6[[#This Row],[کد سیستم]])</f>
        <v>1</v>
      </c>
    </row>
    <row r="753" spans="1:9" x14ac:dyDescent="0.25">
      <c r="A753" s="1">
        <v>752</v>
      </c>
      <c r="B753" s="1" t="s">
        <v>3066</v>
      </c>
      <c r="C753" s="1" t="s">
        <v>3066</v>
      </c>
      <c r="D753" s="1" t="s">
        <v>3986</v>
      </c>
      <c r="E753" s="1" t="s">
        <v>549</v>
      </c>
      <c r="F753" s="1" t="str">
        <f>VLOOKUP(Table6[[#This Row],[نام کارشناس دفتر فنی]],Table1[],3,0)</f>
        <v>مدیر کنترل فرآیند و کیفیت</v>
      </c>
      <c r="G753" s="1" t="s">
        <v>1540</v>
      </c>
      <c r="H753" s="1" t="str">
        <f>VLOOKUP(Table6[[#This Row],[نام شخص کارشناس نظارت]],Table1[],3,0)</f>
        <v>کارشناس تولید و فرایند نظارت</v>
      </c>
      <c r="I753" s="1">
        <f>COUNTIF(Table2[کد سیستم],Table6[[#This Row],[کد سیستم]])</f>
        <v>1</v>
      </c>
    </row>
    <row r="754" spans="1:9" x14ac:dyDescent="0.25">
      <c r="A754" s="1">
        <v>753</v>
      </c>
      <c r="B754" s="1" t="s">
        <v>3068</v>
      </c>
      <c r="C754" s="1" t="s">
        <v>3068</v>
      </c>
      <c r="D754" s="1" t="s">
        <v>3986</v>
      </c>
      <c r="E754" s="1" t="s">
        <v>549</v>
      </c>
      <c r="F754" s="1" t="str">
        <f>VLOOKUP(Table6[[#This Row],[نام کارشناس دفتر فنی]],Table1[],3,0)</f>
        <v>مدیر کنترل فرآیند و کیفیت</v>
      </c>
      <c r="G754" s="1" t="s">
        <v>1540</v>
      </c>
      <c r="H754" s="1" t="str">
        <f>VLOOKUP(Table6[[#This Row],[نام شخص کارشناس نظارت]],Table1[],3,0)</f>
        <v>کارشناس تولید و فرایند نظارت</v>
      </c>
      <c r="I754" s="1">
        <f>COUNTIF(Table2[کد سیستم],Table6[[#This Row],[کد سیستم]])</f>
        <v>1</v>
      </c>
    </row>
    <row r="755" spans="1:9" x14ac:dyDescent="0.25">
      <c r="A755" s="1">
        <v>754</v>
      </c>
      <c r="B755" s="1" t="s">
        <v>3070</v>
      </c>
      <c r="C755" s="1" t="s">
        <v>3070</v>
      </c>
      <c r="D755" s="1" t="s">
        <v>3986</v>
      </c>
      <c r="E755" s="1" t="s">
        <v>549</v>
      </c>
      <c r="F755" s="1" t="str">
        <f>VLOOKUP(Table6[[#This Row],[نام کارشناس دفتر فنی]],Table1[],3,0)</f>
        <v>مدیر کنترل فرآیند و کیفیت</v>
      </c>
      <c r="G755" s="1" t="s">
        <v>1540</v>
      </c>
      <c r="H755" s="1" t="str">
        <f>VLOOKUP(Table6[[#This Row],[نام شخص کارشناس نظارت]],Table1[],3,0)</f>
        <v>کارشناس تولید و فرایند نظارت</v>
      </c>
      <c r="I755" s="1">
        <f>COUNTIF(Table2[کد سیستم],Table6[[#This Row],[کد سیستم]])</f>
        <v>1</v>
      </c>
    </row>
    <row r="756" spans="1:9" x14ac:dyDescent="0.25">
      <c r="A756" s="1">
        <v>755</v>
      </c>
      <c r="B756" s="1" t="s">
        <v>3072</v>
      </c>
      <c r="C756" s="1" t="s">
        <v>3072</v>
      </c>
      <c r="D756" s="1" t="s">
        <v>3986</v>
      </c>
      <c r="E756" s="1" t="s">
        <v>549</v>
      </c>
      <c r="F756" s="1" t="str">
        <f>VLOOKUP(Table6[[#This Row],[نام کارشناس دفتر فنی]],Table1[],3,0)</f>
        <v>مدیر کنترل فرآیند و کیفیت</v>
      </c>
      <c r="G756" s="1" t="s">
        <v>1540</v>
      </c>
      <c r="H756" s="1" t="str">
        <f>VLOOKUP(Table6[[#This Row],[نام شخص کارشناس نظارت]],Table1[],3,0)</f>
        <v>کارشناس تولید و فرایند نظارت</v>
      </c>
      <c r="I756" s="1">
        <f>COUNTIF(Table2[کد سیستم],Table6[[#This Row],[کد سیستم]])</f>
        <v>1</v>
      </c>
    </row>
    <row r="757" spans="1:9" x14ac:dyDescent="0.25">
      <c r="A757" s="1">
        <v>756</v>
      </c>
      <c r="B757" s="1" t="s">
        <v>3074</v>
      </c>
      <c r="C757" s="1" t="s">
        <v>3074</v>
      </c>
      <c r="D757" s="1" t="s">
        <v>3986</v>
      </c>
      <c r="E757" s="1" t="s">
        <v>549</v>
      </c>
      <c r="F757" s="1" t="str">
        <f>VLOOKUP(Table6[[#This Row],[نام کارشناس دفتر فنی]],Table1[],3,0)</f>
        <v>مدیر کنترل فرآیند و کیفیت</v>
      </c>
      <c r="G757" s="1" t="s">
        <v>1540</v>
      </c>
      <c r="H757" s="1" t="str">
        <f>VLOOKUP(Table6[[#This Row],[نام شخص کارشناس نظارت]],Table1[],3,0)</f>
        <v>کارشناس تولید و فرایند نظارت</v>
      </c>
      <c r="I757" s="1">
        <f>COUNTIF(Table2[کد سیستم],Table6[[#This Row],[کد سیستم]])</f>
        <v>1</v>
      </c>
    </row>
    <row r="758" spans="1:9" x14ac:dyDescent="0.25">
      <c r="A758" s="1">
        <v>757</v>
      </c>
      <c r="B758" s="1" t="s">
        <v>3076</v>
      </c>
      <c r="C758" s="1" t="s">
        <v>3076</v>
      </c>
      <c r="D758" s="1" t="s">
        <v>3986</v>
      </c>
      <c r="E758" s="1" t="s">
        <v>549</v>
      </c>
      <c r="F758" s="1" t="str">
        <f>VLOOKUP(Table6[[#This Row],[نام کارشناس دفتر فنی]],Table1[],3,0)</f>
        <v>مدیر کنترل فرآیند و کیفیت</v>
      </c>
      <c r="G758" s="1" t="s">
        <v>1540</v>
      </c>
      <c r="H758" s="1" t="str">
        <f>VLOOKUP(Table6[[#This Row],[نام شخص کارشناس نظارت]],Table1[],3,0)</f>
        <v>کارشناس تولید و فرایند نظارت</v>
      </c>
      <c r="I758" s="1">
        <f>COUNTIF(Table2[کد سیستم],Table6[[#This Row],[کد سیستم]])</f>
        <v>1</v>
      </c>
    </row>
    <row r="759" spans="1:9" x14ac:dyDescent="0.25">
      <c r="A759" s="1">
        <v>758</v>
      </c>
      <c r="B759" s="1" t="s">
        <v>3078</v>
      </c>
      <c r="C759" s="1" t="s">
        <v>3078</v>
      </c>
      <c r="D759" s="1" t="s">
        <v>3986</v>
      </c>
      <c r="E759" s="1" t="s">
        <v>549</v>
      </c>
      <c r="F759" s="1" t="str">
        <f>VLOOKUP(Table6[[#This Row],[نام کارشناس دفتر فنی]],Table1[],3,0)</f>
        <v>مدیر کنترل فرآیند و کیفیت</v>
      </c>
      <c r="G759" s="1" t="s">
        <v>1540</v>
      </c>
      <c r="H759" s="1" t="str">
        <f>VLOOKUP(Table6[[#This Row],[نام شخص کارشناس نظارت]],Table1[],3,0)</f>
        <v>کارشناس تولید و فرایند نظارت</v>
      </c>
      <c r="I759" s="1">
        <f>COUNTIF(Table2[کد سیستم],Table6[[#This Row],[کد سیستم]])</f>
        <v>1</v>
      </c>
    </row>
    <row r="760" spans="1:9" x14ac:dyDescent="0.25">
      <c r="A760" s="1">
        <v>759</v>
      </c>
      <c r="B760" s="1" t="s">
        <v>3080</v>
      </c>
      <c r="C760" s="1" t="s">
        <v>3080</v>
      </c>
      <c r="D760" s="1" t="s">
        <v>3986</v>
      </c>
      <c r="E760" s="1" t="s">
        <v>549</v>
      </c>
      <c r="F760" s="1" t="str">
        <f>VLOOKUP(Table6[[#This Row],[نام کارشناس دفتر فنی]],Table1[],3,0)</f>
        <v>مدیر کنترل فرآیند و کیفیت</v>
      </c>
      <c r="G760" s="1" t="s">
        <v>1540</v>
      </c>
      <c r="H760" s="1" t="str">
        <f>VLOOKUP(Table6[[#This Row],[نام شخص کارشناس نظارت]],Table1[],3,0)</f>
        <v>کارشناس تولید و فرایند نظارت</v>
      </c>
      <c r="I760" s="1">
        <f>COUNTIF(Table2[کد سیستم],Table6[[#This Row],[کد سیستم]])</f>
        <v>1</v>
      </c>
    </row>
    <row r="761" spans="1:9" x14ac:dyDescent="0.25">
      <c r="A761" s="1">
        <v>760</v>
      </c>
      <c r="B761" s="1" t="s">
        <v>3082</v>
      </c>
      <c r="C761" s="1" t="s">
        <v>3082</v>
      </c>
      <c r="D761" s="1" t="s">
        <v>3986</v>
      </c>
      <c r="E761" s="1" t="s">
        <v>549</v>
      </c>
      <c r="F761" s="1" t="str">
        <f>VLOOKUP(Table6[[#This Row],[نام کارشناس دفتر فنی]],Table1[],3,0)</f>
        <v>مدیر کنترل فرآیند و کیفیت</v>
      </c>
      <c r="G761" s="1" t="s">
        <v>1540</v>
      </c>
      <c r="H761" s="1" t="str">
        <f>VLOOKUP(Table6[[#This Row],[نام شخص کارشناس نظارت]],Table1[],3,0)</f>
        <v>کارشناس تولید و فرایند نظارت</v>
      </c>
      <c r="I761" s="1">
        <f>COUNTIF(Table2[کد سیستم],Table6[[#This Row],[کد سیستم]])</f>
        <v>1</v>
      </c>
    </row>
    <row r="762" spans="1:9" x14ac:dyDescent="0.25">
      <c r="A762" s="1">
        <v>761</v>
      </c>
      <c r="B762" s="1" t="s">
        <v>3084</v>
      </c>
      <c r="C762" s="1" t="s">
        <v>3084</v>
      </c>
      <c r="D762" s="1" t="s">
        <v>3986</v>
      </c>
      <c r="E762" s="1" t="s">
        <v>549</v>
      </c>
      <c r="F762" s="1" t="str">
        <f>VLOOKUP(Table6[[#This Row],[نام کارشناس دفتر فنی]],Table1[],3,0)</f>
        <v>مدیر کنترل فرآیند و کیفیت</v>
      </c>
      <c r="G762" s="1" t="s">
        <v>1540</v>
      </c>
      <c r="H762" s="1" t="str">
        <f>VLOOKUP(Table6[[#This Row],[نام شخص کارشناس نظارت]],Table1[],3,0)</f>
        <v>کارشناس تولید و فرایند نظارت</v>
      </c>
      <c r="I762" s="1">
        <f>COUNTIF(Table2[کد سیستم],Table6[[#This Row],[کد سیستم]])</f>
        <v>1</v>
      </c>
    </row>
    <row r="763" spans="1:9" x14ac:dyDescent="0.25">
      <c r="A763" s="1">
        <v>762</v>
      </c>
      <c r="B763" s="1" t="s">
        <v>3086</v>
      </c>
      <c r="C763" s="1" t="s">
        <v>3086</v>
      </c>
      <c r="D763" s="1" t="s">
        <v>3986</v>
      </c>
      <c r="E763" s="1" t="s">
        <v>549</v>
      </c>
      <c r="F763" s="1" t="str">
        <f>VLOOKUP(Table6[[#This Row],[نام کارشناس دفتر فنی]],Table1[],3,0)</f>
        <v>مدیر کنترل فرآیند و کیفیت</v>
      </c>
      <c r="G763" s="1" t="s">
        <v>1540</v>
      </c>
      <c r="H763" s="1" t="str">
        <f>VLOOKUP(Table6[[#This Row],[نام شخص کارشناس نظارت]],Table1[],3,0)</f>
        <v>کارشناس تولید و فرایند نظارت</v>
      </c>
      <c r="I763" s="1">
        <f>COUNTIF(Table2[کد سیستم],Table6[[#This Row],[کد سیستم]])</f>
        <v>1</v>
      </c>
    </row>
    <row r="764" spans="1:9" x14ac:dyDescent="0.25">
      <c r="A764" s="1">
        <v>763</v>
      </c>
      <c r="B764" s="1" t="s">
        <v>3088</v>
      </c>
      <c r="C764" s="1" t="s">
        <v>3088</v>
      </c>
      <c r="D764" s="1" t="s">
        <v>3986</v>
      </c>
      <c r="E764" s="1" t="s">
        <v>549</v>
      </c>
      <c r="F764" s="1" t="str">
        <f>VLOOKUP(Table6[[#This Row],[نام کارشناس دفتر فنی]],Table1[],3,0)</f>
        <v>مدیر کنترل فرآیند و کیفیت</v>
      </c>
      <c r="G764" s="1" t="s">
        <v>1540</v>
      </c>
      <c r="H764" s="1" t="str">
        <f>VLOOKUP(Table6[[#This Row],[نام شخص کارشناس نظارت]],Table1[],3,0)</f>
        <v>کارشناس تولید و فرایند نظارت</v>
      </c>
      <c r="I764" s="1">
        <f>COUNTIF(Table2[کد سیستم],Table6[[#This Row],[کد سیستم]])</f>
        <v>1</v>
      </c>
    </row>
    <row r="765" spans="1:9" x14ac:dyDescent="0.25">
      <c r="A765" s="1">
        <v>764</v>
      </c>
      <c r="B765" s="1" t="s">
        <v>3090</v>
      </c>
      <c r="C765" s="1" t="s">
        <v>3090</v>
      </c>
      <c r="D765" s="1" t="s">
        <v>3986</v>
      </c>
      <c r="E765" s="1" t="s">
        <v>549</v>
      </c>
      <c r="F765" s="1" t="str">
        <f>VLOOKUP(Table6[[#This Row],[نام کارشناس دفتر فنی]],Table1[],3,0)</f>
        <v>مدیر کنترل فرآیند و کیفیت</v>
      </c>
      <c r="G765" s="1" t="s">
        <v>1540</v>
      </c>
      <c r="H765" s="1" t="str">
        <f>VLOOKUP(Table6[[#This Row],[نام شخص کارشناس نظارت]],Table1[],3,0)</f>
        <v>کارشناس تولید و فرایند نظارت</v>
      </c>
      <c r="I765" s="1">
        <f>COUNTIF(Table2[کد سیستم],Table6[[#This Row],[کد سیستم]])</f>
        <v>1</v>
      </c>
    </row>
    <row r="766" spans="1:9" x14ac:dyDescent="0.25">
      <c r="A766" s="1">
        <v>765</v>
      </c>
      <c r="B766" s="1" t="s">
        <v>3092</v>
      </c>
      <c r="C766" s="1" t="s">
        <v>3092</v>
      </c>
      <c r="D766" s="1" t="s">
        <v>3986</v>
      </c>
      <c r="E766" s="1" t="s">
        <v>549</v>
      </c>
      <c r="F766" s="1" t="str">
        <f>VLOOKUP(Table6[[#This Row],[نام کارشناس دفتر فنی]],Table1[],3,0)</f>
        <v>مدیر کنترل فرآیند و کیفیت</v>
      </c>
      <c r="G766" s="1" t="s">
        <v>1540</v>
      </c>
      <c r="H766" s="1" t="str">
        <f>VLOOKUP(Table6[[#This Row],[نام شخص کارشناس نظارت]],Table1[],3,0)</f>
        <v>کارشناس تولید و فرایند نظارت</v>
      </c>
      <c r="I766" s="1">
        <f>COUNTIF(Table2[کد سیستم],Table6[[#This Row],[کد سیستم]])</f>
        <v>1</v>
      </c>
    </row>
    <row r="767" spans="1:9" x14ac:dyDescent="0.25">
      <c r="A767" s="1">
        <v>766</v>
      </c>
      <c r="B767" s="1" t="s">
        <v>3094</v>
      </c>
      <c r="C767" s="1" t="s">
        <v>3094</v>
      </c>
      <c r="D767" s="1" t="s">
        <v>3986</v>
      </c>
      <c r="E767" s="1" t="s">
        <v>549</v>
      </c>
      <c r="F767" s="1" t="str">
        <f>VLOOKUP(Table6[[#This Row],[نام کارشناس دفتر فنی]],Table1[],3,0)</f>
        <v>مدیر کنترل فرآیند و کیفیت</v>
      </c>
      <c r="G767" s="1" t="s">
        <v>1540</v>
      </c>
      <c r="H767" s="1" t="str">
        <f>VLOOKUP(Table6[[#This Row],[نام شخص کارشناس نظارت]],Table1[],3,0)</f>
        <v>کارشناس تولید و فرایند نظارت</v>
      </c>
      <c r="I767" s="1">
        <f>COUNTIF(Table2[کد سیستم],Table6[[#This Row],[کد سیستم]])</f>
        <v>1</v>
      </c>
    </row>
    <row r="768" spans="1:9" x14ac:dyDescent="0.25">
      <c r="A768" s="1">
        <v>767</v>
      </c>
      <c r="B768" s="1" t="s">
        <v>3096</v>
      </c>
      <c r="C768" s="1" t="s">
        <v>3096</v>
      </c>
      <c r="D768" s="1" t="s">
        <v>3986</v>
      </c>
      <c r="E768" s="1" t="s">
        <v>549</v>
      </c>
      <c r="F768" s="1" t="str">
        <f>VLOOKUP(Table6[[#This Row],[نام کارشناس دفتر فنی]],Table1[],3,0)</f>
        <v>مدیر کنترل فرآیند و کیفیت</v>
      </c>
      <c r="G768" s="1" t="s">
        <v>1540</v>
      </c>
      <c r="H768" s="1" t="str">
        <f>VLOOKUP(Table6[[#This Row],[نام شخص کارشناس نظارت]],Table1[],3,0)</f>
        <v>کارشناس تولید و فرایند نظارت</v>
      </c>
      <c r="I768" s="1">
        <f>COUNTIF(Table2[کد سیستم],Table6[[#This Row],[کد سیستم]])</f>
        <v>1</v>
      </c>
    </row>
    <row r="769" spans="1:9" x14ac:dyDescent="0.25">
      <c r="A769" s="1">
        <v>768</v>
      </c>
      <c r="B769" s="1" t="s">
        <v>3098</v>
      </c>
      <c r="C769" s="1" t="s">
        <v>3098</v>
      </c>
      <c r="D769" s="1" t="s">
        <v>3986</v>
      </c>
      <c r="E769" s="1" t="s">
        <v>549</v>
      </c>
      <c r="F769" s="1" t="str">
        <f>VLOOKUP(Table6[[#This Row],[نام کارشناس دفتر فنی]],Table1[],3,0)</f>
        <v>مدیر کنترل فرآیند و کیفیت</v>
      </c>
      <c r="G769" s="1" t="s">
        <v>1540</v>
      </c>
      <c r="H769" s="1" t="str">
        <f>VLOOKUP(Table6[[#This Row],[نام شخص کارشناس نظارت]],Table1[],3,0)</f>
        <v>کارشناس تولید و فرایند نظارت</v>
      </c>
      <c r="I769" s="1">
        <f>COUNTIF(Table2[کد سیستم],Table6[[#This Row],[کد سیستم]])</f>
        <v>1</v>
      </c>
    </row>
    <row r="770" spans="1:9" x14ac:dyDescent="0.25">
      <c r="A770" s="1">
        <v>769</v>
      </c>
      <c r="B770" s="1" t="s">
        <v>3100</v>
      </c>
      <c r="C770" s="1" t="s">
        <v>3100</v>
      </c>
      <c r="D770" s="1" t="s">
        <v>3986</v>
      </c>
      <c r="E770" s="1" t="s">
        <v>549</v>
      </c>
      <c r="F770" s="1" t="str">
        <f>VLOOKUP(Table6[[#This Row],[نام کارشناس دفتر فنی]],Table1[],3,0)</f>
        <v>مدیر کنترل فرآیند و کیفیت</v>
      </c>
      <c r="G770" s="1" t="s">
        <v>1540</v>
      </c>
      <c r="H770" s="1" t="str">
        <f>VLOOKUP(Table6[[#This Row],[نام شخص کارشناس نظارت]],Table1[],3,0)</f>
        <v>کارشناس تولید و فرایند نظارت</v>
      </c>
      <c r="I770" s="1">
        <f>COUNTIF(Table2[کد سیستم],Table6[[#This Row],[کد سیستم]])</f>
        <v>1</v>
      </c>
    </row>
    <row r="771" spans="1:9" x14ac:dyDescent="0.25">
      <c r="A771" s="1">
        <v>770</v>
      </c>
      <c r="B771" s="1" t="s">
        <v>3102</v>
      </c>
      <c r="C771" s="1" t="s">
        <v>3102</v>
      </c>
      <c r="D771" s="1" t="s">
        <v>3986</v>
      </c>
      <c r="E771" s="1" t="s">
        <v>549</v>
      </c>
      <c r="F771" s="1" t="str">
        <f>VLOOKUP(Table6[[#This Row],[نام کارشناس دفتر فنی]],Table1[],3,0)</f>
        <v>مدیر کنترل فرآیند و کیفیت</v>
      </c>
      <c r="G771" s="1" t="s">
        <v>1540</v>
      </c>
      <c r="H771" s="1" t="str">
        <f>VLOOKUP(Table6[[#This Row],[نام شخص کارشناس نظارت]],Table1[],3,0)</f>
        <v>کارشناس تولید و فرایند نظارت</v>
      </c>
      <c r="I771" s="1">
        <f>COUNTIF(Table2[کد سیستم],Table6[[#This Row],[کد سیستم]])</f>
        <v>1</v>
      </c>
    </row>
    <row r="772" spans="1:9" x14ac:dyDescent="0.25">
      <c r="A772" s="1">
        <v>771</v>
      </c>
      <c r="B772" s="1" t="s">
        <v>3104</v>
      </c>
      <c r="C772" s="1" t="s">
        <v>3104</v>
      </c>
      <c r="D772" s="1" t="s">
        <v>3986</v>
      </c>
      <c r="E772" s="1" t="s">
        <v>549</v>
      </c>
      <c r="F772" s="1" t="str">
        <f>VLOOKUP(Table6[[#This Row],[نام کارشناس دفتر فنی]],Table1[],3,0)</f>
        <v>مدیر کنترل فرآیند و کیفیت</v>
      </c>
      <c r="G772" s="1" t="s">
        <v>1540</v>
      </c>
      <c r="H772" s="1" t="str">
        <f>VLOOKUP(Table6[[#This Row],[نام شخص کارشناس نظارت]],Table1[],3,0)</f>
        <v>کارشناس تولید و فرایند نظارت</v>
      </c>
      <c r="I772" s="1">
        <f>COUNTIF(Table2[کد سیستم],Table6[[#This Row],[کد سیستم]])</f>
        <v>1</v>
      </c>
    </row>
    <row r="773" spans="1:9" x14ac:dyDescent="0.25">
      <c r="A773" s="1">
        <v>772</v>
      </c>
      <c r="B773" s="1" t="s">
        <v>3106</v>
      </c>
      <c r="C773" s="1" t="s">
        <v>3106</v>
      </c>
      <c r="D773" s="1" t="s">
        <v>3986</v>
      </c>
      <c r="E773" s="1" t="s">
        <v>549</v>
      </c>
      <c r="F773" s="1" t="str">
        <f>VLOOKUP(Table6[[#This Row],[نام کارشناس دفتر فنی]],Table1[],3,0)</f>
        <v>مدیر کنترل فرآیند و کیفیت</v>
      </c>
      <c r="G773" s="1" t="s">
        <v>1540</v>
      </c>
      <c r="H773" s="1" t="str">
        <f>VLOOKUP(Table6[[#This Row],[نام شخص کارشناس نظارت]],Table1[],3,0)</f>
        <v>کارشناس تولید و فرایند نظارت</v>
      </c>
      <c r="I773" s="1">
        <f>COUNTIF(Table2[کد سیستم],Table6[[#This Row],[کد سیستم]])</f>
        <v>1</v>
      </c>
    </row>
    <row r="774" spans="1:9" x14ac:dyDescent="0.25">
      <c r="A774" s="1">
        <v>773</v>
      </c>
      <c r="B774" s="1" t="s">
        <v>3108</v>
      </c>
      <c r="C774" s="1" t="s">
        <v>3108</v>
      </c>
      <c r="D774" s="1" t="s">
        <v>3986</v>
      </c>
      <c r="E774" s="1" t="s">
        <v>549</v>
      </c>
      <c r="F774" s="1" t="str">
        <f>VLOOKUP(Table6[[#This Row],[نام کارشناس دفتر فنی]],Table1[],3,0)</f>
        <v>مدیر کنترل فرآیند و کیفیت</v>
      </c>
      <c r="G774" s="1" t="s">
        <v>1540</v>
      </c>
      <c r="H774" s="1" t="str">
        <f>VLOOKUP(Table6[[#This Row],[نام شخص کارشناس نظارت]],Table1[],3,0)</f>
        <v>کارشناس تولید و فرایند نظارت</v>
      </c>
      <c r="I774" s="1">
        <f>COUNTIF(Table2[کد سیستم],Table6[[#This Row],[کد سیستم]])</f>
        <v>1</v>
      </c>
    </row>
    <row r="775" spans="1:9" x14ac:dyDescent="0.25">
      <c r="A775" s="1">
        <v>774</v>
      </c>
      <c r="B775" s="1" t="s">
        <v>3110</v>
      </c>
      <c r="C775" s="1" t="s">
        <v>3110</v>
      </c>
      <c r="D775" s="1" t="s">
        <v>3986</v>
      </c>
      <c r="E775" s="1" t="s">
        <v>549</v>
      </c>
      <c r="F775" s="1" t="str">
        <f>VLOOKUP(Table6[[#This Row],[نام کارشناس دفتر فنی]],Table1[],3,0)</f>
        <v>مدیر کنترل فرآیند و کیفیت</v>
      </c>
      <c r="G775" s="1" t="s">
        <v>1540</v>
      </c>
      <c r="H775" s="1" t="str">
        <f>VLOOKUP(Table6[[#This Row],[نام شخص کارشناس نظارت]],Table1[],3,0)</f>
        <v>کارشناس تولید و فرایند نظارت</v>
      </c>
      <c r="I775" s="1">
        <f>COUNTIF(Table2[کد سیستم],Table6[[#This Row],[کد سیستم]])</f>
        <v>1</v>
      </c>
    </row>
    <row r="776" spans="1:9" x14ac:dyDescent="0.25">
      <c r="A776" s="1">
        <v>775</v>
      </c>
      <c r="B776" s="1" t="s">
        <v>3112</v>
      </c>
      <c r="C776" s="1" t="s">
        <v>3112</v>
      </c>
      <c r="D776" s="1" t="s">
        <v>3986</v>
      </c>
      <c r="E776" s="1" t="s">
        <v>549</v>
      </c>
      <c r="F776" s="1" t="str">
        <f>VLOOKUP(Table6[[#This Row],[نام کارشناس دفتر فنی]],Table1[],3,0)</f>
        <v>مدیر کنترل فرآیند و کیفیت</v>
      </c>
      <c r="G776" s="1" t="s">
        <v>1540</v>
      </c>
      <c r="H776" s="1" t="str">
        <f>VLOOKUP(Table6[[#This Row],[نام شخص کارشناس نظارت]],Table1[],3,0)</f>
        <v>کارشناس تولید و فرایند نظارت</v>
      </c>
      <c r="I776" s="1">
        <f>COUNTIF(Table2[کد سیستم],Table6[[#This Row],[کد سیستم]])</f>
        <v>1</v>
      </c>
    </row>
    <row r="777" spans="1:9" x14ac:dyDescent="0.25">
      <c r="A777" s="1">
        <v>776</v>
      </c>
      <c r="B777" s="1" t="s">
        <v>3114</v>
      </c>
      <c r="C777" s="1" t="s">
        <v>3114</v>
      </c>
      <c r="D777" s="1" t="s">
        <v>3986</v>
      </c>
      <c r="E777" s="1" t="s">
        <v>549</v>
      </c>
      <c r="F777" s="1" t="str">
        <f>VLOOKUP(Table6[[#This Row],[نام کارشناس دفتر فنی]],Table1[],3,0)</f>
        <v>مدیر کنترل فرآیند و کیفیت</v>
      </c>
      <c r="G777" s="1" t="s">
        <v>1540</v>
      </c>
      <c r="H777" s="1" t="str">
        <f>VLOOKUP(Table6[[#This Row],[نام شخص کارشناس نظارت]],Table1[],3,0)</f>
        <v>کارشناس تولید و فرایند نظارت</v>
      </c>
      <c r="I777" s="1">
        <f>COUNTIF(Table2[کد سیستم],Table6[[#This Row],[کد سیستم]])</f>
        <v>1</v>
      </c>
    </row>
    <row r="778" spans="1:9" x14ac:dyDescent="0.25">
      <c r="A778" s="1">
        <v>777</v>
      </c>
      <c r="B778" s="1" t="s">
        <v>3116</v>
      </c>
      <c r="C778" s="1" t="s">
        <v>3116</v>
      </c>
      <c r="D778" s="1" t="s">
        <v>3986</v>
      </c>
      <c r="E778" s="1" t="s">
        <v>549</v>
      </c>
      <c r="F778" s="1" t="str">
        <f>VLOOKUP(Table6[[#This Row],[نام کارشناس دفتر فنی]],Table1[],3,0)</f>
        <v>مدیر کنترل فرآیند و کیفیت</v>
      </c>
      <c r="G778" s="1" t="s">
        <v>1540</v>
      </c>
      <c r="H778" s="1" t="str">
        <f>VLOOKUP(Table6[[#This Row],[نام شخص کارشناس نظارت]],Table1[],3,0)</f>
        <v>کارشناس تولید و فرایند نظارت</v>
      </c>
      <c r="I778" s="1">
        <f>COUNTIF(Table2[کد سیستم],Table6[[#This Row],[کد سیستم]])</f>
        <v>1</v>
      </c>
    </row>
    <row r="779" spans="1:9" x14ac:dyDescent="0.25">
      <c r="A779" s="1">
        <v>778</v>
      </c>
      <c r="B779" s="1" t="s">
        <v>3118</v>
      </c>
      <c r="C779" s="1" t="s">
        <v>3118</v>
      </c>
      <c r="D779" s="1" t="s">
        <v>3986</v>
      </c>
      <c r="E779" s="1" t="s">
        <v>549</v>
      </c>
      <c r="F779" s="1" t="str">
        <f>VLOOKUP(Table6[[#This Row],[نام کارشناس دفتر فنی]],Table1[],3,0)</f>
        <v>مدیر کنترل فرآیند و کیفیت</v>
      </c>
      <c r="G779" s="1" t="s">
        <v>1540</v>
      </c>
      <c r="H779" s="1" t="str">
        <f>VLOOKUP(Table6[[#This Row],[نام شخص کارشناس نظارت]],Table1[],3,0)</f>
        <v>کارشناس تولید و فرایند نظارت</v>
      </c>
      <c r="I779" s="1">
        <f>COUNTIF(Table2[کد سیستم],Table6[[#This Row],[کد سیستم]])</f>
        <v>1</v>
      </c>
    </row>
    <row r="780" spans="1:9" x14ac:dyDescent="0.25">
      <c r="A780" s="1">
        <v>779</v>
      </c>
      <c r="B780" s="1" t="s">
        <v>3120</v>
      </c>
      <c r="C780" s="1" t="s">
        <v>3120</v>
      </c>
      <c r="D780" s="1" t="s">
        <v>3986</v>
      </c>
      <c r="E780" s="1" t="s">
        <v>549</v>
      </c>
      <c r="F780" s="1" t="str">
        <f>VLOOKUP(Table6[[#This Row],[نام کارشناس دفتر فنی]],Table1[],3,0)</f>
        <v>مدیر کنترل فرآیند و کیفیت</v>
      </c>
      <c r="G780" s="1" t="s">
        <v>1540</v>
      </c>
      <c r="H780" s="1" t="str">
        <f>VLOOKUP(Table6[[#This Row],[نام شخص کارشناس نظارت]],Table1[],3,0)</f>
        <v>کارشناس تولید و فرایند نظارت</v>
      </c>
      <c r="I780" s="1">
        <f>COUNTIF(Table2[کد سیستم],Table6[[#This Row],[کد سیستم]])</f>
        <v>1</v>
      </c>
    </row>
    <row r="781" spans="1:9" x14ac:dyDescent="0.25">
      <c r="A781" s="1">
        <v>780</v>
      </c>
      <c r="B781" s="1" t="s">
        <v>3122</v>
      </c>
      <c r="C781" s="1" t="s">
        <v>3122</v>
      </c>
      <c r="D781" s="1" t="s">
        <v>3986</v>
      </c>
      <c r="E781" s="1" t="s">
        <v>549</v>
      </c>
      <c r="F781" s="1" t="str">
        <f>VLOOKUP(Table6[[#This Row],[نام کارشناس دفتر فنی]],Table1[],3,0)</f>
        <v>مدیر کنترل فرآیند و کیفیت</v>
      </c>
      <c r="G781" s="1" t="s">
        <v>1540</v>
      </c>
      <c r="H781" s="1" t="str">
        <f>VLOOKUP(Table6[[#This Row],[نام شخص کارشناس نظارت]],Table1[],3,0)</f>
        <v>کارشناس تولید و فرایند نظارت</v>
      </c>
      <c r="I781" s="1">
        <f>COUNTIF(Table2[کد سیستم],Table6[[#This Row],[کد سیستم]])</f>
        <v>1</v>
      </c>
    </row>
    <row r="782" spans="1:9" x14ac:dyDescent="0.25">
      <c r="A782" s="1">
        <v>781</v>
      </c>
      <c r="B782" s="1" t="s">
        <v>3124</v>
      </c>
      <c r="C782" s="1" t="s">
        <v>3124</v>
      </c>
      <c r="D782" s="1" t="s">
        <v>3986</v>
      </c>
      <c r="E782" s="1" t="s">
        <v>549</v>
      </c>
      <c r="F782" s="1" t="str">
        <f>VLOOKUP(Table6[[#This Row],[نام کارشناس دفتر فنی]],Table1[],3,0)</f>
        <v>مدیر کنترل فرآیند و کیفیت</v>
      </c>
      <c r="G782" s="1" t="s">
        <v>1540</v>
      </c>
      <c r="H782" s="1" t="str">
        <f>VLOOKUP(Table6[[#This Row],[نام شخص کارشناس نظارت]],Table1[],3,0)</f>
        <v>کارشناس تولید و فرایند نظارت</v>
      </c>
      <c r="I782" s="1">
        <f>COUNTIF(Table2[کد سیستم],Table6[[#This Row],[کد سیستم]])</f>
        <v>1</v>
      </c>
    </row>
    <row r="783" spans="1:9" x14ac:dyDescent="0.25">
      <c r="A783" s="1">
        <v>782</v>
      </c>
      <c r="B783" s="1" t="s">
        <v>3126</v>
      </c>
      <c r="C783" s="1" t="s">
        <v>3126</v>
      </c>
      <c r="D783" s="1" t="s">
        <v>3986</v>
      </c>
      <c r="E783" s="1" t="s">
        <v>549</v>
      </c>
      <c r="F783" s="1" t="str">
        <f>VLOOKUP(Table6[[#This Row],[نام کارشناس دفتر فنی]],Table1[],3,0)</f>
        <v>مدیر کنترل فرآیند و کیفیت</v>
      </c>
      <c r="G783" s="1" t="s">
        <v>1540</v>
      </c>
      <c r="H783" s="1" t="str">
        <f>VLOOKUP(Table6[[#This Row],[نام شخص کارشناس نظارت]],Table1[],3,0)</f>
        <v>کارشناس تولید و فرایند نظارت</v>
      </c>
      <c r="I783" s="1">
        <f>COUNTIF(Table2[کد سیستم],Table6[[#This Row],[کد سیستم]])</f>
        <v>1</v>
      </c>
    </row>
    <row r="784" spans="1:9" x14ac:dyDescent="0.25">
      <c r="A784" s="1">
        <v>783</v>
      </c>
      <c r="B784" s="1" t="s">
        <v>3128</v>
      </c>
      <c r="C784" s="1" t="s">
        <v>3128</v>
      </c>
      <c r="D784" s="1" t="s">
        <v>3986</v>
      </c>
      <c r="E784" s="1" t="s">
        <v>549</v>
      </c>
      <c r="F784" s="1" t="str">
        <f>VLOOKUP(Table6[[#This Row],[نام کارشناس دفتر فنی]],Table1[],3,0)</f>
        <v>مدیر کنترل فرآیند و کیفیت</v>
      </c>
      <c r="G784" s="1" t="s">
        <v>1540</v>
      </c>
      <c r="H784" s="1" t="str">
        <f>VLOOKUP(Table6[[#This Row],[نام شخص کارشناس نظارت]],Table1[],3,0)</f>
        <v>کارشناس تولید و فرایند نظارت</v>
      </c>
      <c r="I784" s="1">
        <f>COUNTIF(Table2[کد سیستم],Table6[[#This Row],[کد سیستم]])</f>
        <v>1</v>
      </c>
    </row>
    <row r="785" spans="1:9" x14ac:dyDescent="0.25">
      <c r="A785" s="1">
        <v>784</v>
      </c>
      <c r="B785" s="1" t="s">
        <v>3130</v>
      </c>
      <c r="C785" s="1" t="s">
        <v>3130</v>
      </c>
      <c r="D785" s="1" t="s">
        <v>3986</v>
      </c>
      <c r="E785" s="1" t="s">
        <v>549</v>
      </c>
      <c r="F785" s="1" t="str">
        <f>VLOOKUP(Table6[[#This Row],[نام کارشناس دفتر فنی]],Table1[],3,0)</f>
        <v>مدیر کنترل فرآیند و کیفیت</v>
      </c>
      <c r="G785" s="1" t="s">
        <v>1540</v>
      </c>
      <c r="H785" s="1" t="str">
        <f>VLOOKUP(Table6[[#This Row],[نام شخص کارشناس نظارت]],Table1[],3,0)</f>
        <v>کارشناس تولید و فرایند نظارت</v>
      </c>
      <c r="I785" s="1">
        <f>COUNTIF(Table2[کد سیستم],Table6[[#This Row],[کد سیستم]])</f>
        <v>1</v>
      </c>
    </row>
    <row r="786" spans="1:9" x14ac:dyDescent="0.25">
      <c r="A786" s="1">
        <v>785</v>
      </c>
      <c r="B786" s="1" t="s">
        <v>3132</v>
      </c>
      <c r="C786" s="1" t="s">
        <v>3132</v>
      </c>
      <c r="D786" s="1" t="s">
        <v>3986</v>
      </c>
      <c r="E786" s="1" t="s">
        <v>549</v>
      </c>
      <c r="F786" s="1" t="str">
        <f>VLOOKUP(Table6[[#This Row],[نام کارشناس دفتر فنی]],Table1[],3,0)</f>
        <v>مدیر کنترل فرآیند و کیفیت</v>
      </c>
      <c r="G786" s="1" t="s">
        <v>1540</v>
      </c>
      <c r="H786" s="1" t="str">
        <f>VLOOKUP(Table6[[#This Row],[نام شخص کارشناس نظارت]],Table1[],3,0)</f>
        <v>کارشناس تولید و فرایند نظارت</v>
      </c>
      <c r="I786" s="1">
        <f>COUNTIF(Table2[کد سیستم],Table6[[#This Row],[کد سیستم]])</f>
        <v>1</v>
      </c>
    </row>
    <row r="787" spans="1:9" x14ac:dyDescent="0.25">
      <c r="A787" s="1">
        <v>786</v>
      </c>
      <c r="B787" s="1" t="s">
        <v>3134</v>
      </c>
      <c r="C787" s="1" t="s">
        <v>3134</v>
      </c>
      <c r="D787" s="1" t="s">
        <v>3986</v>
      </c>
      <c r="E787" s="1" t="s">
        <v>549</v>
      </c>
      <c r="F787" s="1" t="str">
        <f>VLOOKUP(Table6[[#This Row],[نام کارشناس دفتر فنی]],Table1[],3,0)</f>
        <v>مدیر کنترل فرآیند و کیفیت</v>
      </c>
      <c r="G787" s="1" t="s">
        <v>1540</v>
      </c>
      <c r="H787" s="1" t="str">
        <f>VLOOKUP(Table6[[#This Row],[نام شخص کارشناس نظارت]],Table1[],3,0)</f>
        <v>کارشناس تولید و فرایند نظارت</v>
      </c>
      <c r="I787" s="1">
        <f>COUNTIF(Table2[کد سیستم],Table6[[#This Row],[کد سیستم]])</f>
        <v>1</v>
      </c>
    </row>
    <row r="788" spans="1:9" x14ac:dyDescent="0.25">
      <c r="A788" s="1">
        <v>787</v>
      </c>
      <c r="B788" s="1" t="s">
        <v>3136</v>
      </c>
      <c r="C788" s="1" t="s">
        <v>3136</v>
      </c>
      <c r="D788" s="1" t="s">
        <v>3986</v>
      </c>
      <c r="E788" s="1" t="s">
        <v>549</v>
      </c>
      <c r="F788" s="1" t="str">
        <f>VLOOKUP(Table6[[#This Row],[نام کارشناس دفتر فنی]],Table1[],3,0)</f>
        <v>مدیر کنترل فرآیند و کیفیت</v>
      </c>
      <c r="G788" s="1" t="s">
        <v>1540</v>
      </c>
      <c r="H788" s="1" t="str">
        <f>VLOOKUP(Table6[[#This Row],[نام شخص کارشناس نظارت]],Table1[],3,0)</f>
        <v>کارشناس تولید و فرایند نظارت</v>
      </c>
      <c r="I788" s="1">
        <f>COUNTIF(Table2[کد سیستم],Table6[[#This Row],[کد سیستم]])</f>
        <v>1</v>
      </c>
    </row>
    <row r="789" spans="1:9" x14ac:dyDescent="0.25">
      <c r="A789" s="1">
        <v>788</v>
      </c>
      <c r="B789" s="1" t="s">
        <v>3138</v>
      </c>
      <c r="C789" s="1" t="s">
        <v>3138</v>
      </c>
      <c r="D789" s="1" t="s">
        <v>3986</v>
      </c>
      <c r="E789" s="1" t="s">
        <v>549</v>
      </c>
      <c r="F789" s="1" t="str">
        <f>VLOOKUP(Table6[[#This Row],[نام کارشناس دفتر فنی]],Table1[],3,0)</f>
        <v>مدیر کنترل فرآیند و کیفیت</v>
      </c>
      <c r="G789" s="1" t="s">
        <v>1540</v>
      </c>
      <c r="H789" s="1" t="str">
        <f>VLOOKUP(Table6[[#This Row],[نام شخص کارشناس نظارت]],Table1[],3,0)</f>
        <v>کارشناس تولید و فرایند نظارت</v>
      </c>
      <c r="I789" s="1">
        <f>COUNTIF(Table2[کد سیستم],Table6[[#This Row],[کد سیستم]])</f>
        <v>1</v>
      </c>
    </row>
    <row r="790" spans="1:9" x14ac:dyDescent="0.25">
      <c r="A790" s="1">
        <v>789</v>
      </c>
      <c r="B790" s="1" t="s">
        <v>3140</v>
      </c>
      <c r="C790" s="1" t="s">
        <v>3140</v>
      </c>
      <c r="D790" s="1" t="s">
        <v>3986</v>
      </c>
      <c r="E790" s="1" t="s">
        <v>549</v>
      </c>
      <c r="F790" s="1" t="str">
        <f>VLOOKUP(Table6[[#This Row],[نام کارشناس دفتر فنی]],Table1[],3,0)</f>
        <v>مدیر کنترل فرآیند و کیفیت</v>
      </c>
      <c r="G790" s="1" t="s">
        <v>1540</v>
      </c>
      <c r="H790" s="1" t="str">
        <f>VLOOKUP(Table6[[#This Row],[نام شخص کارشناس نظارت]],Table1[],3,0)</f>
        <v>کارشناس تولید و فرایند نظارت</v>
      </c>
      <c r="I790" s="1">
        <f>COUNTIF(Table2[کد سیستم],Table6[[#This Row],[کد سیستم]])</f>
        <v>1</v>
      </c>
    </row>
    <row r="791" spans="1:9" x14ac:dyDescent="0.25">
      <c r="A791" s="1">
        <v>790</v>
      </c>
      <c r="B791" s="1" t="s">
        <v>3142</v>
      </c>
      <c r="C791" s="1" t="s">
        <v>3142</v>
      </c>
      <c r="D791" s="1" t="s">
        <v>3986</v>
      </c>
      <c r="E791" s="1" t="s">
        <v>549</v>
      </c>
      <c r="F791" s="1" t="str">
        <f>VLOOKUP(Table6[[#This Row],[نام کارشناس دفتر فنی]],Table1[],3,0)</f>
        <v>مدیر کنترل فرآیند و کیفیت</v>
      </c>
      <c r="G791" s="1" t="s">
        <v>1540</v>
      </c>
      <c r="H791" s="1" t="str">
        <f>VLOOKUP(Table6[[#This Row],[نام شخص کارشناس نظارت]],Table1[],3,0)</f>
        <v>کارشناس تولید و فرایند نظارت</v>
      </c>
      <c r="I791" s="1">
        <f>COUNTIF(Table2[کد سیستم],Table6[[#This Row],[کد سیستم]])</f>
        <v>1</v>
      </c>
    </row>
    <row r="792" spans="1:9" x14ac:dyDescent="0.25">
      <c r="A792" s="1">
        <v>791</v>
      </c>
      <c r="B792" s="1" t="s">
        <v>3144</v>
      </c>
      <c r="C792" s="1" t="s">
        <v>3144</v>
      </c>
      <c r="D792" s="1" t="s">
        <v>3986</v>
      </c>
      <c r="E792" s="1" t="s">
        <v>549</v>
      </c>
      <c r="F792" s="1" t="str">
        <f>VLOOKUP(Table6[[#This Row],[نام کارشناس دفتر فنی]],Table1[],3,0)</f>
        <v>مدیر کنترل فرآیند و کیفیت</v>
      </c>
      <c r="G792" s="1" t="s">
        <v>1540</v>
      </c>
      <c r="H792" s="1" t="str">
        <f>VLOOKUP(Table6[[#This Row],[نام شخص کارشناس نظارت]],Table1[],3,0)</f>
        <v>کارشناس تولید و فرایند نظارت</v>
      </c>
      <c r="I792" s="1">
        <f>COUNTIF(Table2[کد سیستم],Table6[[#This Row],[کد سیستم]])</f>
        <v>1</v>
      </c>
    </row>
    <row r="793" spans="1:9" x14ac:dyDescent="0.25">
      <c r="A793" s="1">
        <v>792</v>
      </c>
      <c r="B793" s="1" t="s">
        <v>3146</v>
      </c>
      <c r="C793" s="1" t="s">
        <v>3146</v>
      </c>
      <c r="D793" s="1" t="s">
        <v>3986</v>
      </c>
      <c r="E793" s="1" t="s">
        <v>549</v>
      </c>
      <c r="F793" s="1" t="str">
        <f>VLOOKUP(Table6[[#This Row],[نام کارشناس دفتر فنی]],Table1[],3,0)</f>
        <v>مدیر کنترل فرآیند و کیفیت</v>
      </c>
      <c r="G793" s="1" t="s">
        <v>1540</v>
      </c>
      <c r="H793" s="1" t="str">
        <f>VLOOKUP(Table6[[#This Row],[نام شخص کارشناس نظارت]],Table1[],3,0)</f>
        <v>کارشناس تولید و فرایند نظارت</v>
      </c>
      <c r="I793" s="1">
        <f>COUNTIF(Table2[کد سیستم],Table6[[#This Row],[کد سیستم]])</f>
        <v>1</v>
      </c>
    </row>
    <row r="794" spans="1:9" x14ac:dyDescent="0.25">
      <c r="A794" s="1">
        <v>793</v>
      </c>
      <c r="B794" s="1" t="s">
        <v>3148</v>
      </c>
      <c r="C794" s="1" t="s">
        <v>3148</v>
      </c>
      <c r="D794" s="1" t="s">
        <v>3986</v>
      </c>
      <c r="E794" s="1" t="s">
        <v>549</v>
      </c>
      <c r="F794" s="1" t="str">
        <f>VLOOKUP(Table6[[#This Row],[نام کارشناس دفتر فنی]],Table1[],3,0)</f>
        <v>مدیر کنترل فرآیند و کیفیت</v>
      </c>
      <c r="G794" s="1" t="s">
        <v>1540</v>
      </c>
      <c r="H794" s="1" t="str">
        <f>VLOOKUP(Table6[[#This Row],[نام شخص کارشناس نظارت]],Table1[],3,0)</f>
        <v>کارشناس تولید و فرایند نظارت</v>
      </c>
      <c r="I794" s="1">
        <f>COUNTIF(Table2[کد سیستم],Table6[[#This Row],[کد سیستم]])</f>
        <v>1</v>
      </c>
    </row>
    <row r="795" spans="1:9" x14ac:dyDescent="0.25">
      <c r="A795" s="1">
        <v>794</v>
      </c>
      <c r="B795" s="1" t="s">
        <v>3150</v>
      </c>
      <c r="C795" s="1" t="s">
        <v>3150</v>
      </c>
      <c r="D795" s="1" t="s">
        <v>3986</v>
      </c>
      <c r="E795" s="1" t="s">
        <v>549</v>
      </c>
      <c r="F795" s="1" t="str">
        <f>VLOOKUP(Table6[[#This Row],[نام کارشناس دفتر فنی]],Table1[],3,0)</f>
        <v>مدیر کنترل فرآیند و کیفیت</v>
      </c>
      <c r="G795" s="1" t="s">
        <v>1540</v>
      </c>
      <c r="H795" s="1" t="str">
        <f>VLOOKUP(Table6[[#This Row],[نام شخص کارشناس نظارت]],Table1[],3,0)</f>
        <v>کارشناس تولید و فرایند نظارت</v>
      </c>
      <c r="I795" s="1">
        <f>COUNTIF(Table2[کد سیستم],Table6[[#This Row],[کد سیستم]])</f>
        <v>1</v>
      </c>
    </row>
    <row r="796" spans="1:9" x14ac:dyDescent="0.25">
      <c r="A796" s="1">
        <v>795</v>
      </c>
      <c r="B796" s="1" t="s">
        <v>3152</v>
      </c>
      <c r="C796" s="1" t="s">
        <v>3152</v>
      </c>
      <c r="D796" s="1" t="s">
        <v>3986</v>
      </c>
      <c r="E796" s="1" t="s">
        <v>549</v>
      </c>
      <c r="F796" s="1" t="str">
        <f>VLOOKUP(Table6[[#This Row],[نام کارشناس دفتر فنی]],Table1[],3,0)</f>
        <v>مدیر کنترل فرآیند و کیفیت</v>
      </c>
      <c r="G796" s="1" t="s">
        <v>1540</v>
      </c>
      <c r="H796" s="1" t="str">
        <f>VLOOKUP(Table6[[#This Row],[نام شخص کارشناس نظارت]],Table1[],3,0)</f>
        <v>کارشناس تولید و فرایند نظارت</v>
      </c>
      <c r="I796" s="1">
        <f>COUNTIF(Table2[کد سیستم],Table6[[#This Row],[کد سیستم]])</f>
        <v>1</v>
      </c>
    </row>
    <row r="797" spans="1:9" x14ac:dyDescent="0.25">
      <c r="A797" s="1">
        <v>796</v>
      </c>
      <c r="B797" s="1" t="s">
        <v>3154</v>
      </c>
      <c r="C797" s="1" t="s">
        <v>3154</v>
      </c>
      <c r="D797" s="1" t="s">
        <v>3986</v>
      </c>
      <c r="E797" s="1" t="s">
        <v>549</v>
      </c>
      <c r="F797" s="1" t="str">
        <f>VLOOKUP(Table6[[#This Row],[نام کارشناس دفتر فنی]],Table1[],3,0)</f>
        <v>مدیر کنترل فرآیند و کیفیت</v>
      </c>
      <c r="G797" s="1" t="s">
        <v>1540</v>
      </c>
      <c r="H797" s="1" t="str">
        <f>VLOOKUP(Table6[[#This Row],[نام شخص کارشناس نظارت]],Table1[],3,0)</f>
        <v>کارشناس تولید و فرایند نظارت</v>
      </c>
      <c r="I797" s="1">
        <f>COUNTIF(Table2[کد سیستم],Table6[[#This Row],[کد سیستم]])</f>
        <v>1</v>
      </c>
    </row>
    <row r="798" spans="1:9" x14ac:dyDescent="0.25">
      <c r="A798" s="1">
        <v>797</v>
      </c>
      <c r="B798" s="1" t="s">
        <v>3156</v>
      </c>
      <c r="C798" s="1" t="s">
        <v>3156</v>
      </c>
      <c r="D798" s="1" t="s">
        <v>3986</v>
      </c>
      <c r="E798" s="1" t="s">
        <v>549</v>
      </c>
      <c r="F798" s="1" t="str">
        <f>VLOOKUP(Table6[[#This Row],[نام کارشناس دفتر فنی]],Table1[],3,0)</f>
        <v>مدیر کنترل فرآیند و کیفیت</v>
      </c>
      <c r="G798" s="1" t="s">
        <v>1540</v>
      </c>
      <c r="H798" s="1" t="str">
        <f>VLOOKUP(Table6[[#This Row],[نام شخص کارشناس نظارت]],Table1[],3,0)</f>
        <v>کارشناس تولید و فرایند نظارت</v>
      </c>
      <c r="I798" s="1">
        <f>COUNTIF(Table2[کد سیستم],Table6[[#This Row],[کد سیستم]])</f>
        <v>1</v>
      </c>
    </row>
    <row r="799" spans="1:9" x14ac:dyDescent="0.25">
      <c r="A799" s="1">
        <v>798</v>
      </c>
      <c r="B799" s="1" t="s">
        <v>3158</v>
      </c>
      <c r="C799" s="1" t="s">
        <v>3158</v>
      </c>
      <c r="D799" s="1" t="s">
        <v>3986</v>
      </c>
      <c r="E799" s="1" t="s">
        <v>549</v>
      </c>
      <c r="F799" s="1" t="str">
        <f>VLOOKUP(Table6[[#This Row],[نام کارشناس دفتر فنی]],Table1[],3,0)</f>
        <v>مدیر کنترل فرآیند و کیفیت</v>
      </c>
      <c r="G799" s="1" t="s">
        <v>1540</v>
      </c>
      <c r="H799" s="1" t="str">
        <f>VLOOKUP(Table6[[#This Row],[نام شخص کارشناس نظارت]],Table1[],3,0)</f>
        <v>کارشناس تولید و فرایند نظارت</v>
      </c>
      <c r="I799" s="1">
        <f>COUNTIF(Table2[کد سیستم],Table6[[#This Row],[کد سیستم]])</f>
        <v>1</v>
      </c>
    </row>
    <row r="800" spans="1:9" x14ac:dyDescent="0.25">
      <c r="A800" s="1">
        <v>799</v>
      </c>
      <c r="B800" s="1" t="s">
        <v>3160</v>
      </c>
      <c r="C800" s="1" t="s">
        <v>3160</v>
      </c>
      <c r="D800" s="1" t="s">
        <v>3986</v>
      </c>
      <c r="E800" s="1" t="s">
        <v>549</v>
      </c>
      <c r="F800" s="1" t="str">
        <f>VLOOKUP(Table6[[#This Row],[نام کارشناس دفتر فنی]],Table1[],3,0)</f>
        <v>مدیر کنترل فرآیند و کیفیت</v>
      </c>
      <c r="G800" s="1" t="s">
        <v>1540</v>
      </c>
      <c r="H800" s="1" t="str">
        <f>VLOOKUP(Table6[[#This Row],[نام شخص کارشناس نظارت]],Table1[],3,0)</f>
        <v>کارشناس تولید و فرایند نظارت</v>
      </c>
      <c r="I800" s="1">
        <f>COUNTIF(Table2[کد سیستم],Table6[[#This Row],[کد سیستم]])</f>
        <v>1</v>
      </c>
    </row>
    <row r="801" spans="1:9" x14ac:dyDescent="0.25">
      <c r="A801" s="1">
        <v>800</v>
      </c>
      <c r="B801" s="1" t="s">
        <v>3162</v>
      </c>
      <c r="C801" s="1" t="s">
        <v>3162</v>
      </c>
      <c r="D801" s="1" t="s">
        <v>3986</v>
      </c>
      <c r="E801" s="1" t="s">
        <v>549</v>
      </c>
      <c r="F801" s="1" t="str">
        <f>VLOOKUP(Table6[[#This Row],[نام کارشناس دفتر فنی]],Table1[],3,0)</f>
        <v>مدیر کنترل فرآیند و کیفیت</v>
      </c>
      <c r="G801" s="1" t="s">
        <v>1540</v>
      </c>
      <c r="H801" s="1" t="str">
        <f>VLOOKUP(Table6[[#This Row],[نام شخص کارشناس نظارت]],Table1[],3,0)</f>
        <v>کارشناس تولید و فرایند نظارت</v>
      </c>
      <c r="I801" s="1">
        <f>COUNTIF(Table2[کد سیستم],Table6[[#This Row],[کد سیستم]])</f>
        <v>1</v>
      </c>
    </row>
    <row r="802" spans="1:9" x14ac:dyDescent="0.25">
      <c r="A802" s="1">
        <v>801</v>
      </c>
      <c r="B802" s="1" t="s">
        <v>3164</v>
      </c>
      <c r="C802" s="1" t="s">
        <v>3164</v>
      </c>
      <c r="D802" s="1" t="s">
        <v>3986</v>
      </c>
      <c r="E802" s="1" t="s">
        <v>549</v>
      </c>
      <c r="F802" s="1" t="str">
        <f>VLOOKUP(Table6[[#This Row],[نام کارشناس دفتر فنی]],Table1[],3,0)</f>
        <v>مدیر کنترل فرآیند و کیفیت</v>
      </c>
      <c r="G802" s="1" t="s">
        <v>1540</v>
      </c>
      <c r="H802" s="1" t="str">
        <f>VLOOKUP(Table6[[#This Row],[نام شخص کارشناس نظارت]],Table1[],3,0)</f>
        <v>کارشناس تولید و فرایند نظارت</v>
      </c>
      <c r="I802" s="1">
        <f>COUNTIF(Table2[کد سیستم],Table6[[#This Row],[کد سیستم]])</f>
        <v>1</v>
      </c>
    </row>
    <row r="803" spans="1:9" x14ac:dyDescent="0.25">
      <c r="A803" s="1">
        <v>802</v>
      </c>
      <c r="B803" s="1" t="s">
        <v>3166</v>
      </c>
      <c r="C803" s="1" t="s">
        <v>3166</v>
      </c>
      <c r="D803" s="1" t="s">
        <v>3986</v>
      </c>
      <c r="E803" s="1" t="s">
        <v>549</v>
      </c>
      <c r="F803" s="1" t="str">
        <f>VLOOKUP(Table6[[#This Row],[نام کارشناس دفتر فنی]],Table1[],3,0)</f>
        <v>مدیر کنترل فرآیند و کیفیت</v>
      </c>
      <c r="G803" s="1" t="s">
        <v>1540</v>
      </c>
      <c r="H803" s="1" t="str">
        <f>VLOOKUP(Table6[[#This Row],[نام شخص کارشناس نظارت]],Table1[],3,0)</f>
        <v>کارشناس تولید و فرایند نظارت</v>
      </c>
      <c r="I803" s="1">
        <f>COUNTIF(Table2[کد سیستم],Table6[[#This Row],[کد سیستم]])</f>
        <v>1</v>
      </c>
    </row>
    <row r="804" spans="1:9" x14ac:dyDescent="0.25">
      <c r="A804" s="1">
        <v>803</v>
      </c>
      <c r="B804" s="1" t="s">
        <v>3168</v>
      </c>
      <c r="C804" s="1" t="s">
        <v>3168</v>
      </c>
      <c r="D804" s="1" t="s">
        <v>3986</v>
      </c>
      <c r="E804" s="1" t="s">
        <v>549</v>
      </c>
      <c r="F804" s="1" t="str">
        <f>VLOOKUP(Table6[[#This Row],[نام کارشناس دفتر فنی]],Table1[],3,0)</f>
        <v>مدیر کنترل فرآیند و کیفیت</v>
      </c>
      <c r="G804" s="1" t="s">
        <v>1540</v>
      </c>
      <c r="H804" s="1" t="str">
        <f>VLOOKUP(Table6[[#This Row],[نام شخص کارشناس نظارت]],Table1[],3,0)</f>
        <v>کارشناس تولید و فرایند نظارت</v>
      </c>
      <c r="I804" s="1">
        <f>COUNTIF(Table2[کد سیستم],Table6[[#This Row],[کد سیستم]])</f>
        <v>1</v>
      </c>
    </row>
    <row r="805" spans="1:9" x14ac:dyDescent="0.25">
      <c r="A805" s="1">
        <v>804</v>
      </c>
      <c r="B805" s="1" t="s">
        <v>3170</v>
      </c>
      <c r="C805" s="1" t="s">
        <v>3170</v>
      </c>
      <c r="D805" s="1" t="s">
        <v>3986</v>
      </c>
      <c r="E805" s="1" t="s">
        <v>549</v>
      </c>
      <c r="F805" s="1" t="str">
        <f>VLOOKUP(Table6[[#This Row],[نام کارشناس دفتر فنی]],Table1[],3,0)</f>
        <v>مدیر کنترل فرآیند و کیفیت</v>
      </c>
      <c r="G805" s="1" t="s">
        <v>1540</v>
      </c>
      <c r="H805" s="1" t="str">
        <f>VLOOKUP(Table6[[#This Row],[نام شخص کارشناس نظارت]],Table1[],3,0)</f>
        <v>کارشناس تولید و فرایند نظارت</v>
      </c>
      <c r="I805" s="1">
        <f>COUNTIF(Table2[کد سیستم],Table6[[#This Row],[کد سیستم]])</f>
        <v>1</v>
      </c>
    </row>
    <row r="806" spans="1:9" x14ac:dyDescent="0.25">
      <c r="A806" s="1">
        <v>805</v>
      </c>
      <c r="B806" s="1" t="s">
        <v>3172</v>
      </c>
      <c r="C806" s="1" t="s">
        <v>3172</v>
      </c>
      <c r="D806" s="1" t="s">
        <v>3986</v>
      </c>
      <c r="E806" s="1" t="s">
        <v>549</v>
      </c>
      <c r="F806" s="1" t="str">
        <f>VLOOKUP(Table6[[#This Row],[نام کارشناس دفتر فنی]],Table1[],3,0)</f>
        <v>مدیر کنترل فرآیند و کیفیت</v>
      </c>
      <c r="G806" s="1" t="s">
        <v>1540</v>
      </c>
      <c r="H806" s="1" t="str">
        <f>VLOOKUP(Table6[[#This Row],[نام شخص کارشناس نظارت]],Table1[],3,0)</f>
        <v>کارشناس تولید و فرایند نظارت</v>
      </c>
      <c r="I806" s="1">
        <f>COUNTIF(Table2[کد سیستم],Table6[[#This Row],[کد سیستم]])</f>
        <v>1</v>
      </c>
    </row>
    <row r="807" spans="1:9" x14ac:dyDescent="0.25">
      <c r="A807" s="1">
        <v>806</v>
      </c>
      <c r="B807" s="1" t="s">
        <v>3174</v>
      </c>
      <c r="C807" s="1" t="s">
        <v>3174</v>
      </c>
      <c r="D807" s="1" t="s">
        <v>3986</v>
      </c>
      <c r="E807" s="1" t="s">
        <v>549</v>
      </c>
      <c r="F807" s="1" t="str">
        <f>VLOOKUP(Table6[[#This Row],[نام کارشناس دفتر فنی]],Table1[],3,0)</f>
        <v>مدیر کنترل فرآیند و کیفیت</v>
      </c>
      <c r="G807" s="1" t="s">
        <v>1540</v>
      </c>
      <c r="H807" s="1" t="str">
        <f>VLOOKUP(Table6[[#This Row],[نام شخص کارشناس نظارت]],Table1[],3,0)</f>
        <v>کارشناس تولید و فرایند نظارت</v>
      </c>
      <c r="I807" s="1">
        <f>COUNTIF(Table2[کد سیستم],Table6[[#This Row],[کد سیستم]])</f>
        <v>1</v>
      </c>
    </row>
    <row r="808" spans="1:9" x14ac:dyDescent="0.25">
      <c r="A808" s="1">
        <v>807</v>
      </c>
      <c r="B808" s="1" t="s">
        <v>3176</v>
      </c>
      <c r="C808" s="1" t="s">
        <v>3176</v>
      </c>
      <c r="D808" s="1" t="s">
        <v>3986</v>
      </c>
      <c r="E808" s="1" t="s">
        <v>549</v>
      </c>
      <c r="F808" s="1" t="str">
        <f>VLOOKUP(Table6[[#This Row],[نام کارشناس دفتر فنی]],Table1[],3,0)</f>
        <v>مدیر کنترل فرآیند و کیفیت</v>
      </c>
      <c r="G808" s="1" t="s">
        <v>1540</v>
      </c>
      <c r="H808" s="1" t="str">
        <f>VLOOKUP(Table6[[#This Row],[نام شخص کارشناس نظارت]],Table1[],3,0)</f>
        <v>کارشناس تولید و فرایند نظارت</v>
      </c>
      <c r="I808" s="1">
        <f>COUNTIF(Table2[کد سیستم],Table6[[#This Row],[کد سیستم]])</f>
        <v>1</v>
      </c>
    </row>
    <row r="809" spans="1:9" x14ac:dyDescent="0.25">
      <c r="A809" s="1">
        <v>808</v>
      </c>
      <c r="B809" s="1" t="s">
        <v>3178</v>
      </c>
      <c r="C809" s="1" t="s">
        <v>3178</v>
      </c>
      <c r="D809" s="1" t="s">
        <v>3986</v>
      </c>
      <c r="E809" s="1" t="s">
        <v>549</v>
      </c>
      <c r="F809" s="1" t="str">
        <f>VLOOKUP(Table6[[#This Row],[نام کارشناس دفتر فنی]],Table1[],3,0)</f>
        <v>مدیر کنترل فرآیند و کیفیت</v>
      </c>
      <c r="G809" s="1" t="s">
        <v>1540</v>
      </c>
      <c r="H809" s="1" t="str">
        <f>VLOOKUP(Table6[[#This Row],[نام شخص کارشناس نظارت]],Table1[],3,0)</f>
        <v>کارشناس تولید و فرایند نظارت</v>
      </c>
      <c r="I809" s="1">
        <f>COUNTIF(Table2[کد سیستم],Table6[[#This Row],[کد سیستم]])</f>
        <v>1</v>
      </c>
    </row>
    <row r="810" spans="1:9" x14ac:dyDescent="0.25">
      <c r="A810" s="1">
        <v>809</v>
      </c>
      <c r="B810" s="1" t="s">
        <v>3180</v>
      </c>
      <c r="C810" s="1" t="s">
        <v>3180</v>
      </c>
      <c r="D810" s="1" t="s">
        <v>3986</v>
      </c>
      <c r="E810" s="1" t="s">
        <v>549</v>
      </c>
      <c r="F810" s="1" t="str">
        <f>VLOOKUP(Table6[[#This Row],[نام کارشناس دفتر فنی]],Table1[],3,0)</f>
        <v>مدیر کنترل فرآیند و کیفیت</v>
      </c>
      <c r="G810" s="1" t="s">
        <v>1540</v>
      </c>
      <c r="H810" s="1" t="str">
        <f>VLOOKUP(Table6[[#This Row],[نام شخص کارشناس نظارت]],Table1[],3,0)</f>
        <v>کارشناس تولید و فرایند نظارت</v>
      </c>
      <c r="I810" s="1">
        <f>COUNTIF(Table2[کد سیستم],Table6[[#This Row],[کد سیستم]])</f>
        <v>1</v>
      </c>
    </row>
    <row r="811" spans="1:9" x14ac:dyDescent="0.25">
      <c r="A811" s="1">
        <v>810</v>
      </c>
      <c r="B811" s="1" t="s">
        <v>3182</v>
      </c>
      <c r="C811" s="1" t="s">
        <v>3182</v>
      </c>
      <c r="D811" s="1" t="s">
        <v>3986</v>
      </c>
      <c r="E811" s="1" t="s">
        <v>549</v>
      </c>
      <c r="F811" s="1" t="str">
        <f>VLOOKUP(Table6[[#This Row],[نام کارشناس دفتر فنی]],Table1[],3,0)</f>
        <v>مدیر کنترل فرآیند و کیفیت</v>
      </c>
      <c r="G811" s="1" t="s">
        <v>1540</v>
      </c>
      <c r="H811" s="1" t="str">
        <f>VLOOKUP(Table6[[#This Row],[نام شخص کارشناس نظارت]],Table1[],3,0)</f>
        <v>کارشناس تولید و فرایند نظارت</v>
      </c>
      <c r="I811" s="1">
        <f>COUNTIF(Table2[کد سیستم],Table6[[#This Row],[کد سیستم]])</f>
        <v>1</v>
      </c>
    </row>
    <row r="812" spans="1:9" x14ac:dyDescent="0.25">
      <c r="A812" s="1">
        <v>811</v>
      </c>
      <c r="B812" s="1" t="s">
        <v>3184</v>
      </c>
      <c r="C812" s="1" t="s">
        <v>3184</v>
      </c>
      <c r="D812" s="1" t="s">
        <v>3986</v>
      </c>
      <c r="E812" s="1" t="s">
        <v>549</v>
      </c>
      <c r="F812" s="1" t="str">
        <f>VLOOKUP(Table6[[#This Row],[نام کارشناس دفتر فنی]],Table1[],3,0)</f>
        <v>مدیر کنترل فرآیند و کیفیت</v>
      </c>
      <c r="G812" s="1" t="s">
        <v>1540</v>
      </c>
      <c r="H812" s="1" t="str">
        <f>VLOOKUP(Table6[[#This Row],[نام شخص کارشناس نظارت]],Table1[],3,0)</f>
        <v>کارشناس تولید و فرایند نظارت</v>
      </c>
      <c r="I812" s="1">
        <f>COUNTIF(Table2[کد سیستم],Table6[[#This Row],[کد سیستم]])</f>
        <v>1</v>
      </c>
    </row>
    <row r="813" spans="1:9" x14ac:dyDescent="0.25">
      <c r="A813" s="1">
        <v>812</v>
      </c>
      <c r="B813" s="1" t="s">
        <v>3186</v>
      </c>
      <c r="C813" s="1" t="s">
        <v>3186</v>
      </c>
      <c r="D813" s="1" t="s">
        <v>3986</v>
      </c>
      <c r="E813" s="1" t="s">
        <v>549</v>
      </c>
      <c r="F813" s="1" t="str">
        <f>VLOOKUP(Table6[[#This Row],[نام کارشناس دفتر فنی]],Table1[],3,0)</f>
        <v>مدیر کنترل فرآیند و کیفیت</v>
      </c>
      <c r="G813" s="1" t="s">
        <v>1540</v>
      </c>
      <c r="H813" s="1" t="str">
        <f>VLOOKUP(Table6[[#This Row],[نام شخص کارشناس نظارت]],Table1[],3,0)</f>
        <v>کارشناس تولید و فرایند نظارت</v>
      </c>
      <c r="I813" s="1">
        <f>COUNTIF(Table2[کد سیستم],Table6[[#This Row],[کد سیستم]])</f>
        <v>1</v>
      </c>
    </row>
    <row r="814" spans="1:9" x14ac:dyDescent="0.25">
      <c r="A814" s="1">
        <v>813</v>
      </c>
      <c r="B814" s="1" t="s">
        <v>3188</v>
      </c>
      <c r="C814" s="1" t="s">
        <v>3188</v>
      </c>
      <c r="D814" s="1" t="s">
        <v>3986</v>
      </c>
      <c r="E814" s="1" t="s">
        <v>549</v>
      </c>
      <c r="F814" s="1" t="str">
        <f>VLOOKUP(Table6[[#This Row],[نام کارشناس دفتر فنی]],Table1[],3,0)</f>
        <v>مدیر کنترل فرآیند و کیفیت</v>
      </c>
      <c r="G814" s="1" t="s">
        <v>1540</v>
      </c>
      <c r="H814" s="1" t="str">
        <f>VLOOKUP(Table6[[#This Row],[نام شخص کارشناس نظارت]],Table1[],3,0)</f>
        <v>کارشناس تولید و فرایند نظارت</v>
      </c>
      <c r="I814" s="1">
        <f>COUNTIF(Table2[کد سیستم],Table6[[#This Row],[کد سیستم]])</f>
        <v>1</v>
      </c>
    </row>
    <row r="815" spans="1:9" x14ac:dyDescent="0.25">
      <c r="A815" s="1">
        <v>814</v>
      </c>
      <c r="B815" s="1" t="s">
        <v>3190</v>
      </c>
      <c r="C815" s="1" t="s">
        <v>3190</v>
      </c>
      <c r="D815" s="1" t="s">
        <v>3986</v>
      </c>
      <c r="E815" s="1" t="s">
        <v>549</v>
      </c>
      <c r="F815" s="1" t="str">
        <f>VLOOKUP(Table6[[#This Row],[نام کارشناس دفتر فنی]],Table1[],3,0)</f>
        <v>مدیر کنترل فرآیند و کیفیت</v>
      </c>
      <c r="G815" s="1" t="s">
        <v>1540</v>
      </c>
      <c r="H815" s="1" t="str">
        <f>VLOOKUP(Table6[[#This Row],[نام شخص کارشناس نظارت]],Table1[],3,0)</f>
        <v>کارشناس تولید و فرایند نظارت</v>
      </c>
      <c r="I815" s="1">
        <f>COUNTIF(Table2[کد سیستم],Table6[[#This Row],[کد سیستم]])</f>
        <v>1</v>
      </c>
    </row>
    <row r="816" spans="1:9" x14ac:dyDescent="0.25">
      <c r="A816" s="1">
        <v>815</v>
      </c>
      <c r="B816" s="1" t="s">
        <v>3192</v>
      </c>
      <c r="C816" s="1" t="s">
        <v>3192</v>
      </c>
      <c r="D816" s="1" t="s">
        <v>3986</v>
      </c>
      <c r="E816" s="1" t="s">
        <v>549</v>
      </c>
      <c r="F816" s="1" t="str">
        <f>VLOOKUP(Table6[[#This Row],[نام کارشناس دفتر فنی]],Table1[],3,0)</f>
        <v>مدیر کنترل فرآیند و کیفیت</v>
      </c>
      <c r="G816" s="1" t="s">
        <v>1540</v>
      </c>
      <c r="H816" s="1" t="str">
        <f>VLOOKUP(Table6[[#This Row],[نام شخص کارشناس نظارت]],Table1[],3,0)</f>
        <v>کارشناس تولید و فرایند نظارت</v>
      </c>
      <c r="I816" s="1">
        <f>COUNTIF(Table2[کد سیستم],Table6[[#This Row],[کد سیستم]])</f>
        <v>1</v>
      </c>
    </row>
    <row r="817" spans="1:9" x14ac:dyDescent="0.25">
      <c r="A817" s="1">
        <v>816</v>
      </c>
      <c r="B817" s="1" t="s">
        <v>3194</v>
      </c>
      <c r="C817" s="1" t="s">
        <v>3194</v>
      </c>
      <c r="D817" s="1" t="s">
        <v>3986</v>
      </c>
      <c r="E817" s="1" t="s">
        <v>549</v>
      </c>
      <c r="F817" s="1" t="str">
        <f>VLOOKUP(Table6[[#This Row],[نام کارشناس دفتر فنی]],Table1[],3,0)</f>
        <v>مدیر کنترل فرآیند و کیفیت</v>
      </c>
      <c r="G817" s="1" t="s">
        <v>1540</v>
      </c>
      <c r="H817" s="1" t="str">
        <f>VLOOKUP(Table6[[#This Row],[نام شخص کارشناس نظارت]],Table1[],3,0)</f>
        <v>کارشناس تولید و فرایند نظارت</v>
      </c>
      <c r="I817" s="1">
        <f>COUNTIF(Table2[کد سیستم],Table6[[#This Row],[کد سیستم]])</f>
        <v>1</v>
      </c>
    </row>
    <row r="818" spans="1:9" x14ac:dyDescent="0.25">
      <c r="A818" s="1">
        <v>817</v>
      </c>
      <c r="B818" s="1" t="s">
        <v>3196</v>
      </c>
      <c r="C818" s="1" t="s">
        <v>3196</v>
      </c>
      <c r="D818" s="1" t="s">
        <v>3986</v>
      </c>
      <c r="E818" s="1" t="s">
        <v>549</v>
      </c>
      <c r="F818" s="1" t="str">
        <f>VLOOKUP(Table6[[#This Row],[نام کارشناس دفتر فنی]],Table1[],3,0)</f>
        <v>مدیر کنترل فرآیند و کیفیت</v>
      </c>
      <c r="G818" s="1" t="s">
        <v>1540</v>
      </c>
      <c r="H818" s="1" t="str">
        <f>VLOOKUP(Table6[[#This Row],[نام شخص کارشناس نظارت]],Table1[],3,0)</f>
        <v>کارشناس تولید و فرایند نظارت</v>
      </c>
      <c r="I818" s="1">
        <f>COUNTIF(Table2[کد سیستم],Table6[[#This Row],[کد سیستم]])</f>
        <v>1</v>
      </c>
    </row>
    <row r="819" spans="1:9" x14ac:dyDescent="0.25">
      <c r="A819" s="1">
        <v>818</v>
      </c>
      <c r="B819" s="1" t="s">
        <v>3198</v>
      </c>
      <c r="C819" s="1" t="s">
        <v>3198</v>
      </c>
      <c r="D819" s="1" t="s">
        <v>3986</v>
      </c>
      <c r="E819" s="1" t="s">
        <v>549</v>
      </c>
      <c r="F819" s="1" t="str">
        <f>VLOOKUP(Table6[[#This Row],[نام کارشناس دفتر فنی]],Table1[],3,0)</f>
        <v>مدیر کنترل فرآیند و کیفیت</v>
      </c>
      <c r="G819" s="1" t="s">
        <v>1540</v>
      </c>
      <c r="H819" s="1" t="str">
        <f>VLOOKUP(Table6[[#This Row],[نام شخص کارشناس نظارت]],Table1[],3,0)</f>
        <v>کارشناس تولید و فرایند نظارت</v>
      </c>
      <c r="I819" s="1">
        <f>COUNTIF(Table2[کد سیستم],Table6[[#This Row],[کد سیستم]])</f>
        <v>1</v>
      </c>
    </row>
    <row r="820" spans="1:9" x14ac:dyDescent="0.25">
      <c r="A820" s="1">
        <v>819</v>
      </c>
      <c r="B820" s="1" t="s">
        <v>3200</v>
      </c>
      <c r="C820" s="1" t="s">
        <v>3200</v>
      </c>
      <c r="D820" s="1" t="s">
        <v>3986</v>
      </c>
      <c r="E820" s="1" t="s">
        <v>549</v>
      </c>
      <c r="F820" s="1" t="str">
        <f>VLOOKUP(Table6[[#This Row],[نام کارشناس دفتر فنی]],Table1[],3,0)</f>
        <v>مدیر کنترل فرآیند و کیفیت</v>
      </c>
      <c r="G820" s="1" t="s">
        <v>1540</v>
      </c>
      <c r="H820" s="1" t="str">
        <f>VLOOKUP(Table6[[#This Row],[نام شخص کارشناس نظارت]],Table1[],3,0)</f>
        <v>کارشناس تولید و فرایند نظارت</v>
      </c>
      <c r="I820" s="1">
        <f>COUNTIF(Table2[کد سیستم],Table6[[#This Row],[کد سیستم]])</f>
        <v>1</v>
      </c>
    </row>
    <row r="821" spans="1:9" x14ac:dyDescent="0.25">
      <c r="A821" s="1">
        <v>820</v>
      </c>
      <c r="B821" s="1" t="s">
        <v>3202</v>
      </c>
      <c r="C821" s="1" t="s">
        <v>3202</v>
      </c>
      <c r="D821" s="1" t="s">
        <v>3986</v>
      </c>
      <c r="E821" s="1" t="s">
        <v>549</v>
      </c>
      <c r="F821" s="1" t="str">
        <f>VLOOKUP(Table6[[#This Row],[نام کارشناس دفتر فنی]],Table1[],3,0)</f>
        <v>مدیر کنترل فرآیند و کیفیت</v>
      </c>
      <c r="G821" s="1" t="s">
        <v>1540</v>
      </c>
      <c r="H821" s="1" t="str">
        <f>VLOOKUP(Table6[[#This Row],[نام شخص کارشناس نظارت]],Table1[],3,0)</f>
        <v>کارشناس تولید و فرایند نظارت</v>
      </c>
      <c r="I821" s="1">
        <f>COUNTIF(Table2[کد سیستم],Table6[[#This Row],[کد سیستم]])</f>
        <v>1</v>
      </c>
    </row>
    <row r="822" spans="1:9" x14ac:dyDescent="0.25">
      <c r="A822" s="1">
        <v>821</v>
      </c>
      <c r="B822" s="1" t="s">
        <v>3204</v>
      </c>
      <c r="C822" s="1" t="s">
        <v>3204</v>
      </c>
      <c r="D822" s="1" t="s">
        <v>3986</v>
      </c>
      <c r="E822" s="1" t="s">
        <v>549</v>
      </c>
      <c r="F822" s="1" t="str">
        <f>VLOOKUP(Table6[[#This Row],[نام کارشناس دفتر فنی]],Table1[],3,0)</f>
        <v>مدیر کنترل فرآیند و کیفیت</v>
      </c>
      <c r="G822" s="1" t="s">
        <v>1540</v>
      </c>
      <c r="H822" s="1" t="str">
        <f>VLOOKUP(Table6[[#This Row],[نام شخص کارشناس نظارت]],Table1[],3,0)</f>
        <v>کارشناس تولید و فرایند نظارت</v>
      </c>
      <c r="I822" s="1">
        <f>COUNTIF(Table2[کد سیستم],Table6[[#This Row],[کد سیستم]])</f>
        <v>1</v>
      </c>
    </row>
    <row r="823" spans="1:9" x14ac:dyDescent="0.25">
      <c r="A823" s="1">
        <v>822</v>
      </c>
      <c r="B823" s="1" t="s">
        <v>3206</v>
      </c>
      <c r="C823" s="1" t="s">
        <v>3206</v>
      </c>
      <c r="D823" s="1" t="s">
        <v>3986</v>
      </c>
      <c r="E823" s="1" t="s">
        <v>549</v>
      </c>
      <c r="F823" s="1" t="str">
        <f>VLOOKUP(Table6[[#This Row],[نام کارشناس دفتر فنی]],Table1[],3,0)</f>
        <v>مدیر کنترل فرآیند و کیفیت</v>
      </c>
      <c r="G823" s="1" t="s">
        <v>1540</v>
      </c>
      <c r="H823" s="1" t="str">
        <f>VLOOKUP(Table6[[#This Row],[نام شخص کارشناس نظارت]],Table1[],3,0)</f>
        <v>کارشناس تولید و فرایند نظارت</v>
      </c>
      <c r="I823" s="1">
        <f>COUNTIF(Table2[کد سیستم],Table6[[#This Row],[کد سیستم]])</f>
        <v>1</v>
      </c>
    </row>
    <row r="824" spans="1:9" x14ac:dyDescent="0.25">
      <c r="A824" s="1">
        <v>823</v>
      </c>
      <c r="B824" s="1" t="s">
        <v>3208</v>
      </c>
      <c r="C824" s="1" t="s">
        <v>3208</v>
      </c>
      <c r="D824" s="1" t="s">
        <v>3986</v>
      </c>
      <c r="E824" s="1" t="s">
        <v>549</v>
      </c>
      <c r="F824" s="1" t="str">
        <f>VLOOKUP(Table6[[#This Row],[نام کارشناس دفتر فنی]],Table1[],3,0)</f>
        <v>مدیر کنترل فرآیند و کیفیت</v>
      </c>
      <c r="G824" s="1" t="s">
        <v>1540</v>
      </c>
      <c r="H824" s="1" t="str">
        <f>VLOOKUP(Table6[[#This Row],[نام شخص کارشناس نظارت]],Table1[],3,0)</f>
        <v>کارشناس تولید و فرایند نظارت</v>
      </c>
      <c r="I824" s="1">
        <f>COUNTIF(Table2[کد سیستم],Table6[[#This Row],[کد سیستم]])</f>
        <v>1</v>
      </c>
    </row>
    <row r="825" spans="1:9" x14ac:dyDescent="0.25">
      <c r="A825" s="1">
        <v>824</v>
      </c>
      <c r="B825" s="1" t="s">
        <v>3210</v>
      </c>
      <c r="C825" s="1" t="s">
        <v>3210</v>
      </c>
      <c r="D825" s="1" t="s">
        <v>3986</v>
      </c>
      <c r="E825" s="1" t="s">
        <v>549</v>
      </c>
      <c r="F825" s="1" t="str">
        <f>VLOOKUP(Table6[[#This Row],[نام کارشناس دفتر فنی]],Table1[],3,0)</f>
        <v>مدیر کنترل فرآیند و کیفیت</v>
      </c>
      <c r="G825" s="1" t="s">
        <v>1540</v>
      </c>
      <c r="H825" s="1" t="str">
        <f>VLOOKUP(Table6[[#This Row],[نام شخص کارشناس نظارت]],Table1[],3,0)</f>
        <v>کارشناس تولید و فرایند نظارت</v>
      </c>
      <c r="I825" s="1">
        <f>COUNTIF(Table2[کد سیستم],Table6[[#This Row],[کد سیستم]])</f>
        <v>1</v>
      </c>
    </row>
    <row r="826" spans="1:9" x14ac:dyDescent="0.25">
      <c r="A826" s="1">
        <v>825</v>
      </c>
      <c r="B826" s="1" t="s">
        <v>3212</v>
      </c>
      <c r="C826" s="1" t="s">
        <v>3212</v>
      </c>
      <c r="D826" s="1" t="s">
        <v>3986</v>
      </c>
      <c r="E826" s="1" t="s">
        <v>549</v>
      </c>
      <c r="F826" s="1" t="str">
        <f>VLOOKUP(Table6[[#This Row],[نام کارشناس دفتر فنی]],Table1[],3,0)</f>
        <v>مدیر کنترل فرآیند و کیفیت</v>
      </c>
      <c r="G826" s="1" t="s">
        <v>1540</v>
      </c>
      <c r="H826" s="1" t="str">
        <f>VLOOKUP(Table6[[#This Row],[نام شخص کارشناس نظارت]],Table1[],3,0)</f>
        <v>کارشناس تولید و فرایند نظارت</v>
      </c>
      <c r="I826" s="1">
        <f>COUNTIF(Table2[کد سیستم],Table6[[#This Row],[کد سیستم]])</f>
        <v>1</v>
      </c>
    </row>
    <row r="827" spans="1:9" x14ac:dyDescent="0.25">
      <c r="A827" s="1">
        <v>826</v>
      </c>
      <c r="B827" s="1" t="s">
        <v>3214</v>
      </c>
      <c r="C827" s="1" t="s">
        <v>3214</v>
      </c>
      <c r="D827" s="1" t="s">
        <v>3986</v>
      </c>
      <c r="E827" s="1" t="s">
        <v>549</v>
      </c>
      <c r="F827" s="1" t="str">
        <f>VLOOKUP(Table6[[#This Row],[نام کارشناس دفتر فنی]],Table1[],3,0)</f>
        <v>مدیر کنترل فرآیند و کیفیت</v>
      </c>
      <c r="G827" s="1" t="s">
        <v>1540</v>
      </c>
      <c r="H827" s="1" t="str">
        <f>VLOOKUP(Table6[[#This Row],[نام شخص کارشناس نظارت]],Table1[],3,0)</f>
        <v>کارشناس تولید و فرایند نظارت</v>
      </c>
      <c r="I827" s="1">
        <f>COUNTIF(Table2[کد سیستم],Table6[[#This Row],[کد سیستم]])</f>
        <v>1</v>
      </c>
    </row>
    <row r="828" spans="1:9" x14ac:dyDescent="0.25">
      <c r="A828" s="1">
        <v>827</v>
      </c>
      <c r="B828" s="1" t="s">
        <v>3216</v>
      </c>
      <c r="C828" s="1" t="s">
        <v>3216</v>
      </c>
      <c r="D828" s="1" t="s">
        <v>3986</v>
      </c>
      <c r="E828" s="1" t="s">
        <v>549</v>
      </c>
      <c r="F828" s="1" t="str">
        <f>VLOOKUP(Table6[[#This Row],[نام کارشناس دفتر فنی]],Table1[],3,0)</f>
        <v>مدیر کنترل فرآیند و کیفیت</v>
      </c>
      <c r="G828" s="1" t="s">
        <v>1540</v>
      </c>
      <c r="H828" s="1" t="str">
        <f>VLOOKUP(Table6[[#This Row],[نام شخص کارشناس نظارت]],Table1[],3,0)</f>
        <v>کارشناس تولید و فرایند نظارت</v>
      </c>
      <c r="I828" s="1">
        <f>COUNTIF(Table2[کد سیستم],Table6[[#This Row],[کد سیستم]])</f>
        <v>1</v>
      </c>
    </row>
    <row r="829" spans="1:9" x14ac:dyDescent="0.25">
      <c r="A829" s="1">
        <v>828</v>
      </c>
      <c r="B829" s="1" t="s">
        <v>3218</v>
      </c>
      <c r="C829" s="1" t="s">
        <v>3218</v>
      </c>
      <c r="D829" s="1" t="s">
        <v>3986</v>
      </c>
      <c r="E829" s="1" t="s">
        <v>549</v>
      </c>
      <c r="F829" s="1" t="str">
        <f>VLOOKUP(Table6[[#This Row],[نام کارشناس دفتر فنی]],Table1[],3,0)</f>
        <v>مدیر کنترل فرآیند و کیفیت</v>
      </c>
      <c r="G829" s="1" t="s">
        <v>1540</v>
      </c>
      <c r="H829" s="1" t="str">
        <f>VLOOKUP(Table6[[#This Row],[نام شخص کارشناس نظارت]],Table1[],3,0)</f>
        <v>کارشناس تولید و فرایند نظارت</v>
      </c>
      <c r="I829" s="1">
        <f>COUNTIF(Table2[کد سیستم],Table6[[#This Row],[کد سیستم]])</f>
        <v>1</v>
      </c>
    </row>
    <row r="830" spans="1:9" x14ac:dyDescent="0.25">
      <c r="A830" s="1">
        <v>829</v>
      </c>
      <c r="B830" s="1" t="s">
        <v>3220</v>
      </c>
      <c r="C830" s="1" t="s">
        <v>3220</v>
      </c>
      <c r="D830" s="1" t="s">
        <v>3986</v>
      </c>
      <c r="E830" s="1" t="s">
        <v>549</v>
      </c>
      <c r="F830" s="1" t="str">
        <f>VLOOKUP(Table6[[#This Row],[نام کارشناس دفتر فنی]],Table1[],3,0)</f>
        <v>مدیر کنترل فرآیند و کیفیت</v>
      </c>
      <c r="G830" s="1" t="s">
        <v>1540</v>
      </c>
      <c r="H830" s="1" t="str">
        <f>VLOOKUP(Table6[[#This Row],[نام شخص کارشناس نظارت]],Table1[],3,0)</f>
        <v>کارشناس تولید و فرایند نظارت</v>
      </c>
      <c r="I830" s="1">
        <f>COUNTIF(Table2[کد سیستم],Table6[[#This Row],[کد سیستم]])</f>
        <v>1</v>
      </c>
    </row>
    <row r="831" spans="1:9" x14ac:dyDescent="0.25">
      <c r="A831" s="1">
        <v>830</v>
      </c>
      <c r="B831" s="1" t="s">
        <v>3222</v>
      </c>
      <c r="C831" s="1" t="s">
        <v>3222</v>
      </c>
      <c r="D831" s="1" t="s">
        <v>3986</v>
      </c>
      <c r="E831" s="1" t="s">
        <v>549</v>
      </c>
      <c r="F831" s="1" t="str">
        <f>VLOOKUP(Table6[[#This Row],[نام کارشناس دفتر فنی]],Table1[],3,0)</f>
        <v>مدیر کنترل فرآیند و کیفیت</v>
      </c>
      <c r="G831" s="1" t="s">
        <v>1540</v>
      </c>
      <c r="H831" s="1" t="str">
        <f>VLOOKUP(Table6[[#This Row],[نام شخص کارشناس نظارت]],Table1[],3,0)</f>
        <v>کارشناس تولید و فرایند نظارت</v>
      </c>
      <c r="I831" s="1">
        <f>COUNTIF(Table2[کد سیستم],Table6[[#This Row],[کد سیستم]])</f>
        <v>1</v>
      </c>
    </row>
    <row r="832" spans="1:9" x14ac:dyDescent="0.25">
      <c r="A832" s="1">
        <v>831</v>
      </c>
      <c r="B832" s="1" t="s">
        <v>3224</v>
      </c>
      <c r="C832" s="1" t="s">
        <v>3224</v>
      </c>
      <c r="D832" s="1" t="s">
        <v>3986</v>
      </c>
      <c r="E832" s="1" t="s">
        <v>549</v>
      </c>
      <c r="F832" s="1" t="str">
        <f>VLOOKUP(Table6[[#This Row],[نام کارشناس دفتر فنی]],Table1[],3,0)</f>
        <v>مدیر کنترل فرآیند و کیفیت</v>
      </c>
      <c r="G832" s="1" t="s">
        <v>1540</v>
      </c>
      <c r="H832" s="1" t="str">
        <f>VLOOKUP(Table6[[#This Row],[نام شخص کارشناس نظارت]],Table1[],3,0)</f>
        <v>کارشناس تولید و فرایند نظارت</v>
      </c>
      <c r="I832" s="1">
        <f>COUNTIF(Table2[کد سیستم],Table6[[#This Row],[کد سیستم]])</f>
        <v>1</v>
      </c>
    </row>
    <row r="833" spans="1:9" x14ac:dyDescent="0.25">
      <c r="A833" s="1">
        <v>832</v>
      </c>
      <c r="B833" s="1" t="s">
        <v>3226</v>
      </c>
      <c r="C833" s="1" t="s">
        <v>3226</v>
      </c>
      <c r="D833" s="1" t="s">
        <v>3986</v>
      </c>
      <c r="E833" s="1" t="s">
        <v>549</v>
      </c>
      <c r="F833" s="1" t="str">
        <f>VLOOKUP(Table6[[#This Row],[نام کارشناس دفتر فنی]],Table1[],3,0)</f>
        <v>مدیر کنترل فرآیند و کیفیت</v>
      </c>
      <c r="G833" s="1" t="s">
        <v>1540</v>
      </c>
      <c r="H833" s="1" t="str">
        <f>VLOOKUP(Table6[[#This Row],[نام شخص کارشناس نظارت]],Table1[],3,0)</f>
        <v>کارشناس تولید و فرایند نظارت</v>
      </c>
      <c r="I833" s="1">
        <f>COUNTIF(Table2[کد سیستم],Table6[[#This Row],[کد سیستم]])</f>
        <v>1</v>
      </c>
    </row>
    <row r="834" spans="1:9" x14ac:dyDescent="0.25">
      <c r="A834" s="1">
        <v>833</v>
      </c>
      <c r="B834" s="1" t="s">
        <v>3228</v>
      </c>
      <c r="C834" s="1" t="s">
        <v>3228</v>
      </c>
      <c r="D834" s="1" t="s">
        <v>3986</v>
      </c>
      <c r="E834" s="1" t="s">
        <v>549</v>
      </c>
      <c r="F834" s="1" t="str">
        <f>VLOOKUP(Table6[[#This Row],[نام کارشناس دفتر فنی]],Table1[],3,0)</f>
        <v>مدیر کنترل فرآیند و کیفیت</v>
      </c>
      <c r="G834" s="1" t="s">
        <v>1540</v>
      </c>
      <c r="H834" s="1" t="str">
        <f>VLOOKUP(Table6[[#This Row],[نام شخص کارشناس نظارت]],Table1[],3,0)</f>
        <v>کارشناس تولید و فرایند نظارت</v>
      </c>
      <c r="I834" s="1">
        <f>COUNTIF(Table2[کد سیستم],Table6[[#This Row],[کد سیستم]])</f>
        <v>1</v>
      </c>
    </row>
    <row r="835" spans="1:9" x14ac:dyDescent="0.25">
      <c r="A835" s="1">
        <v>834</v>
      </c>
      <c r="B835" s="1" t="s">
        <v>3230</v>
      </c>
      <c r="C835" s="1" t="s">
        <v>3230</v>
      </c>
      <c r="D835" s="1" t="s">
        <v>3986</v>
      </c>
      <c r="E835" s="1" t="s">
        <v>549</v>
      </c>
      <c r="F835" s="1" t="str">
        <f>VLOOKUP(Table6[[#This Row],[نام کارشناس دفتر فنی]],Table1[],3,0)</f>
        <v>مدیر کنترل فرآیند و کیفیت</v>
      </c>
      <c r="G835" s="1" t="s">
        <v>1540</v>
      </c>
      <c r="H835" s="1" t="str">
        <f>VLOOKUP(Table6[[#This Row],[نام شخص کارشناس نظارت]],Table1[],3,0)</f>
        <v>کارشناس تولید و فرایند نظارت</v>
      </c>
      <c r="I835" s="1">
        <f>COUNTIF(Table2[کد سیستم],Table6[[#This Row],[کد سیستم]])</f>
        <v>1</v>
      </c>
    </row>
    <row r="836" spans="1:9" x14ac:dyDescent="0.25">
      <c r="A836" s="1">
        <v>835</v>
      </c>
      <c r="B836" s="1" t="s">
        <v>3232</v>
      </c>
      <c r="C836" s="1" t="s">
        <v>3232</v>
      </c>
      <c r="D836" s="1" t="s">
        <v>3986</v>
      </c>
      <c r="E836" s="1" t="s">
        <v>549</v>
      </c>
      <c r="F836" s="1" t="str">
        <f>VLOOKUP(Table6[[#This Row],[نام کارشناس دفتر فنی]],Table1[],3,0)</f>
        <v>مدیر کنترل فرآیند و کیفیت</v>
      </c>
      <c r="G836" s="1" t="s">
        <v>1540</v>
      </c>
      <c r="H836" s="1" t="str">
        <f>VLOOKUP(Table6[[#This Row],[نام شخص کارشناس نظارت]],Table1[],3,0)</f>
        <v>کارشناس تولید و فرایند نظارت</v>
      </c>
      <c r="I836" s="1">
        <f>COUNTIF(Table2[کد سیستم],Table6[[#This Row],[کد سیستم]])</f>
        <v>1</v>
      </c>
    </row>
    <row r="837" spans="1:9" x14ac:dyDescent="0.25">
      <c r="A837" s="1">
        <v>836</v>
      </c>
      <c r="B837" s="1" t="s">
        <v>3234</v>
      </c>
      <c r="C837" s="1" t="s">
        <v>3234</v>
      </c>
      <c r="D837" s="1" t="s">
        <v>3986</v>
      </c>
      <c r="E837" s="1" t="s">
        <v>549</v>
      </c>
      <c r="F837" s="1" t="str">
        <f>VLOOKUP(Table6[[#This Row],[نام کارشناس دفتر فنی]],Table1[],3,0)</f>
        <v>مدیر کنترل فرآیند و کیفیت</v>
      </c>
      <c r="G837" s="1" t="s">
        <v>1540</v>
      </c>
      <c r="H837" s="1" t="str">
        <f>VLOOKUP(Table6[[#This Row],[نام شخص کارشناس نظارت]],Table1[],3,0)</f>
        <v>کارشناس تولید و فرایند نظارت</v>
      </c>
      <c r="I837" s="1">
        <f>COUNTIF(Table2[کد سیستم],Table6[[#This Row],[کد سیستم]])</f>
        <v>1</v>
      </c>
    </row>
    <row r="838" spans="1:9" x14ac:dyDescent="0.25">
      <c r="A838" s="1">
        <v>837</v>
      </c>
      <c r="B838" s="1" t="s">
        <v>3236</v>
      </c>
      <c r="C838" s="1" t="s">
        <v>3236</v>
      </c>
      <c r="D838" s="1" t="s">
        <v>3986</v>
      </c>
      <c r="E838" s="1" t="s">
        <v>549</v>
      </c>
      <c r="F838" s="1" t="str">
        <f>VLOOKUP(Table6[[#This Row],[نام کارشناس دفتر فنی]],Table1[],3,0)</f>
        <v>مدیر کنترل فرآیند و کیفیت</v>
      </c>
      <c r="G838" s="1" t="s">
        <v>1540</v>
      </c>
      <c r="H838" s="1" t="str">
        <f>VLOOKUP(Table6[[#This Row],[نام شخص کارشناس نظارت]],Table1[],3,0)</f>
        <v>کارشناس تولید و فرایند نظارت</v>
      </c>
      <c r="I838" s="1">
        <f>COUNTIF(Table2[کد سیستم],Table6[[#This Row],[کد سیستم]])</f>
        <v>1</v>
      </c>
    </row>
    <row r="839" spans="1:9" x14ac:dyDescent="0.25">
      <c r="A839" s="1">
        <v>838</v>
      </c>
      <c r="B839" s="1" t="s">
        <v>3238</v>
      </c>
      <c r="C839" s="1" t="s">
        <v>3239</v>
      </c>
      <c r="D839" s="1" t="s">
        <v>3986</v>
      </c>
      <c r="E839" s="1" t="s">
        <v>549</v>
      </c>
      <c r="F839" s="1" t="str">
        <f>VLOOKUP(Table6[[#This Row],[نام کارشناس دفتر فنی]],Table1[],3,0)</f>
        <v>مدیر کنترل فرآیند و کیفیت</v>
      </c>
      <c r="G839" s="1" t="s">
        <v>1540</v>
      </c>
      <c r="H839" s="1" t="str">
        <f>VLOOKUP(Table6[[#This Row],[نام شخص کارشناس نظارت]],Table1[],3,0)</f>
        <v>کارشناس تولید و فرایند نظارت</v>
      </c>
      <c r="I839" s="1">
        <f>COUNTIF(Table2[کد سیستم],Table6[[#This Row],[کد سیستم]])</f>
        <v>1</v>
      </c>
    </row>
    <row r="840" spans="1:9" x14ac:dyDescent="0.25">
      <c r="A840" s="1">
        <v>839</v>
      </c>
      <c r="B840" s="1" t="s">
        <v>3241</v>
      </c>
      <c r="C840" s="1" t="s">
        <v>3242</v>
      </c>
      <c r="D840" s="1" t="s">
        <v>3986</v>
      </c>
      <c r="E840" s="1" t="s">
        <v>549</v>
      </c>
      <c r="F840" s="1" t="str">
        <f>VLOOKUP(Table6[[#This Row],[نام کارشناس دفتر فنی]],Table1[],3,0)</f>
        <v>مدیر کنترل فرآیند و کیفیت</v>
      </c>
      <c r="G840" s="1" t="s">
        <v>1540</v>
      </c>
      <c r="H840" s="1" t="str">
        <f>VLOOKUP(Table6[[#This Row],[نام شخص کارشناس نظارت]],Table1[],3,0)</f>
        <v>کارشناس تولید و فرایند نظارت</v>
      </c>
      <c r="I840" s="1">
        <f>COUNTIF(Table2[کد سیستم],Table6[[#This Row],[کد سیستم]])</f>
        <v>1</v>
      </c>
    </row>
    <row r="841" spans="1:9" x14ac:dyDescent="0.25">
      <c r="A841" s="1">
        <v>840</v>
      </c>
      <c r="B841" s="1" t="s">
        <v>3244</v>
      </c>
      <c r="C841" s="1" t="s">
        <v>3245</v>
      </c>
      <c r="D841" s="1" t="s">
        <v>3986</v>
      </c>
      <c r="E841" s="1" t="s">
        <v>549</v>
      </c>
      <c r="F841" s="1" t="str">
        <f>VLOOKUP(Table6[[#This Row],[نام کارشناس دفتر فنی]],Table1[],3,0)</f>
        <v>مدیر کنترل فرآیند و کیفیت</v>
      </c>
      <c r="G841" s="1" t="s">
        <v>1540</v>
      </c>
      <c r="H841" s="1" t="str">
        <f>VLOOKUP(Table6[[#This Row],[نام شخص کارشناس نظارت]],Table1[],3,0)</f>
        <v>کارشناس تولید و فرایند نظارت</v>
      </c>
      <c r="I841" s="1">
        <f>COUNTIF(Table2[کد سیستم],Table6[[#This Row],[کد سیستم]])</f>
        <v>1</v>
      </c>
    </row>
    <row r="842" spans="1:9" x14ac:dyDescent="0.25">
      <c r="A842" s="1">
        <v>841</v>
      </c>
      <c r="B842" s="1" t="s">
        <v>3247</v>
      </c>
      <c r="C842" s="1" t="s">
        <v>3247</v>
      </c>
      <c r="D842" s="1" t="s">
        <v>3986</v>
      </c>
      <c r="E842" s="1" t="s">
        <v>549</v>
      </c>
      <c r="F842" s="1" t="str">
        <f>VLOOKUP(Table6[[#This Row],[نام کارشناس دفتر فنی]],Table1[],3,0)</f>
        <v>مدیر کنترل فرآیند و کیفیت</v>
      </c>
      <c r="G842" s="1" t="s">
        <v>1540</v>
      </c>
      <c r="H842" s="1" t="str">
        <f>VLOOKUP(Table6[[#This Row],[نام شخص کارشناس نظارت]],Table1[],3,0)</f>
        <v>کارشناس تولید و فرایند نظارت</v>
      </c>
      <c r="I842" s="1">
        <f>COUNTIF(Table2[کد سیستم],Table6[[#This Row],[کد سیستم]])</f>
        <v>1</v>
      </c>
    </row>
    <row r="843" spans="1:9" x14ac:dyDescent="0.25">
      <c r="A843" s="1">
        <v>842</v>
      </c>
      <c r="B843" s="1" t="s">
        <v>3249</v>
      </c>
      <c r="C843" s="1" t="s">
        <v>3249</v>
      </c>
      <c r="D843" s="1" t="s">
        <v>3986</v>
      </c>
      <c r="E843" s="1" t="s">
        <v>549</v>
      </c>
      <c r="F843" s="1" t="str">
        <f>VLOOKUP(Table6[[#This Row],[نام کارشناس دفتر فنی]],Table1[],3,0)</f>
        <v>مدیر کنترل فرآیند و کیفیت</v>
      </c>
      <c r="G843" s="1" t="s">
        <v>1540</v>
      </c>
      <c r="H843" s="1" t="str">
        <f>VLOOKUP(Table6[[#This Row],[نام شخص کارشناس نظارت]],Table1[],3,0)</f>
        <v>کارشناس تولید و فرایند نظارت</v>
      </c>
      <c r="I843" s="1">
        <f>COUNTIF(Table2[کد سیستم],Table6[[#This Row],[کد سیستم]])</f>
        <v>1</v>
      </c>
    </row>
    <row r="844" spans="1:9" x14ac:dyDescent="0.25">
      <c r="A844" s="1">
        <v>843</v>
      </c>
      <c r="B844" s="1" t="s">
        <v>3251</v>
      </c>
      <c r="C844" s="1" t="s">
        <v>3251</v>
      </c>
      <c r="D844" s="1" t="s">
        <v>3986</v>
      </c>
      <c r="E844" s="1" t="s">
        <v>549</v>
      </c>
      <c r="F844" s="1" t="str">
        <f>VLOOKUP(Table6[[#This Row],[نام کارشناس دفتر فنی]],Table1[],3,0)</f>
        <v>مدیر کنترل فرآیند و کیفیت</v>
      </c>
      <c r="G844" s="1" t="s">
        <v>1540</v>
      </c>
      <c r="H844" s="1" t="str">
        <f>VLOOKUP(Table6[[#This Row],[نام شخص کارشناس نظارت]],Table1[],3,0)</f>
        <v>کارشناس تولید و فرایند نظارت</v>
      </c>
      <c r="I844" s="1">
        <f>COUNTIF(Table2[کد سیستم],Table6[[#This Row],[کد سیستم]])</f>
        <v>1</v>
      </c>
    </row>
    <row r="845" spans="1:9" x14ac:dyDescent="0.25">
      <c r="A845" s="1">
        <v>844</v>
      </c>
      <c r="B845" s="1" t="s">
        <v>3253</v>
      </c>
      <c r="C845" s="1" t="s">
        <v>3253</v>
      </c>
      <c r="D845" s="1" t="s">
        <v>3986</v>
      </c>
      <c r="E845" s="1" t="s">
        <v>549</v>
      </c>
      <c r="F845" s="1" t="str">
        <f>VLOOKUP(Table6[[#This Row],[نام کارشناس دفتر فنی]],Table1[],3,0)</f>
        <v>مدیر کنترل فرآیند و کیفیت</v>
      </c>
      <c r="G845" s="1" t="s">
        <v>1540</v>
      </c>
      <c r="H845" s="1" t="str">
        <f>VLOOKUP(Table6[[#This Row],[نام شخص کارشناس نظارت]],Table1[],3,0)</f>
        <v>کارشناس تولید و فرایند نظارت</v>
      </c>
      <c r="I845" s="1">
        <f>COUNTIF(Table2[کد سیستم],Table6[[#This Row],[کد سیستم]])</f>
        <v>1</v>
      </c>
    </row>
    <row r="846" spans="1:9" x14ac:dyDescent="0.25">
      <c r="A846" s="1">
        <v>845</v>
      </c>
      <c r="B846" s="1" t="s">
        <v>3255</v>
      </c>
      <c r="C846" s="1" t="s">
        <v>3255</v>
      </c>
      <c r="D846" s="1" t="s">
        <v>3986</v>
      </c>
      <c r="E846" s="1" t="s">
        <v>549</v>
      </c>
      <c r="F846" s="1" t="str">
        <f>VLOOKUP(Table6[[#This Row],[نام کارشناس دفتر فنی]],Table1[],3,0)</f>
        <v>مدیر کنترل فرآیند و کیفیت</v>
      </c>
      <c r="G846" s="1" t="s">
        <v>1540</v>
      </c>
      <c r="H846" s="1" t="str">
        <f>VLOOKUP(Table6[[#This Row],[نام شخص کارشناس نظارت]],Table1[],3,0)</f>
        <v>کارشناس تولید و فرایند نظارت</v>
      </c>
      <c r="I846" s="1">
        <f>COUNTIF(Table2[کد سیستم],Table6[[#This Row],[کد سیستم]])</f>
        <v>1</v>
      </c>
    </row>
    <row r="847" spans="1:9" x14ac:dyDescent="0.25">
      <c r="A847" s="1">
        <v>846</v>
      </c>
      <c r="B847" s="1" t="s">
        <v>3257</v>
      </c>
      <c r="C847" s="1" t="s">
        <v>3257</v>
      </c>
      <c r="D847" s="1" t="s">
        <v>3986</v>
      </c>
      <c r="E847" s="1" t="s">
        <v>549</v>
      </c>
      <c r="F847" s="1" t="str">
        <f>VLOOKUP(Table6[[#This Row],[نام کارشناس دفتر فنی]],Table1[],3,0)</f>
        <v>مدیر کنترل فرآیند و کیفیت</v>
      </c>
      <c r="G847" s="1" t="s">
        <v>1540</v>
      </c>
      <c r="H847" s="1" t="str">
        <f>VLOOKUP(Table6[[#This Row],[نام شخص کارشناس نظارت]],Table1[],3,0)</f>
        <v>کارشناس تولید و فرایند نظارت</v>
      </c>
      <c r="I847" s="1">
        <f>COUNTIF(Table2[کد سیستم],Table6[[#This Row],[کد سیستم]])</f>
        <v>1</v>
      </c>
    </row>
    <row r="848" spans="1:9" x14ac:dyDescent="0.25">
      <c r="A848" s="1">
        <v>847</v>
      </c>
      <c r="B848" s="1" t="s">
        <v>3259</v>
      </c>
      <c r="C848" s="1" t="s">
        <v>3260</v>
      </c>
      <c r="D848" s="1" t="s">
        <v>3986</v>
      </c>
      <c r="E848" s="1" t="s">
        <v>549</v>
      </c>
      <c r="F848" s="1" t="str">
        <f>VLOOKUP(Table6[[#This Row],[نام کارشناس دفتر فنی]],Table1[],3,0)</f>
        <v>مدیر کنترل فرآیند و کیفیت</v>
      </c>
      <c r="G848" s="1" t="s">
        <v>1540</v>
      </c>
      <c r="H848" s="1" t="str">
        <f>VLOOKUP(Table6[[#This Row],[نام شخص کارشناس نظارت]],Table1[],3,0)</f>
        <v>کارشناس تولید و فرایند نظارت</v>
      </c>
      <c r="I848" s="1">
        <f>COUNTIF(Table2[کد سیستم],Table6[[#This Row],[کد سیستم]])</f>
        <v>1</v>
      </c>
    </row>
    <row r="849" spans="1:9" x14ac:dyDescent="0.25">
      <c r="A849" s="1">
        <v>848</v>
      </c>
      <c r="B849" s="1" t="s">
        <v>3262</v>
      </c>
      <c r="C849" s="1" t="s">
        <v>3263</v>
      </c>
      <c r="D849" s="1" t="s">
        <v>3986</v>
      </c>
      <c r="E849" s="1" t="s">
        <v>549</v>
      </c>
      <c r="F849" s="1" t="str">
        <f>VLOOKUP(Table6[[#This Row],[نام کارشناس دفتر فنی]],Table1[],3,0)</f>
        <v>مدیر کنترل فرآیند و کیفیت</v>
      </c>
      <c r="G849" s="1" t="s">
        <v>1540</v>
      </c>
      <c r="H849" s="1" t="str">
        <f>VLOOKUP(Table6[[#This Row],[نام شخص کارشناس نظارت]],Table1[],3,0)</f>
        <v>کارشناس تولید و فرایند نظارت</v>
      </c>
      <c r="I849" s="1">
        <f>COUNTIF(Table2[کد سیستم],Table6[[#This Row],[کد سیستم]])</f>
        <v>1</v>
      </c>
    </row>
    <row r="850" spans="1:9" x14ac:dyDescent="0.25">
      <c r="A850" s="1">
        <v>849</v>
      </c>
      <c r="B850" s="1" t="s">
        <v>3265</v>
      </c>
      <c r="C850" s="1" t="s">
        <v>3265</v>
      </c>
      <c r="D850" s="1" t="s">
        <v>3986</v>
      </c>
      <c r="E850" s="1" t="s">
        <v>549</v>
      </c>
      <c r="F850" s="1" t="str">
        <f>VLOOKUP(Table6[[#This Row],[نام کارشناس دفتر فنی]],Table1[],3,0)</f>
        <v>مدیر کنترل فرآیند و کیفیت</v>
      </c>
      <c r="G850" s="1" t="s">
        <v>1540</v>
      </c>
      <c r="H850" s="1" t="str">
        <f>VLOOKUP(Table6[[#This Row],[نام شخص کارشناس نظارت]],Table1[],3,0)</f>
        <v>کارشناس تولید و فرایند نظارت</v>
      </c>
      <c r="I850" s="1">
        <f>COUNTIF(Table2[کد سیستم],Table6[[#This Row],[کد سیستم]])</f>
        <v>1</v>
      </c>
    </row>
    <row r="851" spans="1:9" x14ac:dyDescent="0.25">
      <c r="A851" s="1">
        <v>850</v>
      </c>
      <c r="B851" s="1" t="s">
        <v>3267</v>
      </c>
      <c r="C851" s="1" t="s">
        <v>3267</v>
      </c>
      <c r="D851" s="1" t="s">
        <v>3986</v>
      </c>
      <c r="E851" s="1" t="s">
        <v>549</v>
      </c>
      <c r="F851" s="1" t="str">
        <f>VLOOKUP(Table6[[#This Row],[نام کارشناس دفتر فنی]],Table1[],3,0)</f>
        <v>مدیر کنترل فرآیند و کیفیت</v>
      </c>
      <c r="G851" s="1" t="s">
        <v>1540</v>
      </c>
      <c r="H851" s="1" t="str">
        <f>VLOOKUP(Table6[[#This Row],[نام شخص کارشناس نظارت]],Table1[],3,0)</f>
        <v>کارشناس تولید و فرایند نظارت</v>
      </c>
      <c r="I851" s="1">
        <f>COUNTIF(Table2[کد سیستم],Table6[[#This Row],[کد سیستم]])</f>
        <v>1</v>
      </c>
    </row>
    <row r="852" spans="1:9" x14ac:dyDescent="0.25">
      <c r="A852" s="1">
        <v>851</v>
      </c>
      <c r="B852" s="1" t="s">
        <v>3269</v>
      </c>
      <c r="C852" s="1" t="s">
        <v>3269</v>
      </c>
      <c r="D852" s="1" t="s">
        <v>3986</v>
      </c>
      <c r="E852" s="1" t="s">
        <v>549</v>
      </c>
      <c r="F852" s="1" t="str">
        <f>VLOOKUP(Table6[[#This Row],[نام کارشناس دفتر فنی]],Table1[],3,0)</f>
        <v>مدیر کنترل فرآیند و کیفیت</v>
      </c>
      <c r="G852" s="1" t="s">
        <v>1540</v>
      </c>
      <c r="H852" s="1" t="str">
        <f>VLOOKUP(Table6[[#This Row],[نام شخص کارشناس نظارت]],Table1[],3,0)</f>
        <v>کارشناس تولید و فرایند نظارت</v>
      </c>
      <c r="I852" s="1">
        <f>COUNTIF(Table2[کد سیستم],Table6[[#This Row],[کد سیستم]])</f>
        <v>1</v>
      </c>
    </row>
    <row r="853" spans="1:9" x14ac:dyDescent="0.25">
      <c r="A853" s="1">
        <v>852</v>
      </c>
      <c r="B853" s="1" t="s">
        <v>3271</v>
      </c>
      <c r="C853" s="1" t="s">
        <v>3271</v>
      </c>
      <c r="D853" s="1" t="s">
        <v>3986</v>
      </c>
      <c r="E853" s="1" t="s">
        <v>549</v>
      </c>
      <c r="F853" s="1" t="str">
        <f>VLOOKUP(Table6[[#This Row],[نام کارشناس دفتر فنی]],Table1[],3,0)</f>
        <v>مدیر کنترل فرآیند و کیفیت</v>
      </c>
      <c r="G853" s="1" t="s">
        <v>1540</v>
      </c>
      <c r="H853" s="1" t="str">
        <f>VLOOKUP(Table6[[#This Row],[نام شخص کارشناس نظارت]],Table1[],3,0)</f>
        <v>کارشناس تولید و فرایند نظارت</v>
      </c>
      <c r="I853" s="1">
        <f>COUNTIF(Table2[کد سیستم],Table6[[#This Row],[کد سیستم]])</f>
        <v>1</v>
      </c>
    </row>
    <row r="854" spans="1:9" x14ac:dyDescent="0.25">
      <c r="A854" s="1">
        <v>853</v>
      </c>
      <c r="B854" s="1" t="s">
        <v>3273</v>
      </c>
      <c r="C854" s="1" t="s">
        <v>3273</v>
      </c>
      <c r="D854" s="1" t="s">
        <v>3986</v>
      </c>
      <c r="E854" s="1" t="s">
        <v>549</v>
      </c>
      <c r="F854" s="1" t="str">
        <f>VLOOKUP(Table6[[#This Row],[نام کارشناس دفتر فنی]],Table1[],3,0)</f>
        <v>مدیر کنترل فرآیند و کیفیت</v>
      </c>
      <c r="G854" s="1" t="s">
        <v>1540</v>
      </c>
      <c r="H854" s="1" t="str">
        <f>VLOOKUP(Table6[[#This Row],[نام شخص کارشناس نظارت]],Table1[],3,0)</f>
        <v>کارشناس تولید و فرایند نظارت</v>
      </c>
      <c r="I854" s="1">
        <f>COUNTIF(Table2[کد سیستم],Table6[[#This Row],[کد سیستم]])</f>
        <v>1</v>
      </c>
    </row>
    <row r="855" spans="1:9" x14ac:dyDescent="0.25">
      <c r="A855" s="1">
        <v>854</v>
      </c>
      <c r="B855" s="1" t="s">
        <v>3275</v>
      </c>
      <c r="C855" s="1" t="s">
        <v>3275</v>
      </c>
      <c r="D855" s="1" t="s">
        <v>3986</v>
      </c>
      <c r="E855" s="1" t="s">
        <v>549</v>
      </c>
      <c r="F855" s="1" t="str">
        <f>VLOOKUP(Table6[[#This Row],[نام کارشناس دفتر فنی]],Table1[],3,0)</f>
        <v>مدیر کنترل فرآیند و کیفیت</v>
      </c>
      <c r="G855" s="1" t="s">
        <v>1540</v>
      </c>
      <c r="H855" s="1" t="str">
        <f>VLOOKUP(Table6[[#This Row],[نام شخص کارشناس نظارت]],Table1[],3,0)</f>
        <v>کارشناس تولید و فرایند نظارت</v>
      </c>
      <c r="I855" s="1">
        <f>COUNTIF(Table2[کد سیستم],Table6[[#This Row],[کد سیستم]])</f>
        <v>1</v>
      </c>
    </row>
    <row r="856" spans="1:9" x14ac:dyDescent="0.25">
      <c r="A856" s="1">
        <v>855</v>
      </c>
      <c r="B856" s="1" t="s">
        <v>3277</v>
      </c>
      <c r="C856" s="1" t="s">
        <v>3277</v>
      </c>
      <c r="D856" s="1" t="s">
        <v>3986</v>
      </c>
      <c r="E856" s="1" t="s">
        <v>549</v>
      </c>
      <c r="F856" s="1" t="str">
        <f>VLOOKUP(Table6[[#This Row],[نام کارشناس دفتر فنی]],Table1[],3,0)</f>
        <v>مدیر کنترل فرآیند و کیفیت</v>
      </c>
      <c r="G856" s="1" t="s">
        <v>1540</v>
      </c>
      <c r="H856" s="1" t="str">
        <f>VLOOKUP(Table6[[#This Row],[نام شخص کارشناس نظارت]],Table1[],3,0)</f>
        <v>کارشناس تولید و فرایند نظارت</v>
      </c>
      <c r="I856" s="1">
        <f>COUNTIF(Table2[کد سیستم],Table6[[#This Row],[کد سیستم]])</f>
        <v>1</v>
      </c>
    </row>
    <row r="857" spans="1:9" x14ac:dyDescent="0.25">
      <c r="A857" s="1">
        <v>856</v>
      </c>
      <c r="B857" s="1" t="s">
        <v>3279</v>
      </c>
      <c r="C857" s="1" t="s">
        <v>3279</v>
      </c>
      <c r="D857" s="1" t="s">
        <v>3986</v>
      </c>
      <c r="E857" s="1" t="s">
        <v>549</v>
      </c>
      <c r="F857" s="1" t="str">
        <f>VLOOKUP(Table6[[#This Row],[نام کارشناس دفتر فنی]],Table1[],3,0)</f>
        <v>مدیر کنترل فرآیند و کیفیت</v>
      </c>
      <c r="G857" s="1" t="s">
        <v>1540</v>
      </c>
      <c r="H857" s="1" t="str">
        <f>VLOOKUP(Table6[[#This Row],[نام شخص کارشناس نظارت]],Table1[],3,0)</f>
        <v>کارشناس تولید و فرایند نظارت</v>
      </c>
      <c r="I857" s="1">
        <f>COUNTIF(Table2[کد سیستم],Table6[[#This Row],[کد سیستم]])</f>
        <v>1</v>
      </c>
    </row>
    <row r="858" spans="1:9" x14ac:dyDescent="0.25">
      <c r="A858" s="1">
        <v>857</v>
      </c>
      <c r="B858" s="1" t="s">
        <v>3281</v>
      </c>
      <c r="C858" s="1" t="s">
        <v>3281</v>
      </c>
      <c r="D858" s="1" t="s">
        <v>3986</v>
      </c>
      <c r="E858" s="1" t="s">
        <v>549</v>
      </c>
      <c r="F858" s="1" t="str">
        <f>VLOOKUP(Table6[[#This Row],[نام کارشناس دفتر فنی]],Table1[],3,0)</f>
        <v>مدیر کنترل فرآیند و کیفیت</v>
      </c>
      <c r="G858" s="1" t="s">
        <v>1540</v>
      </c>
      <c r="H858" s="1" t="str">
        <f>VLOOKUP(Table6[[#This Row],[نام شخص کارشناس نظارت]],Table1[],3,0)</f>
        <v>کارشناس تولید و فرایند نظارت</v>
      </c>
      <c r="I858" s="1">
        <f>COUNTIF(Table2[کد سیستم],Table6[[#This Row],[کد سیستم]])</f>
        <v>1</v>
      </c>
    </row>
    <row r="859" spans="1:9" x14ac:dyDescent="0.25">
      <c r="A859" s="1">
        <v>858</v>
      </c>
      <c r="B859" s="1" t="s">
        <v>3283</v>
      </c>
      <c r="C859" s="1" t="s">
        <v>3283</v>
      </c>
      <c r="D859" s="1" t="s">
        <v>3986</v>
      </c>
      <c r="E859" s="1" t="s">
        <v>549</v>
      </c>
      <c r="F859" s="1" t="str">
        <f>VLOOKUP(Table6[[#This Row],[نام کارشناس دفتر فنی]],Table1[],3,0)</f>
        <v>مدیر کنترل فرآیند و کیفیت</v>
      </c>
      <c r="G859" s="1" t="s">
        <v>1540</v>
      </c>
      <c r="H859" s="1" t="str">
        <f>VLOOKUP(Table6[[#This Row],[نام شخص کارشناس نظارت]],Table1[],3,0)</f>
        <v>کارشناس تولید و فرایند نظارت</v>
      </c>
      <c r="I859" s="1">
        <f>COUNTIF(Table2[کد سیستم],Table6[[#This Row],[کد سیستم]])</f>
        <v>1</v>
      </c>
    </row>
    <row r="860" spans="1:9" x14ac:dyDescent="0.25">
      <c r="A860" s="1">
        <v>859</v>
      </c>
      <c r="B860" s="1" t="s">
        <v>3285</v>
      </c>
      <c r="C860" s="1" t="s">
        <v>3285</v>
      </c>
      <c r="D860" s="1" t="s">
        <v>3986</v>
      </c>
      <c r="E860" s="1" t="s">
        <v>549</v>
      </c>
      <c r="F860" s="1" t="str">
        <f>VLOOKUP(Table6[[#This Row],[نام کارشناس دفتر فنی]],Table1[],3,0)</f>
        <v>مدیر کنترل فرآیند و کیفیت</v>
      </c>
      <c r="G860" s="1" t="s">
        <v>1540</v>
      </c>
      <c r="H860" s="1" t="str">
        <f>VLOOKUP(Table6[[#This Row],[نام شخص کارشناس نظارت]],Table1[],3,0)</f>
        <v>کارشناس تولید و فرایند نظارت</v>
      </c>
      <c r="I860" s="1">
        <f>COUNTIF(Table2[کد سیستم],Table6[[#This Row],[کد سیستم]])</f>
        <v>1</v>
      </c>
    </row>
    <row r="861" spans="1:9" x14ac:dyDescent="0.25">
      <c r="A861" s="1">
        <v>860</v>
      </c>
      <c r="B861" s="1" t="s">
        <v>3287</v>
      </c>
      <c r="C861" s="1" t="s">
        <v>3287</v>
      </c>
      <c r="D861" s="1" t="s">
        <v>3986</v>
      </c>
      <c r="E861" s="1" t="s">
        <v>549</v>
      </c>
      <c r="F861" s="1" t="str">
        <f>VLOOKUP(Table6[[#This Row],[نام کارشناس دفتر فنی]],Table1[],3,0)</f>
        <v>مدیر کنترل فرآیند و کیفیت</v>
      </c>
      <c r="G861" s="1" t="s">
        <v>1540</v>
      </c>
      <c r="H861" s="1" t="str">
        <f>VLOOKUP(Table6[[#This Row],[نام شخص کارشناس نظارت]],Table1[],3,0)</f>
        <v>کارشناس تولید و فرایند نظارت</v>
      </c>
      <c r="I861" s="1">
        <f>COUNTIF(Table2[کد سیستم],Table6[[#This Row],[کد سیستم]])</f>
        <v>1</v>
      </c>
    </row>
    <row r="862" spans="1:9" x14ac:dyDescent="0.25">
      <c r="A862" s="1">
        <v>861</v>
      </c>
      <c r="B862" s="1" t="s">
        <v>3289</v>
      </c>
      <c r="C862" s="1" t="s">
        <v>3289</v>
      </c>
      <c r="D862" s="1" t="s">
        <v>3986</v>
      </c>
      <c r="E862" s="1" t="s">
        <v>549</v>
      </c>
      <c r="F862" s="1" t="str">
        <f>VLOOKUP(Table6[[#This Row],[نام کارشناس دفتر فنی]],Table1[],3,0)</f>
        <v>مدیر کنترل فرآیند و کیفیت</v>
      </c>
      <c r="G862" s="1" t="s">
        <v>1540</v>
      </c>
      <c r="H862" s="1" t="str">
        <f>VLOOKUP(Table6[[#This Row],[نام شخص کارشناس نظارت]],Table1[],3,0)</f>
        <v>کارشناس تولید و فرایند نظارت</v>
      </c>
      <c r="I862" s="1">
        <f>COUNTIF(Table2[کد سیستم],Table6[[#This Row],[کد سیستم]])</f>
        <v>1</v>
      </c>
    </row>
    <row r="863" spans="1:9" x14ac:dyDescent="0.25">
      <c r="A863" s="1">
        <v>862</v>
      </c>
      <c r="B863" s="1" t="s">
        <v>3291</v>
      </c>
      <c r="C863" s="1" t="s">
        <v>3291</v>
      </c>
      <c r="D863" s="1" t="s">
        <v>3986</v>
      </c>
      <c r="E863" s="1" t="s">
        <v>549</v>
      </c>
      <c r="F863" s="1" t="str">
        <f>VLOOKUP(Table6[[#This Row],[نام کارشناس دفتر فنی]],Table1[],3,0)</f>
        <v>مدیر کنترل فرآیند و کیفیت</v>
      </c>
      <c r="G863" s="1" t="s">
        <v>1540</v>
      </c>
      <c r="H863" s="1" t="str">
        <f>VLOOKUP(Table6[[#This Row],[نام شخص کارشناس نظارت]],Table1[],3,0)</f>
        <v>کارشناس تولید و فرایند نظارت</v>
      </c>
      <c r="I863" s="1">
        <f>COUNTIF(Table2[کد سیستم],Table6[[#This Row],[کد سیستم]])</f>
        <v>1</v>
      </c>
    </row>
    <row r="864" spans="1:9" x14ac:dyDescent="0.25">
      <c r="A864" s="1">
        <v>863</v>
      </c>
      <c r="B864" s="1" t="s">
        <v>3293</v>
      </c>
      <c r="C864" s="1" t="s">
        <v>3293</v>
      </c>
      <c r="D864" s="1" t="s">
        <v>3986</v>
      </c>
      <c r="E864" s="1" t="s">
        <v>549</v>
      </c>
      <c r="F864" s="1" t="str">
        <f>VLOOKUP(Table6[[#This Row],[نام کارشناس دفتر فنی]],Table1[],3,0)</f>
        <v>مدیر کنترل فرآیند و کیفیت</v>
      </c>
      <c r="G864" s="1" t="s">
        <v>1540</v>
      </c>
      <c r="H864" s="1" t="str">
        <f>VLOOKUP(Table6[[#This Row],[نام شخص کارشناس نظارت]],Table1[],3,0)</f>
        <v>کارشناس تولید و فرایند نظارت</v>
      </c>
      <c r="I864" s="1">
        <f>COUNTIF(Table2[کد سیستم],Table6[[#This Row],[کد سیستم]])</f>
        <v>1</v>
      </c>
    </row>
    <row r="865" spans="1:9" x14ac:dyDescent="0.25">
      <c r="A865" s="1">
        <v>864</v>
      </c>
      <c r="B865" s="1" t="s">
        <v>3295</v>
      </c>
      <c r="C865" s="1" t="s">
        <v>3295</v>
      </c>
      <c r="D865" s="1" t="s">
        <v>3986</v>
      </c>
      <c r="E865" s="1" t="s">
        <v>549</v>
      </c>
      <c r="F865" s="1" t="str">
        <f>VLOOKUP(Table6[[#This Row],[نام کارشناس دفتر فنی]],Table1[],3,0)</f>
        <v>مدیر کنترل فرآیند و کیفیت</v>
      </c>
      <c r="G865" s="1" t="s">
        <v>1540</v>
      </c>
      <c r="H865" s="1" t="str">
        <f>VLOOKUP(Table6[[#This Row],[نام شخص کارشناس نظارت]],Table1[],3,0)</f>
        <v>کارشناس تولید و فرایند نظارت</v>
      </c>
      <c r="I865" s="1">
        <f>COUNTIF(Table2[کد سیستم],Table6[[#This Row],[کد سیستم]])</f>
        <v>1</v>
      </c>
    </row>
    <row r="866" spans="1:9" x14ac:dyDescent="0.25">
      <c r="A866" s="1">
        <v>865</v>
      </c>
      <c r="B866" s="1" t="s">
        <v>3297</v>
      </c>
      <c r="C866" s="1" t="s">
        <v>3297</v>
      </c>
      <c r="D866" s="1" t="s">
        <v>3986</v>
      </c>
      <c r="E866" s="1" t="s">
        <v>549</v>
      </c>
      <c r="F866" s="1" t="str">
        <f>VLOOKUP(Table6[[#This Row],[نام کارشناس دفتر فنی]],Table1[],3,0)</f>
        <v>مدیر کنترل فرآیند و کیفیت</v>
      </c>
      <c r="G866" s="1" t="s">
        <v>1540</v>
      </c>
      <c r="H866" s="1" t="str">
        <f>VLOOKUP(Table6[[#This Row],[نام شخص کارشناس نظارت]],Table1[],3,0)</f>
        <v>کارشناس تولید و فرایند نظارت</v>
      </c>
      <c r="I866" s="1">
        <f>COUNTIF(Table2[کد سیستم],Table6[[#This Row],[کد سیستم]])</f>
        <v>1</v>
      </c>
    </row>
    <row r="867" spans="1:9" x14ac:dyDescent="0.25">
      <c r="A867" s="1">
        <v>866</v>
      </c>
      <c r="B867" s="1" t="s">
        <v>3299</v>
      </c>
      <c r="C867" s="1" t="s">
        <v>3299</v>
      </c>
      <c r="D867" s="1" t="s">
        <v>3986</v>
      </c>
      <c r="E867" s="1" t="s">
        <v>549</v>
      </c>
      <c r="F867" s="1" t="str">
        <f>VLOOKUP(Table6[[#This Row],[نام کارشناس دفتر فنی]],Table1[],3,0)</f>
        <v>مدیر کنترل فرآیند و کیفیت</v>
      </c>
      <c r="G867" s="1" t="s">
        <v>1540</v>
      </c>
      <c r="H867" s="1" t="str">
        <f>VLOOKUP(Table6[[#This Row],[نام شخص کارشناس نظارت]],Table1[],3,0)</f>
        <v>کارشناس تولید و فرایند نظارت</v>
      </c>
      <c r="I867" s="1">
        <f>COUNTIF(Table2[کد سیستم],Table6[[#This Row],[کد سیستم]])</f>
        <v>1</v>
      </c>
    </row>
    <row r="868" spans="1:9" x14ac:dyDescent="0.25">
      <c r="A868" s="1">
        <v>867</v>
      </c>
      <c r="B868" s="1" t="s">
        <v>3301</v>
      </c>
      <c r="C868" s="1" t="s">
        <v>3301</v>
      </c>
      <c r="D868" s="1" t="s">
        <v>3986</v>
      </c>
      <c r="E868" s="1" t="s">
        <v>549</v>
      </c>
      <c r="F868" s="1" t="str">
        <f>VLOOKUP(Table6[[#This Row],[نام کارشناس دفتر فنی]],Table1[],3,0)</f>
        <v>مدیر کنترل فرآیند و کیفیت</v>
      </c>
      <c r="G868" s="1" t="s">
        <v>1540</v>
      </c>
      <c r="H868" s="1" t="str">
        <f>VLOOKUP(Table6[[#This Row],[نام شخص کارشناس نظارت]],Table1[],3,0)</f>
        <v>کارشناس تولید و فرایند نظارت</v>
      </c>
      <c r="I868" s="1">
        <f>COUNTIF(Table2[کد سیستم],Table6[[#This Row],[کد سیستم]])</f>
        <v>1</v>
      </c>
    </row>
    <row r="869" spans="1:9" x14ac:dyDescent="0.25">
      <c r="A869" s="1">
        <v>868</v>
      </c>
      <c r="B869" s="1" t="s">
        <v>3303</v>
      </c>
      <c r="C869" s="1" t="s">
        <v>3303</v>
      </c>
      <c r="D869" s="1" t="s">
        <v>3986</v>
      </c>
      <c r="E869" s="1" t="s">
        <v>549</v>
      </c>
      <c r="F869" s="1" t="str">
        <f>VLOOKUP(Table6[[#This Row],[نام کارشناس دفتر فنی]],Table1[],3,0)</f>
        <v>مدیر کنترل فرآیند و کیفیت</v>
      </c>
      <c r="G869" s="1" t="s">
        <v>1540</v>
      </c>
      <c r="H869" s="1" t="str">
        <f>VLOOKUP(Table6[[#This Row],[نام شخص کارشناس نظارت]],Table1[],3,0)</f>
        <v>کارشناس تولید و فرایند نظارت</v>
      </c>
      <c r="I869" s="1">
        <f>COUNTIF(Table2[کد سیستم],Table6[[#This Row],[کد سیستم]])</f>
        <v>1</v>
      </c>
    </row>
    <row r="870" spans="1:9" x14ac:dyDescent="0.25">
      <c r="A870" s="1">
        <v>869</v>
      </c>
      <c r="B870" s="1" t="s">
        <v>3305</v>
      </c>
      <c r="C870" s="1" t="s">
        <v>3305</v>
      </c>
      <c r="D870" s="1" t="s">
        <v>3986</v>
      </c>
      <c r="E870" s="1" t="s">
        <v>549</v>
      </c>
      <c r="F870" s="1" t="str">
        <f>VLOOKUP(Table6[[#This Row],[نام کارشناس دفتر فنی]],Table1[],3,0)</f>
        <v>مدیر کنترل فرآیند و کیفیت</v>
      </c>
      <c r="G870" s="1" t="s">
        <v>1540</v>
      </c>
      <c r="H870" s="1" t="str">
        <f>VLOOKUP(Table6[[#This Row],[نام شخص کارشناس نظارت]],Table1[],3,0)</f>
        <v>کارشناس تولید و فرایند نظارت</v>
      </c>
      <c r="I870" s="1">
        <f>COUNTIF(Table2[کد سیستم],Table6[[#This Row],[کد سیستم]])</f>
        <v>1</v>
      </c>
    </row>
    <row r="871" spans="1:9" x14ac:dyDescent="0.25">
      <c r="A871" s="1">
        <v>870</v>
      </c>
      <c r="B871" s="1" t="s">
        <v>3307</v>
      </c>
      <c r="C871" s="1" t="s">
        <v>3307</v>
      </c>
      <c r="D871" s="1" t="s">
        <v>3986</v>
      </c>
      <c r="E871" s="1" t="s">
        <v>549</v>
      </c>
      <c r="F871" s="1" t="str">
        <f>VLOOKUP(Table6[[#This Row],[نام کارشناس دفتر فنی]],Table1[],3,0)</f>
        <v>مدیر کنترل فرآیند و کیفیت</v>
      </c>
      <c r="G871" s="1" t="s">
        <v>1540</v>
      </c>
      <c r="H871" s="1" t="str">
        <f>VLOOKUP(Table6[[#This Row],[نام شخص کارشناس نظارت]],Table1[],3,0)</f>
        <v>کارشناس تولید و فرایند نظارت</v>
      </c>
      <c r="I871" s="1">
        <f>COUNTIF(Table2[کد سیستم],Table6[[#This Row],[کد سیستم]])</f>
        <v>1</v>
      </c>
    </row>
    <row r="872" spans="1:9" x14ac:dyDescent="0.25">
      <c r="A872" s="1">
        <v>871</v>
      </c>
      <c r="B872" s="1" t="s">
        <v>3309</v>
      </c>
      <c r="C872" s="1" t="s">
        <v>3309</v>
      </c>
      <c r="D872" s="1" t="s">
        <v>3986</v>
      </c>
      <c r="E872" s="1" t="s">
        <v>549</v>
      </c>
      <c r="F872" s="1" t="str">
        <f>VLOOKUP(Table6[[#This Row],[نام کارشناس دفتر فنی]],Table1[],3,0)</f>
        <v>مدیر کنترل فرآیند و کیفیت</v>
      </c>
      <c r="G872" s="1" t="s">
        <v>1540</v>
      </c>
      <c r="H872" s="1" t="str">
        <f>VLOOKUP(Table6[[#This Row],[نام شخص کارشناس نظارت]],Table1[],3,0)</f>
        <v>کارشناس تولید و فرایند نظارت</v>
      </c>
      <c r="I872" s="1">
        <f>COUNTIF(Table2[کد سیستم],Table6[[#This Row],[کد سیستم]])</f>
        <v>1</v>
      </c>
    </row>
    <row r="873" spans="1:9" x14ac:dyDescent="0.25">
      <c r="A873" s="1">
        <v>872</v>
      </c>
      <c r="B873" s="1" t="s">
        <v>3311</v>
      </c>
      <c r="C873" s="1" t="s">
        <v>3311</v>
      </c>
      <c r="D873" s="1" t="s">
        <v>3986</v>
      </c>
      <c r="E873" s="1" t="s">
        <v>549</v>
      </c>
      <c r="F873" s="1" t="str">
        <f>VLOOKUP(Table6[[#This Row],[نام کارشناس دفتر فنی]],Table1[],3,0)</f>
        <v>مدیر کنترل فرآیند و کیفیت</v>
      </c>
      <c r="G873" s="1" t="s">
        <v>1540</v>
      </c>
      <c r="H873" s="1" t="str">
        <f>VLOOKUP(Table6[[#This Row],[نام شخص کارشناس نظارت]],Table1[],3,0)</f>
        <v>کارشناس تولید و فرایند نظارت</v>
      </c>
      <c r="I873" s="1">
        <f>COUNTIF(Table2[کد سیستم],Table6[[#This Row],[کد سیستم]])</f>
        <v>1</v>
      </c>
    </row>
    <row r="874" spans="1:9" x14ac:dyDescent="0.25">
      <c r="A874" s="1">
        <v>873</v>
      </c>
      <c r="B874" s="1" t="s">
        <v>3313</v>
      </c>
      <c r="C874" s="1" t="s">
        <v>3313</v>
      </c>
      <c r="D874" s="1" t="s">
        <v>3986</v>
      </c>
      <c r="E874" s="1" t="s">
        <v>549</v>
      </c>
      <c r="F874" s="1" t="str">
        <f>VLOOKUP(Table6[[#This Row],[نام کارشناس دفتر فنی]],Table1[],3,0)</f>
        <v>مدیر کنترل فرآیند و کیفیت</v>
      </c>
      <c r="G874" s="1" t="s">
        <v>1540</v>
      </c>
      <c r="H874" s="1" t="str">
        <f>VLOOKUP(Table6[[#This Row],[نام شخص کارشناس نظارت]],Table1[],3,0)</f>
        <v>کارشناس تولید و فرایند نظارت</v>
      </c>
      <c r="I874" s="1">
        <f>COUNTIF(Table2[کد سیستم],Table6[[#This Row],[کد سیستم]])</f>
        <v>1</v>
      </c>
    </row>
    <row r="875" spans="1:9" x14ac:dyDescent="0.25">
      <c r="A875" s="1">
        <v>874</v>
      </c>
      <c r="B875" s="1" t="s">
        <v>3315</v>
      </c>
      <c r="C875" s="1" t="s">
        <v>3315</v>
      </c>
      <c r="D875" s="1" t="s">
        <v>3986</v>
      </c>
      <c r="E875" s="1" t="s">
        <v>549</v>
      </c>
      <c r="F875" s="1" t="str">
        <f>VLOOKUP(Table6[[#This Row],[نام کارشناس دفتر فنی]],Table1[],3,0)</f>
        <v>مدیر کنترل فرآیند و کیفیت</v>
      </c>
      <c r="G875" s="1" t="s">
        <v>1540</v>
      </c>
      <c r="H875" s="1" t="str">
        <f>VLOOKUP(Table6[[#This Row],[نام شخص کارشناس نظارت]],Table1[],3,0)</f>
        <v>کارشناس تولید و فرایند نظارت</v>
      </c>
      <c r="I875" s="1">
        <f>COUNTIF(Table2[کد سیستم],Table6[[#This Row],[کد سیستم]])</f>
        <v>1</v>
      </c>
    </row>
    <row r="876" spans="1:9" x14ac:dyDescent="0.25">
      <c r="A876" s="1">
        <v>875</v>
      </c>
      <c r="B876" s="1" t="s">
        <v>3317</v>
      </c>
      <c r="C876" s="1" t="s">
        <v>3317</v>
      </c>
      <c r="D876" s="1" t="s">
        <v>3986</v>
      </c>
      <c r="E876" s="1" t="s">
        <v>549</v>
      </c>
      <c r="F876" s="1" t="str">
        <f>VLOOKUP(Table6[[#This Row],[نام کارشناس دفتر فنی]],Table1[],3,0)</f>
        <v>مدیر کنترل فرآیند و کیفیت</v>
      </c>
      <c r="G876" s="1" t="s">
        <v>1540</v>
      </c>
      <c r="H876" s="1" t="str">
        <f>VLOOKUP(Table6[[#This Row],[نام شخص کارشناس نظارت]],Table1[],3,0)</f>
        <v>کارشناس تولید و فرایند نظارت</v>
      </c>
      <c r="I876" s="1">
        <f>COUNTIF(Table2[کد سیستم],Table6[[#This Row],[کد سیستم]])</f>
        <v>1</v>
      </c>
    </row>
    <row r="877" spans="1:9" x14ac:dyDescent="0.25">
      <c r="A877" s="1">
        <v>876</v>
      </c>
      <c r="B877" s="1" t="s">
        <v>3319</v>
      </c>
      <c r="C877" s="1" t="s">
        <v>3320</v>
      </c>
      <c r="D877" s="1" t="s">
        <v>3986</v>
      </c>
      <c r="E877" s="1" t="s">
        <v>549</v>
      </c>
      <c r="F877" s="1" t="str">
        <f>VLOOKUP(Table6[[#This Row],[نام کارشناس دفتر فنی]],Table1[],3,0)</f>
        <v>مدیر کنترل فرآیند و کیفیت</v>
      </c>
      <c r="G877" s="1" t="s">
        <v>1540</v>
      </c>
      <c r="H877" s="1" t="str">
        <f>VLOOKUP(Table6[[#This Row],[نام شخص کارشناس نظارت]],Table1[],3,0)</f>
        <v>کارشناس تولید و فرایند نظارت</v>
      </c>
      <c r="I877" s="1">
        <f>COUNTIF(Table2[کد سیستم],Table6[[#This Row],[کد سیستم]])</f>
        <v>1</v>
      </c>
    </row>
    <row r="878" spans="1:9" x14ac:dyDescent="0.25">
      <c r="A878" s="1">
        <v>877</v>
      </c>
      <c r="B878" s="1" t="s">
        <v>3322</v>
      </c>
      <c r="C878" s="1" t="s">
        <v>3322</v>
      </c>
      <c r="D878" s="1" t="s">
        <v>3986</v>
      </c>
      <c r="E878" s="1" t="s">
        <v>549</v>
      </c>
      <c r="F878" s="1" t="str">
        <f>VLOOKUP(Table6[[#This Row],[نام کارشناس دفتر فنی]],Table1[],3,0)</f>
        <v>مدیر کنترل فرآیند و کیفیت</v>
      </c>
      <c r="G878" s="1" t="s">
        <v>1540</v>
      </c>
      <c r="H878" s="1" t="str">
        <f>VLOOKUP(Table6[[#This Row],[نام شخص کارشناس نظارت]],Table1[],3,0)</f>
        <v>کارشناس تولید و فرایند نظارت</v>
      </c>
      <c r="I878" s="1">
        <f>COUNTIF(Table2[کد سیستم],Table6[[#This Row],[کد سیستم]])</f>
        <v>1</v>
      </c>
    </row>
    <row r="879" spans="1:9" x14ac:dyDescent="0.25">
      <c r="A879" s="1">
        <v>878</v>
      </c>
      <c r="B879" s="1" t="s">
        <v>3324</v>
      </c>
      <c r="C879" s="1" t="s">
        <v>3324</v>
      </c>
      <c r="D879" s="1" t="s">
        <v>3986</v>
      </c>
      <c r="E879" s="1" t="s">
        <v>549</v>
      </c>
      <c r="F879" s="1" t="str">
        <f>VLOOKUP(Table6[[#This Row],[نام کارشناس دفتر فنی]],Table1[],3,0)</f>
        <v>مدیر کنترل فرآیند و کیفیت</v>
      </c>
      <c r="G879" s="1" t="s">
        <v>1540</v>
      </c>
      <c r="H879" s="1" t="str">
        <f>VLOOKUP(Table6[[#This Row],[نام شخص کارشناس نظارت]],Table1[],3,0)</f>
        <v>کارشناس تولید و فرایند نظارت</v>
      </c>
      <c r="I879" s="1">
        <f>COUNTIF(Table2[کد سیستم],Table6[[#This Row],[کد سیستم]])</f>
        <v>1</v>
      </c>
    </row>
    <row r="880" spans="1:9" x14ac:dyDescent="0.25">
      <c r="A880" s="1">
        <v>879</v>
      </c>
      <c r="B880" s="1" t="s">
        <v>3326</v>
      </c>
      <c r="C880" s="1" t="s">
        <v>3326</v>
      </c>
      <c r="D880" s="1" t="s">
        <v>3986</v>
      </c>
      <c r="E880" s="1" t="s">
        <v>549</v>
      </c>
      <c r="F880" s="1" t="str">
        <f>VLOOKUP(Table6[[#This Row],[نام کارشناس دفتر فنی]],Table1[],3,0)</f>
        <v>مدیر کنترل فرآیند و کیفیت</v>
      </c>
      <c r="G880" s="1" t="s">
        <v>1540</v>
      </c>
      <c r="H880" s="1" t="str">
        <f>VLOOKUP(Table6[[#This Row],[نام شخص کارشناس نظارت]],Table1[],3,0)</f>
        <v>کارشناس تولید و فرایند نظارت</v>
      </c>
      <c r="I880" s="1">
        <f>COUNTIF(Table2[کد سیستم],Table6[[#This Row],[کد سیستم]])</f>
        <v>1</v>
      </c>
    </row>
    <row r="881" spans="1:9" x14ac:dyDescent="0.25">
      <c r="A881" s="1">
        <v>880</v>
      </c>
      <c r="B881" s="1" t="s">
        <v>3328</v>
      </c>
      <c r="C881" s="1" t="s">
        <v>3328</v>
      </c>
      <c r="D881" s="1" t="s">
        <v>3986</v>
      </c>
      <c r="E881" s="1" t="s">
        <v>549</v>
      </c>
      <c r="F881" s="1" t="str">
        <f>VLOOKUP(Table6[[#This Row],[نام کارشناس دفتر فنی]],Table1[],3,0)</f>
        <v>مدیر کنترل فرآیند و کیفیت</v>
      </c>
      <c r="G881" s="1" t="s">
        <v>1540</v>
      </c>
      <c r="H881" s="1" t="str">
        <f>VLOOKUP(Table6[[#This Row],[نام شخص کارشناس نظارت]],Table1[],3,0)</f>
        <v>کارشناس تولید و فرایند نظارت</v>
      </c>
      <c r="I881" s="1">
        <f>COUNTIF(Table2[کد سیستم],Table6[[#This Row],[کد سیستم]])</f>
        <v>1</v>
      </c>
    </row>
    <row r="882" spans="1:9" x14ac:dyDescent="0.25">
      <c r="A882" s="1">
        <v>881</v>
      </c>
      <c r="B882" s="1" t="s">
        <v>3330</v>
      </c>
      <c r="C882" s="1" t="s">
        <v>3330</v>
      </c>
      <c r="D882" s="1" t="s">
        <v>3986</v>
      </c>
      <c r="E882" s="1" t="s">
        <v>549</v>
      </c>
      <c r="F882" s="1" t="str">
        <f>VLOOKUP(Table6[[#This Row],[نام کارشناس دفتر فنی]],Table1[],3,0)</f>
        <v>مدیر کنترل فرآیند و کیفیت</v>
      </c>
      <c r="G882" s="1" t="s">
        <v>1540</v>
      </c>
      <c r="H882" s="1" t="str">
        <f>VLOOKUP(Table6[[#This Row],[نام شخص کارشناس نظارت]],Table1[],3,0)</f>
        <v>کارشناس تولید و فرایند نظارت</v>
      </c>
      <c r="I882" s="1">
        <f>COUNTIF(Table2[کد سیستم],Table6[[#This Row],[کد سیستم]])</f>
        <v>1</v>
      </c>
    </row>
    <row r="883" spans="1:9" x14ac:dyDescent="0.25">
      <c r="A883" s="1">
        <v>882</v>
      </c>
      <c r="B883" s="1" t="s">
        <v>3332</v>
      </c>
      <c r="C883" s="1" t="s">
        <v>3332</v>
      </c>
      <c r="D883" s="1" t="s">
        <v>3986</v>
      </c>
      <c r="E883" s="1" t="s">
        <v>549</v>
      </c>
      <c r="F883" s="1" t="str">
        <f>VLOOKUP(Table6[[#This Row],[نام کارشناس دفتر فنی]],Table1[],3,0)</f>
        <v>مدیر کنترل فرآیند و کیفیت</v>
      </c>
      <c r="G883" s="1" t="s">
        <v>1540</v>
      </c>
      <c r="H883" s="1" t="str">
        <f>VLOOKUP(Table6[[#This Row],[نام شخص کارشناس نظارت]],Table1[],3,0)</f>
        <v>کارشناس تولید و فرایند نظارت</v>
      </c>
      <c r="I883" s="1">
        <f>COUNTIF(Table2[کد سیستم],Table6[[#This Row],[کد سیستم]])</f>
        <v>1</v>
      </c>
    </row>
    <row r="884" spans="1:9" x14ac:dyDescent="0.25">
      <c r="A884" s="1">
        <v>883</v>
      </c>
      <c r="B884" s="1" t="s">
        <v>3334</v>
      </c>
      <c r="C884" s="1" t="s">
        <v>3334</v>
      </c>
      <c r="D884" s="1" t="s">
        <v>3986</v>
      </c>
      <c r="E884" s="1" t="s">
        <v>549</v>
      </c>
      <c r="F884" s="1" t="str">
        <f>VLOOKUP(Table6[[#This Row],[نام کارشناس دفتر فنی]],Table1[],3,0)</f>
        <v>مدیر کنترل فرآیند و کیفیت</v>
      </c>
      <c r="G884" s="1" t="s">
        <v>1540</v>
      </c>
      <c r="H884" s="1" t="str">
        <f>VLOOKUP(Table6[[#This Row],[نام شخص کارشناس نظارت]],Table1[],3,0)</f>
        <v>کارشناس تولید و فرایند نظارت</v>
      </c>
      <c r="I884" s="1">
        <f>COUNTIF(Table2[کد سیستم],Table6[[#This Row],[کد سیستم]])</f>
        <v>1</v>
      </c>
    </row>
    <row r="885" spans="1:9" x14ac:dyDescent="0.25">
      <c r="A885" s="1">
        <v>884</v>
      </c>
      <c r="B885" s="1" t="s">
        <v>3336</v>
      </c>
      <c r="C885" s="1" t="s">
        <v>3336</v>
      </c>
      <c r="D885" s="1" t="s">
        <v>3986</v>
      </c>
      <c r="E885" s="1" t="s">
        <v>549</v>
      </c>
      <c r="F885" s="1" t="str">
        <f>VLOOKUP(Table6[[#This Row],[نام کارشناس دفتر فنی]],Table1[],3,0)</f>
        <v>مدیر کنترل فرآیند و کیفیت</v>
      </c>
      <c r="G885" s="1" t="s">
        <v>1540</v>
      </c>
      <c r="H885" s="1" t="str">
        <f>VLOOKUP(Table6[[#This Row],[نام شخص کارشناس نظارت]],Table1[],3,0)</f>
        <v>کارشناس تولید و فرایند نظارت</v>
      </c>
      <c r="I885" s="1">
        <f>COUNTIF(Table2[کد سیستم],Table6[[#This Row],[کد سیستم]])</f>
        <v>1</v>
      </c>
    </row>
    <row r="886" spans="1:9" x14ac:dyDescent="0.25">
      <c r="A886" s="1">
        <v>885</v>
      </c>
      <c r="B886" s="1" t="s">
        <v>3338</v>
      </c>
      <c r="C886" s="1" t="s">
        <v>3338</v>
      </c>
      <c r="D886" s="1" t="s">
        <v>3986</v>
      </c>
      <c r="E886" s="1" t="s">
        <v>549</v>
      </c>
      <c r="F886" s="1" t="str">
        <f>VLOOKUP(Table6[[#This Row],[نام کارشناس دفتر فنی]],Table1[],3,0)</f>
        <v>مدیر کنترل فرآیند و کیفیت</v>
      </c>
      <c r="G886" s="1" t="s">
        <v>1540</v>
      </c>
      <c r="H886" s="1" t="str">
        <f>VLOOKUP(Table6[[#This Row],[نام شخص کارشناس نظارت]],Table1[],3,0)</f>
        <v>کارشناس تولید و فرایند نظارت</v>
      </c>
      <c r="I886" s="1">
        <f>COUNTIF(Table2[کد سیستم],Table6[[#This Row],[کد سیستم]])</f>
        <v>1</v>
      </c>
    </row>
    <row r="887" spans="1:9" x14ac:dyDescent="0.25">
      <c r="A887" s="1">
        <v>886</v>
      </c>
      <c r="B887" s="1" t="s">
        <v>3340</v>
      </c>
      <c r="C887" s="1" t="s">
        <v>3340</v>
      </c>
      <c r="D887" s="1" t="s">
        <v>3986</v>
      </c>
      <c r="E887" s="1" t="s">
        <v>549</v>
      </c>
      <c r="F887" s="1" t="str">
        <f>VLOOKUP(Table6[[#This Row],[نام کارشناس دفتر فنی]],Table1[],3,0)</f>
        <v>مدیر کنترل فرآیند و کیفیت</v>
      </c>
      <c r="G887" s="1" t="s">
        <v>1540</v>
      </c>
      <c r="H887" s="1" t="str">
        <f>VLOOKUP(Table6[[#This Row],[نام شخص کارشناس نظارت]],Table1[],3,0)</f>
        <v>کارشناس تولید و فرایند نظارت</v>
      </c>
      <c r="I887" s="1">
        <f>COUNTIF(Table2[کد سیستم],Table6[[#This Row],[کد سیستم]])</f>
        <v>1</v>
      </c>
    </row>
    <row r="888" spans="1:9" x14ac:dyDescent="0.25">
      <c r="A888" s="1">
        <v>887</v>
      </c>
      <c r="B888" s="1" t="s">
        <v>3342</v>
      </c>
      <c r="C888" s="1" t="s">
        <v>3342</v>
      </c>
      <c r="D888" s="1" t="s">
        <v>3986</v>
      </c>
      <c r="E888" s="1" t="s">
        <v>549</v>
      </c>
      <c r="F888" s="1" t="str">
        <f>VLOOKUP(Table6[[#This Row],[نام کارشناس دفتر فنی]],Table1[],3,0)</f>
        <v>مدیر کنترل فرآیند و کیفیت</v>
      </c>
      <c r="G888" s="1" t="s">
        <v>1540</v>
      </c>
      <c r="H888" s="1" t="str">
        <f>VLOOKUP(Table6[[#This Row],[نام شخص کارشناس نظارت]],Table1[],3,0)</f>
        <v>کارشناس تولید و فرایند نظارت</v>
      </c>
      <c r="I888" s="1">
        <f>COUNTIF(Table2[کد سیستم],Table6[[#This Row],[کد سیستم]])</f>
        <v>1</v>
      </c>
    </row>
    <row r="889" spans="1:9" x14ac:dyDescent="0.25">
      <c r="A889" s="1">
        <v>888</v>
      </c>
      <c r="B889" s="1" t="s">
        <v>3344</v>
      </c>
      <c r="C889" s="1" t="s">
        <v>3344</v>
      </c>
      <c r="D889" s="1" t="s">
        <v>3986</v>
      </c>
      <c r="E889" s="1" t="s">
        <v>549</v>
      </c>
      <c r="F889" s="1" t="str">
        <f>VLOOKUP(Table6[[#This Row],[نام کارشناس دفتر فنی]],Table1[],3,0)</f>
        <v>مدیر کنترل فرآیند و کیفیت</v>
      </c>
      <c r="G889" s="1" t="s">
        <v>1540</v>
      </c>
      <c r="H889" s="1" t="str">
        <f>VLOOKUP(Table6[[#This Row],[نام شخص کارشناس نظارت]],Table1[],3,0)</f>
        <v>کارشناس تولید و فرایند نظارت</v>
      </c>
      <c r="I889" s="1">
        <f>COUNTIF(Table2[کد سیستم],Table6[[#This Row],[کد سیستم]])</f>
        <v>1</v>
      </c>
    </row>
    <row r="890" spans="1:9" x14ac:dyDescent="0.25">
      <c r="A890" s="1">
        <v>889</v>
      </c>
      <c r="B890" s="1" t="s">
        <v>3346</v>
      </c>
      <c r="C890" s="1" t="s">
        <v>3346</v>
      </c>
      <c r="D890" s="1" t="s">
        <v>3986</v>
      </c>
      <c r="E890" s="1" t="s">
        <v>549</v>
      </c>
      <c r="F890" s="1" t="str">
        <f>VLOOKUP(Table6[[#This Row],[نام کارشناس دفتر فنی]],Table1[],3,0)</f>
        <v>مدیر کنترل فرآیند و کیفیت</v>
      </c>
      <c r="G890" s="1" t="s">
        <v>1540</v>
      </c>
      <c r="H890" s="1" t="str">
        <f>VLOOKUP(Table6[[#This Row],[نام شخص کارشناس نظارت]],Table1[],3,0)</f>
        <v>کارشناس تولید و فرایند نظارت</v>
      </c>
      <c r="I890" s="1">
        <f>COUNTIF(Table2[کد سیستم],Table6[[#This Row],[کد سیستم]])</f>
        <v>1</v>
      </c>
    </row>
    <row r="891" spans="1:9" x14ac:dyDescent="0.25">
      <c r="A891" s="1">
        <v>890</v>
      </c>
      <c r="B891" s="1" t="s">
        <v>3348</v>
      </c>
      <c r="C891" s="1" t="s">
        <v>3348</v>
      </c>
      <c r="D891" s="1" t="s">
        <v>3986</v>
      </c>
      <c r="E891" s="1" t="s">
        <v>549</v>
      </c>
      <c r="F891" s="1" t="str">
        <f>VLOOKUP(Table6[[#This Row],[نام کارشناس دفتر فنی]],Table1[],3,0)</f>
        <v>مدیر کنترل فرآیند و کیفیت</v>
      </c>
      <c r="G891" s="1" t="s">
        <v>1540</v>
      </c>
      <c r="H891" s="1" t="str">
        <f>VLOOKUP(Table6[[#This Row],[نام شخص کارشناس نظارت]],Table1[],3,0)</f>
        <v>کارشناس تولید و فرایند نظارت</v>
      </c>
      <c r="I891" s="1">
        <f>COUNTIF(Table2[کد سیستم],Table6[[#This Row],[کد سیستم]])</f>
        <v>1</v>
      </c>
    </row>
    <row r="892" spans="1:9" x14ac:dyDescent="0.25">
      <c r="A892" s="1">
        <v>891</v>
      </c>
      <c r="B892" s="1" t="s">
        <v>3350</v>
      </c>
      <c r="C892" s="1" t="s">
        <v>3350</v>
      </c>
      <c r="D892" s="1" t="s">
        <v>3986</v>
      </c>
      <c r="E892" s="1" t="s">
        <v>549</v>
      </c>
      <c r="F892" s="1" t="str">
        <f>VLOOKUP(Table6[[#This Row],[نام کارشناس دفتر فنی]],Table1[],3,0)</f>
        <v>مدیر کنترل فرآیند و کیفیت</v>
      </c>
      <c r="G892" s="1" t="s">
        <v>1540</v>
      </c>
      <c r="H892" s="1" t="str">
        <f>VLOOKUP(Table6[[#This Row],[نام شخص کارشناس نظارت]],Table1[],3,0)</f>
        <v>کارشناس تولید و فرایند نظارت</v>
      </c>
      <c r="I892" s="1">
        <f>COUNTIF(Table2[کد سیستم],Table6[[#This Row],[کد سیستم]])</f>
        <v>1</v>
      </c>
    </row>
    <row r="893" spans="1:9" x14ac:dyDescent="0.25">
      <c r="A893" s="1">
        <v>892</v>
      </c>
      <c r="B893" s="1" t="s">
        <v>3352</v>
      </c>
      <c r="C893" s="1" t="s">
        <v>3352</v>
      </c>
      <c r="D893" s="1" t="s">
        <v>3986</v>
      </c>
      <c r="E893" s="1" t="s">
        <v>549</v>
      </c>
      <c r="F893" s="1" t="str">
        <f>VLOOKUP(Table6[[#This Row],[نام کارشناس دفتر فنی]],Table1[],3,0)</f>
        <v>مدیر کنترل فرآیند و کیفیت</v>
      </c>
      <c r="G893" s="1" t="s">
        <v>1540</v>
      </c>
      <c r="H893" s="1" t="str">
        <f>VLOOKUP(Table6[[#This Row],[نام شخص کارشناس نظارت]],Table1[],3,0)</f>
        <v>کارشناس تولید و فرایند نظارت</v>
      </c>
      <c r="I893" s="1">
        <f>COUNTIF(Table2[کد سیستم],Table6[[#This Row],[کد سیستم]])</f>
        <v>1</v>
      </c>
    </row>
    <row r="894" spans="1:9" x14ac:dyDescent="0.25">
      <c r="A894" s="1">
        <v>893</v>
      </c>
      <c r="B894" s="1" t="s">
        <v>3354</v>
      </c>
      <c r="C894" s="1" t="s">
        <v>3354</v>
      </c>
      <c r="D894" s="1" t="s">
        <v>3986</v>
      </c>
      <c r="E894" s="1" t="s">
        <v>549</v>
      </c>
      <c r="F894" s="1" t="str">
        <f>VLOOKUP(Table6[[#This Row],[نام کارشناس دفتر فنی]],Table1[],3,0)</f>
        <v>مدیر کنترل فرآیند و کیفیت</v>
      </c>
      <c r="G894" s="1" t="s">
        <v>1540</v>
      </c>
      <c r="H894" s="1" t="str">
        <f>VLOOKUP(Table6[[#This Row],[نام شخص کارشناس نظارت]],Table1[],3,0)</f>
        <v>کارشناس تولید و فرایند نظارت</v>
      </c>
      <c r="I894" s="1">
        <f>COUNTIF(Table2[کد سیستم],Table6[[#This Row],[کد سیستم]])</f>
        <v>1</v>
      </c>
    </row>
    <row r="895" spans="1:9" x14ac:dyDescent="0.25">
      <c r="A895" s="1">
        <v>894</v>
      </c>
      <c r="B895" s="1" t="s">
        <v>3356</v>
      </c>
      <c r="C895" s="1" t="s">
        <v>3357</v>
      </c>
      <c r="D895" s="1" t="s">
        <v>3986</v>
      </c>
      <c r="E895" s="1" t="s">
        <v>549</v>
      </c>
      <c r="F895" s="1" t="str">
        <f>VLOOKUP(Table6[[#This Row],[نام کارشناس دفتر فنی]],Table1[],3,0)</f>
        <v>مدیر کنترل فرآیند و کیفیت</v>
      </c>
      <c r="G895" s="1" t="s">
        <v>1540</v>
      </c>
      <c r="H895" s="1" t="str">
        <f>VLOOKUP(Table6[[#This Row],[نام شخص کارشناس نظارت]],Table1[],3,0)</f>
        <v>کارشناس تولید و فرایند نظارت</v>
      </c>
      <c r="I895" s="1">
        <f>COUNTIF(Table2[کد سیستم],Table6[[#This Row],[کد سیستم]])</f>
        <v>1</v>
      </c>
    </row>
    <row r="896" spans="1:9" x14ac:dyDescent="0.25">
      <c r="A896" s="1">
        <v>895</v>
      </c>
      <c r="B896" s="1" t="s">
        <v>3359</v>
      </c>
      <c r="C896" s="1" t="s">
        <v>3359</v>
      </c>
      <c r="D896" s="1" t="s">
        <v>3986</v>
      </c>
      <c r="E896" s="1" t="s">
        <v>549</v>
      </c>
      <c r="F896" s="1" t="str">
        <f>VLOOKUP(Table6[[#This Row],[نام کارشناس دفتر فنی]],Table1[],3,0)</f>
        <v>مدیر کنترل فرآیند و کیفیت</v>
      </c>
      <c r="G896" s="1" t="s">
        <v>1540</v>
      </c>
      <c r="H896" s="1" t="str">
        <f>VLOOKUP(Table6[[#This Row],[نام شخص کارشناس نظارت]],Table1[],3,0)</f>
        <v>کارشناس تولید و فرایند نظارت</v>
      </c>
      <c r="I896" s="1">
        <f>COUNTIF(Table2[کد سیستم],Table6[[#This Row],[کد سیستم]])</f>
        <v>1</v>
      </c>
    </row>
    <row r="897" spans="1:9" x14ac:dyDescent="0.25">
      <c r="A897" s="1">
        <v>896</v>
      </c>
      <c r="B897" s="1" t="s">
        <v>3361</v>
      </c>
      <c r="C897" s="1" t="s">
        <v>3361</v>
      </c>
      <c r="D897" s="1" t="s">
        <v>3986</v>
      </c>
      <c r="E897" s="1" t="s">
        <v>549</v>
      </c>
      <c r="F897" s="1" t="str">
        <f>VLOOKUP(Table6[[#This Row],[نام کارشناس دفتر فنی]],Table1[],3,0)</f>
        <v>مدیر کنترل فرآیند و کیفیت</v>
      </c>
      <c r="G897" s="1" t="s">
        <v>1540</v>
      </c>
      <c r="H897" s="1" t="str">
        <f>VLOOKUP(Table6[[#This Row],[نام شخص کارشناس نظارت]],Table1[],3,0)</f>
        <v>کارشناس تولید و فرایند نظارت</v>
      </c>
      <c r="I897" s="1">
        <f>COUNTIF(Table2[کد سیستم],Table6[[#This Row],[کد سیستم]])</f>
        <v>1</v>
      </c>
    </row>
    <row r="898" spans="1:9" x14ac:dyDescent="0.25">
      <c r="A898" s="1">
        <v>897</v>
      </c>
      <c r="B898" s="1" t="s">
        <v>3363</v>
      </c>
      <c r="C898" s="1" t="s">
        <v>3363</v>
      </c>
      <c r="D898" s="1" t="s">
        <v>3986</v>
      </c>
      <c r="E898" s="1" t="s">
        <v>549</v>
      </c>
      <c r="F898" s="1" t="str">
        <f>VLOOKUP(Table6[[#This Row],[نام کارشناس دفتر فنی]],Table1[],3,0)</f>
        <v>مدیر کنترل فرآیند و کیفیت</v>
      </c>
      <c r="G898" s="1" t="s">
        <v>1540</v>
      </c>
      <c r="H898" s="1" t="str">
        <f>VLOOKUP(Table6[[#This Row],[نام شخص کارشناس نظارت]],Table1[],3,0)</f>
        <v>کارشناس تولید و فرایند نظارت</v>
      </c>
      <c r="I898" s="1">
        <f>COUNTIF(Table2[کد سیستم],Table6[[#This Row],[کد سیستم]])</f>
        <v>1</v>
      </c>
    </row>
    <row r="899" spans="1:9" x14ac:dyDescent="0.25">
      <c r="A899" s="1">
        <v>898</v>
      </c>
      <c r="B899" s="1" t="s">
        <v>3365</v>
      </c>
      <c r="C899" s="1" t="s">
        <v>3365</v>
      </c>
      <c r="D899" s="1" t="s">
        <v>3986</v>
      </c>
      <c r="E899" s="1" t="s">
        <v>549</v>
      </c>
      <c r="F899" s="1" t="str">
        <f>VLOOKUP(Table6[[#This Row],[نام کارشناس دفتر فنی]],Table1[],3,0)</f>
        <v>مدیر کنترل فرآیند و کیفیت</v>
      </c>
      <c r="G899" s="1" t="s">
        <v>1540</v>
      </c>
      <c r="H899" s="1" t="str">
        <f>VLOOKUP(Table6[[#This Row],[نام شخص کارشناس نظارت]],Table1[],3,0)</f>
        <v>کارشناس تولید و فرایند نظارت</v>
      </c>
      <c r="I899" s="1">
        <f>COUNTIF(Table2[کد سیستم],Table6[[#This Row],[کد سیستم]])</f>
        <v>1</v>
      </c>
    </row>
    <row r="900" spans="1:9" x14ac:dyDescent="0.25">
      <c r="A900" s="1">
        <v>899</v>
      </c>
      <c r="B900" s="1" t="s">
        <v>3367</v>
      </c>
      <c r="C900" s="1" t="s">
        <v>3367</v>
      </c>
      <c r="D900" s="1" t="s">
        <v>3986</v>
      </c>
      <c r="E900" s="1" t="s">
        <v>549</v>
      </c>
      <c r="F900" s="1" t="str">
        <f>VLOOKUP(Table6[[#This Row],[نام کارشناس دفتر فنی]],Table1[],3,0)</f>
        <v>مدیر کنترل فرآیند و کیفیت</v>
      </c>
      <c r="G900" s="1" t="s">
        <v>1540</v>
      </c>
      <c r="H900" s="1" t="str">
        <f>VLOOKUP(Table6[[#This Row],[نام شخص کارشناس نظارت]],Table1[],3,0)</f>
        <v>کارشناس تولید و فرایند نظارت</v>
      </c>
      <c r="I900" s="1">
        <f>COUNTIF(Table2[کد سیستم],Table6[[#This Row],[کد سیستم]])</f>
        <v>1</v>
      </c>
    </row>
    <row r="901" spans="1:9" x14ac:dyDescent="0.25">
      <c r="A901" s="1">
        <v>900</v>
      </c>
      <c r="B901" s="1" t="s">
        <v>3369</v>
      </c>
      <c r="C901" s="1" t="s">
        <v>3369</v>
      </c>
      <c r="D901" s="1" t="s">
        <v>3986</v>
      </c>
      <c r="E901" s="1" t="s">
        <v>549</v>
      </c>
      <c r="F901" s="1" t="str">
        <f>VLOOKUP(Table6[[#This Row],[نام کارشناس دفتر فنی]],Table1[],3,0)</f>
        <v>مدیر کنترل فرآیند و کیفیت</v>
      </c>
      <c r="G901" s="1" t="s">
        <v>1540</v>
      </c>
      <c r="H901" s="1" t="str">
        <f>VLOOKUP(Table6[[#This Row],[نام شخص کارشناس نظارت]],Table1[],3,0)</f>
        <v>کارشناس تولید و فرایند نظارت</v>
      </c>
      <c r="I901" s="1">
        <f>COUNTIF(Table2[کد سیستم],Table6[[#This Row],[کد سیستم]])</f>
        <v>1</v>
      </c>
    </row>
    <row r="902" spans="1:9" x14ac:dyDescent="0.25">
      <c r="A902" s="1">
        <v>901</v>
      </c>
      <c r="B902" s="1" t="s">
        <v>3371</v>
      </c>
      <c r="C902" s="1" t="s">
        <v>3371</v>
      </c>
      <c r="D902" s="1" t="s">
        <v>3986</v>
      </c>
      <c r="E902" s="1" t="s">
        <v>549</v>
      </c>
      <c r="F902" s="1" t="str">
        <f>VLOOKUP(Table6[[#This Row],[نام کارشناس دفتر فنی]],Table1[],3,0)</f>
        <v>مدیر کنترل فرآیند و کیفیت</v>
      </c>
      <c r="G902" s="1" t="s">
        <v>1540</v>
      </c>
      <c r="H902" s="1" t="str">
        <f>VLOOKUP(Table6[[#This Row],[نام شخص کارشناس نظارت]],Table1[],3,0)</f>
        <v>کارشناس تولید و فرایند نظارت</v>
      </c>
      <c r="I902" s="1">
        <f>COUNTIF(Table2[کد سیستم],Table6[[#This Row],[کد سیستم]])</f>
        <v>1</v>
      </c>
    </row>
    <row r="903" spans="1:9" x14ac:dyDescent="0.25">
      <c r="A903" s="1">
        <v>902</v>
      </c>
      <c r="B903" s="1" t="s">
        <v>3373</v>
      </c>
      <c r="C903" s="1" t="s">
        <v>3373</v>
      </c>
      <c r="D903" s="1" t="s">
        <v>3986</v>
      </c>
      <c r="E903" s="1" t="s">
        <v>549</v>
      </c>
      <c r="F903" s="1" t="str">
        <f>VLOOKUP(Table6[[#This Row],[نام کارشناس دفتر فنی]],Table1[],3,0)</f>
        <v>مدیر کنترل فرآیند و کیفیت</v>
      </c>
      <c r="G903" s="1" t="s">
        <v>1540</v>
      </c>
      <c r="H903" s="1" t="str">
        <f>VLOOKUP(Table6[[#This Row],[نام شخص کارشناس نظارت]],Table1[],3,0)</f>
        <v>کارشناس تولید و فرایند نظارت</v>
      </c>
      <c r="I903" s="1">
        <f>COUNTIF(Table2[کد سیستم],Table6[[#This Row],[کد سیستم]])</f>
        <v>1</v>
      </c>
    </row>
    <row r="904" spans="1:9" x14ac:dyDescent="0.25">
      <c r="A904" s="1">
        <v>903</v>
      </c>
      <c r="B904" s="1" t="s">
        <v>3375</v>
      </c>
      <c r="C904" s="1" t="s">
        <v>3375</v>
      </c>
      <c r="D904" s="1" t="s">
        <v>3986</v>
      </c>
      <c r="E904" s="1" t="s">
        <v>549</v>
      </c>
      <c r="F904" s="1" t="str">
        <f>VLOOKUP(Table6[[#This Row],[نام کارشناس دفتر فنی]],Table1[],3,0)</f>
        <v>مدیر کنترل فرآیند و کیفیت</v>
      </c>
      <c r="G904" s="1" t="s">
        <v>1540</v>
      </c>
      <c r="H904" s="1" t="str">
        <f>VLOOKUP(Table6[[#This Row],[نام شخص کارشناس نظارت]],Table1[],3,0)</f>
        <v>کارشناس تولید و فرایند نظارت</v>
      </c>
      <c r="I904" s="1">
        <f>COUNTIF(Table2[کد سیستم],Table6[[#This Row],[کد سیستم]])</f>
        <v>1</v>
      </c>
    </row>
    <row r="905" spans="1:9" x14ac:dyDescent="0.25">
      <c r="A905" s="1">
        <v>904</v>
      </c>
      <c r="B905" s="1" t="s">
        <v>3377</v>
      </c>
      <c r="C905" s="1" t="s">
        <v>3377</v>
      </c>
      <c r="D905" s="1" t="s">
        <v>3986</v>
      </c>
      <c r="E905" s="1" t="s">
        <v>549</v>
      </c>
      <c r="F905" s="1" t="str">
        <f>VLOOKUP(Table6[[#This Row],[نام کارشناس دفتر فنی]],Table1[],3,0)</f>
        <v>مدیر کنترل فرآیند و کیفیت</v>
      </c>
      <c r="G905" s="1" t="s">
        <v>1540</v>
      </c>
      <c r="H905" s="1" t="str">
        <f>VLOOKUP(Table6[[#This Row],[نام شخص کارشناس نظارت]],Table1[],3,0)</f>
        <v>کارشناس تولید و فرایند نظارت</v>
      </c>
      <c r="I905" s="1">
        <f>COUNTIF(Table2[کد سیستم],Table6[[#This Row],[کد سیستم]])</f>
        <v>1</v>
      </c>
    </row>
    <row r="906" spans="1:9" x14ac:dyDescent="0.25">
      <c r="A906" s="1">
        <v>905</v>
      </c>
      <c r="B906" s="1" t="s">
        <v>3379</v>
      </c>
      <c r="C906" s="1" t="s">
        <v>3379</v>
      </c>
      <c r="D906" s="1" t="s">
        <v>3986</v>
      </c>
      <c r="E906" s="1" t="s">
        <v>549</v>
      </c>
      <c r="F906" s="1" t="str">
        <f>VLOOKUP(Table6[[#This Row],[نام کارشناس دفتر فنی]],Table1[],3,0)</f>
        <v>مدیر کنترل فرآیند و کیفیت</v>
      </c>
      <c r="G906" s="1" t="s">
        <v>1540</v>
      </c>
      <c r="H906" s="1" t="str">
        <f>VLOOKUP(Table6[[#This Row],[نام شخص کارشناس نظارت]],Table1[],3,0)</f>
        <v>کارشناس تولید و فرایند نظارت</v>
      </c>
      <c r="I906" s="1">
        <f>COUNTIF(Table2[کد سیستم],Table6[[#This Row],[کد سیستم]])</f>
        <v>1</v>
      </c>
    </row>
    <row r="907" spans="1:9" x14ac:dyDescent="0.25">
      <c r="A907" s="1">
        <v>906</v>
      </c>
      <c r="B907" s="1" t="s">
        <v>3381</v>
      </c>
      <c r="C907" s="1" t="s">
        <v>3381</v>
      </c>
      <c r="D907" s="1" t="s">
        <v>3986</v>
      </c>
      <c r="E907" s="1" t="s">
        <v>549</v>
      </c>
      <c r="F907" s="1" t="str">
        <f>VLOOKUP(Table6[[#This Row],[نام کارشناس دفتر فنی]],Table1[],3,0)</f>
        <v>مدیر کنترل فرآیند و کیفیت</v>
      </c>
      <c r="G907" s="1" t="s">
        <v>1540</v>
      </c>
      <c r="H907" s="1" t="str">
        <f>VLOOKUP(Table6[[#This Row],[نام شخص کارشناس نظارت]],Table1[],3,0)</f>
        <v>کارشناس تولید و فرایند نظارت</v>
      </c>
      <c r="I907" s="1">
        <f>COUNTIF(Table2[کد سیستم],Table6[[#This Row],[کد سیستم]])</f>
        <v>1</v>
      </c>
    </row>
    <row r="908" spans="1:9" x14ac:dyDescent="0.25">
      <c r="A908" s="1">
        <v>907</v>
      </c>
      <c r="B908" s="1" t="s">
        <v>3383</v>
      </c>
      <c r="C908" s="1" t="s">
        <v>3383</v>
      </c>
      <c r="D908" s="1" t="s">
        <v>3986</v>
      </c>
      <c r="E908" s="1" t="s">
        <v>549</v>
      </c>
      <c r="F908" s="1" t="str">
        <f>VLOOKUP(Table6[[#This Row],[نام کارشناس دفتر فنی]],Table1[],3,0)</f>
        <v>مدیر کنترل فرآیند و کیفیت</v>
      </c>
      <c r="G908" s="1" t="s">
        <v>1540</v>
      </c>
      <c r="H908" s="1" t="str">
        <f>VLOOKUP(Table6[[#This Row],[نام شخص کارشناس نظارت]],Table1[],3,0)</f>
        <v>کارشناس تولید و فرایند نظارت</v>
      </c>
      <c r="I908" s="1">
        <f>COUNTIF(Table2[کد سیستم],Table6[[#This Row],[کد سیستم]])</f>
        <v>1</v>
      </c>
    </row>
    <row r="909" spans="1:9" x14ac:dyDescent="0.25">
      <c r="A909" s="1">
        <v>908</v>
      </c>
      <c r="B909" s="1" t="s">
        <v>3385</v>
      </c>
      <c r="C909" s="1" t="s">
        <v>3385</v>
      </c>
      <c r="D909" s="1" t="s">
        <v>3986</v>
      </c>
      <c r="E909" s="1" t="s">
        <v>549</v>
      </c>
      <c r="F909" s="1" t="str">
        <f>VLOOKUP(Table6[[#This Row],[نام کارشناس دفتر فنی]],Table1[],3,0)</f>
        <v>مدیر کنترل فرآیند و کیفیت</v>
      </c>
      <c r="G909" s="1" t="s">
        <v>1540</v>
      </c>
      <c r="H909" s="1" t="str">
        <f>VLOOKUP(Table6[[#This Row],[نام شخص کارشناس نظارت]],Table1[],3,0)</f>
        <v>کارشناس تولید و فرایند نظارت</v>
      </c>
      <c r="I909" s="1">
        <f>COUNTIF(Table2[کد سیستم],Table6[[#This Row],[کد سیستم]])</f>
        <v>1</v>
      </c>
    </row>
    <row r="910" spans="1:9" x14ac:dyDescent="0.25">
      <c r="A910" s="1">
        <v>909</v>
      </c>
      <c r="B910" s="1" t="s">
        <v>3387</v>
      </c>
      <c r="C910" s="1" t="s">
        <v>3387</v>
      </c>
      <c r="D910" s="1" t="s">
        <v>3986</v>
      </c>
      <c r="E910" s="1" t="s">
        <v>549</v>
      </c>
      <c r="F910" s="1" t="str">
        <f>VLOOKUP(Table6[[#This Row],[نام کارشناس دفتر فنی]],Table1[],3,0)</f>
        <v>مدیر کنترل فرآیند و کیفیت</v>
      </c>
      <c r="G910" s="1" t="s">
        <v>1540</v>
      </c>
      <c r="H910" s="1" t="str">
        <f>VLOOKUP(Table6[[#This Row],[نام شخص کارشناس نظارت]],Table1[],3,0)</f>
        <v>کارشناس تولید و فرایند نظارت</v>
      </c>
      <c r="I910" s="1">
        <f>COUNTIF(Table2[کد سیستم],Table6[[#This Row],[کد سیستم]])</f>
        <v>1</v>
      </c>
    </row>
    <row r="911" spans="1:9" x14ac:dyDescent="0.25">
      <c r="A911" s="1">
        <v>910</v>
      </c>
      <c r="B911" s="1" t="s">
        <v>3389</v>
      </c>
      <c r="C911" s="1" t="s">
        <v>3389</v>
      </c>
      <c r="D911" s="1" t="s">
        <v>3986</v>
      </c>
      <c r="E911" s="1" t="s">
        <v>549</v>
      </c>
      <c r="F911" s="1" t="str">
        <f>VLOOKUP(Table6[[#This Row],[نام کارشناس دفتر فنی]],Table1[],3,0)</f>
        <v>مدیر کنترل فرآیند و کیفیت</v>
      </c>
      <c r="G911" s="1" t="s">
        <v>1540</v>
      </c>
      <c r="H911" s="1" t="str">
        <f>VLOOKUP(Table6[[#This Row],[نام شخص کارشناس نظارت]],Table1[],3,0)</f>
        <v>کارشناس تولید و فرایند نظارت</v>
      </c>
      <c r="I911" s="1">
        <f>COUNTIF(Table2[کد سیستم],Table6[[#This Row],[کد سیستم]])</f>
        <v>1</v>
      </c>
    </row>
    <row r="912" spans="1:9" x14ac:dyDescent="0.25">
      <c r="A912" s="1">
        <v>911</v>
      </c>
      <c r="B912" s="1" t="s">
        <v>3391</v>
      </c>
      <c r="C912" s="1" t="s">
        <v>3391</v>
      </c>
      <c r="D912" s="1" t="s">
        <v>3986</v>
      </c>
      <c r="E912" s="1" t="s">
        <v>549</v>
      </c>
      <c r="F912" s="1" t="str">
        <f>VLOOKUP(Table6[[#This Row],[نام کارشناس دفتر فنی]],Table1[],3,0)</f>
        <v>مدیر کنترل فرآیند و کیفیت</v>
      </c>
      <c r="G912" s="1" t="s">
        <v>1540</v>
      </c>
      <c r="H912" s="1" t="str">
        <f>VLOOKUP(Table6[[#This Row],[نام شخص کارشناس نظارت]],Table1[],3,0)</f>
        <v>کارشناس تولید و فرایند نظارت</v>
      </c>
      <c r="I912" s="1">
        <f>COUNTIF(Table2[کد سیستم],Table6[[#This Row],[کد سیستم]])</f>
        <v>1</v>
      </c>
    </row>
    <row r="913" spans="1:9" x14ac:dyDescent="0.25">
      <c r="A913" s="1">
        <v>912</v>
      </c>
      <c r="B913" s="1" t="s">
        <v>3393</v>
      </c>
      <c r="C913" s="1" t="s">
        <v>3393</v>
      </c>
      <c r="D913" s="1" t="s">
        <v>3986</v>
      </c>
      <c r="E913" s="1" t="s">
        <v>549</v>
      </c>
      <c r="F913" s="1" t="str">
        <f>VLOOKUP(Table6[[#This Row],[نام کارشناس دفتر فنی]],Table1[],3,0)</f>
        <v>مدیر کنترل فرآیند و کیفیت</v>
      </c>
      <c r="G913" s="1" t="s">
        <v>1540</v>
      </c>
      <c r="H913" s="1" t="str">
        <f>VLOOKUP(Table6[[#This Row],[نام شخص کارشناس نظارت]],Table1[],3,0)</f>
        <v>کارشناس تولید و فرایند نظارت</v>
      </c>
      <c r="I913" s="1">
        <f>COUNTIF(Table2[کد سیستم],Table6[[#This Row],[کد سیستم]])</f>
        <v>1</v>
      </c>
    </row>
    <row r="914" spans="1:9" x14ac:dyDescent="0.25">
      <c r="A914" s="1">
        <v>913</v>
      </c>
      <c r="B914" s="1" t="s">
        <v>3395</v>
      </c>
      <c r="C914" s="1" t="s">
        <v>3395</v>
      </c>
      <c r="D914" s="1" t="s">
        <v>3986</v>
      </c>
      <c r="E914" s="1" t="s">
        <v>549</v>
      </c>
      <c r="F914" s="1" t="str">
        <f>VLOOKUP(Table6[[#This Row],[نام کارشناس دفتر فنی]],Table1[],3,0)</f>
        <v>مدیر کنترل فرآیند و کیفیت</v>
      </c>
      <c r="G914" s="1" t="s">
        <v>1540</v>
      </c>
      <c r="H914" s="1" t="str">
        <f>VLOOKUP(Table6[[#This Row],[نام شخص کارشناس نظارت]],Table1[],3,0)</f>
        <v>کارشناس تولید و فرایند نظارت</v>
      </c>
      <c r="I914" s="1">
        <f>COUNTIF(Table2[کد سیستم],Table6[[#This Row],[کد سیستم]])</f>
        <v>1</v>
      </c>
    </row>
    <row r="915" spans="1:9" x14ac:dyDescent="0.25">
      <c r="A915" s="1">
        <v>914</v>
      </c>
      <c r="B915" s="1" t="s">
        <v>3397</v>
      </c>
      <c r="C915" s="1" t="s">
        <v>3397</v>
      </c>
      <c r="D915" s="1" t="s">
        <v>3986</v>
      </c>
      <c r="E915" s="1" t="s">
        <v>549</v>
      </c>
      <c r="F915" s="1" t="str">
        <f>VLOOKUP(Table6[[#This Row],[نام کارشناس دفتر فنی]],Table1[],3,0)</f>
        <v>مدیر کنترل فرآیند و کیفیت</v>
      </c>
      <c r="G915" s="1" t="s">
        <v>1540</v>
      </c>
      <c r="H915" s="1" t="str">
        <f>VLOOKUP(Table6[[#This Row],[نام شخص کارشناس نظارت]],Table1[],3,0)</f>
        <v>کارشناس تولید و فرایند نظارت</v>
      </c>
      <c r="I915" s="1">
        <f>COUNTIF(Table2[کد سیستم],Table6[[#This Row],[کد سیستم]])</f>
        <v>1</v>
      </c>
    </row>
    <row r="916" spans="1:9" x14ac:dyDescent="0.25">
      <c r="A916" s="1">
        <v>915</v>
      </c>
      <c r="B916" s="1" t="s">
        <v>3399</v>
      </c>
      <c r="C916" s="1" t="s">
        <v>3399</v>
      </c>
      <c r="D916" s="1" t="s">
        <v>3986</v>
      </c>
      <c r="E916" s="1" t="s">
        <v>549</v>
      </c>
      <c r="F916" s="1" t="str">
        <f>VLOOKUP(Table6[[#This Row],[نام کارشناس دفتر فنی]],Table1[],3,0)</f>
        <v>مدیر کنترل فرآیند و کیفیت</v>
      </c>
      <c r="G916" s="1" t="s">
        <v>1540</v>
      </c>
      <c r="H916" s="1" t="str">
        <f>VLOOKUP(Table6[[#This Row],[نام شخص کارشناس نظارت]],Table1[],3,0)</f>
        <v>کارشناس تولید و فرایند نظارت</v>
      </c>
      <c r="I916" s="1">
        <f>COUNTIF(Table2[کد سیستم],Table6[[#This Row],[کد سیستم]])</f>
        <v>1</v>
      </c>
    </row>
    <row r="917" spans="1:9" x14ac:dyDescent="0.25">
      <c r="A917" s="1">
        <v>916</v>
      </c>
      <c r="B917" s="1" t="s">
        <v>3401</v>
      </c>
      <c r="C917" s="1" t="s">
        <v>3401</v>
      </c>
      <c r="D917" s="1" t="s">
        <v>3986</v>
      </c>
      <c r="E917" s="1" t="s">
        <v>549</v>
      </c>
      <c r="F917" s="1" t="str">
        <f>VLOOKUP(Table6[[#This Row],[نام کارشناس دفتر فنی]],Table1[],3,0)</f>
        <v>مدیر کنترل فرآیند و کیفیت</v>
      </c>
      <c r="G917" s="1" t="s">
        <v>1540</v>
      </c>
      <c r="H917" s="1" t="str">
        <f>VLOOKUP(Table6[[#This Row],[نام شخص کارشناس نظارت]],Table1[],3,0)</f>
        <v>کارشناس تولید و فرایند نظارت</v>
      </c>
      <c r="I917" s="1">
        <f>COUNTIF(Table2[کد سیستم],Table6[[#This Row],[کد سیستم]])</f>
        <v>1</v>
      </c>
    </row>
    <row r="918" spans="1:9" x14ac:dyDescent="0.25">
      <c r="A918" s="1">
        <v>917</v>
      </c>
      <c r="B918" s="1" t="s">
        <v>3403</v>
      </c>
      <c r="C918" s="1" t="s">
        <v>3403</v>
      </c>
      <c r="D918" s="1" t="s">
        <v>3986</v>
      </c>
      <c r="E918" s="1" t="s">
        <v>549</v>
      </c>
      <c r="F918" s="1" t="str">
        <f>VLOOKUP(Table6[[#This Row],[نام کارشناس دفتر فنی]],Table1[],3,0)</f>
        <v>مدیر کنترل فرآیند و کیفیت</v>
      </c>
      <c r="G918" s="1" t="s">
        <v>1540</v>
      </c>
      <c r="H918" s="1" t="str">
        <f>VLOOKUP(Table6[[#This Row],[نام شخص کارشناس نظارت]],Table1[],3,0)</f>
        <v>کارشناس تولید و فرایند نظارت</v>
      </c>
      <c r="I918" s="1">
        <f>COUNTIF(Table2[کد سیستم],Table6[[#This Row],[کد سیستم]])</f>
        <v>1</v>
      </c>
    </row>
    <row r="919" spans="1:9" x14ac:dyDescent="0.25">
      <c r="A919" s="1">
        <v>918</v>
      </c>
      <c r="B919" s="1" t="s">
        <v>3405</v>
      </c>
      <c r="C919" s="1" t="s">
        <v>3405</v>
      </c>
      <c r="D919" s="1" t="s">
        <v>3986</v>
      </c>
      <c r="E919" s="1" t="s">
        <v>549</v>
      </c>
      <c r="F919" s="1" t="str">
        <f>VLOOKUP(Table6[[#This Row],[نام کارشناس دفتر فنی]],Table1[],3,0)</f>
        <v>مدیر کنترل فرآیند و کیفیت</v>
      </c>
      <c r="G919" s="1" t="s">
        <v>1540</v>
      </c>
      <c r="H919" s="1" t="str">
        <f>VLOOKUP(Table6[[#This Row],[نام شخص کارشناس نظارت]],Table1[],3,0)</f>
        <v>کارشناس تولید و فرایند نظارت</v>
      </c>
      <c r="I919" s="1">
        <f>COUNTIF(Table2[کد سیستم],Table6[[#This Row],[کد سیستم]])</f>
        <v>1</v>
      </c>
    </row>
    <row r="920" spans="1:9" x14ac:dyDescent="0.25">
      <c r="A920" s="1">
        <v>919</v>
      </c>
      <c r="B920" s="1" t="s">
        <v>3407</v>
      </c>
      <c r="C920" s="1" t="s">
        <v>3407</v>
      </c>
      <c r="D920" s="1" t="s">
        <v>3986</v>
      </c>
      <c r="E920" s="1" t="s">
        <v>549</v>
      </c>
      <c r="F920" s="1" t="str">
        <f>VLOOKUP(Table6[[#This Row],[نام کارشناس دفتر فنی]],Table1[],3,0)</f>
        <v>مدیر کنترل فرآیند و کیفیت</v>
      </c>
      <c r="G920" s="1" t="s">
        <v>1540</v>
      </c>
      <c r="H920" s="1" t="str">
        <f>VLOOKUP(Table6[[#This Row],[نام شخص کارشناس نظارت]],Table1[],3,0)</f>
        <v>کارشناس تولید و فرایند نظارت</v>
      </c>
      <c r="I920" s="1">
        <f>COUNTIF(Table2[کد سیستم],Table6[[#This Row],[کد سیستم]])</f>
        <v>1</v>
      </c>
    </row>
    <row r="921" spans="1:9" x14ac:dyDescent="0.25">
      <c r="A921" s="1">
        <v>920</v>
      </c>
      <c r="B921" s="1" t="s">
        <v>3409</v>
      </c>
      <c r="C921" s="1" t="s">
        <v>3409</v>
      </c>
      <c r="D921" s="1" t="s">
        <v>3986</v>
      </c>
      <c r="E921" s="1" t="s">
        <v>549</v>
      </c>
      <c r="F921" s="1" t="str">
        <f>VLOOKUP(Table6[[#This Row],[نام کارشناس دفتر فنی]],Table1[],3,0)</f>
        <v>مدیر کنترل فرآیند و کیفیت</v>
      </c>
      <c r="G921" s="1" t="s">
        <v>1540</v>
      </c>
      <c r="H921" s="1" t="str">
        <f>VLOOKUP(Table6[[#This Row],[نام شخص کارشناس نظارت]],Table1[],3,0)</f>
        <v>کارشناس تولید و فرایند نظارت</v>
      </c>
      <c r="I921" s="1">
        <f>COUNTIF(Table2[کد سیستم],Table6[[#This Row],[کد سیستم]])</f>
        <v>1</v>
      </c>
    </row>
    <row r="922" spans="1:9" x14ac:dyDescent="0.25">
      <c r="A922" s="1">
        <v>921</v>
      </c>
      <c r="B922" s="1" t="s">
        <v>3411</v>
      </c>
      <c r="C922" s="1" t="s">
        <v>3411</v>
      </c>
      <c r="D922" s="1" t="s">
        <v>3986</v>
      </c>
      <c r="E922" s="1" t="s">
        <v>549</v>
      </c>
      <c r="F922" s="1" t="str">
        <f>VLOOKUP(Table6[[#This Row],[نام کارشناس دفتر فنی]],Table1[],3,0)</f>
        <v>مدیر کنترل فرآیند و کیفیت</v>
      </c>
      <c r="G922" s="1" t="s">
        <v>1540</v>
      </c>
      <c r="H922" s="1" t="str">
        <f>VLOOKUP(Table6[[#This Row],[نام شخص کارشناس نظارت]],Table1[],3,0)</f>
        <v>کارشناس تولید و فرایند نظارت</v>
      </c>
      <c r="I922" s="1">
        <f>COUNTIF(Table2[کد سیستم],Table6[[#This Row],[کد سیستم]])</f>
        <v>1</v>
      </c>
    </row>
    <row r="923" spans="1:9" x14ac:dyDescent="0.25">
      <c r="A923" s="1">
        <v>922</v>
      </c>
      <c r="B923" s="1" t="s">
        <v>3413</v>
      </c>
      <c r="C923" s="1" t="s">
        <v>3413</v>
      </c>
      <c r="D923" s="1" t="s">
        <v>3986</v>
      </c>
      <c r="E923" s="1" t="s">
        <v>549</v>
      </c>
      <c r="F923" s="1" t="str">
        <f>VLOOKUP(Table6[[#This Row],[نام کارشناس دفتر فنی]],Table1[],3,0)</f>
        <v>مدیر کنترل فرآیند و کیفیت</v>
      </c>
      <c r="G923" s="1" t="s">
        <v>1540</v>
      </c>
      <c r="H923" s="1" t="str">
        <f>VLOOKUP(Table6[[#This Row],[نام شخص کارشناس نظارت]],Table1[],3,0)</f>
        <v>کارشناس تولید و فرایند نظارت</v>
      </c>
      <c r="I923" s="1">
        <f>COUNTIF(Table2[کد سیستم],Table6[[#This Row],[کد سیستم]])</f>
        <v>1</v>
      </c>
    </row>
    <row r="924" spans="1:9" x14ac:dyDescent="0.25">
      <c r="A924" s="1">
        <v>923</v>
      </c>
      <c r="B924" s="1" t="s">
        <v>3415</v>
      </c>
      <c r="C924" s="1" t="s">
        <v>3415</v>
      </c>
      <c r="D924" s="1" t="s">
        <v>3986</v>
      </c>
      <c r="E924" s="1" t="s">
        <v>549</v>
      </c>
      <c r="F924" s="1" t="str">
        <f>VLOOKUP(Table6[[#This Row],[نام کارشناس دفتر فنی]],Table1[],3,0)</f>
        <v>مدیر کنترل فرآیند و کیفیت</v>
      </c>
      <c r="G924" s="1" t="s">
        <v>1540</v>
      </c>
      <c r="H924" s="1" t="str">
        <f>VLOOKUP(Table6[[#This Row],[نام شخص کارشناس نظارت]],Table1[],3,0)</f>
        <v>کارشناس تولید و فرایند نظارت</v>
      </c>
      <c r="I924" s="1">
        <f>COUNTIF(Table2[کد سیستم],Table6[[#This Row],[کد سیستم]])</f>
        <v>1</v>
      </c>
    </row>
    <row r="925" spans="1:9" x14ac:dyDescent="0.25">
      <c r="A925" s="1">
        <v>924</v>
      </c>
      <c r="B925" s="1" t="s">
        <v>3417</v>
      </c>
      <c r="C925" s="1" t="s">
        <v>3417</v>
      </c>
      <c r="D925" s="1" t="s">
        <v>3986</v>
      </c>
      <c r="E925" s="1" t="s">
        <v>549</v>
      </c>
      <c r="F925" s="1" t="str">
        <f>VLOOKUP(Table6[[#This Row],[نام کارشناس دفتر فنی]],Table1[],3,0)</f>
        <v>مدیر کنترل فرآیند و کیفیت</v>
      </c>
      <c r="G925" s="1" t="s">
        <v>1540</v>
      </c>
      <c r="H925" s="1" t="str">
        <f>VLOOKUP(Table6[[#This Row],[نام شخص کارشناس نظارت]],Table1[],3,0)</f>
        <v>کارشناس تولید و فرایند نظارت</v>
      </c>
      <c r="I925" s="1">
        <f>COUNTIF(Table2[کد سیستم],Table6[[#This Row],[کد سیستم]])</f>
        <v>1</v>
      </c>
    </row>
    <row r="926" spans="1:9" x14ac:dyDescent="0.25">
      <c r="A926" s="1">
        <v>925</v>
      </c>
      <c r="B926" s="1" t="s">
        <v>3419</v>
      </c>
      <c r="C926" s="1" t="s">
        <v>3419</v>
      </c>
      <c r="D926" s="1" t="s">
        <v>3986</v>
      </c>
      <c r="E926" s="1" t="s">
        <v>549</v>
      </c>
      <c r="F926" s="1" t="str">
        <f>VLOOKUP(Table6[[#This Row],[نام کارشناس دفتر فنی]],Table1[],3,0)</f>
        <v>مدیر کنترل فرآیند و کیفیت</v>
      </c>
      <c r="G926" s="1" t="s">
        <v>1540</v>
      </c>
      <c r="H926" s="1" t="str">
        <f>VLOOKUP(Table6[[#This Row],[نام شخص کارشناس نظارت]],Table1[],3,0)</f>
        <v>کارشناس تولید و فرایند نظارت</v>
      </c>
      <c r="I926" s="1">
        <f>COUNTIF(Table2[کد سیستم],Table6[[#This Row],[کد سیستم]])</f>
        <v>1</v>
      </c>
    </row>
    <row r="927" spans="1:9" x14ac:dyDescent="0.25">
      <c r="A927" s="1">
        <v>926</v>
      </c>
      <c r="B927" s="1" t="s">
        <v>3421</v>
      </c>
      <c r="C927" s="1" t="s">
        <v>3421</v>
      </c>
      <c r="D927" s="1" t="s">
        <v>3986</v>
      </c>
      <c r="E927" s="1" t="s">
        <v>549</v>
      </c>
      <c r="F927" s="1" t="str">
        <f>VLOOKUP(Table6[[#This Row],[نام کارشناس دفتر فنی]],Table1[],3,0)</f>
        <v>مدیر کنترل فرآیند و کیفیت</v>
      </c>
      <c r="G927" s="1" t="s">
        <v>1540</v>
      </c>
      <c r="H927" s="1" t="str">
        <f>VLOOKUP(Table6[[#This Row],[نام شخص کارشناس نظارت]],Table1[],3,0)</f>
        <v>کارشناس تولید و فرایند نظارت</v>
      </c>
      <c r="I927" s="1">
        <f>COUNTIF(Table2[کد سیستم],Table6[[#This Row],[کد سیستم]])</f>
        <v>1</v>
      </c>
    </row>
    <row r="928" spans="1:9" x14ac:dyDescent="0.25">
      <c r="A928" s="1">
        <v>927</v>
      </c>
      <c r="B928" s="1" t="s">
        <v>3423</v>
      </c>
      <c r="C928" s="1" t="s">
        <v>3423</v>
      </c>
      <c r="D928" s="1" t="s">
        <v>3986</v>
      </c>
      <c r="E928" s="1" t="s">
        <v>549</v>
      </c>
      <c r="F928" s="1" t="str">
        <f>VLOOKUP(Table6[[#This Row],[نام کارشناس دفتر فنی]],Table1[],3,0)</f>
        <v>مدیر کنترل فرآیند و کیفیت</v>
      </c>
      <c r="G928" s="1" t="s">
        <v>1540</v>
      </c>
      <c r="H928" s="1" t="str">
        <f>VLOOKUP(Table6[[#This Row],[نام شخص کارشناس نظارت]],Table1[],3,0)</f>
        <v>کارشناس تولید و فرایند نظارت</v>
      </c>
      <c r="I928" s="1">
        <f>COUNTIF(Table2[کد سیستم],Table6[[#This Row],[کد سیستم]])</f>
        <v>1</v>
      </c>
    </row>
    <row r="929" spans="1:9" x14ac:dyDescent="0.25">
      <c r="A929" s="1">
        <v>928</v>
      </c>
      <c r="B929" s="1" t="s">
        <v>3425</v>
      </c>
      <c r="C929" s="1" t="s">
        <v>3425</v>
      </c>
      <c r="D929" s="1" t="s">
        <v>3986</v>
      </c>
      <c r="E929" s="1" t="s">
        <v>549</v>
      </c>
      <c r="F929" s="1" t="str">
        <f>VLOOKUP(Table6[[#This Row],[نام کارشناس دفتر فنی]],Table1[],3,0)</f>
        <v>مدیر کنترل فرآیند و کیفیت</v>
      </c>
      <c r="G929" s="1" t="s">
        <v>1540</v>
      </c>
      <c r="H929" s="1" t="str">
        <f>VLOOKUP(Table6[[#This Row],[نام شخص کارشناس نظارت]],Table1[],3,0)</f>
        <v>کارشناس تولید و فرایند نظارت</v>
      </c>
      <c r="I929" s="1">
        <f>COUNTIF(Table2[کد سیستم],Table6[[#This Row],[کد سیستم]])</f>
        <v>1</v>
      </c>
    </row>
    <row r="930" spans="1:9" x14ac:dyDescent="0.25">
      <c r="A930" s="1">
        <v>929</v>
      </c>
      <c r="B930" s="1" t="s">
        <v>3427</v>
      </c>
      <c r="C930" s="1" t="s">
        <v>3427</v>
      </c>
      <c r="D930" s="1" t="s">
        <v>3986</v>
      </c>
      <c r="E930" s="1" t="s">
        <v>549</v>
      </c>
      <c r="F930" s="1" t="str">
        <f>VLOOKUP(Table6[[#This Row],[نام کارشناس دفتر فنی]],Table1[],3,0)</f>
        <v>مدیر کنترل فرآیند و کیفیت</v>
      </c>
      <c r="G930" s="1" t="s">
        <v>1540</v>
      </c>
      <c r="H930" s="1" t="str">
        <f>VLOOKUP(Table6[[#This Row],[نام شخص کارشناس نظارت]],Table1[],3,0)</f>
        <v>کارشناس تولید و فرایند نظارت</v>
      </c>
      <c r="I930" s="1">
        <f>COUNTIF(Table2[کد سیستم],Table6[[#This Row],[کد سیستم]])</f>
        <v>1</v>
      </c>
    </row>
    <row r="931" spans="1:9" x14ac:dyDescent="0.25">
      <c r="A931" s="1">
        <v>930</v>
      </c>
      <c r="B931" s="1" t="s">
        <v>3429</v>
      </c>
      <c r="C931" s="1" t="s">
        <v>3429</v>
      </c>
      <c r="D931" s="1" t="s">
        <v>3986</v>
      </c>
      <c r="E931" s="1" t="s">
        <v>549</v>
      </c>
      <c r="F931" s="1" t="str">
        <f>VLOOKUP(Table6[[#This Row],[نام کارشناس دفتر فنی]],Table1[],3,0)</f>
        <v>مدیر کنترل فرآیند و کیفیت</v>
      </c>
      <c r="G931" s="1" t="s">
        <v>1540</v>
      </c>
      <c r="H931" s="1" t="str">
        <f>VLOOKUP(Table6[[#This Row],[نام شخص کارشناس نظارت]],Table1[],3,0)</f>
        <v>کارشناس تولید و فرایند نظارت</v>
      </c>
      <c r="I931" s="1">
        <f>COUNTIF(Table2[کد سیستم],Table6[[#This Row],[کد سیستم]])</f>
        <v>1</v>
      </c>
    </row>
    <row r="932" spans="1:9" x14ac:dyDescent="0.25">
      <c r="A932" s="1">
        <v>931</v>
      </c>
      <c r="B932" s="1" t="s">
        <v>3431</v>
      </c>
      <c r="C932" s="1" t="s">
        <v>3431</v>
      </c>
      <c r="D932" s="1" t="s">
        <v>3986</v>
      </c>
      <c r="E932" s="1" t="s">
        <v>549</v>
      </c>
      <c r="F932" s="1" t="str">
        <f>VLOOKUP(Table6[[#This Row],[نام کارشناس دفتر فنی]],Table1[],3,0)</f>
        <v>مدیر کنترل فرآیند و کیفیت</v>
      </c>
      <c r="G932" s="1" t="s">
        <v>1540</v>
      </c>
      <c r="H932" s="1" t="str">
        <f>VLOOKUP(Table6[[#This Row],[نام شخص کارشناس نظارت]],Table1[],3,0)</f>
        <v>کارشناس تولید و فرایند نظارت</v>
      </c>
      <c r="I932" s="1">
        <f>COUNTIF(Table2[کد سیستم],Table6[[#This Row],[کد سیستم]])</f>
        <v>1</v>
      </c>
    </row>
    <row r="933" spans="1:9" x14ac:dyDescent="0.25">
      <c r="A933" s="1">
        <v>932</v>
      </c>
      <c r="B933" s="1" t="s">
        <v>3433</v>
      </c>
      <c r="C933" s="1" t="s">
        <v>3433</v>
      </c>
      <c r="D933" s="1" t="s">
        <v>3986</v>
      </c>
      <c r="E933" s="1" t="s">
        <v>549</v>
      </c>
      <c r="F933" s="1" t="str">
        <f>VLOOKUP(Table6[[#This Row],[نام کارشناس دفتر فنی]],Table1[],3,0)</f>
        <v>مدیر کنترل فرآیند و کیفیت</v>
      </c>
      <c r="G933" s="1" t="s">
        <v>1540</v>
      </c>
      <c r="H933" s="1" t="str">
        <f>VLOOKUP(Table6[[#This Row],[نام شخص کارشناس نظارت]],Table1[],3,0)</f>
        <v>کارشناس تولید و فرایند نظارت</v>
      </c>
      <c r="I933" s="1">
        <f>COUNTIF(Table2[کد سیستم],Table6[[#This Row],[کد سیستم]])</f>
        <v>1</v>
      </c>
    </row>
    <row r="934" spans="1:9" x14ac:dyDescent="0.25">
      <c r="A934" s="1">
        <v>933</v>
      </c>
      <c r="B934" s="1" t="s">
        <v>3435</v>
      </c>
      <c r="C934" s="1" t="s">
        <v>3435</v>
      </c>
      <c r="D934" s="1" t="s">
        <v>3986</v>
      </c>
      <c r="E934" s="1" t="s">
        <v>549</v>
      </c>
      <c r="F934" s="1" t="str">
        <f>VLOOKUP(Table6[[#This Row],[نام کارشناس دفتر فنی]],Table1[],3,0)</f>
        <v>مدیر کنترل فرآیند و کیفیت</v>
      </c>
      <c r="G934" s="1" t="s">
        <v>1540</v>
      </c>
      <c r="H934" s="1" t="str">
        <f>VLOOKUP(Table6[[#This Row],[نام شخص کارشناس نظارت]],Table1[],3,0)</f>
        <v>کارشناس تولید و فرایند نظارت</v>
      </c>
      <c r="I934" s="1">
        <f>COUNTIF(Table2[کد سیستم],Table6[[#This Row],[کد سیستم]])</f>
        <v>1</v>
      </c>
    </row>
    <row r="935" spans="1:9" x14ac:dyDescent="0.25">
      <c r="A935" s="1">
        <v>934</v>
      </c>
      <c r="B935" s="1" t="s">
        <v>3437</v>
      </c>
      <c r="C935" s="1" t="s">
        <v>3437</v>
      </c>
      <c r="D935" s="1" t="s">
        <v>3986</v>
      </c>
      <c r="E935" s="1" t="s">
        <v>549</v>
      </c>
      <c r="F935" s="1" t="str">
        <f>VLOOKUP(Table6[[#This Row],[نام کارشناس دفتر فنی]],Table1[],3,0)</f>
        <v>مدیر کنترل فرآیند و کیفیت</v>
      </c>
      <c r="G935" s="1" t="s">
        <v>1540</v>
      </c>
      <c r="H935" s="1" t="str">
        <f>VLOOKUP(Table6[[#This Row],[نام شخص کارشناس نظارت]],Table1[],3,0)</f>
        <v>کارشناس تولید و فرایند نظارت</v>
      </c>
      <c r="I935" s="1">
        <f>COUNTIF(Table2[کد سیستم],Table6[[#This Row],[کد سیستم]])</f>
        <v>1</v>
      </c>
    </row>
    <row r="936" spans="1:9" x14ac:dyDescent="0.25">
      <c r="A936" s="1">
        <v>935</v>
      </c>
      <c r="B936" s="1" t="s">
        <v>3439</v>
      </c>
      <c r="C936" s="1" t="s">
        <v>3439</v>
      </c>
      <c r="D936" s="1" t="s">
        <v>3986</v>
      </c>
      <c r="E936" s="1" t="s">
        <v>549</v>
      </c>
      <c r="F936" s="1" t="str">
        <f>VLOOKUP(Table6[[#This Row],[نام کارشناس دفتر فنی]],Table1[],3,0)</f>
        <v>مدیر کنترل فرآیند و کیفیت</v>
      </c>
      <c r="G936" s="1" t="s">
        <v>1540</v>
      </c>
      <c r="H936" s="1" t="str">
        <f>VLOOKUP(Table6[[#This Row],[نام شخص کارشناس نظارت]],Table1[],3,0)</f>
        <v>کارشناس تولید و فرایند نظارت</v>
      </c>
      <c r="I936" s="1">
        <f>COUNTIF(Table2[کد سیستم],Table6[[#This Row],[کد سیستم]])</f>
        <v>1</v>
      </c>
    </row>
    <row r="937" spans="1:9" x14ac:dyDescent="0.25">
      <c r="A937" s="1">
        <v>936</v>
      </c>
      <c r="B937" s="1" t="s">
        <v>3441</v>
      </c>
      <c r="C937" s="1" t="s">
        <v>3441</v>
      </c>
      <c r="D937" s="1" t="s">
        <v>3986</v>
      </c>
      <c r="E937" s="1" t="s">
        <v>549</v>
      </c>
      <c r="F937" s="1" t="str">
        <f>VLOOKUP(Table6[[#This Row],[نام کارشناس دفتر فنی]],Table1[],3,0)</f>
        <v>مدیر کنترل فرآیند و کیفیت</v>
      </c>
      <c r="G937" s="1" t="s">
        <v>1540</v>
      </c>
      <c r="H937" s="1" t="str">
        <f>VLOOKUP(Table6[[#This Row],[نام شخص کارشناس نظارت]],Table1[],3,0)</f>
        <v>کارشناس تولید و فرایند نظارت</v>
      </c>
      <c r="I937" s="1">
        <f>COUNTIF(Table2[کد سیستم],Table6[[#This Row],[کد سیستم]])</f>
        <v>1</v>
      </c>
    </row>
    <row r="938" spans="1:9" x14ac:dyDescent="0.25">
      <c r="A938" s="1">
        <v>937</v>
      </c>
      <c r="B938" s="1" t="s">
        <v>3443</v>
      </c>
      <c r="C938" s="1" t="s">
        <v>3443</v>
      </c>
      <c r="D938" s="1" t="s">
        <v>3986</v>
      </c>
      <c r="E938" s="1" t="s">
        <v>549</v>
      </c>
      <c r="F938" s="1" t="str">
        <f>VLOOKUP(Table6[[#This Row],[نام کارشناس دفتر فنی]],Table1[],3,0)</f>
        <v>مدیر کنترل فرآیند و کیفیت</v>
      </c>
      <c r="G938" s="1" t="s">
        <v>1540</v>
      </c>
      <c r="H938" s="1" t="str">
        <f>VLOOKUP(Table6[[#This Row],[نام شخص کارشناس نظارت]],Table1[],3,0)</f>
        <v>کارشناس تولید و فرایند نظارت</v>
      </c>
      <c r="I938" s="1">
        <f>COUNTIF(Table2[کد سیستم],Table6[[#This Row],[کد سیستم]])</f>
        <v>1</v>
      </c>
    </row>
    <row r="939" spans="1:9" x14ac:dyDescent="0.25">
      <c r="A939" s="1">
        <v>938</v>
      </c>
      <c r="B939" s="1" t="s">
        <v>3445</v>
      </c>
      <c r="C939" s="1" t="s">
        <v>3445</v>
      </c>
      <c r="D939" s="1" t="s">
        <v>3986</v>
      </c>
      <c r="E939" s="1" t="s">
        <v>549</v>
      </c>
      <c r="F939" s="1" t="str">
        <f>VLOOKUP(Table6[[#This Row],[نام کارشناس دفتر فنی]],Table1[],3,0)</f>
        <v>مدیر کنترل فرآیند و کیفیت</v>
      </c>
      <c r="G939" s="1" t="s">
        <v>1540</v>
      </c>
      <c r="H939" s="1" t="str">
        <f>VLOOKUP(Table6[[#This Row],[نام شخص کارشناس نظارت]],Table1[],3,0)</f>
        <v>کارشناس تولید و فرایند نظارت</v>
      </c>
      <c r="I939" s="1">
        <f>COUNTIF(Table2[کد سیستم],Table6[[#This Row],[کد سیستم]])</f>
        <v>1</v>
      </c>
    </row>
    <row r="940" spans="1:9" x14ac:dyDescent="0.25">
      <c r="A940" s="1">
        <v>939</v>
      </c>
      <c r="B940" s="1" t="s">
        <v>3447</v>
      </c>
      <c r="C940" s="1" t="s">
        <v>3447</v>
      </c>
      <c r="D940" s="1" t="s">
        <v>3986</v>
      </c>
      <c r="E940" s="1" t="s">
        <v>549</v>
      </c>
      <c r="F940" s="1" t="str">
        <f>VLOOKUP(Table6[[#This Row],[نام کارشناس دفتر فنی]],Table1[],3,0)</f>
        <v>مدیر کنترل فرآیند و کیفیت</v>
      </c>
      <c r="G940" s="1" t="s">
        <v>1540</v>
      </c>
      <c r="H940" s="1" t="str">
        <f>VLOOKUP(Table6[[#This Row],[نام شخص کارشناس نظارت]],Table1[],3,0)</f>
        <v>کارشناس تولید و فرایند نظارت</v>
      </c>
      <c r="I940" s="1">
        <f>COUNTIF(Table2[کد سیستم],Table6[[#This Row],[کد سیستم]])</f>
        <v>1</v>
      </c>
    </row>
    <row r="941" spans="1:9" x14ac:dyDescent="0.25">
      <c r="A941" s="1">
        <v>940</v>
      </c>
      <c r="B941" s="1" t="s">
        <v>3449</v>
      </c>
      <c r="C941" s="1" t="s">
        <v>3449</v>
      </c>
      <c r="D941" s="1" t="s">
        <v>3986</v>
      </c>
      <c r="E941" s="1" t="s">
        <v>549</v>
      </c>
      <c r="F941" s="1" t="str">
        <f>VLOOKUP(Table6[[#This Row],[نام کارشناس دفتر فنی]],Table1[],3,0)</f>
        <v>مدیر کنترل فرآیند و کیفیت</v>
      </c>
      <c r="G941" s="1" t="s">
        <v>1540</v>
      </c>
      <c r="H941" s="1" t="str">
        <f>VLOOKUP(Table6[[#This Row],[نام شخص کارشناس نظارت]],Table1[],3,0)</f>
        <v>کارشناس تولید و فرایند نظارت</v>
      </c>
      <c r="I941" s="1">
        <f>COUNTIF(Table2[کد سیستم],Table6[[#This Row],[کد سیستم]])</f>
        <v>1</v>
      </c>
    </row>
    <row r="942" spans="1:9" x14ac:dyDescent="0.25">
      <c r="A942" s="1">
        <v>941</v>
      </c>
      <c r="B942" s="1" t="s">
        <v>3451</v>
      </c>
      <c r="C942" s="1" t="s">
        <v>3451</v>
      </c>
      <c r="D942" s="1" t="s">
        <v>3986</v>
      </c>
      <c r="E942" s="1" t="s">
        <v>549</v>
      </c>
      <c r="F942" s="1" t="str">
        <f>VLOOKUP(Table6[[#This Row],[نام کارشناس دفتر فنی]],Table1[],3,0)</f>
        <v>مدیر کنترل فرآیند و کیفیت</v>
      </c>
      <c r="G942" s="1" t="s">
        <v>1540</v>
      </c>
      <c r="H942" s="1" t="str">
        <f>VLOOKUP(Table6[[#This Row],[نام شخص کارشناس نظارت]],Table1[],3,0)</f>
        <v>کارشناس تولید و فرایند نظارت</v>
      </c>
      <c r="I942" s="1">
        <f>COUNTIF(Table2[کد سیستم],Table6[[#This Row],[کد سیستم]])</f>
        <v>1</v>
      </c>
    </row>
    <row r="943" spans="1:9" x14ac:dyDescent="0.25">
      <c r="A943" s="1">
        <v>942</v>
      </c>
      <c r="B943" s="1" t="s">
        <v>3453</v>
      </c>
      <c r="C943" s="1" t="s">
        <v>3453</v>
      </c>
      <c r="D943" s="1" t="s">
        <v>3986</v>
      </c>
      <c r="E943" s="1" t="s">
        <v>549</v>
      </c>
      <c r="F943" s="1" t="str">
        <f>VLOOKUP(Table6[[#This Row],[نام کارشناس دفتر فنی]],Table1[],3,0)</f>
        <v>مدیر کنترل فرآیند و کیفیت</v>
      </c>
      <c r="G943" s="1" t="s">
        <v>1540</v>
      </c>
      <c r="H943" s="1" t="str">
        <f>VLOOKUP(Table6[[#This Row],[نام شخص کارشناس نظارت]],Table1[],3,0)</f>
        <v>کارشناس تولید و فرایند نظارت</v>
      </c>
      <c r="I943" s="1">
        <f>COUNTIF(Table2[کد سیستم],Table6[[#This Row],[کد سیستم]])</f>
        <v>1</v>
      </c>
    </row>
    <row r="944" spans="1:9" x14ac:dyDescent="0.25">
      <c r="A944" s="1">
        <v>943</v>
      </c>
      <c r="B944" s="1" t="s">
        <v>3455</v>
      </c>
      <c r="C944" s="1" t="s">
        <v>3455</v>
      </c>
      <c r="D944" s="1" t="s">
        <v>3986</v>
      </c>
      <c r="E944" s="1" t="s">
        <v>549</v>
      </c>
      <c r="F944" s="1" t="str">
        <f>VLOOKUP(Table6[[#This Row],[نام کارشناس دفتر فنی]],Table1[],3,0)</f>
        <v>مدیر کنترل فرآیند و کیفیت</v>
      </c>
      <c r="G944" s="1" t="s">
        <v>1540</v>
      </c>
      <c r="H944" s="1" t="str">
        <f>VLOOKUP(Table6[[#This Row],[نام شخص کارشناس نظارت]],Table1[],3,0)</f>
        <v>کارشناس تولید و فرایند نظارت</v>
      </c>
      <c r="I944" s="1">
        <f>COUNTIF(Table2[کد سیستم],Table6[[#This Row],[کد سیستم]])</f>
        <v>1</v>
      </c>
    </row>
    <row r="945" spans="1:9" x14ac:dyDescent="0.25">
      <c r="A945" s="1">
        <v>944</v>
      </c>
      <c r="B945" s="1" t="s">
        <v>3457</v>
      </c>
      <c r="C945" s="1" t="s">
        <v>3457</v>
      </c>
      <c r="D945" s="1" t="s">
        <v>3986</v>
      </c>
      <c r="E945" s="1" t="s">
        <v>549</v>
      </c>
      <c r="F945" s="1" t="str">
        <f>VLOOKUP(Table6[[#This Row],[نام کارشناس دفتر فنی]],Table1[],3,0)</f>
        <v>مدیر کنترل فرآیند و کیفیت</v>
      </c>
      <c r="G945" s="1" t="s">
        <v>1540</v>
      </c>
      <c r="H945" s="1" t="str">
        <f>VLOOKUP(Table6[[#This Row],[نام شخص کارشناس نظارت]],Table1[],3,0)</f>
        <v>کارشناس تولید و فرایند نظارت</v>
      </c>
      <c r="I945" s="1">
        <f>COUNTIF(Table2[کد سیستم],Table6[[#This Row],[کد سیستم]])</f>
        <v>1</v>
      </c>
    </row>
    <row r="946" spans="1:9" x14ac:dyDescent="0.25">
      <c r="A946" s="1">
        <v>945</v>
      </c>
      <c r="B946" s="1" t="s">
        <v>3459</v>
      </c>
      <c r="C946" s="1" t="s">
        <v>3459</v>
      </c>
      <c r="D946" s="1" t="s">
        <v>3986</v>
      </c>
      <c r="E946" s="1" t="s">
        <v>549</v>
      </c>
      <c r="F946" s="1" t="str">
        <f>VLOOKUP(Table6[[#This Row],[نام کارشناس دفتر فنی]],Table1[],3,0)</f>
        <v>مدیر کنترل فرآیند و کیفیت</v>
      </c>
      <c r="G946" s="1" t="s">
        <v>1540</v>
      </c>
      <c r="H946" s="1" t="str">
        <f>VLOOKUP(Table6[[#This Row],[نام شخص کارشناس نظارت]],Table1[],3,0)</f>
        <v>کارشناس تولید و فرایند نظارت</v>
      </c>
      <c r="I946" s="1">
        <f>COUNTIF(Table2[کد سیستم],Table6[[#This Row],[کد سیستم]])</f>
        <v>1</v>
      </c>
    </row>
    <row r="947" spans="1:9" x14ac:dyDescent="0.25">
      <c r="A947" s="1">
        <v>946</v>
      </c>
      <c r="B947" s="1" t="s">
        <v>3461</v>
      </c>
      <c r="C947" s="1" t="s">
        <v>3461</v>
      </c>
      <c r="D947" s="1" t="s">
        <v>3986</v>
      </c>
      <c r="E947" s="1" t="s">
        <v>549</v>
      </c>
      <c r="F947" s="1" t="str">
        <f>VLOOKUP(Table6[[#This Row],[نام کارشناس دفتر فنی]],Table1[],3,0)</f>
        <v>مدیر کنترل فرآیند و کیفیت</v>
      </c>
      <c r="G947" s="1" t="s">
        <v>1540</v>
      </c>
      <c r="H947" s="1" t="str">
        <f>VLOOKUP(Table6[[#This Row],[نام شخص کارشناس نظارت]],Table1[],3,0)</f>
        <v>کارشناس تولید و فرایند نظارت</v>
      </c>
      <c r="I947" s="1">
        <f>COUNTIF(Table2[کد سیستم],Table6[[#This Row],[کد سیستم]])</f>
        <v>1</v>
      </c>
    </row>
    <row r="948" spans="1:9" x14ac:dyDescent="0.25">
      <c r="A948" s="1">
        <v>947</v>
      </c>
      <c r="B948" s="1" t="s">
        <v>3463</v>
      </c>
      <c r="C948" s="1" t="s">
        <v>3463</v>
      </c>
      <c r="D948" s="1" t="s">
        <v>3986</v>
      </c>
      <c r="E948" s="1" t="s">
        <v>549</v>
      </c>
      <c r="F948" s="1" t="str">
        <f>VLOOKUP(Table6[[#This Row],[نام کارشناس دفتر فنی]],Table1[],3,0)</f>
        <v>مدیر کنترل فرآیند و کیفیت</v>
      </c>
      <c r="G948" s="1" t="s">
        <v>1540</v>
      </c>
      <c r="H948" s="1" t="str">
        <f>VLOOKUP(Table6[[#This Row],[نام شخص کارشناس نظارت]],Table1[],3,0)</f>
        <v>کارشناس تولید و فرایند نظارت</v>
      </c>
      <c r="I948" s="1">
        <f>COUNTIF(Table2[کد سیستم],Table6[[#This Row],[کد سیستم]])</f>
        <v>1</v>
      </c>
    </row>
    <row r="949" spans="1:9" x14ac:dyDescent="0.25">
      <c r="A949" s="1">
        <v>948</v>
      </c>
      <c r="B949" s="1" t="s">
        <v>3465</v>
      </c>
      <c r="C949" s="1" t="s">
        <v>3465</v>
      </c>
      <c r="D949" s="1" t="s">
        <v>3986</v>
      </c>
      <c r="E949" s="1" t="s">
        <v>549</v>
      </c>
      <c r="F949" s="1" t="str">
        <f>VLOOKUP(Table6[[#This Row],[نام کارشناس دفتر فنی]],Table1[],3,0)</f>
        <v>مدیر کنترل فرآیند و کیفیت</v>
      </c>
      <c r="G949" s="1" t="s">
        <v>1540</v>
      </c>
      <c r="H949" s="1" t="str">
        <f>VLOOKUP(Table6[[#This Row],[نام شخص کارشناس نظارت]],Table1[],3,0)</f>
        <v>کارشناس تولید و فرایند نظارت</v>
      </c>
      <c r="I949" s="1">
        <f>COUNTIF(Table2[کد سیستم],Table6[[#This Row],[کد سیستم]])</f>
        <v>1</v>
      </c>
    </row>
    <row r="950" spans="1:9" x14ac:dyDescent="0.25">
      <c r="A950" s="1">
        <v>949</v>
      </c>
      <c r="B950" s="1" t="s">
        <v>3467</v>
      </c>
      <c r="C950" s="1" t="s">
        <v>3467</v>
      </c>
      <c r="D950" s="1" t="s">
        <v>3986</v>
      </c>
      <c r="E950" s="1" t="s">
        <v>549</v>
      </c>
      <c r="F950" s="1" t="str">
        <f>VLOOKUP(Table6[[#This Row],[نام کارشناس دفتر فنی]],Table1[],3,0)</f>
        <v>مدیر کنترل فرآیند و کیفیت</v>
      </c>
      <c r="G950" s="1" t="s">
        <v>1540</v>
      </c>
      <c r="H950" s="1" t="str">
        <f>VLOOKUP(Table6[[#This Row],[نام شخص کارشناس نظارت]],Table1[],3,0)</f>
        <v>کارشناس تولید و فرایند نظارت</v>
      </c>
      <c r="I950" s="1">
        <f>COUNTIF(Table2[کد سیستم],Table6[[#This Row],[کد سیستم]])</f>
        <v>1</v>
      </c>
    </row>
    <row r="951" spans="1:9" x14ac:dyDescent="0.25">
      <c r="A951" s="1">
        <v>950</v>
      </c>
      <c r="B951" s="1" t="s">
        <v>3469</v>
      </c>
      <c r="C951" s="1" t="s">
        <v>3469</v>
      </c>
      <c r="D951" s="1" t="s">
        <v>3986</v>
      </c>
      <c r="E951" s="1" t="s">
        <v>549</v>
      </c>
      <c r="F951" s="1" t="str">
        <f>VLOOKUP(Table6[[#This Row],[نام کارشناس دفتر فنی]],Table1[],3,0)</f>
        <v>مدیر کنترل فرآیند و کیفیت</v>
      </c>
      <c r="G951" s="1" t="s">
        <v>1540</v>
      </c>
      <c r="H951" s="1" t="str">
        <f>VLOOKUP(Table6[[#This Row],[نام شخص کارشناس نظارت]],Table1[],3,0)</f>
        <v>کارشناس تولید و فرایند نظارت</v>
      </c>
      <c r="I951" s="1">
        <f>COUNTIF(Table2[کد سیستم],Table6[[#This Row],[کد سیستم]])</f>
        <v>1</v>
      </c>
    </row>
    <row r="952" spans="1:9" x14ac:dyDescent="0.25">
      <c r="A952" s="1">
        <v>951</v>
      </c>
      <c r="B952" s="1" t="s">
        <v>3471</v>
      </c>
      <c r="C952" s="1" t="s">
        <v>3471</v>
      </c>
      <c r="D952" s="1" t="s">
        <v>3986</v>
      </c>
      <c r="E952" s="1" t="s">
        <v>549</v>
      </c>
      <c r="F952" s="1" t="str">
        <f>VLOOKUP(Table6[[#This Row],[نام کارشناس دفتر فنی]],Table1[],3,0)</f>
        <v>مدیر کنترل فرآیند و کیفیت</v>
      </c>
      <c r="G952" s="1" t="s">
        <v>1540</v>
      </c>
      <c r="H952" s="1" t="str">
        <f>VLOOKUP(Table6[[#This Row],[نام شخص کارشناس نظارت]],Table1[],3,0)</f>
        <v>کارشناس تولید و فرایند نظارت</v>
      </c>
      <c r="I952" s="1">
        <f>COUNTIF(Table2[کد سیستم],Table6[[#This Row],[کد سیستم]])</f>
        <v>1</v>
      </c>
    </row>
    <row r="953" spans="1:9" x14ac:dyDescent="0.25">
      <c r="A953" s="1">
        <v>952</v>
      </c>
      <c r="B953" s="1" t="s">
        <v>3473</v>
      </c>
      <c r="C953" s="1" t="s">
        <v>3473</v>
      </c>
      <c r="D953" s="1" t="s">
        <v>3986</v>
      </c>
      <c r="E953" s="1" t="s">
        <v>549</v>
      </c>
      <c r="F953" s="1" t="str">
        <f>VLOOKUP(Table6[[#This Row],[نام کارشناس دفتر فنی]],Table1[],3,0)</f>
        <v>مدیر کنترل فرآیند و کیفیت</v>
      </c>
      <c r="G953" s="1" t="s">
        <v>1540</v>
      </c>
      <c r="H953" s="1" t="str">
        <f>VLOOKUP(Table6[[#This Row],[نام شخص کارشناس نظارت]],Table1[],3,0)</f>
        <v>کارشناس تولید و فرایند نظارت</v>
      </c>
      <c r="I953" s="1">
        <f>COUNTIF(Table2[کد سیستم],Table6[[#This Row],[کد سیستم]])</f>
        <v>1</v>
      </c>
    </row>
    <row r="954" spans="1:9" x14ac:dyDescent="0.25">
      <c r="A954" s="1">
        <v>953</v>
      </c>
      <c r="B954" s="1" t="s">
        <v>3475</v>
      </c>
      <c r="C954" s="1" t="s">
        <v>3475</v>
      </c>
      <c r="D954" s="1" t="s">
        <v>3986</v>
      </c>
      <c r="E954" s="1" t="s">
        <v>549</v>
      </c>
      <c r="F954" s="1" t="str">
        <f>VLOOKUP(Table6[[#This Row],[نام کارشناس دفتر فنی]],Table1[],3,0)</f>
        <v>مدیر کنترل فرآیند و کیفیت</v>
      </c>
      <c r="G954" s="1" t="s">
        <v>1540</v>
      </c>
      <c r="H954" s="1" t="str">
        <f>VLOOKUP(Table6[[#This Row],[نام شخص کارشناس نظارت]],Table1[],3,0)</f>
        <v>کارشناس تولید و فرایند نظارت</v>
      </c>
      <c r="I954" s="1">
        <f>COUNTIF(Table2[کد سیستم],Table6[[#This Row],[کد سیستم]])</f>
        <v>1</v>
      </c>
    </row>
    <row r="955" spans="1:9" x14ac:dyDescent="0.25">
      <c r="A955" s="1">
        <v>954</v>
      </c>
      <c r="B955" s="1" t="s">
        <v>3477</v>
      </c>
      <c r="C955" s="1" t="s">
        <v>3477</v>
      </c>
      <c r="D955" s="1" t="s">
        <v>3986</v>
      </c>
      <c r="E955" s="1" t="s">
        <v>549</v>
      </c>
      <c r="F955" s="1" t="str">
        <f>VLOOKUP(Table6[[#This Row],[نام کارشناس دفتر فنی]],Table1[],3,0)</f>
        <v>مدیر کنترل فرآیند و کیفیت</v>
      </c>
      <c r="G955" s="1" t="s">
        <v>1540</v>
      </c>
      <c r="H955" s="1" t="str">
        <f>VLOOKUP(Table6[[#This Row],[نام شخص کارشناس نظارت]],Table1[],3,0)</f>
        <v>کارشناس تولید و فرایند نظارت</v>
      </c>
      <c r="I955" s="1">
        <f>COUNTIF(Table2[کد سیستم],Table6[[#This Row],[کد سیستم]])</f>
        <v>1</v>
      </c>
    </row>
    <row r="956" spans="1:9" x14ac:dyDescent="0.25">
      <c r="A956" s="1">
        <v>955</v>
      </c>
      <c r="B956" s="1" t="s">
        <v>3479</v>
      </c>
      <c r="C956" s="1" t="s">
        <v>3479</v>
      </c>
      <c r="D956" s="1" t="s">
        <v>3986</v>
      </c>
      <c r="E956" s="1" t="s">
        <v>549</v>
      </c>
      <c r="F956" s="1" t="str">
        <f>VLOOKUP(Table6[[#This Row],[نام کارشناس دفتر فنی]],Table1[],3,0)</f>
        <v>مدیر کنترل فرآیند و کیفیت</v>
      </c>
      <c r="G956" s="1" t="s">
        <v>1540</v>
      </c>
      <c r="H956" s="1" t="str">
        <f>VLOOKUP(Table6[[#This Row],[نام شخص کارشناس نظارت]],Table1[],3,0)</f>
        <v>کارشناس تولید و فرایند نظارت</v>
      </c>
      <c r="I956" s="1">
        <f>COUNTIF(Table2[کد سیستم],Table6[[#This Row],[کد سیستم]])</f>
        <v>1</v>
      </c>
    </row>
    <row r="957" spans="1:9" x14ac:dyDescent="0.25">
      <c r="A957" s="1">
        <v>956</v>
      </c>
      <c r="B957" s="1" t="s">
        <v>3481</v>
      </c>
      <c r="C957" s="1" t="s">
        <v>3481</v>
      </c>
      <c r="D957" s="1" t="s">
        <v>3986</v>
      </c>
      <c r="E957" s="1" t="s">
        <v>549</v>
      </c>
      <c r="F957" s="1" t="str">
        <f>VLOOKUP(Table6[[#This Row],[نام کارشناس دفتر فنی]],Table1[],3,0)</f>
        <v>مدیر کنترل فرآیند و کیفیت</v>
      </c>
      <c r="G957" s="1" t="s">
        <v>1540</v>
      </c>
      <c r="H957" s="1" t="str">
        <f>VLOOKUP(Table6[[#This Row],[نام شخص کارشناس نظارت]],Table1[],3,0)</f>
        <v>کارشناس تولید و فرایند نظارت</v>
      </c>
      <c r="I957" s="1">
        <f>COUNTIF(Table2[کد سیستم],Table6[[#This Row],[کد سیستم]])</f>
        <v>1</v>
      </c>
    </row>
    <row r="958" spans="1:9" x14ac:dyDescent="0.25">
      <c r="A958" s="1">
        <v>957</v>
      </c>
      <c r="B958" s="1" t="s">
        <v>3483</v>
      </c>
      <c r="C958" s="1" t="s">
        <v>3483</v>
      </c>
      <c r="D958" s="1" t="s">
        <v>3986</v>
      </c>
      <c r="E958" s="1" t="s">
        <v>549</v>
      </c>
      <c r="F958" s="1" t="str">
        <f>VLOOKUP(Table6[[#This Row],[نام کارشناس دفتر فنی]],Table1[],3,0)</f>
        <v>مدیر کنترل فرآیند و کیفیت</v>
      </c>
      <c r="G958" s="1" t="s">
        <v>1540</v>
      </c>
      <c r="H958" s="1" t="str">
        <f>VLOOKUP(Table6[[#This Row],[نام شخص کارشناس نظارت]],Table1[],3,0)</f>
        <v>کارشناس تولید و فرایند نظارت</v>
      </c>
      <c r="I958" s="1">
        <f>COUNTIF(Table2[کد سیستم],Table6[[#This Row],[کد سیستم]])</f>
        <v>1</v>
      </c>
    </row>
    <row r="959" spans="1:9" x14ac:dyDescent="0.25">
      <c r="A959" s="1">
        <v>958</v>
      </c>
      <c r="B959" s="1" t="s">
        <v>3485</v>
      </c>
      <c r="C959" s="1" t="s">
        <v>3485</v>
      </c>
      <c r="D959" s="1" t="s">
        <v>3986</v>
      </c>
      <c r="E959" s="1" t="s">
        <v>549</v>
      </c>
      <c r="F959" s="1" t="str">
        <f>VLOOKUP(Table6[[#This Row],[نام کارشناس دفتر فنی]],Table1[],3,0)</f>
        <v>مدیر کنترل فرآیند و کیفیت</v>
      </c>
      <c r="G959" s="1" t="s">
        <v>1540</v>
      </c>
      <c r="H959" s="1" t="str">
        <f>VLOOKUP(Table6[[#This Row],[نام شخص کارشناس نظارت]],Table1[],3,0)</f>
        <v>کارشناس تولید و فرایند نظارت</v>
      </c>
      <c r="I959" s="1">
        <f>COUNTIF(Table2[کد سیستم],Table6[[#This Row],[کد سیستم]])</f>
        <v>1</v>
      </c>
    </row>
    <row r="960" spans="1:9" x14ac:dyDescent="0.25">
      <c r="A960" s="1">
        <v>959</v>
      </c>
      <c r="B960" s="1" t="s">
        <v>3487</v>
      </c>
      <c r="C960" s="1" t="s">
        <v>3487</v>
      </c>
      <c r="D960" s="1" t="s">
        <v>3986</v>
      </c>
      <c r="E960" s="1" t="s">
        <v>549</v>
      </c>
      <c r="F960" s="1" t="str">
        <f>VLOOKUP(Table6[[#This Row],[نام کارشناس دفتر فنی]],Table1[],3,0)</f>
        <v>مدیر کنترل فرآیند و کیفیت</v>
      </c>
      <c r="G960" s="1" t="s">
        <v>1540</v>
      </c>
      <c r="H960" s="1" t="str">
        <f>VLOOKUP(Table6[[#This Row],[نام شخص کارشناس نظارت]],Table1[],3,0)</f>
        <v>کارشناس تولید و فرایند نظارت</v>
      </c>
      <c r="I960" s="1">
        <f>COUNTIF(Table2[کد سیستم],Table6[[#This Row],[کد سیستم]])</f>
        <v>1</v>
      </c>
    </row>
    <row r="961" spans="1:9" x14ac:dyDescent="0.25">
      <c r="A961" s="1">
        <v>960</v>
      </c>
      <c r="B961" s="1" t="s">
        <v>3489</v>
      </c>
      <c r="C961" s="1" t="s">
        <v>3489</v>
      </c>
      <c r="D961" s="1" t="s">
        <v>3986</v>
      </c>
      <c r="E961" s="1" t="s">
        <v>549</v>
      </c>
      <c r="F961" s="1" t="str">
        <f>VLOOKUP(Table6[[#This Row],[نام کارشناس دفتر فنی]],Table1[],3,0)</f>
        <v>مدیر کنترل فرآیند و کیفیت</v>
      </c>
      <c r="G961" s="1" t="s">
        <v>1540</v>
      </c>
      <c r="H961" s="1" t="str">
        <f>VLOOKUP(Table6[[#This Row],[نام شخص کارشناس نظارت]],Table1[],3,0)</f>
        <v>کارشناس تولید و فرایند نظارت</v>
      </c>
      <c r="I961" s="1">
        <f>COUNTIF(Table2[کد سیستم],Table6[[#This Row],[کد سیستم]])</f>
        <v>1</v>
      </c>
    </row>
    <row r="962" spans="1:9" x14ac:dyDescent="0.25">
      <c r="A962" s="1">
        <v>961</v>
      </c>
      <c r="B962" s="1" t="s">
        <v>3491</v>
      </c>
      <c r="C962" s="1" t="s">
        <v>3491</v>
      </c>
      <c r="D962" s="1" t="s">
        <v>3986</v>
      </c>
      <c r="E962" s="1" t="s">
        <v>549</v>
      </c>
      <c r="F962" s="1" t="str">
        <f>VLOOKUP(Table6[[#This Row],[نام کارشناس دفتر فنی]],Table1[],3,0)</f>
        <v>مدیر کنترل فرآیند و کیفیت</v>
      </c>
      <c r="G962" s="1" t="s">
        <v>1540</v>
      </c>
      <c r="H962" s="1" t="str">
        <f>VLOOKUP(Table6[[#This Row],[نام شخص کارشناس نظارت]],Table1[],3,0)</f>
        <v>کارشناس تولید و فرایند نظارت</v>
      </c>
      <c r="I962" s="1">
        <f>COUNTIF(Table2[کد سیستم],Table6[[#This Row],[کد سیستم]])</f>
        <v>1</v>
      </c>
    </row>
    <row r="963" spans="1:9" x14ac:dyDescent="0.25">
      <c r="A963" s="1">
        <v>962</v>
      </c>
      <c r="B963" s="1" t="s">
        <v>3493</v>
      </c>
      <c r="C963" s="1" t="s">
        <v>3493</v>
      </c>
      <c r="D963" s="1" t="s">
        <v>3986</v>
      </c>
      <c r="E963" s="1" t="s">
        <v>549</v>
      </c>
      <c r="F963" s="1" t="str">
        <f>VLOOKUP(Table6[[#This Row],[نام کارشناس دفتر فنی]],Table1[],3,0)</f>
        <v>مدیر کنترل فرآیند و کیفیت</v>
      </c>
      <c r="G963" s="1" t="s">
        <v>1540</v>
      </c>
      <c r="H963" s="1" t="str">
        <f>VLOOKUP(Table6[[#This Row],[نام شخص کارشناس نظارت]],Table1[],3,0)</f>
        <v>کارشناس تولید و فرایند نظارت</v>
      </c>
      <c r="I963" s="1">
        <f>COUNTIF(Table2[کد سیستم],Table6[[#This Row],[کد سیستم]])</f>
        <v>1</v>
      </c>
    </row>
    <row r="964" spans="1:9" x14ac:dyDescent="0.25">
      <c r="A964" s="1">
        <v>963</v>
      </c>
      <c r="B964" s="1" t="s">
        <v>3495</v>
      </c>
      <c r="C964" s="1" t="s">
        <v>3495</v>
      </c>
      <c r="D964" s="1" t="s">
        <v>3986</v>
      </c>
      <c r="E964" s="1" t="s">
        <v>549</v>
      </c>
      <c r="F964" s="1" t="str">
        <f>VLOOKUP(Table6[[#This Row],[نام کارشناس دفتر فنی]],Table1[],3,0)</f>
        <v>مدیر کنترل فرآیند و کیفیت</v>
      </c>
      <c r="G964" s="1" t="s">
        <v>1540</v>
      </c>
      <c r="H964" s="1" t="str">
        <f>VLOOKUP(Table6[[#This Row],[نام شخص کارشناس نظارت]],Table1[],3,0)</f>
        <v>کارشناس تولید و فرایند نظارت</v>
      </c>
      <c r="I964" s="1">
        <f>COUNTIF(Table2[کد سیستم],Table6[[#This Row],[کد سیستم]])</f>
        <v>1</v>
      </c>
    </row>
    <row r="965" spans="1:9" x14ac:dyDescent="0.25">
      <c r="A965" s="1">
        <v>964</v>
      </c>
      <c r="B965" s="1" t="s">
        <v>3497</v>
      </c>
      <c r="C965" s="1" t="s">
        <v>3497</v>
      </c>
      <c r="D965" s="1" t="s">
        <v>3986</v>
      </c>
      <c r="E965" s="1" t="s">
        <v>549</v>
      </c>
      <c r="F965" s="1" t="str">
        <f>VLOOKUP(Table6[[#This Row],[نام کارشناس دفتر فنی]],Table1[],3,0)</f>
        <v>مدیر کنترل فرآیند و کیفیت</v>
      </c>
      <c r="G965" s="1" t="s">
        <v>1540</v>
      </c>
      <c r="H965" s="1" t="str">
        <f>VLOOKUP(Table6[[#This Row],[نام شخص کارشناس نظارت]],Table1[],3,0)</f>
        <v>کارشناس تولید و فرایند نظارت</v>
      </c>
      <c r="I965" s="1">
        <f>COUNTIF(Table2[کد سیستم],Table6[[#This Row],[کد سیستم]])</f>
        <v>1</v>
      </c>
    </row>
    <row r="966" spans="1:9" x14ac:dyDescent="0.25">
      <c r="A966" s="1">
        <v>965</v>
      </c>
      <c r="B966" s="1" t="s">
        <v>3499</v>
      </c>
      <c r="C966" s="1" t="s">
        <v>3499</v>
      </c>
      <c r="D966" s="1" t="s">
        <v>3986</v>
      </c>
      <c r="E966" s="1" t="s">
        <v>549</v>
      </c>
      <c r="F966" s="1" t="str">
        <f>VLOOKUP(Table6[[#This Row],[نام کارشناس دفتر فنی]],Table1[],3,0)</f>
        <v>مدیر کنترل فرآیند و کیفیت</v>
      </c>
      <c r="G966" s="1" t="s">
        <v>1540</v>
      </c>
      <c r="H966" s="1" t="str">
        <f>VLOOKUP(Table6[[#This Row],[نام شخص کارشناس نظارت]],Table1[],3,0)</f>
        <v>کارشناس تولید و فرایند نظارت</v>
      </c>
      <c r="I966" s="1">
        <f>COUNTIF(Table2[کد سیستم],Table6[[#This Row],[کد سیستم]])</f>
        <v>1</v>
      </c>
    </row>
    <row r="967" spans="1:9" x14ac:dyDescent="0.25">
      <c r="A967" s="1">
        <v>966</v>
      </c>
      <c r="B967" s="1" t="s">
        <v>3501</v>
      </c>
      <c r="C967" s="1" t="s">
        <v>3501</v>
      </c>
      <c r="D967" s="1" t="s">
        <v>3986</v>
      </c>
      <c r="E967" s="1" t="s">
        <v>549</v>
      </c>
      <c r="F967" s="1" t="str">
        <f>VLOOKUP(Table6[[#This Row],[نام کارشناس دفتر فنی]],Table1[],3,0)</f>
        <v>مدیر کنترل فرآیند و کیفیت</v>
      </c>
      <c r="G967" s="1" t="s">
        <v>1540</v>
      </c>
      <c r="H967" s="1" t="str">
        <f>VLOOKUP(Table6[[#This Row],[نام شخص کارشناس نظارت]],Table1[],3,0)</f>
        <v>کارشناس تولید و فرایند نظارت</v>
      </c>
      <c r="I967" s="1">
        <f>COUNTIF(Table2[کد سیستم],Table6[[#This Row],[کد سیستم]])</f>
        <v>1</v>
      </c>
    </row>
    <row r="968" spans="1:9" x14ac:dyDescent="0.25">
      <c r="A968" s="1">
        <v>967</v>
      </c>
      <c r="B968" s="1" t="s">
        <v>3503</v>
      </c>
      <c r="C968" s="1" t="s">
        <v>3503</v>
      </c>
      <c r="D968" s="1" t="s">
        <v>3986</v>
      </c>
      <c r="E968" s="1" t="s">
        <v>549</v>
      </c>
      <c r="F968" s="1" t="str">
        <f>VLOOKUP(Table6[[#This Row],[نام کارشناس دفتر فنی]],Table1[],3,0)</f>
        <v>مدیر کنترل فرآیند و کیفیت</v>
      </c>
      <c r="G968" s="1" t="s">
        <v>1540</v>
      </c>
      <c r="H968" s="1" t="str">
        <f>VLOOKUP(Table6[[#This Row],[نام شخص کارشناس نظارت]],Table1[],3,0)</f>
        <v>کارشناس تولید و فرایند نظارت</v>
      </c>
      <c r="I968" s="1">
        <f>COUNTIF(Table2[کد سیستم],Table6[[#This Row],[کد سیستم]])</f>
        <v>1</v>
      </c>
    </row>
    <row r="969" spans="1:9" x14ac:dyDescent="0.25">
      <c r="A969" s="1">
        <v>968</v>
      </c>
      <c r="B969" s="1" t="s">
        <v>3505</v>
      </c>
      <c r="C969" s="1" t="s">
        <v>3505</v>
      </c>
      <c r="D969" s="1" t="s">
        <v>3986</v>
      </c>
      <c r="E969" s="1" t="s">
        <v>549</v>
      </c>
      <c r="F969" s="1" t="str">
        <f>VLOOKUP(Table6[[#This Row],[نام کارشناس دفتر فنی]],Table1[],3,0)</f>
        <v>مدیر کنترل فرآیند و کیفیت</v>
      </c>
      <c r="G969" s="1" t="s">
        <v>1540</v>
      </c>
      <c r="H969" s="1" t="str">
        <f>VLOOKUP(Table6[[#This Row],[نام شخص کارشناس نظارت]],Table1[],3,0)</f>
        <v>کارشناس تولید و فرایند نظارت</v>
      </c>
      <c r="I969" s="1">
        <f>COUNTIF(Table2[کد سیستم],Table6[[#This Row],[کد سیستم]])</f>
        <v>1</v>
      </c>
    </row>
    <row r="970" spans="1:9" x14ac:dyDescent="0.25">
      <c r="A970" s="1">
        <v>969</v>
      </c>
      <c r="B970" s="1" t="s">
        <v>3507</v>
      </c>
      <c r="C970" s="1" t="s">
        <v>3507</v>
      </c>
      <c r="D970" s="1" t="s">
        <v>3986</v>
      </c>
      <c r="E970" s="1" t="s">
        <v>549</v>
      </c>
      <c r="F970" s="1" t="str">
        <f>VLOOKUP(Table6[[#This Row],[نام کارشناس دفتر فنی]],Table1[],3,0)</f>
        <v>مدیر کنترل فرآیند و کیفیت</v>
      </c>
      <c r="G970" s="1" t="s">
        <v>1540</v>
      </c>
      <c r="H970" s="1" t="str">
        <f>VLOOKUP(Table6[[#This Row],[نام شخص کارشناس نظارت]],Table1[],3,0)</f>
        <v>کارشناس تولید و فرایند نظارت</v>
      </c>
      <c r="I970" s="1">
        <f>COUNTIF(Table2[کد سیستم],Table6[[#This Row],[کد سیستم]])</f>
        <v>1</v>
      </c>
    </row>
    <row r="971" spans="1:9" x14ac:dyDescent="0.25">
      <c r="A971" s="1">
        <v>970</v>
      </c>
      <c r="B971" s="1" t="s">
        <v>3509</v>
      </c>
      <c r="C971" s="1" t="s">
        <v>3509</v>
      </c>
      <c r="D971" s="1" t="s">
        <v>3986</v>
      </c>
      <c r="E971" s="1" t="s">
        <v>549</v>
      </c>
      <c r="F971" s="1" t="str">
        <f>VLOOKUP(Table6[[#This Row],[نام کارشناس دفتر فنی]],Table1[],3,0)</f>
        <v>مدیر کنترل فرآیند و کیفیت</v>
      </c>
      <c r="G971" s="1" t="s">
        <v>1540</v>
      </c>
      <c r="H971" s="1" t="str">
        <f>VLOOKUP(Table6[[#This Row],[نام شخص کارشناس نظارت]],Table1[],3,0)</f>
        <v>کارشناس تولید و فرایند نظارت</v>
      </c>
      <c r="I971" s="1">
        <f>COUNTIF(Table2[کد سیستم],Table6[[#This Row],[کد سیستم]])</f>
        <v>1</v>
      </c>
    </row>
    <row r="972" spans="1:9" x14ac:dyDescent="0.25">
      <c r="A972" s="1">
        <v>971</v>
      </c>
      <c r="B972" s="1" t="s">
        <v>3511</v>
      </c>
      <c r="C972" s="1" t="s">
        <v>3511</v>
      </c>
      <c r="D972" s="1" t="s">
        <v>3986</v>
      </c>
      <c r="E972" s="1" t="s">
        <v>549</v>
      </c>
      <c r="F972" s="1" t="str">
        <f>VLOOKUP(Table6[[#This Row],[نام کارشناس دفتر فنی]],Table1[],3,0)</f>
        <v>مدیر کنترل فرآیند و کیفیت</v>
      </c>
      <c r="G972" s="1" t="s">
        <v>1540</v>
      </c>
      <c r="H972" s="1" t="str">
        <f>VLOOKUP(Table6[[#This Row],[نام شخص کارشناس نظارت]],Table1[],3,0)</f>
        <v>کارشناس تولید و فرایند نظارت</v>
      </c>
      <c r="I972" s="1">
        <f>COUNTIF(Table2[کد سیستم],Table6[[#This Row],[کد سیستم]])</f>
        <v>1</v>
      </c>
    </row>
    <row r="973" spans="1:9" x14ac:dyDescent="0.25">
      <c r="A973" s="1">
        <v>972</v>
      </c>
      <c r="B973" s="1" t="s">
        <v>3513</v>
      </c>
      <c r="C973" s="1" t="s">
        <v>3513</v>
      </c>
      <c r="D973" s="1" t="s">
        <v>3986</v>
      </c>
      <c r="E973" s="1" t="s">
        <v>549</v>
      </c>
      <c r="F973" s="1" t="str">
        <f>VLOOKUP(Table6[[#This Row],[نام کارشناس دفتر فنی]],Table1[],3,0)</f>
        <v>مدیر کنترل فرآیند و کیفیت</v>
      </c>
      <c r="G973" s="1" t="s">
        <v>1540</v>
      </c>
      <c r="H973" s="1" t="str">
        <f>VLOOKUP(Table6[[#This Row],[نام شخص کارشناس نظارت]],Table1[],3,0)</f>
        <v>کارشناس تولید و فرایند نظارت</v>
      </c>
      <c r="I973" s="1">
        <f>COUNTIF(Table2[کد سیستم],Table6[[#This Row],[کد سیستم]])</f>
        <v>1</v>
      </c>
    </row>
    <row r="974" spans="1:9" x14ac:dyDescent="0.25">
      <c r="A974" s="1">
        <v>973</v>
      </c>
      <c r="B974" s="1" t="s">
        <v>3515</v>
      </c>
      <c r="C974" s="1" t="s">
        <v>3515</v>
      </c>
      <c r="D974" s="1" t="s">
        <v>3986</v>
      </c>
      <c r="E974" s="1" t="s">
        <v>549</v>
      </c>
      <c r="F974" s="1" t="str">
        <f>VLOOKUP(Table6[[#This Row],[نام کارشناس دفتر فنی]],Table1[],3,0)</f>
        <v>مدیر کنترل فرآیند و کیفیت</v>
      </c>
      <c r="G974" s="1" t="s">
        <v>1540</v>
      </c>
      <c r="H974" s="1" t="str">
        <f>VLOOKUP(Table6[[#This Row],[نام شخص کارشناس نظارت]],Table1[],3,0)</f>
        <v>کارشناس تولید و فرایند نظارت</v>
      </c>
      <c r="I974" s="1">
        <f>COUNTIF(Table2[کد سیستم],Table6[[#This Row],[کد سیستم]])</f>
        <v>1</v>
      </c>
    </row>
    <row r="975" spans="1:9" x14ac:dyDescent="0.25">
      <c r="A975" s="1">
        <v>974</v>
      </c>
      <c r="B975" s="1" t="s">
        <v>3517</v>
      </c>
      <c r="C975" s="1" t="s">
        <v>3517</v>
      </c>
      <c r="D975" s="1" t="s">
        <v>3986</v>
      </c>
      <c r="E975" s="1" t="s">
        <v>549</v>
      </c>
      <c r="F975" s="1" t="str">
        <f>VLOOKUP(Table6[[#This Row],[نام کارشناس دفتر فنی]],Table1[],3,0)</f>
        <v>مدیر کنترل فرآیند و کیفیت</v>
      </c>
      <c r="G975" s="1" t="s">
        <v>1540</v>
      </c>
      <c r="H975" s="1" t="str">
        <f>VLOOKUP(Table6[[#This Row],[نام شخص کارشناس نظارت]],Table1[],3,0)</f>
        <v>کارشناس تولید و فرایند نظارت</v>
      </c>
      <c r="I975" s="1">
        <f>COUNTIF(Table2[کد سیستم],Table6[[#This Row],[کد سیستم]])</f>
        <v>1</v>
      </c>
    </row>
    <row r="976" spans="1:9" x14ac:dyDescent="0.25">
      <c r="A976" s="1">
        <v>975</v>
      </c>
      <c r="B976" s="1" t="s">
        <v>3519</v>
      </c>
      <c r="C976" s="1" t="s">
        <v>3519</v>
      </c>
      <c r="D976" s="1" t="s">
        <v>3986</v>
      </c>
      <c r="E976" s="1" t="s">
        <v>549</v>
      </c>
      <c r="F976" s="1" t="str">
        <f>VLOOKUP(Table6[[#This Row],[نام کارشناس دفتر فنی]],Table1[],3,0)</f>
        <v>مدیر کنترل فرآیند و کیفیت</v>
      </c>
      <c r="G976" s="1" t="s">
        <v>1540</v>
      </c>
      <c r="H976" s="1" t="str">
        <f>VLOOKUP(Table6[[#This Row],[نام شخص کارشناس نظارت]],Table1[],3,0)</f>
        <v>کارشناس تولید و فرایند نظارت</v>
      </c>
      <c r="I976" s="1">
        <f>COUNTIF(Table2[کد سیستم],Table6[[#This Row],[کد سیستم]])</f>
        <v>1</v>
      </c>
    </row>
    <row r="977" spans="1:9" x14ac:dyDescent="0.25">
      <c r="A977" s="1">
        <v>976</v>
      </c>
      <c r="B977" s="1" t="s">
        <v>3521</v>
      </c>
      <c r="C977" s="1" t="s">
        <v>3521</v>
      </c>
      <c r="D977" s="1" t="s">
        <v>3986</v>
      </c>
      <c r="E977" s="1" t="s">
        <v>549</v>
      </c>
      <c r="F977" s="1" t="str">
        <f>VLOOKUP(Table6[[#This Row],[نام کارشناس دفتر فنی]],Table1[],3,0)</f>
        <v>مدیر کنترل فرآیند و کیفیت</v>
      </c>
      <c r="G977" s="1" t="s">
        <v>1540</v>
      </c>
      <c r="H977" s="1" t="str">
        <f>VLOOKUP(Table6[[#This Row],[نام شخص کارشناس نظارت]],Table1[],3,0)</f>
        <v>کارشناس تولید و فرایند نظارت</v>
      </c>
      <c r="I977" s="1">
        <f>COUNTIF(Table2[کد سیستم],Table6[[#This Row],[کد سیستم]])</f>
        <v>1</v>
      </c>
    </row>
    <row r="978" spans="1:9" x14ac:dyDescent="0.25">
      <c r="A978" s="1">
        <v>977</v>
      </c>
      <c r="B978" s="1" t="s">
        <v>3523</v>
      </c>
      <c r="C978" s="1" t="s">
        <v>3523</v>
      </c>
      <c r="D978" s="1" t="s">
        <v>3986</v>
      </c>
      <c r="E978" s="1" t="s">
        <v>549</v>
      </c>
      <c r="F978" s="1" t="str">
        <f>VLOOKUP(Table6[[#This Row],[نام کارشناس دفتر فنی]],Table1[],3,0)</f>
        <v>مدیر کنترل فرآیند و کیفیت</v>
      </c>
      <c r="G978" s="1" t="s">
        <v>1540</v>
      </c>
      <c r="H978" s="1" t="str">
        <f>VLOOKUP(Table6[[#This Row],[نام شخص کارشناس نظارت]],Table1[],3,0)</f>
        <v>کارشناس تولید و فرایند نظارت</v>
      </c>
      <c r="I978" s="1">
        <f>COUNTIF(Table2[کد سیستم],Table6[[#This Row],[کد سیستم]])</f>
        <v>1</v>
      </c>
    </row>
    <row r="979" spans="1:9" x14ac:dyDescent="0.25">
      <c r="A979" s="1">
        <v>978</v>
      </c>
      <c r="B979" s="1" t="s">
        <v>3525</v>
      </c>
      <c r="C979" s="1" t="s">
        <v>3525</v>
      </c>
      <c r="D979" s="1" t="s">
        <v>3986</v>
      </c>
      <c r="E979" s="1" t="s">
        <v>549</v>
      </c>
      <c r="F979" s="1" t="str">
        <f>VLOOKUP(Table6[[#This Row],[نام کارشناس دفتر فنی]],Table1[],3,0)</f>
        <v>مدیر کنترل فرآیند و کیفیت</v>
      </c>
      <c r="G979" s="1" t="s">
        <v>1540</v>
      </c>
      <c r="H979" s="1" t="str">
        <f>VLOOKUP(Table6[[#This Row],[نام شخص کارشناس نظارت]],Table1[],3,0)</f>
        <v>کارشناس تولید و فرایند نظارت</v>
      </c>
      <c r="I979" s="1">
        <f>COUNTIF(Table2[کد سیستم],Table6[[#This Row],[کد سیستم]])</f>
        <v>1</v>
      </c>
    </row>
    <row r="980" spans="1:9" x14ac:dyDescent="0.25">
      <c r="A980" s="1">
        <v>979</v>
      </c>
      <c r="B980" s="1" t="s">
        <v>3527</v>
      </c>
      <c r="C980" s="1" t="s">
        <v>3527</v>
      </c>
      <c r="D980" s="1" t="s">
        <v>3986</v>
      </c>
      <c r="E980" s="1" t="s">
        <v>549</v>
      </c>
      <c r="F980" s="1" t="str">
        <f>VLOOKUP(Table6[[#This Row],[نام کارشناس دفتر فنی]],Table1[],3,0)</f>
        <v>مدیر کنترل فرآیند و کیفیت</v>
      </c>
      <c r="G980" s="1" t="s">
        <v>1540</v>
      </c>
      <c r="H980" s="1" t="str">
        <f>VLOOKUP(Table6[[#This Row],[نام شخص کارشناس نظارت]],Table1[],3,0)</f>
        <v>کارشناس تولید و فرایند نظارت</v>
      </c>
      <c r="I980" s="1">
        <f>COUNTIF(Table2[کد سیستم],Table6[[#This Row],[کد سیستم]])</f>
        <v>1</v>
      </c>
    </row>
    <row r="981" spans="1:9" x14ac:dyDescent="0.25">
      <c r="A981" s="1">
        <v>980</v>
      </c>
      <c r="B981" s="1" t="s">
        <v>3529</v>
      </c>
      <c r="C981" s="1" t="s">
        <v>3529</v>
      </c>
      <c r="D981" s="1" t="s">
        <v>3986</v>
      </c>
      <c r="E981" s="1" t="s">
        <v>549</v>
      </c>
      <c r="F981" s="1" t="str">
        <f>VLOOKUP(Table6[[#This Row],[نام کارشناس دفتر فنی]],Table1[],3,0)</f>
        <v>مدیر کنترل فرآیند و کیفیت</v>
      </c>
      <c r="G981" s="1" t="s">
        <v>1540</v>
      </c>
      <c r="H981" s="1" t="str">
        <f>VLOOKUP(Table6[[#This Row],[نام شخص کارشناس نظارت]],Table1[],3,0)</f>
        <v>کارشناس تولید و فرایند نظارت</v>
      </c>
      <c r="I981" s="1">
        <f>COUNTIF(Table2[کد سیستم],Table6[[#This Row],[کد سیستم]])</f>
        <v>1</v>
      </c>
    </row>
    <row r="982" spans="1:9" x14ac:dyDescent="0.25">
      <c r="A982" s="1">
        <v>981</v>
      </c>
      <c r="B982" s="1" t="s">
        <v>3531</v>
      </c>
      <c r="C982" s="1" t="s">
        <v>3531</v>
      </c>
      <c r="D982" s="1" t="s">
        <v>3986</v>
      </c>
      <c r="E982" s="1" t="s">
        <v>549</v>
      </c>
      <c r="F982" s="1" t="str">
        <f>VLOOKUP(Table6[[#This Row],[نام کارشناس دفتر فنی]],Table1[],3,0)</f>
        <v>مدیر کنترل فرآیند و کیفیت</v>
      </c>
      <c r="G982" s="1" t="s">
        <v>1540</v>
      </c>
      <c r="H982" s="1" t="str">
        <f>VLOOKUP(Table6[[#This Row],[نام شخص کارشناس نظارت]],Table1[],3,0)</f>
        <v>کارشناس تولید و فرایند نظارت</v>
      </c>
      <c r="I982" s="1">
        <f>COUNTIF(Table2[کد سیستم],Table6[[#This Row],[کد سیستم]])</f>
        <v>1</v>
      </c>
    </row>
    <row r="983" spans="1:9" x14ac:dyDescent="0.25">
      <c r="A983" s="1">
        <v>982</v>
      </c>
      <c r="B983" s="1" t="s">
        <v>3533</v>
      </c>
      <c r="C983" s="1" t="s">
        <v>3533</v>
      </c>
      <c r="D983" s="1" t="s">
        <v>3986</v>
      </c>
      <c r="E983" s="1" t="s">
        <v>549</v>
      </c>
      <c r="F983" s="1" t="str">
        <f>VLOOKUP(Table6[[#This Row],[نام کارشناس دفتر فنی]],Table1[],3,0)</f>
        <v>مدیر کنترل فرآیند و کیفیت</v>
      </c>
      <c r="G983" s="1" t="s">
        <v>1540</v>
      </c>
      <c r="H983" s="1" t="str">
        <f>VLOOKUP(Table6[[#This Row],[نام شخص کارشناس نظارت]],Table1[],3,0)</f>
        <v>کارشناس تولید و فرایند نظارت</v>
      </c>
      <c r="I983" s="1">
        <f>COUNTIF(Table2[کد سیستم],Table6[[#This Row],[کد سیستم]])</f>
        <v>1</v>
      </c>
    </row>
    <row r="984" spans="1:9" x14ac:dyDescent="0.25">
      <c r="A984" s="1">
        <v>983</v>
      </c>
      <c r="B984" s="1" t="s">
        <v>3535</v>
      </c>
      <c r="C984" s="1" t="s">
        <v>3535</v>
      </c>
      <c r="D984" s="1" t="s">
        <v>3986</v>
      </c>
      <c r="E984" s="1" t="s">
        <v>549</v>
      </c>
      <c r="F984" s="1" t="str">
        <f>VLOOKUP(Table6[[#This Row],[نام کارشناس دفتر فنی]],Table1[],3,0)</f>
        <v>مدیر کنترل فرآیند و کیفیت</v>
      </c>
      <c r="G984" s="1" t="s">
        <v>1540</v>
      </c>
      <c r="H984" s="1" t="str">
        <f>VLOOKUP(Table6[[#This Row],[نام شخص کارشناس نظارت]],Table1[],3,0)</f>
        <v>کارشناس تولید و فرایند نظارت</v>
      </c>
      <c r="I984" s="1">
        <f>COUNTIF(Table2[کد سیستم],Table6[[#This Row],[کد سیستم]])</f>
        <v>1</v>
      </c>
    </row>
    <row r="985" spans="1:9" x14ac:dyDescent="0.25">
      <c r="A985" s="1">
        <v>984</v>
      </c>
      <c r="B985" s="1" t="s">
        <v>3537</v>
      </c>
      <c r="C985" s="1" t="s">
        <v>3537</v>
      </c>
      <c r="D985" s="1" t="s">
        <v>3986</v>
      </c>
      <c r="E985" s="1" t="s">
        <v>549</v>
      </c>
      <c r="F985" s="1" t="str">
        <f>VLOOKUP(Table6[[#This Row],[نام کارشناس دفتر فنی]],Table1[],3,0)</f>
        <v>مدیر کنترل فرآیند و کیفیت</v>
      </c>
      <c r="G985" s="1" t="s">
        <v>1540</v>
      </c>
      <c r="H985" s="1" t="str">
        <f>VLOOKUP(Table6[[#This Row],[نام شخص کارشناس نظارت]],Table1[],3,0)</f>
        <v>کارشناس تولید و فرایند نظارت</v>
      </c>
      <c r="I985" s="1">
        <f>COUNTIF(Table2[کد سیستم],Table6[[#This Row],[کد سیستم]])</f>
        <v>1</v>
      </c>
    </row>
    <row r="986" spans="1:9" x14ac:dyDescent="0.25">
      <c r="A986" s="1">
        <v>985</v>
      </c>
      <c r="B986" s="1" t="s">
        <v>3539</v>
      </c>
      <c r="C986" s="1" t="s">
        <v>3539</v>
      </c>
      <c r="D986" s="1" t="s">
        <v>3986</v>
      </c>
      <c r="E986" s="1" t="s">
        <v>549</v>
      </c>
      <c r="F986" s="1" t="str">
        <f>VLOOKUP(Table6[[#This Row],[نام کارشناس دفتر فنی]],Table1[],3,0)</f>
        <v>مدیر کنترل فرآیند و کیفیت</v>
      </c>
      <c r="G986" s="1" t="s">
        <v>1540</v>
      </c>
      <c r="H986" s="1" t="str">
        <f>VLOOKUP(Table6[[#This Row],[نام شخص کارشناس نظارت]],Table1[],3,0)</f>
        <v>کارشناس تولید و فرایند نظارت</v>
      </c>
      <c r="I986" s="1">
        <f>COUNTIF(Table2[کد سیستم],Table6[[#This Row],[کد سیستم]])</f>
        <v>1</v>
      </c>
    </row>
    <row r="987" spans="1:9" x14ac:dyDescent="0.25">
      <c r="A987" s="1">
        <v>986</v>
      </c>
      <c r="B987" s="1" t="s">
        <v>3541</v>
      </c>
      <c r="C987" s="1" t="s">
        <v>3541</v>
      </c>
      <c r="D987" s="1" t="s">
        <v>3986</v>
      </c>
      <c r="E987" s="1" t="s">
        <v>549</v>
      </c>
      <c r="F987" s="1" t="str">
        <f>VLOOKUP(Table6[[#This Row],[نام کارشناس دفتر فنی]],Table1[],3,0)</f>
        <v>مدیر کنترل فرآیند و کیفیت</v>
      </c>
      <c r="G987" s="1" t="s">
        <v>1540</v>
      </c>
      <c r="H987" s="1" t="str">
        <f>VLOOKUP(Table6[[#This Row],[نام شخص کارشناس نظارت]],Table1[],3,0)</f>
        <v>کارشناس تولید و فرایند نظارت</v>
      </c>
      <c r="I987" s="1">
        <f>COUNTIF(Table2[کد سیستم],Table6[[#This Row],[کد سیستم]])</f>
        <v>1</v>
      </c>
    </row>
    <row r="988" spans="1:9" x14ac:dyDescent="0.25">
      <c r="A988" s="1">
        <v>987</v>
      </c>
      <c r="B988" s="1" t="s">
        <v>3543</v>
      </c>
      <c r="C988" s="1" t="s">
        <v>3543</v>
      </c>
      <c r="D988" s="1" t="s">
        <v>3986</v>
      </c>
      <c r="E988" s="1" t="s">
        <v>549</v>
      </c>
      <c r="F988" s="1" t="str">
        <f>VLOOKUP(Table6[[#This Row],[نام کارشناس دفتر فنی]],Table1[],3,0)</f>
        <v>مدیر کنترل فرآیند و کیفیت</v>
      </c>
      <c r="G988" s="1" t="s">
        <v>1540</v>
      </c>
      <c r="H988" s="1" t="str">
        <f>VLOOKUP(Table6[[#This Row],[نام شخص کارشناس نظارت]],Table1[],3,0)</f>
        <v>کارشناس تولید و فرایند نظارت</v>
      </c>
      <c r="I988" s="1">
        <f>COUNTIF(Table2[کد سیستم],Table6[[#This Row],[کد سیستم]])</f>
        <v>1</v>
      </c>
    </row>
    <row r="989" spans="1:9" x14ac:dyDescent="0.25">
      <c r="A989" s="1">
        <v>988</v>
      </c>
      <c r="B989" s="1" t="s">
        <v>3545</v>
      </c>
      <c r="C989" s="1" t="s">
        <v>3545</v>
      </c>
      <c r="D989" s="1" t="s">
        <v>3986</v>
      </c>
      <c r="E989" s="1" t="s">
        <v>549</v>
      </c>
      <c r="F989" s="1" t="str">
        <f>VLOOKUP(Table6[[#This Row],[نام کارشناس دفتر فنی]],Table1[],3,0)</f>
        <v>مدیر کنترل فرآیند و کیفیت</v>
      </c>
      <c r="G989" s="1" t="s">
        <v>1540</v>
      </c>
      <c r="H989" s="1" t="str">
        <f>VLOOKUP(Table6[[#This Row],[نام شخص کارشناس نظارت]],Table1[],3,0)</f>
        <v>کارشناس تولید و فرایند نظارت</v>
      </c>
      <c r="I989" s="1">
        <f>COUNTIF(Table2[کد سیستم],Table6[[#This Row],[کد سیستم]])</f>
        <v>1</v>
      </c>
    </row>
    <row r="990" spans="1:9" x14ac:dyDescent="0.25">
      <c r="A990" s="1">
        <v>989</v>
      </c>
      <c r="B990" s="1" t="s">
        <v>3547</v>
      </c>
      <c r="C990" s="1" t="s">
        <v>3547</v>
      </c>
      <c r="D990" s="1" t="s">
        <v>3986</v>
      </c>
      <c r="E990" s="1" t="s">
        <v>549</v>
      </c>
      <c r="F990" s="1" t="str">
        <f>VLOOKUP(Table6[[#This Row],[نام کارشناس دفتر فنی]],Table1[],3,0)</f>
        <v>مدیر کنترل فرآیند و کیفیت</v>
      </c>
      <c r="G990" s="1" t="s">
        <v>1540</v>
      </c>
      <c r="H990" s="1" t="str">
        <f>VLOOKUP(Table6[[#This Row],[نام شخص کارشناس نظارت]],Table1[],3,0)</f>
        <v>کارشناس تولید و فرایند نظارت</v>
      </c>
      <c r="I990" s="1">
        <f>COUNTIF(Table2[کد سیستم],Table6[[#This Row],[کد سیستم]])</f>
        <v>1</v>
      </c>
    </row>
    <row r="991" spans="1:9" x14ac:dyDescent="0.25">
      <c r="A991" s="1">
        <v>990</v>
      </c>
      <c r="B991" s="1" t="s">
        <v>3549</v>
      </c>
      <c r="C991" s="1" t="s">
        <v>3549</v>
      </c>
      <c r="D991" s="1" t="s">
        <v>3986</v>
      </c>
      <c r="E991" s="1" t="s">
        <v>549</v>
      </c>
      <c r="F991" s="1" t="str">
        <f>VLOOKUP(Table6[[#This Row],[نام کارشناس دفتر فنی]],Table1[],3,0)</f>
        <v>مدیر کنترل فرآیند و کیفیت</v>
      </c>
      <c r="G991" s="1" t="s">
        <v>1540</v>
      </c>
      <c r="H991" s="1" t="str">
        <f>VLOOKUP(Table6[[#This Row],[نام شخص کارشناس نظارت]],Table1[],3,0)</f>
        <v>کارشناس تولید و فرایند نظارت</v>
      </c>
      <c r="I991" s="1">
        <f>COUNTIF(Table2[کد سیستم],Table6[[#This Row],[کد سیستم]])</f>
        <v>1</v>
      </c>
    </row>
    <row r="992" spans="1:9" x14ac:dyDescent="0.25">
      <c r="A992" s="1">
        <v>991</v>
      </c>
      <c r="B992" s="1" t="s">
        <v>3551</v>
      </c>
      <c r="C992" s="1" t="s">
        <v>3551</v>
      </c>
      <c r="D992" s="1" t="s">
        <v>3986</v>
      </c>
      <c r="E992" s="1" t="s">
        <v>549</v>
      </c>
      <c r="F992" s="1" t="str">
        <f>VLOOKUP(Table6[[#This Row],[نام کارشناس دفتر فنی]],Table1[],3,0)</f>
        <v>مدیر کنترل فرآیند و کیفیت</v>
      </c>
      <c r="G992" s="1" t="s">
        <v>1540</v>
      </c>
      <c r="H992" s="1" t="str">
        <f>VLOOKUP(Table6[[#This Row],[نام شخص کارشناس نظارت]],Table1[],3,0)</f>
        <v>کارشناس تولید و فرایند نظارت</v>
      </c>
      <c r="I992" s="1">
        <f>COUNTIF(Table2[کد سیستم],Table6[[#This Row],[کد سیستم]])</f>
        <v>1</v>
      </c>
    </row>
    <row r="993" spans="1:9" x14ac:dyDescent="0.25">
      <c r="A993" s="1">
        <v>992</v>
      </c>
      <c r="B993" s="1" t="s">
        <v>3553</v>
      </c>
      <c r="C993" s="1" t="s">
        <v>3553</v>
      </c>
      <c r="D993" s="1" t="s">
        <v>3986</v>
      </c>
      <c r="E993" s="1" t="s">
        <v>549</v>
      </c>
      <c r="F993" s="1" t="str">
        <f>VLOOKUP(Table6[[#This Row],[نام کارشناس دفتر فنی]],Table1[],3,0)</f>
        <v>مدیر کنترل فرآیند و کیفیت</v>
      </c>
      <c r="G993" s="1" t="s">
        <v>1540</v>
      </c>
      <c r="H993" s="1" t="str">
        <f>VLOOKUP(Table6[[#This Row],[نام شخص کارشناس نظارت]],Table1[],3,0)</f>
        <v>کارشناس تولید و فرایند نظارت</v>
      </c>
      <c r="I993" s="1">
        <f>COUNTIF(Table2[کد سیستم],Table6[[#This Row],[کد سیستم]])</f>
        <v>1</v>
      </c>
    </row>
    <row r="994" spans="1:9" x14ac:dyDescent="0.25">
      <c r="A994" s="1">
        <v>993</v>
      </c>
      <c r="B994" s="1" t="s">
        <v>3555</v>
      </c>
      <c r="C994" s="1" t="s">
        <v>3555</v>
      </c>
      <c r="D994" s="1" t="s">
        <v>3986</v>
      </c>
      <c r="E994" s="1" t="s">
        <v>549</v>
      </c>
      <c r="F994" s="1" t="str">
        <f>VLOOKUP(Table6[[#This Row],[نام کارشناس دفتر فنی]],Table1[],3,0)</f>
        <v>مدیر کنترل فرآیند و کیفیت</v>
      </c>
      <c r="G994" s="1" t="s">
        <v>1540</v>
      </c>
      <c r="H994" s="1" t="str">
        <f>VLOOKUP(Table6[[#This Row],[نام شخص کارشناس نظارت]],Table1[],3,0)</f>
        <v>کارشناس تولید و فرایند نظارت</v>
      </c>
      <c r="I994" s="1">
        <f>COUNTIF(Table2[کد سیستم],Table6[[#This Row],[کد سیستم]])</f>
        <v>1</v>
      </c>
    </row>
    <row r="995" spans="1:9" x14ac:dyDescent="0.25">
      <c r="A995" s="1">
        <v>994</v>
      </c>
      <c r="B995" s="1" t="s">
        <v>3557</v>
      </c>
      <c r="C995" s="1" t="s">
        <v>3557</v>
      </c>
      <c r="D995" s="1" t="s">
        <v>3986</v>
      </c>
      <c r="E995" s="1" t="s">
        <v>549</v>
      </c>
      <c r="F995" s="1" t="str">
        <f>VLOOKUP(Table6[[#This Row],[نام کارشناس دفتر فنی]],Table1[],3,0)</f>
        <v>مدیر کنترل فرآیند و کیفیت</v>
      </c>
      <c r="G995" s="1" t="s">
        <v>1540</v>
      </c>
      <c r="H995" s="1" t="str">
        <f>VLOOKUP(Table6[[#This Row],[نام شخص کارشناس نظارت]],Table1[],3,0)</f>
        <v>کارشناس تولید و فرایند نظارت</v>
      </c>
      <c r="I995" s="1">
        <f>COUNTIF(Table2[کد سیستم],Table6[[#This Row],[کد سیستم]])</f>
        <v>1</v>
      </c>
    </row>
    <row r="996" spans="1:9" x14ac:dyDescent="0.25">
      <c r="A996" s="1">
        <v>995</v>
      </c>
      <c r="B996" s="1" t="s">
        <v>3559</v>
      </c>
      <c r="C996" s="1" t="s">
        <v>3559</v>
      </c>
      <c r="D996" s="1" t="s">
        <v>3986</v>
      </c>
      <c r="E996" s="1" t="s">
        <v>549</v>
      </c>
      <c r="F996" s="1" t="str">
        <f>VLOOKUP(Table6[[#This Row],[نام کارشناس دفتر فنی]],Table1[],3,0)</f>
        <v>مدیر کنترل فرآیند و کیفیت</v>
      </c>
      <c r="G996" s="1" t="s">
        <v>1540</v>
      </c>
      <c r="H996" s="1" t="str">
        <f>VLOOKUP(Table6[[#This Row],[نام شخص کارشناس نظارت]],Table1[],3,0)</f>
        <v>کارشناس تولید و فرایند نظارت</v>
      </c>
      <c r="I996" s="1">
        <f>COUNTIF(Table2[کد سیستم],Table6[[#This Row],[کد سیستم]])</f>
        <v>1</v>
      </c>
    </row>
    <row r="997" spans="1:9" x14ac:dyDescent="0.25">
      <c r="A997" s="1">
        <v>996</v>
      </c>
      <c r="B997" s="1" t="s">
        <v>3561</v>
      </c>
      <c r="C997" s="1" t="s">
        <v>3561</v>
      </c>
      <c r="D997" s="1" t="s">
        <v>3986</v>
      </c>
      <c r="E997" s="1" t="s">
        <v>549</v>
      </c>
      <c r="F997" s="1" t="str">
        <f>VLOOKUP(Table6[[#This Row],[نام کارشناس دفتر فنی]],Table1[],3,0)</f>
        <v>مدیر کنترل فرآیند و کیفیت</v>
      </c>
      <c r="G997" s="1" t="s">
        <v>1540</v>
      </c>
      <c r="H997" s="1" t="str">
        <f>VLOOKUP(Table6[[#This Row],[نام شخص کارشناس نظارت]],Table1[],3,0)</f>
        <v>کارشناس تولید و فرایند نظارت</v>
      </c>
      <c r="I997" s="1">
        <f>COUNTIF(Table2[کد سیستم],Table6[[#This Row],[کد سیستم]])</f>
        <v>1</v>
      </c>
    </row>
    <row r="998" spans="1:9" x14ac:dyDescent="0.25">
      <c r="A998" s="1">
        <v>997</v>
      </c>
      <c r="B998" s="1" t="s">
        <v>3563</v>
      </c>
      <c r="C998" s="1" t="s">
        <v>3563</v>
      </c>
      <c r="D998" s="1" t="s">
        <v>3986</v>
      </c>
      <c r="E998" s="1" t="s">
        <v>549</v>
      </c>
      <c r="F998" s="1" t="str">
        <f>VLOOKUP(Table6[[#This Row],[نام کارشناس دفتر فنی]],Table1[],3,0)</f>
        <v>مدیر کنترل فرآیند و کیفیت</v>
      </c>
      <c r="G998" s="1" t="s">
        <v>1540</v>
      </c>
      <c r="H998" s="1" t="str">
        <f>VLOOKUP(Table6[[#This Row],[نام شخص کارشناس نظارت]],Table1[],3,0)</f>
        <v>کارشناس تولید و فرایند نظارت</v>
      </c>
      <c r="I998" s="1">
        <f>COUNTIF(Table2[کد سیستم],Table6[[#This Row],[کد سیستم]])</f>
        <v>1</v>
      </c>
    </row>
    <row r="999" spans="1:9" x14ac:dyDescent="0.25">
      <c r="A999" s="1">
        <v>998</v>
      </c>
      <c r="B999" s="1" t="s">
        <v>3565</v>
      </c>
      <c r="C999" s="1" t="s">
        <v>3565</v>
      </c>
      <c r="D999" s="1" t="s">
        <v>3986</v>
      </c>
      <c r="E999" s="1" t="s">
        <v>549</v>
      </c>
      <c r="F999" s="1" t="str">
        <f>VLOOKUP(Table6[[#This Row],[نام کارشناس دفتر فنی]],Table1[],3,0)</f>
        <v>مدیر کنترل فرآیند و کیفیت</v>
      </c>
      <c r="G999" s="1" t="s">
        <v>1540</v>
      </c>
      <c r="H999" s="1" t="str">
        <f>VLOOKUP(Table6[[#This Row],[نام شخص کارشناس نظارت]],Table1[],3,0)</f>
        <v>کارشناس تولید و فرایند نظارت</v>
      </c>
      <c r="I999" s="1">
        <f>COUNTIF(Table2[کد سیستم],Table6[[#This Row],[کد سیستم]])</f>
        <v>1</v>
      </c>
    </row>
    <row r="1000" spans="1:9" x14ac:dyDescent="0.25">
      <c r="A1000" s="1">
        <v>999</v>
      </c>
      <c r="B1000" s="1" t="s">
        <v>3567</v>
      </c>
      <c r="C1000" s="1" t="s">
        <v>3567</v>
      </c>
      <c r="D1000" s="1" t="s">
        <v>3986</v>
      </c>
      <c r="E1000" s="1" t="s">
        <v>549</v>
      </c>
      <c r="F1000" s="1" t="str">
        <f>VLOOKUP(Table6[[#This Row],[نام کارشناس دفتر فنی]],Table1[],3,0)</f>
        <v>مدیر کنترل فرآیند و کیفیت</v>
      </c>
      <c r="G1000" s="1" t="s">
        <v>1540</v>
      </c>
      <c r="H1000" s="1" t="str">
        <f>VLOOKUP(Table6[[#This Row],[نام شخص کارشناس نظارت]],Table1[],3,0)</f>
        <v>کارشناس تولید و فرایند نظارت</v>
      </c>
      <c r="I1000" s="1">
        <f>COUNTIF(Table2[کد سیستم],Table6[[#This Row],[کد سیستم]])</f>
        <v>1</v>
      </c>
    </row>
    <row r="1001" spans="1:9" x14ac:dyDescent="0.25">
      <c r="A1001" s="1">
        <v>1000</v>
      </c>
      <c r="B1001" s="1" t="s">
        <v>3569</v>
      </c>
      <c r="C1001" s="1" t="s">
        <v>3569</v>
      </c>
      <c r="D1001" s="1" t="s">
        <v>3986</v>
      </c>
      <c r="E1001" s="1" t="s">
        <v>549</v>
      </c>
      <c r="F1001" s="1" t="str">
        <f>VLOOKUP(Table6[[#This Row],[نام کارشناس دفتر فنی]],Table1[],3,0)</f>
        <v>مدیر کنترل فرآیند و کیفیت</v>
      </c>
      <c r="G1001" s="1" t="s">
        <v>1540</v>
      </c>
      <c r="H1001" s="1" t="str">
        <f>VLOOKUP(Table6[[#This Row],[نام شخص کارشناس نظارت]],Table1[],3,0)</f>
        <v>کارشناس تولید و فرایند نظارت</v>
      </c>
      <c r="I1001" s="1">
        <f>COUNTIF(Table2[کد سیستم],Table6[[#This Row],[کد سیستم]])</f>
        <v>1</v>
      </c>
    </row>
    <row r="1002" spans="1:9" x14ac:dyDescent="0.25">
      <c r="A1002" s="1">
        <v>1001</v>
      </c>
      <c r="B1002" s="1" t="s">
        <v>3571</v>
      </c>
      <c r="C1002" s="1" t="s">
        <v>3571</v>
      </c>
      <c r="D1002" s="1" t="s">
        <v>3986</v>
      </c>
      <c r="E1002" s="1" t="s">
        <v>549</v>
      </c>
      <c r="F1002" s="1" t="str">
        <f>VLOOKUP(Table6[[#This Row],[نام کارشناس دفتر فنی]],Table1[],3,0)</f>
        <v>مدیر کنترل فرآیند و کیفیت</v>
      </c>
      <c r="G1002" s="1" t="s">
        <v>1540</v>
      </c>
      <c r="H1002" s="1" t="str">
        <f>VLOOKUP(Table6[[#This Row],[نام شخص کارشناس نظارت]],Table1[],3,0)</f>
        <v>کارشناس تولید و فرایند نظارت</v>
      </c>
      <c r="I1002" s="1">
        <f>COUNTIF(Table2[کد سیستم],Table6[[#This Row],[کد سیستم]])</f>
        <v>1</v>
      </c>
    </row>
    <row r="1003" spans="1:9" x14ac:dyDescent="0.25">
      <c r="A1003" s="1">
        <v>1002</v>
      </c>
      <c r="B1003" s="1" t="s">
        <v>3573</v>
      </c>
      <c r="C1003" s="1" t="s">
        <v>3573</v>
      </c>
      <c r="D1003" s="1" t="s">
        <v>3986</v>
      </c>
      <c r="E1003" s="1" t="s">
        <v>549</v>
      </c>
      <c r="F1003" s="1" t="str">
        <f>VLOOKUP(Table6[[#This Row],[نام کارشناس دفتر فنی]],Table1[],3,0)</f>
        <v>مدیر کنترل فرآیند و کیفیت</v>
      </c>
      <c r="G1003" s="1" t="s">
        <v>1540</v>
      </c>
      <c r="H1003" s="1" t="str">
        <f>VLOOKUP(Table6[[#This Row],[نام شخص کارشناس نظارت]],Table1[],3,0)</f>
        <v>کارشناس تولید و فرایند نظارت</v>
      </c>
      <c r="I1003" s="1">
        <f>COUNTIF(Table2[کد سیستم],Table6[[#This Row],[کد سیستم]])</f>
        <v>1</v>
      </c>
    </row>
    <row r="1004" spans="1:9" x14ac:dyDescent="0.25">
      <c r="A1004" s="1">
        <v>1003</v>
      </c>
      <c r="B1004" s="1" t="s">
        <v>3575</v>
      </c>
      <c r="C1004" s="1" t="s">
        <v>3575</v>
      </c>
      <c r="D1004" s="1" t="s">
        <v>3986</v>
      </c>
      <c r="E1004" s="1" t="s">
        <v>549</v>
      </c>
      <c r="F1004" s="1" t="str">
        <f>VLOOKUP(Table6[[#This Row],[نام کارشناس دفتر فنی]],Table1[],3,0)</f>
        <v>مدیر کنترل فرآیند و کیفیت</v>
      </c>
      <c r="G1004" s="1" t="s">
        <v>1540</v>
      </c>
      <c r="H1004" s="1" t="str">
        <f>VLOOKUP(Table6[[#This Row],[نام شخص کارشناس نظارت]],Table1[],3,0)</f>
        <v>کارشناس تولید و فرایند نظارت</v>
      </c>
      <c r="I1004" s="1">
        <f>COUNTIF(Table2[کد سیستم],Table6[[#This Row],[کد سیستم]])</f>
        <v>1</v>
      </c>
    </row>
    <row r="1005" spans="1:9" x14ac:dyDescent="0.25">
      <c r="A1005" s="1">
        <v>1004</v>
      </c>
      <c r="B1005" s="1" t="s">
        <v>3577</v>
      </c>
      <c r="C1005" s="1" t="s">
        <v>3577</v>
      </c>
      <c r="D1005" s="1" t="s">
        <v>3986</v>
      </c>
      <c r="E1005" s="1" t="s">
        <v>549</v>
      </c>
      <c r="F1005" s="1" t="str">
        <f>VLOOKUP(Table6[[#This Row],[نام کارشناس دفتر فنی]],Table1[],3,0)</f>
        <v>مدیر کنترل فرآیند و کیفیت</v>
      </c>
      <c r="G1005" s="1" t="s">
        <v>1540</v>
      </c>
      <c r="H1005" s="1" t="str">
        <f>VLOOKUP(Table6[[#This Row],[نام شخص کارشناس نظارت]],Table1[],3,0)</f>
        <v>کارشناس تولید و فرایند نظارت</v>
      </c>
      <c r="I1005" s="1">
        <f>COUNTIF(Table2[کد سیستم],Table6[[#This Row],[کد سیستم]])</f>
        <v>1</v>
      </c>
    </row>
    <row r="1006" spans="1:9" x14ac:dyDescent="0.25">
      <c r="A1006" s="1">
        <v>1005</v>
      </c>
      <c r="B1006" s="1" t="s">
        <v>3579</v>
      </c>
      <c r="C1006" s="1" t="s">
        <v>3579</v>
      </c>
      <c r="D1006" s="1" t="s">
        <v>3986</v>
      </c>
      <c r="E1006" s="1" t="s">
        <v>549</v>
      </c>
      <c r="F1006" s="1" t="str">
        <f>VLOOKUP(Table6[[#This Row],[نام کارشناس دفتر فنی]],Table1[],3,0)</f>
        <v>مدیر کنترل فرآیند و کیفیت</v>
      </c>
      <c r="G1006" s="1" t="s">
        <v>1540</v>
      </c>
      <c r="H1006" s="1" t="str">
        <f>VLOOKUP(Table6[[#This Row],[نام شخص کارشناس نظارت]],Table1[],3,0)</f>
        <v>کارشناس تولید و فرایند نظارت</v>
      </c>
      <c r="I1006" s="1">
        <f>COUNTIF(Table2[کد سیستم],Table6[[#This Row],[کد سیستم]])</f>
        <v>1</v>
      </c>
    </row>
    <row r="1007" spans="1:9" x14ac:dyDescent="0.25">
      <c r="A1007" s="1">
        <v>1006</v>
      </c>
      <c r="B1007" s="1" t="s">
        <v>3581</v>
      </c>
      <c r="C1007" s="1" t="s">
        <v>3581</v>
      </c>
      <c r="D1007" s="1" t="s">
        <v>3986</v>
      </c>
      <c r="E1007" s="1" t="s">
        <v>549</v>
      </c>
      <c r="F1007" s="1" t="str">
        <f>VLOOKUP(Table6[[#This Row],[نام کارشناس دفتر فنی]],Table1[],3,0)</f>
        <v>مدیر کنترل فرآیند و کیفیت</v>
      </c>
      <c r="G1007" s="1" t="s">
        <v>1540</v>
      </c>
      <c r="H1007" s="1" t="str">
        <f>VLOOKUP(Table6[[#This Row],[نام شخص کارشناس نظارت]],Table1[],3,0)</f>
        <v>کارشناس تولید و فرایند نظارت</v>
      </c>
      <c r="I1007" s="1">
        <f>COUNTIF(Table2[کد سیستم],Table6[[#This Row],[کد سیستم]])</f>
        <v>1</v>
      </c>
    </row>
    <row r="1008" spans="1:9" x14ac:dyDescent="0.25">
      <c r="A1008" s="1">
        <v>1007</v>
      </c>
      <c r="B1008" s="1" t="s">
        <v>3583</v>
      </c>
      <c r="C1008" s="1" t="s">
        <v>3583</v>
      </c>
      <c r="D1008" s="1" t="s">
        <v>3986</v>
      </c>
      <c r="E1008" s="1" t="s">
        <v>549</v>
      </c>
      <c r="F1008" s="1" t="str">
        <f>VLOOKUP(Table6[[#This Row],[نام کارشناس دفتر فنی]],Table1[],3,0)</f>
        <v>مدیر کنترل فرآیند و کیفیت</v>
      </c>
      <c r="G1008" s="1" t="s">
        <v>1540</v>
      </c>
      <c r="H1008" s="1" t="str">
        <f>VLOOKUP(Table6[[#This Row],[نام شخص کارشناس نظارت]],Table1[],3,0)</f>
        <v>کارشناس تولید و فرایند نظارت</v>
      </c>
      <c r="I1008" s="1">
        <f>COUNTIF(Table2[کد سیستم],Table6[[#This Row],[کد سیستم]])</f>
        <v>1</v>
      </c>
    </row>
    <row r="1009" spans="1:9" x14ac:dyDescent="0.25">
      <c r="A1009" s="1">
        <v>1008</v>
      </c>
      <c r="B1009" s="1" t="s">
        <v>3585</v>
      </c>
      <c r="C1009" s="1" t="s">
        <v>3585</v>
      </c>
      <c r="D1009" s="1" t="s">
        <v>3986</v>
      </c>
      <c r="E1009" s="1" t="s">
        <v>549</v>
      </c>
      <c r="F1009" s="1" t="str">
        <f>VLOOKUP(Table6[[#This Row],[نام کارشناس دفتر فنی]],Table1[],3,0)</f>
        <v>مدیر کنترل فرآیند و کیفیت</v>
      </c>
      <c r="G1009" s="1" t="s">
        <v>1540</v>
      </c>
      <c r="H1009" s="1" t="str">
        <f>VLOOKUP(Table6[[#This Row],[نام شخص کارشناس نظارت]],Table1[],3,0)</f>
        <v>کارشناس تولید و فرایند نظارت</v>
      </c>
      <c r="I1009" s="1">
        <f>COUNTIF(Table2[کد سیستم],Table6[[#This Row],[کد سیستم]])</f>
        <v>1</v>
      </c>
    </row>
    <row r="1010" spans="1:9" x14ac:dyDescent="0.25">
      <c r="A1010" s="1">
        <v>1009</v>
      </c>
      <c r="B1010" s="1" t="s">
        <v>3587</v>
      </c>
      <c r="C1010" s="1" t="s">
        <v>3587</v>
      </c>
      <c r="D1010" s="1" t="s">
        <v>3986</v>
      </c>
      <c r="E1010" s="1" t="s">
        <v>549</v>
      </c>
      <c r="F1010" s="1" t="str">
        <f>VLOOKUP(Table6[[#This Row],[نام کارشناس دفتر فنی]],Table1[],3,0)</f>
        <v>مدیر کنترل فرآیند و کیفیت</v>
      </c>
      <c r="G1010" s="1" t="s">
        <v>1540</v>
      </c>
      <c r="H1010" s="1" t="str">
        <f>VLOOKUP(Table6[[#This Row],[نام شخص کارشناس نظارت]],Table1[],3,0)</f>
        <v>کارشناس تولید و فرایند نظارت</v>
      </c>
      <c r="I1010" s="1">
        <f>COUNTIF(Table2[کد سیستم],Table6[[#This Row],[کد سیستم]])</f>
        <v>1</v>
      </c>
    </row>
    <row r="1011" spans="1:9" x14ac:dyDescent="0.25">
      <c r="A1011" s="1">
        <v>1010</v>
      </c>
      <c r="B1011" s="1" t="s">
        <v>3589</v>
      </c>
      <c r="C1011" s="1" t="s">
        <v>3589</v>
      </c>
      <c r="D1011" s="1" t="s">
        <v>3986</v>
      </c>
      <c r="E1011" s="1" t="s">
        <v>549</v>
      </c>
      <c r="F1011" s="1" t="str">
        <f>VLOOKUP(Table6[[#This Row],[نام کارشناس دفتر فنی]],Table1[],3,0)</f>
        <v>مدیر کنترل فرآیند و کیفیت</v>
      </c>
      <c r="G1011" s="1" t="s">
        <v>1540</v>
      </c>
      <c r="H1011" s="1" t="str">
        <f>VLOOKUP(Table6[[#This Row],[نام شخص کارشناس نظارت]],Table1[],3,0)</f>
        <v>کارشناس تولید و فرایند نظارت</v>
      </c>
      <c r="I1011" s="1">
        <f>COUNTIF(Table2[کد سیستم],Table6[[#This Row],[کد سیستم]])</f>
        <v>1</v>
      </c>
    </row>
    <row r="1012" spans="1:9" x14ac:dyDescent="0.25">
      <c r="A1012" s="1">
        <v>1011</v>
      </c>
      <c r="B1012" s="1" t="s">
        <v>3591</v>
      </c>
      <c r="C1012" s="1" t="s">
        <v>3591</v>
      </c>
      <c r="D1012" s="1" t="s">
        <v>3986</v>
      </c>
      <c r="E1012" s="1" t="s">
        <v>549</v>
      </c>
      <c r="F1012" s="1" t="str">
        <f>VLOOKUP(Table6[[#This Row],[نام کارشناس دفتر فنی]],Table1[],3,0)</f>
        <v>مدیر کنترل فرآیند و کیفیت</v>
      </c>
      <c r="G1012" s="1" t="s">
        <v>1540</v>
      </c>
      <c r="H1012" s="1" t="str">
        <f>VLOOKUP(Table6[[#This Row],[نام شخص کارشناس نظارت]],Table1[],3,0)</f>
        <v>کارشناس تولید و فرایند نظارت</v>
      </c>
      <c r="I1012" s="1">
        <f>COUNTIF(Table2[کد سیستم],Table6[[#This Row],[کد سیستم]])</f>
        <v>1</v>
      </c>
    </row>
    <row r="1013" spans="1:9" x14ac:dyDescent="0.25">
      <c r="A1013" s="1">
        <v>1012</v>
      </c>
      <c r="B1013" s="1" t="s">
        <v>3593</v>
      </c>
      <c r="C1013" s="1" t="s">
        <v>3594</v>
      </c>
      <c r="D1013" s="1" t="s">
        <v>3986</v>
      </c>
      <c r="E1013" s="1" t="s">
        <v>549</v>
      </c>
      <c r="F1013" s="1" t="str">
        <f>VLOOKUP(Table6[[#This Row],[نام کارشناس دفتر فنی]],Table1[],3,0)</f>
        <v>مدیر کنترل فرآیند و کیفیت</v>
      </c>
      <c r="G1013" s="1" t="s">
        <v>1540</v>
      </c>
      <c r="H1013" s="1" t="str">
        <f>VLOOKUP(Table6[[#This Row],[نام شخص کارشناس نظارت]],Table1[],3,0)</f>
        <v>کارشناس تولید و فرایند نظارت</v>
      </c>
      <c r="I1013" s="1">
        <f>COUNTIF(Table2[کد سیستم],Table6[[#This Row],[کد سیستم]])</f>
        <v>1</v>
      </c>
    </row>
    <row r="1014" spans="1:9" x14ac:dyDescent="0.25">
      <c r="A1014" s="1">
        <v>1013</v>
      </c>
      <c r="B1014" s="1" t="s">
        <v>3596</v>
      </c>
      <c r="C1014" s="1" t="s">
        <v>3596</v>
      </c>
      <c r="D1014" s="1" t="s">
        <v>3986</v>
      </c>
      <c r="E1014" s="1" t="s">
        <v>549</v>
      </c>
      <c r="F1014" s="1" t="str">
        <f>VLOOKUP(Table6[[#This Row],[نام کارشناس دفتر فنی]],Table1[],3,0)</f>
        <v>مدیر کنترل فرآیند و کیفیت</v>
      </c>
      <c r="G1014" s="1" t="s">
        <v>1540</v>
      </c>
      <c r="H1014" s="1" t="str">
        <f>VLOOKUP(Table6[[#This Row],[نام شخص کارشناس نظارت]],Table1[],3,0)</f>
        <v>کارشناس تولید و فرایند نظارت</v>
      </c>
      <c r="I1014" s="1">
        <f>COUNTIF(Table2[کد سیستم],Table6[[#This Row],[کد سیستم]])</f>
        <v>1</v>
      </c>
    </row>
    <row r="1015" spans="1:9" x14ac:dyDescent="0.25">
      <c r="A1015" s="1">
        <v>1014</v>
      </c>
      <c r="B1015" s="1" t="s">
        <v>3598</v>
      </c>
      <c r="C1015" s="1" t="s">
        <v>3598</v>
      </c>
      <c r="D1015" s="1" t="s">
        <v>3986</v>
      </c>
      <c r="E1015" s="1" t="s">
        <v>549</v>
      </c>
      <c r="F1015" s="1" t="str">
        <f>VLOOKUP(Table6[[#This Row],[نام کارشناس دفتر فنی]],Table1[],3,0)</f>
        <v>مدیر کنترل فرآیند و کیفیت</v>
      </c>
      <c r="G1015" s="1" t="s">
        <v>1540</v>
      </c>
      <c r="H1015" s="1" t="str">
        <f>VLOOKUP(Table6[[#This Row],[نام شخص کارشناس نظارت]],Table1[],3,0)</f>
        <v>کارشناس تولید و فرایند نظارت</v>
      </c>
      <c r="I1015" s="1">
        <f>COUNTIF(Table2[کد سیستم],Table6[[#This Row],[کد سیستم]])</f>
        <v>1</v>
      </c>
    </row>
    <row r="1016" spans="1:9" x14ac:dyDescent="0.25">
      <c r="A1016" s="1">
        <v>1015</v>
      </c>
      <c r="B1016" s="1" t="s">
        <v>3600</v>
      </c>
      <c r="C1016" s="1" t="s">
        <v>3600</v>
      </c>
      <c r="D1016" s="1" t="s">
        <v>3986</v>
      </c>
      <c r="E1016" s="1" t="s">
        <v>549</v>
      </c>
      <c r="F1016" s="1" t="str">
        <f>VLOOKUP(Table6[[#This Row],[نام کارشناس دفتر فنی]],Table1[],3,0)</f>
        <v>مدیر کنترل فرآیند و کیفیت</v>
      </c>
      <c r="G1016" s="1" t="s">
        <v>1540</v>
      </c>
      <c r="H1016" s="1" t="str">
        <f>VLOOKUP(Table6[[#This Row],[نام شخص کارشناس نظارت]],Table1[],3,0)</f>
        <v>کارشناس تولید و فرایند نظارت</v>
      </c>
      <c r="I1016" s="1">
        <f>COUNTIF(Table2[کد سیستم],Table6[[#This Row],[کد سیستم]])</f>
        <v>1</v>
      </c>
    </row>
    <row r="1017" spans="1:9" x14ac:dyDescent="0.25">
      <c r="A1017" s="1">
        <v>1016</v>
      </c>
      <c r="B1017" s="1" t="s">
        <v>3602</v>
      </c>
      <c r="C1017" s="1" t="s">
        <v>3602</v>
      </c>
      <c r="D1017" s="1" t="s">
        <v>3986</v>
      </c>
      <c r="E1017" s="1" t="s">
        <v>549</v>
      </c>
      <c r="F1017" s="1" t="str">
        <f>VLOOKUP(Table6[[#This Row],[نام کارشناس دفتر فنی]],Table1[],3,0)</f>
        <v>مدیر کنترل فرآیند و کیفیت</v>
      </c>
      <c r="G1017" s="1" t="s">
        <v>1540</v>
      </c>
      <c r="H1017" s="1" t="str">
        <f>VLOOKUP(Table6[[#This Row],[نام شخص کارشناس نظارت]],Table1[],3,0)</f>
        <v>کارشناس تولید و فرایند نظارت</v>
      </c>
      <c r="I1017" s="1">
        <f>COUNTIF(Table2[کد سیستم],Table6[[#This Row],[کد سیستم]])</f>
        <v>1</v>
      </c>
    </row>
    <row r="1018" spans="1:9" x14ac:dyDescent="0.25">
      <c r="A1018" s="1">
        <v>1017</v>
      </c>
      <c r="B1018" s="1" t="s">
        <v>3604</v>
      </c>
      <c r="C1018" s="1" t="s">
        <v>3604</v>
      </c>
      <c r="D1018" s="1" t="s">
        <v>3986</v>
      </c>
      <c r="E1018" s="1" t="s">
        <v>549</v>
      </c>
      <c r="F1018" s="1" t="str">
        <f>VLOOKUP(Table6[[#This Row],[نام کارشناس دفتر فنی]],Table1[],3,0)</f>
        <v>مدیر کنترل فرآیند و کیفیت</v>
      </c>
      <c r="G1018" s="1" t="s">
        <v>1540</v>
      </c>
      <c r="H1018" s="1" t="str">
        <f>VLOOKUP(Table6[[#This Row],[نام شخص کارشناس نظارت]],Table1[],3,0)</f>
        <v>کارشناس تولید و فرایند نظارت</v>
      </c>
      <c r="I1018" s="1">
        <f>COUNTIF(Table2[کد سیستم],Table6[[#This Row],[کد سیستم]])</f>
        <v>1</v>
      </c>
    </row>
    <row r="1019" spans="1:9" x14ac:dyDescent="0.25">
      <c r="A1019" s="1">
        <v>1018</v>
      </c>
      <c r="B1019" s="1" t="s">
        <v>3606</v>
      </c>
      <c r="C1019" s="1" t="s">
        <v>3606</v>
      </c>
      <c r="D1019" s="1" t="s">
        <v>3986</v>
      </c>
      <c r="E1019" s="1" t="s">
        <v>549</v>
      </c>
      <c r="F1019" s="1" t="str">
        <f>VLOOKUP(Table6[[#This Row],[نام کارشناس دفتر فنی]],Table1[],3,0)</f>
        <v>مدیر کنترل فرآیند و کیفیت</v>
      </c>
      <c r="G1019" s="1" t="s">
        <v>1540</v>
      </c>
      <c r="H1019" s="1" t="str">
        <f>VLOOKUP(Table6[[#This Row],[نام شخص کارشناس نظارت]],Table1[],3,0)</f>
        <v>کارشناس تولید و فرایند نظارت</v>
      </c>
      <c r="I1019" s="1">
        <f>COUNTIF(Table2[کد سیستم],Table6[[#This Row],[کد سیستم]])</f>
        <v>1</v>
      </c>
    </row>
    <row r="1020" spans="1:9" x14ac:dyDescent="0.25">
      <c r="A1020" s="1">
        <v>1019</v>
      </c>
      <c r="B1020" s="1" t="s">
        <v>3608</v>
      </c>
      <c r="C1020" s="1" t="s">
        <v>3608</v>
      </c>
      <c r="D1020" s="1" t="s">
        <v>3986</v>
      </c>
      <c r="E1020" s="1" t="s">
        <v>549</v>
      </c>
      <c r="F1020" s="1" t="str">
        <f>VLOOKUP(Table6[[#This Row],[نام کارشناس دفتر فنی]],Table1[],3,0)</f>
        <v>مدیر کنترل فرآیند و کیفیت</v>
      </c>
      <c r="G1020" s="1" t="s">
        <v>1540</v>
      </c>
      <c r="H1020" s="1" t="str">
        <f>VLOOKUP(Table6[[#This Row],[نام شخص کارشناس نظارت]],Table1[],3,0)</f>
        <v>کارشناس تولید و فرایند نظارت</v>
      </c>
      <c r="I1020" s="1">
        <f>COUNTIF(Table2[کد سیستم],Table6[[#This Row],[کد سیستم]])</f>
        <v>1</v>
      </c>
    </row>
    <row r="1021" spans="1:9" x14ac:dyDescent="0.25">
      <c r="A1021" s="1">
        <v>1020</v>
      </c>
      <c r="B1021" s="1" t="s">
        <v>3610</v>
      </c>
      <c r="C1021" s="1" t="s">
        <v>3610</v>
      </c>
      <c r="D1021" s="1" t="s">
        <v>3986</v>
      </c>
      <c r="E1021" s="1" t="s">
        <v>549</v>
      </c>
      <c r="F1021" s="1" t="str">
        <f>VLOOKUP(Table6[[#This Row],[نام کارشناس دفتر فنی]],Table1[],3,0)</f>
        <v>مدیر کنترل فرآیند و کیفیت</v>
      </c>
      <c r="G1021" s="1" t="s">
        <v>1540</v>
      </c>
      <c r="H1021" s="1" t="str">
        <f>VLOOKUP(Table6[[#This Row],[نام شخص کارشناس نظارت]],Table1[],3,0)</f>
        <v>کارشناس تولید و فرایند نظارت</v>
      </c>
      <c r="I1021" s="1">
        <f>COUNTIF(Table2[کد سیستم],Table6[[#This Row],[کد سیستم]])</f>
        <v>1</v>
      </c>
    </row>
    <row r="1022" spans="1:9" x14ac:dyDescent="0.25">
      <c r="A1022" s="1">
        <v>1021</v>
      </c>
      <c r="B1022" s="1" t="s">
        <v>3612</v>
      </c>
      <c r="C1022" s="1" t="s">
        <v>3612</v>
      </c>
      <c r="D1022" s="1" t="s">
        <v>3986</v>
      </c>
      <c r="E1022" s="1" t="s">
        <v>549</v>
      </c>
      <c r="F1022" s="1" t="str">
        <f>VLOOKUP(Table6[[#This Row],[نام کارشناس دفتر فنی]],Table1[],3,0)</f>
        <v>مدیر کنترل فرآیند و کیفیت</v>
      </c>
      <c r="G1022" s="1" t="s">
        <v>1540</v>
      </c>
      <c r="H1022" s="1" t="str">
        <f>VLOOKUP(Table6[[#This Row],[نام شخص کارشناس نظارت]],Table1[],3,0)</f>
        <v>کارشناس تولید و فرایند نظارت</v>
      </c>
      <c r="I1022" s="1">
        <f>COUNTIF(Table2[کد سیستم],Table6[[#This Row],[کد سیستم]])</f>
        <v>1</v>
      </c>
    </row>
    <row r="1023" spans="1:9" x14ac:dyDescent="0.25">
      <c r="A1023" s="1">
        <v>1022</v>
      </c>
      <c r="B1023" s="1" t="s">
        <v>3614</v>
      </c>
      <c r="C1023" s="1" t="s">
        <v>3614</v>
      </c>
      <c r="D1023" s="1" t="s">
        <v>3986</v>
      </c>
      <c r="E1023" s="1" t="s">
        <v>549</v>
      </c>
      <c r="F1023" s="1" t="str">
        <f>VLOOKUP(Table6[[#This Row],[نام کارشناس دفتر فنی]],Table1[],3,0)</f>
        <v>مدیر کنترل فرآیند و کیفیت</v>
      </c>
      <c r="G1023" s="1" t="s">
        <v>1540</v>
      </c>
      <c r="H1023" s="1" t="str">
        <f>VLOOKUP(Table6[[#This Row],[نام شخص کارشناس نظارت]],Table1[],3,0)</f>
        <v>کارشناس تولید و فرایند نظارت</v>
      </c>
      <c r="I1023" s="1">
        <f>COUNTIF(Table2[کد سیستم],Table6[[#This Row],[کد سیستم]])</f>
        <v>1</v>
      </c>
    </row>
    <row r="1024" spans="1:9" x14ac:dyDescent="0.25">
      <c r="A1024" s="1">
        <v>1023</v>
      </c>
      <c r="B1024" s="1" t="s">
        <v>3616</v>
      </c>
      <c r="C1024" s="1" t="s">
        <v>3616</v>
      </c>
      <c r="D1024" s="1" t="s">
        <v>3986</v>
      </c>
      <c r="E1024" s="1" t="s">
        <v>549</v>
      </c>
      <c r="F1024" s="1" t="str">
        <f>VLOOKUP(Table6[[#This Row],[نام کارشناس دفتر فنی]],Table1[],3,0)</f>
        <v>مدیر کنترل فرآیند و کیفیت</v>
      </c>
      <c r="G1024" s="1" t="s">
        <v>1540</v>
      </c>
      <c r="H1024" s="1" t="str">
        <f>VLOOKUP(Table6[[#This Row],[نام شخص کارشناس نظارت]],Table1[],3,0)</f>
        <v>کارشناس تولید و فرایند نظارت</v>
      </c>
      <c r="I1024" s="1">
        <f>COUNTIF(Table2[کد سیستم],Table6[[#This Row],[کد سیستم]])</f>
        <v>1</v>
      </c>
    </row>
    <row r="1025" spans="1:9" x14ac:dyDescent="0.25">
      <c r="A1025" s="1">
        <v>1024</v>
      </c>
      <c r="B1025" s="1" t="s">
        <v>3618</v>
      </c>
      <c r="C1025" s="1" t="s">
        <v>3618</v>
      </c>
      <c r="D1025" s="1" t="s">
        <v>3986</v>
      </c>
      <c r="E1025" s="1" t="s">
        <v>549</v>
      </c>
      <c r="F1025" s="1" t="str">
        <f>VLOOKUP(Table6[[#This Row],[نام کارشناس دفتر فنی]],Table1[],3,0)</f>
        <v>مدیر کنترل فرآیند و کیفیت</v>
      </c>
      <c r="G1025" s="1" t="s">
        <v>1540</v>
      </c>
      <c r="H1025" s="1" t="str">
        <f>VLOOKUP(Table6[[#This Row],[نام شخص کارشناس نظارت]],Table1[],3,0)</f>
        <v>کارشناس تولید و فرایند نظارت</v>
      </c>
      <c r="I1025" s="1">
        <f>COUNTIF(Table2[کد سیستم],Table6[[#This Row],[کد سیستم]])</f>
        <v>1</v>
      </c>
    </row>
    <row r="1026" spans="1:9" x14ac:dyDescent="0.25">
      <c r="A1026" s="1">
        <v>1025</v>
      </c>
      <c r="B1026" s="1" t="s">
        <v>3620</v>
      </c>
      <c r="C1026" s="1" t="s">
        <v>3620</v>
      </c>
      <c r="D1026" s="1" t="s">
        <v>3986</v>
      </c>
      <c r="E1026" s="1" t="s">
        <v>549</v>
      </c>
      <c r="F1026" s="1" t="str">
        <f>VLOOKUP(Table6[[#This Row],[نام کارشناس دفتر فنی]],Table1[],3,0)</f>
        <v>مدیر کنترل فرآیند و کیفیت</v>
      </c>
      <c r="G1026" s="1" t="s">
        <v>1540</v>
      </c>
      <c r="H1026" s="1" t="str">
        <f>VLOOKUP(Table6[[#This Row],[نام شخص کارشناس نظارت]],Table1[],3,0)</f>
        <v>کارشناس تولید و فرایند نظارت</v>
      </c>
      <c r="I1026" s="1">
        <f>COUNTIF(Table2[کد سیستم],Table6[[#This Row],[کد سیستم]])</f>
        <v>1</v>
      </c>
    </row>
    <row r="1027" spans="1:9" x14ac:dyDescent="0.25">
      <c r="A1027" s="1">
        <v>1026</v>
      </c>
      <c r="B1027" s="1" t="s">
        <v>3622</v>
      </c>
      <c r="C1027" s="1" t="s">
        <v>3622</v>
      </c>
      <c r="D1027" s="1" t="s">
        <v>3986</v>
      </c>
      <c r="E1027" s="1" t="s">
        <v>549</v>
      </c>
      <c r="F1027" s="1" t="str">
        <f>VLOOKUP(Table6[[#This Row],[نام کارشناس دفتر فنی]],Table1[],3,0)</f>
        <v>مدیر کنترل فرآیند و کیفیت</v>
      </c>
      <c r="G1027" s="1" t="s">
        <v>1540</v>
      </c>
      <c r="H1027" s="1" t="str">
        <f>VLOOKUP(Table6[[#This Row],[نام شخص کارشناس نظارت]],Table1[],3,0)</f>
        <v>کارشناس تولید و فرایند نظارت</v>
      </c>
      <c r="I1027" s="1">
        <f>COUNTIF(Table2[کد سیستم],Table6[[#This Row],[کد سیستم]])</f>
        <v>1</v>
      </c>
    </row>
    <row r="1028" spans="1:9" x14ac:dyDescent="0.25">
      <c r="A1028" s="1">
        <v>1027</v>
      </c>
      <c r="B1028" s="1" t="s">
        <v>3624</v>
      </c>
      <c r="C1028" s="1" t="s">
        <v>3624</v>
      </c>
      <c r="D1028" s="1" t="s">
        <v>3986</v>
      </c>
      <c r="E1028" s="1" t="s">
        <v>549</v>
      </c>
      <c r="F1028" s="1" t="str">
        <f>VLOOKUP(Table6[[#This Row],[نام کارشناس دفتر فنی]],Table1[],3,0)</f>
        <v>مدیر کنترل فرآیند و کیفیت</v>
      </c>
      <c r="G1028" s="1" t="s">
        <v>1540</v>
      </c>
      <c r="H1028" s="1" t="str">
        <f>VLOOKUP(Table6[[#This Row],[نام شخص کارشناس نظارت]],Table1[],3,0)</f>
        <v>کارشناس تولید و فرایند نظارت</v>
      </c>
      <c r="I1028" s="1">
        <f>COUNTIF(Table2[کد سیستم],Table6[[#This Row],[کد سیستم]])</f>
        <v>1</v>
      </c>
    </row>
    <row r="1029" spans="1:9" x14ac:dyDescent="0.25">
      <c r="A1029" s="1">
        <v>1028</v>
      </c>
      <c r="B1029" s="1" t="s">
        <v>3626</v>
      </c>
      <c r="C1029" s="1" t="s">
        <v>3626</v>
      </c>
      <c r="D1029" s="1" t="s">
        <v>3986</v>
      </c>
      <c r="E1029" s="1" t="s">
        <v>549</v>
      </c>
      <c r="F1029" s="1" t="str">
        <f>VLOOKUP(Table6[[#This Row],[نام کارشناس دفتر فنی]],Table1[],3,0)</f>
        <v>مدیر کنترل فرآیند و کیفیت</v>
      </c>
      <c r="G1029" s="1" t="s">
        <v>1540</v>
      </c>
      <c r="H1029" s="1" t="str">
        <f>VLOOKUP(Table6[[#This Row],[نام شخص کارشناس نظارت]],Table1[],3,0)</f>
        <v>کارشناس تولید و فرایند نظارت</v>
      </c>
      <c r="I1029" s="1">
        <f>COUNTIF(Table2[کد سیستم],Table6[[#This Row],[کد سیستم]])</f>
        <v>1</v>
      </c>
    </row>
    <row r="1030" spans="1:9" x14ac:dyDescent="0.25">
      <c r="A1030" s="1">
        <v>1029</v>
      </c>
      <c r="B1030" s="1" t="s">
        <v>3628</v>
      </c>
      <c r="C1030" s="1" t="s">
        <v>3628</v>
      </c>
      <c r="D1030" s="1" t="s">
        <v>3986</v>
      </c>
      <c r="E1030" s="1" t="s">
        <v>549</v>
      </c>
      <c r="F1030" s="1" t="str">
        <f>VLOOKUP(Table6[[#This Row],[نام کارشناس دفتر فنی]],Table1[],3,0)</f>
        <v>مدیر کنترل فرآیند و کیفیت</v>
      </c>
      <c r="G1030" s="1" t="s">
        <v>1540</v>
      </c>
      <c r="H1030" s="1" t="str">
        <f>VLOOKUP(Table6[[#This Row],[نام شخص کارشناس نظارت]],Table1[],3,0)</f>
        <v>کارشناس تولید و فرایند نظارت</v>
      </c>
      <c r="I1030" s="1">
        <f>COUNTIF(Table2[کد سیستم],Table6[[#This Row],[کد سیستم]])</f>
        <v>1</v>
      </c>
    </row>
    <row r="1031" spans="1:9" x14ac:dyDescent="0.25">
      <c r="A1031" s="1">
        <v>1030</v>
      </c>
      <c r="B1031" s="1" t="s">
        <v>3630</v>
      </c>
      <c r="C1031" s="1" t="s">
        <v>3631</v>
      </c>
      <c r="D1031" s="1" t="s">
        <v>3986</v>
      </c>
      <c r="E1031" s="1" t="s">
        <v>549</v>
      </c>
      <c r="F1031" s="1" t="str">
        <f>VLOOKUP(Table6[[#This Row],[نام کارشناس دفتر فنی]],Table1[],3,0)</f>
        <v>مدیر کنترل فرآیند و کیفیت</v>
      </c>
      <c r="G1031" s="1" t="s">
        <v>1540</v>
      </c>
      <c r="H1031" s="1" t="str">
        <f>VLOOKUP(Table6[[#This Row],[نام شخص کارشناس نظارت]],Table1[],3,0)</f>
        <v>کارشناس تولید و فرایند نظارت</v>
      </c>
      <c r="I1031" s="1">
        <f>COUNTIF(Table2[کد سیستم],Table6[[#This Row],[کد سیستم]])</f>
        <v>1</v>
      </c>
    </row>
    <row r="1032" spans="1:9" x14ac:dyDescent="0.25">
      <c r="A1032" s="1">
        <v>1031</v>
      </c>
      <c r="B1032" s="1" t="s">
        <v>3633</v>
      </c>
      <c r="C1032" s="1" t="s">
        <v>3633</v>
      </c>
      <c r="D1032" s="1" t="s">
        <v>3986</v>
      </c>
      <c r="E1032" s="1" t="s">
        <v>549</v>
      </c>
      <c r="F1032" s="1" t="str">
        <f>VLOOKUP(Table6[[#This Row],[نام کارشناس دفتر فنی]],Table1[],3,0)</f>
        <v>مدیر کنترل فرآیند و کیفیت</v>
      </c>
      <c r="G1032" s="1" t="s">
        <v>1540</v>
      </c>
      <c r="H1032" s="1" t="str">
        <f>VLOOKUP(Table6[[#This Row],[نام شخص کارشناس نظارت]],Table1[],3,0)</f>
        <v>کارشناس تولید و فرایند نظارت</v>
      </c>
      <c r="I1032" s="1">
        <f>COUNTIF(Table2[کد سیستم],Table6[[#This Row],[کد سیستم]])</f>
        <v>1</v>
      </c>
    </row>
    <row r="1033" spans="1:9" x14ac:dyDescent="0.25">
      <c r="A1033" s="1">
        <v>1032</v>
      </c>
      <c r="B1033" s="1" t="s">
        <v>3635</v>
      </c>
      <c r="C1033" s="1" t="s">
        <v>3635</v>
      </c>
      <c r="D1033" s="1" t="s">
        <v>3986</v>
      </c>
      <c r="E1033" s="1" t="s">
        <v>549</v>
      </c>
      <c r="F1033" s="1" t="str">
        <f>VLOOKUP(Table6[[#This Row],[نام کارشناس دفتر فنی]],Table1[],3,0)</f>
        <v>مدیر کنترل فرآیند و کیفیت</v>
      </c>
      <c r="G1033" s="1" t="s">
        <v>1540</v>
      </c>
      <c r="H1033" s="1" t="str">
        <f>VLOOKUP(Table6[[#This Row],[نام شخص کارشناس نظارت]],Table1[],3,0)</f>
        <v>کارشناس تولید و فرایند نظارت</v>
      </c>
      <c r="I1033" s="1">
        <f>COUNTIF(Table2[کد سیستم],Table6[[#This Row],[کد سیستم]])</f>
        <v>1</v>
      </c>
    </row>
    <row r="1034" spans="1:9" x14ac:dyDescent="0.25">
      <c r="A1034" s="1">
        <v>1033</v>
      </c>
      <c r="B1034" s="1" t="s">
        <v>3637</v>
      </c>
      <c r="C1034" s="1" t="s">
        <v>3637</v>
      </c>
      <c r="D1034" s="1" t="s">
        <v>3986</v>
      </c>
      <c r="E1034" s="1" t="s">
        <v>549</v>
      </c>
      <c r="F1034" s="1" t="str">
        <f>VLOOKUP(Table6[[#This Row],[نام کارشناس دفتر فنی]],Table1[],3,0)</f>
        <v>مدیر کنترل فرآیند و کیفیت</v>
      </c>
      <c r="G1034" s="1" t="s">
        <v>1540</v>
      </c>
      <c r="H1034" s="1" t="str">
        <f>VLOOKUP(Table6[[#This Row],[نام شخص کارشناس نظارت]],Table1[],3,0)</f>
        <v>کارشناس تولید و فرایند نظارت</v>
      </c>
      <c r="I1034" s="1">
        <f>COUNTIF(Table2[کد سیستم],Table6[[#This Row],[کد سیستم]])</f>
        <v>1</v>
      </c>
    </row>
    <row r="1035" spans="1:9" x14ac:dyDescent="0.25">
      <c r="A1035" s="1">
        <v>1034</v>
      </c>
      <c r="B1035" s="1" t="s">
        <v>3639</v>
      </c>
      <c r="C1035" s="1" t="s">
        <v>3639</v>
      </c>
      <c r="D1035" s="1" t="s">
        <v>3986</v>
      </c>
      <c r="E1035" s="1" t="s">
        <v>549</v>
      </c>
      <c r="F1035" s="1" t="str">
        <f>VLOOKUP(Table6[[#This Row],[نام کارشناس دفتر فنی]],Table1[],3,0)</f>
        <v>مدیر کنترل فرآیند و کیفیت</v>
      </c>
      <c r="G1035" s="1" t="s">
        <v>1540</v>
      </c>
      <c r="H1035" s="1" t="str">
        <f>VLOOKUP(Table6[[#This Row],[نام شخص کارشناس نظارت]],Table1[],3,0)</f>
        <v>کارشناس تولید و فرایند نظارت</v>
      </c>
      <c r="I1035" s="1">
        <f>COUNTIF(Table2[کد سیستم],Table6[[#This Row],[کد سیستم]])</f>
        <v>1</v>
      </c>
    </row>
    <row r="1036" spans="1:9" x14ac:dyDescent="0.25">
      <c r="A1036" s="1">
        <v>1035</v>
      </c>
      <c r="B1036" s="1" t="s">
        <v>3641</v>
      </c>
      <c r="C1036" s="1" t="s">
        <v>3641</v>
      </c>
      <c r="D1036" s="1" t="s">
        <v>3986</v>
      </c>
      <c r="E1036" s="1" t="s">
        <v>549</v>
      </c>
      <c r="F1036" s="1" t="str">
        <f>VLOOKUP(Table6[[#This Row],[نام کارشناس دفتر فنی]],Table1[],3,0)</f>
        <v>مدیر کنترل فرآیند و کیفیت</v>
      </c>
      <c r="G1036" s="1" t="s">
        <v>1540</v>
      </c>
      <c r="H1036" s="1" t="str">
        <f>VLOOKUP(Table6[[#This Row],[نام شخص کارشناس نظارت]],Table1[],3,0)</f>
        <v>کارشناس تولید و فرایند نظارت</v>
      </c>
      <c r="I1036" s="1">
        <f>COUNTIF(Table2[کد سیستم],Table6[[#This Row],[کد سیستم]])</f>
        <v>1</v>
      </c>
    </row>
    <row r="1037" spans="1:9" x14ac:dyDescent="0.25">
      <c r="A1037" s="1">
        <v>1036</v>
      </c>
      <c r="B1037" s="1" t="s">
        <v>3643</v>
      </c>
      <c r="C1037" s="1" t="s">
        <v>3643</v>
      </c>
      <c r="D1037" s="1" t="s">
        <v>3986</v>
      </c>
      <c r="E1037" s="1" t="s">
        <v>549</v>
      </c>
      <c r="F1037" s="1" t="str">
        <f>VLOOKUP(Table6[[#This Row],[نام کارشناس دفتر فنی]],Table1[],3,0)</f>
        <v>مدیر کنترل فرآیند و کیفیت</v>
      </c>
      <c r="G1037" s="1" t="s">
        <v>1540</v>
      </c>
      <c r="H1037" s="1" t="str">
        <f>VLOOKUP(Table6[[#This Row],[نام شخص کارشناس نظارت]],Table1[],3,0)</f>
        <v>کارشناس تولید و فرایند نظارت</v>
      </c>
      <c r="I1037" s="1">
        <f>COUNTIF(Table2[کد سیستم],Table6[[#This Row],[کد سیستم]])</f>
        <v>1</v>
      </c>
    </row>
    <row r="1038" spans="1:9" x14ac:dyDescent="0.25">
      <c r="A1038" s="1">
        <v>1037</v>
      </c>
      <c r="B1038" s="1" t="s">
        <v>3645</v>
      </c>
      <c r="C1038" s="1" t="s">
        <v>3645</v>
      </c>
      <c r="D1038" s="1" t="s">
        <v>3986</v>
      </c>
      <c r="E1038" s="1" t="s">
        <v>549</v>
      </c>
      <c r="F1038" s="1" t="str">
        <f>VLOOKUP(Table6[[#This Row],[نام کارشناس دفتر فنی]],Table1[],3,0)</f>
        <v>مدیر کنترل فرآیند و کیفیت</v>
      </c>
      <c r="G1038" s="1" t="s">
        <v>1540</v>
      </c>
      <c r="H1038" s="1" t="str">
        <f>VLOOKUP(Table6[[#This Row],[نام شخص کارشناس نظارت]],Table1[],3,0)</f>
        <v>کارشناس تولید و فرایند نظارت</v>
      </c>
      <c r="I1038" s="1">
        <f>COUNTIF(Table2[کد سیستم],Table6[[#This Row],[کد سیستم]])</f>
        <v>1</v>
      </c>
    </row>
    <row r="1039" spans="1:9" x14ac:dyDescent="0.25">
      <c r="A1039" s="1">
        <v>1038</v>
      </c>
      <c r="B1039" s="1" t="s">
        <v>3647</v>
      </c>
      <c r="C1039" s="1" t="s">
        <v>3647</v>
      </c>
      <c r="D1039" s="1" t="s">
        <v>3986</v>
      </c>
      <c r="E1039" s="1" t="s">
        <v>549</v>
      </c>
      <c r="F1039" s="1" t="str">
        <f>VLOOKUP(Table6[[#This Row],[نام کارشناس دفتر فنی]],Table1[],3,0)</f>
        <v>مدیر کنترل فرآیند و کیفیت</v>
      </c>
      <c r="G1039" s="1" t="s">
        <v>1540</v>
      </c>
      <c r="H1039" s="1" t="str">
        <f>VLOOKUP(Table6[[#This Row],[نام شخص کارشناس نظارت]],Table1[],3,0)</f>
        <v>کارشناس تولید و فرایند نظارت</v>
      </c>
      <c r="I1039" s="1">
        <f>COUNTIF(Table2[کد سیستم],Table6[[#This Row],[کد سیستم]])</f>
        <v>1</v>
      </c>
    </row>
    <row r="1040" spans="1:9" x14ac:dyDescent="0.25">
      <c r="A1040" s="1">
        <v>1039</v>
      </c>
      <c r="B1040" s="1" t="s">
        <v>3649</v>
      </c>
      <c r="C1040" s="1" t="s">
        <v>3649</v>
      </c>
      <c r="D1040" s="1" t="s">
        <v>3986</v>
      </c>
      <c r="E1040" s="1" t="s">
        <v>549</v>
      </c>
      <c r="F1040" s="1" t="str">
        <f>VLOOKUP(Table6[[#This Row],[نام کارشناس دفتر فنی]],Table1[],3,0)</f>
        <v>مدیر کنترل فرآیند و کیفیت</v>
      </c>
      <c r="G1040" s="1" t="s">
        <v>1540</v>
      </c>
      <c r="H1040" s="1" t="str">
        <f>VLOOKUP(Table6[[#This Row],[نام شخص کارشناس نظارت]],Table1[],3,0)</f>
        <v>کارشناس تولید و فرایند نظارت</v>
      </c>
      <c r="I1040" s="1">
        <f>COUNTIF(Table2[کد سیستم],Table6[[#This Row],[کد سیستم]])</f>
        <v>1</v>
      </c>
    </row>
    <row r="1041" spans="1:9" x14ac:dyDescent="0.25">
      <c r="A1041" s="1">
        <v>1040</v>
      </c>
      <c r="B1041" s="1" t="s">
        <v>3651</v>
      </c>
      <c r="C1041" s="1" t="s">
        <v>3651</v>
      </c>
      <c r="D1041" s="1" t="s">
        <v>3986</v>
      </c>
      <c r="E1041" s="1" t="s">
        <v>549</v>
      </c>
      <c r="F1041" s="1" t="str">
        <f>VLOOKUP(Table6[[#This Row],[نام کارشناس دفتر فنی]],Table1[],3,0)</f>
        <v>مدیر کنترل فرآیند و کیفیت</v>
      </c>
      <c r="G1041" s="1" t="s">
        <v>1540</v>
      </c>
      <c r="H1041" s="1" t="str">
        <f>VLOOKUP(Table6[[#This Row],[نام شخص کارشناس نظارت]],Table1[],3,0)</f>
        <v>کارشناس تولید و فرایند نظارت</v>
      </c>
      <c r="I1041" s="1">
        <f>COUNTIF(Table2[کد سیستم],Table6[[#This Row],[کد سیستم]])</f>
        <v>1</v>
      </c>
    </row>
    <row r="1042" spans="1:9" x14ac:dyDescent="0.25">
      <c r="A1042" s="1">
        <v>1041</v>
      </c>
      <c r="B1042" s="1" t="s">
        <v>3653</v>
      </c>
      <c r="C1042" s="1" t="s">
        <v>3653</v>
      </c>
      <c r="D1042" s="1" t="s">
        <v>3986</v>
      </c>
      <c r="E1042" s="1" t="s">
        <v>549</v>
      </c>
      <c r="F1042" s="1" t="str">
        <f>VLOOKUP(Table6[[#This Row],[نام کارشناس دفتر فنی]],Table1[],3,0)</f>
        <v>مدیر کنترل فرآیند و کیفیت</v>
      </c>
      <c r="G1042" s="1" t="s">
        <v>1540</v>
      </c>
      <c r="H1042" s="1" t="str">
        <f>VLOOKUP(Table6[[#This Row],[نام شخص کارشناس نظارت]],Table1[],3,0)</f>
        <v>کارشناس تولید و فرایند نظارت</v>
      </c>
      <c r="I1042" s="1">
        <f>COUNTIF(Table2[کد سیستم],Table6[[#This Row],[کد سیستم]])</f>
        <v>1</v>
      </c>
    </row>
    <row r="1043" spans="1:9" x14ac:dyDescent="0.25">
      <c r="A1043" s="1">
        <v>1042</v>
      </c>
      <c r="B1043" s="1" t="s">
        <v>3655</v>
      </c>
      <c r="C1043" s="1" t="s">
        <v>3655</v>
      </c>
      <c r="D1043" s="1" t="s">
        <v>3986</v>
      </c>
      <c r="E1043" s="1" t="s">
        <v>549</v>
      </c>
      <c r="F1043" s="1" t="str">
        <f>VLOOKUP(Table6[[#This Row],[نام کارشناس دفتر فنی]],Table1[],3,0)</f>
        <v>مدیر کنترل فرآیند و کیفیت</v>
      </c>
      <c r="G1043" s="1" t="s">
        <v>1540</v>
      </c>
      <c r="H1043" s="1" t="str">
        <f>VLOOKUP(Table6[[#This Row],[نام شخص کارشناس نظارت]],Table1[],3,0)</f>
        <v>کارشناس تولید و فرایند نظارت</v>
      </c>
      <c r="I1043" s="1">
        <f>COUNTIF(Table2[کد سیستم],Table6[[#This Row],[کد سیستم]])</f>
        <v>1</v>
      </c>
    </row>
    <row r="1044" spans="1:9" x14ac:dyDescent="0.25">
      <c r="A1044" s="1">
        <v>1043</v>
      </c>
      <c r="B1044" s="1" t="s">
        <v>3657</v>
      </c>
      <c r="C1044" s="1" t="s">
        <v>3657</v>
      </c>
      <c r="D1044" s="1" t="s">
        <v>3986</v>
      </c>
      <c r="E1044" s="1" t="s">
        <v>549</v>
      </c>
      <c r="F1044" s="1" t="str">
        <f>VLOOKUP(Table6[[#This Row],[نام کارشناس دفتر فنی]],Table1[],3,0)</f>
        <v>مدیر کنترل فرآیند و کیفیت</v>
      </c>
      <c r="G1044" s="1" t="s">
        <v>1540</v>
      </c>
      <c r="H1044" s="1" t="str">
        <f>VLOOKUP(Table6[[#This Row],[نام شخص کارشناس نظارت]],Table1[],3,0)</f>
        <v>کارشناس تولید و فرایند نظارت</v>
      </c>
      <c r="I1044" s="1">
        <f>COUNTIF(Table2[کد سیستم],Table6[[#This Row],[کد سیستم]])</f>
        <v>1</v>
      </c>
    </row>
    <row r="1045" spans="1:9" x14ac:dyDescent="0.25">
      <c r="A1045" s="1">
        <v>1044</v>
      </c>
      <c r="B1045" s="1" t="s">
        <v>3659</v>
      </c>
      <c r="C1045" s="1" t="s">
        <v>3659</v>
      </c>
      <c r="D1045" s="1" t="s">
        <v>3986</v>
      </c>
      <c r="E1045" s="1" t="s">
        <v>549</v>
      </c>
      <c r="F1045" s="1" t="str">
        <f>VLOOKUP(Table6[[#This Row],[نام کارشناس دفتر فنی]],Table1[],3,0)</f>
        <v>مدیر کنترل فرآیند و کیفیت</v>
      </c>
      <c r="G1045" s="1" t="s">
        <v>1540</v>
      </c>
      <c r="H1045" s="1" t="str">
        <f>VLOOKUP(Table6[[#This Row],[نام شخص کارشناس نظارت]],Table1[],3,0)</f>
        <v>کارشناس تولید و فرایند نظارت</v>
      </c>
      <c r="I1045" s="1">
        <f>COUNTIF(Table2[کد سیستم],Table6[[#This Row],[کد سیستم]])</f>
        <v>1</v>
      </c>
    </row>
    <row r="1046" spans="1:9" x14ac:dyDescent="0.25">
      <c r="A1046" s="1">
        <v>1045</v>
      </c>
      <c r="B1046" s="1" t="s">
        <v>3661</v>
      </c>
      <c r="C1046" s="1" t="s">
        <v>3661</v>
      </c>
      <c r="D1046" s="1" t="s">
        <v>3986</v>
      </c>
      <c r="E1046" s="1" t="s">
        <v>549</v>
      </c>
      <c r="F1046" s="1" t="str">
        <f>VLOOKUP(Table6[[#This Row],[نام کارشناس دفتر فنی]],Table1[],3,0)</f>
        <v>مدیر کنترل فرآیند و کیفیت</v>
      </c>
      <c r="G1046" s="1" t="s">
        <v>1540</v>
      </c>
      <c r="H1046" s="1" t="str">
        <f>VLOOKUP(Table6[[#This Row],[نام شخص کارشناس نظارت]],Table1[],3,0)</f>
        <v>کارشناس تولید و فرایند نظارت</v>
      </c>
      <c r="I1046" s="1">
        <f>COUNTIF(Table2[کد سیستم],Table6[[#This Row],[کد سیستم]])</f>
        <v>1</v>
      </c>
    </row>
    <row r="1047" spans="1:9" x14ac:dyDescent="0.25">
      <c r="A1047" s="1">
        <v>1046</v>
      </c>
      <c r="B1047" s="1" t="s">
        <v>3663</v>
      </c>
      <c r="C1047" s="1" t="s">
        <v>3663</v>
      </c>
      <c r="D1047" s="1" t="s">
        <v>3986</v>
      </c>
      <c r="E1047" s="1" t="s">
        <v>549</v>
      </c>
      <c r="F1047" s="1" t="str">
        <f>VLOOKUP(Table6[[#This Row],[نام کارشناس دفتر فنی]],Table1[],3,0)</f>
        <v>مدیر کنترل فرآیند و کیفیت</v>
      </c>
      <c r="G1047" s="1" t="s">
        <v>1540</v>
      </c>
      <c r="H1047" s="1" t="str">
        <f>VLOOKUP(Table6[[#This Row],[نام شخص کارشناس نظارت]],Table1[],3,0)</f>
        <v>کارشناس تولید و فرایند نظارت</v>
      </c>
      <c r="I1047" s="1">
        <f>COUNTIF(Table2[کد سیستم],Table6[[#This Row],[کد سیستم]])</f>
        <v>1</v>
      </c>
    </row>
    <row r="1048" spans="1:9" x14ac:dyDescent="0.25">
      <c r="A1048" s="1">
        <v>1047</v>
      </c>
      <c r="B1048" s="1" t="s">
        <v>3665</v>
      </c>
      <c r="C1048" s="1" t="s">
        <v>3665</v>
      </c>
      <c r="D1048" s="1" t="s">
        <v>3986</v>
      </c>
      <c r="E1048" s="1" t="s">
        <v>549</v>
      </c>
      <c r="F1048" s="1" t="str">
        <f>VLOOKUP(Table6[[#This Row],[نام کارشناس دفتر فنی]],Table1[],3,0)</f>
        <v>مدیر کنترل فرآیند و کیفیت</v>
      </c>
      <c r="G1048" s="1" t="s">
        <v>1540</v>
      </c>
      <c r="H1048" s="1" t="str">
        <f>VLOOKUP(Table6[[#This Row],[نام شخص کارشناس نظارت]],Table1[],3,0)</f>
        <v>کارشناس تولید و فرایند نظارت</v>
      </c>
      <c r="I1048" s="1">
        <f>COUNTIF(Table2[کد سیستم],Table6[[#This Row],[کد سیستم]])</f>
        <v>1</v>
      </c>
    </row>
    <row r="1049" spans="1:9" x14ac:dyDescent="0.25">
      <c r="A1049" s="1">
        <v>1048</v>
      </c>
      <c r="B1049" s="1" t="s">
        <v>3667</v>
      </c>
      <c r="C1049" s="1" t="s">
        <v>3667</v>
      </c>
      <c r="D1049" s="1" t="s">
        <v>3986</v>
      </c>
      <c r="E1049" s="1" t="s">
        <v>549</v>
      </c>
      <c r="F1049" s="1" t="str">
        <f>VLOOKUP(Table6[[#This Row],[نام کارشناس دفتر فنی]],Table1[],3,0)</f>
        <v>مدیر کنترل فرآیند و کیفیت</v>
      </c>
      <c r="G1049" s="1" t="s">
        <v>1540</v>
      </c>
      <c r="H1049" s="1" t="str">
        <f>VLOOKUP(Table6[[#This Row],[نام شخص کارشناس نظارت]],Table1[],3,0)</f>
        <v>کارشناس تولید و فرایند نظارت</v>
      </c>
      <c r="I1049" s="1">
        <f>COUNTIF(Table2[کد سیستم],Table6[[#This Row],[کد سیستم]])</f>
        <v>1</v>
      </c>
    </row>
    <row r="1050" spans="1:9" x14ac:dyDescent="0.25">
      <c r="A1050" s="1">
        <v>1049</v>
      </c>
      <c r="B1050" s="1" t="s">
        <v>3669</v>
      </c>
      <c r="C1050" s="1" t="s">
        <v>3669</v>
      </c>
      <c r="D1050" s="1" t="s">
        <v>3986</v>
      </c>
      <c r="E1050" s="1" t="s">
        <v>549</v>
      </c>
      <c r="F1050" s="1" t="str">
        <f>VLOOKUP(Table6[[#This Row],[نام کارشناس دفتر فنی]],Table1[],3,0)</f>
        <v>مدیر کنترل فرآیند و کیفیت</v>
      </c>
      <c r="G1050" s="1" t="s">
        <v>1540</v>
      </c>
      <c r="H1050" s="1" t="str">
        <f>VLOOKUP(Table6[[#This Row],[نام شخص کارشناس نظارت]],Table1[],3,0)</f>
        <v>کارشناس تولید و فرایند نظارت</v>
      </c>
      <c r="I1050" s="1">
        <f>COUNTIF(Table2[کد سیستم],Table6[[#This Row],[کد سیستم]])</f>
        <v>1</v>
      </c>
    </row>
    <row r="1051" spans="1:9" x14ac:dyDescent="0.25">
      <c r="A1051" s="1">
        <v>1050</v>
      </c>
      <c r="B1051" s="1" t="s">
        <v>3671</v>
      </c>
      <c r="C1051" s="1" t="s">
        <v>3671</v>
      </c>
      <c r="D1051" s="1" t="s">
        <v>3986</v>
      </c>
      <c r="E1051" s="1" t="s">
        <v>549</v>
      </c>
      <c r="F1051" s="1" t="str">
        <f>VLOOKUP(Table6[[#This Row],[نام کارشناس دفتر فنی]],Table1[],3,0)</f>
        <v>مدیر کنترل فرآیند و کیفیت</v>
      </c>
      <c r="G1051" s="1" t="s">
        <v>1540</v>
      </c>
      <c r="H1051" s="1" t="str">
        <f>VLOOKUP(Table6[[#This Row],[نام شخص کارشناس نظارت]],Table1[],3,0)</f>
        <v>کارشناس تولید و فرایند نظارت</v>
      </c>
      <c r="I1051" s="1">
        <f>COUNTIF(Table2[کد سیستم],Table6[[#This Row],[کد سیستم]])</f>
        <v>1</v>
      </c>
    </row>
    <row r="1052" spans="1:9" x14ac:dyDescent="0.25">
      <c r="A1052" s="1">
        <v>1051</v>
      </c>
      <c r="B1052" s="1" t="s">
        <v>3673</v>
      </c>
      <c r="C1052" s="1" t="s">
        <v>3673</v>
      </c>
      <c r="D1052" s="1" t="s">
        <v>3986</v>
      </c>
      <c r="E1052" s="1" t="s">
        <v>549</v>
      </c>
      <c r="F1052" s="1" t="str">
        <f>VLOOKUP(Table6[[#This Row],[نام کارشناس دفتر فنی]],Table1[],3,0)</f>
        <v>مدیر کنترل فرآیند و کیفیت</v>
      </c>
      <c r="G1052" s="1" t="s">
        <v>1540</v>
      </c>
      <c r="H1052" s="1" t="str">
        <f>VLOOKUP(Table6[[#This Row],[نام شخص کارشناس نظارت]],Table1[],3,0)</f>
        <v>کارشناس تولید و فرایند نظارت</v>
      </c>
      <c r="I1052" s="1">
        <f>COUNTIF(Table2[کد سیستم],Table6[[#This Row],[کد سیستم]])</f>
        <v>1</v>
      </c>
    </row>
    <row r="1053" spans="1:9" x14ac:dyDescent="0.25">
      <c r="A1053" s="1">
        <v>1052</v>
      </c>
      <c r="B1053" s="1" t="s">
        <v>3675</v>
      </c>
      <c r="C1053" s="1" t="s">
        <v>3676</v>
      </c>
      <c r="D1053" s="1" t="s">
        <v>3986</v>
      </c>
      <c r="E1053" s="1" t="s">
        <v>549</v>
      </c>
      <c r="F1053" s="1" t="str">
        <f>VLOOKUP(Table6[[#This Row],[نام کارشناس دفتر فنی]],Table1[],3,0)</f>
        <v>مدیر کنترل فرآیند و کیفیت</v>
      </c>
      <c r="G1053" s="1" t="s">
        <v>1540</v>
      </c>
      <c r="H1053" s="1" t="str">
        <f>VLOOKUP(Table6[[#This Row],[نام شخص کارشناس نظارت]],Table1[],3,0)</f>
        <v>کارشناس تولید و فرایند نظارت</v>
      </c>
      <c r="I1053" s="1">
        <f>COUNTIF(Table2[کد سیستم],Table6[[#This Row],[کد سیستم]])</f>
        <v>1</v>
      </c>
    </row>
    <row r="1054" spans="1:9" x14ac:dyDescent="0.25">
      <c r="A1054" s="1">
        <v>1053</v>
      </c>
      <c r="B1054" s="1" t="s">
        <v>3678</v>
      </c>
      <c r="C1054" s="1" t="s">
        <v>3678</v>
      </c>
      <c r="D1054" s="1" t="s">
        <v>3986</v>
      </c>
      <c r="E1054" s="1" t="s">
        <v>549</v>
      </c>
      <c r="F1054" s="1" t="str">
        <f>VLOOKUP(Table6[[#This Row],[نام کارشناس دفتر فنی]],Table1[],3,0)</f>
        <v>مدیر کنترل فرآیند و کیفیت</v>
      </c>
      <c r="G1054" s="1" t="s">
        <v>1540</v>
      </c>
      <c r="H1054" s="1" t="str">
        <f>VLOOKUP(Table6[[#This Row],[نام شخص کارشناس نظارت]],Table1[],3,0)</f>
        <v>کارشناس تولید و فرایند نظارت</v>
      </c>
      <c r="I1054" s="1">
        <f>COUNTIF(Table2[کد سیستم],Table6[[#This Row],[کد سیستم]])</f>
        <v>1</v>
      </c>
    </row>
    <row r="1055" spans="1:9" x14ac:dyDescent="0.25">
      <c r="A1055" s="1">
        <v>1054</v>
      </c>
      <c r="B1055" s="1" t="s">
        <v>3680</v>
      </c>
      <c r="C1055" s="1" t="s">
        <v>3680</v>
      </c>
      <c r="D1055" s="1" t="s">
        <v>3986</v>
      </c>
      <c r="E1055" s="1" t="s">
        <v>549</v>
      </c>
      <c r="F1055" s="1" t="str">
        <f>VLOOKUP(Table6[[#This Row],[نام کارشناس دفتر فنی]],Table1[],3,0)</f>
        <v>مدیر کنترل فرآیند و کیفیت</v>
      </c>
      <c r="G1055" s="1" t="s">
        <v>1540</v>
      </c>
      <c r="H1055" s="1" t="str">
        <f>VLOOKUP(Table6[[#This Row],[نام شخص کارشناس نظارت]],Table1[],3,0)</f>
        <v>کارشناس تولید و فرایند نظارت</v>
      </c>
      <c r="I1055" s="1">
        <f>COUNTIF(Table2[کد سیستم],Table6[[#This Row],[کد سیستم]])</f>
        <v>1</v>
      </c>
    </row>
    <row r="1056" spans="1:9" x14ac:dyDescent="0.25">
      <c r="A1056" s="1">
        <v>1055</v>
      </c>
      <c r="B1056" s="1" t="s">
        <v>3682</v>
      </c>
      <c r="C1056" s="1" t="s">
        <v>3682</v>
      </c>
      <c r="D1056" s="1" t="s">
        <v>3986</v>
      </c>
      <c r="E1056" s="1" t="s">
        <v>549</v>
      </c>
      <c r="F1056" s="1" t="str">
        <f>VLOOKUP(Table6[[#This Row],[نام کارشناس دفتر فنی]],Table1[],3,0)</f>
        <v>مدیر کنترل فرآیند و کیفیت</v>
      </c>
      <c r="G1056" s="1" t="s">
        <v>1540</v>
      </c>
      <c r="H1056" s="1" t="str">
        <f>VLOOKUP(Table6[[#This Row],[نام شخص کارشناس نظارت]],Table1[],3,0)</f>
        <v>کارشناس تولید و فرایند نظارت</v>
      </c>
      <c r="I1056" s="1">
        <f>COUNTIF(Table2[کد سیستم],Table6[[#This Row],[کد سیستم]])</f>
        <v>1</v>
      </c>
    </row>
    <row r="1057" spans="1:9" x14ac:dyDescent="0.25">
      <c r="A1057" s="1">
        <v>1056</v>
      </c>
      <c r="B1057" s="1" t="s">
        <v>3684</v>
      </c>
      <c r="C1057" s="1" t="s">
        <v>3684</v>
      </c>
      <c r="D1057" s="1" t="s">
        <v>3986</v>
      </c>
      <c r="E1057" s="1" t="s">
        <v>549</v>
      </c>
      <c r="F1057" s="1" t="str">
        <f>VLOOKUP(Table6[[#This Row],[نام کارشناس دفتر فنی]],Table1[],3,0)</f>
        <v>مدیر کنترل فرآیند و کیفیت</v>
      </c>
      <c r="G1057" s="1" t="s">
        <v>1540</v>
      </c>
      <c r="H1057" s="1" t="str">
        <f>VLOOKUP(Table6[[#This Row],[نام شخص کارشناس نظارت]],Table1[],3,0)</f>
        <v>کارشناس تولید و فرایند نظارت</v>
      </c>
      <c r="I1057" s="1">
        <f>COUNTIF(Table2[کد سیستم],Table6[[#This Row],[کد سیستم]])</f>
        <v>1</v>
      </c>
    </row>
    <row r="1058" spans="1:9" x14ac:dyDescent="0.25">
      <c r="A1058" s="1">
        <v>1057</v>
      </c>
      <c r="B1058" s="1" t="s">
        <v>3686</v>
      </c>
      <c r="C1058" s="1" t="s">
        <v>3686</v>
      </c>
      <c r="D1058" s="1" t="s">
        <v>3986</v>
      </c>
      <c r="E1058" s="1" t="s">
        <v>549</v>
      </c>
      <c r="F1058" s="1" t="str">
        <f>VLOOKUP(Table6[[#This Row],[نام کارشناس دفتر فنی]],Table1[],3,0)</f>
        <v>مدیر کنترل فرآیند و کیفیت</v>
      </c>
      <c r="G1058" s="1" t="s">
        <v>1540</v>
      </c>
      <c r="H1058" s="1" t="str">
        <f>VLOOKUP(Table6[[#This Row],[نام شخص کارشناس نظارت]],Table1[],3,0)</f>
        <v>کارشناس تولید و فرایند نظارت</v>
      </c>
      <c r="I1058" s="1">
        <f>COUNTIF(Table2[کد سیستم],Table6[[#This Row],[کد سیستم]])</f>
        <v>1</v>
      </c>
    </row>
    <row r="1059" spans="1:9" x14ac:dyDescent="0.25">
      <c r="A1059" s="1">
        <v>1058</v>
      </c>
      <c r="B1059" s="1" t="s">
        <v>3688</v>
      </c>
      <c r="C1059" s="1" t="s">
        <v>3688</v>
      </c>
      <c r="D1059" s="1" t="s">
        <v>3986</v>
      </c>
      <c r="E1059" s="1" t="s">
        <v>549</v>
      </c>
      <c r="F1059" s="1" t="str">
        <f>VLOOKUP(Table6[[#This Row],[نام کارشناس دفتر فنی]],Table1[],3,0)</f>
        <v>مدیر کنترل فرآیند و کیفیت</v>
      </c>
      <c r="G1059" s="1" t="s">
        <v>1540</v>
      </c>
      <c r="H1059" s="1" t="str">
        <f>VLOOKUP(Table6[[#This Row],[نام شخص کارشناس نظارت]],Table1[],3,0)</f>
        <v>کارشناس تولید و فرایند نظارت</v>
      </c>
      <c r="I1059" s="1">
        <f>COUNTIF(Table2[کد سیستم],Table6[[#This Row],[کد سیستم]])</f>
        <v>1</v>
      </c>
    </row>
    <row r="1060" spans="1:9" x14ac:dyDescent="0.25">
      <c r="A1060" s="1">
        <v>1059</v>
      </c>
      <c r="B1060" s="1" t="s">
        <v>3690</v>
      </c>
      <c r="C1060" s="1" t="s">
        <v>3690</v>
      </c>
      <c r="D1060" s="1" t="s">
        <v>3986</v>
      </c>
      <c r="E1060" s="1" t="s">
        <v>549</v>
      </c>
      <c r="F1060" s="1" t="str">
        <f>VLOOKUP(Table6[[#This Row],[نام کارشناس دفتر فنی]],Table1[],3,0)</f>
        <v>مدیر کنترل فرآیند و کیفیت</v>
      </c>
      <c r="G1060" s="1" t="s">
        <v>1540</v>
      </c>
      <c r="H1060" s="1" t="str">
        <f>VLOOKUP(Table6[[#This Row],[نام شخص کارشناس نظارت]],Table1[],3,0)</f>
        <v>کارشناس تولید و فرایند نظارت</v>
      </c>
      <c r="I1060" s="1">
        <f>COUNTIF(Table2[کد سیستم],Table6[[#This Row],[کد سیستم]])</f>
        <v>1</v>
      </c>
    </row>
    <row r="1061" spans="1:9" x14ac:dyDescent="0.25">
      <c r="A1061" s="1">
        <v>1060</v>
      </c>
      <c r="B1061" s="1" t="s">
        <v>3692</v>
      </c>
      <c r="C1061" s="1" t="s">
        <v>3692</v>
      </c>
      <c r="D1061" s="1" t="s">
        <v>3986</v>
      </c>
      <c r="E1061" s="1" t="s">
        <v>549</v>
      </c>
      <c r="F1061" s="1" t="str">
        <f>VLOOKUP(Table6[[#This Row],[نام کارشناس دفتر فنی]],Table1[],3,0)</f>
        <v>مدیر کنترل فرآیند و کیفیت</v>
      </c>
      <c r="G1061" s="1" t="s">
        <v>1540</v>
      </c>
      <c r="H1061" s="1" t="str">
        <f>VLOOKUP(Table6[[#This Row],[نام شخص کارشناس نظارت]],Table1[],3,0)</f>
        <v>کارشناس تولید و فرایند نظارت</v>
      </c>
      <c r="I1061" s="1">
        <f>COUNTIF(Table2[کد سیستم],Table6[[#This Row],[کد سیستم]])</f>
        <v>1</v>
      </c>
    </row>
    <row r="1062" spans="1:9" x14ac:dyDescent="0.25">
      <c r="A1062" s="1">
        <v>1061</v>
      </c>
      <c r="B1062" s="1" t="s">
        <v>3694</v>
      </c>
      <c r="C1062" s="1" t="s">
        <v>3694</v>
      </c>
      <c r="D1062" s="1" t="s">
        <v>3986</v>
      </c>
      <c r="E1062" s="1" t="s">
        <v>549</v>
      </c>
      <c r="F1062" s="1" t="str">
        <f>VLOOKUP(Table6[[#This Row],[نام کارشناس دفتر فنی]],Table1[],3,0)</f>
        <v>مدیر کنترل فرآیند و کیفیت</v>
      </c>
      <c r="G1062" s="1" t="s">
        <v>1540</v>
      </c>
      <c r="H1062" s="1" t="str">
        <f>VLOOKUP(Table6[[#This Row],[نام شخص کارشناس نظارت]],Table1[],3,0)</f>
        <v>کارشناس تولید و فرایند نظارت</v>
      </c>
      <c r="I1062" s="1">
        <f>COUNTIF(Table2[کد سیستم],Table6[[#This Row],[کد سیستم]])</f>
        <v>1</v>
      </c>
    </row>
    <row r="1063" spans="1:9" x14ac:dyDescent="0.25">
      <c r="A1063" s="1">
        <v>1062</v>
      </c>
      <c r="B1063" s="1" t="s">
        <v>3696</v>
      </c>
      <c r="C1063" s="1" t="s">
        <v>3696</v>
      </c>
      <c r="D1063" s="1" t="s">
        <v>3986</v>
      </c>
      <c r="E1063" s="1" t="s">
        <v>549</v>
      </c>
      <c r="F1063" s="1" t="str">
        <f>VLOOKUP(Table6[[#This Row],[نام کارشناس دفتر فنی]],Table1[],3,0)</f>
        <v>مدیر کنترل فرآیند و کیفیت</v>
      </c>
      <c r="G1063" s="1" t="s">
        <v>1540</v>
      </c>
      <c r="H1063" s="1" t="str">
        <f>VLOOKUP(Table6[[#This Row],[نام شخص کارشناس نظارت]],Table1[],3,0)</f>
        <v>کارشناس تولید و فرایند نظارت</v>
      </c>
      <c r="I1063" s="1">
        <f>COUNTIF(Table2[کد سیستم],Table6[[#This Row],[کد سیستم]])</f>
        <v>1</v>
      </c>
    </row>
    <row r="1064" spans="1:9" x14ac:dyDescent="0.25">
      <c r="A1064" s="1">
        <v>1063</v>
      </c>
      <c r="B1064" s="1" t="s">
        <v>3698</v>
      </c>
      <c r="C1064" s="1" t="s">
        <v>3698</v>
      </c>
      <c r="D1064" s="1" t="s">
        <v>3986</v>
      </c>
      <c r="E1064" s="1" t="s">
        <v>549</v>
      </c>
      <c r="F1064" s="1" t="str">
        <f>VLOOKUP(Table6[[#This Row],[نام کارشناس دفتر فنی]],Table1[],3,0)</f>
        <v>مدیر کنترل فرآیند و کیفیت</v>
      </c>
      <c r="G1064" s="1" t="s">
        <v>1540</v>
      </c>
      <c r="H1064" s="1" t="str">
        <f>VLOOKUP(Table6[[#This Row],[نام شخص کارشناس نظارت]],Table1[],3,0)</f>
        <v>کارشناس تولید و فرایند نظارت</v>
      </c>
      <c r="I1064" s="1">
        <f>COUNTIF(Table2[کد سیستم],Table6[[#This Row],[کد سیستم]])</f>
        <v>1</v>
      </c>
    </row>
    <row r="1065" spans="1:9" x14ac:dyDescent="0.25">
      <c r="A1065" s="1">
        <v>1064</v>
      </c>
      <c r="B1065" s="1" t="s">
        <v>3700</v>
      </c>
      <c r="C1065" s="1" t="s">
        <v>3700</v>
      </c>
      <c r="D1065" s="1" t="s">
        <v>3986</v>
      </c>
      <c r="E1065" s="1" t="s">
        <v>549</v>
      </c>
      <c r="F1065" s="1" t="str">
        <f>VLOOKUP(Table6[[#This Row],[نام کارشناس دفتر فنی]],Table1[],3,0)</f>
        <v>مدیر کنترل فرآیند و کیفیت</v>
      </c>
      <c r="G1065" s="1" t="s">
        <v>1540</v>
      </c>
      <c r="H1065" s="1" t="str">
        <f>VLOOKUP(Table6[[#This Row],[نام شخص کارشناس نظارت]],Table1[],3,0)</f>
        <v>کارشناس تولید و فرایند نظارت</v>
      </c>
      <c r="I1065" s="1">
        <f>COUNTIF(Table2[کد سیستم],Table6[[#This Row],[کد سیستم]])</f>
        <v>1</v>
      </c>
    </row>
    <row r="1066" spans="1:9" x14ac:dyDescent="0.25">
      <c r="A1066" s="1">
        <v>1065</v>
      </c>
      <c r="B1066" s="1" t="s">
        <v>3702</v>
      </c>
      <c r="C1066" s="1" t="s">
        <v>3702</v>
      </c>
      <c r="D1066" s="1" t="s">
        <v>3986</v>
      </c>
      <c r="E1066" s="1" t="s">
        <v>549</v>
      </c>
      <c r="F1066" s="1" t="str">
        <f>VLOOKUP(Table6[[#This Row],[نام کارشناس دفتر فنی]],Table1[],3,0)</f>
        <v>مدیر کنترل فرآیند و کیفیت</v>
      </c>
      <c r="G1066" s="1" t="s">
        <v>1540</v>
      </c>
      <c r="H1066" s="1" t="str">
        <f>VLOOKUP(Table6[[#This Row],[نام شخص کارشناس نظارت]],Table1[],3,0)</f>
        <v>کارشناس تولید و فرایند نظارت</v>
      </c>
      <c r="I1066" s="1">
        <f>COUNTIF(Table2[کد سیستم],Table6[[#This Row],[کد سیستم]])</f>
        <v>1</v>
      </c>
    </row>
    <row r="1067" spans="1:9" x14ac:dyDescent="0.25">
      <c r="A1067" s="1">
        <v>1066</v>
      </c>
      <c r="B1067" s="1" t="s">
        <v>3704</v>
      </c>
      <c r="C1067" s="1" t="s">
        <v>3704</v>
      </c>
      <c r="D1067" s="1" t="s">
        <v>3986</v>
      </c>
      <c r="E1067" s="1" t="s">
        <v>549</v>
      </c>
      <c r="F1067" s="1" t="str">
        <f>VLOOKUP(Table6[[#This Row],[نام کارشناس دفتر فنی]],Table1[],3,0)</f>
        <v>مدیر کنترل فرآیند و کیفیت</v>
      </c>
      <c r="G1067" s="1" t="s">
        <v>1540</v>
      </c>
      <c r="H1067" s="1" t="str">
        <f>VLOOKUP(Table6[[#This Row],[نام شخص کارشناس نظارت]],Table1[],3,0)</f>
        <v>کارشناس تولید و فرایند نظارت</v>
      </c>
      <c r="I1067" s="1">
        <f>COUNTIF(Table2[کد سیستم],Table6[[#This Row],[کد سیستم]])</f>
        <v>1</v>
      </c>
    </row>
    <row r="1068" spans="1:9" x14ac:dyDescent="0.25">
      <c r="A1068" s="1">
        <v>1067</v>
      </c>
      <c r="B1068" s="1" t="s">
        <v>3706</v>
      </c>
      <c r="C1068" s="1" t="s">
        <v>3706</v>
      </c>
      <c r="D1068" s="1" t="s">
        <v>3986</v>
      </c>
      <c r="E1068" s="1" t="s">
        <v>549</v>
      </c>
      <c r="F1068" s="1" t="str">
        <f>VLOOKUP(Table6[[#This Row],[نام کارشناس دفتر فنی]],Table1[],3,0)</f>
        <v>مدیر کنترل فرآیند و کیفیت</v>
      </c>
      <c r="G1068" s="1" t="s">
        <v>1540</v>
      </c>
      <c r="H1068" s="1" t="str">
        <f>VLOOKUP(Table6[[#This Row],[نام شخص کارشناس نظارت]],Table1[],3,0)</f>
        <v>کارشناس تولید و فرایند نظارت</v>
      </c>
      <c r="I1068" s="1">
        <f>COUNTIF(Table2[کد سیستم],Table6[[#This Row],[کد سیستم]])</f>
        <v>1</v>
      </c>
    </row>
    <row r="1069" spans="1:9" x14ac:dyDescent="0.25">
      <c r="A1069" s="1">
        <v>1068</v>
      </c>
      <c r="B1069" s="1" t="s">
        <v>3708</v>
      </c>
      <c r="C1069" s="1" t="s">
        <v>3708</v>
      </c>
      <c r="D1069" s="1" t="s">
        <v>3986</v>
      </c>
      <c r="E1069" s="1" t="s">
        <v>549</v>
      </c>
      <c r="F1069" s="1" t="str">
        <f>VLOOKUP(Table6[[#This Row],[نام کارشناس دفتر فنی]],Table1[],3,0)</f>
        <v>مدیر کنترل فرآیند و کیفیت</v>
      </c>
      <c r="G1069" s="1" t="s">
        <v>1540</v>
      </c>
      <c r="H1069" s="1" t="str">
        <f>VLOOKUP(Table6[[#This Row],[نام شخص کارشناس نظارت]],Table1[],3,0)</f>
        <v>کارشناس تولید و فرایند نظارت</v>
      </c>
      <c r="I1069" s="1">
        <f>COUNTIF(Table2[کد سیستم],Table6[[#This Row],[کد سیستم]])</f>
        <v>1</v>
      </c>
    </row>
    <row r="1070" spans="1:9" x14ac:dyDescent="0.25">
      <c r="A1070" s="1">
        <v>1069</v>
      </c>
      <c r="B1070" s="1" t="s">
        <v>3710</v>
      </c>
      <c r="C1070" s="1" t="s">
        <v>3710</v>
      </c>
      <c r="D1070" s="1" t="s">
        <v>3986</v>
      </c>
      <c r="E1070" s="1" t="s">
        <v>549</v>
      </c>
      <c r="F1070" s="1" t="str">
        <f>VLOOKUP(Table6[[#This Row],[نام کارشناس دفتر فنی]],Table1[],3,0)</f>
        <v>مدیر کنترل فرآیند و کیفیت</v>
      </c>
      <c r="G1070" s="1" t="s">
        <v>1540</v>
      </c>
      <c r="H1070" s="1" t="str">
        <f>VLOOKUP(Table6[[#This Row],[نام شخص کارشناس نظارت]],Table1[],3,0)</f>
        <v>کارشناس تولید و فرایند نظارت</v>
      </c>
      <c r="I1070" s="1">
        <f>COUNTIF(Table2[کد سیستم],Table6[[#This Row],[کد سیستم]])</f>
        <v>1</v>
      </c>
    </row>
    <row r="1071" spans="1:9" x14ac:dyDescent="0.25">
      <c r="A1071" s="1">
        <v>1070</v>
      </c>
      <c r="B1071" s="1" t="s">
        <v>3712</v>
      </c>
      <c r="C1071" s="1" t="s">
        <v>3712</v>
      </c>
      <c r="D1071" s="1" t="s">
        <v>3986</v>
      </c>
      <c r="E1071" s="1" t="s">
        <v>549</v>
      </c>
      <c r="F1071" s="1" t="str">
        <f>VLOOKUP(Table6[[#This Row],[نام کارشناس دفتر فنی]],Table1[],3,0)</f>
        <v>مدیر کنترل فرآیند و کیفیت</v>
      </c>
      <c r="G1071" s="1" t="s">
        <v>1540</v>
      </c>
      <c r="H1071" s="1" t="str">
        <f>VLOOKUP(Table6[[#This Row],[نام شخص کارشناس نظارت]],Table1[],3,0)</f>
        <v>کارشناس تولید و فرایند نظارت</v>
      </c>
      <c r="I1071" s="1">
        <f>COUNTIF(Table2[کد سیستم],Table6[[#This Row],[کد سیستم]])</f>
        <v>1</v>
      </c>
    </row>
    <row r="1072" spans="1:9" x14ac:dyDescent="0.25">
      <c r="A1072" s="1">
        <v>1071</v>
      </c>
      <c r="B1072" s="1" t="s">
        <v>3714</v>
      </c>
      <c r="C1072" s="1" t="s">
        <v>3714</v>
      </c>
      <c r="D1072" s="1" t="s">
        <v>3986</v>
      </c>
      <c r="E1072" s="1" t="s">
        <v>549</v>
      </c>
      <c r="F1072" s="1" t="str">
        <f>VLOOKUP(Table6[[#This Row],[نام کارشناس دفتر فنی]],Table1[],3,0)</f>
        <v>مدیر کنترل فرآیند و کیفیت</v>
      </c>
      <c r="G1072" s="1" t="s">
        <v>1540</v>
      </c>
      <c r="H1072" s="1" t="str">
        <f>VLOOKUP(Table6[[#This Row],[نام شخص کارشناس نظارت]],Table1[],3,0)</f>
        <v>کارشناس تولید و فرایند نظارت</v>
      </c>
      <c r="I1072" s="1">
        <f>COUNTIF(Table2[کد سیستم],Table6[[#This Row],[کد سیستم]])</f>
        <v>1</v>
      </c>
    </row>
    <row r="1073" spans="1:9" x14ac:dyDescent="0.25">
      <c r="A1073" s="1">
        <v>1072</v>
      </c>
      <c r="B1073" s="1" t="s">
        <v>3716</v>
      </c>
      <c r="C1073" s="1" t="s">
        <v>3716</v>
      </c>
      <c r="D1073" s="1" t="s">
        <v>3986</v>
      </c>
      <c r="E1073" s="1" t="s">
        <v>549</v>
      </c>
      <c r="F1073" s="1" t="str">
        <f>VLOOKUP(Table6[[#This Row],[نام کارشناس دفتر فنی]],Table1[],3,0)</f>
        <v>مدیر کنترل فرآیند و کیفیت</v>
      </c>
      <c r="G1073" s="1" t="s">
        <v>1540</v>
      </c>
      <c r="H1073" s="1" t="str">
        <f>VLOOKUP(Table6[[#This Row],[نام شخص کارشناس نظارت]],Table1[],3,0)</f>
        <v>کارشناس تولید و فرایند نظارت</v>
      </c>
      <c r="I1073" s="1">
        <f>COUNTIF(Table2[کد سیستم],Table6[[#This Row],[کد سیستم]])</f>
        <v>1</v>
      </c>
    </row>
    <row r="1074" spans="1:9" x14ac:dyDescent="0.25">
      <c r="A1074" s="1">
        <v>1073</v>
      </c>
      <c r="B1074" s="1" t="s">
        <v>3718</v>
      </c>
      <c r="C1074" s="1" t="s">
        <v>3718</v>
      </c>
      <c r="D1074" s="1" t="s">
        <v>3986</v>
      </c>
      <c r="E1074" s="1" t="s">
        <v>549</v>
      </c>
      <c r="F1074" s="1" t="str">
        <f>VLOOKUP(Table6[[#This Row],[نام کارشناس دفتر فنی]],Table1[],3,0)</f>
        <v>مدیر کنترل فرآیند و کیفیت</v>
      </c>
      <c r="G1074" s="1" t="s">
        <v>1540</v>
      </c>
      <c r="H1074" s="1" t="str">
        <f>VLOOKUP(Table6[[#This Row],[نام شخص کارشناس نظارت]],Table1[],3,0)</f>
        <v>کارشناس تولید و فرایند نظارت</v>
      </c>
      <c r="I1074" s="1">
        <f>COUNTIF(Table2[کد سیستم],Table6[[#This Row],[کد سیستم]])</f>
        <v>1</v>
      </c>
    </row>
    <row r="1075" spans="1:9" x14ac:dyDescent="0.25">
      <c r="A1075" s="1">
        <v>1074</v>
      </c>
      <c r="B1075" s="1" t="s">
        <v>3720</v>
      </c>
      <c r="C1075" s="1" t="s">
        <v>3720</v>
      </c>
      <c r="D1075" s="1" t="s">
        <v>3986</v>
      </c>
      <c r="E1075" s="1" t="s">
        <v>549</v>
      </c>
      <c r="F1075" s="1" t="str">
        <f>VLOOKUP(Table6[[#This Row],[نام کارشناس دفتر فنی]],Table1[],3,0)</f>
        <v>مدیر کنترل فرآیند و کیفیت</v>
      </c>
      <c r="G1075" s="1" t="s">
        <v>1540</v>
      </c>
      <c r="H1075" s="1" t="str">
        <f>VLOOKUP(Table6[[#This Row],[نام شخص کارشناس نظارت]],Table1[],3,0)</f>
        <v>کارشناس تولید و فرایند نظارت</v>
      </c>
      <c r="I1075" s="1">
        <f>COUNTIF(Table2[کد سیستم],Table6[[#This Row],[کد سیستم]])</f>
        <v>1</v>
      </c>
    </row>
    <row r="1076" spans="1:9" x14ac:dyDescent="0.25">
      <c r="A1076" s="1">
        <v>1075</v>
      </c>
      <c r="B1076" s="1" t="s">
        <v>3722</v>
      </c>
      <c r="C1076" s="1" t="s">
        <v>3722</v>
      </c>
      <c r="D1076" s="1" t="s">
        <v>3986</v>
      </c>
      <c r="E1076" s="1" t="s">
        <v>549</v>
      </c>
      <c r="F1076" s="1" t="str">
        <f>VLOOKUP(Table6[[#This Row],[نام کارشناس دفتر فنی]],Table1[],3,0)</f>
        <v>مدیر کنترل فرآیند و کیفیت</v>
      </c>
      <c r="G1076" s="1" t="s">
        <v>1540</v>
      </c>
      <c r="H1076" s="1" t="str">
        <f>VLOOKUP(Table6[[#This Row],[نام شخص کارشناس نظارت]],Table1[],3,0)</f>
        <v>کارشناس تولید و فرایند نظارت</v>
      </c>
      <c r="I1076" s="1">
        <f>COUNTIF(Table2[کد سیستم],Table6[[#This Row],[کد سیستم]])</f>
        <v>1</v>
      </c>
    </row>
    <row r="1077" spans="1:9" x14ac:dyDescent="0.25">
      <c r="A1077" s="1">
        <v>1076</v>
      </c>
      <c r="B1077" s="1" t="s">
        <v>3724</v>
      </c>
      <c r="C1077" s="1" t="s">
        <v>3724</v>
      </c>
      <c r="D1077" s="1" t="s">
        <v>3986</v>
      </c>
      <c r="E1077" s="1" t="s">
        <v>549</v>
      </c>
      <c r="F1077" s="1" t="str">
        <f>VLOOKUP(Table6[[#This Row],[نام کارشناس دفتر فنی]],Table1[],3,0)</f>
        <v>مدیر کنترل فرآیند و کیفیت</v>
      </c>
      <c r="G1077" s="1" t="s">
        <v>1540</v>
      </c>
      <c r="H1077" s="1" t="str">
        <f>VLOOKUP(Table6[[#This Row],[نام شخص کارشناس نظارت]],Table1[],3,0)</f>
        <v>کارشناس تولید و فرایند نظارت</v>
      </c>
      <c r="I1077" s="1">
        <f>COUNTIF(Table2[کد سیستم],Table6[[#This Row],[کد سیستم]])</f>
        <v>1</v>
      </c>
    </row>
    <row r="1078" spans="1:9" x14ac:dyDescent="0.25">
      <c r="A1078" s="1">
        <v>1077</v>
      </c>
      <c r="B1078" s="1" t="s">
        <v>3726</v>
      </c>
      <c r="C1078" s="1" t="s">
        <v>3726</v>
      </c>
      <c r="D1078" s="1" t="s">
        <v>3986</v>
      </c>
      <c r="E1078" s="1" t="s">
        <v>549</v>
      </c>
      <c r="F1078" s="1" t="str">
        <f>VLOOKUP(Table6[[#This Row],[نام کارشناس دفتر فنی]],Table1[],3,0)</f>
        <v>مدیر کنترل فرآیند و کیفیت</v>
      </c>
      <c r="G1078" s="1" t="s">
        <v>1540</v>
      </c>
      <c r="H1078" s="1" t="str">
        <f>VLOOKUP(Table6[[#This Row],[نام شخص کارشناس نظارت]],Table1[],3,0)</f>
        <v>کارشناس تولید و فرایند نظارت</v>
      </c>
      <c r="I1078" s="1">
        <f>COUNTIF(Table2[کد سیستم],Table6[[#This Row],[کد سیستم]])</f>
        <v>1</v>
      </c>
    </row>
    <row r="1079" spans="1:9" x14ac:dyDescent="0.25">
      <c r="A1079" s="1">
        <v>1078</v>
      </c>
      <c r="B1079" s="1" t="s">
        <v>3728</v>
      </c>
      <c r="C1079" s="1" t="s">
        <v>3728</v>
      </c>
      <c r="D1079" s="1" t="s">
        <v>3986</v>
      </c>
      <c r="E1079" s="1" t="s">
        <v>549</v>
      </c>
      <c r="F1079" s="1" t="str">
        <f>VLOOKUP(Table6[[#This Row],[نام کارشناس دفتر فنی]],Table1[],3,0)</f>
        <v>مدیر کنترل فرآیند و کیفیت</v>
      </c>
      <c r="G1079" s="1" t="s">
        <v>1540</v>
      </c>
      <c r="H1079" s="1" t="str">
        <f>VLOOKUP(Table6[[#This Row],[نام شخص کارشناس نظارت]],Table1[],3,0)</f>
        <v>کارشناس تولید و فرایند نظارت</v>
      </c>
      <c r="I1079" s="1">
        <f>COUNTIF(Table2[کد سیستم],Table6[[#This Row],[کد سیستم]])</f>
        <v>1</v>
      </c>
    </row>
    <row r="1080" spans="1:9" x14ac:dyDescent="0.25">
      <c r="A1080" s="1">
        <v>1079</v>
      </c>
      <c r="B1080" s="1" t="s">
        <v>3730</v>
      </c>
      <c r="C1080" s="1" t="s">
        <v>3730</v>
      </c>
      <c r="D1080" s="1" t="s">
        <v>3986</v>
      </c>
      <c r="E1080" s="1" t="s">
        <v>549</v>
      </c>
      <c r="F1080" s="1" t="str">
        <f>VLOOKUP(Table6[[#This Row],[نام کارشناس دفتر فنی]],Table1[],3,0)</f>
        <v>مدیر کنترل فرآیند و کیفیت</v>
      </c>
      <c r="G1080" s="1" t="s">
        <v>1540</v>
      </c>
      <c r="H1080" s="1" t="str">
        <f>VLOOKUP(Table6[[#This Row],[نام شخص کارشناس نظارت]],Table1[],3,0)</f>
        <v>کارشناس تولید و فرایند نظارت</v>
      </c>
      <c r="I1080" s="1">
        <f>COUNTIF(Table2[کد سیستم],Table6[[#This Row],[کد سیستم]])</f>
        <v>1</v>
      </c>
    </row>
    <row r="1081" spans="1:9" x14ac:dyDescent="0.25">
      <c r="A1081" s="1">
        <v>1080</v>
      </c>
      <c r="B1081" s="1" t="s">
        <v>3732</v>
      </c>
      <c r="C1081" s="1" t="s">
        <v>3732</v>
      </c>
      <c r="D1081" s="1" t="s">
        <v>3986</v>
      </c>
      <c r="E1081" s="1" t="s">
        <v>549</v>
      </c>
      <c r="F1081" s="1" t="str">
        <f>VLOOKUP(Table6[[#This Row],[نام کارشناس دفتر فنی]],Table1[],3,0)</f>
        <v>مدیر کنترل فرآیند و کیفیت</v>
      </c>
      <c r="G1081" s="1" t="s">
        <v>1540</v>
      </c>
      <c r="H1081" s="1" t="str">
        <f>VLOOKUP(Table6[[#This Row],[نام شخص کارشناس نظارت]],Table1[],3,0)</f>
        <v>کارشناس تولید و فرایند نظارت</v>
      </c>
      <c r="I1081" s="1">
        <f>COUNTIF(Table2[کد سیستم],Table6[[#This Row],[کد سیستم]])</f>
        <v>1</v>
      </c>
    </row>
    <row r="1082" spans="1:9" x14ac:dyDescent="0.25">
      <c r="A1082" s="1">
        <v>1081</v>
      </c>
      <c r="B1082" s="1" t="s">
        <v>3734</v>
      </c>
      <c r="C1082" s="1" t="s">
        <v>3735</v>
      </c>
      <c r="D1082" s="1" t="s">
        <v>3986</v>
      </c>
      <c r="E1082" s="1" t="s">
        <v>549</v>
      </c>
      <c r="F1082" s="1" t="str">
        <f>VLOOKUP(Table6[[#This Row],[نام کارشناس دفتر فنی]],Table1[],3,0)</f>
        <v>مدیر کنترل فرآیند و کیفیت</v>
      </c>
      <c r="G1082" s="1" t="s">
        <v>1540</v>
      </c>
      <c r="H1082" s="1" t="str">
        <f>VLOOKUP(Table6[[#This Row],[نام شخص کارشناس نظارت]],Table1[],3,0)</f>
        <v>کارشناس تولید و فرایند نظارت</v>
      </c>
      <c r="I1082" s="1">
        <f>COUNTIF(Table2[کد سیستم],Table6[[#This Row],[کد سیستم]])</f>
        <v>1</v>
      </c>
    </row>
    <row r="1083" spans="1:9" x14ac:dyDescent="0.25">
      <c r="A1083" s="1">
        <v>1082</v>
      </c>
      <c r="B1083" s="1" t="s">
        <v>3737</v>
      </c>
      <c r="C1083" s="1" t="s">
        <v>3738</v>
      </c>
      <c r="D1083" s="1" t="s">
        <v>3986</v>
      </c>
      <c r="E1083" s="1" t="s">
        <v>549</v>
      </c>
      <c r="F1083" s="1" t="str">
        <f>VLOOKUP(Table6[[#This Row],[نام کارشناس دفتر فنی]],Table1[],3,0)</f>
        <v>مدیر کنترل فرآیند و کیفیت</v>
      </c>
      <c r="G1083" s="1" t="s">
        <v>1540</v>
      </c>
      <c r="H1083" s="1" t="str">
        <f>VLOOKUP(Table6[[#This Row],[نام شخص کارشناس نظارت]],Table1[],3,0)</f>
        <v>کارشناس تولید و فرایند نظارت</v>
      </c>
      <c r="I1083" s="1">
        <f>COUNTIF(Table2[کد سیستم],Table6[[#This Row],[کد سیستم]])</f>
        <v>1</v>
      </c>
    </row>
    <row r="1084" spans="1:9" x14ac:dyDescent="0.25">
      <c r="A1084" s="1">
        <v>1083</v>
      </c>
      <c r="B1084" s="1" t="s">
        <v>3740</v>
      </c>
      <c r="C1084" s="1" t="s">
        <v>3740</v>
      </c>
      <c r="D1084" s="1" t="s">
        <v>3986</v>
      </c>
      <c r="E1084" s="1" t="s">
        <v>549</v>
      </c>
      <c r="F1084" s="1" t="str">
        <f>VLOOKUP(Table6[[#This Row],[نام کارشناس دفتر فنی]],Table1[],3,0)</f>
        <v>مدیر کنترل فرآیند و کیفیت</v>
      </c>
      <c r="G1084" s="1" t="s">
        <v>1540</v>
      </c>
      <c r="H1084" s="1" t="str">
        <f>VLOOKUP(Table6[[#This Row],[نام شخص کارشناس نظارت]],Table1[],3,0)</f>
        <v>کارشناس تولید و فرایند نظارت</v>
      </c>
      <c r="I1084" s="1">
        <f>COUNTIF(Table2[کد سیستم],Table6[[#This Row],[کد سیستم]])</f>
        <v>1</v>
      </c>
    </row>
    <row r="1085" spans="1:9" x14ac:dyDescent="0.25">
      <c r="A1085" s="1">
        <v>1084</v>
      </c>
      <c r="B1085" s="1" t="s">
        <v>3742</v>
      </c>
      <c r="C1085" s="1" t="s">
        <v>3742</v>
      </c>
      <c r="D1085" s="1" t="s">
        <v>3986</v>
      </c>
      <c r="E1085" s="1" t="s">
        <v>549</v>
      </c>
      <c r="F1085" s="1" t="str">
        <f>VLOOKUP(Table6[[#This Row],[نام کارشناس دفتر فنی]],Table1[],3,0)</f>
        <v>مدیر کنترل فرآیند و کیفیت</v>
      </c>
      <c r="G1085" s="1" t="s">
        <v>1540</v>
      </c>
      <c r="H1085" s="1" t="str">
        <f>VLOOKUP(Table6[[#This Row],[نام شخص کارشناس نظارت]],Table1[],3,0)</f>
        <v>کارشناس تولید و فرایند نظارت</v>
      </c>
      <c r="I1085" s="1">
        <f>COUNTIF(Table2[کد سیستم],Table6[[#This Row],[کد سیستم]])</f>
        <v>1</v>
      </c>
    </row>
    <row r="1086" spans="1:9" x14ac:dyDescent="0.25">
      <c r="A1086" s="1">
        <v>1085</v>
      </c>
      <c r="B1086" s="4" t="s">
        <v>3864</v>
      </c>
      <c r="C1086" s="4" t="s">
        <v>3864</v>
      </c>
      <c r="D1086" s="1" t="s">
        <v>3986</v>
      </c>
      <c r="E1086" s="1" t="s">
        <v>549</v>
      </c>
      <c r="F1086" s="1" t="str">
        <f>VLOOKUP(Table6[[#This Row],[نام کارشناس دفتر فنی]],Table1[],3,0)</f>
        <v>مدیر کنترل فرآیند و کیفیت</v>
      </c>
      <c r="G1086" s="1" t="s">
        <v>1540</v>
      </c>
      <c r="H1086" s="1" t="str">
        <f>VLOOKUP(Table6[[#This Row],[نام شخص کارشناس نظارت]],Table1[],3,0)</f>
        <v>کارشناس تولید و فرایند نظارت</v>
      </c>
      <c r="I1086" s="1">
        <f>COUNTIF(Table2[کد سیستم],Table6[[#This Row],[کد سیستم]])</f>
        <v>1</v>
      </c>
    </row>
    <row r="1087" spans="1:9" x14ac:dyDescent="0.25">
      <c r="A1087" s="1">
        <v>1086</v>
      </c>
      <c r="B1087" s="4" t="s">
        <v>3866</v>
      </c>
      <c r="C1087" s="4" t="s">
        <v>3866</v>
      </c>
      <c r="D1087" s="1" t="s">
        <v>3986</v>
      </c>
      <c r="E1087" s="1" t="s">
        <v>549</v>
      </c>
      <c r="F1087" s="1" t="str">
        <f>VLOOKUP(Table6[[#This Row],[نام کارشناس دفتر فنی]],Table1[],3,0)</f>
        <v>مدیر کنترل فرآیند و کیفیت</v>
      </c>
      <c r="G1087" s="1" t="s">
        <v>1540</v>
      </c>
      <c r="H1087" s="1" t="str">
        <f>VLOOKUP(Table6[[#This Row],[نام شخص کارشناس نظارت]],Table1[],3,0)</f>
        <v>کارشناس تولید و فرایند نظارت</v>
      </c>
      <c r="I1087" s="1">
        <f>COUNTIF(Table2[کد سیستم],Table6[[#This Row],[کد سیستم]])</f>
        <v>1</v>
      </c>
    </row>
    <row r="1088" spans="1:9" x14ac:dyDescent="0.25">
      <c r="A1088" s="1">
        <v>1087</v>
      </c>
      <c r="B1088" s="4" t="s">
        <v>3868</v>
      </c>
      <c r="C1088" s="4" t="s">
        <v>3868</v>
      </c>
      <c r="D1088" s="1" t="s">
        <v>3986</v>
      </c>
      <c r="E1088" s="1" t="s">
        <v>549</v>
      </c>
      <c r="F1088" s="1" t="str">
        <f>VLOOKUP(Table6[[#This Row],[نام کارشناس دفتر فنی]],Table1[],3,0)</f>
        <v>مدیر کنترل فرآیند و کیفیت</v>
      </c>
      <c r="G1088" s="1" t="s">
        <v>1540</v>
      </c>
      <c r="H1088" s="1" t="str">
        <f>VLOOKUP(Table6[[#This Row],[نام شخص کارشناس نظارت]],Table1[],3,0)</f>
        <v>کارشناس تولید و فرایند نظارت</v>
      </c>
      <c r="I1088" s="1">
        <f>COUNTIF(Table2[کد سیستم],Table6[[#This Row],[کد سیستم]])</f>
        <v>1</v>
      </c>
    </row>
    <row r="1089" spans="1:9" x14ac:dyDescent="0.25">
      <c r="A1089" s="1">
        <v>1088</v>
      </c>
      <c r="B1089" s="4" t="s">
        <v>3877</v>
      </c>
      <c r="C1089" s="4" t="s">
        <v>3877</v>
      </c>
      <c r="D1089" s="1" t="s">
        <v>3986</v>
      </c>
      <c r="E1089" s="1" t="s">
        <v>549</v>
      </c>
      <c r="F1089" s="1" t="str">
        <f>VLOOKUP(Table6[[#This Row],[نام کارشناس دفتر فنی]],Table1[],3,0)</f>
        <v>مدیر کنترل فرآیند و کیفیت</v>
      </c>
      <c r="G1089" s="1" t="s">
        <v>1540</v>
      </c>
      <c r="H1089" s="1" t="str">
        <f>VLOOKUP(Table6[[#This Row],[نام شخص کارشناس نظارت]],Table1[],3,0)</f>
        <v>کارشناس تولید و فرایند نظارت</v>
      </c>
      <c r="I1089" s="1">
        <f>COUNTIF(Table2[کد سیستم],Table6[[#This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C8252-052C-4763-AD5E-E3E1F4FEB4C3}">
  <dimension ref="A1:I1089"/>
  <sheetViews>
    <sheetView topLeftCell="A1054" workbookViewId="0">
      <selection activeCell="F1079" sqref="F1079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33" style="1" bestFit="1" customWidth="1"/>
    <col min="7" max="7" width="25.375" style="1" bestFit="1" customWidth="1"/>
    <col min="8" max="8" width="25.375" style="1" customWidth="1"/>
    <col min="9" max="9" width="31.625" bestFit="1" customWidth="1"/>
  </cols>
  <sheetData>
    <row r="1" spans="1:9" x14ac:dyDescent="0.25">
      <c r="A1" s="1" t="s">
        <v>3763</v>
      </c>
      <c r="B1" s="1" t="s">
        <v>1543</v>
      </c>
      <c r="C1" s="1" t="s">
        <v>1544</v>
      </c>
      <c r="D1" s="1" t="s">
        <v>3764</v>
      </c>
      <c r="E1" s="1" t="s">
        <v>3765</v>
      </c>
      <c r="F1" s="1" t="s">
        <v>3981</v>
      </c>
      <c r="G1" s="1" t="s">
        <v>3766</v>
      </c>
      <c r="H1" s="1" t="s">
        <v>3982</v>
      </c>
      <c r="I1" s="5" t="s">
        <v>3878</v>
      </c>
    </row>
    <row r="2" spans="1:9" x14ac:dyDescent="0.25">
      <c r="A2" s="1">
        <v>1</v>
      </c>
      <c r="B2" s="1" t="s">
        <v>1546</v>
      </c>
      <c r="C2" s="1" t="s">
        <v>1546</v>
      </c>
      <c r="D2" s="1" t="s">
        <v>3985</v>
      </c>
      <c r="E2" s="1" t="s">
        <v>602</v>
      </c>
      <c r="F2" s="1" t="str">
        <f>VLOOKUP(Table715[[#This Row],[نام کارشناس دفتر فنی]],Table1[],3,0)</f>
        <v>کارشناس عمران،خدمات صنعتی و ترانسپورت</v>
      </c>
      <c r="G2" s="1" t="s">
        <v>63</v>
      </c>
      <c r="H2" s="1" t="str">
        <f>VLOOKUP(Table715[[#This Row],[نام شخص کارشناس نظارت]],Table1[],3,0)</f>
        <v>کارشناس عمران نظارت</v>
      </c>
      <c r="I2" s="1">
        <f>COUNTIF(Table2[کد سیستم],Table715[[#This Row],[کد سیستم]])</f>
        <v>1</v>
      </c>
    </row>
    <row r="3" spans="1:9" x14ac:dyDescent="0.25">
      <c r="A3" s="1">
        <v>2</v>
      </c>
      <c r="B3" s="1" t="s">
        <v>1548</v>
      </c>
      <c r="C3" s="1" t="s">
        <v>1548</v>
      </c>
      <c r="D3" s="1" t="s">
        <v>3985</v>
      </c>
      <c r="E3" s="1" t="s">
        <v>602</v>
      </c>
      <c r="F3" s="1" t="str">
        <f>VLOOKUP(Table715[[#This Row],[نام کارشناس دفتر فنی]],Table1[],3,0)</f>
        <v>کارشناس عمران،خدمات صنعتی و ترانسپورت</v>
      </c>
      <c r="G3" s="1" t="s">
        <v>63</v>
      </c>
      <c r="H3" s="1" t="str">
        <f>VLOOKUP(Table715[[#This Row],[نام شخص کارشناس نظارت]],Table1[],3,0)</f>
        <v>کارشناس عمران نظارت</v>
      </c>
      <c r="I3" s="1">
        <f>COUNTIF(Table2[کد سیستم],Table715[[#This Row],[کد سیستم]])</f>
        <v>1</v>
      </c>
    </row>
    <row r="4" spans="1:9" x14ac:dyDescent="0.25">
      <c r="A4" s="1">
        <v>3</v>
      </c>
      <c r="B4" s="1" t="s">
        <v>1550</v>
      </c>
      <c r="C4" s="1" t="s">
        <v>1550</v>
      </c>
      <c r="D4" s="1" t="s">
        <v>3985</v>
      </c>
      <c r="E4" s="1" t="s">
        <v>602</v>
      </c>
      <c r="F4" s="1" t="str">
        <f>VLOOKUP(Table715[[#This Row],[نام کارشناس دفتر فنی]],Table1[],3,0)</f>
        <v>کارشناس عمران،خدمات صنعتی و ترانسپورت</v>
      </c>
      <c r="G4" s="1" t="s">
        <v>63</v>
      </c>
      <c r="H4" s="1" t="str">
        <f>VLOOKUP(Table715[[#This Row],[نام شخص کارشناس نظارت]],Table1[],3,0)</f>
        <v>کارشناس عمران نظارت</v>
      </c>
      <c r="I4" s="1">
        <f>COUNTIF(Table2[کد سیستم],Table715[[#This Row],[کد سیستم]])</f>
        <v>1</v>
      </c>
    </row>
    <row r="5" spans="1:9" x14ac:dyDescent="0.25">
      <c r="A5" s="1">
        <v>4</v>
      </c>
      <c r="B5" s="1" t="s">
        <v>1552</v>
      </c>
      <c r="C5" s="1" t="s">
        <v>1552</v>
      </c>
      <c r="D5" s="1" t="s">
        <v>3985</v>
      </c>
      <c r="E5" s="1" t="s">
        <v>602</v>
      </c>
      <c r="F5" s="1" t="str">
        <f>VLOOKUP(Table715[[#This Row],[نام کارشناس دفتر فنی]],Table1[],3,0)</f>
        <v>کارشناس عمران،خدمات صنعتی و ترانسپورت</v>
      </c>
      <c r="G5" s="1" t="s">
        <v>63</v>
      </c>
      <c r="H5" s="1" t="str">
        <f>VLOOKUP(Table715[[#This Row],[نام شخص کارشناس نظارت]],Table1[],3,0)</f>
        <v>کارشناس عمران نظارت</v>
      </c>
      <c r="I5" s="1">
        <f>COUNTIF(Table2[کد سیستم],Table715[[#This Row],[کد سیستم]])</f>
        <v>1</v>
      </c>
    </row>
    <row r="6" spans="1:9" x14ac:dyDescent="0.25">
      <c r="A6" s="1">
        <v>5</v>
      </c>
      <c r="B6" s="1" t="s">
        <v>1554</v>
      </c>
      <c r="C6" s="1" t="s">
        <v>1554</v>
      </c>
      <c r="D6" s="1" t="s">
        <v>3985</v>
      </c>
      <c r="E6" s="1" t="s">
        <v>602</v>
      </c>
      <c r="F6" s="1" t="str">
        <f>VLOOKUP(Table715[[#This Row],[نام کارشناس دفتر فنی]],Table1[],3,0)</f>
        <v>کارشناس عمران،خدمات صنعتی و ترانسپورت</v>
      </c>
      <c r="G6" s="1" t="s">
        <v>63</v>
      </c>
      <c r="H6" s="1" t="str">
        <f>VLOOKUP(Table715[[#This Row],[نام شخص کارشناس نظارت]],Table1[],3,0)</f>
        <v>کارشناس عمران نظارت</v>
      </c>
      <c r="I6" s="1">
        <f>COUNTIF(Table2[کد سیستم],Table715[[#This Row],[کد سیستم]])</f>
        <v>1</v>
      </c>
    </row>
    <row r="7" spans="1:9" x14ac:dyDescent="0.25">
      <c r="A7" s="1">
        <v>6</v>
      </c>
      <c r="B7" s="1" t="s">
        <v>1556</v>
      </c>
      <c r="C7" s="1" t="s">
        <v>1556</v>
      </c>
      <c r="D7" s="1" t="s">
        <v>3985</v>
      </c>
      <c r="E7" s="1" t="s">
        <v>602</v>
      </c>
      <c r="F7" s="1" t="str">
        <f>VLOOKUP(Table715[[#This Row],[نام کارشناس دفتر فنی]],Table1[],3,0)</f>
        <v>کارشناس عمران،خدمات صنعتی و ترانسپورت</v>
      </c>
      <c r="G7" s="1" t="s">
        <v>63</v>
      </c>
      <c r="H7" s="1" t="str">
        <f>VLOOKUP(Table715[[#This Row],[نام شخص کارشناس نظارت]],Table1[],3,0)</f>
        <v>کارشناس عمران نظارت</v>
      </c>
      <c r="I7" s="1">
        <f>COUNTIF(Table2[کد سیستم],Table715[[#This Row],[کد سیستم]])</f>
        <v>1</v>
      </c>
    </row>
    <row r="8" spans="1:9" x14ac:dyDescent="0.25">
      <c r="A8" s="1">
        <v>7</v>
      </c>
      <c r="B8" s="1" t="s">
        <v>1558</v>
      </c>
      <c r="C8" s="1" t="s">
        <v>1558</v>
      </c>
      <c r="D8" s="1" t="s">
        <v>3985</v>
      </c>
      <c r="E8" s="1" t="s">
        <v>602</v>
      </c>
      <c r="F8" s="1" t="str">
        <f>VLOOKUP(Table715[[#This Row],[نام کارشناس دفتر فنی]],Table1[],3,0)</f>
        <v>کارشناس عمران،خدمات صنعتی و ترانسپورت</v>
      </c>
      <c r="G8" s="1" t="s">
        <v>63</v>
      </c>
      <c r="H8" s="1" t="str">
        <f>VLOOKUP(Table715[[#This Row],[نام شخص کارشناس نظارت]],Table1[],3,0)</f>
        <v>کارشناس عمران نظارت</v>
      </c>
      <c r="I8" s="1">
        <f>COUNTIF(Table2[کد سیستم],Table715[[#This Row],[کد سیستم]])</f>
        <v>1</v>
      </c>
    </row>
    <row r="9" spans="1:9" x14ac:dyDescent="0.25">
      <c r="A9" s="1">
        <v>8</v>
      </c>
      <c r="B9" s="1" t="s">
        <v>1560</v>
      </c>
      <c r="C9" s="1" t="s">
        <v>1560</v>
      </c>
      <c r="D9" s="1" t="s">
        <v>3985</v>
      </c>
      <c r="E9" s="1" t="s">
        <v>602</v>
      </c>
      <c r="F9" s="1" t="str">
        <f>VLOOKUP(Table715[[#This Row],[نام کارشناس دفتر فنی]],Table1[],3,0)</f>
        <v>کارشناس عمران،خدمات صنعتی و ترانسپورت</v>
      </c>
      <c r="G9" s="1" t="s">
        <v>63</v>
      </c>
      <c r="H9" s="1" t="str">
        <f>VLOOKUP(Table715[[#This Row],[نام شخص کارشناس نظارت]],Table1[],3,0)</f>
        <v>کارشناس عمران نظارت</v>
      </c>
      <c r="I9" s="1">
        <f>COUNTIF(Table2[کد سیستم],Table715[[#This Row],[کد سیستم]])</f>
        <v>1</v>
      </c>
    </row>
    <row r="10" spans="1:9" x14ac:dyDescent="0.25">
      <c r="A10" s="1">
        <v>9</v>
      </c>
      <c r="B10" s="1" t="s">
        <v>1562</v>
      </c>
      <c r="C10" s="1" t="s">
        <v>1562</v>
      </c>
      <c r="D10" s="1" t="s">
        <v>3985</v>
      </c>
      <c r="E10" s="1" t="s">
        <v>602</v>
      </c>
      <c r="F10" s="1" t="str">
        <f>VLOOKUP(Table715[[#This Row],[نام کارشناس دفتر فنی]],Table1[],3,0)</f>
        <v>کارشناس عمران،خدمات صنعتی و ترانسپورت</v>
      </c>
      <c r="G10" s="1" t="s">
        <v>63</v>
      </c>
      <c r="H10" s="1" t="str">
        <f>VLOOKUP(Table715[[#This Row],[نام شخص کارشناس نظارت]],Table1[],3,0)</f>
        <v>کارشناس عمران نظارت</v>
      </c>
      <c r="I10" s="1">
        <f>COUNTIF(Table2[کد سیستم],Table715[[#This Row],[کد سیستم]])</f>
        <v>1</v>
      </c>
    </row>
    <row r="11" spans="1:9" x14ac:dyDescent="0.25">
      <c r="A11" s="1">
        <v>10</v>
      </c>
      <c r="B11" s="1" t="s">
        <v>1564</v>
      </c>
      <c r="C11" s="1" t="s">
        <v>1564</v>
      </c>
      <c r="D11" s="1" t="s">
        <v>3985</v>
      </c>
      <c r="E11" s="1" t="s">
        <v>602</v>
      </c>
      <c r="F11" s="1" t="str">
        <f>VLOOKUP(Table715[[#This Row],[نام کارشناس دفتر فنی]],Table1[],3,0)</f>
        <v>کارشناس عمران،خدمات صنعتی و ترانسپورت</v>
      </c>
      <c r="G11" s="1" t="s">
        <v>63</v>
      </c>
      <c r="H11" s="1" t="str">
        <f>VLOOKUP(Table715[[#This Row],[نام شخص کارشناس نظارت]],Table1[],3,0)</f>
        <v>کارشناس عمران نظارت</v>
      </c>
      <c r="I11" s="1">
        <f>COUNTIF(Table2[کد سیستم],Table715[[#This Row],[کد سیستم]])</f>
        <v>1</v>
      </c>
    </row>
    <row r="12" spans="1:9" x14ac:dyDescent="0.25">
      <c r="A12" s="1">
        <v>11</v>
      </c>
      <c r="B12" s="1" t="s">
        <v>1566</v>
      </c>
      <c r="C12" s="1" t="s">
        <v>1566</v>
      </c>
      <c r="D12" s="1" t="s">
        <v>3985</v>
      </c>
      <c r="E12" s="1" t="s">
        <v>602</v>
      </c>
      <c r="F12" s="1" t="str">
        <f>VLOOKUP(Table715[[#This Row],[نام کارشناس دفتر فنی]],Table1[],3,0)</f>
        <v>کارشناس عمران،خدمات صنعتی و ترانسپورت</v>
      </c>
      <c r="G12" s="1" t="s">
        <v>63</v>
      </c>
      <c r="H12" s="1" t="str">
        <f>VLOOKUP(Table715[[#This Row],[نام شخص کارشناس نظارت]],Table1[],3,0)</f>
        <v>کارشناس عمران نظارت</v>
      </c>
      <c r="I12" s="1">
        <f>COUNTIF(Table2[کد سیستم],Table715[[#This Row],[کد سیستم]])</f>
        <v>1</v>
      </c>
    </row>
    <row r="13" spans="1:9" x14ac:dyDescent="0.25">
      <c r="A13" s="1">
        <v>12</v>
      </c>
      <c r="B13" s="1" t="s">
        <v>1568</v>
      </c>
      <c r="C13" s="1" t="s">
        <v>1568</v>
      </c>
      <c r="D13" s="1" t="s">
        <v>3985</v>
      </c>
      <c r="E13" s="1" t="s">
        <v>602</v>
      </c>
      <c r="F13" s="1" t="str">
        <f>VLOOKUP(Table715[[#This Row],[نام کارشناس دفتر فنی]],Table1[],3,0)</f>
        <v>کارشناس عمران،خدمات صنعتی و ترانسپورت</v>
      </c>
      <c r="G13" s="1" t="s">
        <v>63</v>
      </c>
      <c r="H13" s="1" t="str">
        <f>VLOOKUP(Table715[[#This Row],[نام شخص کارشناس نظارت]],Table1[],3,0)</f>
        <v>کارشناس عمران نظارت</v>
      </c>
      <c r="I13" s="1">
        <f>COUNTIF(Table2[کد سیستم],Table715[[#This Row],[کد سیستم]])</f>
        <v>1</v>
      </c>
    </row>
    <row r="14" spans="1:9" x14ac:dyDescent="0.25">
      <c r="A14" s="1">
        <v>13</v>
      </c>
      <c r="B14" s="1" t="s">
        <v>1570</v>
      </c>
      <c r="C14" s="1" t="s">
        <v>1570</v>
      </c>
      <c r="D14" s="1" t="s">
        <v>3985</v>
      </c>
      <c r="E14" s="1" t="s">
        <v>602</v>
      </c>
      <c r="F14" s="1" t="str">
        <f>VLOOKUP(Table715[[#This Row],[نام کارشناس دفتر فنی]],Table1[],3,0)</f>
        <v>کارشناس عمران،خدمات صنعتی و ترانسپورت</v>
      </c>
      <c r="G14" s="1" t="s">
        <v>63</v>
      </c>
      <c r="H14" s="1" t="str">
        <f>VLOOKUP(Table715[[#This Row],[نام شخص کارشناس نظارت]],Table1[],3,0)</f>
        <v>کارشناس عمران نظارت</v>
      </c>
      <c r="I14" s="1">
        <f>COUNTIF(Table2[کد سیستم],Table715[[#This Row],[کد سیستم]])</f>
        <v>1</v>
      </c>
    </row>
    <row r="15" spans="1:9" x14ac:dyDescent="0.25">
      <c r="A15" s="1">
        <v>14</v>
      </c>
      <c r="B15" s="1" t="s">
        <v>1572</v>
      </c>
      <c r="C15" s="1" t="s">
        <v>1572</v>
      </c>
      <c r="D15" s="1" t="s">
        <v>3985</v>
      </c>
      <c r="E15" s="1" t="s">
        <v>602</v>
      </c>
      <c r="F15" s="1" t="str">
        <f>VLOOKUP(Table715[[#This Row],[نام کارشناس دفتر فنی]],Table1[],3,0)</f>
        <v>کارشناس عمران،خدمات صنعتی و ترانسپورت</v>
      </c>
      <c r="G15" s="1" t="s">
        <v>63</v>
      </c>
      <c r="H15" s="1" t="str">
        <f>VLOOKUP(Table715[[#This Row],[نام شخص کارشناس نظارت]],Table1[],3,0)</f>
        <v>کارشناس عمران نظارت</v>
      </c>
      <c r="I15" s="1">
        <f>COUNTIF(Table2[کد سیستم],Table715[[#This Row],[کد سیستم]])</f>
        <v>1</v>
      </c>
    </row>
    <row r="16" spans="1:9" x14ac:dyDescent="0.25">
      <c r="A16" s="1">
        <v>15</v>
      </c>
      <c r="B16" s="1" t="s">
        <v>1574</v>
      </c>
      <c r="C16" s="1" t="s">
        <v>1574</v>
      </c>
      <c r="D16" s="1" t="s">
        <v>3985</v>
      </c>
      <c r="E16" s="1" t="s">
        <v>602</v>
      </c>
      <c r="F16" s="1" t="str">
        <f>VLOOKUP(Table715[[#This Row],[نام کارشناس دفتر فنی]],Table1[],3,0)</f>
        <v>کارشناس عمران،خدمات صنعتی و ترانسپورت</v>
      </c>
      <c r="G16" s="1" t="s">
        <v>63</v>
      </c>
      <c r="H16" s="1" t="str">
        <f>VLOOKUP(Table715[[#This Row],[نام شخص کارشناس نظارت]],Table1[],3,0)</f>
        <v>کارشناس عمران نظارت</v>
      </c>
      <c r="I16" s="1">
        <f>COUNTIF(Table2[کد سیستم],Table715[[#This Row],[کد سیستم]])</f>
        <v>1</v>
      </c>
    </row>
    <row r="17" spans="1:9" x14ac:dyDescent="0.25">
      <c r="A17" s="1">
        <v>16</v>
      </c>
      <c r="B17" s="1" t="s">
        <v>1576</v>
      </c>
      <c r="C17" s="1" t="s">
        <v>1576</v>
      </c>
      <c r="D17" s="1" t="s">
        <v>3985</v>
      </c>
      <c r="E17" s="1" t="s">
        <v>602</v>
      </c>
      <c r="F17" s="1" t="str">
        <f>VLOOKUP(Table715[[#This Row],[نام کارشناس دفتر فنی]],Table1[],3,0)</f>
        <v>کارشناس عمران،خدمات صنعتی و ترانسپورت</v>
      </c>
      <c r="G17" s="1" t="s">
        <v>63</v>
      </c>
      <c r="H17" s="1" t="str">
        <f>VLOOKUP(Table715[[#This Row],[نام شخص کارشناس نظارت]],Table1[],3,0)</f>
        <v>کارشناس عمران نظارت</v>
      </c>
      <c r="I17" s="1">
        <f>COUNTIF(Table2[کد سیستم],Table715[[#This Row],[کد سیستم]])</f>
        <v>1</v>
      </c>
    </row>
    <row r="18" spans="1:9" x14ac:dyDescent="0.25">
      <c r="A18" s="1">
        <v>17</v>
      </c>
      <c r="B18" s="1" t="s">
        <v>1578</v>
      </c>
      <c r="C18" s="1" t="s">
        <v>1578</v>
      </c>
      <c r="D18" s="1" t="s">
        <v>3985</v>
      </c>
      <c r="E18" s="1" t="s">
        <v>602</v>
      </c>
      <c r="F18" s="1" t="str">
        <f>VLOOKUP(Table715[[#This Row],[نام کارشناس دفتر فنی]],Table1[],3,0)</f>
        <v>کارشناس عمران،خدمات صنعتی و ترانسپورت</v>
      </c>
      <c r="G18" s="1" t="s">
        <v>63</v>
      </c>
      <c r="H18" s="1" t="str">
        <f>VLOOKUP(Table715[[#This Row],[نام شخص کارشناس نظارت]],Table1[],3,0)</f>
        <v>کارشناس عمران نظارت</v>
      </c>
      <c r="I18" s="1">
        <f>COUNTIF(Table2[کد سیستم],Table715[[#This Row],[کد سیستم]])</f>
        <v>1</v>
      </c>
    </row>
    <row r="19" spans="1:9" x14ac:dyDescent="0.25">
      <c r="A19" s="1">
        <v>18</v>
      </c>
      <c r="B19" s="1" t="s">
        <v>1580</v>
      </c>
      <c r="C19" s="1" t="s">
        <v>1580</v>
      </c>
      <c r="D19" s="1" t="s">
        <v>3985</v>
      </c>
      <c r="E19" s="1" t="s">
        <v>602</v>
      </c>
      <c r="F19" s="1" t="str">
        <f>VLOOKUP(Table715[[#This Row],[نام کارشناس دفتر فنی]],Table1[],3,0)</f>
        <v>کارشناس عمران،خدمات صنعتی و ترانسپورت</v>
      </c>
      <c r="G19" s="1" t="s">
        <v>63</v>
      </c>
      <c r="H19" s="1" t="str">
        <f>VLOOKUP(Table715[[#This Row],[نام شخص کارشناس نظارت]],Table1[],3,0)</f>
        <v>کارشناس عمران نظارت</v>
      </c>
      <c r="I19" s="1">
        <f>COUNTIF(Table2[کد سیستم],Table715[[#This Row],[کد سیستم]])</f>
        <v>1</v>
      </c>
    </row>
    <row r="20" spans="1:9" x14ac:dyDescent="0.25">
      <c r="A20" s="1">
        <v>19</v>
      </c>
      <c r="B20" s="1" t="s">
        <v>1582</v>
      </c>
      <c r="C20" s="1" t="s">
        <v>1582</v>
      </c>
      <c r="D20" s="1" t="s">
        <v>3985</v>
      </c>
      <c r="E20" s="1" t="s">
        <v>602</v>
      </c>
      <c r="F20" s="1" t="str">
        <f>VLOOKUP(Table715[[#This Row],[نام کارشناس دفتر فنی]],Table1[],3,0)</f>
        <v>کارشناس عمران،خدمات صنعتی و ترانسپورت</v>
      </c>
      <c r="G20" s="1" t="s">
        <v>63</v>
      </c>
      <c r="H20" s="1" t="str">
        <f>VLOOKUP(Table715[[#This Row],[نام شخص کارشناس نظارت]],Table1[],3,0)</f>
        <v>کارشناس عمران نظارت</v>
      </c>
      <c r="I20" s="1">
        <f>COUNTIF(Table2[کد سیستم],Table715[[#This Row],[کد سیستم]])</f>
        <v>1</v>
      </c>
    </row>
    <row r="21" spans="1:9" x14ac:dyDescent="0.25">
      <c r="A21" s="1">
        <v>20</v>
      </c>
      <c r="B21" s="1" t="s">
        <v>1584</v>
      </c>
      <c r="C21" s="1" t="s">
        <v>1584</v>
      </c>
      <c r="D21" s="1" t="s">
        <v>3985</v>
      </c>
      <c r="E21" s="1" t="s">
        <v>602</v>
      </c>
      <c r="F21" s="1" t="str">
        <f>VLOOKUP(Table715[[#This Row],[نام کارشناس دفتر فنی]],Table1[],3,0)</f>
        <v>کارشناس عمران،خدمات صنعتی و ترانسپورت</v>
      </c>
      <c r="G21" s="1" t="s">
        <v>63</v>
      </c>
      <c r="H21" s="1" t="str">
        <f>VLOOKUP(Table715[[#This Row],[نام شخص کارشناس نظارت]],Table1[],3,0)</f>
        <v>کارشناس عمران نظارت</v>
      </c>
      <c r="I21" s="1">
        <f>COUNTIF(Table2[کد سیستم],Table715[[#This Row],[کد سیستم]])</f>
        <v>1</v>
      </c>
    </row>
    <row r="22" spans="1:9" x14ac:dyDescent="0.25">
      <c r="A22" s="1">
        <v>21</v>
      </c>
      <c r="B22" s="1" t="s">
        <v>1586</v>
      </c>
      <c r="C22" s="1" t="s">
        <v>1586</v>
      </c>
      <c r="D22" s="1" t="s">
        <v>3985</v>
      </c>
      <c r="E22" s="1" t="s">
        <v>602</v>
      </c>
      <c r="F22" s="1" t="str">
        <f>VLOOKUP(Table715[[#This Row],[نام کارشناس دفتر فنی]],Table1[],3,0)</f>
        <v>کارشناس عمران،خدمات صنعتی و ترانسپورت</v>
      </c>
      <c r="G22" s="1" t="s">
        <v>63</v>
      </c>
      <c r="H22" s="1" t="str">
        <f>VLOOKUP(Table715[[#This Row],[نام شخص کارشناس نظارت]],Table1[],3,0)</f>
        <v>کارشناس عمران نظارت</v>
      </c>
      <c r="I22" s="1">
        <f>COUNTIF(Table2[کد سیستم],Table715[[#This Row],[کد سیستم]])</f>
        <v>1</v>
      </c>
    </row>
    <row r="23" spans="1:9" x14ac:dyDescent="0.25">
      <c r="A23" s="1">
        <v>22</v>
      </c>
      <c r="B23" s="1" t="s">
        <v>1588</v>
      </c>
      <c r="C23" s="1" t="s">
        <v>1588</v>
      </c>
      <c r="D23" s="1" t="s">
        <v>3985</v>
      </c>
      <c r="E23" s="1" t="s">
        <v>602</v>
      </c>
      <c r="F23" s="1" t="str">
        <f>VLOOKUP(Table715[[#This Row],[نام کارشناس دفتر فنی]],Table1[],3,0)</f>
        <v>کارشناس عمران،خدمات صنعتی و ترانسپورت</v>
      </c>
      <c r="G23" s="1" t="s">
        <v>63</v>
      </c>
      <c r="H23" s="1" t="str">
        <f>VLOOKUP(Table715[[#This Row],[نام شخص کارشناس نظارت]],Table1[],3,0)</f>
        <v>کارشناس عمران نظارت</v>
      </c>
      <c r="I23" s="1">
        <f>COUNTIF(Table2[کد سیستم],Table715[[#This Row],[کد سیستم]])</f>
        <v>1</v>
      </c>
    </row>
    <row r="24" spans="1:9" x14ac:dyDescent="0.25">
      <c r="A24" s="1">
        <v>23</v>
      </c>
      <c r="B24" s="1" t="s">
        <v>1590</v>
      </c>
      <c r="C24" s="1" t="s">
        <v>1590</v>
      </c>
      <c r="D24" s="1" t="s">
        <v>3985</v>
      </c>
      <c r="E24" s="1" t="s">
        <v>602</v>
      </c>
      <c r="F24" s="1" t="str">
        <f>VLOOKUP(Table715[[#This Row],[نام کارشناس دفتر فنی]],Table1[],3,0)</f>
        <v>کارشناس عمران،خدمات صنعتی و ترانسپورت</v>
      </c>
      <c r="G24" s="1" t="s">
        <v>63</v>
      </c>
      <c r="H24" s="1" t="str">
        <f>VLOOKUP(Table715[[#This Row],[نام شخص کارشناس نظارت]],Table1[],3,0)</f>
        <v>کارشناس عمران نظارت</v>
      </c>
      <c r="I24" s="1">
        <f>COUNTIF(Table2[کد سیستم],Table715[[#This Row],[کد سیستم]])</f>
        <v>1</v>
      </c>
    </row>
    <row r="25" spans="1:9" x14ac:dyDescent="0.25">
      <c r="A25" s="1">
        <v>24</v>
      </c>
      <c r="B25" s="1" t="s">
        <v>1592</v>
      </c>
      <c r="C25" s="1" t="s">
        <v>1592</v>
      </c>
      <c r="D25" s="1" t="s">
        <v>3985</v>
      </c>
      <c r="E25" s="1" t="s">
        <v>602</v>
      </c>
      <c r="F25" s="1" t="str">
        <f>VLOOKUP(Table715[[#This Row],[نام کارشناس دفتر فنی]],Table1[],3,0)</f>
        <v>کارشناس عمران،خدمات صنعتی و ترانسپورت</v>
      </c>
      <c r="G25" s="1" t="s">
        <v>63</v>
      </c>
      <c r="H25" s="1" t="str">
        <f>VLOOKUP(Table715[[#This Row],[نام شخص کارشناس نظارت]],Table1[],3,0)</f>
        <v>کارشناس عمران نظارت</v>
      </c>
      <c r="I25" s="1">
        <f>COUNTIF(Table2[کد سیستم],Table715[[#This Row],[کد سیستم]])</f>
        <v>1</v>
      </c>
    </row>
    <row r="26" spans="1:9" x14ac:dyDescent="0.25">
      <c r="A26" s="1">
        <v>25</v>
      </c>
      <c r="B26" s="1" t="s">
        <v>1594</v>
      </c>
      <c r="C26" s="1" t="s">
        <v>1594</v>
      </c>
      <c r="D26" s="1" t="s">
        <v>3985</v>
      </c>
      <c r="E26" s="1" t="s">
        <v>602</v>
      </c>
      <c r="F26" s="1" t="str">
        <f>VLOOKUP(Table715[[#This Row],[نام کارشناس دفتر فنی]],Table1[],3,0)</f>
        <v>کارشناس عمران،خدمات صنعتی و ترانسپورت</v>
      </c>
      <c r="G26" s="1" t="s">
        <v>63</v>
      </c>
      <c r="H26" s="1" t="str">
        <f>VLOOKUP(Table715[[#This Row],[نام شخص کارشناس نظارت]],Table1[],3,0)</f>
        <v>کارشناس عمران نظارت</v>
      </c>
      <c r="I26" s="1">
        <f>COUNTIF(Table2[کد سیستم],Table715[[#This Row],[کد سیستم]])</f>
        <v>1</v>
      </c>
    </row>
    <row r="27" spans="1:9" x14ac:dyDescent="0.25">
      <c r="A27" s="1">
        <v>26</v>
      </c>
      <c r="B27" s="1" t="s">
        <v>1596</v>
      </c>
      <c r="C27" s="1" t="s">
        <v>1596</v>
      </c>
      <c r="D27" s="1" t="s">
        <v>3985</v>
      </c>
      <c r="E27" s="1" t="s">
        <v>602</v>
      </c>
      <c r="F27" s="1" t="str">
        <f>VLOOKUP(Table715[[#This Row],[نام کارشناس دفتر فنی]],Table1[],3,0)</f>
        <v>کارشناس عمران،خدمات صنعتی و ترانسپورت</v>
      </c>
      <c r="G27" s="1" t="s">
        <v>63</v>
      </c>
      <c r="H27" s="1" t="str">
        <f>VLOOKUP(Table715[[#This Row],[نام شخص کارشناس نظارت]],Table1[],3,0)</f>
        <v>کارشناس عمران نظارت</v>
      </c>
      <c r="I27" s="1">
        <f>COUNTIF(Table2[کد سیستم],Table715[[#This Row],[کد سیستم]])</f>
        <v>1</v>
      </c>
    </row>
    <row r="28" spans="1:9" x14ac:dyDescent="0.25">
      <c r="A28" s="1">
        <v>27</v>
      </c>
      <c r="B28" s="1" t="s">
        <v>1598</v>
      </c>
      <c r="C28" s="1" t="s">
        <v>1598</v>
      </c>
      <c r="D28" s="1" t="s">
        <v>3985</v>
      </c>
      <c r="E28" s="1" t="s">
        <v>602</v>
      </c>
      <c r="F28" s="1" t="str">
        <f>VLOOKUP(Table715[[#This Row],[نام کارشناس دفتر فنی]],Table1[],3,0)</f>
        <v>کارشناس عمران،خدمات صنعتی و ترانسپورت</v>
      </c>
      <c r="G28" s="1" t="s">
        <v>63</v>
      </c>
      <c r="H28" s="1" t="str">
        <f>VLOOKUP(Table715[[#This Row],[نام شخص کارشناس نظارت]],Table1[],3,0)</f>
        <v>کارشناس عمران نظارت</v>
      </c>
      <c r="I28" s="1">
        <f>COUNTIF(Table2[کد سیستم],Table715[[#This Row],[کد سیستم]])</f>
        <v>1</v>
      </c>
    </row>
    <row r="29" spans="1:9" x14ac:dyDescent="0.25">
      <c r="A29" s="1">
        <v>28</v>
      </c>
      <c r="B29" s="1" t="s">
        <v>1600</v>
      </c>
      <c r="C29" s="1" t="s">
        <v>1600</v>
      </c>
      <c r="D29" s="1" t="s">
        <v>3985</v>
      </c>
      <c r="E29" s="1" t="s">
        <v>602</v>
      </c>
      <c r="F29" s="1" t="str">
        <f>VLOOKUP(Table715[[#This Row],[نام کارشناس دفتر فنی]],Table1[],3,0)</f>
        <v>کارشناس عمران،خدمات صنعتی و ترانسپورت</v>
      </c>
      <c r="G29" s="1" t="s">
        <v>63</v>
      </c>
      <c r="H29" s="1" t="str">
        <f>VLOOKUP(Table715[[#This Row],[نام شخص کارشناس نظارت]],Table1[],3,0)</f>
        <v>کارشناس عمران نظارت</v>
      </c>
      <c r="I29" s="1">
        <f>COUNTIF(Table2[کد سیستم],Table715[[#This Row],[کد سیستم]])</f>
        <v>1</v>
      </c>
    </row>
    <row r="30" spans="1:9" x14ac:dyDescent="0.25">
      <c r="A30" s="1">
        <v>29</v>
      </c>
      <c r="B30" s="1" t="s">
        <v>1602</v>
      </c>
      <c r="C30" s="1" t="s">
        <v>1602</v>
      </c>
      <c r="D30" s="1" t="s">
        <v>3985</v>
      </c>
      <c r="E30" s="1" t="s">
        <v>602</v>
      </c>
      <c r="F30" s="1" t="str">
        <f>VLOOKUP(Table715[[#This Row],[نام کارشناس دفتر فنی]],Table1[],3,0)</f>
        <v>کارشناس عمران،خدمات صنعتی و ترانسپورت</v>
      </c>
      <c r="G30" s="1" t="s">
        <v>63</v>
      </c>
      <c r="H30" s="1" t="str">
        <f>VLOOKUP(Table715[[#This Row],[نام شخص کارشناس نظارت]],Table1[],3,0)</f>
        <v>کارشناس عمران نظارت</v>
      </c>
      <c r="I30" s="1">
        <f>COUNTIF(Table2[کد سیستم],Table715[[#This Row],[کد سیستم]])</f>
        <v>1</v>
      </c>
    </row>
    <row r="31" spans="1:9" x14ac:dyDescent="0.25">
      <c r="A31" s="1">
        <v>30</v>
      </c>
      <c r="B31" s="1" t="s">
        <v>1604</v>
      </c>
      <c r="C31" s="1" t="s">
        <v>1604</v>
      </c>
      <c r="D31" s="1" t="s">
        <v>3985</v>
      </c>
      <c r="E31" s="1" t="s">
        <v>602</v>
      </c>
      <c r="F31" s="1" t="str">
        <f>VLOOKUP(Table715[[#This Row],[نام کارشناس دفتر فنی]],Table1[],3,0)</f>
        <v>کارشناس عمران،خدمات صنعتی و ترانسپورت</v>
      </c>
      <c r="G31" s="1" t="s">
        <v>63</v>
      </c>
      <c r="H31" s="1" t="str">
        <f>VLOOKUP(Table715[[#This Row],[نام شخص کارشناس نظارت]],Table1[],3,0)</f>
        <v>کارشناس عمران نظارت</v>
      </c>
      <c r="I31" s="1">
        <f>COUNTIF(Table2[کد سیستم],Table715[[#This Row],[کد سیستم]])</f>
        <v>1</v>
      </c>
    </row>
    <row r="32" spans="1:9" x14ac:dyDescent="0.25">
      <c r="A32" s="1">
        <v>31</v>
      </c>
      <c r="B32" s="1" t="s">
        <v>1606</v>
      </c>
      <c r="C32" s="1" t="s">
        <v>1606</v>
      </c>
      <c r="D32" s="1" t="s">
        <v>3985</v>
      </c>
      <c r="E32" s="1" t="s">
        <v>602</v>
      </c>
      <c r="F32" s="1" t="str">
        <f>VLOOKUP(Table715[[#This Row],[نام کارشناس دفتر فنی]],Table1[],3,0)</f>
        <v>کارشناس عمران،خدمات صنعتی و ترانسپورت</v>
      </c>
      <c r="G32" s="1" t="s">
        <v>63</v>
      </c>
      <c r="H32" s="1" t="str">
        <f>VLOOKUP(Table715[[#This Row],[نام شخص کارشناس نظارت]],Table1[],3,0)</f>
        <v>کارشناس عمران نظارت</v>
      </c>
      <c r="I32" s="1">
        <f>COUNTIF(Table2[کد سیستم],Table715[[#This Row],[کد سیستم]])</f>
        <v>1</v>
      </c>
    </row>
    <row r="33" spans="1:9" x14ac:dyDescent="0.25">
      <c r="A33" s="1">
        <v>32</v>
      </c>
      <c r="B33" s="1" t="s">
        <v>1608</v>
      </c>
      <c r="C33" s="1" t="s">
        <v>1608</v>
      </c>
      <c r="D33" s="1" t="s">
        <v>3985</v>
      </c>
      <c r="E33" s="1" t="s">
        <v>602</v>
      </c>
      <c r="F33" s="1" t="str">
        <f>VLOOKUP(Table715[[#This Row],[نام کارشناس دفتر فنی]],Table1[],3,0)</f>
        <v>کارشناس عمران،خدمات صنعتی و ترانسپورت</v>
      </c>
      <c r="G33" s="1" t="s">
        <v>63</v>
      </c>
      <c r="H33" s="1" t="str">
        <f>VLOOKUP(Table715[[#This Row],[نام شخص کارشناس نظارت]],Table1[],3,0)</f>
        <v>کارشناس عمران نظارت</v>
      </c>
      <c r="I33" s="1">
        <f>COUNTIF(Table2[کد سیستم],Table715[[#This Row],[کد سیستم]])</f>
        <v>1</v>
      </c>
    </row>
    <row r="34" spans="1:9" x14ac:dyDescent="0.25">
      <c r="A34" s="1">
        <v>33</v>
      </c>
      <c r="B34" s="1" t="s">
        <v>1610</v>
      </c>
      <c r="C34" s="1" t="s">
        <v>1610</v>
      </c>
      <c r="D34" s="1" t="s">
        <v>3985</v>
      </c>
      <c r="E34" s="1" t="s">
        <v>602</v>
      </c>
      <c r="F34" s="1" t="str">
        <f>VLOOKUP(Table715[[#This Row],[نام کارشناس دفتر فنی]],Table1[],3,0)</f>
        <v>کارشناس عمران،خدمات صنعتی و ترانسپورت</v>
      </c>
      <c r="G34" s="1" t="s">
        <v>63</v>
      </c>
      <c r="H34" s="1" t="str">
        <f>VLOOKUP(Table715[[#This Row],[نام شخص کارشناس نظارت]],Table1[],3,0)</f>
        <v>کارشناس عمران نظارت</v>
      </c>
      <c r="I34" s="1">
        <f>COUNTIF(Table2[کد سیستم],Table715[[#This Row],[کد سیستم]])</f>
        <v>1</v>
      </c>
    </row>
    <row r="35" spans="1:9" x14ac:dyDescent="0.25">
      <c r="A35" s="1">
        <v>34</v>
      </c>
      <c r="B35" s="1" t="s">
        <v>1612</v>
      </c>
      <c r="C35" s="1" t="s">
        <v>1612</v>
      </c>
      <c r="D35" s="1" t="s">
        <v>3985</v>
      </c>
      <c r="E35" s="1" t="s">
        <v>602</v>
      </c>
      <c r="F35" s="1" t="str">
        <f>VLOOKUP(Table715[[#This Row],[نام کارشناس دفتر فنی]],Table1[],3,0)</f>
        <v>کارشناس عمران،خدمات صنعتی و ترانسپورت</v>
      </c>
      <c r="G35" s="1" t="s">
        <v>63</v>
      </c>
      <c r="H35" s="1" t="str">
        <f>VLOOKUP(Table715[[#This Row],[نام شخص کارشناس نظارت]],Table1[],3,0)</f>
        <v>کارشناس عمران نظارت</v>
      </c>
      <c r="I35" s="1">
        <f>COUNTIF(Table2[کد سیستم],Table715[[#This Row],[کد سیستم]])</f>
        <v>1</v>
      </c>
    </row>
    <row r="36" spans="1:9" x14ac:dyDescent="0.25">
      <c r="A36" s="1">
        <v>35</v>
      </c>
      <c r="B36" s="1" t="s">
        <v>1614</v>
      </c>
      <c r="C36" s="1" t="s">
        <v>1614</v>
      </c>
      <c r="D36" s="1" t="s">
        <v>3985</v>
      </c>
      <c r="E36" s="1" t="s">
        <v>602</v>
      </c>
      <c r="F36" s="1" t="str">
        <f>VLOOKUP(Table715[[#This Row],[نام کارشناس دفتر فنی]],Table1[],3,0)</f>
        <v>کارشناس عمران،خدمات صنعتی و ترانسپورت</v>
      </c>
      <c r="G36" s="1" t="s">
        <v>63</v>
      </c>
      <c r="H36" s="1" t="str">
        <f>VLOOKUP(Table715[[#This Row],[نام شخص کارشناس نظارت]],Table1[],3,0)</f>
        <v>کارشناس عمران نظارت</v>
      </c>
      <c r="I36" s="1">
        <f>COUNTIF(Table2[کد سیستم],Table715[[#This Row],[کد سیستم]])</f>
        <v>1</v>
      </c>
    </row>
    <row r="37" spans="1:9" x14ac:dyDescent="0.25">
      <c r="A37" s="1">
        <v>36</v>
      </c>
      <c r="B37" s="1" t="s">
        <v>1616</v>
      </c>
      <c r="C37" s="1" t="s">
        <v>1616</v>
      </c>
      <c r="D37" s="1" t="s">
        <v>3985</v>
      </c>
      <c r="E37" s="1" t="s">
        <v>602</v>
      </c>
      <c r="F37" s="1" t="str">
        <f>VLOOKUP(Table715[[#This Row],[نام کارشناس دفتر فنی]],Table1[],3,0)</f>
        <v>کارشناس عمران،خدمات صنعتی و ترانسپورت</v>
      </c>
      <c r="G37" s="1" t="s">
        <v>63</v>
      </c>
      <c r="H37" s="1" t="str">
        <f>VLOOKUP(Table715[[#This Row],[نام شخص کارشناس نظارت]],Table1[],3,0)</f>
        <v>کارشناس عمران نظارت</v>
      </c>
      <c r="I37" s="1">
        <f>COUNTIF(Table2[کد سیستم],Table715[[#This Row],[کد سیستم]])</f>
        <v>1</v>
      </c>
    </row>
    <row r="38" spans="1:9" x14ac:dyDescent="0.25">
      <c r="A38" s="1">
        <v>37</v>
      </c>
      <c r="B38" s="1" t="s">
        <v>1618</v>
      </c>
      <c r="C38" s="1" t="s">
        <v>1618</v>
      </c>
      <c r="D38" s="1" t="s">
        <v>3985</v>
      </c>
      <c r="E38" s="1" t="s">
        <v>602</v>
      </c>
      <c r="F38" s="1" t="str">
        <f>VLOOKUP(Table715[[#This Row],[نام کارشناس دفتر فنی]],Table1[],3,0)</f>
        <v>کارشناس عمران،خدمات صنعتی و ترانسپورت</v>
      </c>
      <c r="G38" s="1" t="s">
        <v>63</v>
      </c>
      <c r="H38" s="1" t="str">
        <f>VLOOKUP(Table715[[#This Row],[نام شخص کارشناس نظارت]],Table1[],3,0)</f>
        <v>کارشناس عمران نظارت</v>
      </c>
      <c r="I38" s="1">
        <f>COUNTIF(Table2[کد سیستم],Table715[[#This Row],[کد سیستم]])</f>
        <v>1</v>
      </c>
    </row>
    <row r="39" spans="1:9" x14ac:dyDescent="0.25">
      <c r="A39" s="1">
        <v>38</v>
      </c>
      <c r="B39" s="1" t="s">
        <v>1620</v>
      </c>
      <c r="C39" s="1" t="s">
        <v>1620</v>
      </c>
      <c r="D39" s="1" t="s">
        <v>3985</v>
      </c>
      <c r="E39" s="1" t="s">
        <v>602</v>
      </c>
      <c r="F39" s="1" t="str">
        <f>VLOOKUP(Table715[[#This Row],[نام کارشناس دفتر فنی]],Table1[],3,0)</f>
        <v>کارشناس عمران،خدمات صنعتی و ترانسپورت</v>
      </c>
      <c r="G39" s="1" t="s">
        <v>63</v>
      </c>
      <c r="H39" s="1" t="str">
        <f>VLOOKUP(Table715[[#This Row],[نام شخص کارشناس نظارت]],Table1[],3,0)</f>
        <v>کارشناس عمران نظارت</v>
      </c>
      <c r="I39" s="1">
        <f>COUNTIF(Table2[کد سیستم],Table715[[#This Row],[کد سیستم]])</f>
        <v>1</v>
      </c>
    </row>
    <row r="40" spans="1:9" x14ac:dyDescent="0.25">
      <c r="A40" s="1">
        <v>39</v>
      </c>
      <c r="B40" s="1" t="s">
        <v>1622</v>
      </c>
      <c r="C40" s="1" t="s">
        <v>1622</v>
      </c>
      <c r="D40" s="1" t="s">
        <v>3985</v>
      </c>
      <c r="E40" s="1" t="s">
        <v>602</v>
      </c>
      <c r="F40" s="1" t="str">
        <f>VLOOKUP(Table715[[#This Row],[نام کارشناس دفتر فنی]],Table1[],3,0)</f>
        <v>کارشناس عمران،خدمات صنعتی و ترانسپورت</v>
      </c>
      <c r="G40" s="1" t="s">
        <v>63</v>
      </c>
      <c r="H40" s="1" t="str">
        <f>VLOOKUP(Table715[[#This Row],[نام شخص کارشناس نظارت]],Table1[],3,0)</f>
        <v>کارشناس عمران نظارت</v>
      </c>
      <c r="I40" s="1">
        <f>COUNTIF(Table2[کد سیستم],Table715[[#This Row],[کد سیستم]])</f>
        <v>1</v>
      </c>
    </row>
    <row r="41" spans="1:9" x14ac:dyDescent="0.25">
      <c r="A41" s="1">
        <v>40</v>
      </c>
      <c r="B41" s="1" t="s">
        <v>1624</v>
      </c>
      <c r="C41" s="1" t="s">
        <v>1624</v>
      </c>
      <c r="D41" s="1" t="s">
        <v>3985</v>
      </c>
      <c r="E41" s="1" t="s">
        <v>602</v>
      </c>
      <c r="F41" s="1" t="str">
        <f>VLOOKUP(Table715[[#This Row],[نام کارشناس دفتر فنی]],Table1[],3,0)</f>
        <v>کارشناس عمران،خدمات صنعتی و ترانسپورت</v>
      </c>
      <c r="G41" s="1" t="s">
        <v>63</v>
      </c>
      <c r="H41" s="1" t="str">
        <f>VLOOKUP(Table715[[#This Row],[نام شخص کارشناس نظارت]],Table1[],3,0)</f>
        <v>کارشناس عمران نظارت</v>
      </c>
      <c r="I41" s="1">
        <f>COUNTIF(Table2[کد سیستم],Table715[[#This Row],[کد سیستم]])</f>
        <v>1</v>
      </c>
    </row>
    <row r="42" spans="1:9" x14ac:dyDescent="0.25">
      <c r="A42" s="1">
        <v>41</v>
      </c>
      <c r="B42" s="1" t="s">
        <v>1626</v>
      </c>
      <c r="C42" s="1" t="s">
        <v>1626</v>
      </c>
      <c r="D42" s="1" t="s">
        <v>3985</v>
      </c>
      <c r="E42" s="1" t="s">
        <v>602</v>
      </c>
      <c r="F42" s="1" t="str">
        <f>VLOOKUP(Table715[[#This Row],[نام کارشناس دفتر فنی]],Table1[],3,0)</f>
        <v>کارشناس عمران،خدمات صنعتی و ترانسپورت</v>
      </c>
      <c r="G42" s="1" t="s">
        <v>63</v>
      </c>
      <c r="H42" s="1" t="str">
        <f>VLOOKUP(Table715[[#This Row],[نام شخص کارشناس نظارت]],Table1[],3,0)</f>
        <v>کارشناس عمران نظارت</v>
      </c>
      <c r="I42" s="1">
        <f>COUNTIF(Table2[کد سیستم],Table715[[#This Row],[کد سیستم]])</f>
        <v>1</v>
      </c>
    </row>
    <row r="43" spans="1:9" x14ac:dyDescent="0.25">
      <c r="A43" s="1">
        <v>42</v>
      </c>
      <c r="B43" s="1" t="s">
        <v>1628</v>
      </c>
      <c r="C43" s="1" t="s">
        <v>1628</v>
      </c>
      <c r="D43" s="1" t="s">
        <v>3985</v>
      </c>
      <c r="E43" s="1" t="s">
        <v>602</v>
      </c>
      <c r="F43" s="1" t="str">
        <f>VLOOKUP(Table715[[#This Row],[نام کارشناس دفتر فنی]],Table1[],3,0)</f>
        <v>کارشناس عمران،خدمات صنعتی و ترانسپورت</v>
      </c>
      <c r="G43" s="1" t="s">
        <v>63</v>
      </c>
      <c r="H43" s="1" t="str">
        <f>VLOOKUP(Table715[[#This Row],[نام شخص کارشناس نظارت]],Table1[],3,0)</f>
        <v>کارشناس عمران نظارت</v>
      </c>
      <c r="I43" s="1">
        <f>COUNTIF(Table2[کد سیستم],Table715[[#This Row],[کد سیستم]])</f>
        <v>1</v>
      </c>
    </row>
    <row r="44" spans="1:9" x14ac:dyDescent="0.25">
      <c r="A44" s="1">
        <v>43</v>
      </c>
      <c r="B44" s="1" t="s">
        <v>1630</v>
      </c>
      <c r="C44" s="1" t="s">
        <v>1630</v>
      </c>
      <c r="D44" s="1" t="s">
        <v>3985</v>
      </c>
      <c r="E44" s="1" t="s">
        <v>602</v>
      </c>
      <c r="F44" s="1" t="str">
        <f>VLOOKUP(Table715[[#This Row],[نام کارشناس دفتر فنی]],Table1[],3,0)</f>
        <v>کارشناس عمران،خدمات صنعتی و ترانسپورت</v>
      </c>
      <c r="G44" s="1" t="s">
        <v>63</v>
      </c>
      <c r="H44" s="1" t="str">
        <f>VLOOKUP(Table715[[#This Row],[نام شخص کارشناس نظارت]],Table1[],3,0)</f>
        <v>کارشناس عمران نظارت</v>
      </c>
      <c r="I44" s="1">
        <f>COUNTIF(Table2[کد سیستم],Table715[[#This Row],[کد سیستم]])</f>
        <v>1</v>
      </c>
    </row>
    <row r="45" spans="1:9" x14ac:dyDescent="0.25">
      <c r="A45" s="1">
        <v>44</v>
      </c>
      <c r="B45" s="1" t="s">
        <v>1632</v>
      </c>
      <c r="C45" s="1" t="s">
        <v>1632</v>
      </c>
      <c r="D45" s="1" t="s">
        <v>3985</v>
      </c>
      <c r="E45" s="1" t="s">
        <v>602</v>
      </c>
      <c r="F45" s="1" t="str">
        <f>VLOOKUP(Table715[[#This Row],[نام کارشناس دفتر فنی]],Table1[],3,0)</f>
        <v>کارشناس عمران،خدمات صنعتی و ترانسپورت</v>
      </c>
      <c r="G45" s="1" t="s">
        <v>63</v>
      </c>
      <c r="H45" s="1" t="str">
        <f>VLOOKUP(Table715[[#This Row],[نام شخص کارشناس نظارت]],Table1[],3,0)</f>
        <v>کارشناس عمران نظارت</v>
      </c>
      <c r="I45" s="1">
        <f>COUNTIF(Table2[کد سیستم],Table715[[#This Row],[کد سیستم]])</f>
        <v>1</v>
      </c>
    </row>
    <row r="46" spans="1:9" x14ac:dyDescent="0.25">
      <c r="A46" s="1">
        <v>45</v>
      </c>
      <c r="B46" s="1" t="s">
        <v>1634</v>
      </c>
      <c r="C46" s="1" t="s">
        <v>1634</v>
      </c>
      <c r="D46" s="1" t="s">
        <v>3985</v>
      </c>
      <c r="E46" s="1" t="s">
        <v>602</v>
      </c>
      <c r="F46" s="1" t="str">
        <f>VLOOKUP(Table715[[#This Row],[نام کارشناس دفتر فنی]],Table1[],3,0)</f>
        <v>کارشناس عمران،خدمات صنعتی و ترانسپورت</v>
      </c>
      <c r="G46" s="1" t="s">
        <v>63</v>
      </c>
      <c r="H46" s="1" t="str">
        <f>VLOOKUP(Table715[[#This Row],[نام شخص کارشناس نظارت]],Table1[],3,0)</f>
        <v>کارشناس عمران نظارت</v>
      </c>
      <c r="I46" s="1">
        <f>COUNTIF(Table2[کد سیستم],Table715[[#This Row],[کد سیستم]])</f>
        <v>1</v>
      </c>
    </row>
    <row r="47" spans="1:9" x14ac:dyDescent="0.25">
      <c r="A47" s="1">
        <v>46</v>
      </c>
      <c r="B47" s="1" t="s">
        <v>1636</v>
      </c>
      <c r="C47" s="1" t="s">
        <v>1636</v>
      </c>
      <c r="D47" s="1" t="s">
        <v>3985</v>
      </c>
      <c r="E47" s="1" t="s">
        <v>602</v>
      </c>
      <c r="F47" s="1" t="str">
        <f>VLOOKUP(Table715[[#This Row],[نام کارشناس دفتر فنی]],Table1[],3,0)</f>
        <v>کارشناس عمران،خدمات صنعتی و ترانسپورت</v>
      </c>
      <c r="G47" s="1" t="s">
        <v>63</v>
      </c>
      <c r="H47" s="1" t="str">
        <f>VLOOKUP(Table715[[#This Row],[نام شخص کارشناس نظارت]],Table1[],3,0)</f>
        <v>کارشناس عمران نظارت</v>
      </c>
      <c r="I47" s="1">
        <f>COUNTIF(Table2[کد سیستم],Table715[[#This Row],[کد سیستم]])</f>
        <v>1</v>
      </c>
    </row>
    <row r="48" spans="1:9" x14ac:dyDescent="0.25">
      <c r="A48" s="1">
        <v>47</v>
      </c>
      <c r="B48" s="1" t="s">
        <v>1638</v>
      </c>
      <c r="C48" s="1" t="s">
        <v>1638</v>
      </c>
      <c r="D48" s="1" t="s">
        <v>3985</v>
      </c>
      <c r="E48" s="1" t="s">
        <v>602</v>
      </c>
      <c r="F48" s="1" t="str">
        <f>VLOOKUP(Table715[[#This Row],[نام کارشناس دفتر فنی]],Table1[],3,0)</f>
        <v>کارشناس عمران،خدمات صنعتی و ترانسپورت</v>
      </c>
      <c r="G48" s="1" t="s">
        <v>63</v>
      </c>
      <c r="H48" s="1" t="str">
        <f>VLOOKUP(Table715[[#This Row],[نام شخص کارشناس نظارت]],Table1[],3,0)</f>
        <v>کارشناس عمران نظارت</v>
      </c>
      <c r="I48" s="1">
        <f>COUNTIF(Table2[کد سیستم],Table715[[#This Row],[کد سیستم]])</f>
        <v>1</v>
      </c>
    </row>
    <row r="49" spans="1:9" x14ac:dyDescent="0.25">
      <c r="A49" s="1">
        <v>48</v>
      </c>
      <c r="B49" s="1" t="s">
        <v>1640</v>
      </c>
      <c r="C49" s="1" t="s">
        <v>1640</v>
      </c>
      <c r="D49" s="1" t="s">
        <v>3985</v>
      </c>
      <c r="E49" s="1" t="s">
        <v>602</v>
      </c>
      <c r="F49" s="1" t="str">
        <f>VLOOKUP(Table715[[#This Row],[نام کارشناس دفتر فنی]],Table1[],3,0)</f>
        <v>کارشناس عمران،خدمات صنعتی و ترانسپورت</v>
      </c>
      <c r="G49" s="1" t="s">
        <v>63</v>
      </c>
      <c r="H49" s="1" t="str">
        <f>VLOOKUP(Table715[[#This Row],[نام شخص کارشناس نظارت]],Table1[],3,0)</f>
        <v>کارشناس عمران نظارت</v>
      </c>
      <c r="I49" s="1">
        <f>COUNTIF(Table2[کد سیستم],Table715[[#This Row],[کد سیستم]])</f>
        <v>1</v>
      </c>
    </row>
    <row r="50" spans="1:9" x14ac:dyDescent="0.25">
      <c r="A50" s="1">
        <v>49</v>
      </c>
      <c r="B50" s="1" t="s">
        <v>1642</v>
      </c>
      <c r="C50" s="1" t="s">
        <v>1642</v>
      </c>
      <c r="D50" s="1" t="s">
        <v>3985</v>
      </c>
      <c r="E50" s="1" t="s">
        <v>602</v>
      </c>
      <c r="F50" s="1" t="str">
        <f>VLOOKUP(Table715[[#This Row],[نام کارشناس دفتر فنی]],Table1[],3,0)</f>
        <v>کارشناس عمران،خدمات صنعتی و ترانسپورت</v>
      </c>
      <c r="G50" s="1" t="s">
        <v>63</v>
      </c>
      <c r="H50" s="1" t="str">
        <f>VLOOKUP(Table715[[#This Row],[نام شخص کارشناس نظارت]],Table1[],3,0)</f>
        <v>کارشناس عمران نظارت</v>
      </c>
      <c r="I50" s="1">
        <f>COUNTIF(Table2[کد سیستم],Table715[[#This Row],[کد سیستم]])</f>
        <v>1</v>
      </c>
    </row>
    <row r="51" spans="1:9" x14ac:dyDescent="0.25">
      <c r="A51" s="1">
        <v>50</v>
      </c>
      <c r="B51" s="1" t="s">
        <v>1644</v>
      </c>
      <c r="C51" s="1" t="s">
        <v>1644</v>
      </c>
      <c r="D51" s="1" t="s">
        <v>3985</v>
      </c>
      <c r="E51" s="1" t="s">
        <v>602</v>
      </c>
      <c r="F51" s="1" t="str">
        <f>VLOOKUP(Table715[[#This Row],[نام کارشناس دفتر فنی]],Table1[],3,0)</f>
        <v>کارشناس عمران،خدمات صنعتی و ترانسپورت</v>
      </c>
      <c r="G51" s="1" t="s">
        <v>63</v>
      </c>
      <c r="H51" s="1" t="str">
        <f>VLOOKUP(Table715[[#This Row],[نام شخص کارشناس نظارت]],Table1[],3,0)</f>
        <v>کارشناس عمران نظارت</v>
      </c>
      <c r="I51" s="1">
        <f>COUNTIF(Table2[کد سیستم],Table715[[#This Row],[کد سیستم]])</f>
        <v>1</v>
      </c>
    </row>
    <row r="52" spans="1:9" x14ac:dyDescent="0.25">
      <c r="A52" s="1">
        <v>51</v>
      </c>
      <c r="B52" s="1" t="s">
        <v>1646</v>
      </c>
      <c r="C52" s="1" t="s">
        <v>1646</v>
      </c>
      <c r="D52" s="1" t="s">
        <v>3985</v>
      </c>
      <c r="E52" s="1" t="s">
        <v>602</v>
      </c>
      <c r="F52" s="1" t="str">
        <f>VLOOKUP(Table715[[#This Row],[نام کارشناس دفتر فنی]],Table1[],3,0)</f>
        <v>کارشناس عمران،خدمات صنعتی و ترانسپورت</v>
      </c>
      <c r="G52" s="1" t="s">
        <v>63</v>
      </c>
      <c r="H52" s="1" t="str">
        <f>VLOOKUP(Table715[[#This Row],[نام شخص کارشناس نظارت]],Table1[],3,0)</f>
        <v>کارشناس عمران نظارت</v>
      </c>
      <c r="I52" s="1">
        <f>COUNTIF(Table2[کد سیستم],Table715[[#This Row],[کد سیستم]])</f>
        <v>1</v>
      </c>
    </row>
    <row r="53" spans="1:9" x14ac:dyDescent="0.25">
      <c r="A53" s="1">
        <v>52</v>
      </c>
      <c r="B53" s="1" t="s">
        <v>1648</v>
      </c>
      <c r="C53" s="1" t="s">
        <v>1648</v>
      </c>
      <c r="D53" s="1" t="s">
        <v>3985</v>
      </c>
      <c r="E53" s="1" t="s">
        <v>602</v>
      </c>
      <c r="F53" s="1" t="str">
        <f>VLOOKUP(Table715[[#This Row],[نام کارشناس دفتر فنی]],Table1[],3,0)</f>
        <v>کارشناس عمران،خدمات صنعتی و ترانسپورت</v>
      </c>
      <c r="G53" s="1" t="s">
        <v>63</v>
      </c>
      <c r="H53" s="1" t="str">
        <f>VLOOKUP(Table715[[#This Row],[نام شخص کارشناس نظارت]],Table1[],3,0)</f>
        <v>کارشناس عمران نظارت</v>
      </c>
      <c r="I53" s="1">
        <f>COUNTIF(Table2[کد سیستم],Table715[[#This Row],[کد سیستم]])</f>
        <v>1</v>
      </c>
    </row>
    <row r="54" spans="1:9" x14ac:dyDescent="0.25">
      <c r="A54" s="1">
        <v>53</v>
      </c>
      <c r="B54" s="1" t="s">
        <v>1650</v>
      </c>
      <c r="C54" s="1" t="s">
        <v>1650</v>
      </c>
      <c r="D54" s="1" t="s">
        <v>3985</v>
      </c>
      <c r="E54" s="1" t="s">
        <v>602</v>
      </c>
      <c r="F54" s="1" t="str">
        <f>VLOOKUP(Table715[[#This Row],[نام کارشناس دفتر فنی]],Table1[],3,0)</f>
        <v>کارشناس عمران،خدمات صنعتی و ترانسپورت</v>
      </c>
      <c r="G54" s="1" t="s">
        <v>63</v>
      </c>
      <c r="H54" s="1" t="str">
        <f>VLOOKUP(Table715[[#This Row],[نام شخص کارشناس نظارت]],Table1[],3,0)</f>
        <v>کارشناس عمران نظارت</v>
      </c>
      <c r="I54" s="1">
        <f>COUNTIF(Table2[کد سیستم],Table715[[#This Row],[کد سیستم]])</f>
        <v>1</v>
      </c>
    </row>
    <row r="55" spans="1:9" x14ac:dyDescent="0.25">
      <c r="A55" s="1">
        <v>54</v>
      </c>
      <c r="B55" s="1" t="s">
        <v>1652</v>
      </c>
      <c r="C55" s="1" t="s">
        <v>1652</v>
      </c>
      <c r="D55" s="1" t="s">
        <v>3985</v>
      </c>
      <c r="E55" s="1" t="s">
        <v>602</v>
      </c>
      <c r="F55" s="1" t="str">
        <f>VLOOKUP(Table715[[#This Row],[نام کارشناس دفتر فنی]],Table1[],3,0)</f>
        <v>کارشناس عمران،خدمات صنعتی و ترانسپورت</v>
      </c>
      <c r="G55" s="1" t="s">
        <v>63</v>
      </c>
      <c r="H55" s="1" t="str">
        <f>VLOOKUP(Table715[[#This Row],[نام شخص کارشناس نظارت]],Table1[],3,0)</f>
        <v>کارشناس عمران نظارت</v>
      </c>
      <c r="I55" s="1">
        <f>COUNTIF(Table2[کد سیستم],Table715[[#This Row],[کد سیستم]])</f>
        <v>1</v>
      </c>
    </row>
    <row r="56" spans="1:9" x14ac:dyDescent="0.25">
      <c r="A56" s="1">
        <v>55</v>
      </c>
      <c r="B56" s="1" t="s">
        <v>1654</v>
      </c>
      <c r="C56" s="1" t="s">
        <v>1654</v>
      </c>
      <c r="D56" s="1" t="s">
        <v>3985</v>
      </c>
      <c r="E56" s="1" t="s">
        <v>602</v>
      </c>
      <c r="F56" s="1" t="str">
        <f>VLOOKUP(Table715[[#This Row],[نام کارشناس دفتر فنی]],Table1[],3,0)</f>
        <v>کارشناس عمران،خدمات صنعتی و ترانسپورت</v>
      </c>
      <c r="G56" s="1" t="s">
        <v>63</v>
      </c>
      <c r="H56" s="1" t="str">
        <f>VLOOKUP(Table715[[#This Row],[نام شخص کارشناس نظارت]],Table1[],3,0)</f>
        <v>کارشناس عمران نظارت</v>
      </c>
      <c r="I56" s="1">
        <f>COUNTIF(Table2[کد سیستم],Table715[[#This Row],[کد سیستم]])</f>
        <v>1</v>
      </c>
    </row>
    <row r="57" spans="1:9" x14ac:dyDescent="0.25">
      <c r="A57" s="1">
        <v>56</v>
      </c>
      <c r="B57" s="1" t="s">
        <v>1656</v>
      </c>
      <c r="C57" s="1" t="s">
        <v>1656</v>
      </c>
      <c r="D57" s="1" t="s">
        <v>3985</v>
      </c>
      <c r="E57" s="1" t="s">
        <v>602</v>
      </c>
      <c r="F57" s="1" t="str">
        <f>VLOOKUP(Table715[[#This Row],[نام کارشناس دفتر فنی]],Table1[],3,0)</f>
        <v>کارشناس عمران،خدمات صنعتی و ترانسپورت</v>
      </c>
      <c r="G57" s="1" t="s">
        <v>63</v>
      </c>
      <c r="H57" s="1" t="str">
        <f>VLOOKUP(Table715[[#This Row],[نام شخص کارشناس نظارت]],Table1[],3,0)</f>
        <v>کارشناس عمران نظارت</v>
      </c>
      <c r="I57" s="1">
        <f>COUNTIF(Table2[کد سیستم],Table715[[#This Row],[کد سیستم]])</f>
        <v>1</v>
      </c>
    </row>
    <row r="58" spans="1:9" x14ac:dyDescent="0.25">
      <c r="A58" s="1">
        <v>57</v>
      </c>
      <c r="B58" s="1" t="s">
        <v>1658</v>
      </c>
      <c r="C58" s="1" t="s">
        <v>1658</v>
      </c>
      <c r="D58" s="1" t="s">
        <v>3985</v>
      </c>
      <c r="E58" s="1" t="s">
        <v>602</v>
      </c>
      <c r="F58" s="1" t="str">
        <f>VLOOKUP(Table715[[#This Row],[نام کارشناس دفتر فنی]],Table1[],3,0)</f>
        <v>کارشناس عمران،خدمات صنعتی و ترانسپورت</v>
      </c>
      <c r="G58" s="1" t="s">
        <v>63</v>
      </c>
      <c r="H58" s="1" t="str">
        <f>VLOOKUP(Table715[[#This Row],[نام شخص کارشناس نظارت]],Table1[],3,0)</f>
        <v>کارشناس عمران نظارت</v>
      </c>
      <c r="I58" s="1">
        <f>COUNTIF(Table2[کد سیستم],Table715[[#This Row],[کد سیستم]])</f>
        <v>1</v>
      </c>
    </row>
    <row r="59" spans="1:9" x14ac:dyDescent="0.25">
      <c r="A59" s="1">
        <v>58</v>
      </c>
      <c r="B59" s="1" t="s">
        <v>1660</v>
      </c>
      <c r="C59" s="1" t="s">
        <v>1660</v>
      </c>
      <c r="D59" s="1" t="s">
        <v>3985</v>
      </c>
      <c r="E59" s="1" t="s">
        <v>602</v>
      </c>
      <c r="F59" s="1" t="str">
        <f>VLOOKUP(Table715[[#This Row],[نام کارشناس دفتر فنی]],Table1[],3,0)</f>
        <v>کارشناس عمران،خدمات صنعتی و ترانسپورت</v>
      </c>
      <c r="G59" s="1" t="s">
        <v>63</v>
      </c>
      <c r="H59" s="1" t="str">
        <f>VLOOKUP(Table715[[#This Row],[نام شخص کارشناس نظارت]],Table1[],3,0)</f>
        <v>کارشناس عمران نظارت</v>
      </c>
      <c r="I59" s="1">
        <f>COUNTIF(Table2[کد سیستم],Table715[[#This Row],[کد سیستم]])</f>
        <v>1</v>
      </c>
    </row>
    <row r="60" spans="1:9" x14ac:dyDescent="0.25">
      <c r="A60" s="1">
        <v>59</v>
      </c>
      <c r="B60" s="1" t="s">
        <v>1662</v>
      </c>
      <c r="C60" s="1" t="s">
        <v>1662</v>
      </c>
      <c r="D60" s="1" t="s">
        <v>3985</v>
      </c>
      <c r="E60" s="1" t="s">
        <v>602</v>
      </c>
      <c r="F60" s="1" t="str">
        <f>VLOOKUP(Table715[[#This Row],[نام کارشناس دفتر فنی]],Table1[],3,0)</f>
        <v>کارشناس عمران،خدمات صنعتی و ترانسپورت</v>
      </c>
      <c r="G60" s="1" t="s">
        <v>63</v>
      </c>
      <c r="H60" s="1" t="str">
        <f>VLOOKUP(Table715[[#This Row],[نام شخص کارشناس نظارت]],Table1[],3,0)</f>
        <v>کارشناس عمران نظارت</v>
      </c>
      <c r="I60" s="1">
        <f>COUNTIF(Table2[کد سیستم],Table715[[#This Row],[کد سیستم]])</f>
        <v>1</v>
      </c>
    </row>
    <row r="61" spans="1:9" x14ac:dyDescent="0.25">
      <c r="A61" s="1">
        <v>60</v>
      </c>
      <c r="B61" s="1" t="s">
        <v>1664</v>
      </c>
      <c r="C61" s="1" t="s">
        <v>1664</v>
      </c>
      <c r="D61" s="1" t="s">
        <v>3985</v>
      </c>
      <c r="E61" s="1" t="s">
        <v>602</v>
      </c>
      <c r="F61" s="1" t="str">
        <f>VLOOKUP(Table715[[#This Row],[نام کارشناس دفتر فنی]],Table1[],3,0)</f>
        <v>کارشناس عمران،خدمات صنعتی و ترانسپورت</v>
      </c>
      <c r="G61" s="1" t="s">
        <v>63</v>
      </c>
      <c r="H61" s="1" t="str">
        <f>VLOOKUP(Table715[[#This Row],[نام شخص کارشناس نظارت]],Table1[],3,0)</f>
        <v>کارشناس عمران نظارت</v>
      </c>
      <c r="I61" s="1">
        <f>COUNTIF(Table2[کد سیستم],Table715[[#This Row],[کد سیستم]])</f>
        <v>1</v>
      </c>
    </row>
    <row r="62" spans="1:9" x14ac:dyDescent="0.25">
      <c r="A62" s="1">
        <v>61</v>
      </c>
      <c r="B62" s="1" t="s">
        <v>1666</v>
      </c>
      <c r="C62" s="1" t="s">
        <v>1666</v>
      </c>
      <c r="D62" s="1" t="s">
        <v>3985</v>
      </c>
      <c r="E62" s="1" t="s">
        <v>602</v>
      </c>
      <c r="F62" s="1" t="str">
        <f>VLOOKUP(Table715[[#This Row],[نام کارشناس دفتر فنی]],Table1[],3,0)</f>
        <v>کارشناس عمران،خدمات صنعتی و ترانسپورت</v>
      </c>
      <c r="G62" s="1" t="s">
        <v>63</v>
      </c>
      <c r="H62" s="1" t="str">
        <f>VLOOKUP(Table715[[#This Row],[نام شخص کارشناس نظارت]],Table1[],3,0)</f>
        <v>کارشناس عمران نظارت</v>
      </c>
      <c r="I62" s="1">
        <f>COUNTIF(Table2[کد سیستم],Table715[[#This Row],[کد سیستم]])</f>
        <v>1</v>
      </c>
    </row>
    <row r="63" spans="1:9" x14ac:dyDescent="0.25">
      <c r="A63" s="1">
        <v>62</v>
      </c>
      <c r="B63" s="1" t="s">
        <v>1668</v>
      </c>
      <c r="C63" s="1" t="s">
        <v>1668</v>
      </c>
      <c r="D63" s="1" t="s">
        <v>3985</v>
      </c>
      <c r="E63" s="1" t="s">
        <v>602</v>
      </c>
      <c r="F63" s="1" t="str">
        <f>VLOOKUP(Table715[[#This Row],[نام کارشناس دفتر فنی]],Table1[],3,0)</f>
        <v>کارشناس عمران،خدمات صنعتی و ترانسپورت</v>
      </c>
      <c r="G63" s="1" t="s">
        <v>63</v>
      </c>
      <c r="H63" s="1" t="str">
        <f>VLOOKUP(Table715[[#This Row],[نام شخص کارشناس نظارت]],Table1[],3,0)</f>
        <v>کارشناس عمران نظارت</v>
      </c>
      <c r="I63" s="1">
        <f>COUNTIF(Table2[کد سیستم],Table715[[#This Row],[کد سیستم]])</f>
        <v>1</v>
      </c>
    </row>
    <row r="64" spans="1:9" x14ac:dyDescent="0.25">
      <c r="A64" s="1">
        <v>63</v>
      </c>
      <c r="B64" s="1" t="s">
        <v>1670</v>
      </c>
      <c r="C64" s="1" t="s">
        <v>1670</v>
      </c>
      <c r="D64" s="1" t="s">
        <v>3985</v>
      </c>
      <c r="E64" s="1" t="s">
        <v>602</v>
      </c>
      <c r="F64" s="1" t="str">
        <f>VLOOKUP(Table715[[#This Row],[نام کارشناس دفتر فنی]],Table1[],3,0)</f>
        <v>کارشناس عمران،خدمات صنعتی و ترانسپورت</v>
      </c>
      <c r="G64" s="1" t="s">
        <v>63</v>
      </c>
      <c r="H64" s="1" t="str">
        <f>VLOOKUP(Table715[[#This Row],[نام شخص کارشناس نظارت]],Table1[],3,0)</f>
        <v>کارشناس عمران نظارت</v>
      </c>
      <c r="I64" s="1">
        <f>COUNTIF(Table2[کد سیستم],Table715[[#This Row],[کد سیستم]])</f>
        <v>1</v>
      </c>
    </row>
    <row r="65" spans="1:9" x14ac:dyDescent="0.25">
      <c r="A65" s="1">
        <v>64</v>
      </c>
      <c r="B65" s="1" t="s">
        <v>1672</v>
      </c>
      <c r="C65" s="1" t="s">
        <v>1672</v>
      </c>
      <c r="D65" s="1" t="s">
        <v>3985</v>
      </c>
      <c r="E65" s="1" t="s">
        <v>602</v>
      </c>
      <c r="F65" s="1" t="str">
        <f>VLOOKUP(Table715[[#This Row],[نام کارشناس دفتر فنی]],Table1[],3,0)</f>
        <v>کارشناس عمران،خدمات صنعتی و ترانسپورت</v>
      </c>
      <c r="G65" s="1" t="s">
        <v>63</v>
      </c>
      <c r="H65" s="1" t="str">
        <f>VLOOKUP(Table715[[#This Row],[نام شخص کارشناس نظارت]],Table1[],3,0)</f>
        <v>کارشناس عمران نظارت</v>
      </c>
      <c r="I65" s="1">
        <f>COUNTIF(Table2[کد سیستم],Table715[[#This Row],[کد سیستم]])</f>
        <v>1</v>
      </c>
    </row>
    <row r="66" spans="1:9" x14ac:dyDescent="0.25">
      <c r="A66" s="1">
        <v>65</v>
      </c>
      <c r="B66" s="1" t="s">
        <v>1674</v>
      </c>
      <c r="C66" s="1" t="s">
        <v>1674</v>
      </c>
      <c r="D66" s="1" t="s">
        <v>3985</v>
      </c>
      <c r="E66" s="1" t="s">
        <v>602</v>
      </c>
      <c r="F66" s="1" t="str">
        <f>VLOOKUP(Table715[[#This Row],[نام کارشناس دفتر فنی]],Table1[],3,0)</f>
        <v>کارشناس عمران،خدمات صنعتی و ترانسپورت</v>
      </c>
      <c r="G66" s="1" t="s">
        <v>63</v>
      </c>
      <c r="H66" s="1" t="str">
        <f>VLOOKUP(Table715[[#This Row],[نام شخص کارشناس نظارت]],Table1[],3,0)</f>
        <v>کارشناس عمران نظارت</v>
      </c>
      <c r="I66" s="1">
        <f>COUNTIF(Table2[کد سیستم],Table715[[#This Row],[کد سیستم]])</f>
        <v>1</v>
      </c>
    </row>
    <row r="67" spans="1:9" x14ac:dyDescent="0.25">
      <c r="A67" s="1">
        <v>66</v>
      </c>
      <c r="B67" s="1" t="s">
        <v>1676</v>
      </c>
      <c r="C67" s="1" t="s">
        <v>1676</v>
      </c>
      <c r="D67" s="1" t="s">
        <v>3985</v>
      </c>
      <c r="E67" s="1" t="s">
        <v>602</v>
      </c>
      <c r="F67" s="1" t="str">
        <f>VLOOKUP(Table715[[#This Row],[نام کارشناس دفتر فنی]],Table1[],3,0)</f>
        <v>کارشناس عمران،خدمات صنعتی و ترانسپورت</v>
      </c>
      <c r="G67" s="1" t="s">
        <v>63</v>
      </c>
      <c r="H67" s="1" t="str">
        <f>VLOOKUP(Table715[[#This Row],[نام شخص کارشناس نظارت]],Table1[],3,0)</f>
        <v>کارشناس عمران نظارت</v>
      </c>
      <c r="I67" s="1">
        <f>COUNTIF(Table2[کد سیستم],Table715[[#This Row],[کد سیستم]])</f>
        <v>1</v>
      </c>
    </row>
    <row r="68" spans="1:9" x14ac:dyDescent="0.25">
      <c r="A68" s="1">
        <v>67</v>
      </c>
      <c r="B68" s="1" t="s">
        <v>1678</v>
      </c>
      <c r="C68" s="1" t="s">
        <v>1678</v>
      </c>
      <c r="D68" s="1" t="s">
        <v>3985</v>
      </c>
      <c r="E68" s="1" t="s">
        <v>602</v>
      </c>
      <c r="F68" s="1" t="str">
        <f>VLOOKUP(Table715[[#This Row],[نام کارشناس دفتر فنی]],Table1[],3,0)</f>
        <v>کارشناس عمران،خدمات صنعتی و ترانسپورت</v>
      </c>
      <c r="G68" s="1" t="s">
        <v>63</v>
      </c>
      <c r="H68" s="1" t="str">
        <f>VLOOKUP(Table715[[#This Row],[نام شخص کارشناس نظارت]],Table1[],3,0)</f>
        <v>کارشناس عمران نظارت</v>
      </c>
      <c r="I68" s="1">
        <f>COUNTIF(Table2[کد سیستم],Table715[[#This Row],[کد سیستم]])</f>
        <v>1</v>
      </c>
    </row>
    <row r="69" spans="1:9" x14ac:dyDescent="0.25">
      <c r="A69" s="1">
        <v>68</v>
      </c>
      <c r="B69" s="1" t="s">
        <v>1680</v>
      </c>
      <c r="C69" s="1" t="s">
        <v>1680</v>
      </c>
      <c r="D69" s="1" t="s">
        <v>3985</v>
      </c>
      <c r="E69" s="1" t="s">
        <v>602</v>
      </c>
      <c r="F69" s="1" t="str">
        <f>VLOOKUP(Table715[[#This Row],[نام کارشناس دفتر فنی]],Table1[],3,0)</f>
        <v>کارشناس عمران،خدمات صنعتی و ترانسپورت</v>
      </c>
      <c r="G69" s="1" t="s">
        <v>63</v>
      </c>
      <c r="H69" s="1" t="str">
        <f>VLOOKUP(Table715[[#This Row],[نام شخص کارشناس نظارت]],Table1[],3,0)</f>
        <v>کارشناس عمران نظارت</v>
      </c>
      <c r="I69" s="1">
        <f>COUNTIF(Table2[کد سیستم],Table715[[#This Row],[کد سیستم]])</f>
        <v>1</v>
      </c>
    </row>
    <row r="70" spans="1:9" x14ac:dyDescent="0.25">
      <c r="A70" s="1">
        <v>69</v>
      </c>
      <c r="B70" s="1" t="s">
        <v>1682</v>
      </c>
      <c r="C70" s="1" t="s">
        <v>1682</v>
      </c>
      <c r="D70" s="1" t="s">
        <v>3985</v>
      </c>
      <c r="E70" s="1" t="s">
        <v>602</v>
      </c>
      <c r="F70" s="1" t="str">
        <f>VLOOKUP(Table715[[#This Row],[نام کارشناس دفتر فنی]],Table1[],3,0)</f>
        <v>کارشناس عمران،خدمات صنعتی و ترانسپورت</v>
      </c>
      <c r="G70" s="1" t="s">
        <v>63</v>
      </c>
      <c r="H70" s="1" t="str">
        <f>VLOOKUP(Table715[[#This Row],[نام شخص کارشناس نظارت]],Table1[],3,0)</f>
        <v>کارشناس عمران نظارت</v>
      </c>
      <c r="I70" s="1">
        <f>COUNTIF(Table2[کد سیستم],Table715[[#This Row],[کد سیستم]])</f>
        <v>1</v>
      </c>
    </row>
    <row r="71" spans="1:9" x14ac:dyDescent="0.25">
      <c r="A71" s="1">
        <v>70</v>
      </c>
      <c r="B71" s="1" t="s">
        <v>1684</v>
      </c>
      <c r="C71" s="1" t="s">
        <v>1684</v>
      </c>
      <c r="D71" s="1" t="s">
        <v>3985</v>
      </c>
      <c r="E71" s="1" t="s">
        <v>602</v>
      </c>
      <c r="F71" s="1" t="str">
        <f>VLOOKUP(Table715[[#This Row],[نام کارشناس دفتر فنی]],Table1[],3,0)</f>
        <v>کارشناس عمران،خدمات صنعتی و ترانسپورت</v>
      </c>
      <c r="G71" s="1" t="s">
        <v>63</v>
      </c>
      <c r="H71" s="1" t="str">
        <f>VLOOKUP(Table715[[#This Row],[نام شخص کارشناس نظارت]],Table1[],3,0)</f>
        <v>کارشناس عمران نظارت</v>
      </c>
      <c r="I71" s="1">
        <f>COUNTIF(Table2[کد سیستم],Table715[[#This Row],[کد سیستم]])</f>
        <v>1</v>
      </c>
    </row>
    <row r="72" spans="1:9" x14ac:dyDescent="0.25">
      <c r="A72" s="1">
        <v>71</v>
      </c>
      <c r="B72" s="1" t="s">
        <v>1686</v>
      </c>
      <c r="C72" s="1" t="s">
        <v>1686</v>
      </c>
      <c r="D72" s="1" t="s">
        <v>3985</v>
      </c>
      <c r="E72" s="1" t="s">
        <v>602</v>
      </c>
      <c r="F72" s="1" t="str">
        <f>VLOOKUP(Table715[[#This Row],[نام کارشناس دفتر فنی]],Table1[],3,0)</f>
        <v>کارشناس عمران،خدمات صنعتی و ترانسپورت</v>
      </c>
      <c r="G72" s="1" t="s">
        <v>63</v>
      </c>
      <c r="H72" s="1" t="str">
        <f>VLOOKUP(Table715[[#This Row],[نام شخص کارشناس نظارت]],Table1[],3,0)</f>
        <v>کارشناس عمران نظارت</v>
      </c>
      <c r="I72" s="1">
        <f>COUNTIF(Table2[کد سیستم],Table715[[#This Row],[کد سیستم]])</f>
        <v>1</v>
      </c>
    </row>
    <row r="73" spans="1:9" x14ac:dyDescent="0.25">
      <c r="A73" s="1">
        <v>72</v>
      </c>
      <c r="B73" s="1" t="s">
        <v>1688</v>
      </c>
      <c r="C73" s="1" t="s">
        <v>1688</v>
      </c>
      <c r="D73" s="1" t="s">
        <v>3985</v>
      </c>
      <c r="E73" s="1" t="s">
        <v>602</v>
      </c>
      <c r="F73" s="1" t="str">
        <f>VLOOKUP(Table715[[#This Row],[نام کارشناس دفتر فنی]],Table1[],3,0)</f>
        <v>کارشناس عمران،خدمات صنعتی و ترانسپورت</v>
      </c>
      <c r="G73" s="1" t="s">
        <v>63</v>
      </c>
      <c r="H73" s="1" t="str">
        <f>VLOOKUP(Table715[[#This Row],[نام شخص کارشناس نظارت]],Table1[],3,0)</f>
        <v>کارشناس عمران نظارت</v>
      </c>
      <c r="I73" s="1">
        <f>COUNTIF(Table2[کد سیستم],Table715[[#This Row],[کد سیستم]])</f>
        <v>1</v>
      </c>
    </row>
    <row r="74" spans="1:9" x14ac:dyDescent="0.25">
      <c r="A74" s="1">
        <v>73</v>
      </c>
      <c r="B74" s="1" t="s">
        <v>1690</v>
      </c>
      <c r="C74" s="1" t="s">
        <v>1690</v>
      </c>
      <c r="D74" s="1" t="s">
        <v>3985</v>
      </c>
      <c r="E74" s="1" t="s">
        <v>602</v>
      </c>
      <c r="F74" s="1" t="str">
        <f>VLOOKUP(Table715[[#This Row],[نام کارشناس دفتر فنی]],Table1[],3,0)</f>
        <v>کارشناس عمران،خدمات صنعتی و ترانسپورت</v>
      </c>
      <c r="G74" s="1" t="s">
        <v>63</v>
      </c>
      <c r="H74" s="1" t="str">
        <f>VLOOKUP(Table715[[#This Row],[نام شخص کارشناس نظارت]],Table1[],3,0)</f>
        <v>کارشناس عمران نظارت</v>
      </c>
      <c r="I74" s="1">
        <f>COUNTIF(Table2[کد سیستم],Table715[[#This Row],[کد سیستم]])</f>
        <v>1</v>
      </c>
    </row>
    <row r="75" spans="1:9" x14ac:dyDescent="0.25">
      <c r="A75" s="1">
        <v>74</v>
      </c>
      <c r="B75" s="1" t="s">
        <v>1692</v>
      </c>
      <c r="C75" s="1" t="s">
        <v>1692</v>
      </c>
      <c r="D75" s="1" t="s">
        <v>3985</v>
      </c>
      <c r="E75" s="1" t="s">
        <v>602</v>
      </c>
      <c r="F75" s="1" t="str">
        <f>VLOOKUP(Table715[[#This Row],[نام کارشناس دفتر فنی]],Table1[],3,0)</f>
        <v>کارشناس عمران،خدمات صنعتی و ترانسپورت</v>
      </c>
      <c r="G75" s="1" t="s">
        <v>63</v>
      </c>
      <c r="H75" s="1" t="str">
        <f>VLOOKUP(Table715[[#This Row],[نام شخص کارشناس نظارت]],Table1[],3,0)</f>
        <v>کارشناس عمران نظارت</v>
      </c>
      <c r="I75" s="1">
        <f>COUNTIF(Table2[کد سیستم],Table715[[#This Row],[کد سیستم]])</f>
        <v>1</v>
      </c>
    </row>
    <row r="76" spans="1:9" x14ac:dyDescent="0.25">
      <c r="A76" s="1">
        <v>75</v>
      </c>
      <c r="B76" s="1" t="s">
        <v>1694</v>
      </c>
      <c r="C76" s="1" t="s">
        <v>1694</v>
      </c>
      <c r="D76" s="1" t="s">
        <v>3985</v>
      </c>
      <c r="E76" s="1" t="s">
        <v>602</v>
      </c>
      <c r="F76" s="1" t="str">
        <f>VLOOKUP(Table715[[#This Row],[نام کارشناس دفتر فنی]],Table1[],3,0)</f>
        <v>کارشناس عمران،خدمات صنعتی و ترانسپورت</v>
      </c>
      <c r="G76" s="1" t="s">
        <v>63</v>
      </c>
      <c r="H76" s="1" t="str">
        <f>VLOOKUP(Table715[[#This Row],[نام شخص کارشناس نظارت]],Table1[],3,0)</f>
        <v>کارشناس عمران نظارت</v>
      </c>
      <c r="I76" s="1">
        <f>COUNTIF(Table2[کد سیستم],Table715[[#This Row],[کد سیستم]])</f>
        <v>1</v>
      </c>
    </row>
    <row r="77" spans="1:9" x14ac:dyDescent="0.25">
      <c r="A77" s="1">
        <v>76</v>
      </c>
      <c r="B77" s="1" t="s">
        <v>1696</v>
      </c>
      <c r="C77" s="1" t="s">
        <v>1696</v>
      </c>
      <c r="D77" s="1" t="s">
        <v>3985</v>
      </c>
      <c r="E77" s="1" t="s">
        <v>602</v>
      </c>
      <c r="F77" s="1" t="str">
        <f>VLOOKUP(Table715[[#This Row],[نام کارشناس دفتر فنی]],Table1[],3,0)</f>
        <v>کارشناس عمران،خدمات صنعتی و ترانسپورت</v>
      </c>
      <c r="G77" s="1" t="s">
        <v>63</v>
      </c>
      <c r="H77" s="1" t="str">
        <f>VLOOKUP(Table715[[#This Row],[نام شخص کارشناس نظارت]],Table1[],3,0)</f>
        <v>کارشناس عمران نظارت</v>
      </c>
      <c r="I77" s="1">
        <f>COUNTIF(Table2[کد سیستم],Table715[[#This Row],[کد سیستم]])</f>
        <v>1</v>
      </c>
    </row>
    <row r="78" spans="1:9" x14ac:dyDescent="0.25">
      <c r="A78" s="1">
        <v>77</v>
      </c>
      <c r="B78" s="1" t="s">
        <v>1698</v>
      </c>
      <c r="C78" s="1" t="s">
        <v>1698</v>
      </c>
      <c r="D78" s="1" t="s">
        <v>3985</v>
      </c>
      <c r="E78" s="1" t="s">
        <v>602</v>
      </c>
      <c r="F78" s="1" t="str">
        <f>VLOOKUP(Table715[[#This Row],[نام کارشناس دفتر فنی]],Table1[],3,0)</f>
        <v>کارشناس عمران،خدمات صنعتی و ترانسپورت</v>
      </c>
      <c r="G78" s="1" t="s">
        <v>63</v>
      </c>
      <c r="H78" s="1" t="str">
        <f>VLOOKUP(Table715[[#This Row],[نام شخص کارشناس نظارت]],Table1[],3,0)</f>
        <v>کارشناس عمران نظارت</v>
      </c>
      <c r="I78" s="1">
        <f>COUNTIF(Table2[کد سیستم],Table715[[#This Row],[کد سیستم]])</f>
        <v>1</v>
      </c>
    </row>
    <row r="79" spans="1:9" x14ac:dyDescent="0.25">
      <c r="A79" s="1">
        <v>78</v>
      </c>
      <c r="B79" s="1" t="s">
        <v>1700</v>
      </c>
      <c r="C79" s="1" t="s">
        <v>1700</v>
      </c>
      <c r="D79" s="1" t="s">
        <v>3985</v>
      </c>
      <c r="E79" s="1" t="s">
        <v>602</v>
      </c>
      <c r="F79" s="1" t="str">
        <f>VLOOKUP(Table715[[#This Row],[نام کارشناس دفتر فنی]],Table1[],3,0)</f>
        <v>کارشناس عمران،خدمات صنعتی و ترانسپورت</v>
      </c>
      <c r="G79" s="1" t="s">
        <v>63</v>
      </c>
      <c r="H79" s="1" t="str">
        <f>VLOOKUP(Table715[[#This Row],[نام شخص کارشناس نظارت]],Table1[],3,0)</f>
        <v>کارشناس عمران نظارت</v>
      </c>
      <c r="I79" s="1">
        <f>COUNTIF(Table2[کد سیستم],Table715[[#This Row],[کد سیستم]])</f>
        <v>1</v>
      </c>
    </row>
    <row r="80" spans="1:9" x14ac:dyDescent="0.25">
      <c r="A80" s="1">
        <v>79</v>
      </c>
      <c r="B80" s="1" t="s">
        <v>1702</v>
      </c>
      <c r="C80" s="1" t="s">
        <v>1702</v>
      </c>
      <c r="D80" s="1" t="s">
        <v>3985</v>
      </c>
      <c r="E80" s="1" t="s">
        <v>602</v>
      </c>
      <c r="F80" s="1" t="str">
        <f>VLOOKUP(Table715[[#This Row],[نام کارشناس دفتر فنی]],Table1[],3,0)</f>
        <v>کارشناس عمران،خدمات صنعتی و ترانسپورت</v>
      </c>
      <c r="G80" s="1" t="s">
        <v>63</v>
      </c>
      <c r="H80" s="1" t="str">
        <f>VLOOKUP(Table715[[#This Row],[نام شخص کارشناس نظارت]],Table1[],3,0)</f>
        <v>کارشناس عمران نظارت</v>
      </c>
      <c r="I80" s="1">
        <f>COUNTIF(Table2[کد سیستم],Table715[[#This Row],[کد سیستم]])</f>
        <v>1</v>
      </c>
    </row>
    <row r="81" spans="1:9" x14ac:dyDescent="0.25">
      <c r="A81" s="1">
        <v>80</v>
      </c>
      <c r="B81" s="1" t="s">
        <v>1704</v>
      </c>
      <c r="C81" s="1" t="s">
        <v>1704</v>
      </c>
      <c r="D81" s="1" t="s">
        <v>3985</v>
      </c>
      <c r="E81" s="1" t="s">
        <v>602</v>
      </c>
      <c r="F81" s="1" t="str">
        <f>VLOOKUP(Table715[[#This Row],[نام کارشناس دفتر فنی]],Table1[],3,0)</f>
        <v>کارشناس عمران،خدمات صنعتی و ترانسپورت</v>
      </c>
      <c r="G81" s="1" t="s">
        <v>63</v>
      </c>
      <c r="H81" s="1" t="str">
        <f>VLOOKUP(Table715[[#This Row],[نام شخص کارشناس نظارت]],Table1[],3,0)</f>
        <v>کارشناس عمران نظارت</v>
      </c>
      <c r="I81" s="1">
        <f>COUNTIF(Table2[کد سیستم],Table715[[#This Row],[کد سیستم]])</f>
        <v>1</v>
      </c>
    </row>
    <row r="82" spans="1:9" x14ac:dyDescent="0.25">
      <c r="A82" s="1">
        <v>81</v>
      </c>
      <c r="B82" s="1" t="s">
        <v>1706</v>
      </c>
      <c r="C82" s="1" t="s">
        <v>1706</v>
      </c>
      <c r="D82" s="1" t="s">
        <v>3985</v>
      </c>
      <c r="E82" s="1" t="s">
        <v>602</v>
      </c>
      <c r="F82" s="1" t="str">
        <f>VLOOKUP(Table715[[#This Row],[نام کارشناس دفتر فنی]],Table1[],3,0)</f>
        <v>کارشناس عمران،خدمات صنعتی و ترانسپورت</v>
      </c>
      <c r="G82" s="1" t="s">
        <v>63</v>
      </c>
      <c r="H82" s="1" t="str">
        <f>VLOOKUP(Table715[[#This Row],[نام شخص کارشناس نظارت]],Table1[],3,0)</f>
        <v>کارشناس عمران نظارت</v>
      </c>
      <c r="I82" s="1">
        <f>COUNTIF(Table2[کد سیستم],Table715[[#This Row],[کد سیستم]])</f>
        <v>1</v>
      </c>
    </row>
    <row r="83" spans="1:9" x14ac:dyDescent="0.25">
      <c r="A83" s="1">
        <v>82</v>
      </c>
      <c r="B83" s="1" t="s">
        <v>1708</v>
      </c>
      <c r="C83" s="1" t="s">
        <v>1708</v>
      </c>
      <c r="D83" s="1" t="s">
        <v>3985</v>
      </c>
      <c r="E83" s="1" t="s">
        <v>602</v>
      </c>
      <c r="F83" s="1" t="str">
        <f>VLOOKUP(Table715[[#This Row],[نام کارشناس دفتر فنی]],Table1[],3,0)</f>
        <v>کارشناس عمران،خدمات صنعتی و ترانسپورت</v>
      </c>
      <c r="G83" s="1" t="s">
        <v>63</v>
      </c>
      <c r="H83" s="1" t="str">
        <f>VLOOKUP(Table715[[#This Row],[نام شخص کارشناس نظارت]],Table1[],3,0)</f>
        <v>کارشناس عمران نظارت</v>
      </c>
      <c r="I83" s="1">
        <f>COUNTIF(Table2[کد سیستم],Table715[[#This Row],[کد سیستم]])</f>
        <v>1</v>
      </c>
    </row>
    <row r="84" spans="1:9" x14ac:dyDescent="0.25">
      <c r="A84" s="1">
        <v>83</v>
      </c>
      <c r="B84" s="1" t="s">
        <v>1710</v>
      </c>
      <c r="C84" s="1" t="s">
        <v>1710</v>
      </c>
      <c r="D84" s="1" t="s">
        <v>3985</v>
      </c>
      <c r="E84" s="1" t="s">
        <v>602</v>
      </c>
      <c r="F84" s="1" t="str">
        <f>VLOOKUP(Table715[[#This Row],[نام کارشناس دفتر فنی]],Table1[],3,0)</f>
        <v>کارشناس عمران،خدمات صنعتی و ترانسپورت</v>
      </c>
      <c r="G84" s="1" t="s">
        <v>63</v>
      </c>
      <c r="H84" s="1" t="str">
        <f>VLOOKUP(Table715[[#This Row],[نام شخص کارشناس نظارت]],Table1[],3,0)</f>
        <v>کارشناس عمران نظارت</v>
      </c>
      <c r="I84" s="1">
        <f>COUNTIF(Table2[کد سیستم],Table715[[#This Row],[کد سیستم]])</f>
        <v>1</v>
      </c>
    </row>
    <row r="85" spans="1:9" x14ac:dyDescent="0.25">
      <c r="A85" s="1">
        <v>84</v>
      </c>
      <c r="B85" s="1" t="s">
        <v>1712</v>
      </c>
      <c r="C85" s="1" t="s">
        <v>1712</v>
      </c>
      <c r="D85" s="1" t="s">
        <v>3985</v>
      </c>
      <c r="E85" s="1" t="s">
        <v>602</v>
      </c>
      <c r="F85" s="1" t="str">
        <f>VLOOKUP(Table715[[#This Row],[نام کارشناس دفتر فنی]],Table1[],3,0)</f>
        <v>کارشناس عمران،خدمات صنعتی و ترانسپورت</v>
      </c>
      <c r="G85" s="1" t="s">
        <v>63</v>
      </c>
      <c r="H85" s="1" t="str">
        <f>VLOOKUP(Table715[[#This Row],[نام شخص کارشناس نظارت]],Table1[],3,0)</f>
        <v>کارشناس عمران نظارت</v>
      </c>
      <c r="I85" s="1">
        <f>COUNTIF(Table2[کد سیستم],Table715[[#This Row],[کد سیستم]])</f>
        <v>1</v>
      </c>
    </row>
    <row r="86" spans="1:9" x14ac:dyDescent="0.25">
      <c r="A86" s="1">
        <v>85</v>
      </c>
      <c r="B86" s="1" t="s">
        <v>1714</v>
      </c>
      <c r="C86" s="1" t="s">
        <v>1714</v>
      </c>
      <c r="D86" s="1" t="s">
        <v>3985</v>
      </c>
      <c r="E86" s="1" t="s">
        <v>602</v>
      </c>
      <c r="F86" s="1" t="str">
        <f>VLOOKUP(Table715[[#This Row],[نام کارشناس دفتر فنی]],Table1[],3,0)</f>
        <v>کارشناس عمران،خدمات صنعتی و ترانسپورت</v>
      </c>
      <c r="G86" s="1" t="s">
        <v>63</v>
      </c>
      <c r="H86" s="1" t="str">
        <f>VLOOKUP(Table715[[#This Row],[نام شخص کارشناس نظارت]],Table1[],3,0)</f>
        <v>کارشناس عمران نظارت</v>
      </c>
      <c r="I86" s="1">
        <f>COUNTIF(Table2[کد سیستم],Table715[[#This Row],[کد سیستم]])</f>
        <v>1</v>
      </c>
    </row>
    <row r="87" spans="1:9" x14ac:dyDescent="0.25">
      <c r="A87" s="1">
        <v>86</v>
      </c>
      <c r="B87" s="1" t="s">
        <v>1716</v>
      </c>
      <c r="C87" s="1" t="s">
        <v>1716</v>
      </c>
      <c r="D87" s="1" t="s">
        <v>3985</v>
      </c>
      <c r="E87" s="1" t="s">
        <v>602</v>
      </c>
      <c r="F87" s="1" t="str">
        <f>VLOOKUP(Table715[[#This Row],[نام کارشناس دفتر فنی]],Table1[],3,0)</f>
        <v>کارشناس عمران،خدمات صنعتی و ترانسپورت</v>
      </c>
      <c r="G87" s="1" t="s">
        <v>63</v>
      </c>
      <c r="H87" s="1" t="str">
        <f>VLOOKUP(Table715[[#This Row],[نام شخص کارشناس نظارت]],Table1[],3,0)</f>
        <v>کارشناس عمران نظارت</v>
      </c>
      <c r="I87" s="1">
        <f>COUNTIF(Table2[کد سیستم],Table715[[#This Row],[کد سیستم]])</f>
        <v>1</v>
      </c>
    </row>
    <row r="88" spans="1:9" x14ac:dyDescent="0.25">
      <c r="A88" s="1">
        <v>87</v>
      </c>
      <c r="B88" s="1" t="s">
        <v>1718</v>
      </c>
      <c r="C88" s="1" t="s">
        <v>1718</v>
      </c>
      <c r="D88" s="1" t="s">
        <v>3985</v>
      </c>
      <c r="E88" s="1" t="s">
        <v>602</v>
      </c>
      <c r="F88" s="1" t="str">
        <f>VLOOKUP(Table715[[#This Row],[نام کارشناس دفتر فنی]],Table1[],3,0)</f>
        <v>کارشناس عمران،خدمات صنعتی و ترانسپورت</v>
      </c>
      <c r="G88" s="1" t="s">
        <v>63</v>
      </c>
      <c r="H88" s="1" t="str">
        <f>VLOOKUP(Table715[[#This Row],[نام شخص کارشناس نظارت]],Table1[],3,0)</f>
        <v>کارشناس عمران نظارت</v>
      </c>
      <c r="I88" s="1">
        <f>COUNTIF(Table2[کد سیستم],Table715[[#This Row],[کد سیستم]])</f>
        <v>1</v>
      </c>
    </row>
    <row r="89" spans="1:9" x14ac:dyDescent="0.25">
      <c r="A89" s="1">
        <v>88</v>
      </c>
      <c r="B89" s="1" t="s">
        <v>1720</v>
      </c>
      <c r="C89" s="1" t="s">
        <v>1720</v>
      </c>
      <c r="D89" s="1" t="s">
        <v>3985</v>
      </c>
      <c r="E89" s="1" t="s">
        <v>602</v>
      </c>
      <c r="F89" s="1" t="str">
        <f>VLOOKUP(Table715[[#This Row],[نام کارشناس دفتر فنی]],Table1[],3,0)</f>
        <v>کارشناس عمران،خدمات صنعتی و ترانسپورت</v>
      </c>
      <c r="G89" s="1" t="s">
        <v>63</v>
      </c>
      <c r="H89" s="1" t="str">
        <f>VLOOKUP(Table715[[#This Row],[نام شخص کارشناس نظارت]],Table1[],3,0)</f>
        <v>کارشناس عمران نظارت</v>
      </c>
      <c r="I89" s="1">
        <f>COUNTIF(Table2[کد سیستم],Table715[[#This Row],[کد سیستم]])</f>
        <v>1</v>
      </c>
    </row>
    <row r="90" spans="1:9" x14ac:dyDescent="0.25">
      <c r="A90" s="1">
        <v>89</v>
      </c>
      <c r="B90" s="1" t="s">
        <v>1722</v>
      </c>
      <c r="C90" s="1" t="s">
        <v>1722</v>
      </c>
      <c r="D90" s="1" t="s">
        <v>3985</v>
      </c>
      <c r="E90" s="1" t="s">
        <v>602</v>
      </c>
      <c r="F90" s="1" t="str">
        <f>VLOOKUP(Table715[[#This Row],[نام کارشناس دفتر فنی]],Table1[],3,0)</f>
        <v>کارشناس عمران،خدمات صنعتی و ترانسپورت</v>
      </c>
      <c r="G90" s="1" t="s">
        <v>63</v>
      </c>
      <c r="H90" s="1" t="str">
        <f>VLOOKUP(Table715[[#This Row],[نام شخص کارشناس نظارت]],Table1[],3,0)</f>
        <v>کارشناس عمران نظارت</v>
      </c>
      <c r="I90" s="1">
        <f>COUNTIF(Table2[کد سیستم],Table715[[#This Row],[کد سیستم]])</f>
        <v>1</v>
      </c>
    </row>
    <row r="91" spans="1:9" x14ac:dyDescent="0.25">
      <c r="A91" s="1">
        <v>90</v>
      </c>
      <c r="B91" s="1" t="s">
        <v>1724</v>
      </c>
      <c r="C91" s="1" t="s">
        <v>1724</v>
      </c>
      <c r="D91" s="1" t="s">
        <v>3985</v>
      </c>
      <c r="E91" s="1" t="s">
        <v>602</v>
      </c>
      <c r="F91" s="1" t="str">
        <f>VLOOKUP(Table715[[#This Row],[نام کارشناس دفتر فنی]],Table1[],3,0)</f>
        <v>کارشناس عمران،خدمات صنعتی و ترانسپورت</v>
      </c>
      <c r="G91" s="1" t="s">
        <v>63</v>
      </c>
      <c r="H91" s="1" t="str">
        <f>VLOOKUP(Table715[[#This Row],[نام شخص کارشناس نظارت]],Table1[],3,0)</f>
        <v>کارشناس عمران نظارت</v>
      </c>
      <c r="I91" s="1">
        <f>COUNTIF(Table2[کد سیستم],Table715[[#This Row],[کد سیستم]])</f>
        <v>1</v>
      </c>
    </row>
    <row r="92" spans="1:9" x14ac:dyDescent="0.25">
      <c r="A92" s="1">
        <v>91</v>
      </c>
      <c r="B92" s="1" t="s">
        <v>1726</v>
      </c>
      <c r="C92" s="1" t="s">
        <v>1726</v>
      </c>
      <c r="D92" s="1" t="s">
        <v>3985</v>
      </c>
      <c r="E92" s="1" t="s">
        <v>602</v>
      </c>
      <c r="F92" s="1" t="str">
        <f>VLOOKUP(Table715[[#This Row],[نام کارشناس دفتر فنی]],Table1[],3,0)</f>
        <v>کارشناس عمران،خدمات صنعتی و ترانسپورت</v>
      </c>
      <c r="G92" s="1" t="s">
        <v>63</v>
      </c>
      <c r="H92" s="1" t="str">
        <f>VLOOKUP(Table715[[#This Row],[نام شخص کارشناس نظارت]],Table1[],3,0)</f>
        <v>کارشناس عمران نظارت</v>
      </c>
      <c r="I92" s="1">
        <f>COUNTIF(Table2[کد سیستم],Table715[[#This Row],[کد سیستم]])</f>
        <v>1</v>
      </c>
    </row>
    <row r="93" spans="1:9" x14ac:dyDescent="0.25">
      <c r="A93" s="1">
        <v>92</v>
      </c>
      <c r="B93" s="1" t="s">
        <v>1728</v>
      </c>
      <c r="C93" s="1" t="s">
        <v>1728</v>
      </c>
      <c r="D93" s="1" t="s">
        <v>3985</v>
      </c>
      <c r="E93" s="1" t="s">
        <v>602</v>
      </c>
      <c r="F93" s="1" t="str">
        <f>VLOOKUP(Table715[[#This Row],[نام کارشناس دفتر فنی]],Table1[],3,0)</f>
        <v>کارشناس عمران،خدمات صنعتی و ترانسپورت</v>
      </c>
      <c r="G93" s="1" t="s">
        <v>63</v>
      </c>
      <c r="H93" s="1" t="str">
        <f>VLOOKUP(Table715[[#This Row],[نام شخص کارشناس نظارت]],Table1[],3,0)</f>
        <v>کارشناس عمران نظارت</v>
      </c>
      <c r="I93" s="1">
        <f>COUNTIF(Table2[کد سیستم],Table715[[#This Row],[کد سیستم]])</f>
        <v>1</v>
      </c>
    </row>
    <row r="94" spans="1:9" x14ac:dyDescent="0.25">
      <c r="A94" s="1">
        <v>93</v>
      </c>
      <c r="B94" s="1" t="s">
        <v>1730</v>
      </c>
      <c r="C94" s="1" t="s">
        <v>1730</v>
      </c>
      <c r="D94" s="1" t="s">
        <v>3985</v>
      </c>
      <c r="E94" s="1" t="s">
        <v>602</v>
      </c>
      <c r="F94" s="1" t="str">
        <f>VLOOKUP(Table715[[#This Row],[نام کارشناس دفتر فنی]],Table1[],3,0)</f>
        <v>کارشناس عمران،خدمات صنعتی و ترانسپورت</v>
      </c>
      <c r="G94" s="1" t="s">
        <v>63</v>
      </c>
      <c r="H94" s="1" t="str">
        <f>VLOOKUP(Table715[[#This Row],[نام شخص کارشناس نظارت]],Table1[],3,0)</f>
        <v>کارشناس عمران نظارت</v>
      </c>
      <c r="I94" s="1">
        <f>COUNTIF(Table2[کد سیستم],Table715[[#This Row],[کد سیستم]])</f>
        <v>1</v>
      </c>
    </row>
    <row r="95" spans="1:9" x14ac:dyDescent="0.25">
      <c r="A95" s="1">
        <v>94</v>
      </c>
      <c r="B95" s="1" t="s">
        <v>1732</v>
      </c>
      <c r="C95" s="1" t="s">
        <v>1732</v>
      </c>
      <c r="D95" s="1" t="s">
        <v>3985</v>
      </c>
      <c r="E95" s="1" t="s">
        <v>602</v>
      </c>
      <c r="F95" s="1" t="str">
        <f>VLOOKUP(Table715[[#This Row],[نام کارشناس دفتر فنی]],Table1[],3,0)</f>
        <v>کارشناس عمران،خدمات صنعتی و ترانسپورت</v>
      </c>
      <c r="G95" s="1" t="s">
        <v>63</v>
      </c>
      <c r="H95" s="1" t="str">
        <f>VLOOKUP(Table715[[#This Row],[نام شخص کارشناس نظارت]],Table1[],3,0)</f>
        <v>کارشناس عمران نظارت</v>
      </c>
      <c r="I95" s="1">
        <f>COUNTIF(Table2[کد سیستم],Table715[[#This Row],[کد سیستم]])</f>
        <v>1</v>
      </c>
    </row>
    <row r="96" spans="1:9" x14ac:dyDescent="0.25">
      <c r="A96" s="1">
        <v>95</v>
      </c>
      <c r="B96" s="1" t="s">
        <v>1734</v>
      </c>
      <c r="C96" s="1" t="s">
        <v>1734</v>
      </c>
      <c r="D96" s="1" t="s">
        <v>3985</v>
      </c>
      <c r="E96" s="1" t="s">
        <v>602</v>
      </c>
      <c r="F96" s="1" t="str">
        <f>VLOOKUP(Table715[[#This Row],[نام کارشناس دفتر فنی]],Table1[],3,0)</f>
        <v>کارشناس عمران،خدمات صنعتی و ترانسپورت</v>
      </c>
      <c r="G96" s="1" t="s">
        <v>63</v>
      </c>
      <c r="H96" s="1" t="str">
        <f>VLOOKUP(Table715[[#This Row],[نام شخص کارشناس نظارت]],Table1[],3,0)</f>
        <v>کارشناس عمران نظارت</v>
      </c>
      <c r="I96" s="1">
        <f>COUNTIF(Table2[کد سیستم],Table715[[#This Row],[کد سیستم]])</f>
        <v>1</v>
      </c>
    </row>
    <row r="97" spans="1:9" x14ac:dyDescent="0.25">
      <c r="A97" s="1">
        <v>96</v>
      </c>
      <c r="B97" s="1" t="s">
        <v>1736</v>
      </c>
      <c r="C97" s="1" t="s">
        <v>1736</v>
      </c>
      <c r="D97" s="1" t="s">
        <v>3985</v>
      </c>
      <c r="E97" s="1" t="s">
        <v>602</v>
      </c>
      <c r="F97" s="1" t="str">
        <f>VLOOKUP(Table715[[#This Row],[نام کارشناس دفتر فنی]],Table1[],3,0)</f>
        <v>کارشناس عمران،خدمات صنعتی و ترانسپورت</v>
      </c>
      <c r="G97" s="1" t="s">
        <v>63</v>
      </c>
      <c r="H97" s="1" t="str">
        <f>VLOOKUP(Table715[[#This Row],[نام شخص کارشناس نظارت]],Table1[],3,0)</f>
        <v>کارشناس عمران نظارت</v>
      </c>
      <c r="I97" s="1">
        <f>COUNTIF(Table2[کد سیستم],Table715[[#This Row],[کد سیستم]])</f>
        <v>1</v>
      </c>
    </row>
    <row r="98" spans="1:9" x14ac:dyDescent="0.25">
      <c r="A98" s="1">
        <v>97</v>
      </c>
      <c r="B98" s="1" t="s">
        <v>1738</v>
      </c>
      <c r="C98" s="1" t="s">
        <v>1738</v>
      </c>
      <c r="D98" s="1" t="s">
        <v>3985</v>
      </c>
      <c r="E98" s="1" t="s">
        <v>602</v>
      </c>
      <c r="F98" s="1" t="str">
        <f>VLOOKUP(Table715[[#This Row],[نام کارشناس دفتر فنی]],Table1[],3,0)</f>
        <v>کارشناس عمران،خدمات صنعتی و ترانسپورت</v>
      </c>
      <c r="G98" s="1" t="s">
        <v>63</v>
      </c>
      <c r="H98" s="1" t="str">
        <f>VLOOKUP(Table715[[#This Row],[نام شخص کارشناس نظارت]],Table1[],3,0)</f>
        <v>کارشناس عمران نظارت</v>
      </c>
      <c r="I98" s="1">
        <f>COUNTIF(Table2[کد سیستم],Table715[[#This Row],[کد سیستم]])</f>
        <v>1</v>
      </c>
    </row>
    <row r="99" spans="1:9" x14ac:dyDescent="0.25">
      <c r="A99" s="1">
        <v>98</v>
      </c>
      <c r="B99" s="1" t="s">
        <v>1740</v>
      </c>
      <c r="C99" s="1" t="s">
        <v>1740</v>
      </c>
      <c r="D99" s="1" t="s">
        <v>3985</v>
      </c>
      <c r="E99" s="1" t="s">
        <v>602</v>
      </c>
      <c r="F99" s="1" t="str">
        <f>VLOOKUP(Table715[[#This Row],[نام کارشناس دفتر فنی]],Table1[],3,0)</f>
        <v>کارشناس عمران،خدمات صنعتی و ترانسپورت</v>
      </c>
      <c r="G99" s="1" t="s">
        <v>63</v>
      </c>
      <c r="H99" s="1" t="str">
        <f>VLOOKUP(Table715[[#This Row],[نام شخص کارشناس نظارت]],Table1[],3,0)</f>
        <v>کارشناس عمران نظارت</v>
      </c>
      <c r="I99" s="1">
        <f>COUNTIF(Table2[کد سیستم],Table715[[#This Row],[کد سیستم]])</f>
        <v>1</v>
      </c>
    </row>
    <row r="100" spans="1:9" x14ac:dyDescent="0.25">
      <c r="A100" s="1">
        <v>99</v>
      </c>
      <c r="B100" s="1" t="s">
        <v>1742</v>
      </c>
      <c r="C100" s="1" t="s">
        <v>1742</v>
      </c>
      <c r="D100" s="1" t="s">
        <v>3985</v>
      </c>
      <c r="E100" s="1" t="s">
        <v>602</v>
      </c>
      <c r="F100" s="1" t="str">
        <f>VLOOKUP(Table715[[#This Row],[نام کارشناس دفتر فنی]],Table1[],3,0)</f>
        <v>کارشناس عمران،خدمات صنعتی و ترانسپورت</v>
      </c>
      <c r="G100" s="1" t="s">
        <v>63</v>
      </c>
      <c r="H100" s="1" t="str">
        <f>VLOOKUP(Table715[[#This Row],[نام شخص کارشناس نظارت]],Table1[],3,0)</f>
        <v>کارشناس عمران نظارت</v>
      </c>
      <c r="I100" s="1">
        <f>COUNTIF(Table2[کد سیستم],Table715[[#This Row],[کد سیستم]])</f>
        <v>1</v>
      </c>
    </row>
    <row r="101" spans="1:9" x14ac:dyDescent="0.25">
      <c r="A101" s="1">
        <v>100</v>
      </c>
      <c r="B101" s="1" t="s">
        <v>1744</v>
      </c>
      <c r="C101" s="1" t="s">
        <v>1744</v>
      </c>
      <c r="D101" s="1" t="s">
        <v>3985</v>
      </c>
      <c r="E101" s="1" t="s">
        <v>602</v>
      </c>
      <c r="F101" s="1" t="str">
        <f>VLOOKUP(Table715[[#This Row],[نام کارشناس دفتر فنی]],Table1[],3,0)</f>
        <v>کارشناس عمران،خدمات صنعتی و ترانسپورت</v>
      </c>
      <c r="G101" s="1" t="s">
        <v>63</v>
      </c>
      <c r="H101" s="1" t="str">
        <f>VLOOKUP(Table715[[#This Row],[نام شخص کارشناس نظارت]],Table1[],3,0)</f>
        <v>کارشناس عمران نظارت</v>
      </c>
      <c r="I101" s="1">
        <f>COUNTIF(Table2[کد سیستم],Table715[[#This Row],[کد سیستم]])</f>
        <v>1</v>
      </c>
    </row>
    <row r="102" spans="1:9" x14ac:dyDescent="0.25">
      <c r="A102" s="1">
        <v>101</v>
      </c>
      <c r="B102" s="1" t="s">
        <v>1746</v>
      </c>
      <c r="C102" s="1" t="s">
        <v>1746</v>
      </c>
      <c r="D102" s="1" t="s">
        <v>3985</v>
      </c>
      <c r="E102" s="1" t="s">
        <v>602</v>
      </c>
      <c r="F102" s="1" t="str">
        <f>VLOOKUP(Table715[[#This Row],[نام کارشناس دفتر فنی]],Table1[],3,0)</f>
        <v>کارشناس عمران،خدمات صنعتی و ترانسپورت</v>
      </c>
      <c r="G102" s="1" t="s">
        <v>63</v>
      </c>
      <c r="H102" s="1" t="str">
        <f>VLOOKUP(Table715[[#This Row],[نام شخص کارشناس نظارت]],Table1[],3,0)</f>
        <v>کارشناس عمران نظارت</v>
      </c>
      <c r="I102" s="1">
        <f>COUNTIF(Table2[کد سیستم],Table715[[#This Row],[کد سیستم]])</f>
        <v>1</v>
      </c>
    </row>
    <row r="103" spans="1:9" x14ac:dyDescent="0.25">
      <c r="A103" s="1">
        <v>102</v>
      </c>
      <c r="B103" s="1" t="s">
        <v>1748</v>
      </c>
      <c r="C103" s="1" t="s">
        <v>1748</v>
      </c>
      <c r="D103" s="1" t="s">
        <v>3985</v>
      </c>
      <c r="E103" s="1" t="s">
        <v>602</v>
      </c>
      <c r="F103" s="1" t="str">
        <f>VLOOKUP(Table715[[#This Row],[نام کارشناس دفتر فنی]],Table1[],3,0)</f>
        <v>کارشناس عمران،خدمات صنعتی و ترانسپورت</v>
      </c>
      <c r="G103" s="1" t="s">
        <v>63</v>
      </c>
      <c r="H103" s="1" t="str">
        <f>VLOOKUP(Table715[[#This Row],[نام شخص کارشناس نظارت]],Table1[],3,0)</f>
        <v>کارشناس عمران نظارت</v>
      </c>
      <c r="I103" s="1">
        <f>COUNTIF(Table2[کد سیستم],Table715[[#This Row],[کد سیستم]])</f>
        <v>1</v>
      </c>
    </row>
    <row r="104" spans="1:9" x14ac:dyDescent="0.25">
      <c r="A104" s="1">
        <v>103</v>
      </c>
      <c r="B104" s="1" t="s">
        <v>1750</v>
      </c>
      <c r="C104" s="1" t="s">
        <v>1750</v>
      </c>
      <c r="D104" s="1" t="s">
        <v>3985</v>
      </c>
      <c r="E104" s="1" t="s">
        <v>602</v>
      </c>
      <c r="F104" s="1" t="str">
        <f>VLOOKUP(Table715[[#This Row],[نام کارشناس دفتر فنی]],Table1[],3,0)</f>
        <v>کارشناس عمران،خدمات صنعتی و ترانسپورت</v>
      </c>
      <c r="G104" s="1" t="s">
        <v>63</v>
      </c>
      <c r="H104" s="1" t="str">
        <f>VLOOKUP(Table715[[#This Row],[نام شخص کارشناس نظارت]],Table1[],3,0)</f>
        <v>کارشناس عمران نظارت</v>
      </c>
      <c r="I104" s="1">
        <f>COUNTIF(Table2[کد سیستم],Table715[[#This Row],[کد سیستم]])</f>
        <v>1</v>
      </c>
    </row>
    <row r="105" spans="1:9" x14ac:dyDescent="0.25">
      <c r="A105" s="1">
        <v>104</v>
      </c>
      <c r="B105" s="1" t="s">
        <v>1752</v>
      </c>
      <c r="C105" s="1" t="s">
        <v>1752</v>
      </c>
      <c r="D105" s="1" t="s">
        <v>3985</v>
      </c>
      <c r="E105" s="1" t="s">
        <v>602</v>
      </c>
      <c r="F105" s="1" t="str">
        <f>VLOOKUP(Table715[[#This Row],[نام کارشناس دفتر فنی]],Table1[],3,0)</f>
        <v>کارشناس عمران،خدمات صنعتی و ترانسپورت</v>
      </c>
      <c r="G105" s="1" t="s">
        <v>63</v>
      </c>
      <c r="H105" s="1" t="str">
        <f>VLOOKUP(Table715[[#This Row],[نام شخص کارشناس نظارت]],Table1[],3,0)</f>
        <v>کارشناس عمران نظارت</v>
      </c>
      <c r="I105" s="1">
        <f>COUNTIF(Table2[کد سیستم],Table715[[#This Row],[کد سیستم]])</f>
        <v>1</v>
      </c>
    </row>
    <row r="106" spans="1:9" x14ac:dyDescent="0.25">
      <c r="A106" s="1">
        <v>105</v>
      </c>
      <c r="B106" s="1" t="s">
        <v>1754</v>
      </c>
      <c r="C106" s="1" t="s">
        <v>1754</v>
      </c>
      <c r="D106" s="1" t="s">
        <v>3985</v>
      </c>
      <c r="E106" s="1" t="s">
        <v>602</v>
      </c>
      <c r="F106" s="1" t="str">
        <f>VLOOKUP(Table715[[#This Row],[نام کارشناس دفتر فنی]],Table1[],3,0)</f>
        <v>کارشناس عمران،خدمات صنعتی و ترانسپورت</v>
      </c>
      <c r="G106" s="1" t="s">
        <v>63</v>
      </c>
      <c r="H106" s="1" t="str">
        <f>VLOOKUP(Table715[[#This Row],[نام شخص کارشناس نظارت]],Table1[],3,0)</f>
        <v>کارشناس عمران نظارت</v>
      </c>
      <c r="I106" s="1">
        <f>COUNTIF(Table2[کد سیستم],Table715[[#This Row],[کد سیستم]])</f>
        <v>1</v>
      </c>
    </row>
    <row r="107" spans="1:9" x14ac:dyDescent="0.25">
      <c r="A107" s="1">
        <v>106</v>
      </c>
      <c r="B107" s="1" t="s">
        <v>1756</v>
      </c>
      <c r="C107" s="1" t="s">
        <v>1756</v>
      </c>
      <c r="D107" s="1" t="s">
        <v>3985</v>
      </c>
      <c r="E107" s="1" t="s">
        <v>602</v>
      </c>
      <c r="F107" s="1" t="str">
        <f>VLOOKUP(Table715[[#This Row],[نام کارشناس دفتر فنی]],Table1[],3,0)</f>
        <v>کارشناس عمران،خدمات صنعتی و ترانسپورت</v>
      </c>
      <c r="G107" s="1" t="s">
        <v>63</v>
      </c>
      <c r="H107" s="1" t="str">
        <f>VLOOKUP(Table715[[#This Row],[نام شخص کارشناس نظارت]],Table1[],3,0)</f>
        <v>کارشناس عمران نظارت</v>
      </c>
      <c r="I107" s="1">
        <f>COUNTIF(Table2[کد سیستم],Table715[[#This Row],[کد سیستم]])</f>
        <v>1</v>
      </c>
    </row>
    <row r="108" spans="1:9" x14ac:dyDescent="0.25">
      <c r="A108" s="1">
        <v>107</v>
      </c>
      <c r="B108" s="1" t="s">
        <v>1758</v>
      </c>
      <c r="C108" s="1" t="s">
        <v>1758</v>
      </c>
      <c r="D108" s="1" t="s">
        <v>3985</v>
      </c>
      <c r="E108" s="1" t="s">
        <v>602</v>
      </c>
      <c r="F108" s="1" t="str">
        <f>VLOOKUP(Table715[[#This Row],[نام کارشناس دفتر فنی]],Table1[],3,0)</f>
        <v>کارشناس عمران،خدمات صنعتی و ترانسپورت</v>
      </c>
      <c r="G108" s="1" t="s">
        <v>63</v>
      </c>
      <c r="H108" s="1" t="str">
        <f>VLOOKUP(Table715[[#This Row],[نام شخص کارشناس نظارت]],Table1[],3,0)</f>
        <v>کارشناس عمران نظارت</v>
      </c>
      <c r="I108" s="1">
        <f>COUNTIF(Table2[کد سیستم],Table715[[#This Row],[کد سیستم]])</f>
        <v>1</v>
      </c>
    </row>
    <row r="109" spans="1:9" x14ac:dyDescent="0.25">
      <c r="A109" s="1">
        <v>108</v>
      </c>
      <c r="B109" s="1" t="s">
        <v>1760</v>
      </c>
      <c r="C109" s="1" t="s">
        <v>1760</v>
      </c>
      <c r="D109" s="1" t="s">
        <v>3985</v>
      </c>
      <c r="E109" s="1" t="s">
        <v>602</v>
      </c>
      <c r="F109" s="1" t="str">
        <f>VLOOKUP(Table715[[#This Row],[نام کارشناس دفتر فنی]],Table1[],3,0)</f>
        <v>کارشناس عمران،خدمات صنعتی و ترانسپورت</v>
      </c>
      <c r="G109" s="1" t="s">
        <v>63</v>
      </c>
      <c r="H109" s="1" t="str">
        <f>VLOOKUP(Table715[[#This Row],[نام شخص کارشناس نظارت]],Table1[],3,0)</f>
        <v>کارشناس عمران نظارت</v>
      </c>
      <c r="I109" s="1">
        <f>COUNTIF(Table2[کد سیستم],Table715[[#This Row],[کد سیستم]])</f>
        <v>1</v>
      </c>
    </row>
    <row r="110" spans="1:9" x14ac:dyDescent="0.25">
      <c r="A110" s="1">
        <v>109</v>
      </c>
      <c r="B110" s="1" t="s">
        <v>1762</v>
      </c>
      <c r="C110" s="1" t="s">
        <v>1762</v>
      </c>
      <c r="D110" s="1" t="s">
        <v>3985</v>
      </c>
      <c r="E110" s="1" t="s">
        <v>602</v>
      </c>
      <c r="F110" s="1" t="str">
        <f>VLOOKUP(Table715[[#This Row],[نام کارشناس دفتر فنی]],Table1[],3,0)</f>
        <v>کارشناس عمران،خدمات صنعتی و ترانسپورت</v>
      </c>
      <c r="G110" s="1" t="s">
        <v>63</v>
      </c>
      <c r="H110" s="1" t="str">
        <f>VLOOKUP(Table715[[#This Row],[نام شخص کارشناس نظارت]],Table1[],3,0)</f>
        <v>کارشناس عمران نظارت</v>
      </c>
      <c r="I110" s="1">
        <f>COUNTIF(Table2[کد سیستم],Table715[[#This Row],[کد سیستم]])</f>
        <v>1</v>
      </c>
    </row>
    <row r="111" spans="1:9" x14ac:dyDescent="0.25">
      <c r="A111" s="1">
        <v>110</v>
      </c>
      <c r="B111" s="1" t="s">
        <v>1764</v>
      </c>
      <c r="C111" s="1" t="s">
        <v>1764</v>
      </c>
      <c r="D111" s="1" t="s">
        <v>3985</v>
      </c>
      <c r="E111" s="1" t="s">
        <v>602</v>
      </c>
      <c r="F111" s="1" t="str">
        <f>VLOOKUP(Table715[[#This Row],[نام کارشناس دفتر فنی]],Table1[],3,0)</f>
        <v>کارشناس عمران،خدمات صنعتی و ترانسپورت</v>
      </c>
      <c r="G111" s="1" t="s">
        <v>63</v>
      </c>
      <c r="H111" s="1" t="str">
        <f>VLOOKUP(Table715[[#This Row],[نام شخص کارشناس نظارت]],Table1[],3,0)</f>
        <v>کارشناس عمران نظارت</v>
      </c>
      <c r="I111" s="1">
        <f>COUNTIF(Table2[کد سیستم],Table715[[#This Row],[کد سیستم]])</f>
        <v>1</v>
      </c>
    </row>
    <row r="112" spans="1:9" x14ac:dyDescent="0.25">
      <c r="A112" s="1">
        <v>111</v>
      </c>
      <c r="B112" s="1" t="s">
        <v>1766</v>
      </c>
      <c r="C112" s="1" t="s">
        <v>1766</v>
      </c>
      <c r="D112" s="1" t="s">
        <v>3985</v>
      </c>
      <c r="E112" s="1" t="s">
        <v>602</v>
      </c>
      <c r="F112" s="1" t="str">
        <f>VLOOKUP(Table715[[#This Row],[نام کارشناس دفتر فنی]],Table1[],3,0)</f>
        <v>کارشناس عمران،خدمات صنعتی و ترانسپورت</v>
      </c>
      <c r="G112" s="1" t="s">
        <v>63</v>
      </c>
      <c r="H112" s="1" t="str">
        <f>VLOOKUP(Table715[[#This Row],[نام شخص کارشناس نظارت]],Table1[],3,0)</f>
        <v>کارشناس عمران نظارت</v>
      </c>
      <c r="I112" s="1">
        <f>COUNTIF(Table2[کد سیستم],Table715[[#This Row],[کد سیستم]])</f>
        <v>1</v>
      </c>
    </row>
    <row r="113" spans="1:9" x14ac:dyDescent="0.25">
      <c r="A113" s="1">
        <v>112</v>
      </c>
      <c r="B113" s="1" t="s">
        <v>1768</v>
      </c>
      <c r="C113" s="1" t="s">
        <v>1768</v>
      </c>
      <c r="D113" s="1" t="s">
        <v>3985</v>
      </c>
      <c r="E113" s="1" t="s">
        <v>602</v>
      </c>
      <c r="F113" s="1" t="str">
        <f>VLOOKUP(Table715[[#This Row],[نام کارشناس دفتر فنی]],Table1[],3,0)</f>
        <v>کارشناس عمران،خدمات صنعتی و ترانسپورت</v>
      </c>
      <c r="G113" s="1" t="s">
        <v>63</v>
      </c>
      <c r="H113" s="1" t="str">
        <f>VLOOKUP(Table715[[#This Row],[نام شخص کارشناس نظارت]],Table1[],3,0)</f>
        <v>کارشناس عمران نظارت</v>
      </c>
      <c r="I113" s="1">
        <f>COUNTIF(Table2[کد سیستم],Table715[[#This Row],[کد سیستم]])</f>
        <v>1</v>
      </c>
    </row>
    <row r="114" spans="1:9" x14ac:dyDescent="0.25">
      <c r="A114" s="1">
        <v>113</v>
      </c>
      <c r="B114" s="1" t="s">
        <v>1770</v>
      </c>
      <c r="C114" s="1" t="s">
        <v>1770</v>
      </c>
      <c r="D114" s="1" t="s">
        <v>3985</v>
      </c>
      <c r="E114" s="1" t="s">
        <v>602</v>
      </c>
      <c r="F114" s="1" t="str">
        <f>VLOOKUP(Table715[[#This Row],[نام کارشناس دفتر فنی]],Table1[],3,0)</f>
        <v>کارشناس عمران،خدمات صنعتی و ترانسپورت</v>
      </c>
      <c r="G114" s="1" t="s">
        <v>63</v>
      </c>
      <c r="H114" s="1" t="str">
        <f>VLOOKUP(Table715[[#This Row],[نام شخص کارشناس نظارت]],Table1[],3,0)</f>
        <v>کارشناس عمران نظارت</v>
      </c>
      <c r="I114" s="1">
        <f>COUNTIF(Table2[کد سیستم],Table715[[#This Row],[کد سیستم]])</f>
        <v>1</v>
      </c>
    </row>
    <row r="115" spans="1:9" x14ac:dyDescent="0.25">
      <c r="A115" s="1">
        <v>114</v>
      </c>
      <c r="B115" s="1" t="s">
        <v>1772</v>
      </c>
      <c r="C115" s="1" t="s">
        <v>1772</v>
      </c>
      <c r="D115" s="1" t="s">
        <v>3985</v>
      </c>
      <c r="E115" s="1" t="s">
        <v>602</v>
      </c>
      <c r="F115" s="1" t="str">
        <f>VLOOKUP(Table715[[#This Row],[نام کارشناس دفتر فنی]],Table1[],3,0)</f>
        <v>کارشناس عمران،خدمات صنعتی و ترانسپورت</v>
      </c>
      <c r="G115" s="1" t="s">
        <v>63</v>
      </c>
      <c r="H115" s="1" t="str">
        <f>VLOOKUP(Table715[[#This Row],[نام شخص کارشناس نظارت]],Table1[],3,0)</f>
        <v>کارشناس عمران نظارت</v>
      </c>
      <c r="I115" s="1">
        <f>COUNTIF(Table2[کد سیستم],Table715[[#This Row],[کد سیستم]])</f>
        <v>1</v>
      </c>
    </row>
    <row r="116" spans="1:9" x14ac:dyDescent="0.25">
      <c r="A116" s="1">
        <v>115</v>
      </c>
      <c r="B116" s="1" t="s">
        <v>1774</v>
      </c>
      <c r="C116" s="1" t="s">
        <v>1774</v>
      </c>
      <c r="D116" s="1" t="s">
        <v>3985</v>
      </c>
      <c r="E116" s="1" t="s">
        <v>602</v>
      </c>
      <c r="F116" s="1" t="str">
        <f>VLOOKUP(Table715[[#This Row],[نام کارشناس دفتر فنی]],Table1[],3,0)</f>
        <v>کارشناس عمران،خدمات صنعتی و ترانسپورت</v>
      </c>
      <c r="G116" s="1" t="s">
        <v>63</v>
      </c>
      <c r="H116" s="1" t="str">
        <f>VLOOKUP(Table715[[#This Row],[نام شخص کارشناس نظارت]],Table1[],3,0)</f>
        <v>کارشناس عمران نظارت</v>
      </c>
      <c r="I116" s="1">
        <f>COUNTIF(Table2[کد سیستم],Table715[[#This Row],[کد سیستم]])</f>
        <v>1</v>
      </c>
    </row>
    <row r="117" spans="1:9" x14ac:dyDescent="0.25">
      <c r="A117" s="1">
        <v>116</v>
      </c>
      <c r="B117" s="1" t="s">
        <v>1776</v>
      </c>
      <c r="C117" s="1" t="s">
        <v>1776</v>
      </c>
      <c r="D117" s="1" t="s">
        <v>3985</v>
      </c>
      <c r="E117" s="1" t="s">
        <v>602</v>
      </c>
      <c r="F117" s="1" t="str">
        <f>VLOOKUP(Table715[[#This Row],[نام کارشناس دفتر فنی]],Table1[],3,0)</f>
        <v>کارشناس عمران،خدمات صنعتی و ترانسپورت</v>
      </c>
      <c r="G117" s="1" t="s">
        <v>63</v>
      </c>
      <c r="H117" s="1" t="str">
        <f>VLOOKUP(Table715[[#This Row],[نام شخص کارشناس نظارت]],Table1[],3,0)</f>
        <v>کارشناس عمران نظارت</v>
      </c>
      <c r="I117" s="1">
        <f>COUNTIF(Table2[کد سیستم],Table715[[#This Row],[کد سیستم]])</f>
        <v>1</v>
      </c>
    </row>
    <row r="118" spans="1:9" x14ac:dyDescent="0.25">
      <c r="A118" s="1">
        <v>117</v>
      </c>
      <c r="B118" s="1" t="s">
        <v>1778</v>
      </c>
      <c r="C118" s="1" t="s">
        <v>1778</v>
      </c>
      <c r="D118" s="1" t="s">
        <v>3985</v>
      </c>
      <c r="E118" s="1" t="s">
        <v>602</v>
      </c>
      <c r="F118" s="1" t="str">
        <f>VLOOKUP(Table715[[#This Row],[نام کارشناس دفتر فنی]],Table1[],3,0)</f>
        <v>کارشناس عمران،خدمات صنعتی و ترانسپورت</v>
      </c>
      <c r="G118" s="1" t="s">
        <v>63</v>
      </c>
      <c r="H118" s="1" t="str">
        <f>VLOOKUP(Table715[[#This Row],[نام شخص کارشناس نظارت]],Table1[],3,0)</f>
        <v>کارشناس عمران نظارت</v>
      </c>
      <c r="I118" s="1">
        <f>COUNTIF(Table2[کد سیستم],Table715[[#This Row],[کد سیستم]])</f>
        <v>1</v>
      </c>
    </row>
    <row r="119" spans="1:9" x14ac:dyDescent="0.25">
      <c r="A119" s="1">
        <v>118</v>
      </c>
      <c r="B119" s="1" t="s">
        <v>1780</v>
      </c>
      <c r="C119" s="1" t="s">
        <v>1780</v>
      </c>
      <c r="D119" s="1" t="s">
        <v>3985</v>
      </c>
      <c r="E119" s="1" t="s">
        <v>602</v>
      </c>
      <c r="F119" s="1" t="str">
        <f>VLOOKUP(Table715[[#This Row],[نام کارشناس دفتر فنی]],Table1[],3,0)</f>
        <v>کارشناس عمران،خدمات صنعتی و ترانسپورت</v>
      </c>
      <c r="G119" s="1" t="s">
        <v>63</v>
      </c>
      <c r="H119" s="1" t="str">
        <f>VLOOKUP(Table715[[#This Row],[نام شخص کارشناس نظارت]],Table1[],3,0)</f>
        <v>کارشناس عمران نظارت</v>
      </c>
      <c r="I119" s="1">
        <f>COUNTIF(Table2[کد سیستم],Table715[[#This Row],[کد سیستم]])</f>
        <v>1</v>
      </c>
    </row>
    <row r="120" spans="1:9" x14ac:dyDescent="0.25">
      <c r="A120" s="1">
        <v>119</v>
      </c>
      <c r="B120" s="1" t="s">
        <v>1782</v>
      </c>
      <c r="C120" s="1" t="s">
        <v>1782</v>
      </c>
      <c r="D120" s="1" t="s">
        <v>3985</v>
      </c>
      <c r="E120" s="1" t="s">
        <v>602</v>
      </c>
      <c r="F120" s="1" t="str">
        <f>VLOOKUP(Table715[[#This Row],[نام کارشناس دفتر فنی]],Table1[],3,0)</f>
        <v>کارشناس عمران،خدمات صنعتی و ترانسپورت</v>
      </c>
      <c r="G120" s="1" t="s">
        <v>63</v>
      </c>
      <c r="H120" s="1" t="str">
        <f>VLOOKUP(Table715[[#This Row],[نام شخص کارشناس نظارت]],Table1[],3,0)</f>
        <v>کارشناس عمران نظارت</v>
      </c>
      <c r="I120" s="1">
        <f>COUNTIF(Table2[کد سیستم],Table715[[#This Row],[کد سیستم]])</f>
        <v>1</v>
      </c>
    </row>
    <row r="121" spans="1:9" x14ac:dyDescent="0.25">
      <c r="A121" s="1">
        <v>120</v>
      </c>
      <c r="B121" s="1" t="s">
        <v>1784</v>
      </c>
      <c r="C121" s="1" t="s">
        <v>1784</v>
      </c>
      <c r="D121" s="1" t="s">
        <v>3985</v>
      </c>
      <c r="E121" s="1" t="s">
        <v>602</v>
      </c>
      <c r="F121" s="1" t="str">
        <f>VLOOKUP(Table715[[#This Row],[نام کارشناس دفتر فنی]],Table1[],3,0)</f>
        <v>کارشناس عمران،خدمات صنعتی و ترانسپورت</v>
      </c>
      <c r="G121" s="1" t="s">
        <v>63</v>
      </c>
      <c r="H121" s="1" t="str">
        <f>VLOOKUP(Table715[[#This Row],[نام شخص کارشناس نظارت]],Table1[],3,0)</f>
        <v>کارشناس عمران نظارت</v>
      </c>
      <c r="I121" s="1">
        <f>COUNTIF(Table2[کد سیستم],Table715[[#This Row],[کد سیستم]])</f>
        <v>1</v>
      </c>
    </row>
    <row r="122" spans="1:9" x14ac:dyDescent="0.25">
      <c r="A122" s="1">
        <v>121</v>
      </c>
      <c r="B122" s="1" t="s">
        <v>1786</v>
      </c>
      <c r="C122" s="1" t="s">
        <v>1786</v>
      </c>
      <c r="D122" s="1" t="s">
        <v>3985</v>
      </c>
      <c r="E122" s="1" t="s">
        <v>602</v>
      </c>
      <c r="F122" s="1" t="str">
        <f>VLOOKUP(Table715[[#This Row],[نام کارشناس دفتر فنی]],Table1[],3,0)</f>
        <v>کارشناس عمران،خدمات صنعتی و ترانسپورت</v>
      </c>
      <c r="G122" s="1" t="s">
        <v>63</v>
      </c>
      <c r="H122" s="1" t="str">
        <f>VLOOKUP(Table715[[#This Row],[نام شخص کارشناس نظارت]],Table1[],3,0)</f>
        <v>کارشناس عمران نظارت</v>
      </c>
      <c r="I122" s="1">
        <f>COUNTIF(Table2[کد سیستم],Table715[[#This Row],[کد سیستم]])</f>
        <v>1</v>
      </c>
    </row>
    <row r="123" spans="1:9" x14ac:dyDescent="0.25">
      <c r="A123" s="1">
        <v>122</v>
      </c>
      <c r="B123" s="1" t="s">
        <v>1788</v>
      </c>
      <c r="C123" s="1" t="s">
        <v>1788</v>
      </c>
      <c r="D123" s="1" t="s">
        <v>3985</v>
      </c>
      <c r="E123" s="1" t="s">
        <v>602</v>
      </c>
      <c r="F123" s="1" t="str">
        <f>VLOOKUP(Table715[[#This Row],[نام کارشناس دفتر فنی]],Table1[],3,0)</f>
        <v>کارشناس عمران،خدمات صنعتی و ترانسپورت</v>
      </c>
      <c r="G123" s="1" t="s">
        <v>63</v>
      </c>
      <c r="H123" s="1" t="str">
        <f>VLOOKUP(Table715[[#This Row],[نام شخص کارشناس نظارت]],Table1[],3,0)</f>
        <v>کارشناس عمران نظارت</v>
      </c>
      <c r="I123" s="1">
        <f>COUNTIF(Table2[کد سیستم],Table715[[#This Row],[کد سیستم]])</f>
        <v>1</v>
      </c>
    </row>
    <row r="124" spans="1:9" x14ac:dyDescent="0.25">
      <c r="A124" s="1">
        <v>123</v>
      </c>
      <c r="B124" s="1" t="s">
        <v>1790</v>
      </c>
      <c r="C124" s="1" t="s">
        <v>1790</v>
      </c>
      <c r="D124" s="1" t="s">
        <v>3985</v>
      </c>
      <c r="E124" s="1" t="s">
        <v>602</v>
      </c>
      <c r="F124" s="1" t="str">
        <f>VLOOKUP(Table715[[#This Row],[نام کارشناس دفتر فنی]],Table1[],3,0)</f>
        <v>کارشناس عمران،خدمات صنعتی و ترانسپورت</v>
      </c>
      <c r="G124" s="1" t="s">
        <v>63</v>
      </c>
      <c r="H124" s="1" t="str">
        <f>VLOOKUP(Table715[[#This Row],[نام شخص کارشناس نظارت]],Table1[],3,0)</f>
        <v>کارشناس عمران نظارت</v>
      </c>
      <c r="I124" s="1">
        <f>COUNTIF(Table2[کد سیستم],Table715[[#This Row],[کد سیستم]])</f>
        <v>1</v>
      </c>
    </row>
    <row r="125" spans="1:9" x14ac:dyDescent="0.25">
      <c r="A125" s="1">
        <v>124</v>
      </c>
      <c r="B125" s="1" t="s">
        <v>1792</v>
      </c>
      <c r="C125" s="1" t="s">
        <v>1792</v>
      </c>
      <c r="D125" s="1" t="s">
        <v>3985</v>
      </c>
      <c r="E125" s="1" t="s">
        <v>602</v>
      </c>
      <c r="F125" s="1" t="str">
        <f>VLOOKUP(Table715[[#This Row],[نام کارشناس دفتر فنی]],Table1[],3,0)</f>
        <v>کارشناس عمران،خدمات صنعتی و ترانسپورت</v>
      </c>
      <c r="G125" s="1" t="s">
        <v>63</v>
      </c>
      <c r="H125" s="1" t="str">
        <f>VLOOKUP(Table715[[#This Row],[نام شخص کارشناس نظارت]],Table1[],3,0)</f>
        <v>کارشناس عمران نظارت</v>
      </c>
      <c r="I125" s="1">
        <f>COUNTIF(Table2[کد سیستم],Table715[[#This Row],[کد سیستم]])</f>
        <v>1</v>
      </c>
    </row>
    <row r="126" spans="1:9" x14ac:dyDescent="0.25">
      <c r="A126" s="1">
        <v>125</v>
      </c>
      <c r="B126" s="1" t="s">
        <v>1794</v>
      </c>
      <c r="C126" s="1" t="s">
        <v>1794</v>
      </c>
      <c r="D126" s="1" t="s">
        <v>3985</v>
      </c>
      <c r="E126" s="1" t="s">
        <v>602</v>
      </c>
      <c r="F126" s="1" t="str">
        <f>VLOOKUP(Table715[[#This Row],[نام کارشناس دفتر فنی]],Table1[],3,0)</f>
        <v>کارشناس عمران،خدمات صنعتی و ترانسپورت</v>
      </c>
      <c r="G126" s="1" t="s">
        <v>63</v>
      </c>
      <c r="H126" s="1" t="str">
        <f>VLOOKUP(Table715[[#This Row],[نام شخص کارشناس نظارت]],Table1[],3,0)</f>
        <v>کارشناس عمران نظارت</v>
      </c>
      <c r="I126" s="1">
        <f>COUNTIF(Table2[کد سیستم],Table715[[#This Row],[کد سیستم]])</f>
        <v>1</v>
      </c>
    </row>
    <row r="127" spans="1:9" x14ac:dyDescent="0.25">
      <c r="A127" s="1">
        <v>126</v>
      </c>
      <c r="B127" s="1" t="s">
        <v>1796</v>
      </c>
      <c r="C127" s="1" t="s">
        <v>1796</v>
      </c>
      <c r="D127" s="1" t="s">
        <v>3985</v>
      </c>
      <c r="E127" s="1" t="s">
        <v>602</v>
      </c>
      <c r="F127" s="1" t="str">
        <f>VLOOKUP(Table715[[#This Row],[نام کارشناس دفتر فنی]],Table1[],3,0)</f>
        <v>کارشناس عمران،خدمات صنعتی و ترانسپورت</v>
      </c>
      <c r="G127" s="1" t="s">
        <v>63</v>
      </c>
      <c r="H127" s="1" t="str">
        <f>VLOOKUP(Table715[[#This Row],[نام شخص کارشناس نظارت]],Table1[],3,0)</f>
        <v>کارشناس عمران نظارت</v>
      </c>
      <c r="I127" s="1">
        <f>COUNTIF(Table2[کد سیستم],Table715[[#This Row],[کد سیستم]])</f>
        <v>1</v>
      </c>
    </row>
    <row r="128" spans="1:9" x14ac:dyDescent="0.25">
      <c r="A128" s="1">
        <v>127</v>
      </c>
      <c r="B128" s="1" t="s">
        <v>1798</v>
      </c>
      <c r="C128" s="1" t="s">
        <v>1798</v>
      </c>
      <c r="D128" s="1" t="s">
        <v>3985</v>
      </c>
      <c r="E128" s="1" t="s">
        <v>602</v>
      </c>
      <c r="F128" s="1" t="str">
        <f>VLOOKUP(Table715[[#This Row],[نام کارشناس دفتر فنی]],Table1[],3,0)</f>
        <v>کارشناس عمران،خدمات صنعتی و ترانسپورت</v>
      </c>
      <c r="G128" s="1" t="s">
        <v>63</v>
      </c>
      <c r="H128" s="1" t="str">
        <f>VLOOKUP(Table715[[#This Row],[نام شخص کارشناس نظارت]],Table1[],3,0)</f>
        <v>کارشناس عمران نظارت</v>
      </c>
      <c r="I128" s="1">
        <f>COUNTIF(Table2[کد سیستم],Table715[[#This Row],[کد سیستم]])</f>
        <v>1</v>
      </c>
    </row>
    <row r="129" spans="1:9" x14ac:dyDescent="0.25">
      <c r="A129" s="1">
        <v>128</v>
      </c>
      <c r="B129" s="1" t="s">
        <v>1800</v>
      </c>
      <c r="C129" s="1" t="s">
        <v>1800</v>
      </c>
      <c r="D129" s="1" t="s">
        <v>3985</v>
      </c>
      <c r="E129" s="1" t="s">
        <v>602</v>
      </c>
      <c r="F129" s="1" t="str">
        <f>VLOOKUP(Table715[[#This Row],[نام کارشناس دفتر فنی]],Table1[],3,0)</f>
        <v>کارشناس عمران،خدمات صنعتی و ترانسپورت</v>
      </c>
      <c r="G129" s="1" t="s">
        <v>63</v>
      </c>
      <c r="H129" s="1" t="str">
        <f>VLOOKUP(Table715[[#This Row],[نام شخص کارشناس نظارت]],Table1[],3,0)</f>
        <v>کارشناس عمران نظارت</v>
      </c>
      <c r="I129" s="1">
        <f>COUNTIF(Table2[کد سیستم],Table715[[#This Row],[کد سیستم]])</f>
        <v>1</v>
      </c>
    </row>
    <row r="130" spans="1:9" x14ac:dyDescent="0.25">
      <c r="A130" s="1">
        <v>129</v>
      </c>
      <c r="B130" s="1" t="s">
        <v>1802</v>
      </c>
      <c r="C130" s="1" t="s">
        <v>1802</v>
      </c>
      <c r="D130" s="1" t="s">
        <v>3985</v>
      </c>
      <c r="E130" s="1" t="s">
        <v>602</v>
      </c>
      <c r="F130" s="1" t="str">
        <f>VLOOKUP(Table715[[#This Row],[نام کارشناس دفتر فنی]],Table1[],3,0)</f>
        <v>کارشناس عمران،خدمات صنعتی و ترانسپورت</v>
      </c>
      <c r="G130" s="1" t="s">
        <v>63</v>
      </c>
      <c r="H130" s="1" t="str">
        <f>VLOOKUP(Table715[[#This Row],[نام شخص کارشناس نظارت]],Table1[],3,0)</f>
        <v>کارشناس عمران نظارت</v>
      </c>
      <c r="I130" s="1">
        <f>COUNTIF(Table2[کد سیستم],Table715[[#This Row],[کد سیستم]])</f>
        <v>1</v>
      </c>
    </row>
    <row r="131" spans="1:9" x14ac:dyDescent="0.25">
      <c r="A131" s="1">
        <v>130</v>
      </c>
      <c r="B131" s="1" t="s">
        <v>1804</v>
      </c>
      <c r="C131" s="1" t="s">
        <v>1804</v>
      </c>
      <c r="D131" s="1" t="s">
        <v>3985</v>
      </c>
      <c r="E131" s="1" t="s">
        <v>602</v>
      </c>
      <c r="F131" s="1" t="str">
        <f>VLOOKUP(Table715[[#This Row],[نام کارشناس دفتر فنی]],Table1[],3,0)</f>
        <v>کارشناس عمران،خدمات صنعتی و ترانسپورت</v>
      </c>
      <c r="G131" s="1" t="s">
        <v>63</v>
      </c>
      <c r="H131" s="1" t="str">
        <f>VLOOKUP(Table715[[#This Row],[نام شخص کارشناس نظارت]],Table1[],3,0)</f>
        <v>کارشناس عمران نظارت</v>
      </c>
      <c r="I131" s="1">
        <f>COUNTIF(Table2[کد سیستم],Table715[[#This Row],[کد سیستم]])</f>
        <v>1</v>
      </c>
    </row>
    <row r="132" spans="1:9" x14ac:dyDescent="0.25">
      <c r="A132" s="1">
        <v>131</v>
      </c>
      <c r="B132" s="1" t="s">
        <v>1806</v>
      </c>
      <c r="C132" s="1" t="s">
        <v>1806</v>
      </c>
      <c r="D132" s="1" t="s">
        <v>3985</v>
      </c>
      <c r="E132" s="1" t="s">
        <v>602</v>
      </c>
      <c r="F132" s="1" t="str">
        <f>VLOOKUP(Table715[[#This Row],[نام کارشناس دفتر فنی]],Table1[],3,0)</f>
        <v>کارشناس عمران،خدمات صنعتی و ترانسپورت</v>
      </c>
      <c r="G132" s="1" t="s">
        <v>63</v>
      </c>
      <c r="H132" s="1" t="str">
        <f>VLOOKUP(Table715[[#This Row],[نام شخص کارشناس نظارت]],Table1[],3,0)</f>
        <v>کارشناس عمران نظارت</v>
      </c>
      <c r="I132" s="1">
        <f>COUNTIF(Table2[کد سیستم],Table715[[#This Row],[کد سیستم]])</f>
        <v>1</v>
      </c>
    </row>
    <row r="133" spans="1:9" x14ac:dyDescent="0.25">
      <c r="A133" s="1">
        <v>132</v>
      </c>
      <c r="B133" s="1" t="s">
        <v>1808</v>
      </c>
      <c r="C133" s="1" t="s">
        <v>1808</v>
      </c>
      <c r="D133" s="1" t="s">
        <v>3985</v>
      </c>
      <c r="E133" s="1" t="s">
        <v>602</v>
      </c>
      <c r="F133" s="1" t="str">
        <f>VLOOKUP(Table715[[#This Row],[نام کارشناس دفتر فنی]],Table1[],3,0)</f>
        <v>کارشناس عمران،خدمات صنعتی و ترانسپورت</v>
      </c>
      <c r="G133" s="1" t="s">
        <v>63</v>
      </c>
      <c r="H133" s="1" t="str">
        <f>VLOOKUP(Table715[[#This Row],[نام شخص کارشناس نظارت]],Table1[],3,0)</f>
        <v>کارشناس عمران نظارت</v>
      </c>
      <c r="I133" s="1">
        <f>COUNTIF(Table2[کد سیستم],Table715[[#This Row],[کد سیستم]])</f>
        <v>1</v>
      </c>
    </row>
    <row r="134" spans="1:9" x14ac:dyDescent="0.25">
      <c r="A134" s="1">
        <v>133</v>
      </c>
      <c r="B134" s="1" t="s">
        <v>1810</v>
      </c>
      <c r="C134" s="1" t="s">
        <v>1810</v>
      </c>
      <c r="D134" s="1" t="s">
        <v>3985</v>
      </c>
      <c r="E134" s="1" t="s">
        <v>602</v>
      </c>
      <c r="F134" s="1" t="str">
        <f>VLOOKUP(Table715[[#This Row],[نام کارشناس دفتر فنی]],Table1[],3,0)</f>
        <v>کارشناس عمران،خدمات صنعتی و ترانسپورت</v>
      </c>
      <c r="G134" s="1" t="s">
        <v>63</v>
      </c>
      <c r="H134" s="1" t="str">
        <f>VLOOKUP(Table715[[#This Row],[نام شخص کارشناس نظارت]],Table1[],3,0)</f>
        <v>کارشناس عمران نظارت</v>
      </c>
      <c r="I134" s="1">
        <f>COUNTIF(Table2[کد سیستم],Table715[[#This Row],[کد سیستم]])</f>
        <v>1</v>
      </c>
    </row>
    <row r="135" spans="1:9" x14ac:dyDescent="0.25">
      <c r="A135" s="1">
        <v>134</v>
      </c>
      <c r="B135" s="1" t="s">
        <v>1812</v>
      </c>
      <c r="C135" s="1" t="s">
        <v>1812</v>
      </c>
      <c r="D135" s="1" t="s">
        <v>3985</v>
      </c>
      <c r="E135" s="1" t="s">
        <v>602</v>
      </c>
      <c r="F135" s="1" t="str">
        <f>VLOOKUP(Table715[[#This Row],[نام کارشناس دفتر فنی]],Table1[],3,0)</f>
        <v>کارشناس عمران،خدمات صنعتی و ترانسپورت</v>
      </c>
      <c r="G135" s="1" t="s">
        <v>63</v>
      </c>
      <c r="H135" s="1" t="str">
        <f>VLOOKUP(Table715[[#This Row],[نام شخص کارشناس نظارت]],Table1[],3,0)</f>
        <v>کارشناس عمران نظارت</v>
      </c>
      <c r="I135" s="1">
        <f>COUNTIF(Table2[کد سیستم],Table715[[#This Row],[کد سیستم]])</f>
        <v>1</v>
      </c>
    </row>
    <row r="136" spans="1:9" x14ac:dyDescent="0.25">
      <c r="A136" s="1">
        <v>135</v>
      </c>
      <c r="B136" s="1" t="s">
        <v>1814</v>
      </c>
      <c r="C136" s="1" t="s">
        <v>1814</v>
      </c>
      <c r="D136" s="1" t="s">
        <v>3985</v>
      </c>
      <c r="E136" s="1" t="s">
        <v>602</v>
      </c>
      <c r="F136" s="1" t="str">
        <f>VLOOKUP(Table715[[#This Row],[نام کارشناس دفتر فنی]],Table1[],3,0)</f>
        <v>کارشناس عمران،خدمات صنعتی و ترانسپورت</v>
      </c>
      <c r="G136" s="1" t="s">
        <v>63</v>
      </c>
      <c r="H136" s="1" t="str">
        <f>VLOOKUP(Table715[[#This Row],[نام شخص کارشناس نظارت]],Table1[],3,0)</f>
        <v>کارشناس عمران نظارت</v>
      </c>
      <c r="I136" s="1">
        <f>COUNTIF(Table2[کد سیستم],Table715[[#This Row],[کد سیستم]])</f>
        <v>1</v>
      </c>
    </row>
    <row r="137" spans="1:9" x14ac:dyDescent="0.25">
      <c r="A137" s="1">
        <v>136</v>
      </c>
      <c r="B137" s="1" t="s">
        <v>1816</v>
      </c>
      <c r="C137" s="1" t="s">
        <v>1816</v>
      </c>
      <c r="D137" s="1" t="s">
        <v>3985</v>
      </c>
      <c r="E137" s="1" t="s">
        <v>602</v>
      </c>
      <c r="F137" s="1" t="str">
        <f>VLOOKUP(Table715[[#This Row],[نام کارشناس دفتر فنی]],Table1[],3,0)</f>
        <v>کارشناس عمران،خدمات صنعتی و ترانسپورت</v>
      </c>
      <c r="G137" s="1" t="s">
        <v>63</v>
      </c>
      <c r="H137" s="1" t="str">
        <f>VLOOKUP(Table715[[#This Row],[نام شخص کارشناس نظارت]],Table1[],3,0)</f>
        <v>کارشناس عمران نظارت</v>
      </c>
      <c r="I137" s="1">
        <f>COUNTIF(Table2[کد سیستم],Table715[[#This Row],[کد سیستم]])</f>
        <v>1</v>
      </c>
    </row>
    <row r="138" spans="1:9" x14ac:dyDescent="0.25">
      <c r="A138" s="1">
        <v>137</v>
      </c>
      <c r="B138" s="1" t="s">
        <v>1818</v>
      </c>
      <c r="C138" s="1" t="s">
        <v>1818</v>
      </c>
      <c r="D138" s="1" t="s">
        <v>3985</v>
      </c>
      <c r="E138" s="1" t="s">
        <v>602</v>
      </c>
      <c r="F138" s="1" t="str">
        <f>VLOOKUP(Table715[[#This Row],[نام کارشناس دفتر فنی]],Table1[],3,0)</f>
        <v>کارشناس عمران،خدمات صنعتی و ترانسپورت</v>
      </c>
      <c r="G138" s="1" t="s">
        <v>63</v>
      </c>
      <c r="H138" s="1" t="str">
        <f>VLOOKUP(Table715[[#This Row],[نام شخص کارشناس نظارت]],Table1[],3,0)</f>
        <v>کارشناس عمران نظارت</v>
      </c>
      <c r="I138" s="1">
        <f>COUNTIF(Table2[کد سیستم],Table715[[#This Row],[کد سیستم]])</f>
        <v>1</v>
      </c>
    </row>
    <row r="139" spans="1:9" x14ac:dyDescent="0.25">
      <c r="A139" s="1">
        <v>138</v>
      </c>
      <c r="B139" s="1" t="s">
        <v>1820</v>
      </c>
      <c r="C139" s="1" t="s">
        <v>1820</v>
      </c>
      <c r="D139" s="1" t="s">
        <v>3985</v>
      </c>
      <c r="E139" s="1" t="s">
        <v>602</v>
      </c>
      <c r="F139" s="1" t="str">
        <f>VLOOKUP(Table715[[#This Row],[نام کارشناس دفتر فنی]],Table1[],3,0)</f>
        <v>کارشناس عمران،خدمات صنعتی و ترانسپورت</v>
      </c>
      <c r="G139" s="1" t="s">
        <v>63</v>
      </c>
      <c r="H139" s="1" t="str">
        <f>VLOOKUP(Table715[[#This Row],[نام شخص کارشناس نظارت]],Table1[],3,0)</f>
        <v>کارشناس عمران نظارت</v>
      </c>
      <c r="I139" s="1">
        <f>COUNTIF(Table2[کد سیستم],Table715[[#This Row],[کد سیستم]])</f>
        <v>1</v>
      </c>
    </row>
    <row r="140" spans="1:9" x14ac:dyDescent="0.25">
      <c r="A140" s="1">
        <v>139</v>
      </c>
      <c r="B140" s="1" t="s">
        <v>1822</v>
      </c>
      <c r="C140" s="1" t="s">
        <v>1822</v>
      </c>
      <c r="D140" s="1" t="s">
        <v>3985</v>
      </c>
      <c r="E140" s="1" t="s">
        <v>602</v>
      </c>
      <c r="F140" s="1" t="str">
        <f>VLOOKUP(Table715[[#This Row],[نام کارشناس دفتر فنی]],Table1[],3,0)</f>
        <v>کارشناس عمران،خدمات صنعتی و ترانسپورت</v>
      </c>
      <c r="G140" s="1" t="s">
        <v>63</v>
      </c>
      <c r="H140" s="1" t="str">
        <f>VLOOKUP(Table715[[#This Row],[نام شخص کارشناس نظارت]],Table1[],3,0)</f>
        <v>کارشناس عمران نظارت</v>
      </c>
      <c r="I140" s="1">
        <f>COUNTIF(Table2[کد سیستم],Table715[[#This Row],[کد سیستم]])</f>
        <v>1</v>
      </c>
    </row>
    <row r="141" spans="1:9" x14ac:dyDescent="0.25">
      <c r="A141" s="1">
        <v>140</v>
      </c>
      <c r="B141" s="1" t="s">
        <v>1824</v>
      </c>
      <c r="C141" s="1" t="s">
        <v>1824</v>
      </c>
      <c r="D141" s="1" t="s">
        <v>3985</v>
      </c>
      <c r="E141" s="1" t="s">
        <v>602</v>
      </c>
      <c r="F141" s="1" t="str">
        <f>VLOOKUP(Table715[[#This Row],[نام کارشناس دفتر فنی]],Table1[],3,0)</f>
        <v>کارشناس عمران،خدمات صنعتی و ترانسپورت</v>
      </c>
      <c r="G141" s="1" t="s">
        <v>63</v>
      </c>
      <c r="H141" s="1" t="str">
        <f>VLOOKUP(Table715[[#This Row],[نام شخص کارشناس نظارت]],Table1[],3,0)</f>
        <v>کارشناس عمران نظارت</v>
      </c>
      <c r="I141" s="1">
        <f>COUNTIF(Table2[کد سیستم],Table715[[#This Row],[کد سیستم]])</f>
        <v>1</v>
      </c>
    </row>
    <row r="142" spans="1:9" x14ac:dyDescent="0.25">
      <c r="A142" s="1">
        <v>141</v>
      </c>
      <c r="B142" s="1" t="s">
        <v>1826</v>
      </c>
      <c r="C142" s="1" t="s">
        <v>1826</v>
      </c>
      <c r="D142" s="1" t="s">
        <v>3985</v>
      </c>
      <c r="E142" s="1" t="s">
        <v>602</v>
      </c>
      <c r="F142" s="1" t="str">
        <f>VLOOKUP(Table715[[#This Row],[نام کارشناس دفتر فنی]],Table1[],3,0)</f>
        <v>کارشناس عمران،خدمات صنعتی و ترانسپورت</v>
      </c>
      <c r="G142" s="1" t="s">
        <v>63</v>
      </c>
      <c r="H142" s="1" t="str">
        <f>VLOOKUP(Table715[[#This Row],[نام شخص کارشناس نظارت]],Table1[],3,0)</f>
        <v>کارشناس عمران نظارت</v>
      </c>
      <c r="I142" s="1">
        <f>COUNTIF(Table2[کد سیستم],Table715[[#This Row],[کد سیستم]])</f>
        <v>1</v>
      </c>
    </row>
    <row r="143" spans="1:9" x14ac:dyDescent="0.25">
      <c r="A143" s="1">
        <v>142</v>
      </c>
      <c r="B143" s="1" t="s">
        <v>1828</v>
      </c>
      <c r="C143" s="1" t="s">
        <v>1828</v>
      </c>
      <c r="D143" s="1" t="s">
        <v>3985</v>
      </c>
      <c r="E143" s="1" t="s">
        <v>602</v>
      </c>
      <c r="F143" s="1" t="str">
        <f>VLOOKUP(Table715[[#This Row],[نام کارشناس دفتر فنی]],Table1[],3,0)</f>
        <v>کارشناس عمران،خدمات صنعتی و ترانسپورت</v>
      </c>
      <c r="G143" s="1" t="s">
        <v>63</v>
      </c>
      <c r="H143" s="1" t="str">
        <f>VLOOKUP(Table715[[#This Row],[نام شخص کارشناس نظارت]],Table1[],3,0)</f>
        <v>کارشناس عمران نظارت</v>
      </c>
      <c r="I143" s="1">
        <f>COUNTIF(Table2[کد سیستم],Table715[[#This Row],[کد سیستم]])</f>
        <v>1</v>
      </c>
    </row>
    <row r="144" spans="1:9" x14ac:dyDescent="0.25">
      <c r="A144" s="1">
        <v>143</v>
      </c>
      <c r="B144" s="1" t="s">
        <v>1830</v>
      </c>
      <c r="C144" s="1" t="s">
        <v>1830</v>
      </c>
      <c r="D144" s="1" t="s">
        <v>3985</v>
      </c>
      <c r="E144" s="1" t="s">
        <v>602</v>
      </c>
      <c r="F144" s="1" t="str">
        <f>VLOOKUP(Table715[[#This Row],[نام کارشناس دفتر فنی]],Table1[],3,0)</f>
        <v>کارشناس عمران،خدمات صنعتی و ترانسپورت</v>
      </c>
      <c r="G144" s="1" t="s">
        <v>63</v>
      </c>
      <c r="H144" s="1" t="str">
        <f>VLOOKUP(Table715[[#This Row],[نام شخص کارشناس نظارت]],Table1[],3,0)</f>
        <v>کارشناس عمران نظارت</v>
      </c>
      <c r="I144" s="1">
        <f>COUNTIF(Table2[کد سیستم],Table715[[#This Row],[کد سیستم]])</f>
        <v>1</v>
      </c>
    </row>
    <row r="145" spans="1:9" x14ac:dyDescent="0.25">
      <c r="A145" s="1">
        <v>144</v>
      </c>
      <c r="B145" s="1" t="s">
        <v>1832</v>
      </c>
      <c r="C145" s="1" t="s">
        <v>1832</v>
      </c>
      <c r="D145" s="1" t="s">
        <v>3985</v>
      </c>
      <c r="E145" s="1" t="s">
        <v>602</v>
      </c>
      <c r="F145" s="1" t="str">
        <f>VLOOKUP(Table715[[#This Row],[نام کارشناس دفتر فنی]],Table1[],3,0)</f>
        <v>کارشناس عمران،خدمات صنعتی و ترانسپورت</v>
      </c>
      <c r="G145" s="1" t="s">
        <v>63</v>
      </c>
      <c r="H145" s="1" t="str">
        <f>VLOOKUP(Table715[[#This Row],[نام شخص کارشناس نظارت]],Table1[],3,0)</f>
        <v>کارشناس عمران نظارت</v>
      </c>
      <c r="I145" s="1">
        <f>COUNTIF(Table2[کد سیستم],Table715[[#This Row],[کد سیستم]])</f>
        <v>1</v>
      </c>
    </row>
    <row r="146" spans="1:9" x14ac:dyDescent="0.25">
      <c r="A146" s="1">
        <v>145</v>
      </c>
      <c r="B146" s="1" t="s">
        <v>1834</v>
      </c>
      <c r="C146" s="1" t="s">
        <v>1834</v>
      </c>
      <c r="D146" s="1" t="s">
        <v>3985</v>
      </c>
      <c r="E146" s="1" t="s">
        <v>602</v>
      </c>
      <c r="F146" s="1" t="str">
        <f>VLOOKUP(Table715[[#This Row],[نام کارشناس دفتر فنی]],Table1[],3,0)</f>
        <v>کارشناس عمران،خدمات صنعتی و ترانسپورت</v>
      </c>
      <c r="G146" s="1" t="s">
        <v>63</v>
      </c>
      <c r="H146" s="1" t="str">
        <f>VLOOKUP(Table715[[#This Row],[نام شخص کارشناس نظارت]],Table1[],3,0)</f>
        <v>کارشناس عمران نظارت</v>
      </c>
      <c r="I146" s="1">
        <f>COUNTIF(Table2[کد سیستم],Table715[[#This Row],[کد سیستم]])</f>
        <v>1</v>
      </c>
    </row>
    <row r="147" spans="1:9" x14ac:dyDescent="0.25">
      <c r="A147" s="1">
        <v>146</v>
      </c>
      <c r="B147" s="1" t="s">
        <v>1836</v>
      </c>
      <c r="C147" s="1" t="s">
        <v>1836</v>
      </c>
      <c r="D147" s="1" t="s">
        <v>3985</v>
      </c>
      <c r="E147" s="1" t="s">
        <v>602</v>
      </c>
      <c r="F147" s="1" t="str">
        <f>VLOOKUP(Table715[[#This Row],[نام کارشناس دفتر فنی]],Table1[],3,0)</f>
        <v>کارشناس عمران،خدمات صنعتی و ترانسپورت</v>
      </c>
      <c r="G147" s="1" t="s">
        <v>63</v>
      </c>
      <c r="H147" s="1" t="str">
        <f>VLOOKUP(Table715[[#This Row],[نام شخص کارشناس نظارت]],Table1[],3,0)</f>
        <v>کارشناس عمران نظارت</v>
      </c>
      <c r="I147" s="1">
        <f>COUNTIF(Table2[کد سیستم],Table715[[#This Row],[کد سیستم]])</f>
        <v>1</v>
      </c>
    </row>
    <row r="148" spans="1:9" x14ac:dyDescent="0.25">
      <c r="A148" s="1">
        <v>147</v>
      </c>
      <c r="B148" s="1" t="s">
        <v>1838</v>
      </c>
      <c r="C148" s="1" t="s">
        <v>1838</v>
      </c>
      <c r="D148" s="1" t="s">
        <v>3985</v>
      </c>
      <c r="E148" s="1" t="s">
        <v>602</v>
      </c>
      <c r="F148" s="1" t="str">
        <f>VLOOKUP(Table715[[#This Row],[نام کارشناس دفتر فنی]],Table1[],3,0)</f>
        <v>کارشناس عمران،خدمات صنعتی و ترانسپورت</v>
      </c>
      <c r="G148" s="1" t="s">
        <v>63</v>
      </c>
      <c r="H148" s="1" t="str">
        <f>VLOOKUP(Table715[[#This Row],[نام شخص کارشناس نظارت]],Table1[],3,0)</f>
        <v>کارشناس عمران نظارت</v>
      </c>
      <c r="I148" s="1">
        <f>COUNTIF(Table2[کد سیستم],Table715[[#This Row],[کد سیستم]])</f>
        <v>1</v>
      </c>
    </row>
    <row r="149" spans="1:9" x14ac:dyDescent="0.25">
      <c r="A149" s="1">
        <v>148</v>
      </c>
      <c r="B149" s="1" t="s">
        <v>1840</v>
      </c>
      <c r="C149" s="1" t="s">
        <v>1840</v>
      </c>
      <c r="D149" s="1" t="s">
        <v>3985</v>
      </c>
      <c r="E149" s="1" t="s">
        <v>602</v>
      </c>
      <c r="F149" s="1" t="str">
        <f>VLOOKUP(Table715[[#This Row],[نام کارشناس دفتر فنی]],Table1[],3,0)</f>
        <v>کارشناس عمران،خدمات صنعتی و ترانسپورت</v>
      </c>
      <c r="G149" s="1" t="s">
        <v>63</v>
      </c>
      <c r="H149" s="1" t="str">
        <f>VLOOKUP(Table715[[#This Row],[نام شخص کارشناس نظارت]],Table1[],3,0)</f>
        <v>کارشناس عمران نظارت</v>
      </c>
      <c r="I149" s="1">
        <f>COUNTIF(Table2[کد سیستم],Table715[[#This Row],[کد سیستم]])</f>
        <v>1</v>
      </c>
    </row>
    <row r="150" spans="1:9" x14ac:dyDescent="0.25">
      <c r="A150" s="1">
        <v>149</v>
      </c>
      <c r="B150" s="1" t="s">
        <v>1842</v>
      </c>
      <c r="C150" s="1" t="s">
        <v>1842</v>
      </c>
      <c r="D150" s="1" t="s">
        <v>3985</v>
      </c>
      <c r="E150" s="1" t="s">
        <v>602</v>
      </c>
      <c r="F150" s="1" t="str">
        <f>VLOOKUP(Table715[[#This Row],[نام کارشناس دفتر فنی]],Table1[],3,0)</f>
        <v>کارشناس عمران،خدمات صنعتی و ترانسپورت</v>
      </c>
      <c r="G150" s="1" t="s">
        <v>63</v>
      </c>
      <c r="H150" s="1" t="str">
        <f>VLOOKUP(Table715[[#This Row],[نام شخص کارشناس نظارت]],Table1[],3,0)</f>
        <v>کارشناس عمران نظارت</v>
      </c>
      <c r="I150" s="1">
        <f>COUNTIF(Table2[کد سیستم],Table715[[#This Row],[کد سیستم]])</f>
        <v>1</v>
      </c>
    </row>
    <row r="151" spans="1:9" x14ac:dyDescent="0.25">
      <c r="A151" s="1">
        <v>150</v>
      </c>
      <c r="B151" s="1" t="s">
        <v>1844</v>
      </c>
      <c r="C151" s="1" t="s">
        <v>1844</v>
      </c>
      <c r="D151" s="1" t="s">
        <v>3985</v>
      </c>
      <c r="E151" s="1" t="s">
        <v>602</v>
      </c>
      <c r="F151" s="1" t="str">
        <f>VLOOKUP(Table715[[#This Row],[نام کارشناس دفتر فنی]],Table1[],3,0)</f>
        <v>کارشناس عمران،خدمات صنعتی و ترانسپورت</v>
      </c>
      <c r="G151" s="1" t="s">
        <v>63</v>
      </c>
      <c r="H151" s="1" t="str">
        <f>VLOOKUP(Table715[[#This Row],[نام شخص کارشناس نظارت]],Table1[],3,0)</f>
        <v>کارشناس عمران نظارت</v>
      </c>
      <c r="I151" s="1">
        <f>COUNTIF(Table2[کد سیستم],Table715[[#This Row],[کد سیستم]])</f>
        <v>1</v>
      </c>
    </row>
    <row r="152" spans="1:9" x14ac:dyDescent="0.25">
      <c r="A152" s="1">
        <v>151</v>
      </c>
      <c r="B152" s="1" t="s">
        <v>1846</v>
      </c>
      <c r="C152" s="1" t="s">
        <v>1846</v>
      </c>
      <c r="D152" s="1" t="s">
        <v>3985</v>
      </c>
      <c r="E152" s="1" t="s">
        <v>602</v>
      </c>
      <c r="F152" s="1" t="str">
        <f>VLOOKUP(Table715[[#This Row],[نام کارشناس دفتر فنی]],Table1[],3,0)</f>
        <v>کارشناس عمران،خدمات صنعتی و ترانسپورت</v>
      </c>
      <c r="G152" s="1" t="s">
        <v>63</v>
      </c>
      <c r="H152" s="1" t="str">
        <f>VLOOKUP(Table715[[#This Row],[نام شخص کارشناس نظارت]],Table1[],3,0)</f>
        <v>کارشناس عمران نظارت</v>
      </c>
      <c r="I152" s="1">
        <f>COUNTIF(Table2[کد سیستم],Table715[[#This Row],[کد سیستم]])</f>
        <v>1</v>
      </c>
    </row>
    <row r="153" spans="1:9" x14ac:dyDescent="0.25">
      <c r="A153" s="1">
        <v>152</v>
      </c>
      <c r="B153" s="1" t="s">
        <v>1848</v>
      </c>
      <c r="C153" s="1" t="s">
        <v>1848</v>
      </c>
      <c r="D153" s="1" t="s">
        <v>3985</v>
      </c>
      <c r="E153" s="1" t="s">
        <v>602</v>
      </c>
      <c r="F153" s="1" t="str">
        <f>VLOOKUP(Table715[[#This Row],[نام کارشناس دفتر فنی]],Table1[],3,0)</f>
        <v>کارشناس عمران،خدمات صنعتی و ترانسپورت</v>
      </c>
      <c r="G153" s="1" t="s">
        <v>63</v>
      </c>
      <c r="H153" s="1" t="str">
        <f>VLOOKUP(Table715[[#This Row],[نام شخص کارشناس نظارت]],Table1[],3,0)</f>
        <v>کارشناس عمران نظارت</v>
      </c>
      <c r="I153" s="1">
        <f>COUNTIF(Table2[کد سیستم],Table715[[#This Row],[کد سیستم]])</f>
        <v>1</v>
      </c>
    </row>
    <row r="154" spans="1:9" x14ac:dyDescent="0.25">
      <c r="A154" s="1">
        <v>153</v>
      </c>
      <c r="B154" s="1" t="s">
        <v>1850</v>
      </c>
      <c r="C154" s="1" t="s">
        <v>1850</v>
      </c>
      <c r="D154" s="1" t="s">
        <v>3985</v>
      </c>
      <c r="E154" s="1" t="s">
        <v>602</v>
      </c>
      <c r="F154" s="1" t="str">
        <f>VLOOKUP(Table715[[#This Row],[نام کارشناس دفتر فنی]],Table1[],3,0)</f>
        <v>کارشناس عمران،خدمات صنعتی و ترانسپورت</v>
      </c>
      <c r="G154" s="1" t="s">
        <v>63</v>
      </c>
      <c r="H154" s="1" t="str">
        <f>VLOOKUP(Table715[[#This Row],[نام شخص کارشناس نظارت]],Table1[],3,0)</f>
        <v>کارشناس عمران نظارت</v>
      </c>
      <c r="I154" s="1">
        <f>COUNTIF(Table2[کد سیستم],Table715[[#This Row],[کد سیستم]])</f>
        <v>1</v>
      </c>
    </row>
    <row r="155" spans="1:9" x14ac:dyDescent="0.25">
      <c r="A155" s="1">
        <v>154</v>
      </c>
      <c r="B155" s="1" t="s">
        <v>1852</v>
      </c>
      <c r="C155" s="1" t="s">
        <v>1852</v>
      </c>
      <c r="D155" s="1" t="s">
        <v>3985</v>
      </c>
      <c r="E155" s="1" t="s">
        <v>602</v>
      </c>
      <c r="F155" s="1" t="str">
        <f>VLOOKUP(Table715[[#This Row],[نام کارشناس دفتر فنی]],Table1[],3,0)</f>
        <v>کارشناس عمران،خدمات صنعتی و ترانسپورت</v>
      </c>
      <c r="G155" s="1" t="s">
        <v>63</v>
      </c>
      <c r="H155" s="1" t="str">
        <f>VLOOKUP(Table715[[#This Row],[نام شخص کارشناس نظارت]],Table1[],3,0)</f>
        <v>کارشناس عمران نظارت</v>
      </c>
      <c r="I155" s="1">
        <f>COUNTIF(Table2[کد سیستم],Table715[[#This Row],[کد سیستم]])</f>
        <v>1</v>
      </c>
    </row>
    <row r="156" spans="1:9" x14ac:dyDescent="0.25">
      <c r="A156" s="1">
        <v>155</v>
      </c>
      <c r="B156" s="1" t="s">
        <v>1854</v>
      </c>
      <c r="C156" s="1" t="s">
        <v>1854</v>
      </c>
      <c r="D156" s="1" t="s">
        <v>3985</v>
      </c>
      <c r="E156" s="1" t="s">
        <v>602</v>
      </c>
      <c r="F156" s="1" t="str">
        <f>VLOOKUP(Table715[[#This Row],[نام کارشناس دفتر فنی]],Table1[],3,0)</f>
        <v>کارشناس عمران،خدمات صنعتی و ترانسپورت</v>
      </c>
      <c r="G156" s="1" t="s">
        <v>63</v>
      </c>
      <c r="H156" s="1" t="str">
        <f>VLOOKUP(Table715[[#This Row],[نام شخص کارشناس نظارت]],Table1[],3,0)</f>
        <v>کارشناس عمران نظارت</v>
      </c>
      <c r="I156" s="1">
        <f>COUNTIF(Table2[کد سیستم],Table715[[#This Row],[کد سیستم]])</f>
        <v>1</v>
      </c>
    </row>
    <row r="157" spans="1:9" x14ac:dyDescent="0.25">
      <c r="A157" s="1">
        <v>156</v>
      </c>
      <c r="B157" s="1" t="s">
        <v>1856</v>
      </c>
      <c r="C157" s="1" t="s">
        <v>1856</v>
      </c>
      <c r="D157" s="1" t="s">
        <v>3985</v>
      </c>
      <c r="E157" s="1" t="s">
        <v>602</v>
      </c>
      <c r="F157" s="1" t="str">
        <f>VLOOKUP(Table715[[#This Row],[نام کارشناس دفتر فنی]],Table1[],3,0)</f>
        <v>کارشناس عمران،خدمات صنعتی و ترانسپورت</v>
      </c>
      <c r="G157" s="1" t="s">
        <v>63</v>
      </c>
      <c r="H157" s="1" t="str">
        <f>VLOOKUP(Table715[[#This Row],[نام شخص کارشناس نظارت]],Table1[],3,0)</f>
        <v>کارشناس عمران نظارت</v>
      </c>
      <c r="I157" s="1">
        <f>COUNTIF(Table2[کد سیستم],Table715[[#This Row],[کد سیستم]])</f>
        <v>1</v>
      </c>
    </row>
    <row r="158" spans="1:9" x14ac:dyDescent="0.25">
      <c r="A158" s="1">
        <v>157</v>
      </c>
      <c r="B158" s="1" t="s">
        <v>1858</v>
      </c>
      <c r="C158" s="1" t="s">
        <v>1858</v>
      </c>
      <c r="D158" s="1" t="s">
        <v>3985</v>
      </c>
      <c r="E158" s="1" t="s">
        <v>602</v>
      </c>
      <c r="F158" s="1" t="str">
        <f>VLOOKUP(Table715[[#This Row],[نام کارشناس دفتر فنی]],Table1[],3,0)</f>
        <v>کارشناس عمران،خدمات صنعتی و ترانسپورت</v>
      </c>
      <c r="G158" s="1" t="s">
        <v>63</v>
      </c>
      <c r="H158" s="1" t="str">
        <f>VLOOKUP(Table715[[#This Row],[نام شخص کارشناس نظارت]],Table1[],3,0)</f>
        <v>کارشناس عمران نظارت</v>
      </c>
      <c r="I158" s="1">
        <f>COUNTIF(Table2[کد سیستم],Table715[[#This Row],[کد سیستم]])</f>
        <v>1</v>
      </c>
    </row>
    <row r="159" spans="1:9" x14ac:dyDescent="0.25">
      <c r="A159" s="1">
        <v>158</v>
      </c>
      <c r="B159" s="1" t="s">
        <v>1860</v>
      </c>
      <c r="C159" s="1" t="s">
        <v>1860</v>
      </c>
      <c r="D159" s="1" t="s">
        <v>3985</v>
      </c>
      <c r="E159" s="1" t="s">
        <v>602</v>
      </c>
      <c r="F159" s="1" t="str">
        <f>VLOOKUP(Table715[[#This Row],[نام کارشناس دفتر فنی]],Table1[],3,0)</f>
        <v>کارشناس عمران،خدمات صنعتی و ترانسپورت</v>
      </c>
      <c r="G159" s="1" t="s">
        <v>63</v>
      </c>
      <c r="H159" s="1" t="str">
        <f>VLOOKUP(Table715[[#This Row],[نام شخص کارشناس نظارت]],Table1[],3,0)</f>
        <v>کارشناس عمران نظارت</v>
      </c>
      <c r="I159" s="1">
        <f>COUNTIF(Table2[کد سیستم],Table715[[#This Row],[کد سیستم]])</f>
        <v>1</v>
      </c>
    </row>
    <row r="160" spans="1:9" x14ac:dyDescent="0.25">
      <c r="A160" s="1">
        <v>159</v>
      </c>
      <c r="B160" s="1" t="s">
        <v>1862</v>
      </c>
      <c r="C160" s="1" t="s">
        <v>1862</v>
      </c>
      <c r="D160" s="1" t="s">
        <v>3985</v>
      </c>
      <c r="E160" s="1" t="s">
        <v>602</v>
      </c>
      <c r="F160" s="1" t="str">
        <f>VLOOKUP(Table715[[#This Row],[نام کارشناس دفتر فنی]],Table1[],3,0)</f>
        <v>کارشناس عمران،خدمات صنعتی و ترانسپورت</v>
      </c>
      <c r="G160" s="1" t="s">
        <v>63</v>
      </c>
      <c r="H160" s="1" t="str">
        <f>VLOOKUP(Table715[[#This Row],[نام شخص کارشناس نظارت]],Table1[],3,0)</f>
        <v>کارشناس عمران نظارت</v>
      </c>
      <c r="I160" s="1">
        <f>COUNTIF(Table2[کد سیستم],Table715[[#This Row],[کد سیستم]])</f>
        <v>1</v>
      </c>
    </row>
    <row r="161" spans="1:9" x14ac:dyDescent="0.25">
      <c r="A161" s="1">
        <v>160</v>
      </c>
      <c r="B161" s="1" t="s">
        <v>1864</v>
      </c>
      <c r="C161" s="1" t="s">
        <v>1864</v>
      </c>
      <c r="D161" s="1" t="s">
        <v>3985</v>
      </c>
      <c r="E161" s="1" t="s">
        <v>602</v>
      </c>
      <c r="F161" s="1" t="str">
        <f>VLOOKUP(Table715[[#This Row],[نام کارشناس دفتر فنی]],Table1[],3,0)</f>
        <v>کارشناس عمران،خدمات صنعتی و ترانسپورت</v>
      </c>
      <c r="G161" s="1" t="s">
        <v>63</v>
      </c>
      <c r="H161" s="1" t="str">
        <f>VLOOKUP(Table715[[#This Row],[نام شخص کارشناس نظارت]],Table1[],3,0)</f>
        <v>کارشناس عمران نظارت</v>
      </c>
      <c r="I161" s="1">
        <f>COUNTIF(Table2[کد سیستم],Table715[[#This Row],[کد سیستم]])</f>
        <v>1</v>
      </c>
    </row>
    <row r="162" spans="1:9" x14ac:dyDescent="0.25">
      <c r="A162" s="1">
        <v>161</v>
      </c>
      <c r="B162" s="1" t="s">
        <v>1866</v>
      </c>
      <c r="C162" s="1" t="s">
        <v>1866</v>
      </c>
      <c r="D162" s="1" t="s">
        <v>3985</v>
      </c>
      <c r="E162" s="1" t="s">
        <v>602</v>
      </c>
      <c r="F162" s="1" t="str">
        <f>VLOOKUP(Table715[[#This Row],[نام کارشناس دفتر فنی]],Table1[],3,0)</f>
        <v>کارشناس عمران،خدمات صنعتی و ترانسپورت</v>
      </c>
      <c r="G162" s="1" t="s">
        <v>63</v>
      </c>
      <c r="H162" s="1" t="str">
        <f>VLOOKUP(Table715[[#This Row],[نام شخص کارشناس نظارت]],Table1[],3,0)</f>
        <v>کارشناس عمران نظارت</v>
      </c>
      <c r="I162" s="1">
        <f>COUNTIF(Table2[کد سیستم],Table715[[#This Row],[کد سیستم]])</f>
        <v>1</v>
      </c>
    </row>
    <row r="163" spans="1:9" x14ac:dyDescent="0.25">
      <c r="A163" s="1">
        <v>162</v>
      </c>
      <c r="B163" s="1" t="s">
        <v>1868</v>
      </c>
      <c r="C163" s="1" t="s">
        <v>1868</v>
      </c>
      <c r="D163" s="1" t="s">
        <v>3985</v>
      </c>
      <c r="E163" s="1" t="s">
        <v>602</v>
      </c>
      <c r="F163" s="1" t="str">
        <f>VLOOKUP(Table715[[#This Row],[نام کارشناس دفتر فنی]],Table1[],3,0)</f>
        <v>کارشناس عمران،خدمات صنعتی و ترانسپورت</v>
      </c>
      <c r="G163" s="1" t="s">
        <v>63</v>
      </c>
      <c r="H163" s="1" t="str">
        <f>VLOOKUP(Table715[[#This Row],[نام شخص کارشناس نظارت]],Table1[],3,0)</f>
        <v>کارشناس عمران نظارت</v>
      </c>
      <c r="I163" s="1">
        <f>COUNTIF(Table2[کد سیستم],Table715[[#This Row],[کد سیستم]])</f>
        <v>1</v>
      </c>
    </row>
    <row r="164" spans="1:9" x14ac:dyDescent="0.25">
      <c r="A164" s="1">
        <v>163</v>
      </c>
      <c r="B164" s="1" t="s">
        <v>1870</v>
      </c>
      <c r="C164" s="1" t="s">
        <v>1870</v>
      </c>
      <c r="D164" s="1" t="s">
        <v>3985</v>
      </c>
      <c r="E164" s="1" t="s">
        <v>602</v>
      </c>
      <c r="F164" s="1" t="str">
        <f>VLOOKUP(Table715[[#This Row],[نام کارشناس دفتر فنی]],Table1[],3,0)</f>
        <v>کارشناس عمران،خدمات صنعتی و ترانسپورت</v>
      </c>
      <c r="G164" s="1" t="s">
        <v>63</v>
      </c>
      <c r="H164" s="1" t="str">
        <f>VLOOKUP(Table715[[#This Row],[نام شخص کارشناس نظارت]],Table1[],3,0)</f>
        <v>کارشناس عمران نظارت</v>
      </c>
      <c r="I164" s="1">
        <f>COUNTIF(Table2[کد سیستم],Table715[[#This Row],[کد سیستم]])</f>
        <v>1</v>
      </c>
    </row>
    <row r="165" spans="1:9" x14ac:dyDescent="0.25">
      <c r="A165" s="1">
        <v>164</v>
      </c>
      <c r="B165" s="1" t="s">
        <v>1872</v>
      </c>
      <c r="C165" s="1" t="s">
        <v>1872</v>
      </c>
      <c r="D165" s="1" t="s">
        <v>3985</v>
      </c>
      <c r="E165" s="1" t="s">
        <v>602</v>
      </c>
      <c r="F165" s="1" t="str">
        <f>VLOOKUP(Table715[[#This Row],[نام کارشناس دفتر فنی]],Table1[],3,0)</f>
        <v>کارشناس عمران،خدمات صنعتی و ترانسپورت</v>
      </c>
      <c r="G165" s="1" t="s">
        <v>63</v>
      </c>
      <c r="H165" s="1" t="str">
        <f>VLOOKUP(Table715[[#This Row],[نام شخص کارشناس نظارت]],Table1[],3,0)</f>
        <v>کارشناس عمران نظارت</v>
      </c>
      <c r="I165" s="1">
        <f>COUNTIF(Table2[کد سیستم],Table715[[#This Row],[کد سیستم]])</f>
        <v>1</v>
      </c>
    </row>
    <row r="166" spans="1:9" x14ac:dyDescent="0.25">
      <c r="A166" s="1">
        <v>165</v>
      </c>
      <c r="B166" s="1" t="s">
        <v>1874</v>
      </c>
      <c r="C166" s="1" t="s">
        <v>1874</v>
      </c>
      <c r="D166" s="1" t="s">
        <v>3985</v>
      </c>
      <c r="E166" s="1" t="s">
        <v>602</v>
      </c>
      <c r="F166" s="1" t="str">
        <f>VLOOKUP(Table715[[#This Row],[نام کارشناس دفتر فنی]],Table1[],3,0)</f>
        <v>کارشناس عمران،خدمات صنعتی و ترانسپورت</v>
      </c>
      <c r="G166" s="1" t="s">
        <v>63</v>
      </c>
      <c r="H166" s="1" t="str">
        <f>VLOOKUP(Table715[[#This Row],[نام شخص کارشناس نظارت]],Table1[],3,0)</f>
        <v>کارشناس عمران نظارت</v>
      </c>
      <c r="I166" s="1">
        <f>COUNTIF(Table2[کد سیستم],Table715[[#This Row],[کد سیستم]])</f>
        <v>1</v>
      </c>
    </row>
    <row r="167" spans="1:9" x14ac:dyDescent="0.25">
      <c r="A167" s="1">
        <v>166</v>
      </c>
      <c r="B167" s="1" t="s">
        <v>1876</v>
      </c>
      <c r="C167" s="1" t="s">
        <v>1876</v>
      </c>
      <c r="D167" s="1" t="s">
        <v>3985</v>
      </c>
      <c r="E167" s="1" t="s">
        <v>602</v>
      </c>
      <c r="F167" s="1" t="str">
        <f>VLOOKUP(Table715[[#This Row],[نام کارشناس دفتر فنی]],Table1[],3,0)</f>
        <v>کارشناس عمران،خدمات صنعتی و ترانسپورت</v>
      </c>
      <c r="G167" s="1" t="s">
        <v>63</v>
      </c>
      <c r="H167" s="1" t="str">
        <f>VLOOKUP(Table715[[#This Row],[نام شخص کارشناس نظارت]],Table1[],3,0)</f>
        <v>کارشناس عمران نظارت</v>
      </c>
      <c r="I167" s="1">
        <f>COUNTIF(Table2[کد سیستم],Table715[[#This Row],[کد سیستم]])</f>
        <v>1</v>
      </c>
    </row>
    <row r="168" spans="1:9" x14ac:dyDescent="0.25">
      <c r="A168" s="1">
        <v>167</v>
      </c>
      <c r="B168" s="1" t="s">
        <v>1878</v>
      </c>
      <c r="C168" s="1" t="s">
        <v>1878</v>
      </c>
      <c r="D168" s="1" t="s">
        <v>3985</v>
      </c>
      <c r="E168" s="1" t="s">
        <v>602</v>
      </c>
      <c r="F168" s="1" t="str">
        <f>VLOOKUP(Table715[[#This Row],[نام کارشناس دفتر فنی]],Table1[],3,0)</f>
        <v>کارشناس عمران،خدمات صنعتی و ترانسپورت</v>
      </c>
      <c r="G168" s="1" t="s">
        <v>63</v>
      </c>
      <c r="H168" s="1" t="str">
        <f>VLOOKUP(Table715[[#This Row],[نام شخص کارشناس نظارت]],Table1[],3,0)</f>
        <v>کارشناس عمران نظارت</v>
      </c>
      <c r="I168" s="1">
        <f>COUNTIF(Table2[کد سیستم],Table715[[#This Row],[کد سیستم]])</f>
        <v>1</v>
      </c>
    </row>
    <row r="169" spans="1:9" x14ac:dyDescent="0.25">
      <c r="A169" s="1">
        <v>168</v>
      </c>
      <c r="B169" s="1" t="s">
        <v>1880</v>
      </c>
      <c r="C169" s="1" t="s">
        <v>1880</v>
      </c>
      <c r="D169" s="1" t="s">
        <v>3985</v>
      </c>
      <c r="E169" s="1" t="s">
        <v>602</v>
      </c>
      <c r="F169" s="1" t="str">
        <f>VLOOKUP(Table715[[#This Row],[نام کارشناس دفتر فنی]],Table1[],3,0)</f>
        <v>کارشناس عمران،خدمات صنعتی و ترانسپورت</v>
      </c>
      <c r="G169" s="1" t="s">
        <v>63</v>
      </c>
      <c r="H169" s="1" t="str">
        <f>VLOOKUP(Table715[[#This Row],[نام شخص کارشناس نظارت]],Table1[],3,0)</f>
        <v>کارشناس عمران نظارت</v>
      </c>
      <c r="I169" s="1">
        <f>COUNTIF(Table2[کد سیستم],Table715[[#This Row],[کد سیستم]])</f>
        <v>1</v>
      </c>
    </row>
    <row r="170" spans="1:9" x14ac:dyDescent="0.25">
      <c r="A170" s="1">
        <v>169</v>
      </c>
      <c r="B170" s="1" t="s">
        <v>1882</v>
      </c>
      <c r="C170" s="1" t="s">
        <v>1882</v>
      </c>
      <c r="D170" s="1" t="s">
        <v>3985</v>
      </c>
      <c r="E170" s="1" t="s">
        <v>602</v>
      </c>
      <c r="F170" s="1" t="str">
        <f>VLOOKUP(Table715[[#This Row],[نام کارشناس دفتر فنی]],Table1[],3,0)</f>
        <v>کارشناس عمران،خدمات صنعتی و ترانسپورت</v>
      </c>
      <c r="G170" s="1" t="s">
        <v>63</v>
      </c>
      <c r="H170" s="1" t="str">
        <f>VLOOKUP(Table715[[#This Row],[نام شخص کارشناس نظارت]],Table1[],3,0)</f>
        <v>کارشناس عمران نظارت</v>
      </c>
      <c r="I170" s="1">
        <f>COUNTIF(Table2[کد سیستم],Table715[[#This Row],[کد سیستم]])</f>
        <v>1</v>
      </c>
    </row>
    <row r="171" spans="1:9" x14ac:dyDescent="0.25">
      <c r="A171" s="1">
        <v>170</v>
      </c>
      <c r="B171" s="1" t="s">
        <v>1884</v>
      </c>
      <c r="C171" s="1" t="s">
        <v>1884</v>
      </c>
      <c r="D171" s="1" t="s">
        <v>3985</v>
      </c>
      <c r="E171" s="1" t="s">
        <v>602</v>
      </c>
      <c r="F171" s="1" t="str">
        <f>VLOOKUP(Table715[[#This Row],[نام کارشناس دفتر فنی]],Table1[],3,0)</f>
        <v>کارشناس عمران،خدمات صنعتی و ترانسپورت</v>
      </c>
      <c r="G171" s="1" t="s">
        <v>63</v>
      </c>
      <c r="H171" s="1" t="str">
        <f>VLOOKUP(Table715[[#This Row],[نام شخص کارشناس نظارت]],Table1[],3,0)</f>
        <v>کارشناس عمران نظارت</v>
      </c>
      <c r="I171" s="1">
        <f>COUNTIF(Table2[کد سیستم],Table715[[#This Row],[کد سیستم]])</f>
        <v>1</v>
      </c>
    </row>
    <row r="172" spans="1:9" x14ac:dyDescent="0.25">
      <c r="A172" s="1">
        <v>171</v>
      </c>
      <c r="B172" s="1" t="s">
        <v>1886</v>
      </c>
      <c r="C172" s="1" t="s">
        <v>1886</v>
      </c>
      <c r="D172" s="1" t="s">
        <v>3985</v>
      </c>
      <c r="E172" s="1" t="s">
        <v>602</v>
      </c>
      <c r="F172" s="1" t="str">
        <f>VLOOKUP(Table715[[#This Row],[نام کارشناس دفتر فنی]],Table1[],3,0)</f>
        <v>کارشناس عمران،خدمات صنعتی و ترانسپورت</v>
      </c>
      <c r="G172" s="1" t="s">
        <v>63</v>
      </c>
      <c r="H172" s="1" t="str">
        <f>VLOOKUP(Table715[[#This Row],[نام شخص کارشناس نظارت]],Table1[],3,0)</f>
        <v>کارشناس عمران نظارت</v>
      </c>
      <c r="I172" s="1">
        <f>COUNTIF(Table2[کد سیستم],Table715[[#This Row],[کد سیستم]])</f>
        <v>1</v>
      </c>
    </row>
    <row r="173" spans="1:9" x14ac:dyDescent="0.25">
      <c r="A173" s="1">
        <v>172</v>
      </c>
      <c r="B173" s="1" t="s">
        <v>1888</v>
      </c>
      <c r="C173" s="1" t="s">
        <v>1888</v>
      </c>
      <c r="D173" s="1" t="s">
        <v>3985</v>
      </c>
      <c r="E173" s="1" t="s">
        <v>602</v>
      </c>
      <c r="F173" s="1" t="str">
        <f>VLOOKUP(Table715[[#This Row],[نام کارشناس دفتر فنی]],Table1[],3,0)</f>
        <v>کارشناس عمران،خدمات صنعتی و ترانسپورت</v>
      </c>
      <c r="G173" s="1" t="s">
        <v>63</v>
      </c>
      <c r="H173" s="1" t="str">
        <f>VLOOKUP(Table715[[#This Row],[نام شخص کارشناس نظارت]],Table1[],3,0)</f>
        <v>کارشناس عمران نظارت</v>
      </c>
      <c r="I173" s="1">
        <f>COUNTIF(Table2[کد سیستم],Table715[[#This Row],[کد سیستم]])</f>
        <v>1</v>
      </c>
    </row>
    <row r="174" spans="1:9" x14ac:dyDescent="0.25">
      <c r="A174" s="1">
        <v>173</v>
      </c>
      <c r="B174" s="1" t="s">
        <v>1890</v>
      </c>
      <c r="C174" s="1" t="s">
        <v>1890</v>
      </c>
      <c r="D174" s="1" t="s">
        <v>3985</v>
      </c>
      <c r="E174" s="1" t="s">
        <v>602</v>
      </c>
      <c r="F174" s="1" t="str">
        <f>VLOOKUP(Table715[[#This Row],[نام کارشناس دفتر فنی]],Table1[],3,0)</f>
        <v>کارشناس عمران،خدمات صنعتی و ترانسپورت</v>
      </c>
      <c r="G174" s="1" t="s">
        <v>63</v>
      </c>
      <c r="H174" s="1" t="str">
        <f>VLOOKUP(Table715[[#This Row],[نام شخص کارشناس نظارت]],Table1[],3,0)</f>
        <v>کارشناس عمران نظارت</v>
      </c>
      <c r="I174" s="1">
        <f>COUNTIF(Table2[کد سیستم],Table715[[#This Row],[کد سیستم]])</f>
        <v>1</v>
      </c>
    </row>
    <row r="175" spans="1:9" x14ac:dyDescent="0.25">
      <c r="A175" s="1">
        <v>174</v>
      </c>
      <c r="B175" s="1" t="s">
        <v>1892</v>
      </c>
      <c r="C175" s="1" t="s">
        <v>1892</v>
      </c>
      <c r="D175" s="1" t="s">
        <v>3985</v>
      </c>
      <c r="E175" s="1" t="s">
        <v>602</v>
      </c>
      <c r="F175" s="1" t="str">
        <f>VLOOKUP(Table715[[#This Row],[نام کارشناس دفتر فنی]],Table1[],3,0)</f>
        <v>کارشناس عمران،خدمات صنعتی و ترانسپورت</v>
      </c>
      <c r="G175" s="1" t="s">
        <v>63</v>
      </c>
      <c r="H175" s="1" t="str">
        <f>VLOOKUP(Table715[[#This Row],[نام شخص کارشناس نظارت]],Table1[],3,0)</f>
        <v>کارشناس عمران نظارت</v>
      </c>
      <c r="I175" s="1">
        <f>COUNTIF(Table2[کد سیستم],Table715[[#This Row],[کد سیستم]])</f>
        <v>1</v>
      </c>
    </row>
    <row r="176" spans="1:9" x14ac:dyDescent="0.25">
      <c r="A176" s="1">
        <v>175</v>
      </c>
      <c r="B176" s="1" t="s">
        <v>1894</v>
      </c>
      <c r="C176" s="1" t="s">
        <v>1894</v>
      </c>
      <c r="D176" s="1" t="s">
        <v>3985</v>
      </c>
      <c r="E176" s="1" t="s">
        <v>602</v>
      </c>
      <c r="F176" s="1" t="str">
        <f>VLOOKUP(Table715[[#This Row],[نام کارشناس دفتر فنی]],Table1[],3,0)</f>
        <v>کارشناس عمران،خدمات صنعتی و ترانسپورت</v>
      </c>
      <c r="G176" s="1" t="s">
        <v>63</v>
      </c>
      <c r="H176" s="1" t="str">
        <f>VLOOKUP(Table715[[#This Row],[نام شخص کارشناس نظارت]],Table1[],3,0)</f>
        <v>کارشناس عمران نظارت</v>
      </c>
      <c r="I176" s="1">
        <f>COUNTIF(Table2[کد سیستم],Table715[[#This Row],[کد سیستم]])</f>
        <v>1</v>
      </c>
    </row>
    <row r="177" spans="1:9" x14ac:dyDescent="0.25">
      <c r="A177" s="1">
        <v>176</v>
      </c>
      <c r="B177" s="1" t="s">
        <v>1896</v>
      </c>
      <c r="C177" s="1" t="s">
        <v>1896</v>
      </c>
      <c r="D177" s="1" t="s">
        <v>3985</v>
      </c>
      <c r="E177" s="1" t="s">
        <v>602</v>
      </c>
      <c r="F177" s="1" t="str">
        <f>VLOOKUP(Table715[[#This Row],[نام کارشناس دفتر فنی]],Table1[],3,0)</f>
        <v>کارشناس عمران،خدمات صنعتی و ترانسپورت</v>
      </c>
      <c r="G177" s="1" t="s">
        <v>63</v>
      </c>
      <c r="H177" s="1" t="str">
        <f>VLOOKUP(Table715[[#This Row],[نام شخص کارشناس نظارت]],Table1[],3,0)</f>
        <v>کارشناس عمران نظارت</v>
      </c>
      <c r="I177" s="1">
        <f>COUNTIF(Table2[کد سیستم],Table715[[#This Row],[کد سیستم]])</f>
        <v>1</v>
      </c>
    </row>
    <row r="178" spans="1:9" x14ac:dyDescent="0.25">
      <c r="A178" s="1">
        <v>177</v>
      </c>
      <c r="B178" s="1" t="s">
        <v>1898</v>
      </c>
      <c r="C178" s="1" t="s">
        <v>1898</v>
      </c>
      <c r="D178" s="1" t="s">
        <v>3985</v>
      </c>
      <c r="E178" s="1" t="s">
        <v>602</v>
      </c>
      <c r="F178" s="1" t="str">
        <f>VLOOKUP(Table715[[#This Row],[نام کارشناس دفتر فنی]],Table1[],3,0)</f>
        <v>کارشناس عمران،خدمات صنعتی و ترانسپورت</v>
      </c>
      <c r="G178" s="1" t="s">
        <v>63</v>
      </c>
      <c r="H178" s="1" t="str">
        <f>VLOOKUP(Table715[[#This Row],[نام شخص کارشناس نظارت]],Table1[],3,0)</f>
        <v>کارشناس عمران نظارت</v>
      </c>
      <c r="I178" s="1">
        <f>COUNTIF(Table2[کد سیستم],Table715[[#This Row],[کد سیستم]])</f>
        <v>1</v>
      </c>
    </row>
    <row r="179" spans="1:9" x14ac:dyDescent="0.25">
      <c r="A179" s="1">
        <v>178</v>
      </c>
      <c r="B179" s="1" t="s">
        <v>1900</v>
      </c>
      <c r="C179" s="1" t="s">
        <v>1900</v>
      </c>
      <c r="D179" s="1" t="s">
        <v>3985</v>
      </c>
      <c r="E179" s="1" t="s">
        <v>602</v>
      </c>
      <c r="F179" s="1" t="str">
        <f>VLOOKUP(Table715[[#This Row],[نام کارشناس دفتر فنی]],Table1[],3,0)</f>
        <v>کارشناس عمران،خدمات صنعتی و ترانسپورت</v>
      </c>
      <c r="G179" s="1" t="s">
        <v>63</v>
      </c>
      <c r="H179" s="1" t="str">
        <f>VLOOKUP(Table715[[#This Row],[نام شخص کارشناس نظارت]],Table1[],3,0)</f>
        <v>کارشناس عمران نظارت</v>
      </c>
      <c r="I179" s="1">
        <f>COUNTIF(Table2[کد سیستم],Table715[[#This Row],[کد سیستم]])</f>
        <v>1</v>
      </c>
    </row>
    <row r="180" spans="1:9" x14ac:dyDescent="0.25">
      <c r="A180" s="1">
        <v>179</v>
      </c>
      <c r="B180" s="1" t="s">
        <v>1902</v>
      </c>
      <c r="C180" s="1" t="s">
        <v>1902</v>
      </c>
      <c r="D180" s="1" t="s">
        <v>3985</v>
      </c>
      <c r="E180" s="1" t="s">
        <v>602</v>
      </c>
      <c r="F180" s="1" t="str">
        <f>VLOOKUP(Table715[[#This Row],[نام کارشناس دفتر فنی]],Table1[],3,0)</f>
        <v>کارشناس عمران،خدمات صنعتی و ترانسپورت</v>
      </c>
      <c r="G180" s="1" t="s">
        <v>63</v>
      </c>
      <c r="H180" s="1" t="str">
        <f>VLOOKUP(Table715[[#This Row],[نام شخص کارشناس نظارت]],Table1[],3,0)</f>
        <v>کارشناس عمران نظارت</v>
      </c>
      <c r="I180" s="1">
        <f>COUNTIF(Table2[کد سیستم],Table715[[#This Row],[کد سیستم]])</f>
        <v>1</v>
      </c>
    </row>
    <row r="181" spans="1:9" x14ac:dyDescent="0.25">
      <c r="A181" s="1">
        <v>180</v>
      </c>
      <c r="B181" s="1" t="s">
        <v>1904</v>
      </c>
      <c r="C181" s="1" t="s">
        <v>1904</v>
      </c>
      <c r="D181" s="1" t="s">
        <v>3985</v>
      </c>
      <c r="E181" s="1" t="s">
        <v>602</v>
      </c>
      <c r="F181" s="1" t="str">
        <f>VLOOKUP(Table715[[#This Row],[نام کارشناس دفتر فنی]],Table1[],3,0)</f>
        <v>کارشناس عمران،خدمات صنعتی و ترانسپورت</v>
      </c>
      <c r="G181" s="1" t="s">
        <v>63</v>
      </c>
      <c r="H181" s="1" t="str">
        <f>VLOOKUP(Table715[[#This Row],[نام شخص کارشناس نظارت]],Table1[],3,0)</f>
        <v>کارشناس عمران نظارت</v>
      </c>
      <c r="I181" s="1">
        <f>COUNTIF(Table2[کد سیستم],Table715[[#This Row],[کد سیستم]])</f>
        <v>1</v>
      </c>
    </row>
    <row r="182" spans="1:9" x14ac:dyDescent="0.25">
      <c r="A182" s="1">
        <v>181</v>
      </c>
      <c r="B182" s="1" t="s">
        <v>1906</v>
      </c>
      <c r="C182" s="1" t="s">
        <v>1906</v>
      </c>
      <c r="D182" s="1" t="s">
        <v>3985</v>
      </c>
      <c r="E182" s="1" t="s">
        <v>602</v>
      </c>
      <c r="F182" s="1" t="str">
        <f>VLOOKUP(Table715[[#This Row],[نام کارشناس دفتر فنی]],Table1[],3,0)</f>
        <v>کارشناس عمران،خدمات صنعتی و ترانسپورت</v>
      </c>
      <c r="G182" s="1" t="s">
        <v>63</v>
      </c>
      <c r="H182" s="1" t="str">
        <f>VLOOKUP(Table715[[#This Row],[نام شخص کارشناس نظارت]],Table1[],3,0)</f>
        <v>کارشناس عمران نظارت</v>
      </c>
      <c r="I182" s="1">
        <f>COUNTIF(Table2[کد سیستم],Table715[[#This Row],[کد سیستم]])</f>
        <v>1</v>
      </c>
    </row>
    <row r="183" spans="1:9" x14ac:dyDescent="0.25">
      <c r="A183" s="1">
        <v>182</v>
      </c>
      <c r="B183" s="1" t="s">
        <v>1908</v>
      </c>
      <c r="C183" s="1" t="s">
        <v>1908</v>
      </c>
      <c r="D183" s="1" t="s">
        <v>3985</v>
      </c>
      <c r="E183" s="1" t="s">
        <v>602</v>
      </c>
      <c r="F183" s="1" t="str">
        <f>VLOOKUP(Table715[[#This Row],[نام کارشناس دفتر فنی]],Table1[],3,0)</f>
        <v>کارشناس عمران،خدمات صنعتی و ترانسپورت</v>
      </c>
      <c r="G183" s="1" t="s">
        <v>63</v>
      </c>
      <c r="H183" s="1" t="str">
        <f>VLOOKUP(Table715[[#This Row],[نام شخص کارشناس نظارت]],Table1[],3,0)</f>
        <v>کارشناس عمران نظارت</v>
      </c>
      <c r="I183" s="1">
        <f>COUNTIF(Table2[کد سیستم],Table715[[#This Row],[کد سیستم]])</f>
        <v>1</v>
      </c>
    </row>
    <row r="184" spans="1:9" x14ac:dyDescent="0.25">
      <c r="A184" s="1">
        <v>183</v>
      </c>
      <c r="B184" s="1" t="s">
        <v>1910</v>
      </c>
      <c r="C184" s="1" t="s">
        <v>1910</v>
      </c>
      <c r="D184" s="1" t="s">
        <v>3985</v>
      </c>
      <c r="E184" s="1" t="s">
        <v>602</v>
      </c>
      <c r="F184" s="1" t="str">
        <f>VLOOKUP(Table715[[#This Row],[نام کارشناس دفتر فنی]],Table1[],3,0)</f>
        <v>کارشناس عمران،خدمات صنعتی و ترانسپورت</v>
      </c>
      <c r="G184" s="1" t="s">
        <v>63</v>
      </c>
      <c r="H184" s="1" t="str">
        <f>VLOOKUP(Table715[[#This Row],[نام شخص کارشناس نظارت]],Table1[],3,0)</f>
        <v>کارشناس عمران نظارت</v>
      </c>
      <c r="I184" s="1">
        <f>COUNTIF(Table2[کد سیستم],Table715[[#This Row],[کد سیستم]])</f>
        <v>1</v>
      </c>
    </row>
    <row r="185" spans="1:9" x14ac:dyDescent="0.25">
      <c r="A185" s="1">
        <v>184</v>
      </c>
      <c r="B185" s="1" t="s">
        <v>1912</v>
      </c>
      <c r="C185" s="1" t="s">
        <v>1912</v>
      </c>
      <c r="D185" s="1" t="s">
        <v>3985</v>
      </c>
      <c r="E185" s="1" t="s">
        <v>602</v>
      </c>
      <c r="F185" s="1" t="str">
        <f>VLOOKUP(Table715[[#This Row],[نام کارشناس دفتر فنی]],Table1[],3,0)</f>
        <v>کارشناس عمران،خدمات صنعتی و ترانسپورت</v>
      </c>
      <c r="G185" s="1" t="s">
        <v>63</v>
      </c>
      <c r="H185" s="1" t="str">
        <f>VLOOKUP(Table715[[#This Row],[نام شخص کارشناس نظارت]],Table1[],3,0)</f>
        <v>کارشناس عمران نظارت</v>
      </c>
      <c r="I185" s="1">
        <f>COUNTIF(Table2[کد سیستم],Table715[[#This Row],[کد سیستم]])</f>
        <v>1</v>
      </c>
    </row>
    <row r="186" spans="1:9" x14ac:dyDescent="0.25">
      <c r="A186" s="1">
        <v>185</v>
      </c>
      <c r="B186" s="1" t="s">
        <v>1914</v>
      </c>
      <c r="C186" s="1" t="s">
        <v>1914</v>
      </c>
      <c r="D186" s="1" t="s">
        <v>3985</v>
      </c>
      <c r="E186" s="1" t="s">
        <v>602</v>
      </c>
      <c r="F186" s="1" t="str">
        <f>VLOOKUP(Table715[[#This Row],[نام کارشناس دفتر فنی]],Table1[],3,0)</f>
        <v>کارشناس عمران،خدمات صنعتی و ترانسپورت</v>
      </c>
      <c r="G186" s="1" t="s">
        <v>63</v>
      </c>
      <c r="H186" s="1" t="str">
        <f>VLOOKUP(Table715[[#This Row],[نام شخص کارشناس نظارت]],Table1[],3,0)</f>
        <v>کارشناس عمران نظارت</v>
      </c>
      <c r="I186" s="1">
        <f>COUNTIF(Table2[کد سیستم],Table715[[#This Row],[کد سیستم]])</f>
        <v>1</v>
      </c>
    </row>
    <row r="187" spans="1:9" x14ac:dyDescent="0.25">
      <c r="A187" s="1">
        <v>186</v>
      </c>
      <c r="B187" s="1" t="s">
        <v>1916</v>
      </c>
      <c r="C187" s="1" t="s">
        <v>1916</v>
      </c>
      <c r="D187" s="1" t="s">
        <v>3985</v>
      </c>
      <c r="E187" s="1" t="s">
        <v>602</v>
      </c>
      <c r="F187" s="1" t="str">
        <f>VLOOKUP(Table715[[#This Row],[نام کارشناس دفتر فنی]],Table1[],3,0)</f>
        <v>کارشناس عمران،خدمات صنعتی و ترانسپورت</v>
      </c>
      <c r="G187" s="1" t="s">
        <v>63</v>
      </c>
      <c r="H187" s="1" t="str">
        <f>VLOOKUP(Table715[[#This Row],[نام شخص کارشناس نظارت]],Table1[],3,0)</f>
        <v>کارشناس عمران نظارت</v>
      </c>
      <c r="I187" s="1">
        <f>COUNTIF(Table2[کد سیستم],Table715[[#This Row],[کد سیستم]])</f>
        <v>1</v>
      </c>
    </row>
    <row r="188" spans="1:9" x14ac:dyDescent="0.25">
      <c r="A188" s="1">
        <v>187</v>
      </c>
      <c r="B188" s="1" t="s">
        <v>1918</v>
      </c>
      <c r="C188" s="1" t="s">
        <v>1918</v>
      </c>
      <c r="D188" s="1" t="s">
        <v>3985</v>
      </c>
      <c r="E188" s="1" t="s">
        <v>602</v>
      </c>
      <c r="F188" s="1" t="str">
        <f>VLOOKUP(Table715[[#This Row],[نام کارشناس دفتر فنی]],Table1[],3,0)</f>
        <v>کارشناس عمران،خدمات صنعتی و ترانسپورت</v>
      </c>
      <c r="G188" s="1" t="s">
        <v>63</v>
      </c>
      <c r="H188" s="1" t="str">
        <f>VLOOKUP(Table715[[#This Row],[نام شخص کارشناس نظارت]],Table1[],3,0)</f>
        <v>کارشناس عمران نظارت</v>
      </c>
      <c r="I188" s="1">
        <f>COUNTIF(Table2[کد سیستم],Table715[[#This Row],[کد سیستم]])</f>
        <v>1</v>
      </c>
    </row>
    <row r="189" spans="1:9" x14ac:dyDescent="0.25">
      <c r="A189" s="1">
        <v>188</v>
      </c>
      <c r="B189" s="1" t="s">
        <v>1920</v>
      </c>
      <c r="C189" s="1" t="s">
        <v>1920</v>
      </c>
      <c r="D189" s="1" t="s">
        <v>3985</v>
      </c>
      <c r="E189" s="1" t="s">
        <v>602</v>
      </c>
      <c r="F189" s="1" t="str">
        <f>VLOOKUP(Table715[[#This Row],[نام کارشناس دفتر فنی]],Table1[],3,0)</f>
        <v>کارشناس عمران،خدمات صنعتی و ترانسپورت</v>
      </c>
      <c r="G189" s="1" t="s">
        <v>63</v>
      </c>
      <c r="H189" s="1" t="str">
        <f>VLOOKUP(Table715[[#This Row],[نام شخص کارشناس نظارت]],Table1[],3,0)</f>
        <v>کارشناس عمران نظارت</v>
      </c>
      <c r="I189" s="1">
        <f>COUNTIF(Table2[کد سیستم],Table715[[#This Row],[کد سیستم]])</f>
        <v>1</v>
      </c>
    </row>
    <row r="190" spans="1:9" x14ac:dyDescent="0.25">
      <c r="A190" s="1">
        <v>189</v>
      </c>
      <c r="B190" s="1" t="s">
        <v>1922</v>
      </c>
      <c r="C190" s="1" t="s">
        <v>1922</v>
      </c>
      <c r="D190" s="1" t="s">
        <v>3985</v>
      </c>
      <c r="E190" s="1" t="s">
        <v>602</v>
      </c>
      <c r="F190" s="1" t="str">
        <f>VLOOKUP(Table715[[#This Row],[نام کارشناس دفتر فنی]],Table1[],3,0)</f>
        <v>کارشناس عمران،خدمات صنعتی و ترانسپورت</v>
      </c>
      <c r="G190" s="1" t="s">
        <v>63</v>
      </c>
      <c r="H190" s="1" t="str">
        <f>VLOOKUP(Table715[[#This Row],[نام شخص کارشناس نظارت]],Table1[],3,0)</f>
        <v>کارشناس عمران نظارت</v>
      </c>
      <c r="I190" s="1">
        <f>COUNTIF(Table2[کد سیستم],Table715[[#This Row],[کد سیستم]])</f>
        <v>1</v>
      </c>
    </row>
    <row r="191" spans="1:9" x14ac:dyDescent="0.25">
      <c r="A191" s="1">
        <v>190</v>
      </c>
      <c r="B191" s="1" t="s">
        <v>1924</v>
      </c>
      <c r="C191" s="1" t="s">
        <v>1924</v>
      </c>
      <c r="D191" s="1" t="s">
        <v>3985</v>
      </c>
      <c r="E191" s="1" t="s">
        <v>602</v>
      </c>
      <c r="F191" s="1" t="str">
        <f>VLOOKUP(Table715[[#This Row],[نام کارشناس دفتر فنی]],Table1[],3,0)</f>
        <v>کارشناس عمران،خدمات صنعتی و ترانسپورت</v>
      </c>
      <c r="G191" s="1" t="s">
        <v>63</v>
      </c>
      <c r="H191" s="1" t="str">
        <f>VLOOKUP(Table715[[#This Row],[نام شخص کارشناس نظارت]],Table1[],3,0)</f>
        <v>کارشناس عمران نظارت</v>
      </c>
      <c r="I191" s="1">
        <f>COUNTIF(Table2[کد سیستم],Table715[[#This Row],[کد سیستم]])</f>
        <v>1</v>
      </c>
    </row>
    <row r="192" spans="1:9" x14ac:dyDescent="0.25">
      <c r="A192" s="1">
        <v>191</v>
      </c>
      <c r="B192" s="1" t="s">
        <v>1926</v>
      </c>
      <c r="C192" s="1" t="s">
        <v>1926</v>
      </c>
      <c r="D192" s="1" t="s">
        <v>3985</v>
      </c>
      <c r="E192" s="1" t="s">
        <v>602</v>
      </c>
      <c r="F192" s="1" t="str">
        <f>VLOOKUP(Table715[[#This Row],[نام کارشناس دفتر فنی]],Table1[],3,0)</f>
        <v>کارشناس عمران،خدمات صنعتی و ترانسپورت</v>
      </c>
      <c r="G192" s="1" t="s">
        <v>63</v>
      </c>
      <c r="H192" s="1" t="str">
        <f>VLOOKUP(Table715[[#This Row],[نام شخص کارشناس نظارت]],Table1[],3,0)</f>
        <v>کارشناس عمران نظارت</v>
      </c>
      <c r="I192" s="1">
        <f>COUNTIF(Table2[کد سیستم],Table715[[#This Row],[کد سیستم]])</f>
        <v>1</v>
      </c>
    </row>
    <row r="193" spans="1:9" x14ac:dyDescent="0.25">
      <c r="A193" s="1">
        <v>192</v>
      </c>
      <c r="B193" s="1" t="s">
        <v>1928</v>
      </c>
      <c r="C193" s="1" t="s">
        <v>1928</v>
      </c>
      <c r="D193" s="1" t="s">
        <v>3985</v>
      </c>
      <c r="E193" s="1" t="s">
        <v>602</v>
      </c>
      <c r="F193" s="1" t="str">
        <f>VLOOKUP(Table715[[#This Row],[نام کارشناس دفتر فنی]],Table1[],3,0)</f>
        <v>کارشناس عمران،خدمات صنعتی و ترانسپورت</v>
      </c>
      <c r="G193" s="1" t="s">
        <v>63</v>
      </c>
      <c r="H193" s="1" t="str">
        <f>VLOOKUP(Table715[[#This Row],[نام شخص کارشناس نظارت]],Table1[],3,0)</f>
        <v>کارشناس عمران نظارت</v>
      </c>
      <c r="I193" s="1">
        <f>COUNTIF(Table2[کد سیستم],Table715[[#This Row],[کد سیستم]])</f>
        <v>1</v>
      </c>
    </row>
    <row r="194" spans="1:9" x14ac:dyDescent="0.25">
      <c r="A194" s="1">
        <v>193</v>
      </c>
      <c r="B194" s="1" t="s">
        <v>1930</v>
      </c>
      <c r="C194" s="1" t="s">
        <v>1930</v>
      </c>
      <c r="D194" s="1" t="s">
        <v>3985</v>
      </c>
      <c r="E194" s="1" t="s">
        <v>602</v>
      </c>
      <c r="F194" s="1" t="str">
        <f>VLOOKUP(Table715[[#This Row],[نام کارشناس دفتر فنی]],Table1[],3,0)</f>
        <v>کارشناس عمران،خدمات صنعتی و ترانسپورت</v>
      </c>
      <c r="G194" s="1" t="s">
        <v>63</v>
      </c>
      <c r="H194" s="1" t="str">
        <f>VLOOKUP(Table715[[#This Row],[نام شخص کارشناس نظارت]],Table1[],3,0)</f>
        <v>کارشناس عمران نظارت</v>
      </c>
      <c r="I194" s="1">
        <f>COUNTIF(Table2[کد سیستم],Table715[[#This Row],[کد سیستم]])</f>
        <v>1</v>
      </c>
    </row>
    <row r="195" spans="1:9" x14ac:dyDescent="0.25">
      <c r="A195" s="1">
        <v>194</v>
      </c>
      <c r="B195" s="1" t="s">
        <v>1932</v>
      </c>
      <c r="C195" s="1" t="s">
        <v>1932</v>
      </c>
      <c r="D195" s="1" t="s">
        <v>3985</v>
      </c>
      <c r="E195" s="1" t="s">
        <v>602</v>
      </c>
      <c r="F195" s="1" t="str">
        <f>VLOOKUP(Table715[[#This Row],[نام کارشناس دفتر فنی]],Table1[],3,0)</f>
        <v>کارشناس عمران،خدمات صنعتی و ترانسپورت</v>
      </c>
      <c r="G195" s="1" t="s">
        <v>63</v>
      </c>
      <c r="H195" s="1" t="str">
        <f>VLOOKUP(Table715[[#This Row],[نام شخص کارشناس نظارت]],Table1[],3,0)</f>
        <v>کارشناس عمران نظارت</v>
      </c>
      <c r="I195" s="1">
        <f>COUNTIF(Table2[کد سیستم],Table715[[#This Row],[کد سیستم]])</f>
        <v>1</v>
      </c>
    </row>
    <row r="196" spans="1:9" x14ac:dyDescent="0.25">
      <c r="A196" s="1">
        <v>195</v>
      </c>
      <c r="B196" s="1" t="s">
        <v>1934</v>
      </c>
      <c r="C196" s="1" t="s">
        <v>1934</v>
      </c>
      <c r="D196" s="1" t="s">
        <v>3985</v>
      </c>
      <c r="E196" s="1" t="s">
        <v>602</v>
      </c>
      <c r="F196" s="1" t="str">
        <f>VLOOKUP(Table715[[#This Row],[نام کارشناس دفتر فنی]],Table1[],3,0)</f>
        <v>کارشناس عمران،خدمات صنعتی و ترانسپورت</v>
      </c>
      <c r="G196" s="1" t="s">
        <v>63</v>
      </c>
      <c r="H196" s="1" t="str">
        <f>VLOOKUP(Table715[[#This Row],[نام شخص کارشناس نظارت]],Table1[],3,0)</f>
        <v>کارشناس عمران نظارت</v>
      </c>
      <c r="I196" s="1">
        <f>COUNTIF(Table2[کد سیستم],Table715[[#This Row],[کد سیستم]])</f>
        <v>1</v>
      </c>
    </row>
    <row r="197" spans="1:9" x14ac:dyDescent="0.25">
      <c r="A197" s="1">
        <v>196</v>
      </c>
      <c r="B197" s="1" t="s">
        <v>1936</v>
      </c>
      <c r="C197" s="1" t="s">
        <v>1936</v>
      </c>
      <c r="D197" s="1" t="s">
        <v>3985</v>
      </c>
      <c r="E197" s="1" t="s">
        <v>602</v>
      </c>
      <c r="F197" s="1" t="str">
        <f>VLOOKUP(Table715[[#This Row],[نام کارشناس دفتر فنی]],Table1[],3,0)</f>
        <v>کارشناس عمران،خدمات صنعتی و ترانسپورت</v>
      </c>
      <c r="G197" s="1" t="s">
        <v>63</v>
      </c>
      <c r="H197" s="1" t="str">
        <f>VLOOKUP(Table715[[#This Row],[نام شخص کارشناس نظارت]],Table1[],3,0)</f>
        <v>کارشناس عمران نظارت</v>
      </c>
      <c r="I197" s="1">
        <f>COUNTIF(Table2[کد سیستم],Table715[[#This Row],[کد سیستم]])</f>
        <v>1</v>
      </c>
    </row>
    <row r="198" spans="1:9" x14ac:dyDescent="0.25">
      <c r="A198" s="1">
        <v>197</v>
      </c>
      <c r="B198" s="1" t="s">
        <v>1938</v>
      </c>
      <c r="C198" s="1" t="s">
        <v>1938</v>
      </c>
      <c r="D198" s="1" t="s">
        <v>3985</v>
      </c>
      <c r="E198" s="1" t="s">
        <v>602</v>
      </c>
      <c r="F198" s="1" t="str">
        <f>VLOOKUP(Table715[[#This Row],[نام کارشناس دفتر فنی]],Table1[],3,0)</f>
        <v>کارشناس عمران،خدمات صنعتی و ترانسپورت</v>
      </c>
      <c r="G198" s="1" t="s">
        <v>63</v>
      </c>
      <c r="H198" s="1" t="str">
        <f>VLOOKUP(Table715[[#This Row],[نام شخص کارشناس نظارت]],Table1[],3,0)</f>
        <v>کارشناس عمران نظارت</v>
      </c>
      <c r="I198" s="1">
        <f>COUNTIF(Table2[کد سیستم],Table715[[#This Row],[کد سیستم]])</f>
        <v>1</v>
      </c>
    </row>
    <row r="199" spans="1:9" x14ac:dyDescent="0.25">
      <c r="A199" s="1">
        <v>198</v>
      </c>
      <c r="B199" s="1" t="s">
        <v>1940</v>
      </c>
      <c r="C199" s="1" t="s">
        <v>1940</v>
      </c>
      <c r="D199" s="1" t="s">
        <v>3985</v>
      </c>
      <c r="E199" s="1" t="s">
        <v>602</v>
      </c>
      <c r="F199" s="1" t="str">
        <f>VLOOKUP(Table715[[#This Row],[نام کارشناس دفتر فنی]],Table1[],3,0)</f>
        <v>کارشناس عمران،خدمات صنعتی و ترانسپورت</v>
      </c>
      <c r="G199" s="1" t="s">
        <v>63</v>
      </c>
      <c r="H199" s="1" t="str">
        <f>VLOOKUP(Table715[[#This Row],[نام شخص کارشناس نظارت]],Table1[],3,0)</f>
        <v>کارشناس عمران نظارت</v>
      </c>
      <c r="I199" s="1">
        <f>COUNTIF(Table2[کد سیستم],Table715[[#This Row],[کد سیستم]])</f>
        <v>1</v>
      </c>
    </row>
    <row r="200" spans="1:9" x14ac:dyDescent="0.25">
      <c r="A200" s="1">
        <v>199</v>
      </c>
      <c r="B200" s="1" t="s">
        <v>1942</v>
      </c>
      <c r="C200" s="1" t="s">
        <v>1942</v>
      </c>
      <c r="D200" s="1" t="s">
        <v>3985</v>
      </c>
      <c r="E200" s="1" t="s">
        <v>602</v>
      </c>
      <c r="F200" s="1" t="str">
        <f>VLOOKUP(Table715[[#This Row],[نام کارشناس دفتر فنی]],Table1[],3,0)</f>
        <v>کارشناس عمران،خدمات صنعتی و ترانسپورت</v>
      </c>
      <c r="G200" s="1" t="s">
        <v>63</v>
      </c>
      <c r="H200" s="1" t="str">
        <f>VLOOKUP(Table715[[#This Row],[نام شخص کارشناس نظارت]],Table1[],3,0)</f>
        <v>کارشناس عمران نظارت</v>
      </c>
      <c r="I200" s="1">
        <f>COUNTIF(Table2[کد سیستم],Table715[[#This Row],[کد سیستم]])</f>
        <v>1</v>
      </c>
    </row>
    <row r="201" spans="1:9" x14ac:dyDescent="0.25">
      <c r="A201" s="1">
        <v>200</v>
      </c>
      <c r="B201" s="1" t="s">
        <v>1944</v>
      </c>
      <c r="C201" s="1" t="s">
        <v>1944</v>
      </c>
      <c r="D201" s="1" t="s">
        <v>3985</v>
      </c>
      <c r="E201" s="1" t="s">
        <v>602</v>
      </c>
      <c r="F201" s="1" t="str">
        <f>VLOOKUP(Table715[[#This Row],[نام کارشناس دفتر فنی]],Table1[],3,0)</f>
        <v>کارشناس عمران،خدمات صنعتی و ترانسپورت</v>
      </c>
      <c r="G201" s="1" t="s">
        <v>63</v>
      </c>
      <c r="H201" s="1" t="str">
        <f>VLOOKUP(Table715[[#This Row],[نام شخص کارشناس نظارت]],Table1[],3,0)</f>
        <v>کارشناس عمران نظارت</v>
      </c>
      <c r="I201" s="1">
        <f>COUNTIF(Table2[کد سیستم],Table715[[#This Row],[کد سیستم]])</f>
        <v>1</v>
      </c>
    </row>
    <row r="202" spans="1:9" x14ac:dyDescent="0.25">
      <c r="A202" s="1">
        <v>201</v>
      </c>
      <c r="B202" s="1" t="s">
        <v>1946</v>
      </c>
      <c r="C202" s="1" t="s">
        <v>1946</v>
      </c>
      <c r="D202" s="1" t="s">
        <v>3985</v>
      </c>
      <c r="E202" s="1" t="s">
        <v>602</v>
      </c>
      <c r="F202" s="1" t="str">
        <f>VLOOKUP(Table715[[#This Row],[نام کارشناس دفتر فنی]],Table1[],3,0)</f>
        <v>کارشناس عمران،خدمات صنعتی و ترانسپورت</v>
      </c>
      <c r="G202" s="1" t="s">
        <v>63</v>
      </c>
      <c r="H202" s="1" t="str">
        <f>VLOOKUP(Table715[[#This Row],[نام شخص کارشناس نظارت]],Table1[],3,0)</f>
        <v>کارشناس عمران نظارت</v>
      </c>
      <c r="I202" s="1">
        <f>COUNTIF(Table2[کد سیستم],Table715[[#This Row],[کد سیستم]])</f>
        <v>1</v>
      </c>
    </row>
    <row r="203" spans="1:9" x14ac:dyDescent="0.25">
      <c r="A203" s="1">
        <v>202</v>
      </c>
      <c r="B203" s="1" t="s">
        <v>1948</v>
      </c>
      <c r="C203" s="1" t="s">
        <v>1948</v>
      </c>
      <c r="D203" s="1" t="s">
        <v>3985</v>
      </c>
      <c r="E203" s="1" t="s">
        <v>602</v>
      </c>
      <c r="F203" s="1" t="str">
        <f>VLOOKUP(Table715[[#This Row],[نام کارشناس دفتر فنی]],Table1[],3,0)</f>
        <v>کارشناس عمران،خدمات صنعتی و ترانسپورت</v>
      </c>
      <c r="G203" s="1" t="s">
        <v>63</v>
      </c>
      <c r="H203" s="1" t="str">
        <f>VLOOKUP(Table715[[#This Row],[نام شخص کارشناس نظارت]],Table1[],3,0)</f>
        <v>کارشناس عمران نظارت</v>
      </c>
      <c r="I203" s="1">
        <f>COUNTIF(Table2[کد سیستم],Table715[[#This Row],[کد سیستم]])</f>
        <v>1</v>
      </c>
    </row>
    <row r="204" spans="1:9" x14ac:dyDescent="0.25">
      <c r="A204" s="1">
        <v>203</v>
      </c>
      <c r="B204" s="1" t="s">
        <v>1950</v>
      </c>
      <c r="C204" s="1" t="s">
        <v>1950</v>
      </c>
      <c r="D204" s="1" t="s">
        <v>3985</v>
      </c>
      <c r="E204" s="1" t="s">
        <v>602</v>
      </c>
      <c r="F204" s="1" t="str">
        <f>VLOOKUP(Table715[[#This Row],[نام کارشناس دفتر فنی]],Table1[],3,0)</f>
        <v>کارشناس عمران،خدمات صنعتی و ترانسپورت</v>
      </c>
      <c r="G204" s="1" t="s">
        <v>63</v>
      </c>
      <c r="H204" s="1" t="str">
        <f>VLOOKUP(Table715[[#This Row],[نام شخص کارشناس نظارت]],Table1[],3,0)</f>
        <v>کارشناس عمران نظارت</v>
      </c>
      <c r="I204" s="1">
        <f>COUNTIF(Table2[کد سیستم],Table715[[#This Row],[کد سیستم]])</f>
        <v>1</v>
      </c>
    </row>
    <row r="205" spans="1:9" x14ac:dyDescent="0.25">
      <c r="A205" s="1">
        <v>204</v>
      </c>
      <c r="B205" s="1" t="s">
        <v>1952</v>
      </c>
      <c r="C205" s="1" t="s">
        <v>1952</v>
      </c>
      <c r="D205" s="1" t="s">
        <v>3985</v>
      </c>
      <c r="E205" s="1" t="s">
        <v>602</v>
      </c>
      <c r="F205" s="1" t="str">
        <f>VLOOKUP(Table715[[#This Row],[نام کارشناس دفتر فنی]],Table1[],3,0)</f>
        <v>کارشناس عمران،خدمات صنعتی و ترانسپورت</v>
      </c>
      <c r="G205" s="1" t="s">
        <v>63</v>
      </c>
      <c r="H205" s="1" t="str">
        <f>VLOOKUP(Table715[[#This Row],[نام شخص کارشناس نظارت]],Table1[],3,0)</f>
        <v>کارشناس عمران نظارت</v>
      </c>
      <c r="I205" s="1">
        <f>COUNTIF(Table2[کد سیستم],Table715[[#This Row],[کد سیستم]])</f>
        <v>1</v>
      </c>
    </row>
    <row r="206" spans="1:9" x14ac:dyDescent="0.25">
      <c r="A206" s="1">
        <v>205</v>
      </c>
      <c r="B206" s="1" t="s">
        <v>1954</v>
      </c>
      <c r="C206" s="1" t="s">
        <v>1954</v>
      </c>
      <c r="D206" s="1" t="s">
        <v>3985</v>
      </c>
      <c r="E206" s="1" t="s">
        <v>602</v>
      </c>
      <c r="F206" s="1" t="str">
        <f>VLOOKUP(Table715[[#This Row],[نام کارشناس دفتر فنی]],Table1[],3,0)</f>
        <v>کارشناس عمران،خدمات صنعتی و ترانسپورت</v>
      </c>
      <c r="G206" s="1" t="s">
        <v>63</v>
      </c>
      <c r="H206" s="1" t="str">
        <f>VLOOKUP(Table715[[#This Row],[نام شخص کارشناس نظارت]],Table1[],3,0)</f>
        <v>کارشناس عمران نظارت</v>
      </c>
      <c r="I206" s="1">
        <f>COUNTIF(Table2[کد سیستم],Table715[[#This Row],[کد سیستم]])</f>
        <v>1</v>
      </c>
    </row>
    <row r="207" spans="1:9" x14ac:dyDescent="0.25">
      <c r="A207" s="1">
        <v>206</v>
      </c>
      <c r="B207" s="1" t="s">
        <v>1956</v>
      </c>
      <c r="C207" s="1" t="s">
        <v>1956</v>
      </c>
      <c r="D207" s="1" t="s">
        <v>3985</v>
      </c>
      <c r="E207" s="1" t="s">
        <v>602</v>
      </c>
      <c r="F207" s="1" t="str">
        <f>VLOOKUP(Table715[[#This Row],[نام کارشناس دفتر فنی]],Table1[],3,0)</f>
        <v>کارشناس عمران،خدمات صنعتی و ترانسپورت</v>
      </c>
      <c r="G207" s="1" t="s">
        <v>63</v>
      </c>
      <c r="H207" s="1" t="str">
        <f>VLOOKUP(Table715[[#This Row],[نام شخص کارشناس نظارت]],Table1[],3,0)</f>
        <v>کارشناس عمران نظارت</v>
      </c>
      <c r="I207" s="1">
        <f>COUNTIF(Table2[کد سیستم],Table715[[#This Row],[کد سیستم]])</f>
        <v>1</v>
      </c>
    </row>
    <row r="208" spans="1:9" x14ac:dyDescent="0.25">
      <c r="A208" s="1">
        <v>207</v>
      </c>
      <c r="B208" s="1" t="s">
        <v>1958</v>
      </c>
      <c r="C208" s="1" t="s">
        <v>1958</v>
      </c>
      <c r="D208" s="1" t="s">
        <v>3985</v>
      </c>
      <c r="E208" s="1" t="s">
        <v>602</v>
      </c>
      <c r="F208" s="1" t="str">
        <f>VLOOKUP(Table715[[#This Row],[نام کارشناس دفتر فنی]],Table1[],3,0)</f>
        <v>کارشناس عمران،خدمات صنعتی و ترانسپورت</v>
      </c>
      <c r="G208" s="1" t="s">
        <v>63</v>
      </c>
      <c r="H208" s="1" t="str">
        <f>VLOOKUP(Table715[[#This Row],[نام شخص کارشناس نظارت]],Table1[],3,0)</f>
        <v>کارشناس عمران نظارت</v>
      </c>
      <c r="I208" s="1">
        <f>COUNTIF(Table2[کد سیستم],Table715[[#This Row],[کد سیستم]])</f>
        <v>1</v>
      </c>
    </row>
    <row r="209" spans="1:9" x14ac:dyDescent="0.25">
      <c r="A209" s="1">
        <v>208</v>
      </c>
      <c r="B209" s="1" t="s">
        <v>1960</v>
      </c>
      <c r="C209" s="1" t="s">
        <v>1960</v>
      </c>
      <c r="D209" s="1" t="s">
        <v>3985</v>
      </c>
      <c r="E209" s="1" t="s">
        <v>602</v>
      </c>
      <c r="F209" s="1" t="str">
        <f>VLOOKUP(Table715[[#This Row],[نام کارشناس دفتر فنی]],Table1[],3,0)</f>
        <v>کارشناس عمران،خدمات صنعتی و ترانسپورت</v>
      </c>
      <c r="G209" s="1" t="s">
        <v>63</v>
      </c>
      <c r="H209" s="1" t="str">
        <f>VLOOKUP(Table715[[#This Row],[نام شخص کارشناس نظارت]],Table1[],3,0)</f>
        <v>کارشناس عمران نظارت</v>
      </c>
      <c r="I209" s="1">
        <f>COUNTIF(Table2[کد سیستم],Table715[[#This Row],[کد سیستم]])</f>
        <v>1</v>
      </c>
    </row>
    <row r="210" spans="1:9" x14ac:dyDescent="0.25">
      <c r="A210" s="1">
        <v>209</v>
      </c>
      <c r="B210" s="1" t="s">
        <v>1962</v>
      </c>
      <c r="C210" s="1" t="s">
        <v>1962</v>
      </c>
      <c r="D210" s="1" t="s">
        <v>3985</v>
      </c>
      <c r="E210" s="1" t="s">
        <v>602</v>
      </c>
      <c r="F210" s="1" t="str">
        <f>VLOOKUP(Table715[[#This Row],[نام کارشناس دفتر فنی]],Table1[],3,0)</f>
        <v>کارشناس عمران،خدمات صنعتی و ترانسپورت</v>
      </c>
      <c r="G210" s="1" t="s">
        <v>63</v>
      </c>
      <c r="H210" s="1" t="str">
        <f>VLOOKUP(Table715[[#This Row],[نام شخص کارشناس نظارت]],Table1[],3,0)</f>
        <v>کارشناس عمران نظارت</v>
      </c>
      <c r="I210" s="1">
        <f>COUNTIF(Table2[کد سیستم],Table715[[#This Row],[کد سیستم]])</f>
        <v>1</v>
      </c>
    </row>
    <row r="211" spans="1:9" x14ac:dyDescent="0.25">
      <c r="A211" s="1">
        <v>210</v>
      </c>
      <c r="B211" s="1" t="s">
        <v>1964</v>
      </c>
      <c r="C211" s="1" t="s">
        <v>1964</v>
      </c>
      <c r="D211" s="1" t="s">
        <v>3985</v>
      </c>
      <c r="E211" s="1" t="s">
        <v>602</v>
      </c>
      <c r="F211" s="1" t="str">
        <f>VLOOKUP(Table715[[#This Row],[نام کارشناس دفتر فنی]],Table1[],3,0)</f>
        <v>کارشناس عمران،خدمات صنعتی و ترانسپورت</v>
      </c>
      <c r="G211" s="1" t="s">
        <v>63</v>
      </c>
      <c r="H211" s="1" t="str">
        <f>VLOOKUP(Table715[[#This Row],[نام شخص کارشناس نظارت]],Table1[],3,0)</f>
        <v>کارشناس عمران نظارت</v>
      </c>
      <c r="I211" s="1">
        <f>COUNTIF(Table2[کد سیستم],Table715[[#This Row],[کد سیستم]])</f>
        <v>1</v>
      </c>
    </row>
    <row r="212" spans="1:9" x14ac:dyDescent="0.25">
      <c r="A212" s="1">
        <v>211</v>
      </c>
      <c r="B212" s="1" t="s">
        <v>1966</v>
      </c>
      <c r="C212" s="1" t="s">
        <v>1966</v>
      </c>
      <c r="D212" s="1" t="s">
        <v>3985</v>
      </c>
      <c r="E212" s="1" t="s">
        <v>602</v>
      </c>
      <c r="F212" s="1" t="str">
        <f>VLOOKUP(Table715[[#This Row],[نام کارشناس دفتر فنی]],Table1[],3,0)</f>
        <v>کارشناس عمران،خدمات صنعتی و ترانسپورت</v>
      </c>
      <c r="G212" s="1" t="s">
        <v>63</v>
      </c>
      <c r="H212" s="1" t="str">
        <f>VLOOKUP(Table715[[#This Row],[نام شخص کارشناس نظارت]],Table1[],3,0)</f>
        <v>کارشناس عمران نظارت</v>
      </c>
      <c r="I212" s="1">
        <f>COUNTIF(Table2[کد سیستم],Table715[[#This Row],[کد سیستم]])</f>
        <v>1</v>
      </c>
    </row>
    <row r="213" spans="1:9" x14ac:dyDescent="0.25">
      <c r="A213" s="1">
        <v>212</v>
      </c>
      <c r="B213" s="1" t="s">
        <v>1968</v>
      </c>
      <c r="C213" s="1" t="s">
        <v>1968</v>
      </c>
      <c r="D213" s="1" t="s">
        <v>3985</v>
      </c>
      <c r="E213" s="1" t="s">
        <v>602</v>
      </c>
      <c r="F213" s="1" t="str">
        <f>VLOOKUP(Table715[[#This Row],[نام کارشناس دفتر فنی]],Table1[],3,0)</f>
        <v>کارشناس عمران،خدمات صنعتی و ترانسپورت</v>
      </c>
      <c r="G213" s="1" t="s">
        <v>63</v>
      </c>
      <c r="H213" s="1" t="str">
        <f>VLOOKUP(Table715[[#This Row],[نام شخص کارشناس نظارت]],Table1[],3,0)</f>
        <v>کارشناس عمران نظارت</v>
      </c>
      <c r="I213" s="1">
        <f>COUNTIF(Table2[کد سیستم],Table715[[#This Row],[کد سیستم]])</f>
        <v>1</v>
      </c>
    </row>
    <row r="214" spans="1:9" x14ac:dyDescent="0.25">
      <c r="A214" s="1">
        <v>213</v>
      </c>
      <c r="B214" s="1" t="s">
        <v>1970</v>
      </c>
      <c r="C214" s="1" t="s">
        <v>1970</v>
      </c>
      <c r="D214" s="1" t="s">
        <v>3985</v>
      </c>
      <c r="E214" s="1" t="s">
        <v>602</v>
      </c>
      <c r="F214" s="1" t="str">
        <f>VLOOKUP(Table715[[#This Row],[نام کارشناس دفتر فنی]],Table1[],3,0)</f>
        <v>کارشناس عمران،خدمات صنعتی و ترانسپورت</v>
      </c>
      <c r="G214" s="1" t="s">
        <v>63</v>
      </c>
      <c r="H214" s="1" t="str">
        <f>VLOOKUP(Table715[[#This Row],[نام شخص کارشناس نظارت]],Table1[],3,0)</f>
        <v>کارشناس عمران نظارت</v>
      </c>
      <c r="I214" s="1">
        <f>COUNTIF(Table2[کد سیستم],Table715[[#This Row],[کد سیستم]])</f>
        <v>1</v>
      </c>
    </row>
    <row r="215" spans="1:9" x14ac:dyDescent="0.25">
      <c r="A215" s="1">
        <v>214</v>
      </c>
      <c r="B215" s="1" t="s">
        <v>1972</v>
      </c>
      <c r="C215" s="1" t="s">
        <v>1972</v>
      </c>
      <c r="D215" s="1" t="s">
        <v>3985</v>
      </c>
      <c r="E215" s="1" t="s">
        <v>602</v>
      </c>
      <c r="F215" s="1" t="str">
        <f>VLOOKUP(Table715[[#This Row],[نام کارشناس دفتر فنی]],Table1[],3,0)</f>
        <v>کارشناس عمران،خدمات صنعتی و ترانسپورت</v>
      </c>
      <c r="G215" s="1" t="s">
        <v>63</v>
      </c>
      <c r="H215" s="1" t="str">
        <f>VLOOKUP(Table715[[#This Row],[نام شخص کارشناس نظارت]],Table1[],3,0)</f>
        <v>کارشناس عمران نظارت</v>
      </c>
      <c r="I215" s="1">
        <f>COUNTIF(Table2[کد سیستم],Table715[[#This Row],[کد سیستم]])</f>
        <v>1</v>
      </c>
    </row>
    <row r="216" spans="1:9" x14ac:dyDescent="0.25">
      <c r="A216" s="1">
        <v>215</v>
      </c>
      <c r="B216" s="1" t="s">
        <v>1974</v>
      </c>
      <c r="C216" s="1" t="s">
        <v>1974</v>
      </c>
      <c r="D216" s="1" t="s">
        <v>3985</v>
      </c>
      <c r="E216" s="1" t="s">
        <v>602</v>
      </c>
      <c r="F216" s="1" t="str">
        <f>VLOOKUP(Table715[[#This Row],[نام کارشناس دفتر فنی]],Table1[],3,0)</f>
        <v>کارشناس عمران،خدمات صنعتی و ترانسپورت</v>
      </c>
      <c r="G216" s="1" t="s">
        <v>63</v>
      </c>
      <c r="H216" s="1" t="str">
        <f>VLOOKUP(Table715[[#This Row],[نام شخص کارشناس نظارت]],Table1[],3,0)</f>
        <v>کارشناس عمران نظارت</v>
      </c>
      <c r="I216" s="1">
        <f>COUNTIF(Table2[کد سیستم],Table715[[#This Row],[کد سیستم]])</f>
        <v>1</v>
      </c>
    </row>
    <row r="217" spans="1:9" x14ac:dyDescent="0.25">
      <c r="A217" s="1">
        <v>216</v>
      </c>
      <c r="B217" s="1" t="s">
        <v>1976</v>
      </c>
      <c r="C217" s="1" t="s">
        <v>1976</v>
      </c>
      <c r="D217" s="1" t="s">
        <v>3985</v>
      </c>
      <c r="E217" s="1" t="s">
        <v>602</v>
      </c>
      <c r="F217" s="1" t="str">
        <f>VLOOKUP(Table715[[#This Row],[نام کارشناس دفتر فنی]],Table1[],3,0)</f>
        <v>کارشناس عمران،خدمات صنعتی و ترانسپورت</v>
      </c>
      <c r="G217" s="1" t="s">
        <v>63</v>
      </c>
      <c r="H217" s="1" t="str">
        <f>VLOOKUP(Table715[[#This Row],[نام شخص کارشناس نظارت]],Table1[],3,0)</f>
        <v>کارشناس عمران نظارت</v>
      </c>
      <c r="I217" s="1">
        <f>COUNTIF(Table2[کد سیستم],Table715[[#This Row],[کد سیستم]])</f>
        <v>1</v>
      </c>
    </row>
    <row r="218" spans="1:9" x14ac:dyDescent="0.25">
      <c r="A218" s="1">
        <v>217</v>
      </c>
      <c r="B218" s="1" t="s">
        <v>1978</v>
      </c>
      <c r="C218" s="1" t="s">
        <v>1978</v>
      </c>
      <c r="D218" s="1" t="s">
        <v>3985</v>
      </c>
      <c r="E218" s="1" t="s">
        <v>602</v>
      </c>
      <c r="F218" s="1" t="str">
        <f>VLOOKUP(Table715[[#This Row],[نام کارشناس دفتر فنی]],Table1[],3,0)</f>
        <v>کارشناس عمران،خدمات صنعتی و ترانسپورت</v>
      </c>
      <c r="G218" s="1" t="s">
        <v>63</v>
      </c>
      <c r="H218" s="1" t="str">
        <f>VLOOKUP(Table715[[#This Row],[نام شخص کارشناس نظارت]],Table1[],3,0)</f>
        <v>کارشناس عمران نظارت</v>
      </c>
      <c r="I218" s="1">
        <f>COUNTIF(Table2[کد سیستم],Table715[[#This Row],[کد سیستم]])</f>
        <v>1</v>
      </c>
    </row>
    <row r="219" spans="1:9" x14ac:dyDescent="0.25">
      <c r="A219" s="1">
        <v>218</v>
      </c>
      <c r="B219" s="1" t="s">
        <v>1980</v>
      </c>
      <c r="C219" s="1" t="s">
        <v>1980</v>
      </c>
      <c r="D219" s="1" t="s">
        <v>3985</v>
      </c>
      <c r="E219" s="1" t="s">
        <v>602</v>
      </c>
      <c r="F219" s="1" t="str">
        <f>VLOOKUP(Table715[[#This Row],[نام کارشناس دفتر فنی]],Table1[],3,0)</f>
        <v>کارشناس عمران،خدمات صنعتی و ترانسپورت</v>
      </c>
      <c r="G219" s="1" t="s">
        <v>63</v>
      </c>
      <c r="H219" s="1" t="str">
        <f>VLOOKUP(Table715[[#This Row],[نام شخص کارشناس نظارت]],Table1[],3,0)</f>
        <v>کارشناس عمران نظارت</v>
      </c>
      <c r="I219" s="1">
        <f>COUNTIF(Table2[کد سیستم],Table715[[#This Row],[کد سیستم]])</f>
        <v>1</v>
      </c>
    </row>
    <row r="220" spans="1:9" x14ac:dyDescent="0.25">
      <c r="A220" s="1">
        <v>219</v>
      </c>
      <c r="B220" s="1" t="s">
        <v>1982</v>
      </c>
      <c r="C220" s="1" t="s">
        <v>1982</v>
      </c>
      <c r="D220" s="1" t="s">
        <v>3985</v>
      </c>
      <c r="E220" s="1" t="s">
        <v>602</v>
      </c>
      <c r="F220" s="1" t="str">
        <f>VLOOKUP(Table715[[#This Row],[نام کارشناس دفتر فنی]],Table1[],3,0)</f>
        <v>کارشناس عمران،خدمات صنعتی و ترانسپورت</v>
      </c>
      <c r="G220" s="1" t="s">
        <v>63</v>
      </c>
      <c r="H220" s="1" t="str">
        <f>VLOOKUP(Table715[[#This Row],[نام شخص کارشناس نظارت]],Table1[],3,0)</f>
        <v>کارشناس عمران نظارت</v>
      </c>
      <c r="I220" s="1">
        <f>COUNTIF(Table2[کد سیستم],Table715[[#This Row],[کد سیستم]])</f>
        <v>1</v>
      </c>
    </row>
    <row r="221" spans="1:9" x14ac:dyDescent="0.25">
      <c r="A221" s="1">
        <v>220</v>
      </c>
      <c r="B221" s="1" t="s">
        <v>1984</v>
      </c>
      <c r="C221" s="1" t="s">
        <v>1984</v>
      </c>
      <c r="D221" s="1" t="s">
        <v>3985</v>
      </c>
      <c r="E221" s="1" t="s">
        <v>602</v>
      </c>
      <c r="F221" s="1" t="str">
        <f>VLOOKUP(Table715[[#This Row],[نام کارشناس دفتر فنی]],Table1[],3,0)</f>
        <v>کارشناس عمران،خدمات صنعتی و ترانسپورت</v>
      </c>
      <c r="G221" s="1" t="s">
        <v>63</v>
      </c>
      <c r="H221" s="1" t="str">
        <f>VLOOKUP(Table715[[#This Row],[نام شخص کارشناس نظارت]],Table1[],3,0)</f>
        <v>کارشناس عمران نظارت</v>
      </c>
      <c r="I221" s="1">
        <f>COUNTIF(Table2[کد سیستم],Table715[[#This Row],[کد سیستم]])</f>
        <v>1</v>
      </c>
    </row>
    <row r="222" spans="1:9" x14ac:dyDescent="0.25">
      <c r="A222" s="1">
        <v>221</v>
      </c>
      <c r="B222" s="1" t="s">
        <v>1986</v>
      </c>
      <c r="C222" s="1" t="s">
        <v>1986</v>
      </c>
      <c r="D222" s="1" t="s">
        <v>3985</v>
      </c>
      <c r="E222" s="1" t="s">
        <v>602</v>
      </c>
      <c r="F222" s="1" t="str">
        <f>VLOOKUP(Table715[[#This Row],[نام کارشناس دفتر فنی]],Table1[],3,0)</f>
        <v>کارشناس عمران،خدمات صنعتی و ترانسپورت</v>
      </c>
      <c r="G222" s="1" t="s">
        <v>63</v>
      </c>
      <c r="H222" s="1" t="str">
        <f>VLOOKUP(Table715[[#This Row],[نام شخص کارشناس نظارت]],Table1[],3,0)</f>
        <v>کارشناس عمران نظارت</v>
      </c>
      <c r="I222" s="1">
        <f>COUNTIF(Table2[کد سیستم],Table715[[#This Row],[کد سیستم]])</f>
        <v>1</v>
      </c>
    </row>
    <row r="223" spans="1:9" x14ac:dyDescent="0.25">
      <c r="A223" s="1">
        <v>222</v>
      </c>
      <c r="B223" s="1" t="s">
        <v>1988</v>
      </c>
      <c r="C223" s="1" t="s">
        <v>1988</v>
      </c>
      <c r="D223" s="1" t="s">
        <v>3985</v>
      </c>
      <c r="E223" s="1" t="s">
        <v>602</v>
      </c>
      <c r="F223" s="1" t="str">
        <f>VLOOKUP(Table715[[#This Row],[نام کارشناس دفتر فنی]],Table1[],3,0)</f>
        <v>کارشناس عمران،خدمات صنعتی و ترانسپورت</v>
      </c>
      <c r="G223" s="1" t="s">
        <v>63</v>
      </c>
      <c r="H223" s="1" t="str">
        <f>VLOOKUP(Table715[[#This Row],[نام شخص کارشناس نظارت]],Table1[],3,0)</f>
        <v>کارشناس عمران نظارت</v>
      </c>
      <c r="I223" s="1">
        <f>COUNTIF(Table2[کد سیستم],Table715[[#This Row],[کد سیستم]])</f>
        <v>1</v>
      </c>
    </row>
    <row r="224" spans="1:9" x14ac:dyDescent="0.25">
      <c r="A224" s="1">
        <v>223</v>
      </c>
      <c r="B224" s="1" t="s">
        <v>1990</v>
      </c>
      <c r="C224" s="1" t="s">
        <v>1990</v>
      </c>
      <c r="D224" s="1" t="s">
        <v>3985</v>
      </c>
      <c r="E224" s="1" t="s">
        <v>602</v>
      </c>
      <c r="F224" s="1" t="str">
        <f>VLOOKUP(Table715[[#This Row],[نام کارشناس دفتر فنی]],Table1[],3,0)</f>
        <v>کارشناس عمران،خدمات صنعتی و ترانسپورت</v>
      </c>
      <c r="G224" s="1" t="s">
        <v>63</v>
      </c>
      <c r="H224" s="1" t="str">
        <f>VLOOKUP(Table715[[#This Row],[نام شخص کارشناس نظارت]],Table1[],3,0)</f>
        <v>کارشناس عمران نظارت</v>
      </c>
      <c r="I224" s="1">
        <f>COUNTIF(Table2[کد سیستم],Table715[[#This Row],[کد سیستم]])</f>
        <v>1</v>
      </c>
    </row>
    <row r="225" spans="1:9" x14ac:dyDescent="0.25">
      <c r="A225" s="1">
        <v>224</v>
      </c>
      <c r="B225" s="1" t="s">
        <v>1992</v>
      </c>
      <c r="C225" s="1" t="s">
        <v>1992</v>
      </c>
      <c r="D225" s="1" t="s">
        <v>3985</v>
      </c>
      <c r="E225" s="1" t="s">
        <v>602</v>
      </c>
      <c r="F225" s="1" t="str">
        <f>VLOOKUP(Table715[[#This Row],[نام کارشناس دفتر فنی]],Table1[],3,0)</f>
        <v>کارشناس عمران،خدمات صنعتی و ترانسپورت</v>
      </c>
      <c r="G225" s="1" t="s">
        <v>63</v>
      </c>
      <c r="H225" s="1" t="str">
        <f>VLOOKUP(Table715[[#This Row],[نام شخص کارشناس نظارت]],Table1[],3,0)</f>
        <v>کارشناس عمران نظارت</v>
      </c>
      <c r="I225" s="1">
        <f>COUNTIF(Table2[کد سیستم],Table715[[#This Row],[کد سیستم]])</f>
        <v>1</v>
      </c>
    </row>
    <row r="226" spans="1:9" x14ac:dyDescent="0.25">
      <c r="A226" s="1">
        <v>225</v>
      </c>
      <c r="B226" s="1" t="s">
        <v>1994</v>
      </c>
      <c r="C226" s="1" t="s">
        <v>1994</v>
      </c>
      <c r="D226" s="1" t="s">
        <v>3985</v>
      </c>
      <c r="E226" s="1" t="s">
        <v>602</v>
      </c>
      <c r="F226" s="1" t="str">
        <f>VLOOKUP(Table715[[#This Row],[نام کارشناس دفتر فنی]],Table1[],3,0)</f>
        <v>کارشناس عمران،خدمات صنعتی و ترانسپورت</v>
      </c>
      <c r="G226" s="1" t="s">
        <v>63</v>
      </c>
      <c r="H226" s="1" t="str">
        <f>VLOOKUP(Table715[[#This Row],[نام شخص کارشناس نظارت]],Table1[],3,0)</f>
        <v>کارشناس عمران نظارت</v>
      </c>
      <c r="I226" s="1">
        <f>COUNTIF(Table2[کد سیستم],Table715[[#This Row],[کد سیستم]])</f>
        <v>1</v>
      </c>
    </row>
    <row r="227" spans="1:9" x14ac:dyDescent="0.25">
      <c r="A227" s="1">
        <v>226</v>
      </c>
      <c r="B227" s="1" t="s">
        <v>1996</v>
      </c>
      <c r="C227" s="1" t="s">
        <v>1996</v>
      </c>
      <c r="D227" s="1" t="s">
        <v>3985</v>
      </c>
      <c r="E227" s="1" t="s">
        <v>602</v>
      </c>
      <c r="F227" s="1" t="str">
        <f>VLOOKUP(Table715[[#This Row],[نام کارشناس دفتر فنی]],Table1[],3,0)</f>
        <v>کارشناس عمران،خدمات صنعتی و ترانسپورت</v>
      </c>
      <c r="G227" s="1" t="s">
        <v>63</v>
      </c>
      <c r="H227" s="1" t="str">
        <f>VLOOKUP(Table715[[#This Row],[نام شخص کارشناس نظارت]],Table1[],3,0)</f>
        <v>کارشناس عمران نظارت</v>
      </c>
      <c r="I227" s="1">
        <f>COUNTIF(Table2[کد سیستم],Table715[[#This Row],[کد سیستم]])</f>
        <v>1</v>
      </c>
    </row>
    <row r="228" spans="1:9" x14ac:dyDescent="0.25">
      <c r="A228" s="1">
        <v>227</v>
      </c>
      <c r="B228" s="1" t="s">
        <v>1998</v>
      </c>
      <c r="C228" s="1" t="s">
        <v>1998</v>
      </c>
      <c r="D228" s="1" t="s">
        <v>3985</v>
      </c>
      <c r="E228" s="1" t="s">
        <v>602</v>
      </c>
      <c r="F228" s="1" t="str">
        <f>VLOOKUP(Table715[[#This Row],[نام کارشناس دفتر فنی]],Table1[],3,0)</f>
        <v>کارشناس عمران،خدمات صنعتی و ترانسپورت</v>
      </c>
      <c r="G228" s="1" t="s">
        <v>63</v>
      </c>
      <c r="H228" s="1" t="str">
        <f>VLOOKUP(Table715[[#This Row],[نام شخص کارشناس نظارت]],Table1[],3,0)</f>
        <v>کارشناس عمران نظارت</v>
      </c>
      <c r="I228" s="1">
        <f>COUNTIF(Table2[کد سیستم],Table715[[#This Row],[کد سیستم]])</f>
        <v>1</v>
      </c>
    </row>
    <row r="229" spans="1:9" x14ac:dyDescent="0.25">
      <c r="A229" s="1">
        <v>228</v>
      </c>
      <c r="B229" s="1" t="s">
        <v>2000</v>
      </c>
      <c r="C229" s="1" t="s">
        <v>2000</v>
      </c>
      <c r="D229" s="1" t="s">
        <v>3985</v>
      </c>
      <c r="E229" s="1" t="s">
        <v>602</v>
      </c>
      <c r="F229" s="1" t="str">
        <f>VLOOKUP(Table715[[#This Row],[نام کارشناس دفتر فنی]],Table1[],3,0)</f>
        <v>کارشناس عمران،خدمات صنعتی و ترانسپورت</v>
      </c>
      <c r="G229" s="1" t="s">
        <v>63</v>
      </c>
      <c r="H229" s="1" t="str">
        <f>VLOOKUP(Table715[[#This Row],[نام شخص کارشناس نظارت]],Table1[],3,0)</f>
        <v>کارشناس عمران نظارت</v>
      </c>
      <c r="I229" s="1">
        <f>COUNTIF(Table2[کد سیستم],Table715[[#This Row],[کد سیستم]])</f>
        <v>1</v>
      </c>
    </row>
    <row r="230" spans="1:9" x14ac:dyDescent="0.25">
      <c r="A230" s="1">
        <v>229</v>
      </c>
      <c r="B230" s="1" t="s">
        <v>2002</v>
      </c>
      <c r="C230" s="1" t="s">
        <v>2002</v>
      </c>
      <c r="D230" s="1" t="s">
        <v>3985</v>
      </c>
      <c r="E230" s="1" t="s">
        <v>602</v>
      </c>
      <c r="F230" s="1" t="str">
        <f>VLOOKUP(Table715[[#This Row],[نام کارشناس دفتر فنی]],Table1[],3,0)</f>
        <v>کارشناس عمران،خدمات صنعتی و ترانسپورت</v>
      </c>
      <c r="G230" s="1" t="s">
        <v>63</v>
      </c>
      <c r="H230" s="1" t="str">
        <f>VLOOKUP(Table715[[#This Row],[نام شخص کارشناس نظارت]],Table1[],3,0)</f>
        <v>کارشناس عمران نظارت</v>
      </c>
      <c r="I230" s="1">
        <f>COUNTIF(Table2[کد سیستم],Table715[[#This Row],[کد سیستم]])</f>
        <v>1</v>
      </c>
    </row>
    <row r="231" spans="1:9" x14ac:dyDescent="0.25">
      <c r="A231" s="1">
        <v>230</v>
      </c>
      <c r="B231" s="1" t="s">
        <v>2004</v>
      </c>
      <c r="C231" s="1" t="s">
        <v>2004</v>
      </c>
      <c r="D231" s="1" t="s">
        <v>3985</v>
      </c>
      <c r="E231" s="1" t="s">
        <v>602</v>
      </c>
      <c r="F231" s="1" t="str">
        <f>VLOOKUP(Table715[[#This Row],[نام کارشناس دفتر فنی]],Table1[],3,0)</f>
        <v>کارشناس عمران،خدمات صنعتی و ترانسپورت</v>
      </c>
      <c r="G231" s="1" t="s">
        <v>63</v>
      </c>
      <c r="H231" s="1" t="str">
        <f>VLOOKUP(Table715[[#This Row],[نام شخص کارشناس نظارت]],Table1[],3,0)</f>
        <v>کارشناس عمران نظارت</v>
      </c>
      <c r="I231" s="1">
        <f>COUNTIF(Table2[کد سیستم],Table715[[#This Row],[کد سیستم]])</f>
        <v>1</v>
      </c>
    </row>
    <row r="232" spans="1:9" x14ac:dyDescent="0.25">
      <c r="A232" s="1">
        <v>231</v>
      </c>
      <c r="B232" s="1" t="s">
        <v>2006</v>
      </c>
      <c r="C232" s="1" t="s">
        <v>2006</v>
      </c>
      <c r="D232" s="1" t="s">
        <v>3985</v>
      </c>
      <c r="E232" s="1" t="s">
        <v>602</v>
      </c>
      <c r="F232" s="1" t="str">
        <f>VLOOKUP(Table715[[#This Row],[نام کارشناس دفتر فنی]],Table1[],3,0)</f>
        <v>کارشناس عمران،خدمات صنعتی و ترانسپورت</v>
      </c>
      <c r="G232" s="1" t="s">
        <v>63</v>
      </c>
      <c r="H232" s="1" t="str">
        <f>VLOOKUP(Table715[[#This Row],[نام شخص کارشناس نظارت]],Table1[],3,0)</f>
        <v>کارشناس عمران نظارت</v>
      </c>
      <c r="I232" s="1">
        <f>COUNTIF(Table2[کد سیستم],Table715[[#This Row],[کد سیستم]])</f>
        <v>1</v>
      </c>
    </row>
    <row r="233" spans="1:9" x14ac:dyDescent="0.25">
      <c r="A233" s="1">
        <v>232</v>
      </c>
      <c r="B233" s="1" t="s">
        <v>2008</v>
      </c>
      <c r="C233" s="1" t="s">
        <v>2008</v>
      </c>
      <c r="D233" s="1" t="s">
        <v>3985</v>
      </c>
      <c r="E233" s="1" t="s">
        <v>602</v>
      </c>
      <c r="F233" s="1" t="str">
        <f>VLOOKUP(Table715[[#This Row],[نام کارشناس دفتر فنی]],Table1[],3,0)</f>
        <v>کارشناس عمران،خدمات صنعتی و ترانسپورت</v>
      </c>
      <c r="G233" s="1" t="s">
        <v>63</v>
      </c>
      <c r="H233" s="1" t="str">
        <f>VLOOKUP(Table715[[#This Row],[نام شخص کارشناس نظارت]],Table1[],3,0)</f>
        <v>کارشناس عمران نظارت</v>
      </c>
      <c r="I233" s="1">
        <f>COUNTIF(Table2[کد سیستم],Table715[[#This Row],[کد سیستم]])</f>
        <v>1</v>
      </c>
    </row>
    <row r="234" spans="1:9" x14ac:dyDescent="0.25">
      <c r="A234" s="1">
        <v>233</v>
      </c>
      <c r="B234" s="1" t="s">
        <v>2010</v>
      </c>
      <c r="C234" s="1" t="s">
        <v>2010</v>
      </c>
      <c r="D234" s="1" t="s">
        <v>3985</v>
      </c>
      <c r="E234" s="1" t="s">
        <v>602</v>
      </c>
      <c r="F234" s="1" t="str">
        <f>VLOOKUP(Table715[[#This Row],[نام کارشناس دفتر فنی]],Table1[],3,0)</f>
        <v>کارشناس عمران،خدمات صنعتی و ترانسپورت</v>
      </c>
      <c r="G234" s="1" t="s">
        <v>63</v>
      </c>
      <c r="H234" s="1" t="str">
        <f>VLOOKUP(Table715[[#This Row],[نام شخص کارشناس نظارت]],Table1[],3,0)</f>
        <v>کارشناس عمران نظارت</v>
      </c>
      <c r="I234" s="1">
        <f>COUNTIF(Table2[کد سیستم],Table715[[#This Row],[کد سیستم]])</f>
        <v>1</v>
      </c>
    </row>
    <row r="235" spans="1:9" x14ac:dyDescent="0.25">
      <c r="A235" s="1">
        <v>234</v>
      </c>
      <c r="B235" s="1" t="s">
        <v>2012</v>
      </c>
      <c r="C235" s="1" t="s">
        <v>2012</v>
      </c>
      <c r="D235" s="1" t="s">
        <v>3985</v>
      </c>
      <c r="E235" s="1" t="s">
        <v>602</v>
      </c>
      <c r="F235" s="1" t="str">
        <f>VLOOKUP(Table715[[#This Row],[نام کارشناس دفتر فنی]],Table1[],3,0)</f>
        <v>کارشناس عمران،خدمات صنعتی و ترانسپورت</v>
      </c>
      <c r="G235" s="1" t="s">
        <v>63</v>
      </c>
      <c r="H235" s="1" t="str">
        <f>VLOOKUP(Table715[[#This Row],[نام شخص کارشناس نظارت]],Table1[],3,0)</f>
        <v>کارشناس عمران نظارت</v>
      </c>
      <c r="I235" s="1">
        <f>COUNTIF(Table2[کد سیستم],Table715[[#This Row],[کد سیستم]])</f>
        <v>1</v>
      </c>
    </row>
    <row r="236" spans="1:9" x14ac:dyDescent="0.25">
      <c r="A236" s="1">
        <v>235</v>
      </c>
      <c r="B236" s="1" t="s">
        <v>2014</v>
      </c>
      <c r="C236" s="1" t="s">
        <v>2014</v>
      </c>
      <c r="D236" s="1" t="s">
        <v>3985</v>
      </c>
      <c r="E236" s="1" t="s">
        <v>602</v>
      </c>
      <c r="F236" s="1" t="str">
        <f>VLOOKUP(Table715[[#This Row],[نام کارشناس دفتر فنی]],Table1[],3,0)</f>
        <v>کارشناس عمران،خدمات صنعتی و ترانسپورت</v>
      </c>
      <c r="G236" s="1" t="s">
        <v>63</v>
      </c>
      <c r="H236" s="1" t="str">
        <f>VLOOKUP(Table715[[#This Row],[نام شخص کارشناس نظارت]],Table1[],3,0)</f>
        <v>کارشناس عمران نظارت</v>
      </c>
      <c r="I236" s="1">
        <f>COUNTIF(Table2[کد سیستم],Table715[[#This Row],[کد سیستم]])</f>
        <v>1</v>
      </c>
    </row>
    <row r="237" spans="1:9" x14ac:dyDescent="0.25">
      <c r="A237" s="1">
        <v>236</v>
      </c>
      <c r="B237" s="1" t="s">
        <v>2016</v>
      </c>
      <c r="C237" s="1" t="s">
        <v>2016</v>
      </c>
      <c r="D237" s="1" t="s">
        <v>3985</v>
      </c>
      <c r="E237" s="1" t="s">
        <v>602</v>
      </c>
      <c r="F237" s="1" t="str">
        <f>VLOOKUP(Table715[[#This Row],[نام کارشناس دفتر فنی]],Table1[],3,0)</f>
        <v>کارشناس عمران،خدمات صنعتی و ترانسپورت</v>
      </c>
      <c r="G237" s="1" t="s">
        <v>63</v>
      </c>
      <c r="H237" s="1" t="str">
        <f>VLOOKUP(Table715[[#This Row],[نام شخص کارشناس نظارت]],Table1[],3,0)</f>
        <v>کارشناس عمران نظارت</v>
      </c>
      <c r="I237" s="1">
        <f>COUNTIF(Table2[کد سیستم],Table715[[#This Row],[کد سیستم]])</f>
        <v>1</v>
      </c>
    </row>
    <row r="238" spans="1:9" x14ac:dyDescent="0.25">
      <c r="A238" s="1">
        <v>237</v>
      </c>
      <c r="B238" s="1" t="s">
        <v>2018</v>
      </c>
      <c r="C238" s="1" t="s">
        <v>2018</v>
      </c>
      <c r="D238" s="1" t="s">
        <v>3985</v>
      </c>
      <c r="E238" s="1" t="s">
        <v>602</v>
      </c>
      <c r="F238" s="1" t="str">
        <f>VLOOKUP(Table715[[#This Row],[نام کارشناس دفتر فنی]],Table1[],3,0)</f>
        <v>کارشناس عمران،خدمات صنعتی و ترانسپورت</v>
      </c>
      <c r="G238" s="1" t="s">
        <v>63</v>
      </c>
      <c r="H238" s="1" t="str">
        <f>VLOOKUP(Table715[[#This Row],[نام شخص کارشناس نظارت]],Table1[],3,0)</f>
        <v>کارشناس عمران نظارت</v>
      </c>
      <c r="I238" s="1">
        <f>COUNTIF(Table2[کد سیستم],Table715[[#This Row],[کد سیستم]])</f>
        <v>1</v>
      </c>
    </row>
    <row r="239" spans="1:9" x14ac:dyDescent="0.25">
      <c r="A239" s="1">
        <v>238</v>
      </c>
      <c r="B239" s="1" t="s">
        <v>2020</v>
      </c>
      <c r="C239" s="1" t="s">
        <v>2020</v>
      </c>
      <c r="D239" s="1" t="s">
        <v>3985</v>
      </c>
      <c r="E239" s="1" t="s">
        <v>602</v>
      </c>
      <c r="F239" s="1" t="str">
        <f>VLOOKUP(Table715[[#This Row],[نام کارشناس دفتر فنی]],Table1[],3,0)</f>
        <v>کارشناس عمران،خدمات صنعتی و ترانسپورت</v>
      </c>
      <c r="G239" s="1" t="s">
        <v>63</v>
      </c>
      <c r="H239" s="1" t="str">
        <f>VLOOKUP(Table715[[#This Row],[نام شخص کارشناس نظارت]],Table1[],3,0)</f>
        <v>کارشناس عمران نظارت</v>
      </c>
      <c r="I239" s="1">
        <f>COUNTIF(Table2[کد سیستم],Table715[[#This Row],[کد سیستم]])</f>
        <v>1</v>
      </c>
    </row>
    <row r="240" spans="1:9" x14ac:dyDescent="0.25">
      <c r="A240" s="1">
        <v>239</v>
      </c>
      <c r="B240" s="1" t="s">
        <v>2022</v>
      </c>
      <c r="C240" s="1" t="s">
        <v>2022</v>
      </c>
      <c r="D240" s="1" t="s">
        <v>3985</v>
      </c>
      <c r="E240" s="1" t="s">
        <v>602</v>
      </c>
      <c r="F240" s="1" t="str">
        <f>VLOOKUP(Table715[[#This Row],[نام کارشناس دفتر فنی]],Table1[],3,0)</f>
        <v>کارشناس عمران،خدمات صنعتی و ترانسپورت</v>
      </c>
      <c r="G240" s="1" t="s">
        <v>63</v>
      </c>
      <c r="H240" s="1" t="str">
        <f>VLOOKUP(Table715[[#This Row],[نام شخص کارشناس نظارت]],Table1[],3,0)</f>
        <v>کارشناس عمران نظارت</v>
      </c>
      <c r="I240" s="1">
        <f>COUNTIF(Table2[کد سیستم],Table715[[#This Row],[کد سیستم]])</f>
        <v>1</v>
      </c>
    </row>
    <row r="241" spans="1:9" x14ac:dyDescent="0.25">
      <c r="A241" s="1">
        <v>240</v>
      </c>
      <c r="B241" s="1" t="s">
        <v>2024</v>
      </c>
      <c r="C241" s="1" t="s">
        <v>2024</v>
      </c>
      <c r="D241" s="1" t="s">
        <v>3985</v>
      </c>
      <c r="E241" s="1" t="s">
        <v>602</v>
      </c>
      <c r="F241" s="1" t="str">
        <f>VLOOKUP(Table715[[#This Row],[نام کارشناس دفتر فنی]],Table1[],3,0)</f>
        <v>کارشناس عمران،خدمات صنعتی و ترانسپورت</v>
      </c>
      <c r="G241" s="1" t="s">
        <v>63</v>
      </c>
      <c r="H241" s="1" t="str">
        <f>VLOOKUP(Table715[[#This Row],[نام شخص کارشناس نظارت]],Table1[],3,0)</f>
        <v>کارشناس عمران نظارت</v>
      </c>
      <c r="I241" s="1">
        <f>COUNTIF(Table2[کد سیستم],Table715[[#This Row],[کد سیستم]])</f>
        <v>1</v>
      </c>
    </row>
    <row r="242" spans="1:9" x14ac:dyDescent="0.25">
      <c r="A242" s="1">
        <v>241</v>
      </c>
      <c r="B242" s="1" t="s">
        <v>2026</v>
      </c>
      <c r="C242" s="1" t="s">
        <v>2026</v>
      </c>
      <c r="D242" s="1" t="s">
        <v>3985</v>
      </c>
      <c r="E242" s="1" t="s">
        <v>602</v>
      </c>
      <c r="F242" s="1" t="str">
        <f>VLOOKUP(Table715[[#This Row],[نام کارشناس دفتر فنی]],Table1[],3,0)</f>
        <v>کارشناس عمران،خدمات صنعتی و ترانسپورت</v>
      </c>
      <c r="G242" s="1" t="s">
        <v>63</v>
      </c>
      <c r="H242" s="1" t="str">
        <f>VLOOKUP(Table715[[#This Row],[نام شخص کارشناس نظارت]],Table1[],3,0)</f>
        <v>کارشناس عمران نظارت</v>
      </c>
      <c r="I242" s="1">
        <f>COUNTIF(Table2[کد سیستم],Table715[[#This Row],[کد سیستم]])</f>
        <v>1</v>
      </c>
    </row>
    <row r="243" spans="1:9" x14ac:dyDescent="0.25">
      <c r="A243" s="1">
        <v>242</v>
      </c>
      <c r="B243" s="1" t="s">
        <v>2028</v>
      </c>
      <c r="C243" s="1" t="s">
        <v>2028</v>
      </c>
      <c r="D243" s="1" t="s">
        <v>3985</v>
      </c>
      <c r="E243" s="1" t="s">
        <v>602</v>
      </c>
      <c r="F243" s="1" t="str">
        <f>VLOOKUP(Table715[[#This Row],[نام کارشناس دفتر فنی]],Table1[],3,0)</f>
        <v>کارشناس عمران،خدمات صنعتی و ترانسپورت</v>
      </c>
      <c r="G243" s="1" t="s">
        <v>63</v>
      </c>
      <c r="H243" s="1" t="str">
        <f>VLOOKUP(Table715[[#This Row],[نام شخص کارشناس نظارت]],Table1[],3,0)</f>
        <v>کارشناس عمران نظارت</v>
      </c>
      <c r="I243" s="1">
        <f>COUNTIF(Table2[کد سیستم],Table715[[#This Row],[کد سیستم]])</f>
        <v>1</v>
      </c>
    </row>
    <row r="244" spans="1:9" x14ac:dyDescent="0.25">
      <c r="A244" s="1">
        <v>243</v>
      </c>
      <c r="B244" s="1" t="s">
        <v>2030</v>
      </c>
      <c r="C244" s="1" t="s">
        <v>2030</v>
      </c>
      <c r="D244" s="1" t="s">
        <v>3985</v>
      </c>
      <c r="E244" s="1" t="s">
        <v>602</v>
      </c>
      <c r="F244" s="1" t="str">
        <f>VLOOKUP(Table715[[#This Row],[نام کارشناس دفتر فنی]],Table1[],3,0)</f>
        <v>کارشناس عمران،خدمات صنعتی و ترانسپورت</v>
      </c>
      <c r="G244" s="1" t="s">
        <v>63</v>
      </c>
      <c r="H244" s="1" t="str">
        <f>VLOOKUP(Table715[[#This Row],[نام شخص کارشناس نظارت]],Table1[],3,0)</f>
        <v>کارشناس عمران نظارت</v>
      </c>
      <c r="I244" s="1">
        <f>COUNTIF(Table2[کد سیستم],Table715[[#This Row],[کد سیستم]])</f>
        <v>1</v>
      </c>
    </row>
    <row r="245" spans="1:9" x14ac:dyDescent="0.25">
      <c r="A245" s="1">
        <v>244</v>
      </c>
      <c r="B245" s="1" t="s">
        <v>2032</v>
      </c>
      <c r="C245" s="1" t="s">
        <v>2032</v>
      </c>
      <c r="D245" s="1" t="s">
        <v>3985</v>
      </c>
      <c r="E245" s="1" t="s">
        <v>602</v>
      </c>
      <c r="F245" s="1" t="str">
        <f>VLOOKUP(Table715[[#This Row],[نام کارشناس دفتر فنی]],Table1[],3,0)</f>
        <v>کارشناس عمران،خدمات صنعتی و ترانسپورت</v>
      </c>
      <c r="G245" s="1" t="s">
        <v>63</v>
      </c>
      <c r="H245" s="1" t="str">
        <f>VLOOKUP(Table715[[#This Row],[نام شخص کارشناس نظارت]],Table1[],3,0)</f>
        <v>کارشناس عمران نظارت</v>
      </c>
      <c r="I245" s="1">
        <f>COUNTIF(Table2[کد سیستم],Table715[[#This Row],[کد سیستم]])</f>
        <v>1</v>
      </c>
    </row>
    <row r="246" spans="1:9" x14ac:dyDescent="0.25">
      <c r="A246" s="1">
        <v>245</v>
      </c>
      <c r="B246" s="1" t="s">
        <v>2034</v>
      </c>
      <c r="C246" s="1" t="s">
        <v>2034</v>
      </c>
      <c r="D246" s="1" t="s">
        <v>3985</v>
      </c>
      <c r="E246" s="1" t="s">
        <v>602</v>
      </c>
      <c r="F246" s="1" t="str">
        <f>VLOOKUP(Table715[[#This Row],[نام کارشناس دفتر فنی]],Table1[],3,0)</f>
        <v>کارشناس عمران،خدمات صنعتی و ترانسپورت</v>
      </c>
      <c r="G246" s="1" t="s">
        <v>63</v>
      </c>
      <c r="H246" s="1" t="str">
        <f>VLOOKUP(Table715[[#This Row],[نام شخص کارشناس نظارت]],Table1[],3,0)</f>
        <v>کارشناس عمران نظارت</v>
      </c>
      <c r="I246" s="1">
        <f>COUNTIF(Table2[کد سیستم],Table715[[#This Row],[کد سیستم]])</f>
        <v>1</v>
      </c>
    </row>
    <row r="247" spans="1:9" x14ac:dyDescent="0.25">
      <c r="A247" s="1">
        <v>246</v>
      </c>
      <c r="B247" s="1" t="s">
        <v>2036</v>
      </c>
      <c r="C247" s="1" t="s">
        <v>2036</v>
      </c>
      <c r="D247" s="1" t="s">
        <v>3985</v>
      </c>
      <c r="E247" s="1" t="s">
        <v>602</v>
      </c>
      <c r="F247" s="1" t="str">
        <f>VLOOKUP(Table715[[#This Row],[نام کارشناس دفتر فنی]],Table1[],3,0)</f>
        <v>کارشناس عمران،خدمات صنعتی و ترانسپورت</v>
      </c>
      <c r="G247" s="1" t="s">
        <v>63</v>
      </c>
      <c r="H247" s="1" t="str">
        <f>VLOOKUP(Table715[[#This Row],[نام شخص کارشناس نظارت]],Table1[],3,0)</f>
        <v>کارشناس عمران نظارت</v>
      </c>
      <c r="I247" s="1">
        <f>COUNTIF(Table2[کد سیستم],Table715[[#This Row],[کد سیستم]])</f>
        <v>1</v>
      </c>
    </row>
    <row r="248" spans="1:9" x14ac:dyDescent="0.25">
      <c r="A248" s="1">
        <v>247</v>
      </c>
      <c r="B248" s="1" t="s">
        <v>2038</v>
      </c>
      <c r="C248" s="1" t="s">
        <v>2038</v>
      </c>
      <c r="D248" s="1" t="s">
        <v>3985</v>
      </c>
      <c r="E248" s="1" t="s">
        <v>602</v>
      </c>
      <c r="F248" s="1" t="str">
        <f>VLOOKUP(Table715[[#This Row],[نام کارشناس دفتر فنی]],Table1[],3,0)</f>
        <v>کارشناس عمران،خدمات صنعتی و ترانسپورت</v>
      </c>
      <c r="G248" s="1" t="s">
        <v>63</v>
      </c>
      <c r="H248" s="1" t="str">
        <f>VLOOKUP(Table715[[#This Row],[نام شخص کارشناس نظارت]],Table1[],3,0)</f>
        <v>کارشناس عمران نظارت</v>
      </c>
      <c r="I248" s="1">
        <f>COUNTIF(Table2[کد سیستم],Table715[[#This Row],[کد سیستم]])</f>
        <v>1</v>
      </c>
    </row>
    <row r="249" spans="1:9" x14ac:dyDescent="0.25">
      <c r="A249" s="1">
        <v>248</v>
      </c>
      <c r="B249" s="1" t="s">
        <v>2040</v>
      </c>
      <c r="C249" s="1" t="s">
        <v>2040</v>
      </c>
      <c r="D249" s="1" t="s">
        <v>3985</v>
      </c>
      <c r="E249" s="1" t="s">
        <v>602</v>
      </c>
      <c r="F249" s="1" t="str">
        <f>VLOOKUP(Table715[[#This Row],[نام کارشناس دفتر فنی]],Table1[],3,0)</f>
        <v>کارشناس عمران،خدمات صنعتی و ترانسپورت</v>
      </c>
      <c r="G249" s="1" t="s">
        <v>63</v>
      </c>
      <c r="H249" s="1" t="str">
        <f>VLOOKUP(Table715[[#This Row],[نام شخص کارشناس نظارت]],Table1[],3,0)</f>
        <v>کارشناس عمران نظارت</v>
      </c>
      <c r="I249" s="1">
        <f>COUNTIF(Table2[کد سیستم],Table715[[#This Row],[کد سیستم]])</f>
        <v>1</v>
      </c>
    </row>
    <row r="250" spans="1:9" x14ac:dyDescent="0.25">
      <c r="A250" s="1">
        <v>249</v>
      </c>
      <c r="B250" s="1" t="s">
        <v>2042</v>
      </c>
      <c r="C250" s="1" t="s">
        <v>2042</v>
      </c>
      <c r="D250" s="1" t="s">
        <v>3985</v>
      </c>
      <c r="E250" s="1" t="s">
        <v>602</v>
      </c>
      <c r="F250" s="1" t="str">
        <f>VLOOKUP(Table715[[#This Row],[نام کارشناس دفتر فنی]],Table1[],3,0)</f>
        <v>کارشناس عمران،خدمات صنعتی و ترانسپورت</v>
      </c>
      <c r="G250" s="1" t="s">
        <v>63</v>
      </c>
      <c r="H250" s="1" t="str">
        <f>VLOOKUP(Table715[[#This Row],[نام شخص کارشناس نظارت]],Table1[],3,0)</f>
        <v>کارشناس عمران نظارت</v>
      </c>
      <c r="I250" s="1">
        <f>COUNTIF(Table2[کد سیستم],Table715[[#This Row],[کد سیستم]])</f>
        <v>1</v>
      </c>
    </row>
    <row r="251" spans="1:9" x14ac:dyDescent="0.25">
      <c r="A251" s="1">
        <v>250</v>
      </c>
      <c r="B251" s="1" t="s">
        <v>2044</v>
      </c>
      <c r="C251" s="1" t="s">
        <v>2044</v>
      </c>
      <c r="D251" s="1" t="s">
        <v>3985</v>
      </c>
      <c r="E251" s="1" t="s">
        <v>602</v>
      </c>
      <c r="F251" s="1" t="str">
        <f>VLOOKUP(Table715[[#This Row],[نام کارشناس دفتر فنی]],Table1[],3,0)</f>
        <v>کارشناس عمران،خدمات صنعتی و ترانسپورت</v>
      </c>
      <c r="G251" s="1" t="s">
        <v>63</v>
      </c>
      <c r="H251" s="1" t="str">
        <f>VLOOKUP(Table715[[#This Row],[نام شخص کارشناس نظارت]],Table1[],3,0)</f>
        <v>کارشناس عمران نظارت</v>
      </c>
      <c r="I251" s="1">
        <f>COUNTIF(Table2[کد سیستم],Table715[[#This Row],[کد سیستم]])</f>
        <v>1</v>
      </c>
    </row>
    <row r="252" spans="1:9" x14ac:dyDescent="0.25">
      <c r="A252" s="1">
        <v>251</v>
      </c>
      <c r="B252" s="1" t="s">
        <v>2046</v>
      </c>
      <c r="C252" s="1" t="s">
        <v>2046</v>
      </c>
      <c r="D252" s="1" t="s">
        <v>3985</v>
      </c>
      <c r="E252" s="1" t="s">
        <v>602</v>
      </c>
      <c r="F252" s="1" t="str">
        <f>VLOOKUP(Table715[[#This Row],[نام کارشناس دفتر فنی]],Table1[],3,0)</f>
        <v>کارشناس عمران،خدمات صنعتی و ترانسپورت</v>
      </c>
      <c r="G252" s="1" t="s">
        <v>63</v>
      </c>
      <c r="H252" s="1" t="str">
        <f>VLOOKUP(Table715[[#This Row],[نام شخص کارشناس نظارت]],Table1[],3,0)</f>
        <v>کارشناس عمران نظارت</v>
      </c>
      <c r="I252" s="1">
        <f>COUNTIF(Table2[کد سیستم],Table715[[#This Row],[کد سیستم]])</f>
        <v>1</v>
      </c>
    </row>
    <row r="253" spans="1:9" x14ac:dyDescent="0.25">
      <c r="A253" s="1">
        <v>252</v>
      </c>
      <c r="B253" s="1" t="s">
        <v>2048</v>
      </c>
      <c r="C253" s="1" t="s">
        <v>2048</v>
      </c>
      <c r="D253" s="1" t="s">
        <v>3985</v>
      </c>
      <c r="E253" s="1" t="s">
        <v>602</v>
      </c>
      <c r="F253" s="1" t="str">
        <f>VLOOKUP(Table715[[#This Row],[نام کارشناس دفتر فنی]],Table1[],3,0)</f>
        <v>کارشناس عمران،خدمات صنعتی و ترانسپورت</v>
      </c>
      <c r="G253" s="1" t="s">
        <v>63</v>
      </c>
      <c r="H253" s="1" t="str">
        <f>VLOOKUP(Table715[[#This Row],[نام شخص کارشناس نظارت]],Table1[],3,0)</f>
        <v>کارشناس عمران نظارت</v>
      </c>
      <c r="I253" s="1">
        <f>COUNTIF(Table2[کد سیستم],Table715[[#This Row],[کد سیستم]])</f>
        <v>1</v>
      </c>
    </row>
    <row r="254" spans="1:9" x14ac:dyDescent="0.25">
      <c r="A254" s="1">
        <v>253</v>
      </c>
      <c r="B254" s="1" t="s">
        <v>2050</v>
      </c>
      <c r="C254" s="1" t="s">
        <v>2050</v>
      </c>
      <c r="D254" s="1" t="s">
        <v>3985</v>
      </c>
      <c r="E254" s="1" t="s">
        <v>602</v>
      </c>
      <c r="F254" s="1" t="str">
        <f>VLOOKUP(Table715[[#This Row],[نام کارشناس دفتر فنی]],Table1[],3,0)</f>
        <v>کارشناس عمران،خدمات صنعتی و ترانسپورت</v>
      </c>
      <c r="G254" s="1" t="s">
        <v>63</v>
      </c>
      <c r="H254" s="1" t="str">
        <f>VLOOKUP(Table715[[#This Row],[نام شخص کارشناس نظارت]],Table1[],3,0)</f>
        <v>کارشناس عمران نظارت</v>
      </c>
      <c r="I254" s="1">
        <f>COUNTIF(Table2[کد سیستم],Table715[[#This Row],[کد سیستم]])</f>
        <v>1</v>
      </c>
    </row>
    <row r="255" spans="1:9" x14ac:dyDescent="0.25">
      <c r="A255" s="1">
        <v>254</v>
      </c>
      <c r="B255" s="1" t="s">
        <v>2052</v>
      </c>
      <c r="C255" s="1" t="s">
        <v>2052</v>
      </c>
      <c r="D255" s="1" t="s">
        <v>3985</v>
      </c>
      <c r="E255" s="1" t="s">
        <v>602</v>
      </c>
      <c r="F255" s="1" t="str">
        <f>VLOOKUP(Table715[[#This Row],[نام کارشناس دفتر فنی]],Table1[],3,0)</f>
        <v>کارشناس عمران،خدمات صنعتی و ترانسپورت</v>
      </c>
      <c r="G255" s="1" t="s">
        <v>63</v>
      </c>
      <c r="H255" s="1" t="str">
        <f>VLOOKUP(Table715[[#This Row],[نام شخص کارشناس نظارت]],Table1[],3,0)</f>
        <v>کارشناس عمران نظارت</v>
      </c>
      <c r="I255" s="1">
        <f>COUNTIF(Table2[کد سیستم],Table715[[#This Row],[کد سیستم]])</f>
        <v>1</v>
      </c>
    </row>
    <row r="256" spans="1:9" x14ac:dyDescent="0.25">
      <c r="A256" s="1">
        <v>255</v>
      </c>
      <c r="B256" s="1" t="s">
        <v>2054</v>
      </c>
      <c r="C256" s="1" t="s">
        <v>2054</v>
      </c>
      <c r="D256" s="1" t="s">
        <v>3985</v>
      </c>
      <c r="E256" s="1" t="s">
        <v>602</v>
      </c>
      <c r="F256" s="1" t="str">
        <f>VLOOKUP(Table715[[#This Row],[نام کارشناس دفتر فنی]],Table1[],3,0)</f>
        <v>کارشناس عمران،خدمات صنعتی و ترانسپورت</v>
      </c>
      <c r="G256" s="1" t="s">
        <v>63</v>
      </c>
      <c r="H256" s="1" t="str">
        <f>VLOOKUP(Table715[[#This Row],[نام شخص کارشناس نظارت]],Table1[],3,0)</f>
        <v>کارشناس عمران نظارت</v>
      </c>
      <c r="I256" s="1">
        <f>COUNTIF(Table2[کد سیستم],Table715[[#This Row],[کد سیستم]])</f>
        <v>1</v>
      </c>
    </row>
    <row r="257" spans="1:9" x14ac:dyDescent="0.25">
      <c r="A257" s="1">
        <v>256</v>
      </c>
      <c r="B257" s="1" t="s">
        <v>2056</v>
      </c>
      <c r="C257" s="1" t="s">
        <v>2056</v>
      </c>
      <c r="D257" s="1" t="s">
        <v>3985</v>
      </c>
      <c r="E257" s="1" t="s">
        <v>602</v>
      </c>
      <c r="F257" s="1" t="str">
        <f>VLOOKUP(Table715[[#This Row],[نام کارشناس دفتر فنی]],Table1[],3,0)</f>
        <v>کارشناس عمران،خدمات صنعتی و ترانسپورت</v>
      </c>
      <c r="G257" s="1" t="s">
        <v>63</v>
      </c>
      <c r="H257" s="1" t="str">
        <f>VLOOKUP(Table715[[#This Row],[نام شخص کارشناس نظارت]],Table1[],3,0)</f>
        <v>کارشناس عمران نظارت</v>
      </c>
      <c r="I257" s="1">
        <f>COUNTIF(Table2[کد سیستم],Table715[[#This Row],[کد سیستم]])</f>
        <v>1</v>
      </c>
    </row>
    <row r="258" spans="1:9" x14ac:dyDescent="0.25">
      <c r="A258" s="1">
        <v>257</v>
      </c>
      <c r="B258" s="1" t="s">
        <v>2058</v>
      </c>
      <c r="C258" s="1" t="s">
        <v>2058</v>
      </c>
      <c r="D258" s="1" t="s">
        <v>3985</v>
      </c>
      <c r="E258" s="1" t="s">
        <v>602</v>
      </c>
      <c r="F258" s="1" t="str">
        <f>VLOOKUP(Table715[[#This Row],[نام کارشناس دفتر فنی]],Table1[],3,0)</f>
        <v>کارشناس عمران،خدمات صنعتی و ترانسپورت</v>
      </c>
      <c r="G258" s="1" t="s">
        <v>63</v>
      </c>
      <c r="H258" s="1" t="str">
        <f>VLOOKUP(Table715[[#This Row],[نام شخص کارشناس نظارت]],Table1[],3,0)</f>
        <v>کارشناس عمران نظارت</v>
      </c>
      <c r="I258" s="1">
        <f>COUNTIF(Table2[کد سیستم],Table715[[#This Row],[کد سیستم]])</f>
        <v>1</v>
      </c>
    </row>
    <row r="259" spans="1:9" x14ac:dyDescent="0.25">
      <c r="A259" s="1">
        <v>258</v>
      </c>
      <c r="B259" s="1" t="s">
        <v>2060</v>
      </c>
      <c r="C259" s="1" t="s">
        <v>2060</v>
      </c>
      <c r="D259" s="1" t="s">
        <v>3985</v>
      </c>
      <c r="E259" s="1" t="s">
        <v>602</v>
      </c>
      <c r="F259" s="1" t="str">
        <f>VLOOKUP(Table715[[#This Row],[نام کارشناس دفتر فنی]],Table1[],3,0)</f>
        <v>کارشناس عمران،خدمات صنعتی و ترانسپورت</v>
      </c>
      <c r="G259" s="1" t="s">
        <v>63</v>
      </c>
      <c r="H259" s="1" t="str">
        <f>VLOOKUP(Table715[[#This Row],[نام شخص کارشناس نظارت]],Table1[],3,0)</f>
        <v>کارشناس عمران نظارت</v>
      </c>
      <c r="I259" s="1">
        <f>COUNTIF(Table2[کد سیستم],Table715[[#This Row],[کد سیستم]])</f>
        <v>1</v>
      </c>
    </row>
    <row r="260" spans="1:9" x14ac:dyDescent="0.25">
      <c r="A260" s="1">
        <v>259</v>
      </c>
      <c r="B260" s="1" t="s">
        <v>2062</v>
      </c>
      <c r="C260" s="1" t="s">
        <v>2062</v>
      </c>
      <c r="D260" s="1" t="s">
        <v>3985</v>
      </c>
      <c r="E260" s="1" t="s">
        <v>602</v>
      </c>
      <c r="F260" s="1" t="str">
        <f>VLOOKUP(Table715[[#This Row],[نام کارشناس دفتر فنی]],Table1[],3,0)</f>
        <v>کارشناس عمران،خدمات صنعتی و ترانسپورت</v>
      </c>
      <c r="G260" s="1" t="s">
        <v>63</v>
      </c>
      <c r="H260" s="1" t="str">
        <f>VLOOKUP(Table715[[#This Row],[نام شخص کارشناس نظارت]],Table1[],3,0)</f>
        <v>کارشناس عمران نظارت</v>
      </c>
      <c r="I260" s="1">
        <f>COUNTIF(Table2[کد سیستم],Table715[[#This Row],[کد سیستم]])</f>
        <v>1</v>
      </c>
    </row>
    <row r="261" spans="1:9" x14ac:dyDescent="0.25">
      <c r="A261" s="1">
        <v>260</v>
      </c>
      <c r="B261" s="1" t="s">
        <v>2064</v>
      </c>
      <c r="C261" s="1" t="s">
        <v>2064</v>
      </c>
      <c r="D261" s="1" t="s">
        <v>3985</v>
      </c>
      <c r="E261" s="1" t="s">
        <v>602</v>
      </c>
      <c r="F261" s="1" t="str">
        <f>VLOOKUP(Table715[[#This Row],[نام کارشناس دفتر فنی]],Table1[],3,0)</f>
        <v>کارشناس عمران،خدمات صنعتی و ترانسپورت</v>
      </c>
      <c r="G261" s="1" t="s">
        <v>63</v>
      </c>
      <c r="H261" s="1" t="str">
        <f>VLOOKUP(Table715[[#This Row],[نام شخص کارشناس نظارت]],Table1[],3,0)</f>
        <v>کارشناس عمران نظارت</v>
      </c>
      <c r="I261" s="1">
        <f>COUNTIF(Table2[کد سیستم],Table715[[#This Row],[کد سیستم]])</f>
        <v>1</v>
      </c>
    </row>
    <row r="262" spans="1:9" x14ac:dyDescent="0.25">
      <c r="A262" s="1">
        <v>261</v>
      </c>
      <c r="B262" s="1" t="s">
        <v>2066</v>
      </c>
      <c r="C262" s="1" t="s">
        <v>2066</v>
      </c>
      <c r="D262" s="1" t="s">
        <v>3985</v>
      </c>
      <c r="E262" s="1" t="s">
        <v>602</v>
      </c>
      <c r="F262" s="1" t="str">
        <f>VLOOKUP(Table715[[#This Row],[نام کارشناس دفتر فنی]],Table1[],3,0)</f>
        <v>کارشناس عمران،خدمات صنعتی و ترانسپورت</v>
      </c>
      <c r="G262" s="1" t="s">
        <v>63</v>
      </c>
      <c r="H262" s="1" t="str">
        <f>VLOOKUP(Table715[[#This Row],[نام شخص کارشناس نظارت]],Table1[],3,0)</f>
        <v>کارشناس عمران نظارت</v>
      </c>
      <c r="I262" s="1">
        <f>COUNTIF(Table2[کد سیستم],Table715[[#This Row],[کد سیستم]])</f>
        <v>1</v>
      </c>
    </row>
    <row r="263" spans="1:9" x14ac:dyDescent="0.25">
      <c r="A263" s="1">
        <v>262</v>
      </c>
      <c r="B263" s="1" t="s">
        <v>2068</v>
      </c>
      <c r="C263" s="1" t="s">
        <v>2068</v>
      </c>
      <c r="D263" s="1" t="s">
        <v>3985</v>
      </c>
      <c r="E263" s="1" t="s">
        <v>602</v>
      </c>
      <c r="F263" s="1" t="str">
        <f>VLOOKUP(Table715[[#This Row],[نام کارشناس دفتر فنی]],Table1[],3,0)</f>
        <v>کارشناس عمران،خدمات صنعتی و ترانسپورت</v>
      </c>
      <c r="G263" s="1" t="s">
        <v>63</v>
      </c>
      <c r="H263" s="1" t="str">
        <f>VLOOKUP(Table715[[#This Row],[نام شخص کارشناس نظارت]],Table1[],3,0)</f>
        <v>کارشناس عمران نظارت</v>
      </c>
      <c r="I263" s="1">
        <f>COUNTIF(Table2[کد سیستم],Table715[[#This Row],[کد سیستم]])</f>
        <v>1</v>
      </c>
    </row>
    <row r="264" spans="1:9" x14ac:dyDescent="0.25">
      <c r="A264" s="1">
        <v>263</v>
      </c>
      <c r="B264" s="1" t="s">
        <v>2070</v>
      </c>
      <c r="C264" s="1" t="s">
        <v>2070</v>
      </c>
      <c r="D264" s="1" t="s">
        <v>3985</v>
      </c>
      <c r="E264" s="1" t="s">
        <v>602</v>
      </c>
      <c r="F264" s="1" t="str">
        <f>VLOOKUP(Table715[[#This Row],[نام کارشناس دفتر فنی]],Table1[],3,0)</f>
        <v>کارشناس عمران،خدمات صنعتی و ترانسپورت</v>
      </c>
      <c r="G264" s="1" t="s">
        <v>63</v>
      </c>
      <c r="H264" s="1" t="str">
        <f>VLOOKUP(Table715[[#This Row],[نام شخص کارشناس نظارت]],Table1[],3,0)</f>
        <v>کارشناس عمران نظارت</v>
      </c>
      <c r="I264" s="1">
        <f>COUNTIF(Table2[کد سیستم],Table715[[#This Row],[کد سیستم]])</f>
        <v>1</v>
      </c>
    </row>
    <row r="265" spans="1:9" x14ac:dyDescent="0.25">
      <c r="A265" s="1">
        <v>264</v>
      </c>
      <c r="B265" s="1" t="s">
        <v>2072</v>
      </c>
      <c r="C265" s="1" t="s">
        <v>2072</v>
      </c>
      <c r="D265" s="1" t="s">
        <v>3985</v>
      </c>
      <c r="E265" s="1" t="s">
        <v>602</v>
      </c>
      <c r="F265" s="1" t="str">
        <f>VLOOKUP(Table715[[#This Row],[نام کارشناس دفتر فنی]],Table1[],3,0)</f>
        <v>کارشناس عمران،خدمات صنعتی و ترانسپورت</v>
      </c>
      <c r="G265" s="1" t="s">
        <v>63</v>
      </c>
      <c r="H265" s="1" t="str">
        <f>VLOOKUP(Table715[[#This Row],[نام شخص کارشناس نظارت]],Table1[],3,0)</f>
        <v>کارشناس عمران نظارت</v>
      </c>
      <c r="I265" s="1">
        <f>COUNTIF(Table2[کد سیستم],Table715[[#This Row],[کد سیستم]])</f>
        <v>1</v>
      </c>
    </row>
    <row r="266" spans="1:9" x14ac:dyDescent="0.25">
      <c r="A266" s="1">
        <v>265</v>
      </c>
      <c r="B266" s="1" t="s">
        <v>2074</v>
      </c>
      <c r="C266" s="1" t="s">
        <v>2074</v>
      </c>
      <c r="D266" s="1" t="s">
        <v>3985</v>
      </c>
      <c r="E266" s="1" t="s">
        <v>602</v>
      </c>
      <c r="F266" s="1" t="str">
        <f>VLOOKUP(Table715[[#This Row],[نام کارشناس دفتر فنی]],Table1[],3,0)</f>
        <v>کارشناس عمران،خدمات صنعتی و ترانسپورت</v>
      </c>
      <c r="G266" s="1" t="s">
        <v>63</v>
      </c>
      <c r="H266" s="1" t="str">
        <f>VLOOKUP(Table715[[#This Row],[نام شخص کارشناس نظارت]],Table1[],3,0)</f>
        <v>کارشناس عمران نظارت</v>
      </c>
      <c r="I266" s="1">
        <f>COUNTIF(Table2[کد سیستم],Table715[[#This Row],[کد سیستم]])</f>
        <v>1</v>
      </c>
    </row>
    <row r="267" spans="1:9" x14ac:dyDescent="0.25">
      <c r="A267" s="1">
        <v>266</v>
      </c>
      <c r="B267" s="1" t="s">
        <v>2076</v>
      </c>
      <c r="C267" s="1" t="s">
        <v>2076</v>
      </c>
      <c r="D267" s="1" t="s">
        <v>3985</v>
      </c>
      <c r="E267" s="1" t="s">
        <v>602</v>
      </c>
      <c r="F267" s="1" t="str">
        <f>VLOOKUP(Table715[[#This Row],[نام کارشناس دفتر فنی]],Table1[],3,0)</f>
        <v>کارشناس عمران،خدمات صنعتی و ترانسپورت</v>
      </c>
      <c r="G267" s="1" t="s">
        <v>63</v>
      </c>
      <c r="H267" s="1" t="str">
        <f>VLOOKUP(Table715[[#This Row],[نام شخص کارشناس نظارت]],Table1[],3,0)</f>
        <v>کارشناس عمران نظارت</v>
      </c>
      <c r="I267" s="1">
        <f>COUNTIF(Table2[کد سیستم],Table715[[#This Row],[کد سیستم]])</f>
        <v>1</v>
      </c>
    </row>
    <row r="268" spans="1:9" x14ac:dyDescent="0.25">
      <c r="A268" s="1">
        <v>267</v>
      </c>
      <c r="B268" s="1" t="s">
        <v>2078</v>
      </c>
      <c r="C268" s="1" t="s">
        <v>2078</v>
      </c>
      <c r="D268" s="1" t="s">
        <v>3985</v>
      </c>
      <c r="E268" s="1" t="s">
        <v>602</v>
      </c>
      <c r="F268" s="1" t="str">
        <f>VLOOKUP(Table715[[#This Row],[نام کارشناس دفتر فنی]],Table1[],3,0)</f>
        <v>کارشناس عمران،خدمات صنعتی و ترانسپورت</v>
      </c>
      <c r="G268" s="1" t="s">
        <v>63</v>
      </c>
      <c r="H268" s="1" t="str">
        <f>VLOOKUP(Table715[[#This Row],[نام شخص کارشناس نظارت]],Table1[],3,0)</f>
        <v>کارشناس عمران نظارت</v>
      </c>
      <c r="I268" s="1">
        <f>COUNTIF(Table2[کد سیستم],Table715[[#This Row],[کد سیستم]])</f>
        <v>1</v>
      </c>
    </row>
    <row r="269" spans="1:9" x14ac:dyDescent="0.25">
      <c r="A269" s="1">
        <v>268</v>
      </c>
      <c r="B269" s="1" t="s">
        <v>2080</v>
      </c>
      <c r="C269" s="1" t="s">
        <v>2080</v>
      </c>
      <c r="D269" s="1" t="s">
        <v>3985</v>
      </c>
      <c r="E269" s="1" t="s">
        <v>602</v>
      </c>
      <c r="F269" s="1" t="str">
        <f>VLOOKUP(Table715[[#This Row],[نام کارشناس دفتر فنی]],Table1[],3,0)</f>
        <v>کارشناس عمران،خدمات صنعتی و ترانسپورت</v>
      </c>
      <c r="G269" s="1" t="s">
        <v>63</v>
      </c>
      <c r="H269" s="1" t="str">
        <f>VLOOKUP(Table715[[#This Row],[نام شخص کارشناس نظارت]],Table1[],3,0)</f>
        <v>کارشناس عمران نظارت</v>
      </c>
      <c r="I269" s="1">
        <f>COUNTIF(Table2[کد سیستم],Table715[[#This Row],[کد سیستم]])</f>
        <v>1</v>
      </c>
    </row>
    <row r="270" spans="1:9" x14ac:dyDescent="0.25">
      <c r="A270" s="1">
        <v>269</v>
      </c>
      <c r="B270" s="1" t="s">
        <v>2082</v>
      </c>
      <c r="C270" s="1" t="s">
        <v>2082</v>
      </c>
      <c r="D270" s="1" t="s">
        <v>3985</v>
      </c>
      <c r="E270" s="1" t="s">
        <v>602</v>
      </c>
      <c r="F270" s="1" t="str">
        <f>VLOOKUP(Table715[[#This Row],[نام کارشناس دفتر فنی]],Table1[],3,0)</f>
        <v>کارشناس عمران،خدمات صنعتی و ترانسپورت</v>
      </c>
      <c r="G270" s="1" t="s">
        <v>63</v>
      </c>
      <c r="H270" s="1" t="str">
        <f>VLOOKUP(Table715[[#This Row],[نام شخص کارشناس نظارت]],Table1[],3,0)</f>
        <v>کارشناس عمران نظارت</v>
      </c>
      <c r="I270" s="1">
        <f>COUNTIF(Table2[کد سیستم],Table715[[#This Row],[کد سیستم]])</f>
        <v>1</v>
      </c>
    </row>
    <row r="271" spans="1:9" x14ac:dyDescent="0.25">
      <c r="A271" s="1">
        <v>270</v>
      </c>
      <c r="B271" s="1" t="s">
        <v>2084</v>
      </c>
      <c r="C271" s="1" t="s">
        <v>2084</v>
      </c>
      <c r="D271" s="1" t="s">
        <v>3985</v>
      </c>
      <c r="E271" s="1" t="s">
        <v>602</v>
      </c>
      <c r="F271" s="1" t="str">
        <f>VLOOKUP(Table715[[#This Row],[نام کارشناس دفتر فنی]],Table1[],3,0)</f>
        <v>کارشناس عمران،خدمات صنعتی و ترانسپورت</v>
      </c>
      <c r="G271" s="1" t="s">
        <v>63</v>
      </c>
      <c r="H271" s="1" t="str">
        <f>VLOOKUP(Table715[[#This Row],[نام شخص کارشناس نظارت]],Table1[],3,0)</f>
        <v>کارشناس عمران نظارت</v>
      </c>
      <c r="I271" s="1">
        <f>COUNTIF(Table2[کد سیستم],Table715[[#This Row],[کد سیستم]])</f>
        <v>1</v>
      </c>
    </row>
    <row r="272" spans="1:9" x14ac:dyDescent="0.25">
      <c r="A272" s="1">
        <v>271</v>
      </c>
      <c r="B272" s="1" t="s">
        <v>2086</v>
      </c>
      <c r="C272" s="1" t="s">
        <v>2086</v>
      </c>
      <c r="D272" s="1" t="s">
        <v>3985</v>
      </c>
      <c r="E272" s="1" t="s">
        <v>602</v>
      </c>
      <c r="F272" s="1" t="str">
        <f>VLOOKUP(Table715[[#This Row],[نام کارشناس دفتر فنی]],Table1[],3,0)</f>
        <v>کارشناس عمران،خدمات صنعتی و ترانسپورت</v>
      </c>
      <c r="G272" s="1" t="s">
        <v>63</v>
      </c>
      <c r="H272" s="1" t="str">
        <f>VLOOKUP(Table715[[#This Row],[نام شخص کارشناس نظارت]],Table1[],3,0)</f>
        <v>کارشناس عمران نظارت</v>
      </c>
      <c r="I272" s="1">
        <f>COUNTIF(Table2[کد سیستم],Table715[[#This Row],[کد سیستم]])</f>
        <v>1</v>
      </c>
    </row>
    <row r="273" spans="1:9" x14ac:dyDescent="0.25">
      <c r="A273" s="1">
        <v>272</v>
      </c>
      <c r="B273" s="1" t="s">
        <v>2088</v>
      </c>
      <c r="C273" s="1" t="s">
        <v>2088</v>
      </c>
      <c r="D273" s="1" t="s">
        <v>3985</v>
      </c>
      <c r="E273" s="1" t="s">
        <v>602</v>
      </c>
      <c r="F273" s="1" t="str">
        <f>VLOOKUP(Table715[[#This Row],[نام کارشناس دفتر فنی]],Table1[],3,0)</f>
        <v>کارشناس عمران،خدمات صنعتی و ترانسپورت</v>
      </c>
      <c r="G273" s="1" t="s">
        <v>63</v>
      </c>
      <c r="H273" s="1" t="str">
        <f>VLOOKUP(Table715[[#This Row],[نام شخص کارشناس نظارت]],Table1[],3,0)</f>
        <v>کارشناس عمران نظارت</v>
      </c>
      <c r="I273" s="1">
        <f>COUNTIF(Table2[کد سیستم],Table715[[#This Row],[کد سیستم]])</f>
        <v>1</v>
      </c>
    </row>
    <row r="274" spans="1:9" x14ac:dyDescent="0.25">
      <c r="A274" s="1">
        <v>273</v>
      </c>
      <c r="B274" s="1" t="s">
        <v>2090</v>
      </c>
      <c r="C274" s="1" t="s">
        <v>2090</v>
      </c>
      <c r="D274" s="1" t="s">
        <v>3985</v>
      </c>
      <c r="E274" s="1" t="s">
        <v>602</v>
      </c>
      <c r="F274" s="1" t="str">
        <f>VLOOKUP(Table715[[#This Row],[نام کارشناس دفتر فنی]],Table1[],3,0)</f>
        <v>کارشناس عمران،خدمات صنعتی و ترانسپورت</v>
      </c>
      <c r="G274" s="1" t="s">
        <v>63</v>
      </c>
      <c r="H274" s="1" t="str">
        <f>VLOOKUP(Table715[[#This Row],[نام شخص کارشناس نظارت]],Table1[],3,0)</f>
        <v>کارشناس عمران نظارت</v>
      </c>
      <c r="I274" s="1">
        <f>COUNTIF(Table2[کد سیستم],Table715[[#This Row],[کد سیستم]])</f>
        <v>1</v>
      </c>
    </row>
    <row r="275" spans="1:9" x14ac:dyDescent="0.25">
      <c r="A275" s="1">
        <v>274</v>
      </c>
      <c r="B275" s="1" t="s">
        <v>2092</v>
      </c>
      <c r="C275" s="1" t="s">
        <v>2092</v>
      </c>
      <c r="D275" s="1" t="s">
        <v>3985</v>
      </c>
      <c r="E275" s="1" t="s">
        <v>602</v>
      </c>
      <c r="F275" s="1" t="str">
        <f>VLOOKUP(Table715[[#This Row],[نام کارشناس دفتر فنی]],Table1[],3,0)</f>
        <v>کارشناس عمران،خدمات صنعتی و ترانسپورت</v>
      </c>
      <c r="G275" s="1" t="s">
        <v>63</v>
      </c>
      <c r="H275" s="1" t="str">
        <f>VLOOKUP(Table715[[#This Row],[نام شخص کارشناس نظارت]],Table1[],3,0)</f>
        <v>کارشناس عمران نظارت</v>
      </c>
      <c r="I275" s="1">
        <f>COUNTIF(Table2[کد سیستم],Table715[[#This Row],[کد سیستم]])</f>
        <v>1</v>
      </c>
    </row>
    <row r="276" spans="1:9" x14ac:dyDescent="0.25">
      <c r="A276" s="1">
        <v>275</v>
      </c>
      <c r="B276" s="1" t="s">
        <v>2094</v>
      </c>
      <c r="C276" s="1" t="s">
        <v>2094</v>
      </c>
      <c r="D276" s="1" t="s">
        <v>3985</v>
      </c>
      <c r="E276" s="1" t="s">
        <v>602</v>
      </c>
      <c r="F276" s="1" t="str">
        <f>VLOOKUP(Table715[[#This Row],[نام کارشناس دفتر فنی]],Table1[],3,0)</f>
        <v>کارشناس عمران،خدمات صنعتی و ترانسپورت</v>
      </c>
      <c r="G276" s="1" t="s">
        <v>63</v>
      </c>
      <c r="H276" s="1" t="str">
        <f>VLOOKUP(Table715[[#This Row],[نام شخص کارشناس نظارت]],Table1[],3,0)</f>
        <v>کارشناس عمران نظارت</v>
      </c>
      <c r="I276" s="1">
        <f>COUNTIF(Table2[کد سیستم],Table715[[#This Row],[کد سیستم]])</f>
        <v>1</v>
      </c>
    </row>
    <row r="277" spans="1:9" x14ac:dyDescent="0.25">
      <c r="A277" s="1">
        <v>276</v>
      </c>
      <c r="B277" s="1" t="s">
        <v>2096</v>
      </c>
      <c r="C277" s="1" t="s">
        <v>2096</v>
      </c>
      <c r="D277" s="1" t="s">
        <v>3985</v>
      </c>
      <c r="E277" s="1" t="s">
        <v>602</v>
      </c>
      <c r="F277" s="1" t="str">
        <f>VLOOKUP(Table715[[#This Row],[نام کارشناس دفتر فنی]],Table1[],3,0)</f>
        <v>کارشناس عمران،خدمات صنعتی و ترانسپورت</v>
      </c>
      <c r="G277" s="1" t="s">
        <v>63</v>
      </c>
      <c r="H277" s="1" t="str">
        <f>VLOOKUP(Table715[[#This Row],[نام شخص کارشناس نظارت]],Table1[],3,0)</f>
        <v>کارشناس عمران نظارت</v>
      </c>
      <c r="I277" s="1">
        <f>COUNTIF(Table2[کد سیستم],Table715[[#This Row],[کد سیستم]])</f>
        <v>1</v>
      </c>
    </row>
    <row r="278" spans="1:9" x14ac:dyDescent="0.25">
      <c r="A278" s="1">
        <v>277</v>
      </c>
      <c r="B278" s="1" t="s">
        <v>2098</v>
      </c>
      <c r="C278" s="1" t="s">
        <v>2098</v>
      </c>
      <c r="D278" s="1" t="s">
        <v>3985</v>
      </c>
      <c r="E278" s="1" t="s">
        <v>602</v>
      </c>
      <c r="F278" s="1" t="str">
        <f>VLOOKUP(Table715[[#This Row],[نام کارشناس دفتر فنی]],Table1[],3,0)</f>
        <v>کارشناس عمران،خدمات صنعتی و ترانسپورت</v>
      </c>
      <c r="G278" s="1" t="s">
        <v>63</v>
      </c>
      <c r="H278" s="1" t="str">
        <f>VLOOKUP(Table715[[#This Row],[نام شخص کارشناس نظارت]],Table1[],3,0)</f>
        <v>کارشناس عمران نظارت</v>
      </c>
      <c r="I278" s="1">
        <f>COUNTIF(Table2[کد سیستم],Table715[[#This Row],[کد سیستم]])</f>
        <v>1</v>
      </c>
    </row>
    <row r="279" spans="1:9" x14ac:dyDescent="0.25">
      <c r="A279" s="1">
        <v>278</v>
      </c>
      <c r="B279" s="1" t="s">
        <v>2100</v>
      </c>
      <c r="C279" s="1" t="s">
        <v>2100</v>
      </c>
      <c r="D279" s="1" t="s">
        <v>3985</v>
      </c>
      <c r="E279" s="1" t="s">
        <v>602</v>
      </c>
      <c r="F279" s="1" t="str">
        <f>VLOOKUP(Table715[[#This Row],[نام کارشناس دفتر فنی]],Table1[],3,0)</f>
        <v>کارشناس عمران،خدمات صنعتی و ترانسپورت</v>
      </c>
      <c r="G279" s="1" t="s">
        <v>63</v>
      </c>
      <c r="H279" s="1" t="str">
        <f>VLOOKUP(Table715[[#This Row],[نام شخص کارشناس نظارت]],Table1[],3,0)</f>
        <v>کارشناس عمران نظارت</v>
      </c>
      <c r="I279" s="1">
        <f>COUNTIF(Table2[کد سیستم],Table715[[#This Row],[کد سیستم]])</f>
        <v>1</v>
      </c>
    </row>
    <row r="280" spans="1:9" x14ac:dyDescent="0.25">
      <c r="A280" s="1">
        <v>279</v>
      </c>
      <c r="B280" s="1" t="s">
        <v>2102</v>
      </c>
      <c r="C280" s="1" t="s">
        <v>2102</v>
      </c>
      <c r="D280" s="1" t="s">
        <v>3985</v>
      </c>
      <c r="E280" s="1" t="s">
        <v>602</v>
      </c>
      <c r="F280" s="1" t="str">
        <f>VLOOKUP(Table715[[#This Row],[نام کارشناس دفتر فنی]],Table1[],3,0)</f>
        <v>کارشناس عمران،خدمات صنعتی و ترانسپورت</v>
      </c>
      <c r="G280" s="1" t="s">
        <v>63</v>
      </c>
      <c r="H280" s="1" t="str">
        <f>VLOOKUP(Table715[[#This Row],[نام شخص کارشناس نظارت]],Table1[],3,0)</f>
        <v>کارشناس عمران نظارت</v>
      </c>
      <c r="I280" s="1">
        <f>COUNTIF(Table2[کد سیستم],Table715[[#This Row],[کد سیستم]])</f>
        <v>1</v>
      </c>
    </row>
    <row r="281" spans="1:9" x14ac:dyDescent="0.25">
      <c r="A281" s="1">
        <v>280</v>
      </c>
      <c r="B281" s="1" t="s">
        <v>2104</v>
      </c>
      <c r="C281" s="1" t="s">
        <v>2104</v>
      </c>
      <c r="D281" s="1" t="s">
        <v>3985</v>
      </c>
      <c r="E281" s="1" t="s">
        <v>602</v>
      </c>
      <c r="F281" s="1" t="str">
        <f>VLOOKUP(Table715[[#This Row],[نام کارشناس دفتر فنی]],Table1[],3,0)</f>
        <v>کارشناس عمران،خدمات صنعتی و ترانسپورت</v>
      </c>
      <c r="G281" s="1" t="s">
        <v>63</v>
      </c>
      <c r="H281" s="1" t="str">
        <f>VLOOKUP(Table715[[#This Row],[نام شخص کارشناس نظارت]],Table1[],3,0)</f>
        <v>کارشناس عمران نظارت</v>
      </c>
      <c r="I281" s="1">
        <f>COUNTIF(Table2[کد سیستم],Table715[[#This Row],[کد سیستم]])</f>
        <v>1</v>
      </c>
    </row>
    <row r="282" spans="1:9" x14ac:dyDescent="0.25">
      <c r="A282" s="1">
        <v>281</v>
      </c>
      <c r="B282" s="1" t="s">
        <v>2106</v>
      </c>
      <c r="C282" s="1" t="s">
        <v>2106</v>
      </c>
      <c r="D282" s="1" t="s">
        <v>3985</v>
      </c>
      <c r="E282" s="1" t="s">
        <v>602</v>
      </c>
      <c r="F282" s="1" t="str">
        <f>VLOOKUP(Table715[[#This Row],[نام کارشناس دفتر فنی]],Table1[],3,0)</f>
        <v>کارشناس عمران،خدمات صنعتی و ترانسپورت</v>
      </c>
      <c r="G282" s="1" t="s">
        <v>63</v>
      </c>
      <c r="H282" s="1" t="str">
        <f>VLOOKUP(Table715[[#This Row],[نام شخص کارشناس نظارت]],Table1[],3,0)</f>
        <v>کارشناس عمران نظارت</v>
      </c>
      <c r="I282" s="1">
        <f>COUNTIF(Table2[کد سیستم],Table715[[#This Row],[کد سیستم]])</f>
        <v>1</v>
      </c>
    </row>
    <row r="283" spans="1:9" x14ac:dyDescent="0.25">
      <c r="A283" s="1">
        <v>282</v>
      </c>
      <c r="B283" s="1" t="s">
        <v>2108</v>
      </c>
      <c r="C283" s="1" t="s">
        <v>2108</v>
      </c>
      <c r="D283" s="1" t="s">
        <v>3985</v>
      </c>
      <c r="E283" s="1" t="s">
        <v>602</v>
      </c>
      <c r="F283" s="1" t="str">
        <f>VLOOKUP(Table715[[#This Row],[نام کارشناس دفتر فنی]],Table1[],3,0)</f>
        <v>کارشناس عمران،خدمات صنعتی و ترانسپورت</v>
      </c>
      <c r="G283" s="1" t="s">
        <v>63</v>
      </c>
      <c r="H283" s="1" t="str">
        <f>VLOOKUP(Table715[[#This Row],[نام شخص کارشناس نظارت]],Table1[],3,0)</f>
        <v>کارشناس عمران نظارت</v>
      </c>
      <c r="I283" s="1">
        <f>COUNTIF(Table2[کد سیستم],Table715[[#This Row],[کد سیستم]])</f>
        <v>1</v>
      </c>
    </row>
    <row r="284" spans="1:9" x14ac:dyDescent="0.25">
      <c r="A284" s="1">
        <v>283</v>
      </c>
      <c r="B284" s="1" t="s">
        <v>2110</v>
      </c>
      <c r="C284" s="1" t="s">
        <v>2110</v>
      </c>
      <c r="D284" s="1" t="s">
        <v>3985</v>
      </c>
      <c r="E284" s="1" t="s">
        <v>602</v>
      </c>
      <c r="F284" s="1" t="str">
        <f>VLOOKUP(Table715[[#This Row],[نام کارشناس دفتر فنی]],Table1[],3,0)</f>
        <v>کارشناس عمران،خدمات صنعتی و ترانسپورت</v>
      </c>
      <c r="G284" s="1" t="s">
        <v>63</v>
      </c>
      <c r="H284" s="1" t="str">
        <f>VLOOKUP(Table715[[#This Row],[نام شخص کارشناس نظارت]],Table1[],3,0)</f>
        <v>کارشناس عمران نظارت</v>
      </c>
      <c r="I284" s="1">
        <f>COUNTIF(Table2[کد سیستم],Table715[[#This Row],[کد سیستم]])</f>
        <v>1</v>
      </c>
    </row>
    <row r="285" spans="1:9" x14ac:dyDescent="0.25">
      <c r="A285" s="1">
        <v>284</v>
      </c>
      <c r="B285" s="1" t="s">
        <v>2112</v>
      </c>
      <c r="C285" s="1" t="s">
        <v>2112</v>
      </c>
      <c r="D285" s="1" t="s">
        <v>3985</v>
      </c>
      <c r="E285" s="1" t="s">
        <v>602</v>
      </c>
      <c r="F285" s="1" t="str">
        <f>VLOOKUP(Table715[[#This Row],[نام کارشناس دفتر فنی]],Table1[],3,0)</f>
        <v>کارشناس عمران،خدمات صنعتی و ترانسپورت</v>
      </c>
      <c r="G285" s="1" t="s">
        <v>63</v>
      </c>
      <c r="H285" s="1" t="str">
        <f>VLOOKUP(Table715[[#This Row],[نام شخص کارشناس نظارت]],Table1[],3,0)</f>
        <v>کارشناس عمران نظارت</v>
      </c>
      <c r="I285" s="1">
        <f>COUNTIF(Table2[کد سیستم],Table715[[#This Row],[کد سیستم]])</f>
        <v>1</v>
      </c>
    </row>
    <row r="286" spans="1:9" x14ac:dyDescent="0.25">
      <c r="A286" s="1">
        <v>285</v>
      </c>
      <c r="B286" s="1" t="s">
        <v>2114</v>
      </c>
      <c r="C286" s="1" t="s">
        <v>2114</v>
      </c>
      <c r="D286" s="1" t="s">
        <v>3985</v>
      </c>
      <c r="E286" s="1" t="s">
        <v>602</v>
      </c>
      <c r="F286" s="1" t="str">
        <f>VLOOKUP(Table715[[#This Row],[نام کارشناس دفتر فنی]],Table1[],3,0)</f>
        <v>کارشناس عمران،خدمات صنعتی و ترانسپورت</v>
      </c>
      <c r="G286" s="1" t="s">
        <v>63</v>
      </c>
      <c r="H286" s="1" t="str">
        <f>VLOOKUP(Table715[[#This Row],[نام شخص کارشناس نظارت]],Table1[],3,0)</f>
        <v>کارشناس عمران نظارت</v>
      </c>
      <c r="I286" s="1">
        <f>COUNTIF(Table2[کد سیستم],Table715[[#This Row],[کد سیستم]])</f>
        <v>1</v>
      </c>
    </row>
    <row r="287" spans="1:9" x14ac:dyDescent="0.25">
      <c r="A287" s="1">
        <v>286</v>
      </c>
      <c r="B287" s="1" t="s">
        <v>2116</v>
      </c>
      <c r="C287" s="1" t="s">
        <v>2116</v>
      </c>
      <c r="D287" s="1" t="s">
        <v>3985</v>
      </c>
      <c r="E287" s="1" t="s">
        <v>602</v>
      </c>
      <c r="F287" s="1" t="str">
        <f>VLOOKUP(Table715[[#This Row],[نام کارشناس دفتر فنی]],Table1[],3,0)</f>
        <v>کارشناس عمران،خدمات صنعتی و ترانسپورت</v>
      </c>
      <c r="G287" s="1" t="s">
        <v>63</v>
      </c>
      <c r="H287" s="1" t="str">
        <f>VLOOKUP(Table715[[#This Row],[نام شخص کارشناس نظارت]],Table1[],3,0)</f>
        <v>کارشناس عمران نظارت</v>
      </c>
      <c r="I287" s="1">
        <f>COUNTIF(Table2[کد سیستم],Table715[[#This Row],[کد سیستم]])</f>
        <v>1</v>
      </c>
    </row>
    <row r="288" spans="1:9" x14ac:dyDescent="0.25">
      <c r="A288" s="1">
        <v>287</v>
      </c>
      <c r="B288" s="1" t="s">
        <v>2118</v>
      </c>
      <c r="C288" s="1" t="s">
        <v>2118</v>
      </c>
      <c r="D288" s="1" t="s">
        <v>3985</v>
      </c>
      <c r="E288" s="1" t="s">
        <v>602</v>
      </c>
      <c r="F288" s="1" t="str">
        <f>VLOOKUP(Table715[[#This Row],[نام کارشناس دفتر فنی]],Table1[],3,0)</f>
        <v>کارشناس عمران،خدمات صنعتی و ترانسپورت</v>
      </c>
      <c r="G288" s="1" t="s">
        <v>63</v>
      </c>
      <c r="H288" s="1" t="str">
        <f>VLOOKUP(Table715[[#This Row],[نام شخص کارشناس نظارت]],Table1[],3,0)</f>
        <v>کارشناس عمران نظارت</v>
      </c>
      <c r="I288" s="1">
        <f>COUNTIF(Table2[کد سیستم],Table715[[#This Row],[کد سیستم]])</f>
        <v>1</v>
      </c>
    </row>
    <row r="289" spans="1:9" x14ac:dyDescent="0.25">
      <c r="A289" s="1">
        <v>288</v>
      </c>
      <c r="B289" s="1" t="s">
        <v>2120</v>
      </c>
      <c r="C289" s="1" t="s">
        <v>2120</v>
      </c>
      <c r="D289" s="1" t="s">
        <v>3985</v>
      </c>
      <c r="E289" s="1" t="s">
        <v>602</v>
      </c>
      <c r="F289" s="1" t="str">
        <f>VLOOKUP(Table715[[#This Row],[نام کارشناس دفتر فنی]],Table1[],3,0)</f>
        <v>کارشناس عمران،خدمات صنعتی و ترانسپورت</v>
      </c>
      <c r="G289" s="1" t="s">
        <v>63</v>
      </c>
      <c r="H289" s="1" t="str">
        <f>VLOOKUP(Table715[[#This Row],[نام شخص کارشناس نظارت]],Table1[],3,0)</f>
        <v>کارشناس عمران نظارت</v>
      </c>
      <c r="I289" s="1">
        <f>COUNTIF(Table2[کد سیستم],Table715[[#This Row],[کد سیستم]])</f>
        <v>1</v>
      </c>
    </row>
    <row r="290" spans="1:9" x14ac:dyDescent="0.25">
      <c r="A290" s="1">
        <v>289</v>
      </c>
      <c r="B290" s="1" t="s">
        <v>2122</v>
      </c>
      <c r="C290" s="1" t="s">
        <v>2122</v>
      </c>
      <c r="D290" s="1" t="s">
        <v>3985</v>
      </c>
      <c r="E290" s="1" t="s">
        <v>602</v>
      </c>
      <c r="F290" s="1" t="str">
        <f>VLOOKUP(Table715[[#This Row],[نام کارشناس دفتر فنی]],Table1[],3,0)</f>
        <v>کارشناس عمران،خدمات صنعتی و ترانسپورت</v>
      </c>
      <c r="G290" s="1" t="s">
        <v>63</v>
      </c>
      <c r="H290" s="1" t="str">
        <f>VLOOKUP(Table715[[#This Row],[نام شخص کارشناس نظارت]],Table1[],3,0)</f>
        <v>کارشناس عمران نظارت</v>
      </c>
      <c r="I290" s="1">
        <f>COUNTIF(Table2[کد سیستم],Table715[[#This Row],[کد سیستم]])</f>
        <v>1</v>
      </c>
    </row>
    <row r="291" spans="1:9" x14ac:dyDescent="0.25">
      <c r="A291" s="1">
        <v>290</v>
      </c>
      <c r="B291" s="1" t="s">
        <v>2124</v>
      </c>
      <c r="C291" s="1" t="s">
        <v>2124</v>
      </c>
      <c r="D291" s="1" t="s">
        <v>3985</v>
      </c>
      <c r="E291" s="1" t="s">
        <v>602</v>
      </c>
      <c r="F291" s="1" t="str">
        <f>VLOOKUP(Table715[[#This Row],[نام کارشناس دفتر فنی]],Table1[],3,0)</f>
        <v>کارشناس عمران،خدمات صنعتی و ترانسپورت</v>
      </c>
      <c r="G291" s="1" t="s">
        <v>63</v>
      </c>
      <c r="H291" s="1" t="str">
        <f>VLOOKUP(Table715[[#This Row],[نام شخص کارشناس نظارت]],Table1[],3,0)</f>
        <v>کارشناس عمران نظارت</v>
      </c>
      <c r="I291" s="1">
        <f>COUNTIF(Table2[کد سیستم],Table715[[#This Row],[کد سیستم]])</f>
        <v>1</v>
      </c>
    </row>
    <row r="292" spans="1:9" x14ac:dyDescent="0.25">
      <c r="A292" s="1">
        <v>291</v>
      </c>
      <c r="B292" s="1" t="s">
        <v>2126</v>
      </c>
      <c r="C292" s="1" t="s">
        <v>2126</v>
      </c>
      <c r="D292" s="1" t="s">
        <v>3985</v>
      </c>
      <c r="E292" s="1" t="s">
        <v>602</v>
      </c>
      <c r="F292" s="1" t="str">
        <f>VLOOKUP(Table715[[#This Row],[نام کارشناس دفتر فنی]],Table1[],3,0)</f>
        <v>کارشناس عمران،خدمات صنعتی و ترانسپورت</v>
      </c>
      <c r="G292" s="1" t="s">
        <v>63</v>
      </c>
      <c r="H292" s="1" t="str">
        <f>VLOOKUP(Table715[[#This Row],[نام شخص کارشناس نظارت]],Table1[],3,0)</f>
        <v>کارشناس عمران نظارت</v>
      </c>
      <c r="I292" s="1">
        <f>COUNTIF(Table2[کد سیستم],Table715[[#This Row],[کد سیستم]])</f>
        <v>1</v>
      </c>
    </row>
    <row r="293" spans="1:9" x14ac:dyDescent="0.25">
      <c r="A293" s="1">
        <v>292</v>
      </c>
      <c r="B293" s="1" t="s">
        <v>2128</v>
      </c>
      <c r="C293" s="1" t="s">
        <v>2128</v>
      </c>
      <c r="D293" s="1" t="s">
        <v>3985</v>
      </c>
      <c r="E293" s="1" t="s">
        <v>602</v>
      </c>
      <c r="F293" s="1" t="str">
        <f>VLOOKUP(Table715[[#This Row],[نام کارشناس دفتر فنی]],Table1[],3,0)</f>
        <v>کارشناس عمران،خدمات صنعتی و ترانسپورت</v>
      </c>
      <c r="G293" s="1" t="s">
        <v>63</v>
      </c>
      <c r="H293" s="1" t="str">
        <f>VLOOKUP(Table715[[#This Row],[نام شخص کارشناس نظارت]],Table1[],3,0)</f>
        <v>کارشناس عمران نظارت</v>
      </c>
      <c r="I293" s="1">
        <f>COUNTIF(Table2[کد سیستم],Table715[[#This Row],[کد سیستم]])</f>
        <v>1</v>
      </c>
    </row>
    <row r="294" spans="1:9" x14ac:dyDescent="0.25">
      <c r="A294" s="1">
        <v>293</v>
      </c>
      <c r="B294" s="1" t="s">
        <v>2130</v>
      </c>
      <c r="C294" s="1" t="s">
        <v>2130</v>
      </c>
      <c r="D294" s="1" t="s">
        <v>3985</v>
      </c>
      <c r="E294" s="1" t="s">
        <v>602</v>
      </c>
      <c r="F294" s="1" t="str">
        <f>VLOOKUP(Table715[[#This Row],[نام کارشناس دفتر فنی]],Table1[],3,0)</f>
        <v>کارشناس عمران،خدمات صنعتی و ترانسپورت</v>
      </c>
      <c r="G294" s="1" t="s">
        <v>63</v>
      </c>
      <c r="H294" s="1" t="str">
        <f>VLOOKUP(Table715[[#This Row],[نام شخص کارشناس نظارت]],Table1[],3,0)</f>
        <v>کارشناس عمران نظارت</v>
      </c>
      <c r="I294" s="1">
        <f>COUNTIF(Table2[کد سیستم],Table715[[#This Row],[کد سیستم]])</f>
        <v>1</v>
      </c>
    </row>
    <row r="295" spans="1:9" x14ac:dyDescent="0.25">
      <c r="A295" s="1">
        <v>294</v>
      </c>
      <c r="B295" s="1" t="s">
        <v>2132</v>
      </c>
      <c r="C295" s="1" t="s">
        <v>2132</v>
      </c>
      <c r="D295" s="1" t="s">
        <v>3985</v>
      </c>
      <c r="E295" s="1" t="s">
        <v>602</v>
      </c>
      <c r="F295" s="1" t="str">
        <f>VLOOKUP(Table715[[#This Row],[نام کارشناس دفتر فنی]],Table1[],3,0)</f>
        <v>کارشناس عمران،خدمات صنعتی و ترانسپورت</v>
      </c>
      <c r="G295" s="1" t="s">
        <v>63</v>
      </c>
      <c r="H295" s="1" t="str">
        <f>VLOOKUP(Table715[[#This Row],[نام شخص کارشناس نظارت]],Table1[],3,0)</f>
        <v>کارشناس عمران نظارت</v>
      </c>
      <c r="I295" s="1">
        <f>COUNTIF(Table2[کد سیستم],Table715[[#This Row],[کد سیستم]])</f>
        <v>1</v>
      </c>
    </row>
    <row r="296" spans="1:9" x14ac:dyDescent="0.25">
      <c r="A296" s="1">
        <v>295</v>
      </c>
      <c r="B296" s="1" t="s">
        <v>2134</v>
      </c>
      <c r="C296" s="1" t="s">
        <v>2134</v>
      </c>
      <c r="D296" s="1" t="s">
        <v>3985</v>
      </c>
      <c r="E296" s="1" t="s">
        <v>602</v>
      </c>
      <c r="F296" s="1" t="str">
        <f>VLOOKUP(Table715[[#This Row],[نام کارشناس دفتر فنی]],Table1[],3,0)</f>
        <v>کارشناس عمران،خدمات صنعتی و ترانسپورت</v>
      </c>
      <c r="G296" s="1" t="s">
        <v>63</v>
      </c>
      <c r="H296" s="1" t="str">
        <f>VLOOKUP(Table715[[#This Row],[نام شخص کارشناس نظارت]],Table1[],3,0)</f>
        <v>کارشناس عمران نظارت</v>
      </c>
      <c r="I296" s="1">
        <f>COUNTIF(Table2[کد سیستم],Table715[[#This Row],[کد سیستم]])</f>
        <v>1</v>
      </c>
    </row>
    <row r="297" spans="1:9" x14ac:dyDescent="0.25">
      <c r="A297" s="1">
        <v>296</v>
      </c>
      <c r="B297" s="1" t="s">
        <v>2136</v>
      </c>
      <c r="C297" s="1" t="s">
        <v>2136</v>
      </c>
      <c r="D297" s="1" t="s">
        <v>3985</v>
      </c>
      <c r="E297" s="1" t="s">
        <v>602</v>
      </c>
      <c r="F297" s="1" t="str">
        <f>VLOOKUP(Table715[[#This Row],[نام کارشناس دفتر فنی]],Table1[],3,0)</f>
        <v>کارشناس عمران،خدمات صنعتی و ترانسپورت</v>
      </c>
      <c r="G297" s="1" t="s">
        <v>63</v>
      </c>
      <c r="H297" s="1" t="str">
        <f>VLOOKUP(Table715[[#This Row],[نام شخص کارشناس نظارت]],Table1[],3,0)</f>
        <v>کارشناس عمران نظارت</v>
      </c>
      <c r="I297" s="1">
        <f>COUNTIF(Table2[کد سیستم],Table715[[#This Row],[کد سیستم]])</f>
        <v>1</v>
      </c>
    </row>
    <row r="298" spans="1:9" x14ac:dyDescent="0.25">
      <c r="A298" s="1">
        <v>297</v>
      </c>
      <c r="B298" s="1" t="s">
        <v>2138</v>
      </c>
      <c r="C298" s="1" t="s">
        <v>2138</v>
      </c>
      <c r="D298" s="1" t="s">
        <v>3985</v>
      </c>
      <c r="E298" s="1" t="s">
        <v>602</v>
      </c>
      <c r="F298" s="1" t="str">
        <f>VLOOKUP(Table715[[#This Row],[نام کارشناس دفتر فنی]],Table1[],3,0)</f>
        <v>کارشناس عمران،خدمات صنعتی و ترانسپورت</v>
      </c>
      <c r="G298" s="1" t="s">
        <v>63</v>
      </c>
      <c r="H298" s="1" t="str">
        <f>VLOOKUP(Table715[[#This Row],[نام شخص کارشناس نظارت]],Table1[],3,0)</f>
        <v>کارشناس عمران نظارت</v>
      </c>
      <c r="I298" s="1">
        <f>COUNTIF(Table2[کد سیستم],Table715[[#This Row],[کد سیستم]])</f>
        <v>1</v>
      </c>
    </row>
    <row r="299" spans="1:9" x14ac:dyDescent="0.25">
      <c r="A299" s="1">
        <v>298</v>
      </c>
      <c r="B299" s="1" t="s">
        <v>2140</v>
      </c>
      <c r="C299" s="1" t="s">
        <v>2140</v>
      </c>
      <c r="D299" s="1" t="s">
        <v>3985</v>
      </c>
      <c r="E299" s="1" t="s">
        <v>602</v>
      </c>
      <c r="F299" s="1" t="str">
        <f>VLOOKUP(Table715[[#This Row],[نام کارشناس دفتر فنی]],Table1[],3,0)</f>
        <v>کارشناس عمران،خدمات صنعتی و ترانسپورت</v>
      </c>
      <c r="G299" s="1" t="s">
        <v>63</v>
      </c>
      <c r="H299" s="1" t="str">
        <f>VLOOKUP(Table715[[#This Row],[نام شخص کارشناس نظارت]],Table1[],3,0)</f>
        <v>کارشناس عمران نظارت</v>
      </c>
      <c r="I299" s="1">
        <f>COUNTIF(Table2[کد سیستم],Table715[[#This Row],[کد سیستم]])</f>
        <v>1</v>
      </c>
    </row>
    <row r="300" spans="1:9" x14ac:dyDescent="0.25">
      <c r="A300" s="1">
        <v>299</v>
      </c>
      <c r="B300" s="1" t="s">
        <v>2142</v>
      </c>
      <c r="C300" s="1" t="s">
        <v>2142</v>
      </c>
      <c r="D300" s="1" t="s">
        <v>3985</v>
      </c>
      <c r="E300" s="1" t="s">
        <v>602</v>
      </c>
      <c r="F300" s="1" t="str">
        <f>VLOOKUP(Table715[[#This Row],[نام کارشناس دفتر فنی]],Table1[],3,0)</f>
        <v>کارشناس عمران،خدمات صنعتی و ترانسپورت</v>
      </c>
      <c r="G300" s="1" t="s">
        <v>63</v>
      </c>
      <c r="H300" s="1" t="str">
        <f>VLOOKUP(Table715[[#This Row],[نام شخص کارشناس نظارت]],Table1[],3,0)</f>
        <v>کارشناس عمران نظارت</v>
      </c>
      <c r="I300" s="1">
        <f>COUNTIF(Table2[کد سیستم],Table715[[#This Row],[کد سیستم]])</f>
        <v>1</v>
      </c>
    </row>
    <row r="301" spans="1:9" x14ac:dyDescent="0.25">
      <c r="A301" s="1">
        <v>300</v>
      </c>
      <c r="B301" s="1" t="s">
        <v>2144</v>
      </c>
      <c r="C301" s="1" t="s">
        <v>2144</v>
      </c>
      <c r="D301" s="1" t="s">
        <v>3985</v>
      </c>
      <c r="E301" s="1" t="s">
        <v>602</v>
      </c>
      <c r="F301" s="1" t="str">
        <f>VLOOKUP(Table715[[#This Row],[نام کارشناس دفتر فنی]],Table1[],3,0)</f>
        <v>کارشناس عمران،خدمات صنعتی و ترانسپورت</v>
      </c>
      <c r="G301" s="1" t="s">
        <v>63</v>
      </c>
      <c r="H301" s="1" t="str">
        <f>VLOOKUP(Table715[[#This Row],[نام شخص کارشناس نظارت]],Table1[],3,0)</f>
        <v>کارشناس عمران نظارت</v>
      </c>
      <c r="I301" s="1">
        <f>COUNTIF(Table2[کد سیستم],Table715[[#This Row],[کد سیستم]])</f>
        <v>1</v>
      </c>
    </row>
    <row r="302" spans="1:9" x14ac:dyDescent="0.25">
      <c r="A302" s="1">
        <v>301</v>
      </c>
      <c r="B302" s="1" t="s">
        <v>2146</v>
      </c>
      <c r="C302" s="1" t="s">
        <v>2146</v>
      </c>
      <c r="D302" s="1" t="s">
        <v>3985</v>
      </c>
      <c r="E302" s="1" t="s">
        <v>602</v>
      </c>
      <c r="F302" s="1" t="str">
        <f>VLOOKUP(Table715[[#This Row],[نام کارشناس دفتر فنی]],Table1[],3,0)</f>
        <v>کارشناس عمران،خدمات صنعتی و ترانسپورت</v>
      </c>
      <c r="G302" s="1" t="s">
        <v>63</v>
      </c>
      <c r="H302" s="1" t="str">
        <f>VLOOKUP(Table715[[#This Row],[نام شخص کارشناس نظارت]],Table1[],3,0)</f>
        <v>کارشناس عمران نظارت</v>
      </c>
      <c r="I302" s="1">
        <f>COUNTIF(Table2[کد سیستم],Table715[[#This Row],[کد سیستم]])</f>
        <v>1</v>
      </c>
    </row>
    <row r="303" spans="1:9" x14ac:dyDescent="0.25">
      <c r="A303" s="1">
        <v>302</v>
      </c>
      <c r="B303" s="1" t="s">
        <v>2148</v>
      </c>
      <c r="C303" s="1" t="s">
        <v>2148</v>
      </c>
      <c r="D303" s="1" t="s">
        <v>3985</v>
      </c>
      <c r="E303" s="1" t="s">
        <v>602</v>
      </c>
      <c r="F303" s="1" t="str">
        <f>VLOOKUP(Table715[[#This Row],[نام کارشناس دفتر فنی]],Table1[],3,0)</f>
        <v>کارشناس عمران،خدمات صنعتی و ترانسپورت</v>
      </c>
      <c r="G303" s="1" t="s">
        <v>63</v>
      </c>
      <c r="H303" s="1" t="str">
        <f>VLOOKUP(Table715[[#This Row],[نام شخص کارشناس نظارت]],Table1[],3,0)</f>
        <v>کارشناس عمران نظارت</v>
      </c>
      <c r="I303" s="1">
        <f>COUNTIF(Table2[کد سیستم],Table715[[#This Row],[کد سیستم]])</f>
        <v>1</v>
      </c>
    </row>
    <row r="304" spans="1:9" x14ac:dyDescent="0.25">
      <c r="A304" s="1">
        <v>303</v>
      </c>
      <c r="B304" s="1" t="s">
        <v>2150</v>
      </c>
      <c r="C304" s="1" t="s">
        <v>2150</v>
      </c>
      <c r="D304" s="1" t="s">
        <v>3985</v>
      </c>
      <c r="E304" s="1" t="s">
        <v>602</v>
      </c>
      <c r="F304" s="1" t="str">
        <f>VLOOKUP(Table715[[#This Row],[نام کارشناس دفتر فنی]],Table1[],3,0)</f>
        <v>کارشناس عمران،خدمات صنعتی و ترانسپورت</v>
      </c>
      <c r="G304" s="1" t="s">
        <v>63</v>
      </c>
      <c r="H304" s="1" t="str">
        <f>VLOOKUP(Table715[[#This Row],[نام شخص کارشناس نظارت]],Table1[],3,0)</f>
        <v>کارشناس عمران نظارت</v>
      </c>
      <c r="I304" s="1">
        <f>COUNTIF(Table2[کد سیستم],Table715[[#This Row],[کد سیستم]])</f>
        <v>1</v>
      </c>
    </row>
    <row r="305" spans="1:9" x14ac:dyDescent="0.25">
      <c r="A305" s="1">
        <v>304</v>
      </c>
      <c r="B305" s="1" t="s">
        <v>2152</v>
      </c>
      <c r="C305" s="1" t="s">
        <v>2152</v>
      </c>
      <c r="D305" s="1" t="s">
        <v>3985</v>
      </c>
      <c r="E305" s="1" t="s">
        <v>602</v>
      </c>
      <c r="F305" s="1" t="str">
        <f>VLOOKUP(Table715[[#This Row],[نام کارشناس دفتر فنی]],Table1[],3,0)</f>
        <v>کارشناس عمران،خدمات صنعتی و ترانسپورت</v>
      </c>
      <c r="G305" s="1" t="s">
        <v>63</v>
      </c>
      <c r="H305" s="1" t="str">
        <f>VLOOKUP(Table715[[#This Row],[نام شخص کارشناس نظارت]],Table1[],3,0)</f>
        <v>کارشناس عمران نظارت</v>
      </c>
      <c r="I305" s="1">
        <f>COUNTIF(Table2[کد سیستم],Table715[[#This Row],[کد سیستم]])</f>
        <v>1</v>
      </c>
    </row>
    <row r="306" spans="1:9" x14ac:dyDescent="0.25">
      <c r="A306" s="1">
        <v>305</v>
      </c>
      <c r="B306" s="1" t="s">
        <v>2154</v>
      </c>
      <c r="C306" s="1" t="s">
        <v>2154</v>
      </c>
      <c r="D306" s="1" t="s">
        <v>3985</v>
      </c>
      <c r="E306" s="1" t="s">
        <v>602</v>
      </c>
      <c r="F306" s="1" t="str">
        <f>VLOOKUP(Table715[[#This Row],[نام کارشناس دفتر فنی]],Table1[],3,0)</f>
        <v>کارشناس عمران،خدمات صنعتی و ترانسپورت</v>
      </c>
      <c r="G306" s="1" t="s">
        <v>63</v>
      </c>
      <c r="H306" s="1" t="str">
        <f>VLOOKUP(Table715[[#This Row],[نام شخص کارشناس نظارت]],Table1[],3,0)</f>
        <v>کارشناس عمران نظارت</v>
      </c>
      <c r="I306" s="1">
        <f>COUNTIF(Table2[کد سیستم],Table715[[#This Row],[کد سیستم]])</f>
        <v>1</v>
      </c>
    </row>
    <row r="307" spans="1:9" x14ac:dyDescent="0.25">
      <c r="A307" s="1">
        <v>306</v>
      </c>
      <c r="B307" s="1" t="s">
        <v>2156</v>
      </c>
      <c r="C307" s="1" t="s">
        <v>2156</v>
      </c>
      <c r="D307" s="1" t="s">
        <v>3985</v>
      </c>
      <c r="E307" s="1" t="s">
        <v>602</v>
      </c>
      <c r="F307" s="1" t="str">
        <f>VLOOKUP(Table715[[#This Row],[نام کارشناس دفتر فنی]],Table1[],3,0)</f>
        <v>کارشناس عمران،خدمات صنعتی و ترانسپورت</v>
      </c>
      <c r="G307" s="1" t="s">
        <v>63</v>
      </c>
      <c r="H307" s="1" t="str">
        <f>VLOOKUP(Table715[[#This Row],[نام شخص کارشناس نظارت]],Table1[],3,0)</f>
        <v>کارشناس عمران نظارت</v>
      </c>
      <c r="I307" s="1">
        <f>COUNTIF(Table2[کد سیستم],Table715[[#This Row],[کد سیستم]])</f>
        <v>1</v>
      </c>
    </row>
    <row r="308" spans="1:9" x14ac:dyDescent="0.25">
      <c r="A308" s="1">
        <v>307</v>
      </c>
      <c r="B308" s="1" t="s">
        <v>2158</v>
      </c>
      <c r="C308" s="1" t="s">
        <v>2158</v>
      </c>
      <c r="D308" s="1" t="s">
        <v>3985</v>
      </c>
      <c r="E308" s="1" t="s">
        <v>602</v>
      </c>
      <c r="F308" s="1" t="str">
        <f>VLOOKUP(Table715[[#This Row],[نام کارشناس دفتر فنی]],Table1[],3,0)</f>
        <v>کارشناس عمران،خدمات صنعتی و ترانسپورت</v>
      </c>
      <c r="G308" s="1" t="s">
        <v>63</v>
      </c>
      <c r="H308" s="1" t="str">
        <f>VLOOKUP(Table715[[#This Row],[نام شخص کارشناس نظارت]],Table1[],3,0)</f>
        <v>کارشناس عمران نظارت</v>
      </c>
      <c r="I308" s="1">
        <f>COUNTIF(Table2[کد سیستم],Table715[[#This Row],[کد سیستم]])</f>
        <v>1</v>
      </c>
    </row>
    <row r="309" spans="1:9" x14ac:dyDescent="0.25">
      <c r="A309" s="1">
        <v>308</v>
      </c>
      <c r="B309" s="1" t="s">
        <v>2160</v>
      </c>
      <c r="C309" s="1" t="s">
        <v>2160</v>
      </c>
      <c r="D309" s="1" t="s">
        <v>3985</v>
      </c>
      <c r="E309" s="1" t="s">
        <v>602</v>
      </c>
      <c r="F309" s="1" t="str">
        <f>VLOOKUP(Table715[[#This Row],[نام کارشناس دفتر فنی]],Table1[],3,0)</f>
        <v>کارشناس عمران،خدمات صنعتی و ترانسپورت</v>
      </c>
      <c r="G309" s="1" t="s">
        <v>63</v>
      </c>
      <c r="H309" s="1" t="str">
        <f>VLOOKUP(Table715[[#This Row],[نام شخص کارشناس نظارت]],Table1[],3,0)</f>
        <v>کارشناس عمران نظارت</v>
      </c>
      <c r="I309" s="1">
        <f>COUNTIF(Table2[کد سیستم],Table715[[#This Row],[کد سیستم]])</f>
        <v>1</v>
      </c>
    </row>
    <row r="310" spans="1:9" x14ac:dyDescent="0.25">
      <c r="A310" s="1">
        <v>309</v>
      </c>
      <c r="B310" s="1" t="s">
        <v>2162</v>
      </c>
      <c r="C310" s="1" t="s">
        <v>2162</v>
      </c>
      <c r="D310" s="1" t="s">
        <v>3985</v>
      </c>
      <c r="E310" s="1" t="s">
        <v>602</v>
      </c>
      <c r="F310" s="1" t="str">
        <f>VLOOKUP(Table715[[#This Row],[نام کارشناس دفتر فنی]],Table1[],3,0)</f>
        <v>کارشناس عمران،خدمات صنعتی و ترانسپورت</v>
      </c>
      <c r="G310" s="1" t="s">
        <v>63</v>
      </c>
      <c r="H310" s="1" t="str">
        <f>VLOOKUP(Table715[[#This Row],[نام شخص کارشناس نظارت]],Table1[],3,0)</f>
        <v>کارشناس عمران نظارت</v>
      </c>
      <c r="I310" s="1">
        <f>COUNTIF(Table2[کد سیستم],Table715[[#This Row],[کد سیستم]])</f>
        <v>1</v>
      </c>
    </row>
    <row r="311" spans="1:9" x14ac:dyDescent="0.25">
      <c r="A311" s="1">
        <v>310</v>
      </c>
      <c r="B311" s="1" t="s">
        <v>2164</v>
      </c>
      <c r="C311" s="1" t="s">
        <v>2164</v>
      </c>
      <c r="D311" s="1" t="s">
        <v>3985</v>
      </c>
      <c r="E311" s="1" t="s">
        <v>602</v>
      </c>
      <c r="F311" s="1" t="str">
        <f>VLOOKUP(Table715[[#This Row],[نام کارشناس دفتر فنی]],Table1[],3,0)</f>
        <v>کارشناس عمران،خدمات صنعتی و ترانسپورت</v>
      </c>
      <c r="G311" s="1" t="s">
        <v>63</v>
      </c>
      <c r="H311" s="1" t="str">
        <f>VLOOKUP(Table715[[#This Row],[نام شخص کارشناس نظارت]],Table1[],3,0)</f>
        <v>کارشناس عمران نظارت</v>
      </c>
      <c r="I311" s="1">
        <f>COUNTIF(Table2[کد سیستم],Table715[[#This Row],[کد سیستم]])</f>
        <v>1</v>
      </c>
    </row>
    <row r="312" spans="1:9" x14ac:dyDescent="0.25">
      <c r="A312" s="1">
        <v>311</v>
      </c>
      <c r="B312" s="1" t="s">
        <v>2166</v>
      </c>
      <c r="C312" s="1" t="s">
        <v>2166</v>
      </c>
      <c r="D312" s="1" t="s">
        <v>3985</v>
      </c>
      <c r="E312" s="1" t="s">
        <v>602</v>
      </c>
      <c r="F312" s="1" t="str">
        <f>VLOOKUP(Table715[[#This Row],[نام کارشناس دفتر فنی]],Table1[],3,0)</f>
        <v>کارشناس عمران،خدمات صنعتی و ترانسپورت</v>
      </c>
      <c r="G312" s="1" t="s">
        <v>63</v>
      </c>
      <c r="H312" s="1" t="str">
        <f>VLOOKUP(Table715[[#This Row],[نام شخص کارشناس نظارت]],Table1[],3,0)</f>
        <v>کارشناس عمران نظارت</v>
      </c>
      <c r="I312" s="1">
        <f>COUNTIF(Table2[کد سیستم],Table715[[#This Row],[کد سیستم]])</f>
        <v>1</v>
      </c>
    </row>
    <row r="313" spans="1:9" x14ac:dyDescent="0.25">
      <c r="A313" s="1">
        <v>312</v>
      </c>
      <c r="B313" s="1" t="s">
        <v>2168</v>
      </c>
      <c r="C313" s="1" t="s">
        <v>2168</v>
      </c>
      <c r="D313" s="1" t="s">
        <v>3985</v>
      </c>
      <c r="E313" s="1" t="s">
        <v>602</v>
      </c>
      <c r="F313" s="1" t="str">
        <f>VLOOKUP(Table715[[#This Row],[نام کارشناس دفتر فنی]],Table1[],3,0)</f>
        <v>کارشناس عمران،خدمات صنعتی و ترانسپورت</v>
      </c>
      <c r="G313" s="1" t="s">
        <v>63</v>
      </c>
      <c r="H313" s="1" t="str">
        <f>VLOOKUP(Table715[[#This Row],[نام شخص کارشناس نظارت]],Table1[],3,0)</f>
        <v>کارشناس عمران نظارت</v>
      </c>
      <c r="I313" s="1">
        <f>COUNTIF(Table2[کد سیستم],Table715[[#This Row],[کد سیستم]])</f>
        <v>1</v>
      </c>
    </row>
    <row r="314" spans="1:9" x14ac:dyDescent="0.25">
      <c r="A314" s="1">
        <v>313</v>
      </c>
      <c r="B314" s="1" t="s">
        <v>2170</v>
      </c>
      <c r="C314" s="1" t="s">
        <v>2170</v>
      </c>
      <c r="D314" s="1" t="s">
        <v>3985</v>
      </c>
      <c r="E314" s="1" t="s">
        <v>602</v>
      </c>
      <c r="F314" s="1" t="str">
        <f>VLOOKUP(Table715[[#This Row],[نام کارشناس دفتر فنی]],Table1[],3,0)</f>
        <v>کارشناس عمران،خدمات صنعتی و ترانسپورت</v>
      </c>
      <c r="G314" s="1" t="s">
        <v>63</v>
      </c>
      <c r="H314" s="1" t="str">
        <f>VLOOKUP(Table715[[#This Row],[نام شخص کارشناس نظارت]],Table1[],3,0)</f>
        <v>کارشناس عمران نظارت</v>
      </c>
      <c r="I314" s="1">
        <f>COUNTIF(Table2[کد سیستم],Table715[[#This Row],[کد سیستم]])</f>
        <v>1</v>
      </c>
    </row>
    <row r="315" spans="1:9" x14ac:dyDescent="0.25">
      <c r="A315" s="1">
        <v>314</v>
      </c>
      <c r="B315" s="1" t="s">
        <v>2172</v>
      </c>
      <c r="C315" s="1" t="s">
        <v>2172</v>
      </c>
      <c r="D315" s="1" t="s">
        <v>3985</v>
      </c>
      <c r="E315" s="1" t="s">
        <v>602</v>
      </c>
      <c r="F315" s="1" t="str">
        <f>VLOOKUP(Table715[[#This Row],[نام کارشناس دفتر فنی]],Table1[],3,0)</f>
        <v>کارشناس عمران،خدمات صنعتی و ترانسپورت</v>
      </c>
      <c r="G315" s="1" t="s">
        <v>63</v>
      </c>
      <c r="H315" s="1" t="str">
        <f>VLOOKUP(Table715[[#This Row],[نام شخص کارشناس نظارت]],Table1[],3,0)</f>
        <v>کارشناس عمران نظارت</v>
      </c>
      <c r="I315" s="1">
        <f>COUNTIF(Table2[کد سیستم],Table715[[#This Row],[کد سیستم]])</f>
        <v>1</v>
      </c>
    </row>
    <row r="316" spans="1:9" x14ac:dyDescent="0.25">
      <c r="A316" s="1">
        <v>315</v>
      </c>
      <c r="B316" s="1" t="s">
        <v>2174</v>
      </c>
      <c r="C316" s="1" t="s">
        <v>2174</v>
      </c>
      <c r="D316" s="1" t="s">
        <v>3985</v>
      </c>
      <c r="E316" s="1" t="s">
        <v>602</v>
      </c>
      <c r="F316" s="1" t="str">
        <f>VLOOKUP(Table715[[#This Row],[نام کارشناس دفتر فنی]],Table1[],3,0)</f>
        <v>کارشناس عمران،خدمات صنعتی و ترانسپورت</v>
      </c>
      <c r="G316" s="1" t="s">
        <v>63</v>
      </c>
      <c r="H316" s="1" t="str">
        <f>VLOOKUP(Table715[[#This Row],[نام شخص کارشناس نظارت]],Table1[],3,0)</f>
        <v>کارشناس عمران نظارت</v>
      </c>
      <c r="I316" s="1">
        <f>COUNTIF(Table2[کد سیستم],Table715[[#This Row],[کد سیستم]])</f>
        <v>1</v>
      </c>
    </row>
    <row r="317" spans="1:9" x14ac:dyDescent="0.25">
      <c r="A317" s="1">
        <v>316</v>
      </c>
      <c r="B317" s="1" t="s">
        <v>2176</v>
      </c>
      <c r="C317" s="1" t="s">
        <v>2176</v>
      </c>
      <c r="D317" s="1" t="s">
        <v>3985</v>
      </c>
      <c r="E317" s="1" t="s">
        <v>602</v>
      </c>
      <c r="F317" s="1" t="str">
        <f>VLOOKUP(Table715[[#This Row],[نام کارشناس دفتر فنی]],Table1[],3,0)</f>
        <v>کارشناس عمران،خدمات صنعتی و ترانسپورت</v>
      </c>
      <c r="G317" s="1" t="s">
        <v>63</v>
      </c>
      <c r="H317" s="1" t="str">
        <f>VLOOKUP(Table715[[#This Row],[نام شخص کارشناس نظارت]],Table1[],3,0)</f>
        <v>کارشناس عمران نظارت</v>
      </c>
      <c r="I317" s="1">
        <f>COUNTIF(Table2[کد سیستم],Table715[[#This Row],[کد سیستم]])</f>
        <v>1</v>
      </c>
    </row>
    <row r="318" spans="1:9" x14ac:dyDescent="0.25">
      <c r="A318" s="1">
        <v>317</v>
      </c>
      <c r="B318" s="1" t="s">
        <v>2178</v>
      </c>
      <c r="C318" s="1" t="s">
        <v>2178</v>
      </c>
      <c r="D318" s="1" t="s">
        <v>3985</v>
      </c>
      <c r="E318" s="1" t="s">
        <v>602</v>
      </c>
      <c r="F318" s="1" t="str">
        <f>VLOOKUP(Table715[[#This Row],[نام کارشناس دفتر فنی]],Table1[],3,0)</f>
        <v>کارشناس عمران،خدمات صنعتی و ترانسپورت</v>
      </c>
      <c r="G318" s="1" t="s">
        <v>63</v>
      </c>
      <c r="H318" s="1" t="str">
        <f>VLOOKUP(Table715[[#This Row],[نام شخص کارشناس نظارت]],Table1[],3,0)</f>
        <v>کارشناس عمران نظارت</v>
      </c>
      <c r="I318" s="1">
        <f>COUNTIF(Table2[کد سیستم],Table715[[#This Row],[کد سیستم]])</f>
        <v>1</v>
      </c>
    </row>
    <row r="319" spans="1:9" x14ac:dyDescent="0.25">
      <c r="A319" s="1">
        <v>318</v>
      </c>
      <c r="B319" s="1" t="s">
        <v>2180</v>
      </c>
      <c r="C319" s="1" t="s">
        <v>2180</v>
      </c>
      <c r="D319" s="1" t="s">
        <v>3985</v>
      </c>
      <c r="E319" s="1" t="s">
        <v>602</v>
      </c>
      <c r="F319" s="1" t="str">
        <f>VLOOKUP(Table715[[#This Row],[نام کارشناس دفتر فنی]],Table1[],3,0)</f>
        <v>کارشناس عمران،خدمات صنعتی و ترانسپورت</v>
      </c>
      <c r="G319" s="1" t="s">
        <v>63</v>
      </c>
      <c r="H319" s="1" t="str">
        <f>VLOOKUP(Table715[[#This Row],[نام شخص کارشناس نظارت]],Table1[],3,0)</f>
        <v>کارشناس عمران نظارت</v>
      </c>
      <c r="I319" s="1">
        <f>COUNTIF(Table2[کد سیستم],Table715[[#This Row],[کد سیستم]])</f>
        <v>1</v>
      </c>
    </row>
    <row r="320" spans="1:9" x14ac:dyDescent="0.25">
      <c r="A320" s="1">
        <v>319</v>
      </c>
      <c r="B320" s="1" t="s">
        <v>2182</v>
      </c>
      <c r="C320" s="1" t="s">
        <v>2182</v>
      </c>
      <c r="D320" s="1" t="s">
        <v>3985</v>
      </c>
      <c r="E320" s="1" t="s">
        <v>602</v>
      </c>
      <c r="F320" s="1" t="str">
        <f>VLOOKUP(Table715[[#This Row],[نام کارشناس دفتر فنی]],Table1[],3,0)</f>
        <v>کارشناس عمران،خدمات صنعتی و ترانسپورت</v>
      </c>
      <c r="G320" s="1" t="s">
        <v>63</v>
      </c>
      <c r="H320" s="1" t="str">
        <f>VLOOKUP(Table715[[#This Row],[نام شخص کارشناس نظارت]],Table1[],3,0)</f>
        <v>کارشناس عمران نظارت</v>
      </c>
      <c r="I320" s="1">
        <f>COUNTIF(Table2[کد سیستم],Table715[[#This Row],[کد سیستم]])</f>
        <v>1</v>
      </c>
    </row>
    <row r="321" spans="1:9" x14ac:dyDescent="0.25">
      <c r="A321" s="1">
        <v>320</v>
      </c>
      <c r="B321" s="1" t="s">
        <v>2184</v>
      </c>
      <c r="C321" s="1" t="s">
        <v>2184</v>
      </c>
      <c r="D321" s="1" t="s">
        <v>3985</v>
      </c>
      <c r="E321" s="1" t="s">
        <v>602</v>
      </c>
      <c r="F321" s="1" t="str">
        <f>VLOOKUP(Table715[[#This Row],[نام کارشناس دفتر فنی]],Table1[],3,0)</f>
        <v>کارشناس عمران،خدمات صنعتی و ترانسپورت</v>
      </c>
      <c r="G321" s="1" t="s">
        <v>63</v>
      </c>
      <c r="H321" s="1" t="str">
        <f>VLOOKUP(Table715[[#This Row],[نام شخص کارشناس نظارت]],Table1[],3,0)</f>
        <v>کارشناس عمران نظارت</v>
      </c>
      <c r="I321" s="1">
        <f>COUNTIF(Table2[کد سیستم],Table715[[#This Row],[کد سیستم]])</f>
        <v>1</v>
      </c>
    </row>
    <row r="322" spans="1:9" x14ac:dyDescent="0.25">
      <c r="A322" s="1">
        <v>321</v>
      </c>
      <c r="B322" s="1" t="s">
        <v>2186</v>
      </c>
      <c r="C322" s="1" t="s">
        <v>2186</v>
      </c>
      <c r="D322" s="1" t="s">
        <v>3985</v>
      </c>
      <c r="E322" s="1" t="s">
        <v>602</v>
      </c>
      <c r="F322" s="1" t="str">
        <f>VLOOKUP(Table715[[#This Row],[نام کارشناس دفتر فنی]],Table1[],3,0)</f>
        <v>کارشناس عمران،خدمات صنعتی و ترانسپورت</v>
      </c>
      <c r="G322" s="1" t="s">
        <v>63</v>
      </c>
      <c r="H322" s="1" t="str">
        <f>VLOOKUP(Table715[[#This Row],[نام شخص کارشناس نظارت]],Table1[],3,0)</f>
        <v>کارشناس عمران نظارت</v>
      </c>
      <c r="I322" s="1">
        <f>COUNTIF(Table2[کد سیستم],Table715[[#This Row],[کد سیستم]])</f>
        <v>1</v>
      </c>
    </row>
    <row r="323" spans="1:9" x14ac:dyDescent="0.25">
      <c r="A323" s="1">
        <v>322</v>
      </c>
      <c r="B323" s="1" t="s">
        <v>2188</v>
      </c>
      <c r="C323" s="1" t="s">
        <v>2188</v>
      </c>
      <c r="D323" s="1" t="s">
        <v>3985</v>
      </c>
      <c r="E323" s="1" t="s">
        <v>602</v>
      </c>
      <c r="F323" s="1" t="str">
        <f>VLOOKUP(Table715[[#This Row],[نام کارشناس دفتر فنی]],Table1[],3,0)</f>
        <v>کارشناس عمران،خدمات صنعتی و ترانسپورت</v>
      </c>
      <c r="G323" s="1" t="s">
        <v>63</v>
      </c>
      <c r="H323" s="1" t="str">
        <f>VLOOKUP(Table715[[#This Row],[نام شخص کارشناس نظارت]],Table1[],3,0)</f>
        <v>کارشناس عمران نظارت</v>
      </c>
      <c r="I323" s="1">
        <f>COUNTIF(Table2[کد سیستم],Table715[[#This Row],[کد سیستم]])</f>
        <v>1</v>
      </c>
    </row>
    <row r="324" spans="1:9" x14ac:dyDescent="0.25">
      <c r="A324" s="1">
        <v>323</v>
      </c>
      <c r="B324" s="1" t="s">
        <v>2190</v>
      </c>
      <c r="C324" s="1" t="s">
        <v>2190</v>
      </c>
      <c r="D324" s="1" t="s">
        <v>3985</v>
      </c>
      <c r="E324" s="1" t="s">
        <v>602</v>
      </c>
      <c r="F324" s="1" t="str">
        <f>VLOOKUP(Table715[[#This Row],[نام کارشناس دفتر فنی]],Table1[],3,0)</f>
        <v>کارشناس عمران،خدمات صنعتی و ترانسپورت</v>
      </c>
      <c r="G324" s="1" t="s">
        <v>63</v>
      </c>
      <c r="H324" s="1" t="str">
        <f>VLOOKUP(Table715[[#This Row],[نام شخص کارشناس نظارت]],Table1[],3,0)</f>
        <v>کارشناس عمران نظارت</v>
      </c>
      <c r="I324" s="1">
        <f>COUNTIF(Table2[کد سیستم],Table715[[#This Row],[کد سیستم]])</f>
        <v>1</v>
      </c>
    </row>
    <row r="325" spans="1:9" x14ac:dyDescent="0.25">
      <c r="A325" s="1">
        <v>324</v>
      </c>
      <c r="B325" s="1" t="s">
        <v>2192</v>
      </c>
      <c r="C325" s="1" t="s">
        <v>2192</v>
      </c>
      <c r="D325" s="1" t="s">
        <v>3985</v>
      </c>
      <c r="E325" s="1" t="s">
        <v>602</v>
      </c>
      <c r="F325" s="1" t="str">
        <f>VLOOKUP(Table715[[#This Row],[نام کارشناس دفتر فنی]],Table1[],3,0)</f>
        <v>کارشناس عمران،خدمات صنعتی و ترانسپورت</v>
      </c>
      <c r="G325" s="1" t="s">
        <v>63</v>
      </c>
      <c r="H325" s="1" t="str">
        <f>VLOOKUP(Table715[[#This Row],[نام شخص کارشناس نظارت]],Table1[],3,0)</f>
        <v>کارشناس عمران نظارت</v>
      </c>
      <c r="I325" s="1">
        <f>COUNTIF(Table2[کد سیستم],Table715[[#This Row],[کد سیستم]])</f>
        <v>1</v>
      </c>
    </row>
    <row r="326" spans="1:9" x14ac:dyDescent="0.25">
      <c r="A326" s="1">
        <v>325</v>
      </c>
      <c r="B326" s="1" t="s">
        <v>2194</v>
      </c>
      <c r="C326" s="1" t="s">
        <v>2194</v>
      </c>
      <c r="D326" s="1" t="s">
        <v>3985</v>
      </c>
      <c r="E326" s="1" t="s">
        <v>602</v>
      </c>
      <c r="F326" s="1" t="str">
        <f>VLOOKUP(Table715[[#This Row],[نام کارشناس دفتر فنی]],Table1[],3,0)</f>
        <v>کارشناس عمران،خدمات صنعتی و ترانسپورت</v>
      </c>
      <c r="G326" s="1" t="s">
        <v>63</v>
      </c>
      <c r="H326" s="1" t="str">
        <f>VLOOKUP(Table715[[#This Row],[نام شخص کارشناس نظارت]],Table1[],3,0)</f>
        <v>کارشناس عمران نظارت</v>
      </c>
      <c r="I326" s="1">
        <f>COUNTIF(Table2[کد سیستم],Table715[[#This Row],[کد سیستم]])</f>
        <v>1</v>
      </c>
    </row>
    <row r="327" spans="1:9" x14ac:dyDescent="0.25">
      <c r="A327" s="1">
        <v>326</v>
      </c>
      <c r="B327" s="1" t="s">
        <v>2196</v>
      </c>
      <c r="C327" s="1" t="s">
        <v>2196</v>
      </c>
      <c r="D327" s="1" t="s">
        <v>3985</v>
      </c>
      <c r="E327" s="1" t="s">
        <v>602</v>
      </c>
      <c r="F327" s="1" t="str">
        <f>VLOOKUP(Table715[[#This Row],[نام کارشناس دفتر فنی]],Table1[],3,0)</f>
        <v>کارشناس عمران،خدمات صنعتی و ترانسپورت</v>
      </c>
      <c r="G327" s="1" t="s">
        <v>63</v>
      </c>
      <c r="H327" s="1" t="str">
        <f>VLOOKUP(Table715[[#This Row],[نام شخص کارشناس نظارت]],Table1[],3,0)</f>
        <v>کارشناس عمران نظارت</v>
      </c>
      <c r="I327" s="1">
        <f>COUNTIF(Table2[کد سیستم],Table715[[#This Row],[کد سیستم]])</f>
        <v>1</v>
      </c>
    </row>
    <row r="328" spans="1:9" x14ac:dyDescent="0.25">
      <c r="A328" s="1">
        <v>327</v>
      </c>
      <c r="B328" s="1" t="s">
        <v>2198</v>
      </c>
      <c r="C328" s="1" t="s">
        <v>2198</v>
      </c>
      <c r="D328" s="1" t="s">
        <v>3985</v>
      </c>
      <c r="E328" s="1" t="s">
        <v>602</v>
      </c>
      <c r="F328" s="1" t="str">
        <f>VLOOKUP(Table715[[#This Row],[نام کارشناس دفتر فنی]],Table1[],3,0)</f>
        <v>کارشناس عمران،خدمات صنعتی و ترانسپورت</v>
      </c>
      <c r="G328" s="1" t="s">
        <v>63</v>
      </c>
      <c r="H328" s="1" t="str">
        <f>VLOOKUP(Table715[[#This Row],[نام شخص کارشناس نظارت]],Table1[],3,0)</f>
        <v>کارشناس عمران نظارت</v>
      </c>
      <c r="I328" s="1">
        <f>COUNTIF(Table2[کد سیستم],Table715[[#This Row],[کد سیستم]])</f>
        <v>1</v>
      </c>
    </row>
    <row r="329" spans="1:9" x14ac:dyDescent="0.25">
      <c r="A329" s="1">
        <v>328</v>
      </c>
      <c r="B329" s="1" t="s">
        <v>2200</v>
      </c>
      <c r="C329" s="1" t="s">
        <v>2200</v>
      </c>
      <c r="D329" s="1" t="s">
        <v>3985</v>
      </c>
      <c r="E329" s="1" t="s">
        <v>602</v>
      </c>
      <c r="F329" s="1" t="str">
        <f>VLOOKUP(Table715[[#This Row],[نام کارشناس دفتر فنی]],Table1[],3,0)</f>
        <v>کارشناس عمران،خدمات صنعتی و ترانسپورت</v>
      </c>
      <c r="G329" s="1" t="s">
        <v>63</v>
      </c>
      <c r="H329" s="1" t="str">
        <f>VLOOKUP(Table715[[#This Row],[نام شخص کارشناس نظارت]],Table1[],3,0)</f>
        <v>کارشناس عمران نظارت</v>
      </c>
      <c r="I329" s="1">
        <f>COUNTIF(Table2[کد سیستم],Table715[[#This Row],[کد سیستم]])</f>
        <v>1</v>
      </c>
    </row>
    <row r="330" spans="1:9" x14ac:dyDescent="0.25">
      <c r="A330" s="1">
        <v>329</v>
      </c>
      <c r="B330" s="1" t="s">
        <v>2202</v>
      </c>
      <c r="C330" s="1" t="s">
        <v>2202</v>
      </c>
      <c r="D330" s="1" t="s">
        <v>3985</v>
      </c>
      <c r="E330" s="1" t="s">
        <v>602</v>
      </c>
      <c r="F330" s="1" t="str">
        <f>VLOOKUP(Table715[[#This Row],[نام کارشناس دفتر فنی]],Table1[],3,0)</f>
        <v>کارشناس عمران،خدمات صنعتی و ترانسپورت</v>
      </c>
      <c r="G330" s="1" t="s">
        <v>63</v>
      </c>
      <c r="H330" s="1" t="str">
        <f>VLOOKUP(Table715[[#This Row],[نام شخص کارشناس نظارت]],Table1[],3,0)</f>
        <v>کارشناس عمران نظارت</v>
      </c>
      <c r="I330" s="1">
        <f>COUNTIF(Table2[کد سیستم],Table715[[#This Row],[کد سیستم]])</f>
        <v>1</v>
      </c>
    </row>
    <row r="331" spans="1:9" x14ac:dyDescent="0.25">
      <c r="A331" s="1">
        <v>330</v>
      </c>
      <c r="B331" s="1" t="s">
        <v>2204</v>
      </c>
      <c r="C331" s="1" t="s">
        <v>2204</v>
      </c>
      <c r="D331" s="1" t="s">
        <v>3985</v>
      </c>
      <c r="E331" s="1" t="s">
        <v>602</v>
      </c>
      <c r="F331" s="1" t="str">
        <f>VLOOKUP(Table715[[#This Row],[نام کارشناس دفتر فنی]],Table1[],3,0)</f>
        <v>کارشناس عمران،خدمات صنعتی و ترانسپورت</v>
      </c>
      <c r="G331" s="1" t="s">
        <v>63</v>
      </c>
      <c r="H331" s="1" t="str">
        <f>VLOOKUP(Table715[[#This Row],[نام شخص کارشناس نظارت]],Table1[],3,0)</f>
        <v>کارشناس عمران نظارت</v>
      </c>
      <c r="I331" s="1">
        <f>COUNTIF(Table2[کد سیستم],Table715[[#This Row],[کد سیستم]])</f>
        <v>1</v>
      </c>
    </row>
    <row r="332" spans="1:9" x14ac:dyDescent="0.25">
      <c r="A332" s="1">
        <v>331</v>
      </c>
      <c r="B332" s="1" t="s">
        <v>2206</v>
      </c>
      <c r="C332" s="1" t="s">
        <v>2206</v>
      </c>
      <c r="D332" s="1" t="s">
        <v>3985</v>
      </c>
      <c r="E332" s="1" t="s">
        <v>602</v>
      </c>
      <c r="F332" s="1" t="str">
        <f>VLOOKUP(Table715[[#This Row],[نام کارشناس دفتر فنی]],Table1[],3,0)</f>
        <v>کارشناس عمران،خدمات صنعتی و ترانسپورت</v>
      </c>
      <c r="G332" s="1" t="s">
        <v>63</v>
      </c>
      <c r="H332" s="1" t="str">
        <f>VLOOKUP(Table715[[#This Row],[نام شخص کارشناس نظارت]],Table1[],3,0)</f>
        <v>کارشناس عمران نظارت</v>
      </c>
      <c r="I332" s="1">
        <f>COUNTIF(Table2[کد سیستم],Table715[[#This Row],[کد سیستم]])</f>
        <v>1</v>
      </c>
    </row>
    <row r="333" spans="1:9" x14ac:dyDescent="0.25">
      <c r="A333" s="1">
        <v>332</v>
      </c>
      <c r="B333" s="1" t="s">
        <v>2208</v>
      </c>
      <c r="C333" s="1" t="s">
        <v>2208</v>
      </c>
      <c r="D333" s="1" t="s">
        <v>3985</v>
      </c>
      <c r="E333" s="1" t="s">
        <v>602</v>
      </c>
      <c r="F333" s="1" t="str">
        <f>VLOOKUP(Table715[[#This Row],[نام کارشناس دفتر فنی]],Table1[],3,0)</f>
        <v>کارشناس عمران،خدمات صنعتی و ترانسپورت</v>
      </c>
      <c r="G333" s="1" t="s">
        <v>63</v>
      </c>
      <c r="H333" s="1" t="str">
        <f>VLOOKUP(Table715[[#This Row],[نام شخص کارشناس نظارت]],Table1[],3,0)</f>
        <v>کارشناس عمران نظارت</v>
      </c>
      <c r="I333" s="1">
        <f>COUNTIF(Table2[کد سیستم],Table715[[#This Row],[کد سیستم]])</f>
        <v>1</v>
      </c>
    </row>
    <row r="334" spans="1:9" x14ac:dyDescent="0.25">
      <c r="A334" s="1">
        <v>333</v>
      </c>
      <c r="B334" s="1" t="s">
        <v>2210</v>
      </c>
      <c r="C334" s="1" t="s">
        <v>2210</v>
      </c>
      <c r="D334" s="1" t="s">
        <v>3985</v>
      </c>
      <c r="E334" s="1" t="s">
        <v>602</v>
      </c>
      <c r="F334" s="1" t="str">
        <f>VLOOKUP(Table715[[#This Row],[نام کارشناس دفتر فنی]],Table1[],3,0)</f>
        <v>کارشناس عمران،خدمات صنعتی و ترانسپورت</v>
      </c>
      <c r="G334" s="1" t="s">
        <v>63</v>
      </c>
      <c r="H334" s="1" t="str">
        <f>VLOOKUP(Table715[[#This Row],[نام شخص کارشناس نظارت]],Table1[],3,0)</f>
        <v>کارشناس عمران نظارت</v>
      </c>
      <c r="I334" s="1">
        <f>COUNTIF(Table2[کد سیستم],Table715[[#This Row],[کد سیستم]])</f>
        <v>1</v>
      </c>
    </row>
    <row r="335" spans="1:9" x14ac:dyDescent="0.25">
      <c r="A335" s="1">
        <v>334</v>
      </c>
      <c r="B335" s="1" t="s">
        <v>2212</v>
      </c>
      <c r="C335" s="1" t="s">
        <v>2212</v>
      </c>
      <c r="D335" s="1" t="s">
        <v>3985</v>
      </c>
      <c r="E335" s="1" t="s">
        <v>602</v>
      </c>
      <c r="F335" s="1" t="str">
        <f>VLOOKUP(Table715[[#This Row],[نام کارشناس دفتر فنی]],Table1[],3,0)</f>
        <v>کارشناس عمران،خدمات صنعتی و ترانسپورت</v>
      </c>
      <c r="G335" s="1" t="s">
        <v>63</v>
      </c>
      <c r="H335" s="1" t="str">
        <f>VLOOKUP(Table715[[#This Row],[نام شخص کارشناس نظارت]],Table1[],3,0)</f>
        <v>کارشناس عمران نظارت</v>
      </c>
      <c r="I335" s="1">
        <f>COUNTIF(Table2[کد سیستم],Table715[[#This Row],[کد سیستم]])</f>
        <v>1</v>
      </c>
    </row>
    <row r="336" spans="1:9" x14ac:dyDescent="0.25">
      <c r="A336" s="1">
        <v>335</v>
      </c>
      <c r="B336" s="1" t="s">
        <v>2214</v>
      </c>
      <c r="C336" s="1" t="s">
        <v>2214</v>
      </c>
      <c r="D336" s="1" t="s">
        <v>3985</v>
      </c>
      <c r="E336" s="1" t="s">
        <v>602</v>
      </c>
      <c r="F336" s="1" t="str">
        <f>VLOOKUP(Table715[[#This Row],[نام کارشناس دفتر فنی]],Table1[],3,0)</f>
        <v>کارشناس عمران،خدمات صنعتی و ترانسپورت</v>
      </c>
      <c r="G336" s="1" t="s">
        <v>63</v>
      </c>
      <c r="H336" s="1" t="str">
        <f>VLOOKUP(Table715[[#This Row],[نام شخص کارشناس نظارت]],Table1[],3,0)</f>
        <v>کارشناس عمران نظارت</v>
      </c>
      <c r="I336" s="1">
        <f>COUNTIF(Table2[کد سیستم],Table715[[#This Row],[کد سیستم]])</f>
        <v>1</v>
      </c>
    </row>
    <row r="337" spans="1:9" x14ac:dyDescent="0.25">
      <c r="A337" s="1">
        <v>336</v>
      </c>
      <c r="B337" s="1" t="s">
        <v>2216</v>
      </c>
      <c r="C337" s="1" t="s">
        <v>2216</v>
      </c>
      <c r="D337" s="1" t="s">
        <v>3985</v>
      </c>
      <c r="E337" s="1" t="s">
        <v>602</v>
      </c>
      <c r="F337" s="1" t="str">
        <f>VLOOKUP(Table715[[#This Row],[نام کارشناس دفتر فنی]],Table1[],3,0)</f>
        <v>کارشناس عمران،خدمات صنعتی و ترانسپورت</v>
      </c>
      <c r="G337" s="1" t="s">
        <v>63</v>
      </c>
      <c r="H337" s="1" t="str">
        <f>VLOOKUP(Table715[[#This Row],[نام شخص کارشناس نظارت]],Table1[],3,0)</f>
        <v>کارشناس عمران نظارت</v>
      </c>
      <c r="I337" s="1">
        <f>COUNTIF(Table2[کد سیستم],Table715[[#This Row],[کد سیستم]])</f>
        <v>1</v>
      </c>
    </row>
    <row r="338" spans="1:9" x14ac:dyDescent="0.25">
      <c r="A338" s="1">
        <v>337</v>
      </c>
      <c r="B338" s="1" t="s">
        <v>2218</v>
      </c>
      <c r="C338" s="1" t="s">
        <v>2218</v>
      </c>
      <c r="D338" s="1" t="s">
        <v>3985</v>
      </c>
      <c r="E338" s="1" t="s">
        <v>602</v>
      </c>
      <c r="F338" s="1" t="str">
        <f>VLOOKUP(Table715[[#This Row],[نام کارشناس دفتر فنی]],Table1[],3,0)</f>
        <v>کارشناس عمران،خدمات صنعتی و ترانسپورت</v>
      </c>
      <c r="G338" s="1" t="s">
        <v>63</v>
      </c>
      <c r="H338" s="1" t="str">
        <f>VLOOKUP(Table715[[#This Row],[نام شخص کارشناس نظارت]],Table1[],3,0)</f>
        <v>کارشناس عمران نظارت</v>
      </c>
      <c r="I338" s="1">
        <f>COUNTIF(Table2[کد سیستم],Table715[[#This Row],[کد سیستم]])</f>
        <v>1</v>
      </c>
    </row>
    <row r="339" spans="1:9" x14ac:dyDescent="0.25">
      <c r="A339" s="1">
        <v>338</v>
      </c>
      <c r="B339" s="1" t="s">
        <v>2220</v>
      </c>
      <c r="C339" s="1" t="s">
        <v>2220</v>
      </c>
      <c r="D339" s="1" t="s">
        <v>3985</v>
      </c>
      <c r="E339" s="1" t="s">
        <v>602</v>
      </c>
      <c r="F339" s="1" t="str">
        <f>VLOOKUP(Table715[[#This Row],[نام کارشناس دفتر فنی]],Table1[],3,0)</f>
        <v>کارشناس عمران،خدمات صنعتی و ترانسپورت</v>
      </c>
      <c r="G339" s="1" t="s">
        <v>63</v>
      </c>
      <c r="H339" s="1" t="str">
        <f>VLOOKUP(Table715[[#This Row],[نام شخص کارشناس نظارت]],Table1[],3,0)</f>
        <v>کارشناس عمران نظارت</v>
      </c>
      <c r="I339" s="1">
        <f>COUNTIF(Table2[کد سیستم],Table715[[#This Row],[کد سیستم]])</f>
        <v>1</v>
      </c>
    </row>
    <row r="340" spans="1:9" x14ac:dyDescent="0.25">
      <c r="A340" s="1">
        <v>339</v>
      </c>
      <c r="B340" s="1" t="s">
        <v>2222</v>
      </c>
      <c r="C340" s="1" t="s">
        <v>2222</v>
      </c>
      <c r="D340" s="1" t="s">
        <v>3985</v>
      </c>
      <c r="E340" s="1" t="s">
        <v>602</v>
      </c>
      <c r="F340" s="1" t="str">
        <f>VLOOKUP(Table715[[#This Row],[نام کارشناس دفتر فنی]],Table1[],3,0)</f>
        <v>کارشناس عمران،خدمات صنعتی و ترانسپورت</v>
      </c>
      <c r="G340" s="1" t="s">
        <v>63</v>
      </c>
      <c r="H340" s="1" t="str">
        <f>VLOOKUP(Table715[[#This Row],[نام شخص کارشناس نظارت]],Table1[],3,0)</f>
        <v>کارشناس عمران نظارت</v>
      </c>
      <c r="I340" s="1">
        <f>COUNTIF(Table2[کد سیستم],Table715[[#This Row],[کد سیستم]])</f>
        <v>1</v>
      </c>
    </row>
    <row r="341" spans="1:9" x14ac:dyDescent="0.25">
      <c r="A341" s="1">
        <v>340</v>
      </c>
      <c r="B341" s="1" t="s">
        <v>2224</v>
      </c>
      <c r="C341" s="1" t="s">
        <v>2224</v>
      </c>
      <c r="D341" s="1" t="s">
        <v>3985</v>
      </c>
      <c r="E341" s="1" t="s">
        <v>602</v>
      </c>
      <c r="F341" s="1" t="str">
        <f>VLOOKUP(Table715[[#This Row],[نام کارشناس دفتر فنی]],Table1[],3,0)</f>
        <v>کارشناس عمران،خدمات صنعتی و ترانسپورت</v>
      </c>
      <c r="G341" s="1" t="s">
        <v>63</v>
      </c>
      <c r="H341" s="1" t="str">
        <f>VLOOKUP(Table715[[#This Row],[نام شخص کارشناس نظارت]],Table1[],3,0)</f>
        <v>کارشناس عمران نظارت</v>
      </c>
      <c r="I341" s="1">
        <f>COUNTIF(Table2[کد سیستم],Table715[[#This Row],[کد سیستم]])</f>
        <v>1</v>
      </c>
    </row>
    <row r="342" spans="1:9" x14ac:dyDescent="0.25">
      <c r="A342" s="1">
        <v>341</v>
      </c>
      <c r="B342" s="1" t="s">
        <v>2226</v>
      </c>
      <c r="C342" s="1" t="s">
        <v>2226</v>
      </c>
      <c r="D342" s="1" t="s">
        <v>3985</v>
      </c>
      <c r="E342" s="1" t="s">
        <v>602</v>
      </c>
      <c r="F342" s="1" t="str">
        <f>VLOOKUP(Table715[[#This Row],[نام کارشناس دفتر فنی]],Table1[],3,0)</f>
        <v>کارشناس عمران،خدمات صنعتی و ترانسپورت</v>
      </c>
      <c r="G342" s="1" t="s">
        <v>63</v>
      </c>
      <c r="H342" s="1" t="str">
        <f>VLOOKUP(Table715[[#This Row],[نام شخص کارشناس نظارت]],Table1[],3,0)</f>
        <v>کارشناس عمران نظارت</v>
      </c>
      <c r="I342" s="1">
        <f>COUNTIF(Table2[کد سیستم],Table715[[#This Row],[کد سیستم]])</f>
        <v>1</v>
      </c>
    </row>
    <row r="343" spans="1:9" x14ac:dyDescent="0.25">
      <c r="A343" s="1">
        <v>342</v>
      </c>
      <c r="B343" s="1" t="s">
        <v>2228</v>
      </c>
      <c r="C343" s="1" t="s">
        <v>2228</v>
      </c>
      <c r="D343" s="1" t="s">
        <v>3985</v>
      </c>
      <c r="E343" s="1" t="s">
        <v>602</v>
      </c>
      <c r="F343" s="1" t="str">
        <f>VLOOKUP(Table715[[#This Row],[نام کارشناس دفتر فنی]],Table1[],3,0)</f>
        <v>کارشناس عمران،خدمات صنعتی و ترانسپورت</v>
      </c>
      <c r="G343" s="1" t="s">
        <v>63</v>
      </c>
      <c r="H343" s="1" t="str">
        <f>VLOOKUP(Table715[[#This Row],[نام شخص کارشناس نظارت]],Table1[],3,0)</f>
        <v>کارشناس عمران نظارت</v>
      </c>
      <c r="I343" s="1">
        <f>COUNTIF(Table2[کد سیستم],Table715[[#This Row],[کد سیستم]])</f>
        <v>1</v>
      </c>
    </row>
    <row r="344" spans="1:9" x14ac:dyDescent="0.25">
      <c r="A344" s="1">
        <v>343</v>
      </c>
      <c r="B344" s="1" t="s">
        <v>2230</v>
      </c>
      <c r="C344" s="1" t="s">
        <v>2230</v>
      </c>
      <c r="D344" s="1" t="s">
        <v>3985</v>
      </c>
      <c r="E344" s="1" t="s">
        <v>602</v>
      </c>
      <c r="F344" s="1" t="str">
        <f>VLOOKUP(Table715[[#This Row],[نام کارشناس دفتر فنی]],Table1[],3,0)</f>
        <v>کارشناس عمران،خدمات صنعتی و ترانسپورت</v>
      </c>
      <c r="G344" s="1" t="s">
        <v>63</v>
      </c>
      <c r="H344" s="1" t="str">
        <f>VLOOKUP(Table715[[#This Row],[نام شخص کارشناس نظارت]],Table1[],3,0)</f>
        <v>کارشناس عمران نظارت</v>
      </c>
      <c r="I344" s="1">
        <f>COUNTIF(Table2[کد سیستم],Table715[[#This Row],[کد سیستم]])</f>
        <v>1</v>
      </c>
    </row>
    <row r="345" spans="1:9" x14ac:dyDescent="0.25">
      <c r="A345" s="1">
        <v>344</v>
      </c>
      <c r="B345" s="1" t="s">
        <v>2232</v>
      </c>
      <c r="C345" s="1" t="s">
        <v>2232</v>
      </c>
      <c r="D345" s="1" t="s">
        <v>3985</v>
      </c>
      <c r="E345" s="1" t="s">
        <v>602</v>
      </c>
      <c r="F345" s="1" t="str">
        <f>VLOOKUP(Table715[[#This Row],[نام کارشناس دفتر فنی]],Table1[],3,0)</f>
        <v>کارشناس عمران،خدمات صنعتی و ترانسپورت</v>
      </c>
      <c r="G345" s="1" t="s">
        <v>63</v>
      </c>
      <c r="H345" s="1" t="str">
        <f>VLOOKUP(Table715[[#This Row],[نام شخص کارشناس نظارت]],Table1[],3,0)</f>
        <v>کارشناس عمران نظارت</v>
      </c>
      <c r="I345" s="1">
        <f>COUNTIF(Table2[کد سیستم],Table715[[#This Row],[کد سیستم]])</f>
        <v>1</v>
      </c>
    </row>
    <row r="346" spans="1:9" x14ac:dyDescent="0.25">
      <c r="A346" s="1">
        <v>345</v>
      </c>
      <c r="B346" s="1" t="s">
        <v>2234</v>
      </c>
      <c r="C346" s="1" t="s">
        <v>2234</v>
      </c>
      <c r="D346" s="1" t="s">
        <v>3985</v>
      </c>
      <c r="E346" s="1" t="s">
        <v>602</v>
      </c>
      <c r="F346" s="1" t="str">
        <f>VLOOKUP(Table715[[#This Row],[نام کارشناس دفتر فنی]],Table1[],3,0)</f>
        <v>کارشناس عمران،خدمات صنعتی و ترانسپورت</v>
      </c>
      <c r="G346" s="1" t="s">
        <v>63</v>
      </c>
      <c r="H346" s="1" t="str">
        <f>VLOOKUP(Table715[[#This Row],[نام شخص کارشناس نظارت]],Table1[],3,0)</f>
        <v>کارشناس عمران نظارت</v>
      </c>
      <c r="I346" s="1">
        <f>COUNTIF(Table2[کد سیستم],Table715[[#This Row],[کد سیستم]])</f>
        <v>1</v>
      </c>
    </row>
    <row r="347" spans="1:9" x14ac:dyDescent="0.25">
      <c r="A347" s="1">
        <v>346</v>
      </c>
      <c r="B347" s="1" t="s">
        <v>2236</v>
      </c>
      <c r="C347" s="1" t="s">
        <v>2236</v>
      </c>
      <c r="D347" s="1" t="s">
        <v>3985</v>
      </c>
      <c r="E347" s="1" t="s">
        <v>602</v>
      </c>
      <c r="F347" s="1" t="str">
        <f>VLOOKUP(Table715[[#This Row],[نام کارشناس دفتر فنی]],Table1[],3,0)</f>
        <v>کارشناس عمران،خدمات صنعتی و ترانسپورت</v>
      </c>
      <c r="G347" s="1" t="s">
        <v>63</v>
      </c>
      <c r="H347" s="1" t="str">
        <f>VLOOKUP(Table715[[#This Row],[نام شخص کارشناس نظارت]],Table1[],3,0)</f>
        <v>کارشناس عمران نظارت</v>
      </c>
      <c r="I347" s="1">
        <f>COUNTIF(Table2[کد سیستم],Table715[[#This Row],[کد سیستم]])</f>
        <v>1</v>
      </c>
    </row>
    <row r="348" spans="1:9" x14ac:dyDescent="0.25">
      <c r="A348" s="1">
        <v>347</v>
      </c>
      <c r="B348" s="1" t="s">
        <v>2238</v>
      </c>
      <c r="C348" s="1" t="s">
        <v>2238</v>
      </c>
      <c r="D348" s="1" t="s">
        <v>3985</v>
      </c>
      <c r="E348" s="1" t="s">
        <v>602</v>
      </c>
      <c r="F348" s="1" t="str">
        <f>VLOOKUP(Table715[[#This Row],[نام کارشناس دفتر فنی]],Table1[],3,0)</f>
        <v>کارشناس عمران،خدمات صنعتی و ترانسپورت</v>
      </c>
      <c r="G348" s="1" t="s">
        <v>63</v>
      </c>
      <c r="H348" s="1" t="str">
        <f>VLOOKUP(Table715[[#This Row],[نام شخص کارشناس نظارت]],Table1[],3,0)</f>
        <v>کارشناس عمران نظارت</v>
      </c>
      <c r="I348" s="1">
        <f>COUNTIF(Table2[کد سیستم],Table715[[#This Row],[کد سیستم]])</f>
        <v>1</v>
      </c>
    </row>
    <row r="349" spans="1:9" x14ac:dyDescent="0.25">
      <c r="A349" s="1">
        <v>348</v>
      </c>
      <c r="B349" s="1" t="s">
        <v>2240</v>
      </c>
      <c r="C349" s="1" t="s">
        <v>2240</v>
      </c>
      <c r="D349" s="1" t="s">
        <v>3985</v>
      </c>
      <c r="E349" s="1" t="s">
        <v>602</v>
      </c>
      <c r="F349" s="1" t="str">
        <f>VLOOKUP(Table715[[#This Row],[نام کارشناس دفتر فنی]],Table1[],3,0)</f>
        <v>کارشناس عمران،خدمات صنعتی و ترانسپورت</v>
      </c>
      <c r="G349" s="1" t="s">
        <v>63</v>
      </c>
      <c r="H349" s="1" t="str">
        <f>VLOOKUP(Table715[[#This Row],[نام شخص کارشناس نظارت]],Table1[],3,0)</f>
        <v>کارشناس عمران نظارت</v>
      </c>
      <c r="I349" s="1">
        <f>COUNTIF(Table2[کد سیستم],Table715[[#This Row],[کد سیستم]])</f>
        <v>1</v>
      </c>
    </row>
    <row r="350" spans="1:9" x14ac:dyDescent="0.25">
      <c r="A350" s="1">
        <v>349</v>
      </c>
      <c r="B350" s="1" t="s">
        <v>2242</v>
      </c>
      <c r="C350" s="1" t="s">
        <v>2242</v>
      </c>
      <c r="D350" s="1" t="s">
        <v>3985</v>
      </c>
      <c r="E350" s="1" t="s">
        <v>602</v>
      </c>
      <c r="F350" s="1" t="str">
        <f>VLOOKUP(Table715[[#This Row],[نام کارشناس دفتر فنی]],Table1[],3,0)</f>
        <v>کارشناس عمران،خدمات صنعتی و ترانسپورت</v>
      </c>
      <c r="G350" s="1" t="s">
        <v>63</v>
      </c>
      <c r="H350" s="1" t="str">
        <f>VLOOKUP(Table715[[#This Row],[نام شخص کارشناس نظارت]],Table1[],3,0)</f>
        <v>کارشناس عمران نظارت</v>
      </c>
      <c r="I350" s="1">
        <f>COUNTIF(Table2[کد سیستم],Table715[[#This Row],[کد سیستم]])</f>
        <v>1</v>
      </c>
    </row>
    <row r="351" spans="1:9" x14ac:dyDescent="0.25">
      <c r="A351" s="1">
        <v>350</v>
      </c>
      <c r="B351" s="1" t="s">
        <v>2244</v>
      </c>
      <c r="C351" s="1" t="s">
        <v>2244</v>
      </c>
      <c r="D351" s="1" t="s">
        <v>3985</v>
      </c>
      <c r="E351" s="1" t="s">
        <v>602</v>
      </c>
      <c r="F351" s="1" t="str">
        <f>VLOOKUP(Table715[[#This Row],[نام کارشناس دفتر فنی]],Table1[],3,0)</f>
        <v>کارشناس عمران،خدمات صنعتی و ترانسپورت</v>
      </c>
      <c r="G351" s="1" t="s">
        <v>63</v>
      </c>
      <c r="H351" s="1" t="str">
        <f>VLOOKUP(Table715[[#This Row],[نام شخص کارشناس نظارت]],Table1[],3,0)</f>
        <v>کارشناس عمران نظارت</v>
      </c>
      <c r="I351" s="1">
        <f>COUNTIF(Table2[کد سیستم],Table715[[#This Row],[کد سیستم]])</f>
        <v>1</v>
      </c>
    </row>
    <row r="352" spans="1:9" x14ac:dyDescent="0.25">
      <c r="A352" s="1">
        <v>351</v>
      </c>
      <c r="B352" s="1" t="s">
        <v>2246</v>
      </c>
      <c r="C352" s="1" t="s">
        <v>2246</v>
      </c>
      <c r="D352" s="1" t="s">
        <v>3985</v>
      </c>
      <c r="E352" s="1" t="s">
        <v>602</v>
      </c>
      <c r="F352" s="1" t="str">
        <f>VLOOKUP(Table715[[#This Row],[نام کارشناس دفتر فنی]],Table1[],3,0)</f>
        <v>کارشناس عمران،خدمات صنعتی و ترانسپورت</v>
      </c>
      <c r="G352" s="1" t="s">
        <v>63</v>
      </c>
      <c r="H352" s="1" t="str">
        <f>VLOOKUP(Table715[[#This Row],[نام شخص کارشناس نظارت]],Table1[],3,0)</f>
        <v>کارشناس عمران نظارت</v>
      </c>
      <c r="I352" s="1">
        <f>COUNTIF(Table2[کد سیستم],Table715[[#This Row],[کد سیستم]])</f>
        <v>1</v>
      </c>
    </row>
    <row r="353" spans="1:9" x14ac:dyDescent="0.25">
      <c r="A353" s="1">
        <v>352</v>
      </c>
      <c r="B353" s="1" t="s">
        <v>2248</v>
      </c>
      <c r="C353" s="1" t="s">
        <v>2248</v>
      </c>
      <c r="D353" s="1" t="s">
        <v>3985</v>
      </c>
      <c r="E353" s="1" t="s">
        <v>602</v>
      </c>
      <c r="F353" s="1" t="str">
        <f>VLOOKUP(Table715[[#This Row],[نام کارشناس دفتر فنی]],Table1[],3,0)</f>
        <v>کارشناس عمران،خدمات صنعتی و ترانسپورت</v>
      </c>
      <c r="G353" s="1" t="s">
        <v>63</v>
      </c>
      <c r="H353" s="1" t="str">
        <f>VLOOKUP(Table715[[#This Row],[نام شخص کارشناس نظارت]],Table1[],3,0)</f>
        <v>کارشناس عمران نظارت</v>
      </c>
      <c r="I353" s="1">
        <f>COUNTIF(Table2[کد سیستم],Table715[[#This Row],[کد سیستم]])</f>
        <v>1</v>
      </c>
    </row>
    <row r="354" spans="1:9" x14ac:dyDescent="0.25">
      <c r="A354" s="1">
        <v>353</v>
      </c>
      <c r="B354" s="1" t="s">
        <v>2250</v>
      </c>
      <c r="C354" s="1" t="s">
        <v>2250</v>
      </c>
      <c r="D354" s="1" t="s">
        <v>3985</v>
      </c>
      <c r="E354" s="1" t="s">
        <v>602</v>
      </c>
      <c r="F354" s="1" t="str">
        <f>VLOOKUP(Table715[[#This Row],[نام کارشناس دفتر فنی]],Table1[],3,0)</f>
        <v>کارشناس عمران،خدمات صنعتی و ترانسپورت</v>
      </c>
      <c r="G354" s="1" t="s">
        <v>63</v>
      </c>
      <c r="H354" s="1" t="str">
        <f>VLOOKUP(Table715[[#This Row],[نام شخص کارشناس نظارت]],Table1[],3,0)</f>
        <v>کارشناس عمران نظارت</v>
      </c>
      <c r="I354" s="1">
        <f>COUNTIF(Table2[کد سیستم],Table715[[#This Row],[کد سیستم]])</f>
        <v>1</v>
      </c>
    </row>
    <row r="355" spans="1:9" x14ac:dyDescent="0.25">
      <c r="A355" s="1">
        <v>354</v>
      </c>
      <c r="B355" s="1" t="s">
        <v>2252</v>
      </c>
      <c r="C355" s="1" t="s">
        <v>2252</v>
      </c>
      <c r="D355" s="1" t="s">
        <v>3985</v>
      </c>
      <c r="E355" s="1" t="s">
        <v>602</v>
      </c>
      <c r="F355" s="1" t="str">
        <f>VLOOKUP(Table715[[#This Row],[نام کارشناس دفتر فنی]],Table1[],3,0)</f>
        <v>کارشناس عمران،خدمات صنعتی و ترانسپورت</v>
      </c>
      <c r="G355" s="1" t="s">
        <v>63</v>
      </c>
      <c r="H355" s="1" t="str">
        <f>VLOOKUP(Table715[[#This Row],[نام شخص کارشناس نظارت]],Table1[],3,0)</f>
        <v>کارشناس عمران نظارت</v>
      </c>
      <c r="I355" s="1">
        <f>COUNTIF(Table2[کد سیستم],Table715[[#This Row],[کد سیستم]])</f>
        <v>1</v>
      </c>
    </row>
    <row r="356" spans="1:9" x14ac:dyDescent="0.25">
      <c r="A356" s="1">
        <v>355</v>
      </c>
      <c r="B356" s="1" t="s">
        <v>2254</v>
      </c>
      <c r="C356" s="1" t="s">
        <v>2254</v>
      </c>
      <c r="D356" s="1" t="s">
        <v>3985</v>
      </c>
      <c r="E356" s="1" t="s">
        <v>602</v>
      </c>
      <c r="F356" s="1" t="str">
        <f>VLOOKUP(Table715[[#This Row],[نام کارشناس دفتر فنی]],Table1[],3,0)</f>
        <v>کارشناس عمران،خدمات صنعتی و ترانسپورت</v>
      </c>
      <c r="G356" s="1" t="s">
        <v>63</v>
      </c>
      <c r="H356" s="1" t="str">
        <f>VLOOKUP(Table715[[#This Row],[نام شخص کارشناس نظارت]],Table1[],3,0)</f>
        <v>کارشناس عمران نظارت</v>
      </c>
      <c r="I356" s="1">
        <f>COUNTIF(Table2[کد سیستم],Table715[[#This Row],[کد سیستم]])</f>
        <v>1</v>
      </c>
    </row>
    <row r="357" spans="1:9" x14ac:dyDescent="0.25">
      <c r="A357" s="1">
        <v>356</v>
      </c>
      <c r="B357" s="1" t="s">
        <v>2256</v>
      </c>
      <c r="C357" s="1" t="s">
        <v>2256</v>
      </c>
      <c r="D357" s="1" t="s">
        <v>3985</v>
      </c>
      <c r="E357" s="1" t="s">
        <v>602</v>
      </c>
      <c r="F357" s="1" t="str">
        <f>VLOOKUP(Table715[[#This Row],[نام کارشناس دفتر فنی]],Table1[],3,0)</f>
        <v>کارشناس عمران،خدمات صنعتی و ترانسپورت</v>
      </c>
      <c r="G357" s="1" t="s">
        <v>63</v>
      </c>
      <c r="H357" s="1" t="str">
        <f>VLOOKUP(Table715[[#This Row],[نام شخص کارشناس نظارت]],Table1[],3,0)</f>
        <v>کارشناس عمران نظارت</v>
      </c>
      <c r="I357" s="1">
        <f>COUNTIF(Table2[کد سیستم],Table715[[#This Row],[کد سیستم]])</f>
        <v>1</v>
      </c>
    </row>
    <row r="358" spans="1:9" x14ac:dyDescent="0.25">
      <c r="A358" s="1">
        <v>357</v>
      </c>
      <c r="B358" s="1" t="s">
        <v>2258</v>
      </c>
      <c r="C358" s="1" t="s">
        <v>2258</v>
      </c>
      <c r="D358" s="1" t="s">
        <v>3985</v>
      </c>
      <c r="E358" s="1" t="s">
        <v>602</v>
      </c>
      <c r="F358" s="1" t="str">
        <f>VLOOKUP(Table715[[#This Row],[نام کارشناس دفتر فنی]],Table1[],3,0)</f>
        <v>کارشناس عمران،خدمات صنعتی و ترانسپورت</v>
      </c>
      <c r="G358" s="1" t="s">
        <v>63</v>
      </c>
      <c r="H358" s="1" t="str">
        <f>VLOOKUP(Table715[[#This Row],[نام شخص کارشناس نظارت]],Table1[],3,0)</f>
        <v>کارشناس عمران نظارت</v>
      </c>
      <c r="I358" s="1">
        <f>COUNTIF(Table2[کد سیستم],Table715[[#This Row],[کد سیستم]])</f>
        <v>1</v>
      </c>
    </row>
    <row r="359" spans="1:9" x14ac:dyDescent="0.25">
      <c r="A359" s="1">
        <v>358</v>
      </c>
      <c r="B359" s="1" t="s">
        <v>2260</v>
      </c>
      <c r="C359" s="1" t="s">
        <v>2260</v>
      </c>
      <c r="D359" s="1" t="s">
        <v>3985</v>
      </c>
      <c r="E359" s="1" t="s">
        <v>602</v>
      </c>
      <c r="F359" s="1" t="str">
        <f>VLOOKUP(Table715[[#This Row],[نام کارشناس دفتر فنی]],Table1[],3,0)</f>
        <v>کارشناس عمران،خدمات صنعتی و ترانسپورت</v>
      </c>
      <c r="G359" s="1" t="s">
        <v>63</v>
      </c>
      <c r="H359" s="1" t="str">
        <f>VLOOKUP(Table715[[#This Row],[نام شخص کارشناس نظارت]],Table1[],3,0)</f>
        <v>کارشناس عمران نظارت</v>
      </c>
      <c r="I359" s="1">
        <f>COUNTIF(Table2[کد سیستم],Table715[[#This Row],[کد سیستم]])</f>
        <v>1</v>
      </c>
    </row>
    <row r="360" spans="1:9" x14ac:dyDescent="0.25">
      <c r="A360" s="1">
        <v>359</v>
      </c>
      <c r="B360" s="1" t="s">
        <v>2262</v>
      </c>
      <c r="C360" s="1" t="s">
        <v>2262</v>
      </c>
      <c r="D360" s="1" t="s">
        <v>3985</v>
      </c>
      <c r="E360" s="1" t="s">
        <v>602</v>
      </c>
      <c r="F360" s="1" t="str">
        <f>VLOOKUP(Table715[[#This Row],[نام کارشناس دفتر فنی]],Table1[],3,0)</f>
        <v>کارشناس عمران،خدمات صنعتی و ترانسپورت</v>
      </c>
      <c r="G360" s="1" t="s">
        <v>63</v>
      </c>
      <c r="H360" s="1" t="str">
        <f>VLOOKUP(Table715[[#This Row],[نام شخص کارشناس نظارت]],Table1[],3,0)</f>
        <v>کارشناس عمران نظارت</v>
      </c>
      <c r="I360" s="1">
        <f>COUNTIF(Table2[کد سیستم],Table715[[#This Row],[کد سیستم]])</f>
        <v>1</v>
      </c>
    </row>
    <row r="361" spans="1:9" x14ac:dyDescent="0.25">
      <c r="A361" s="1">
        <v>360</v>
      </c>
      <c r="B361" s="1" t="s">
        <v>2264</v>
      </c>
      <c r="C361" s="1" t="s">
        <v>2264</v>
      </c>
      <c r="D361" s="1" t="s">
        <v>3985</v>
      </c>
      <c r="E361" s="1" t="s">
        <v>602</v>
      </c>
      <c r="F361" s="1" t="str">
        <f>VLOOKUP(Table715[[#This Row],[نام کارشناس دفتر فنی]],Table1[],3,0)</f>
        <v>کارشناس عمران،خدمات صنعتی و ترانسپورت</v>
      </c>
      <c r="G361" s="1" t="s">
        <v>63</v>
      </c>
      <c r="H361" s="1" t="str">
        <f>VLOOKUP(Table715[[#This Row],[نام شخص کارشناس نظارت]],Table1[],3,0)</f>
        <v>کارشناس عمران نظارت</v>
      </c>
      <c r="I361" s="1">
        <f>COUNTIF(Table2[کد سیستم],Table715[[#This Row],[کد سیستم]])</f>
        <v>1</v>
      </c>
    </row>
    <row r="362" spans="1:9" x14ac:dyDescent="0.25">
      <c r="A362" s="1">
        <v>361</v>
      </c>
      <c r="B362" s="1" t="s">
        <v>2266</v>
      </c>
      <c r="C362" s="1" t="s">
        <v>2266</v>
      </c>
      <c r="D362" s="1" t="s">
        <v>3985</v>
      </c>
      <c r="E362" s="1" t="s">
        <v>602</v>
      </c>
      <c r="F362" s="1" t="str">
        <f>VLOOKUP(Table715[[#This Row],[نام کارشناس دفتر فنی]],Table1[],3,0)</f>
        <v>کارشناس عمران،خدمات صنعتی و ترانسپورت</v>
      </c>
      <c r="G362" s="1" t="s">
        <v>63</v>
      </c>
      <c r="H362" s="1" t="str">
        <f>VLOOKUP(Table715[[#This Row],[نام شخص کارشناس نظارت]],Table1[],3,0)</f>
        <v>کارشناس عمران نظارت</v>
      </c>
      <c r="I362" s="1">
        <f>COUNTIF(Table2[کد سیستم],Table715[[#This Row],[کد سیستم]])</f>
        <v>1</v>
      </c>
    </row>
    <row r="363" spans="1:9" x14ac:dyDescent="0.25">
      <c r="A363" s="1">
        <v>362</v>
      </c>
      <c r="B363" s="1" t="s">
        <v>2268</v>
      </c>
      <c r="C363" s="1" t="s">
        <v>2268</v>
      </c>
      <c r="D363" s="1" t="s">
        <v>3985</v>
      </c>
      <c r="E363" s="1" t="s">
        <v>602</v>
      </c>
      <c r="F363" s="1" t="str">
        <f>VLOOKUP(Table715[[#This Row],[نام کارشناس دفتر فنی]],Table1[],3,0)</f>
        <v>کارشناس عمران،خدمات صنعتی و ترانسپورت</v>
      </c>
      <c r="G363" s="1" t="s">
        <v>63</v>
      </c>
      <c r="H363" s="1" t="str">
        <f>VLOOKUP(Table715[[#This Row],[نام شخص کارشناس نظارت]],Table1[],3,0)</f>
        <v>کارشناس عمران نظارت</v>
      </c>
      <c r="I363" s="1">
        <f>COUNTIF(Table2[کد سیستم],Table715[[#This Row],[کد سیستم]])</f>
        <v>1</v>
      </c>
    </row>
    <row r="364" spans="1:9" x14ac:dyDescent="0.25">
      <c r="A364" s="1">
        <v>363</v>
      </c>
      <c r="B364" s="1" t="s">
        <v>2270</v>
      </c>
      <c r="C364" s="1" t="s">
        <v>2270</v>
      </c>
      <c r="D364" s="1" t="s">
        <v>3985</v>
      </c>
      <c r="E364" s="1" t="s">
        <v>602</v>
      </c>
      <c r="F364" s="1" t="str">
        <f>VLOOKUP(Table715[[#This Row],[نام کارشناس دفتر فنی]],Table1[],3,0)</f>
        <v>کارشناس عمران،خدمات صنعتی و ترانسپورت</v>
      </c>
      <c r="G364" s="1" t="s">
        <v>63</v>
      </c>
      <c r="H364" s="1" t="str">
        <f>VLOOKUP(Table715[[#This Row],[نام شخص کارشناس نظارت]],Table1[],3,0)</f>
        <v>کارشناس عمران نظارت</v>
      </c>
      <c r="I364" s="1">
        <f>COUNTIF(Table2[کد سیستم],Table715[[#This Row],[کد سیستم]])</f>
        <v>1</v>
      </c>
    </row>
    <row r="365" spans="1:9" x14ac:dyDescent="0.25">
      <c r="A365" s="1">
        <v>364</v>
      </c>
      <c r="B365" s="1" t="s">
        <v>2272</v>
      </c>
      <c r="C365" s="1" t="s">
        <v>2272</v>
      </c>
      <c r="D365" s="1" t="s">
        <v>3985</v>
      </c>
      <c r="E365" s="1" t="s">
        <v>602</v>
      </c>
      <c r="F365" s="1" t="str">
        <f>VLOOKUP(Table715[[#This Row],[نام کارشناس دفتر فنی]],Table1[],3,0)</f>
        <v>کارشناس عمران،خدمات صنعتی و ترانسپورت</v>
      </c>
      <c r="G365" s="1" t="s">
        <v>63</v>
      </c>
      <c r="H365" s="1" t="str">
        <f>VLOOKUP(Table715[[#This Row],[نام شخص کارشناس نظارت]],Table1[],3,0)</f>
        <v>کارشناس عمران نظارت</v>
      </c>
      <c r="I365" s="1">
        <f>COUNTIF(Table2[کد سیستم],Table715[[#This Row],[کد سیستم]])</f>
        <v>1</v>
      </c>
    </row>
    <row r="366" spans="1:9" x14ac:dyDescent="0.25">
      <c r="A366" s="1">
        <v>365</v>
      </c>
      <c r="B366" s="1" t="s">
        <v>2274</v>
      </c>
      <c r="C366" s="1" t="s">
        <v>2274</v>
      </c>
      <c r="D366" s="1" t="s">
        <v>3985</v>
      </c>
      <c r="E366" s="1" t="s">
        <v>602</v>
      </c>
      <c r="F366" s="1" t="str">
        <f>VLOOKUP(Table715[[#This Row],[نام کارشناس دفتر فنی]],Table1[],3,0)</f>
        <v>کارشناس عمران،خدمات صنعتی و ترانسپورت</v>
      </c>
      <c r="G366" s="1" t="s">
        <v>63</v>
      </c>
      <c r="H366" s="1" t="str">
        <f>VLOOKUP(Table715[[#This Row],[نام شخص کارشناس نظارت]],Table1[],3,0)</f>
        <v>کارشناس عمران نظارت</v>
      </c>
      <c r="I366" s="1">
        <f>COUNTIF(Table2[کد سیستم],Table715[[#This Row],[کد سیستم]])</f>
        <v>1</v>
      </c>
    </row>
    <row r="367" spans="1:9" x14ac:dyDescent="0.25">
      <c r="A367" s="1">
        <v>366</v>
      </c>
      <c r="B367" s="1" t="s">
        <v>2276</v>
      </c>
      <c r="C367" s="1" t="s">
        <v>2276</v>
      </c>
      <c r="D367" s="1" t="s">
        <v>3985</v>
      </c>
      <c r="E367" s="1" t="s">
        <v>602</v>
      </c>
      <c r="F367" s="1" t="str">
        <f>VLOOKUP(Table715[[#This Row],[نام کارشناس دفتر فنی]],Table1[],3,0)</f>
        <v>کارشناس عمران،خدمات صنعتی و ترانسپورت</v>
      </c>
      <c r="G367" s="1" t="s">
        <v>63</v>
      </c>
      <c r="H367" s="1" t="str">
        <f>VLOOKUP(Table715[[#This Row],[نام شخص کارشناس نظارت]],Table1[],3,0)</f>
        <v>کارشناس عمران نظارت</v>
      </c>
      <c r="I367" s="1">
        <f>COUNTIF(Table2[کد سیستم],Table715[[#This Row],[کد سیستم]])</f>
        <v>1</v>
      </c>
    </row>
    <row r="368" spans="1:9" x14ac:dyDescent="0.25">
      <c r="A368" s="1">
        <v>367</v>
      </c>
      <c r="B368" s="1" t="s">
        <v>2278</v>
      </c>
      <c r="C368" s="1" t="s">
        <v>2278</v>
      </c>
      <c r="D368" s="1" t="s">
        <v>3985</v>
      </c>
      <c r="E368" s="1" t="s">
        <v>602</v>
      </c>
      <c r="F368" s="1" t="str">
        <f>VLOOKUP(Table715[[#This Row],[نام کارشناس دفتر فنی]],Table1[],3,0)</f>
        <v>کارشناس عمران،خدمات صنعتی و ترانسپورت</v>
      </c>
      <c r="G368" s="1" t="s">
        <v>63</v>
      </c>
      <c r="H368" s="1" t="str">
        <f>VLOOKUP(Table715[[#This Row],[نام شخص کارشناس نظارت]],Table1[],3,0)</f>
        <v>کارشناس عمران نظارت</v>
      </c>
      <c r="I368" s="1">
        <f>COUNTIF(Table2[کد سیستم],Table715[[#This Row],[کد سیستم]])</f>
        <v>1</v>
      </c>
    </row>
    <row r="369" spans="1:9" x14ac:dyDescent="0.25">
      <c r="A369" s="1">
        <v>368</v>
      </c>
      <c r="B369" s="1" t="s">
        <v>2280</v>
      </c>
      <c r="C369" s="1" t="s">
        <v>2280</v>
      </c>
      <c r="D369" s="1" t="s">
        <v>3985</v>
      </c>
      <c r="E369" s="1" t="s">
        <v>602</v>
      </c>
      <c r="F369" s="1" t="str">
        <f>VLOOKUP(Table715[[#This Row],[نام کارشناس دفتر فنی]],Table1[],3,0)</f>
        <v>کارشناس عمران،خدمات صنعتی و ترانسپورت</v>
      </c>
      <c r="G369" s="1" t="s">
        <v>63</v>
      </c>
      <c r="H369" s="1" t="str">
        <f>VLOOKUP(Table715[[#This Row],[نام شخص کارشناس نظارت]],Table1[],3,0)</f>
        <v>کارشناس عمران نظارت</v>
      </c>
      <c r="I369" s="1">
        <f>COUNTIF(Table2[کد سیستم],Table715[[#This Row],[کد سیستم]])</f>
        <v>1</v>
      </c>
    </row>
    <row r="370" spans="1:9" x14ac:dyDescent="0.25">
      <c r="A370" s="1">
        <v>369</v>
      </c>
      <c r="B370" s="1" t="s">
        <v>2282</v>
      </c>
      <c r="C370" s="1" t="s">
        <v>2282</v>
      </c>
      <c r="D370" s="1" t="s">
        <v>3985</v>
      </c>
      <c r="E370" s="1" t="s">
        <v>602</v>
      </c>
      <c r="F370" s="1" t="str">
        <f>VLOOKUP(Table715[[#This Row],[نام کارشناس دفتر فنی]],Table1[],3,0)</f>
        <v>کارشناس عمران،خدمات صنعتی و ترانسپورت</v>
      </c>
      <c r="G370" s="1" t="s">
        <v>63</v>
      </c>
      <c r="H370" s="1" t="str">
        <f>VLOOKUP(Table715[[#This Row],[نام شخص کارشناس نظارت]],Table1[],3,0)</f>
        <v>کارشناس عمران نظارت</v>
      </c>
      <c r="I370" s="1">
        <f>COUNTIF(Table2[کد سیستم],Table715[[#This Row],[کد سیستم]])</f>
        <v>1</v>
      </c>
    </row>
    <row r="371" spans="1:9" x14ac:dyDescent="0.25">
      <c r="A371" s="1">
        <v>370</v>
      </c>
      <c r="B371" s="1" t="s">
        <v>2284</v>
      </c>
      <c r="C371" s="1" t="s">
        <v>2284</v>
      </c>
      <c r="D371" s="1" t="s">
        <v>3985</v>
      </c>
      <c r="E371" s="1" t="s">
        <v>602</v>
      </c>
      <c r="F371" s="1" t="str">
        <f>VLOOKUP(Table715[[#This Row],[نام کارشناس دفتر فنی]],Table1[],3,0)</f>
        <v>کارشناس عمران،خدمات صنعتی و ترانسپورت</v>
      </c>
      <c r="G371" s="1" t="s">
        <v>63</v>
      </c>
      <c r="H371" s="1" t="str">
        <f>VLOOKUP(Table715[[#This Row],[نام شخص کارشناس نظارت]],Table1[],3,0)</f>
        <v>کارشناس عمران نظارت</v>
      </c>
      <c r="I371" s="1">
        <f>COUNTIF(Table2[کد سیستم],Table715[[#This Row],[کد سیستم]])</f>
        <v>1</v>
      </c>
    </row>
    <row r="372" spans="1:9" x14ac:dyDescent="0.25">
      <c r="A372" s="1">
        <v>371</v>
      </c>
      <c r="B372" s="1" t="s">
        <v>2286</v>
      </c>
      <c r="C372" s="1" t="s">
        <v>2286</v>
      </c>
      <c r="D372" s="1" t="s">
        <v>3985</v>
      </c>
      <c r="E372" s="1" t="s">
        <v>602</v>
      </c>
      <c r="F372" s="1" t="str">
        <f>VLOOKUP(Table715[[#This Row],[نام کارشناس دفتر فنی]],Table1[],3,0)</f>
        <v>کارشناس عمران،خدمات صنعتی و ترانسپورت</v>
      </c>
      <c r="G372" s="1" t="s">
        <v>63</v>
      </c>
      <c r="H372" s="1" t="str">
        <f>VLOOKUP(Table715[[#This Row],[نام شخص کارشناس نظارت]],Table1[],3,0)</f>
        <v>کارشناس عمران نظارت</v>
      </c>
      <c r="I372" s="1">
        <f>COUNTIF(Table2[کد سیستم],Table715[[#This Row],[کد سیستم]])</f>
        <v>1</v>
      </c>
    </row>
    <row r="373" spans="1:9" x14ac:dyDescent="0.25">
      <c r="A373" s="1">
        <v>372</v>
      </c>
      <c r="B373" s="1" t="s">
        <v>2288</v>
      </c>
      <c r="C373" s="1" t="s">
        <v>2288</v>
      </c>
      <c r="D373" s="1" t="s">
        <v>3985</v>
      </c>
      <c r="E373" s="1" t="s">
        <v>602</v>
      </c>
      <c r="F373" s="1" t="str">
        <f>VLOOKUP(Table715[[#This Row],[نام کارشناس دفتر فنی]],Table1[],3,0)</f>
        <v>کارشناس عمران،خدمات صنعتی و ترانسپورت</v>
      </c>
      <c r="G373" s="1" t="s">
        <v>63</v>
      </c>
      <c r="H373" s="1" t="str">
        <f>VLOOKUP(Table715[[#This Row],[نام شخص کارشناس نظارت]],Table1[],3,0)</f>
        <v>کارشناس عمران نظارت</v>
      </c>
      <c r="I373" s="1">
        <f>COUNTIF(Table2[کد سیستم],Table715[[#This Row],[کد سیستم]])</f>
        <v>1</v>
      </c>
    </row>
    <row r="374" spans="1:9" x14ac:dyDescent="0.25">
      <c r="A374" s="1">
        <v>373</v>
      </c>
      <c r="B374" s="1" t="s">
        <v>2290</v>
      </c>
      <c r="C374" s="1" t="s">
        <v>2290</v>
      </c>
      <c r="D374" s="1" t="s">
        <v>3985</v>
      </c>
      <c r="E374" s="1" t="s">
        <v>602</v>
      </c>
      <c r="F374" s="1" t="str">
        <f>VLOOKUP(Table715[[#This Row],[نام کارشناس دفتر فنی]],Table1[],3,0)</f>
        <v>کارشناس عمران،خدمات صنعتی و ترانسپورت</v>
      </c>
      <c r="G374" s="1" t="s">
        <v>63</v>
      </c>
      <c r="H374" s="1" t="str">
        <f>VLOOKUP(Table715[[#This Row],[نام شخص کارشناس نظارت]],Table1[],3,0)</f>
        <v>کارشناس عمران نظارت</v>
      </c>
      <c r="I374" s="1">
        <f>COUNTIF(Table2[کد سیستم],Table715[[#This Row],[کد سیستم]])</f>
        <v>1</v>
      </c>
    </row>
    <row r="375" spans="1:9" x14ac:dyDescent="0.25">
      <c r="A375" s="1">
        <v>374</v>
      </c>
      <c r="B375" s="1" t="s">
        <v>2292</v>
      </c>
      <c r="C375" s="1" t="s">
        <v>2292</v>
      </c>
      <c r="D375" s="1" t="s">
        <v>3985</v>
      </c>
      <c r="E375" s="1" t="s">
        <v>602</v>
      </c>
      <c r="F375" s="1" t="str">
        <f>VLOOKUP(Table715[[#This Row],[نام کارشناس دفتر فنی]],Table1[],3,0)</f>
        <v>کارشناس عمران،خدمات صنعتی و ترانسپورت</v>
      </c>
      <c r="G375" s="1" t="s">
        <v>63</v>
      </c>
      <c r="H375" s="1" t="str">
        <f>VLOOKUP(Table715[[#This Row],[نام شخص کارشناس نظارت]],Table1[],3,0)</f>
        <v>کارشناس عمران نظارت</v>
      </c>
      <c r="I375" s="1">
        <f>COUNTIF(Table2[کد سیستم],Table715[[#This Row],[کد سیستم]])</f>
        <v>1</v>
      </c>
    </row>
    <row r="376" spans="1:9" x14ac:dyDescent="0.25">
      <c r="A376" s="1">
        <v>375</v>
      </c>
      <c r="B376" s="1" t="s">
        <v>2294</v>
      </c>
      <c r="C376" s="1" t="s">
        <v>2294</v>
      </c>
      <c r="D376" s="1" t="s">
        <v>3985</v>
      </c>
      <c r="E376" s="1" t="s">
        <v>602</v>
      </c>
      <c r="F376" s="1" t="str">
        <f>VLOOKUP(Table715[[#This Row],[نام کارشناس دفتر فنی]],Table1[],3,0)</f>
        <v>کارشناس عمران،خدمات صنعتی و ترانسپورت</v>
      </c>
      <c r="G376" s="1" t="s">
        <v>63</v>
      </c>
      <c r="H376" s="1" t="str">
        <f>VLOOKUP(Table715[[#This Row],[نام شخص کارشناس نظارت]],Table1[],3,0)</f>
        <v>کارشناس عمران نظارت</v>
      </c>
      <c r="I376" s="1">
        <f>COUNTIF(Table2[کد سیستم],Table715[[#This Row],[کد سیستم]])</f>
        <v>1</v>
      </c>
    </row>
    <row r="377" spans="1:9" x14ac:dyDescent="0.25">
      <c r="A377" s="1">
        <v>376</v>
      </c>
      <c r="B377" s="1" t="s">
        <v>2296</v>
      </c>
      <c r="C377" s="1" t="s">
        <v>2296</v>
      </c>
      <c r="D377" s="1" t="s">
        <v>3985</v>
      </c>
      <c r="E377" s="1" t="s">
        <v>602</v>
      </c>
      <c r="F377" s="1" t="str">
        <f>VLOOKUP(Table715[[#This Row],[نام کارشناس دفتر فنی]],Table1[],3,0)</f>
        <v>کارشناس عمران،خدمات صنعتی و ترانسپورت</v>
      </c>
      <c r="G377" s="1" t="s">
        <v>63</v>
      </c>
      <c r="H377" s="1" t="str">
        <f>VLOOKUP(Table715[[#This Row],[نام شخص کارشناس نظارت]],Table1[],3,0)</f>
        <v>کارشناس عمران نظارت</v>
      </c>
      <c r="I377" s="1">
        <f>COUNTIF(Table2[کد سیستم],Table715[[#This Row],[کد سیستم]])</f>
        <v>1</v>
      </c>
    </row>
    <row r="378" spans="1:9" x14ac:dyDescent="0.25">
      <c r="A378" s="1">
        <v>377</v>
      </c>
      <c r="B378" s="1" t="s">
        <v>2298</v>
      </c>
      <c r="C378" s="1" t="s">
        <v>2298</v>
      </c>
      <c r="D378" s="1" t="s">
        <v>3985</v>
      </c>
      <c r="E378" s="1" t="s">
        <v>602</v>
      </c>
      <c r="F378" s="1" t="str">
        <f>VLOOKUP(Table715[[#This Row],[نام کارشناس دفتر فنی]],Table1[],3,0)</f>
        <v>کارشناس عمران،خدمات صنعتی و ترانسپورت</v>
      </c>
      <c r="G378" s="1" t="s">
        <v>63</v>
      </c>
      <c r="H378" s="1" t="str">
        <f>VLOOKUP(Table715[[#This Row],[نام شخص کارشناس نظارت]],Table1[],3,0)</f>
        <v>کارشناس عمران نظارت</v>
      </c>
      <c r="I378" s="1">
        <f>COUNTIF(Table2[کد سیستم],Table715[[#This Row],[کد سیستم]])</f>
        <v>1</v>
      </c>
    </row>
    <row r="379" spans="1:9" x14ac:dyDescent="0.25">
      <c r="A379" s="1">
        <v>378</v>
      </c>
      <c r="B379" s="1" t="s">
        <v>2300</v>
      </c>
      <c r="C379" s="1" t="s">
        <v>2300</v>
      </c>
      <c r="D379" s="1" t="s">
        <v>3985</v>
      </c>
      <c r="E379" s="1" t="s">
        <v>602</v>
      </c>
      <c r="F379" s="1" t="str">
        <f>VLOOKUP(Table715[[#This Row],[نام کارشناس دفتر فنی]],Table1[],3,0)</f>
        <v>کارشناس عمران،خدمات صنعتی و ترانسپورت</v>
      </c>
      <c r="G379" s="1" t="s">
        <v>63</v>
      </c>
      <c r="H379" s="1" t="str">
        <f>VLOOKUP(Table715[[#This Row],[نام شخص کارشناس نظارت]],Table1[],3,0)</f>
        <v>کارشناس عمران نظارت</v>
      </c>
      <c r="I379" s="1">
        <f>COUNTIF(Table2[کد سیستم],Table715[[#This Row],[کد سیستم]])</f>
        <v>1</v>
      </c>
    </row>
    <row r="380" spans="1:9" x14ac:dyDescent="0.25">
      <c r="A380" s="1">
        <v>379</v>
      </c>
      <c r="B380" s="1" t="s">
        <v>2302</v>
      </c>
      <c r="C380" s="1" t="s">
        <v>2302</v>
      </c>
      <c r="D380" s="1" t="s">
        <v>3985</v>
      </c>
      <c r="E380" s="1" t="s">
        <v>602</v>
      </c>
      <c r="F380" s="1" t="str">
        <f>VLOOKUP(Table715[[#This Row],[نام کارشناس دفتر فنی]],Table1[],3,0)</f>
        <v>کارشناس عمران،خدمات صنعتی و ترانسپورت</v>
      </c>
      <c r="G380" s="1" t="s">
        <v>63</v>
      </c>
      <c r="H380" s="1" t="str">
        <f>VLOOKUP(Table715[[#This Row],[نام شخص کارشناس نظارت]],Table1[],3,0)</f>
        <v>کارشناس عمران نظارت</v>
      </c>
      <c r="I380" s="1">
        <f>COUNTIF(Table2[کد سیستم],Table715[[#This Row],[کد سیستم]])</f>
        <v>1</v>
      </c>
    </row>
    <row r="381" spans="1:9" x14ac:dyDescent="0.25">
      <c r="A381" s="1">
        <v>380</v>
      </c>
      <c r="B381" s="1" t="s">
        <v>2304</v>
      </c>
      <c r="C381" s="1" t="s">
        <v>2304</v>
      </c>
      <c r="D381" s="1" t="s">
        <v>3985</v>
      </c>
      <c r="E381" s="1" t="s">
        <v>602</v>
      </c>
      <c r="F381" s="1" t="str">
        <f>VLOOKUP(Table715[[#This Row],[نام کارشناس دفتر فنی]],Table1[],3,0)</f>
        <v>کارشناس عمران،خدمات صنعتی و ترانسپورت</v>
      </c>
      <c r="G381" s="1" t="s">
        <v>63</v>
      </c>
      <c r="H381" s="1" t="str">
        <f>VLOOKUP(Table715[[#This Row],[نام شخص کارشناس نظارت]],Table1[],3,0)</f>
        <v>کارشناس عمران نظارت</v>
      </c>
      <c r="I381" s="1">
        <f>COUNTIF(Table2[کد سیستم],Table715[[#This Row],[کد سیستم]])</f>
        <v>1</v>
      </c>
    </row>
    <row r="382" spans="1:9" x14ac:dyDescent="0.25">
      <c r="A382" s="1">
        <v>381</v>
      </c>
      <c r="B382" s="1" t="s">
        <v>2306</v>
      </c>
      <c r="C382" s="1" t="s">
        <v>2306</v>
      </c>
      <c r="D382" s="1" t="s">
        <v>3985</v>
      </c>
      <c r="E382" s="1" t="s">
        <v>602</v>
      </c>
      <c r="F382" s="1" t="str">
        <f>VLOOKUP(Table715[[#This Row],[نام کارشناس دفتر فنی]],Table1[],3,0)</f>
        <v>کارشناس عمران،خدمات صنعتی و ترانسپورت</v>
      </c>
      <c r="G382" s="1" t="s">
        <v>63</v>
      </c>
      <c r="H382" s="1" t="str">
        <f>VLOOKUP(Table715[[#This Row],[نام شخص کارشناس نظارت]],Table1[],3,0)</f>
        <v>کارشناس عمران نظارت</v>
      </c>
      <c r="I382" s="1">
        <f>COUNTIF(Table2[کد سیستم],Table715[[#This Row],[کد سیستم]])</f>
        <v>1</v>
      </c>
    </row>
    <row r="383" spans="1:9" x14ac:dyDescent="0.25">
      <c r="A383" s="1">
        <v>382</v>
      </c>
      <c r="B383" s="1" t="s">
        <v>2308</v>
      </c>
      <c r="C383" s="1" t="s">
        <v>2308</v>
      </c>
      <c r="D383" s="1" t="s">
        <v>3985</v>
      </c>
      <c r="E383" s="1" t="s">
        <v>602</v>
      </c>
      <c r="F383" s="1" t="str">
        <f>VLOOKUP(Table715[[#This Row],[نام کارشناس دفتر فنی]],Table1[],3,0)</f>
        <v>کارشناس عمران،خدمات صنعتی و ترانسپورت</v>
      </c>
      <c r="G383" s="1" t="s">
        <v>63</v>
      </c>
      <c r="H383" s="1" t="str">
        <f>VLOOKUP(Table715[[#This Row],[نام شخص کارشناس نظارت]],Table1[],3,0)</f>
        <v>کارشناس عمران نظارت</v>
      </c>
      <c r="I383" s="1">
        <f>COUNTIF(Table2[کد سیستم],Table715[[#This Row],[کد سیستم]])</f>
        <v>1</v>
      </c>
    </row>
    <row r="384" spans="1:9" x14ac:dyDescent="0.25">
      <c r="A384" s="1">
        <v>383</v>
      </c>
      <c r="B384" s="1" t="s">
        <v>2310</v>
      </c>
      <c r="C384" s="1" t="s">
        <v>2310</v>
      </c>
      <c r="D384" s="1" t="s">
        <v>3985</v>
      </c>
      <c r="E384" s="1" t="s">
        <v>602</v>
      </c>
      <c r="F384" s="1" t="str">
        <f>VLOOKUP(Table715[[#This Row],[نام کارشناس دفتر فنی]],Table1[],3,0)</f>
        <v>کارشناس عمران،خدمات صنعتی و ترانسپورت</v>
      </c>
      <c r="G384" s="1" t="s">
        <v>63</v>
      </c>
      <c r="H384" s="1" t="str">
        <f>VLOOKUP(Table715[[#This Row],[نام شخص کارشناس نظارت]],Table1[],3,0)</f>
        <v>کارشناس عمران نظارت</v>
      </c>
      <c r="I384" s="1">
        <f>COUNTIF(Table2[کد سیستم],Table715[[#This Row],[کد سیستم]])</f>
        <v>1</v>
      </c>
    </row>
    <row r="385" spans="1:9" x14ac:dyDescent="0.25">
      <c r="A385" s="1">
        <v>384</v>
      </c>
      <c r="B385" s="1" t="s">
        <v>2312</v>
      </c>
      <c r="C385" s="1" t="s">
        <v>2312</v>
      </c>
      <c r="D385" s="1" t="s">
        <v>3985</v>
      </c>
      <c r="E385" s="1" t="s">
        <v>602</v>
      </c>
      <c r="F385" s="1" t="str">
        <f>VLOOKUP(Table715[[#This Row],[نام کارشناس دفتر فنی]],Table1[],3,0)</f>
        <v>کارشناس عمران،خدمات صنعتی و ترانسپورت</v>
      </c>
      <c r="G385" s="1" t="s">
        <v>63</v>
      </c>
      <c r="H385" s="1" t="str">
        <f>VLOOKUP(Table715[[#This Row],[نام شخص کارشناس نظارت]],Table1[],3,0)</f>
        <v>کارشناس عمران نظارت</v>
      </c>
      <c r="I385" s="1">
        <f>COUNTIF(Table2[کد سیستم],Table715[[#This Row],[کد سیستم]])</f>
        <v>1</v>
      </c>
    </row>
    <row r="386" spans="1:9" x14ac:dyDescent="0.25">
      <c r="A386" s="1">
        <v>385</v>
      </c>
      <c r="B386" s="1" t="s">
        <v>2314</v>
      </c>
      <c r="C386" s="1" t="s">
        <v>2314</v>
      </c>
      <c r="D386" s="1" t="s">
        <v>3985</v>
      </c>
      <c r="E386" s="1" t="s">
        <v>602</v>
      </c>
      <c r="F386" s="1" t="str">
        <f>VLOOKUP(Table715[[#This Row],[نام کارشناس دفتر فنی]],Table1[],3,0)</f>
        <v>کارشناس عمران،خدمات صنعتی و ترانسپورت</v>
      </c>
      <c r="G386" s="1" t="s">
        <v>63</v>
      </c>
      <c r="H386" s="1" t="str">
        <f>VLOOKUP(Table715[[#This Row],[نام شخص کارشناس نظارت]],Table1[],3,0)</f>
        <v>کارشناس عمران نظارت</v>
      </c>
      <c r="I386" s="1">
        <f>COUNTIF(Table2[کد سیستم],Table715[[#This Row],[کد سیستم]])</f>
        <v>1</v>
      </c>
    </row>
    <row r="387" spans="1:9" x14ac:dyDescent="0.25">
      <c r="A387" s="1">
        <v>386</v>
      </c>
      <c r="B387" s="1" t="s">
        <v>2316</v>
      </c>
      <c r="C387" s="1" t="s">
        <v>2316</v>
      </c>
      <c r="D387" s="1" t="s">
        <v>3985</v>
      </c>
      <c r="E387" s="1" t="s">
        <v>602</v>
      </c>
      <c r="F387" s="1" t="str">
        <f>VLOOKUP(Table715[[#This Row],[نام کارشناس دفتر فنی]],Table1[],3,0)</f>
        <v>کارشناس عمران،خدمات صنعتی و ترانسپورت</v>
      </c>
      <c r="G387" s="1" t="s">
        <v>63</v>
      </c>
      <c r="H387" s="1" t="str">
        <f>VLOOKUP(Table715[[#This Row],[نام شخص کارشناس نظارت]],Table1[],3,0)</f>
        <v>کارشناس عمران نظارت</v>
      </c>
      <c r="I387" s="1">
        <f>COUNTIF(Table2[کد سیستم],Table715[[#This Row],[کد سیستم]])</f>
        <v>1</v>
      </c>
    </row>
    <row r="388" spans="1:9" x14ac:dyDescent="0.25">
      <c r="A388" s="1">
        <v>387</v>
      </c>
      <c r="B388" s="1" t="s">
        <v>2318</v>
      </c>
      <c r="C388" s="1" t="s">
        <v>2318</v>
      </c>
      <c r="D388" s="1" t="s">
        <v>3985</v>
      </c>
      <c r="E388" s="1" t="s">
        <v>602</v>
      </c>
      <c r="F388" s="1" t="str">
        <f>VLOOKUP(Table715[[#This Row],[نام کارشناس دفتر فنی]],Table1[],3,0)</f>
        <v>کارشناس عمران،خدمات صنعتی و ترانسپورت</v>
      </c>
      <c r="G388" s="1" t="s">
        <v>63</v>
      </c>
      <c r="H388" s="1" t="str">
        <f>VLOOKUP(Table715[[#This Row],[نام شخص کارشناس نظارت]],Table1[],3,0)</f>
        <v>کارشناس عمران نظارت</v>
      </c>
      <c r="I388" s="1">
        <f>COUNTIF(Table2[کد سیستم],Table715[[#This Row],[کد سیستم]])</f>
        <v>1</v>
      </c>
    </row>
    <row r="389" spans="1:9" x14ac:dyDescent="0.25">
      <c r="A389" s="1">
        <v>388</v>
      </c>
      <c r="B389" s="1" t="s">
        <v>2320</v>
      </c>
      <c r="C389" s="1" t="s">
        <v>2320</v>
      </c>
      <c r="D389" s="1" t="s">
        <v>3985</v>
      </c>
      <c r="E389" s="1" t="s">
        <v>602</v>
      </c>
      <c r="F389" s="1" t="str">
        <f>VLOOKUP(Table715[[#This Row],[نام کارشناس دفتر فنی]],Table1[],3,0)</f>
        <v>کارشناس عمران،خدمات صنعتی و ترانسپورت</v>
      </c>
      <c r="G389" s="1" t="s">
        <v>63</v>
      </c>
      <c r="H389" s="1" t="str">
        <f>VLOOKUP(Table715[[#This Row],[نام شخص کارشناس نظارت]],Table1[],3,0)</f>
        <v>کارشناس عمران نظارت</v>
      </c>
      <c r="I389" s="1">
        <f>COUNTIF(Table2[کد سیستم],Table715[[#This Row],[کد سیستم]])</f>
        <v>1</v>
      </c>
    </row>
    <row r="390" spans="1:9" x14ac:dyDescent="0.25">
      <c r="A390" s="1">
        <v>389</v>
      </c>
      <c r="B390" s="1" t="s">
        <v>2322</v>
      </c>
      <c r="C390" s="1" t="s">
        <v>2322</v>
      </c>
      <c r="D390" s="1" t="s">
        <v>3985</v>
      </c>
      <c r="E390" s="1" t="s">
        <v>602</v>
      </c>
      <c r="F390" s="1" t="str">
        <f>VLOOKUP(Table715[[#This Row],[نام کارشناس دفتر فنی]],Table1[],3,0)</f>
        <v>کارشناس عمران،خدمات صنعتی و ترانسپورت</v>
      </c>
      <c r="G390" s="1" t="s">
        <v>63</v>
      </c>
      <c r="H390" s="1" t="str">
        <f>VLOOKUP(Table715[[#This Row],[نام شخص کارشناس نظارت]],Table1[],3,0)</f>
        <v>کارشناس عمران نظارت</v>
      </c>
      <c r="I390" s="1">
        <f>COUNTIF(Table2[کد سیستم],Table715[[#This Row],[کد سیستم]])</f>
        <v>1</v>
      </c>
    </row>
    <row r="391" spans="1:9" x14ac:dyDescent="0.25">
      <c r="A391" s="1">
        <v>390</v>
      </c>
      <c r="B391" s="1" t="s">
        <v>2324</v>
      </c>
      <c r="C391" s="1" t="s">
        <v>2324</v>
      </c>
      <c r="D391" s="1" t="s">
        <v>3985</v>
      </c>
      <c r="E391" s="1" t="s">
        <v>602</v>
      </c>
      <c r="F391" s="1" t="str">
        <f>VLOOKUP(Table715[[#This Row],[نام کارشناس دفتر فنی]],Table1[],3,0)</f>
        <v>کارشناس عمران،خدمات صنعتی و ترانسپورت</v>
      </c>
      <c r="G391" s="1" t="s">
        <v>63</v>
      </c>
      <c r="H391" s="1" t="str">
        <f>VLOOKUP(Table715[[#This Row],[نام شخص کارشناس نظارت]],Table1[],3,0)</f>
        <v>کارشناس عمران نظارت</v>
      </c>
      <c r="I391" s="1">
        <f>COUNTIF(Table2[کد سیستم],Table715[[#This Row],[کد سیستم]])</f>
        <v>1</v>
      </c>
    </row>
    <row r="392" spans="1:9" x14ac:dyDescent="0.25">
      <c r="A392" s="1">
        <v>391</v>
      </c>
      <c r="B392" s="1" t="s">
        <v>2326</v>
      </c>
      <c r="C392" s="1" t="s">
        <v>2326</v>
      </c>
      <c r="D392" s="1" t="s">
        <v>3985</v>
      </c>
      <c r="E392" s="1" t="s">
        <v>602</v>
      </c>
      <c r="F392" s="1" t="str">
        <f>VLOOKUP(Table715[[#This Row],[نام کارشناس دفتر فنی]],Table1[],3,0)</f>
        <v>کارشناس عمران،خدمات صنعتی و ترانسپورت</v>
      </c>
      <c r="G392" s="1" t="s">
        <v>63</v>
      </c>
      <c r="H392" s="1" t="str">
        <f>VLOOKUP(Table715[[#This Row],[نام شخص کارشناس نظارت]],Table1[],3,0)</f>
        <v>کارشناس عمران نظارت</v>
      </c>
      <c r="I392" s="1">
        <f>COUNTIF(Table2[کد سیستم],Table715[[#This Row],[کد سیستم]])</f>
        <v>1</v>
      </c>
    </row>
    <row r="393" spans="1:9" x14ac:dyDescent="0.25">
      <c r="A393" s="1">
        <v>392</v>
      </c>
      <c r="B393" s="1" t="s">
        <v>2328</v>
      </c>
      <c r="C393" s="1" t="s">
        <v>2328</v>
      </c>
      <c r="D393" s="1" t="s">
        <v>3985</v>
      </c>
      <c r="E393" s="1" t="s">
        <v>602</v>
      </c>
      <c r="F393" s="1" t="str">
        <f>VLOOKUP(Table715[[#This Row],[نام کارشناس دفتر فنی]],Table1[],3,0)</f>
        <v>کارشناس عمران،خدمات صنعتی و ترانسپورت</v>
      </c>
      <c r="G393" s="1" t="s">
        <v>63</v>
      </c>
      <c r="H393" s="1" t="str">
        <f>VLOOKUP(Table715[[#This Row],[نام شخص کارشناس نظارت]],Table1[],3,0)</f>
        <v>کارشناس عمران نظارت</v>
      </c>
      <c r="I393" s="1">
        <f>COUNTIF(Table2[کد سیستم],Table715[[#This Row],[کد سیستم]])</f>
        <v>1</v>
      </c>
    </row>
    <row r="394" spans="1:9" x14ac:dyDescent="0.25">
      <c r="A394" s="1">
        <v>393</v>
      </c>
      <c r="B394" s="1" t="s">
        <v>2330</v>
      </c>
      <c r="C394" s="1" t="s">
        <v>2330</v>
      </c>
      <c r="D394" s="1" t="s">
        <v>3985</v>
      </c>
      <c r="E394" s="1" t="s">
        <v>602</v>
      </c>
      <c r="F394" s="1" t="str">
        <f>VLOOKUP(Table715[[#This Row],[نام کارشناس دفتر فنی]],Table1[],3,0)</f>
        <v>کارشناس عمران،خدمات صنعتی و ترانسپورت</v>
      </c>
      <c r="G394" s="1" t="s">
        <v>63</v>
      </c>
      <c r="H394" s="1" t="str">
        <f>VLOOKUP(Table715[[#This Row],[نام شخص کارشناس نظارت]],Table1[],3,0)</f>
        <v>کارشناس عمران نظارت</v>
      </c>
      <c r="I394" s="1">
        <f>COUNTIF(Table2[کد سیستم],Table715[[#This Row],[کد سیستم]])</f>
        <v>1</v>
      </c>
    </row>
    <row r="395" spans="1:9" x14ac:dyDescent="0.25">
      <c r="A395" s="1">
        <v>394</v>
      </c>
      <c r="B395" s="1" t="s">
        <v>2332</v>
      </c>
      <c r="C395" s="1" t="s">
        <v>2332</v>
      </c>
      <c r="D395" s="1" t="s">
        <v>3985</v>
      </c>
      <c r="E395" s="1" t="s">
        <v>602</v>
      </c>
      <c r="F395" s="1" t="str">
        <f>VLOOKUP(Table715[[#This Row],[نام کارشناس دفتر فنی]],Table1[],3,0)</f>
        <v>کارشناس عمران،خدمات صنعتی و ترانسپورت</v>
      </c>
      <c r="G395" s="1" t="s">
        <v>63</v>
      </c>
      <c r="H395" s="1" t="str">
        <f>VLOOKUP(Table715[[#This Row],[نام شخص کارشناس نظارت]],Table1[],3,0)</f>
        <v>کارشناس عمران نظارت</v>
      </c>
      <c r="I395" s="1">
        <f>COUNTIF(Table2[کد سیستم],Table715[[#This Row],[کد سیستم]])</f>
        <v>1</v>
      </c>
    </row>
    <row r="396" spans="1:9" x14ac:dyDescent="0.25">
      <c r="A396" s="1">
        <v>395</v>
      </c>
      <c r="B396" s="1" t="s">
        <v>2334</v>
      </c>
      <c r="C396" s="1" t="s">
        <v>2334</v>
      </c>
      <c r="D396" s="1" t="s">
        <v>3985</v>
      </c>
      <c r="E396" s="1" t="s">
        <v>602</v>
      </c>
      <c r="F396" s="1" t="str">
        <f>VLOOKUP(Table715[[#This Row],[نام کارشناس دفتر فنی]],Table1[],3,0)</f>
        <v>کارشناس عمران،خدمات صنعتی و ترانسپورت</v>
      </c>
      <c r="G396" s="1" t="s">
        <v>63</v>
      </c>
      <c r="H396" s="1" t="str">
        <f>VLOOKUP(Table715[[#This Row],[نام شخص کارشناس نظارت]],Table1[],3,0)</f>
        <v>کارشناس عمران نظارت</v>
      </c>
      <c r="I396" s="1">
        <f>COUNTIF(Table2[کد سیستم],Table715[[#This Row],[کد سیستم]])</f>
        <v>1</v>
      </c>
    </row>
    <row r="397" spans="1:9" x14ac:dyDescent="0.25">
      <c r="A397" s="1">
        <v>396</v>
      </c>
      <c r="B397" s="1" t="s">
        <v>2336</v>
      </c>
      <c r="C397" s="1" t="s">
        <v>2336</v>
      </c>
      <c r="D397" s="1" t="s">
        <v>3985</v>
      </c>
      <c r="E397" s="1" t="s">
        <v>602</v>
      </c>
      <c r="F397" s="1" t="str">
        <f>VLOOKUP(Table715[[#This Row],[نام کارشناس دفتر فنی]],Table1[],3,0)</f>
        <v>کارشناس عمران،خدمات صنعتی و ترانسپورت</v>
      </c>
      <c r="G397" s="1" t="s">
        <v>63</v>
      </c>
      <c r="H397" s="1" t="str">
        <f>VLOOKUP(Table715[[#This Row],[نام شخص کارشناس نظارت]],Table1[],3,0)</f>
        <v>کارشناس عمران نظارت</v>
      </c>
      <c r="I397" s="1">
        <f>COUNTIF(Table2[کد سیستم],Table715[[#This Row],[کد سیستم]])</f>
        <v>1</v>
      </c>
    </row>
    <row r="398" spans="1:9" x14ac:dyDescent="0.25">
      <c r="A398" s="1">
        <v>397</v>
      </c>
      <c r="B398" s="1" t="s">
        <v>2338</v>
      </c>
      <c r="C398" s="1" t="s">
        <v>2338</v>
      </c>
      <c r="D398" s="1" t="s">
        <v>3985</v>
      </c>
      <c r="E398" s="1" t="s">
        <v>602</v>
      </c>
      <c r="F398" s="1" t="str">
        <f>VLOOKUP(Table715[[#This Row],[نام کارشناس دفتر فنی]],Table1[],3,0)</f>
        <v>کارشناس عمران،خدمات صنعتی و ترانسپورت</v>
      </c>
      <c r="G398" s="1" t="s">
        <v>63</v>
      </c>
      <c r="H398" s="1" t="str">
        <f>VLOOKUP(Table715[[#This Row],[نام شخص کارشناس نظارت]],Table1[],3,0)</f>
        <v>کارشناس عمران نظارت</v>
      </c>
      <c r="I398" s="1">
        <f>COUNTIF(Table2[کد سیستم],Table715[[#This Row],[کد سیستم]])</f>
        <v>1</v>
      </c>
    </row>
    <row r="399" spans="1:9" x14ac:dyDescent="0.25">
      <c r="A399" s="1">
        <v>398</v>
      </c>
      <c r="B399" s="1" t="s">
        <v>2340</v>
      </c>
      <c r="C399" s="1" t="s">
        <v>2340</v>
      </c>
      <c r="D399" s="1" t="s">
        <v>3985</v>
      </c>
      <c r="E399" s="1" t="s">
        <v>602</v>
      </c>
      <c r="F399" s="1" t="str">
        <f>VLOOKUP(Table715[[#This Row],[نام کارشناس دفتر فنی]],Table1[],3,0)</f>
        <v>کارشناس عمران،خدمات صنعتی و ترانسپورت</v>
      </c>
      <c r="G399" s="1" t="s">
        <v>63</v>
      </c>
      <c r="H399" s="1" t="str">
        <f>VLOOKUP(Table715[[#This Row],[نام شخص کارشناس نظارت]],Table1[],3,0)</f>
        <v>کارشناس عمران نظارت</v>
      </c>
      <c r="I399" s="1">
        <f>COUNTIF(Table2[کد سیستم],Table715[[#This Row],[کد سیستم]])</f>
        <v>1</v>
      </c>
    </row>
    <row r="400" spans="1:9" x14ac:dyDescent="0.25">
      <c r="A400" s="1">
        <v>399</v>
      </c>
      <c r="B400" s="1" t="s">
        <v>2342</v>
      </c>
      <c r="C400" s="1" t="s">
        <v>2342</v>
      </c>
      <c r="D400" s="1" t="s">
        <v>3985</v>
      </c>
      <c r="E400" s="1" t="s">
        <v>602</v>
      </c>
      <c r="F400" s="1" t="str">
        <f>VLOOKUP(Table715[[#This Row],[نام کارشناس دفتر فنی]],Table1[],3,0)</f>
        <v>کارشناس عمران،خدمات صنعتی و ترانسپورت</v>
      </c>
      <c r="G400" s="1" t="s">
        <v>63</v>
      </c>
      <c r="H400" s="1" t="str">
        <f>VLOOKUP(Table715[[#This Row],[نام شخص کارشناس نظارت]],Table1[],3,0)</f>
        <v>کارشناس عمران نظارت</v>
      </c>
      <c r="I400" s="1">
        <f>COUNTIF(Table2[کد سیستم],Table715[[#This Row],[کد سیستم]])</f>
        <v>1</v>
      </c>
    </row>
    <row r="401" spans="1:9" x14ac:dyDescent="0.25">
      <c r="A401" s="1">
        <v>400</v>
      </c>
      <c r="B401" s="1" t="s">
        <v>2344</v>
      </c>
      <c r="C401" s="1" t="s">
        <v>2344</v>
      </c>
      <c r="D401" s="1" t="s">
        <v>3985</v>
      </c>
      <c r="E401" s="1" t="s">
        <v>602</v>
      </c>
      <c r="F401" s="1" t="str">
        <f>VLOOKUP(Table715[[#This Row],[نام کارشناس دفتر فنی]],Table1[],3,0)</f>
        <v>کارشناس عمران،خدمات صنعتی و ترانسپورت</v>
      </c>
      <c r="G401" s="1" t="s">
        <v>63</v>
      </c>
      <c r="H401" s="1" t="str">
        <f>VLOOKUP(Table715[[#This Row],[نام شخص کارشناس نظارت]],Table1[],3,0)</f>
        <v>کارشناس عمران نظارت</v>
      </c>
      <c r="I401" s="1">
        <f>COUNTIF(Table2[کد سیستم],Table715[[#This Row],[کد سیستم]])</f>
        <v>1</v>
      </c>
    </row>
    <row r="402" spans="1:9" x14ac:dyDescent="0.25">
      <c r="A402" s="1">
        <v>401</v>
      </c>
      <c r="B402" s="1" t="s">
        <v>2346</v>
      </c>
      <c r="C402" s="1" t="s">
        <v>2346</v>
      </c>
      <c r="D402" s="1" t="s">
        <v>3985</v>
      </c>
      <c r="E402" s="1" t="s">
        <v>602</v>
      </c>
      <c r="F402" s="1" t="str">
        <f>VLOOKUP(Table715[[#This Row],[نام کارشناس دفتر فنی]],Table1[],3,0)</f>
        <v>کارشناس عمران،خدمات صنعتی و ترانسپورت</v>
      </c>
      <c r="G402" s="1" t="s">
        <v>63</v>
      </c>
      <c r="H402" s="1" t="str">
        <f>VLOOKUP(Table715[[#This Row],[نام شخص کارشناس نظارت]],Table1[],3,0)</f>
        <v>کارشناس عمران نظارت</v>
      </c>
      <c r="I402" s="1">
        <f>COUNTIF(Table2[کد سیستم],Table715[[#This Row],[کد سیستم]])</f>
        <v>1</v>
      </c>
    </row>
    <row r="403" spans="1:9" x14ac:dyDescent="0.25">
      <c r="A403" s="1">
        <v>402</v>
      </c>
      <c r="B403" s="1" t="s">
        <v>2348</v>
      </c>
      <c r="C403" s="1" t="s">
        <v>2348</v>
      </c>
      <c r="D403" s="1" t="s">
        <v>3985</v>
      </c>
      <c r="E403" s="1" t="s">
        <v>602</v>
      </c>
      <c r="F403" s="1" t="str">
        <f>VLOOKUP(Table715[[#This Row],[نام کارشناس دفتر فنی]],Table1[],3,0)</f>
        <v>کارشناس عمران،خدمات صنعتی و ترانسپورت</v>
      </c>
      <c r="G403" s="1" t="s">
        <v>63</v>
      </c>
      <c r="H403" s="1" t="str">
        <f>VLOOKUP(Table715[[#This Row],[نام شخص کارشناس نظارت]],Table1[],3,0)</f>
        <v>کارشناس عمران نظارت</v>
      </c>
      <c r="I403" s="1">
        <f>COUNTIF(Table2[کد سیستم],Table715[[#This Row],[کد سیستم]])</f>
        <v>1</v>
      </c>
    </row>
    <row r="404" spans="1:9" x14ac:dyDescent="0.25">
      <c r="A404" s="1">
        <v>403</v>
      </c>
      <c r="B404" s="1" t="s">
        <v>2350</v>
      </c>
      <c r="C404" s="1" t="s">
        <v>2350</v>
      </c>
      <c r="D404" s="1" t="s">
        <v>3985</v>
      </c>
      <c r="E404" s="1" t="s">
        <v>602</v>
      </c>
      <c r="F404" s="1" t="str">
        <f>VLOOKUP(Table715[[#This Row],[نام کارشناس دفتر فنی]],Table1[],3,0)</f>
        <v>کارشناس عمران،خدمات صنعتی و ترانسپورت</v>
      </c>
      <c r="G404" s="1" t="s">
        <v>63</v>
      </c>
      <c r="H404" s="1" t="str">
        <f>VLOOKUP(Table715[[#This Row],[نام شخص کارشناس نظارت]],Table1[],3,0)</f>
        <v>کارشناس عمران نظارت</v>
      </c>
      <c r="I404" s="1">
        <f>COUNTIF(Table2[کد سیستم],Table715[[#This Row],[کد سیستم]])</f>
        <v>1</v>
      </c>
    </row>
    <row r="405" spans="1:9" x14ac:dyDescent="0.25">
      <c r="A405" s="1">
        <v>404</v>
      </c>
      <c r="B405" s="1" t="s">
        <v>2352</v>
      </c>
      <c r="C405" s="1" t="s">
        <v>2352</v>
      </c>
      <c r="D405" s="1" t="s">
        <v>3985</v>
      </c>
      <c r="E405" s="1" t="s">
        <v>602</v>
      </c>
      <c r="F405" s="1" t="str">
        <f>VLOOKUP(Table715[[#This Row],[نام کارشناس دفتر فنی]],Table1[],3,0)</f>
        <v>کارشناس عمران،خدمات صنعتی و ترانسپورت</v>
      </c>
      <c r="G405" s="1" t="s">
        <v>63</v>
      </c>
      <c r="H405" s="1" t="str">
        <f>VLOOKUP(Table715[[#This Row],[نام شخص کارشناس نظارت]],Table1[],3,0)</f>
        <v>کارشناس عمران نظارت</v>
      </c>
      <c r="I405" s="1">
        <f>COUNTIF(Table2[کد سیستم],Table715[[#This Row],[کد سیستم]])</f>
        <v>1</v>
      </c>
    </row>
    <row r="406" spans="1:9" x14ac:dyDescent="0.25">
      <c r="A406" s="1">
        <v>405</v>
      </c>
      <c r="B406" s="1" t="s">
        <v>2354</v>
      </c>
      <c r="C406" s="1" t="s">
        <v>2354</v>
      </c>
      <c r="D406" s="1" t="s">
        <v>3985</v>
      </c>
      <c r="E406" s="1" t="s">
        <v>602</v>
      </c>
      <c r="F406" s="1" t="str">
        <f>VLOOKUP(Table715[[#This Row],[نام کارشناس دفتر فنی]],Table1[],3,0)</f>
        <v>کارشناس عمران،خدمات صنعتی و ترانسپورت</v>
      </c>
      <c r="G406" s="1" t="s">
        <v>63</v>
      </c>
      <c r="H406" s="1" t="str">
        <f>VLOOKUP(Table715[[#This Row],[نام شخص کارشناس نظارت]],Table1[],3,0)</f>
        <v>کارشناس عمران نظارت</v>
      </c>
      <c r="I406" s="1">
        <f>COUNTIF(Table2[کد سیستم],Table715[[#This Row],[کد سیستم]])</f>
        <v>1</v>
      </c>
    </row>
    <row r="407" spans="1:9" x14ac:dyDescent="0.25">
      <c r="A407" s="1">
        <v>406</v>
      </c>
      <c r="B407" s="1" t="s">
        <v>2356</v>
      </c>
      <c r="C407" s="1" t="s">
        <v>2356</v>
      </c>
      <c r="D407" s="1" t="s">
        <v>3985</v>
      </c>
      <c r="E407" s="1" t="s">
        <v>602</v>
      </c>
      <c r="F407" s="1" t="str">
        <f>VLOOKUP(Table715[[#This Row],[نام کارشناس دفتر فنی]],Table1[],3,0)</f>
        <v>کارشناس عمران،خدمات صنعتی و ترانسپورت</v>
      </c>
      <c r="G407" s="1" t="s">
        <v>63</v>
      </c>
      <c r="H407" s="1" t="str">
        <f>VLOOKUP(Table715[[#This Row],[نام شخص کارشناس نظارت]],Table1[],3,0)</f>
        <v>کارشناس عمران نظارت</v>
      </c>
      <c r="I407" s="1">
        <f>COUNTIF(Table2[کد سیستم],Table715[[#This Row],[کد سیستم]])</f>
        <v>1</v>
      </c>
    </row>
    <row r="408" spans="1:9" x14ac:dyDescent="0.25">
      <c r="A408" s="1">
        <v>407</v>
      </c>
      <c r="B408" s="1" t="s">
        <v>2358</v>
      </c>
      <c r="C408" s="1" t="s">
        <v>2358</v>
      </c>
      <c r="D408" s="1" t="s">
        <v>3985</v>
      </c>
      <c r="E408" s="1" t="s">
        <v>602</v>
      </c>
      <c r="F408" s="1" t="str">
        <f>VLOOKUP(Table715[[#This Row],[نام کارشناس دفتر فنی]],Table1[],3,0)</f>
        <v>کارشناس عمران،خدمات صنعتی و ترانسپورت</v>
      </c>
      <c r="G408" s="1" t="s">
        <v>63</v>
      </c>
      <c r="H408" s="1" t="str">
        <f>VLOOKUP(Table715[[#This Row],[نام شخص کارشناس نظارت]],Table1[],3,0)</f>
        <v>کارشناس عمران نظارت</v>
      </c>
      <c r="I408" s="1">
        <f>COUNTIF(Table2[کد سیستم],Table715[[#This Row],[کد سیستم]])</f>
        <v>1</v>
      </c>
    </row>
    <row r="409" spans="1:9" x14ac:dyDescent="0.25">
      <c r="A409" s="1">
        <v>408</v>
      </c>
      <c r="B409" s="1" t="s">
        <v>2360</v>
      </c>
      <c r="C409" s="1" t="s">
        <v>2360</v>
      </c>
      <c r="D409" s="1" t="s">
        <v>3985</v>
      </c>
      <c r="E409" s="1" t="s">
        <v>602</v>
      </c>
      <c r="F409" s="1" t="str">
        <f>VLOOKUP(Table715[[#This Row],[نام کارشناس دفتر فنی]],Table1[],3,0)</f>
        <v>کارشناس عمران،خدمات صنعتی و ترانسپورت</v>
      </c>
      <c r="G409" s="1" t="s">
        <v>63</v>
      </c>
      <c r="H409" s="1" t="str">
        <f>VLOOKUP(Table715[[#This Row],[نام شخص کارشناس نظارت]],Table1[],3,0)</f>
        <v>کارشناس عمران نظارت</v>
      </c>
      <c r="I409" s="1">
        <f>COUNTIF(Table2[کد سیستم],Table715[[#This Row],[کد سیستم]])</f>
        <v>1</v>
      </c>
    </row>
    <row r="410" spans="1:9" x14ac:dyDescent="0.25">
      <c r="A410" s="1">
        <v>409</v>
      </c>
      <c r="B410" s="1" t="s">
        <v>2362</v>
      </c>
      <c r="C410" s="1" t="s">
        <v>2362</v>
      </c>
      <c r="D410" s="1" t="s">
        <v>3985</v>
      </c>
      <c r="E410" s="1" t="s">
        <v>602</v>
      </c>
      <c r="F410" s="1" t="str">
        <f>VLOOKUP(Table715[[#This Row],[نام کارشناس دفتر فنی]],Table1[],3,0)</f>
        <v>کارشناس عمران،خدمات صنعتی و ترانسپورت</v>
      </c>
      <c r="G410" s="1" t="s">
        <v>63</v>
      </c>
      <c r="H410" s="1" t="str">
        <f>VLOOKUP(Table715[[#This Row],[نام شخص کارشناس نظارت]],Table1[],3,0)</f>
        <v>کارشناس عمران نظارت</v>
      </c>
      <c r="I410" s="1">
        <f>COUNTIF(Table2[کد سیستم],Table715[[#This Row],[کد سیستم]])</f>
        <v>1</v>
      </c>
    </row>
    <row r="411" spans="1:9" x14ac:dyDescent="0.25">
      <c r="A411" s="1">
        <v>410</v>
      </c>
      <c r="B411" s="1" t="s">
        <v>2364</v>
      </c>
      <c r="C411" s="1" t="s">
        <v>2364</v>
      </c>
      <c r="D411" s="1" t="s">
        <v>3985</v>
      </c>
      <c r="E411" s="1" t="s">
        <v>602</v>
      </c>
      <c r="F411" s="1" t="str">
        <f>VLOOKUP(Table715[[#This Row],[نام کارشناس دفتر فنی]],Table1[],3,0)</f>
        <v>کارشناس عمران،خدمات صنعتی و ترانسپورت</v>
      </c>
      <c r="G411" s="1" t="s">
        <v>63</v>
      </c>
      <c r="H411" s="1" t="str">
        <f>VLOOKUP(Table715[[#This Row],[نام شخص کارشناس نظارت]],Table1[],3,0)</f>
        <v>کارشناس عمران نظارت</v>
      </c>
      <c r="I411" s="1">
        <f>COUNTIF(Table2[کد سیستم],Table715[[#This Row],[کد سیستم]])</f>
        <v>1</v>
      </c>
    </row>
    <row r="412" spans="1:9" x14ac:dyDescent="0.25">
      <c r="A412" s="1">
        <v>411</v>
      </c>
      <c r="B412" s="1" t="s">
        <v>2366</v>
      </c>
      <c r="C412" s="1" t="s">
        <v>2366</v>
      </c>
      <c r="D412" s="1" t="s">
        <v>3985</v>
      </c>
      <c r="E412" s="1" t="s">
        <v>602</v>
      </c>
      <c r="F412" s="1" t="str">
        <f>VLOOKUP(Table715[[#This Row],[نام کارشناس دفتر فنی]],Table1[],3,0)</f>
        <v>کارشناس عمران،خدمات صنعتی و ترانسپورت</v>
      </c>
      <c r="G412" s="1" t="s">
        <v>63</v>
      </c>
      <c r="H412" s="1" t="str">
        <f>VLOOKUP(Table715[[#This Row],[نام شخص کارشناس نظارت]],Table1[],3,0)</f>
        <v>کارشناس عمران نظارت</v>
      </c>
      <c r="I412" s="1">
        <f>COUNTIF(Table2[کد سیستم],Table715[[#This Row],[کد سیستم]])</f>
        <v>1</v>
      </c>
    </row>
    <row r="413" spans="1:9" x14ac:dyDescent="0.25">
      <c r="A413" s="1">
        <v>412</v>
      </c>
      <c r="B413" s="1" t="s">
        <v>2368</v>
      </c>
      <c r="C413" s="1" t="s">
        <v>2368</v>
      </c>
      <c r="D413" s="1" t="s">
        <v>3985</v>
      </c>
      <c r="E413" s="1" t="s">
        <v>602</v>
      </c>
      <c r="F413" s="1" t="str">
        <f>VLOOKUP(Table715[[#This Row],[نام کارشناس دفتر فنی]],Table1[],3,0)</f>
        <v>کارشناس عمران،خدمات صنعتی و ترانسپورت</v>
      </c>
      <c r="G413" s="1" t="s">
        <v>63</v>
      </c>
      <c r="H413" s="1" t="str">
        <f>VLOOKUP(Table715[[#This Row],[نام شخص کارشناس نظارت]],Table1[],3,0)</f>
        <v>کارشناس عمران نظارت</v>
      </c>
      <c r="I413" s="1">
        <f>COUNTIF(Table2[کد سیستم],Table715[[#This Row],[کد سیستم]])</f>
        <v>1</v>
      </c>
    </row>
    <row r="414" spans="1:9" x14ac:dyDescent="0.25">
      <c r="A414" s="1">
        <v>413</v>
      </c>
      <c r="B414" s="1" t="s">
        <v>2370</v>
      </c>
      <c r="C414" s="1" t="s">
        <v>2370</v>
      </c>
      <c r="D414" s="1" t="s">
        <v>3985</v>
      </c>
      <c r="E414" s="1" t="s">
        <v>602</v>
      </c>
      <c r="F414" s="1" t="str">
        <f>VLOOKUP(Table715[[#This Row],[نام کارشناس دفتر فنی]],Table1[],3,0)</f>
        <v>کارشناس عمران،خدمات صنعتی و ترانسپورت</v>
      </c>
      <c r="G414" s="1" t="s">
        <v>63</v>
      </c>
      <c r="H414" s="1" t="str">
        <f>VLOOKUP(Table715[[#This Row],[نام شخص کارشناس نظارت]],Table1[],3,0)</f>
        <v>کارشناس عمران نظارت</v>
      </c>
      <c r="I414" s="1">
        <f>COUNTIF(Table2[کد سیستم],Table715[[#This Row],[کد سیستم]])</f>
        <v>1</v>
      </c>
    </row>
    <row r="415" spans="1:9" x14ac:dyDescent="0.25">
      <c r="A415" s="1">
        <v>414</v>
      </c>
      <c r="B415" s="1" t="s">
        <v>2372</v>
      </c>
      <c r="C415" s="1" t="s">
        <v>2372</v>
      </c>
      <c r="D415" s="1" t="s">
        <v>3985</v>
      </c>
      <c r="E415" s="1" t="s">
        <v>602</v>
      </c>
      <c r="F415" s="1" t="str">
        <f>VLOOKUP(Table715[[#This Row],[نام کارشناس دفتر فنی]],Table1[],3,0)</f>
        <v>کارشناس عمران،خدمات صنعتی و ترانسپورت</v>
      </c>
      <c r="G415" s="1" t="s">
        <v>63</v>
      </c>
      <c r="H415" s="1" t="str">
        <f>VLOOKUP(Table715[[#This Row],[نام شخص کارشناس نظارت]],Table1[],3,0)</f>
        <v>کارشناس عمران نظارت</v>
      </c>
      <c r="I415" s="1">
        <f>COUNTIF(Table2[کد سیستم],Table715[[#This Row],[کد سیستم]])</f>
        <v>1</v>
      </c>
    </row>
    <row r="416" spans="1:9" x14ac:dyDescent="0.25">
      <c r="A416" s="1">
        <v>415</v>
      </c>
      <c r="B416" s="1" t="s">
        <v>2374</v>
      </c>
      <c r="C416" s="1" t="s">
        <v>2374</v>
      </c>
      <c r="D416" s="1" t="s">
        <v>3985</v>
      </c>
      <c r="E416" s="1" t="s">
        <v>602</v>
      </c>
      <c r="F416" s="1" t="str">
        <f>VLOOKUP(Table715[[#This Row],[نام کارشناس دفتر فنی]],Table1[],3,0)</f>
        <v>کارشناس عمران،خدمات صنعتی و ترانسپورت</v>
      </c>
      <c r="G416" s="1" t="s">
        <v>63</v>
      </c>
      <c r="H416" s="1" t="str">
        <f>VLOOKUP(Table715[[#This Row],[نام شخص کارشناس نظارت]],Table1[],3,0)</f>
        <v>کارشناس عمران نظارت</v>
      </c>
      <c r="I416" s="1">
        <f>COUNTIF(Table2[کد سیستم],Table715[[#This Row],[کد سیستم]])</f>
        <v>1</v>
      </c>
    </row>
    <row r="417" spans="1:9" x14ac:dyDescent="0.25">
      <c r="A417" s="1">
        <v>416</v>
      </c>
      <c r="B417" s="1" t="s">
        <v>2376</v>
      </c>
      <c r="C417" s="1" t="s">
        <v>2376</v>
      </c>
      <c r="D417" s="1" t="s">
        <v>3985</v>
      </c>
      <c r="E417" s="1" t="s">
        <v>602</v>
      </c>
      <c r="F417" s="1" t="str">
        <f>VLOOKUP(Table715[[#This Row],[نام کارشناس دفتر فنی]],Table1[],3,0)</f>
        <v>کارشناس عمران،خدمات صنعتی و ترانسپورت</v>
      </c>
      <c r="G417" s="1" t="s">
        <v>63</v>
      </c>
      <c r="H417" s="1" t="str">
        <f>VLOOKUP(Table715[[#This Row],[نام شخص کارشناس نظارت]],Table1[],3,0)</f>
        <v>کارشناس عمران نظارت</v>
      </c>
      <c r="I417" s="1">
        <f>COUNTIF(Table2[کد سیستم],Table715[[#This Row],[کد سیستم]])</f>
        <v>1</v>
      </c>
    </row>
    <row r="418" spans="1:9" x14ac:dyDescent="0.25">
      <c r="A418" s="1">
        <v>417</v>
      </c>
      <c r="B418" s="1" t="s">
        <v>2378</v>
      </c>
      <c r="C418" s="1" t="s">
        <v>2378</v>
      </c>
      <c r="D418" s="1" t="s">
        <v>3985</v>
      </c>
      <c r="E418" s="1" t="s">
        <v>602</v>
      </c>
      <c r="F418" s="1" t="str">
        <f>VLOOKUP(Table715[[#This Row],[نام کارشناس دفتر فنی]],Table1[],3,0)</f>
        <v>کارشناس عمران،خدمات صنعتی و ترانسپورت</v>
      </c>
      <c r="G418" s="1" t="s">
        <v>63</v>
      </c>
      <c r="H418" s="1" t="str">
        <f>VLOOKUP(Table715[[#This Row],[نام شخص کارشناس نظارت]],Table1[],3,0)</f>
        <v>کارشناس عمران نظارت</v>
      </c>
      <c r="I418" s="1">
        <f>COUNTIF(Table2[کد سیستم],Table715[[#This Row],[کد سیستم]])</f>
        <v>1</v>
      </c>
    </row>
    <row r="419" spans="1:9" x14ac:dyDescent="0.25">
      <c r="A419" s="1">
        <v>418</v>
      </c>
      <c r="B419" s="1" t="s">
        <v>2380</v>
      </c>
      <c r="C419" s="1" t="s">
        <v>2380</v>
      </c>
      <c r="D419" s="1" t="s">
        <v>3985</v>
      </c>
      <c r="E419" s="1" t="s">
        <v>602</v>
      </c>
      <c r="F419" s="1" t="str">
        <f>VLOOKUP(Table715[[#This Row],[نام کارشناس دفتر فنی]],Table1[],3,0)</f>
        <v>کارشناس عمران،خدمات صنعتی و ترانسپورت</v>
      </c>
      <c r="G419" s="1" t="s">
        <v>63</v>
      </c>
      <c r="H419" s="1" t="str">
        <f>VLOOKUP(Table715[[#This Row],[نام شخص کارشناس نظارت]],Table1[],3,0)</f>
        <v>کارشناس عمران نظارت</v>
      </c>
      <c r="I419" s="1">
        <f>COUNTIF(Table2[کد سیستم],Table715[[#This Row],[کد سیستم]])</f>
        <v>1</v>
      </c>
    </row>
    <row r="420" spans="1:9" x14ac:dyDescent="0.25">
      <c r="A420" s="1">
        <v>419</v>
      </c>
      <c r="B420" s="1" t="s">
        <v>2382</v>
      </c>
      <c r="C420" s="1" t="s">
        <v>2382</v>
      </c>
      <c r="D420" s="1" t="s">
        <v>3985</v>
      </c>
      <c r="E420" s="1" t="s">
        <v>602</v>
      </c>
      <c r="F420" s="1" t="str">
        <f>VLOOKUP(Table715[[#This Row],[نام کارشناس دفتر فنی]],Table1[],3,0)</f>
        <v>کارشناس عمران،خدمات صنعتی و ترانسپورت</v>
      </c>
      <c r="G420" s="1" t="s">
        <v>63</v>
      </c>
      <c r="H420" s="1" t="str">
        <f>VLOOKUP(Table715[[#This Row],[نام شخص کارشناس نظارت]],Table1[],3,0)</f>
        <v>کارشناس عمران نظارت</v>
      </c>
      <c r="I420" s="1">
        <f>COUNTIF(Table2[کد سیستم],Table715[[#This Row],[کد سیستم]])</f>
        <v>1</v>
      </c>
    </row>
    <row r="421" spans="1:9" x14ac:dyDescent="0.25">
      <c r="A421" s="1">
        <v>420</v>
      </c>
      <c r="B421" s="1" t="s">
        <v>2384</v>
      </c>
      <c r="C421" s="1" t="s">
        <v>2384</v>
      </c>
      <c r="D421" s="1" t="s">
        <v>3985</v>
      </c>
      <c r="E421" s="1" t="s">
        <v>602</v>
      </c>
      <c r="F421" s="1" t="str">
        <f>VLOOKUP(Table715[[#This Row],[نام کارشناس دفتر فنی]],Table1[],3,0)</f>
        <v>کارشناس عمران،خدمات صنعتی و ترانسپورت</v>
      </c>
      <c r="G421" s="1" t="s">
        <v>63</v>
      </c>
      <c r="H421" s="1" t="str">
        <f>VLOOKUP(Table715[[#This Row],[نام شخص کارشناس نظارت]],Table1[],3,0)</f>
        <v>کارشناس عمران نظارت</v>
      </c>
      <c r="I421" s="1">
        <f>COUNTIF(Table2[کد سیستم],Table715[[#This Row],[کد سیستم]])</f>
        <v>1</v>
      </c>
    </row>
    <row r="422" spans="1:9" x14ac:dyDescent="0.25">
      <c r="A422" s="1">
        <v>421</v>
      </c>
      <c r="B422" s="1" t="s">
        <v>2386</v>
      </c>
      <c r="C422" s="1" t="s">
        <v>2386</v>
      </c>
      <c r="D422" s="1" t="s">
        <v>3985</v>
      </c>
      <c r="E422" s="1" t="s">
        <v>602</v>
      </c>
      <c r="F422" s="1" t="str">
        <f>VLOOKUP(Table715[[#This Row],[نام کارشناس دفتر فنی]],Table1[],3,0)</f>
        <v>کارشناس عمران،خدمات صنعتی و ترانسپورت</v>
      </c>
      <c r="G422" s="1" t="s">
        <v>63</v>
      </c>
      <c r="H422" s="1" t="str">
        <f>VLOOKUP(Table715[[#This Row],[نام شخص کارشناس نظارت]],Table1[],3,0)</f>
        <v>کارشناس عمران نظارت</v>
      </c>
      <c r="I422" s="1">
        <f>COUNTIF(Table2[کد سیستم],Table715[[#This Row],[کد سیستم]])</f>
        <v>1</v>
      </c>
    </row>
    <row r="423" spans="1:9" x14ac:dyDescent="0.25">
      <c r="A423" s="1">
        <v>422</v>
      </c>
      <c r="B423" s="1" t="s">
        <v>2388</v>
      </c>
      <c r="C423" s="1" t="s">
        <v>2388</v>
      </c>
      <c r="D423" s="1" t="s">
        <v>3985</v>
      </c>
      <c r="E423" s="1" t="s">
        <v>602</v>
      </c>
      <c r="F423" s="1" t="str">
        <f>VLOOKUP(Table715[[#This Row],[نام کارشناس دفتر فنی]],Table1[],3,0)</f>
        <v>کارشناس عمران،خدمات صنعتی و ترانسپورت</v>
      </c>
      <c r="G423" s="1" t="s">
        <v>63</v>
      </c>
      <c r="H423" s="1" t="str">
        <f>VLOOKUP(Table715[[#This Row],[نام شخص کارشناس نظارت]],Table1[],3,0)</f>
        <v>کارشناس عمران نظارت</v>
      </c>
      <c r="I423" s="1">
        <f>COUNTIF(Table2[کد سیستم],Table715[[#This Row],[کد سیستم]])</f>
        <v>1</v>
      </c>
    </row>
    <row r="424" spans="1:9" x14ac:dyDescent="0.25">
      <c r="A424" s="1">
        <v>423</v>
      </c>
      <c r="B424" s="1" t="s">
        <v>2390</v>
      </c>
      <c r="C424" s="1" t="s">
        <v>2390</v>
      </c>
      <c r="D424" s="1" t="s">
        <v>3985</v>
      </c>
      <c r="E424" s="1" t="s">
        <v>602</v>
      </c>
      <c r="F424" s="1" t="str">
        <f>VLOOKUP(Table715[[#This Row],[نام کارشناس دفتر فنی]],Table1[],3,0)</f>
        <v>کارشناس عمران،خدمات صنعتی و ترانسپورت</v>
      </c>
      <c r="G424" s="1" t="s">
        <v>63</v>
      </c>
      <c r="H424" s="1" t="str">
        <f>VLOOKUP(Table715[[#This Row],[نام شخص کارشناس نظارت]],Table1[],3,0)</f>
        <v>کارشناس عمران نظارت</v>
      </c>
      <c r="I424" s="1">
        <f>COUNTIF(Table2[کد سیستم],Table715[[#This Row],[کد سیستم]])</f>
        <v>1</v>
      </c>
    </row>
    <row r="425" spans="1:9" x14ac:dyDescent="0.25">
      <c r="A425" s="1">
        <v>424</v>
      </c>
      <c r="B425" s="1" t="s">
        <v>2392</v>
      </c>
      <c r="C425" s="1" t="s">
        <v>2392</v>
      </c>
      <c r="D425" s="1" t="s">
        <v>3985</v>
      </c>
      <c r="E425" s="1" t="s">
        <v>602</v>
      </c>
      <c r="F425" s="1" t="str">
        <f>VLOOKUP(Table715[[#This Row],[نام کارشناس دفتر فنی]],Table1[],3,0)</f>
        <v>کارشناس عمران،خدمات صنعتی و ترانسپورت</v>
      </c>
      <c r="G425" s="1" t="s">
        <v>63</v>
      </c>
      <c r="H425" s="1" t="str">
        <f>VLOOKUP(Table715[[#This Row],[نام شخص کارشناس نظارت]],Table1[],3,0)</f>
        <v>کارشناس عمران نظارت</v>
      </c>
      <c r="I425" s="1">
        <f>COUNTIF(Table2[کد سیستم],Table715[[#This Row],[کد سیستم]])</f>
        <v>1</v>
      </c>
    </row>
    <row r="426" spans="1:9" x14ac:dyDescent="0.25">
      <c r="A426" s="1">
        <v>425</v>
      </c>
      <c r="B426" s="1" t="s">
        <v>2394</v>
      </c>
      <c r="C426" s="1" t="s">
        <v>2394</v>
      </c>
      <c r="D426" s="1" t="s">
        <v>3985</v>
      </c>
      <c r="E426" s="1" t="s">
        <v>602</v>
      </c>
      <c r="F426" s="1" t="str">
        <f>VLOOKUP(Table715[[#This Row],[نام کارشناس دفتر فنی]],Table1[],3,0)</f>
        <v>کارشناس عمران،خدمات صنعتی و ترانسپورت</v>
      </c>
      <c r="G426" s="1" t="s">
        <v>63</v>
      </c>
      <c r="H426" s="1" t="str">
        <f>VLOOKUP(Table715[[#This Row],[نام شخص کارشناس نظارت]],Table1[],3,0)</f>
        <v>کارشناس عمران نظارت</v>
      </c>
      <c r="I426" s="1">
        <f>COUNTIF(Table2[کد سیستم],Table715[[#This Row],[کد سیستم]])</f>
        <v>1</v>
      </c>
    </row>
    <row r="427" spans="1:9" x14ac:dyDescent="0.25">
      <c r="A427" s="1">
        <v>426</v>
      </c>
      <c r="B427" s="1" t="s">
        <v>2396</v>
      </c>
      <c r="C427" s="1" t="s">
        <v>2396</v>
      </c>
      <c r="D427" s="1" t="s">
        <v>3985</v>
      </c>
      <c r="E427" s="1" t="s">
        <v>602</v>
      </c>
      <c r="F427" s="1" t="str">
        <f>VLOOKUP(Table715[[#This Row],[نام کارشناس دفتر فنی]],Table1[],3,0)</f>
        <v>کارشناس عمران،خدمات صنعتی و ترانسپورت</v>
      </c>
      <c r="G427" s="1" t="s">
        <v>63</v>
      </c>
      <c r="H427" s="1" t="str">
        <f>VLOOKUP(Table715[[#This Row],[نام شخص کارشناس نظارت]],Table1[],3,0)</f>
        <v>کارشناس عمران نظارت</v>
      </c>
      <c r="I427" s="1">
        <f>COUNTIF(Table2[کد سیستم],Table715[[#This Row],[کد سیستم]])</f>
        <v>1</v>
      </c>
    </row>
    <row r="428" spans="1:9" x14ac:dyDescent="0.25">
      <c r="A428" s="1">
        <v>427</v>
      </c>
      <c r="B428" s="1" t="s">
        <v>2398</v>
      </c>
      <c r="C428" s="1" t="s">
        <v>2398</v>
      </c>
      <c r="D428" s="1" t="s">
        <v>3985</v>
      </c>
      <c r="E428" s="1" t="s">
        <v>602</v>
      </c>
      <c r="F428" s="1" t="str">
        <f>VLOOKUP(Table715[[#This Row],[نام کارشناس دفتر فنی]],Table1[],3,0)</f>
        <v>کارشناس عمران،خدمات صنعتی و ترانسپورت</v>
      </c>
      <c r="G428" s="1" t="s">
        <v>63</v>
      </c>
      <c r="H428" s="1" t="str">
        <f>VLOOKUP(Table715[[#This Row],[نام شخص کارشناس نظارت]],Table1[],3,0)</f>
        <v>کارشناس عمران نظارت</v>
      </c>
      <c r="I428" s="1">
        <f>COUNTIF(Table2[کد سیستم],Table715[[#This Row],[کد سیستم]])</f>
        <v>1</v>
      </c>
    </row>
    <row r="429" spans="1:9" x14ac:dyDescent="0.25">
      <c r="A429" s="1">
        <v>428</v>
      </c>
      <c r="B429" s="1" t="s">
        <v>2400</v>
      </c>
      <c r="C429" s="1" t="s">
        <v>2400</v>
      </c>
      <c r="D429" s="1" t="s">
        <v>3985</v>
      </c>
      <c r="E429" s="1" t="s">
        <v>602</v>
      </c>
      <c r="F429" s="1" t="str">
        <f>VLOOKUP(Table715[[#This Row],[نام کارشناس دفتر فنی]],Table1[],3,0)</f>
        <v>کارشناس عمران،خدمات صنعتی و ترانسپورت</v>
      </c>
      <c r="G429" s="1" t="s">
        <v>63</v>
      </c>
      <c r="H429" s="1" t="str">
        <f>VLOOKUP(Table715[[#This Row],[نام شخص کارشناس نظارت]],Table1[],3,0)</f>
        <v>کارشناس عمران نظارت</v>
      </c>
      <c r="I429" s="1">
        <f>COUNTIF(Table2[کد سیستم],Table715[[#This Row],[کد سیستم]])</f>
        <v>1</v>
      </c>
    </row>
    <row r="430" spans="1:9" x14ac:dyDescent="0.25">
      <c r="A430" s="1">
        <v>429</v>
      </c>
      <c r="B430" s="1" t="s">
        <v>2402</v>
      </c>
      <c r="C430" s="1" t="s">
        <v>2402</v>
      </c>
      <c r="D430" s="1" t="s">
        <v>3985</v>
      </c>
      <c r="E430" s="1" t="s">
        <v>602</v>
      </c>
      <c r="F430" s="1" t="str">
        <f>VLOOKUP(Table715[[#This Row],[نام کارشناس دفتر فنی]],Table1[],3,0)</f>
        <v>کارشناس عمران،خدمات صنعتی و ترانسپورت</v>
      </c>
      <c r="G430" s="1" t="s">
        <v>63</v>
      </c>
      <c r="H430" s="1" t="str">
        <f>VLOOKUP(Table715[[#This Row],[نام شخص کارشناس نظارت]],Table1[],3,0)</f>
        <v>کارشناس عمران نظارت</v>
      </c>
      <c r="I430" s="1">
        <f>COUNTIF(Table2[کد سیستم],Table715[[#This Row],[کد سیستم]])</f>
        <v>1</v>
      </c>
    </row>
    <row r="431" spans="1:9" x14ac:dyDescent="0.25">
      <c r="A431" s="1">
        <v>430</v>
      </c>
      <c r="B431" s="1" t="s">
        <v>2404</v>
      </c>
      <c r="C431" s="1" t="s">
        <v>2404</v>
      </c>
      <c r="D431" s="1" t="s">
        <v>3985</v>
      </c>
      <c r="E431" s="1" t="s">
        <v>602</v>
      </c>
      <c r="F431" s="1" t="str">
        <f>VLOOKUP(Table715[[#This Row],[نام کارشناس دفتر فنی]],Table1[],3,0)</f>
        <v>کارشناس عمران،خدمات صنعتی و ترانسپورت</v>
      </c>
      <c r="G431" s="1" t="s">
        <v>63</v>
      </c>
      <c r="H431" s="1" t="str">
        <f>VLOOKUP(Table715[[#This Row],[نام شخص کارشناس نظارت]],Table1[],3,0)</f>
        <v>کارشناس عمران نظارت</v>
      </c>
      <c r="I431" s="1">
        <f>COUNTIF(Table2[کد سیستم],Table715[[#This Row],[کد سیستم]])</f>
        <v>1</v>
      </c>
    </row>
    <row r="432" spans="1:9" x14ac:dyDescent="0.25">
      <c r="A432" s="1">
        <v>431</v>
      </c>
      <c r="B432" s="1" t="s">
        <v>2406</v>
      </c>
      <c r="C432" s="1" t="s">
        <v>2406</v>
      </c>
      <c r="D432" s="1" t="s">
        <v>3985</v>
      </c>
      <c r="E432" s="1" t="s">
        <v>602</v>
      </c>
      <c r="F432" s="1" t="str">
        <f>VLOOKUP(Table715[[#This Row],[نام کارشناس دفتر فنی]],Table1[],3,0)</f>
        <v>کارشناس عمران،خدمات صنعتی و ترانسپورت</v>
      </c>
      <c r="G432" s="1" t="s">
        <v>63</v>
      </c>
      <c r="H432" s="1" t="str">
        <f>VLOOKUP(Table715[[#This Row],[نام شخص کارشناس نظارت]],Table1[],3,0)</f>
        <v>کارشناس عمران نظارت</v>
      </c>
      <c r="I432" s="1">
        <f>COUNTIF(Table2[کد سیستم],Table715[[#This Row],[کد سیستم]])</f>
        <v>1</v>
      </c>
    </row>
    <row r="433" spans="1:9" x14ac:dyDescent="0.25">
      <c r="A433" s="1">
        <v>432</v>
      </c>
      <c r="B433" s="1" t="s">
        <v>2408</v>
      </c>
      <c r="C433" s="1" t="s">
        <v>2408</v>
      </c>
      <c r="D433" s="1" t="s">
        <v>3985</v>
      </c>
      <c r="E433" s="1" t="s">
        <v>602</v>
      </c>
      <c r="F433" s="1" t="str">
        <f>VLOOKUP(Table715[[#This Row],[نام کارشناس دفتر فنی]],Table1[],3,0)</f>
        <v>کارشناس عمران،خدمات صنعتی و ترانسپورت</v>
      </c>
      <c r="G433" s="1" t="s">
        <v>63</v>
      </c>
      <c r="H433" s="1" t="str">
        <f>VLOOKUP(Table715[[#This Row],[نام شخص کارشناس نظارت]],Table1[],3,0)</f>
        <v>کارشناس عمران نظارت</v>
      </c>
      <c r="I433" s="1">
        <f>COUNTIF(Table2[کد سیستم],Table715[[#This Row],[کد سیستم]])</f>
        <v>1</v>
      </c>
    </row>
    <row r="434" spans="1:9" x14ac:dyDescent="0.25">
      <c r="A434" s="1">
        <v>433</v>
      </c>
      <c r="B434" s="1" t="s">
        <v>2410</v>
      </c>
      <c r="C434" s="1" t="s">
        <v>2410</v>
      </c>
      <c r="D434" s="1" t="s">
        <v>3985</v>
      </c>
      <c r="E434" s="1" t="s">
        <v>602</v>
      </c>
      <c r="F434" s="1" t="str">
        <f>VLOOKUP(Table715[[#This Row],[نام کارشناس دفتر فنی]],Table1[],3,0)</f>
        <v>کارشناس عمران،خدمات صنعتی و ترانسپورت</v>
      </c>
      <c r="G434" s="1" t="s">
        <v>63</v>
      </c>
      <c r="H434" s="1" t="str">
        <f>VLOOKUP(Table715[[#This Row],[نام شخص کارشناس نظارت]],Table1[],3,0)</f>
        <v>کارشناس عمران نظارت</v>
      </c>
      <c r="I434" s="1">
        <f>COUNTIF(Table2[کد سیستم],Table715[[#This Row],[کد سیستم]])</f>
        <v>1</v>
      </c>
    </row>
    <row r="435" spans="1:9" x14ac:dyDescent="0.25">
      <c r="A435" s="1">
        <v>434</v>
      </c>
      <c r="B435" s="1" t="s">
        <v>2412</v>
      </c>
      <c r="C435" s="1" t="s">
        <v>2412</v>
      </c>
      <c r="D435" s="1" t="s">
        <v>3985</v>
      </c>
      <c r="E435" s="1" t="s">
        <v>602</v>
      </c>
      <c r="F435" s="1" t="str">
        <f>VLOOKUP(Table715[[#This Row],[نام کارشناس دفتر فنی]],Table1[],3,0)</f>
        <v>کارشناس عمران،خدمات صنعتی و ترانسپورت</v>
      </c>
      <c r="G435" s="1" t="s">
        <v>63</v>
      </c>
      <c r="H435" s="1" t="str">
        <f>VLOOKUP(Table715[[#This Row],[نام شخص کارشناس نظارت]],Table1[],3,0)</f>
        <v>کارشناس عمران نظارت</v>
      </c>
      <c r="I435" s="1">
        <f>COUNTIF(Table2[کد سیستم],Table715[[#This Row],[کد سیستم]])</f>
        <v>1</v>
      </c>
    </row>
    <row r="436" spans="1:9" x14ac:dyDescent="0.25">
      <c r="A436" s="1">
        <v>435</v>
      </c>
      <c r="B436" s="1" t="s">
        <v>2414</v>
      </c>
      <c r="C436" s="1" t="s">
        <v>2414</v>
      </c>
      <c r="D436" s="1" t="s">
        <v>3985</v>
      </c>
      <c r="E436" s="1" t="s">
        <v>602</v>
      </c>
      <c r="F436" s="1" t="str">
        <f>VLOOKUP(Table715[[#This Row],[نام کارشناس دفتر فنی]],Table1[],3,0)</f>
        <v>کارشناس عمران،خدمات صنعتی و ترانسپورت</v>
      </c>
      <c r="G436" s="1" t="s">
        <v>63</v>
      </c>
      <c r="H436" s="1" t="str">
        <f>VLOOKUP(Table715[[#This Row],[نام شخص کارشناس نظارت]],Table1[],3,0)</f>
        <v>کارشناس عمران نظارت</v>
      </c>
      <c r="I436" s="1">
        <f>COUNTIF(Table2[کد سیستم],Table715[[#This Row],[کد سیستم]])</f>
        <v>1</v>
      </c>
    </row>
    <row r="437" spans="1:9" x14ac:dyDescent="0.25">
      <c r="A437" s="1">
        <v>436</v>
      </c>
      <c r="B437" s="1" t="s">
        <v>2416</v>
      </c>
      <c r="C437" s="1" t="s">
        <v>2416</v>
      </c>
      <c r="D437" s="1" t="s">
        <v>3985</v>
      </c>
      <c r="E437" s="1" t="s">
        <v>602</v>
      </c>
      <c r="F437" s="1" t="str">
        <f>VLOOKUP(Table715[[#This Row],[نام کارشناس دفتر فنی]],Table1[],3,0)</f>
        <v>کارشناس عمران،خدمات صنعتی و ترانسپورت</v>
      </c>
      <c r="G437" s="1" t="s">
        <v>63</v>
      </c>
      <c r="H437" s="1" t="str">
        <f>VLOOKUP(Table715[[#This Row],[نام شخص کارشناس نظارت]],Table1[],3,0)</f>
        <v>کارشناس عمران نظارت</v>
      </c>
      <c r="I437" s="1">
        <f>COUNTIF(Table2[کد سیستم],Table715[[#This Row],[کد سیستم]])</f>
        <v>1</v>
      </c>
    </row>
    <row r="438" spans="1:9" x14ac:dyDescent="0.25">
      <c r="A438" s="1">
        <v>437</v>
      </c>
      <c r="B438" s="1" t="s">
        <v>2418</v>
      </c>
      <c r="C438" s="1" t="s">
        <v>2418</v>
      </c>
      <c r="D438" s="1" t="s">
        <v>3985</v>
      </c>
      <c r="E438" s="1" t="s">
        <v>602</v>
      </c>
      <c r="F438" s="1" t="str">
        <f>VLOOKUP(Table715[[#This Row],[نام کارشناس دفتر فنی]],Table1[],3,0)</f>
        <v>کارشناس عمران،خدمات صنعتی و ترانسپورت</v>
      </c>
      <c r="G438" s="1" t="s">
        <v>63</v>
      </c>
      <c r="H438" s="1" t="str">
        <f>VLOOKUP(Table715[[#This Row],[نام شخص کارشناس نظارت]],Table1[],3,0)</f>
        <v>کارشناس عمران نظارت</v>
      </c>
      <c r="I438" s="1">
        <f>COUNTIF(Table2[کد سیستم],Table715[[#This Row],[کد سیستم]])</f>
        <v>1</v>
      </c>
    </row>
    <row r="439" spans="1:9" x14ac:dyDescent="0.25">
      <c r="A439" s="1">
        <v>438</v>
      </c>
      <c r="B439" s="1" t="s">
        <v>2420</v>
      </c>
      <c r="C439" s="1" t="s">
        <v>2420</v>
      </c>
      <c r="D439" s="1" t="s">
        <v>3985</v>
      </c>
      <c r="E439" s="1" t="s">
        <v>602</v>
      </c>
      <c r="F439" s="1" t="str">
        <f>VLOOKUP(Table715[[#This Row],[نام کارشناس دفتر فنی]],Table1[],3,0)</f>
        <v>کارشناس عمران،خدمات صنعتی و ترانسپورت</v>
      </c>
      <c r="G439" s="1" t="s">
        <v>63</v>
      </c>
      <c r="H439" s="1" t="str">
        <f>VLOOKUP(Table715[[#This Row],[نام شخص کارشناس نظارت]],Table1[],3,0)</f>
        <v>کارشناس عمران نظارت</v>
      </c>
      <c r="I439" s="1">
        <f>COUNTIF(Table2[کد سیستم],Table715[[#This Row],[کد سیستم]])</f>
        <v>1</v>
      </c>
    </row>
    <row r="440" spans="1:9" x14ac:dyDescent="0.25">
      <c r="A440" s="1">
        <v>439</v>
      </c>
      <c r="B440" s="1" t="s">
        <v>2422</v>
      </c>
      <c r="C440" s="1" t="s">
        <v>2422</v>
      </c>
      <c r="D440" s="1" t="s">
        <v>3985</v>
      </c>
      <c r="E440" s="1" t="s">
        <v>602</v>
      </c>
      <c r="F440" s="1" t="str">
        <f>VLOOKUP(Table715[[#This Row],[نام کارشناس دفتر فنی]],Table1[],3,0)</f>
        <v>کارشناس عمران،خدمات صنعتی و ترانسپورت</v>
      </c>
      <c r="G440" s="1" t="s">
        <v>63</v>
      </c>
      <c r="H440" s="1" t="str">
        <f>VLOOKUP(Table715[[#This Row],[نام شخص کارشناس نظارت]],Table1[],3,0)</f>
        <v>کارشناس عمران نظارت</v>
      </c>
      <c r="I440" s="1">
        <f>COUNTIF(Table2[کد سیستم],Table715[[#This Row],[کد سیستم]])</f>
        <v>1</v>
      </c>
    </row>
    <row r="441" spans="1:9" x14ac:dyDescent="0.25">
      <c r="A441" s="1">
        <v>440</v>
      </c>
      <c r="B441" s="1" t="s">
        <v>2424</v>
      </c>
      <c r="C441" s="1" t="s">
        <v>2424</v>
      </c>
      <c r="D441" s="1" t="s">
        <v>3985</v>
      </c>
      <c r="E441" s="1" t="s">
        <v>602</v>
      </c>
      <c r="F441" s="1" t="str">
        <f>VLOOKUP(Table715[[#This Row],[نام کارشناس دفتر فنی]],Table1[],3,0)</f>
        <v>کارشناس عمران،خدمات صنعتی و ترانسپورت</v>
      </c>
      <c r="G441" s="1" t="s">
        <v>63</v>
      </c>
      <c r="H441" s="1" t="str">
        <f>VLOOKUP(Table715[[#This Row],[نام شخص کارشناس نظارت]],Table1[],3,0)</f>
        <v>کارشناس عمران نظارت</v>
      </c>
      <c r="I441" s="1">
        <f>COUNTIF(Table2[کد سیستم],Table715[[#This Row],[کد سیستم]])</f>
        <v>1</v>
      </c>
    </row>
    <row r="442" spans="1:9" x14ac:dyDescent="0.25">
      <c r="A442" s="1">
        <v>441</v>
      </c>
      <c r="B442" s="1" t="s">
        <v>2426</v>
      </c>
      <c r="C442" s="1" t="s">
        <v>2426</v>
      </c>
      <c r="D442" s="1" t="s">
        <v>3985</v>
      </c>
      <c r="E442" s="1" t="s">
        <v>602</v>
      </c>
      <c r="F442" s="1" t="str">
        <f>VLOOKUP(Table715[[#This Row],[نام کارشناس دفتر فنی]],Table1[],3,0)</f>
        <v>کارشناس عمران،خدمات صنعتی و ترانسپورت</v>
      </c>
      <c r="G442" s="1" t="s">
        <v>63</v>
      </c>
      <c r="H442" s="1" t="str">
        <f>VLOOKUP(Table715[[#This Row],[نام شخص کارشناس نظارت]],Table1[],3,0)</f>
        <v>کارشناس عمران نظارت</v>
      </c>
      <c r="I442" s="1">
        <f>COUNTIF(Table2[کد سیستم],Table715[[#This Row],[کد سیستم]])</f>
        <v>1</v>
      </c>
    </row>
    <row r="443" spans="1:9" x14ac:dyDescent="0.25">
      <c r="A443" s="1">
        <v>442</v>
      </c>
      <c r="B443" s="1" t="s">
        <v>2428</v>
      </c>
      <c r="C443" s="1" t="s">
        <v>2428</v>
      </c>
      <c r="D443" s="1" t="s">
        <v>3985</v>
      </c>
      <c r="E443" s="1" t="s">
        <v>602</v>
      </c>
      <c r="F443" s="1" t="str">
        <f>VLOOKUP(Table715[[#This Row],[نام کارشناس دفتر فنی]],Table1[],3,0)</f>
        <v>کارشناس عمران،خدمات صنعتی و ترانسپورت</v>
      </c>
      <c r="G443" s="1" t="s">
        <v>63</v>
      </c>
      <c r="H443" s="1" t="str">
        <f>VLOOKUP(Table715[[#This Row],[نام شخص کارشناس نظارت]],Table1[],3,0)</f>
        <v>کارشناس عمران نظارت</v>
      </c>
      <c r="I443" s="1">
        <f>COUNTIF(Table2[کد سیستم],Table715[[#This Row],[کد سیستم]])</f>
        <v>1</v>
      </c>
    </row>
    <row r="444" spans="1:9" x14ac:dyDescent="0.25">
      <c r="A444" s="1">
        <v>443</v>
      </c>
      <c r="B444" s="1" t="s">
        <v>2430</v>
      </c>
      <c r="C444" s="1" t="s">
        <v>2430</v>
      </c>
      <c r="D444" s="1" t="s">
        <v>3985</v>
      </c>
      <c r="E444" s="1" t="s">
        <v>602</v>
      </c>
      <c r="F444" s="1" t="str">
        <f>VLOOKUP(Table715[[#This Row],[نام کارشناس دفتر فنی]],Table1[],3,0)</f>
        <v>کارشناس عمران،خدمات صنعتی و ترانسپورت</v>
      </c>
      <c r="G444" s="1" t="s">
        <v>63</v>
      </c>
      <c r="H444" s="1" t="str">
        <f>VLOOKUP(Table715[[#This Row],[نام شخص کارشناس نظارت]],Table1[],3,0)</f>
        <v>کارشناس عمران نظارت</v>
      </c>
      <c r="I444" s="1">
        <f>COUNTIF(Table2[کد سیستم],Table715[[#This Row],[کد سیستم]])</f>
        <v>1</v>
      </c>
    </row>
    <row r="445" spans="1:9" x14ac:dyDescent="0.25">
      <c r="A445" s="1">
        <v>444</v>
      </c>
      <c r="B445" s="1" t="s">
        <v>2432</v>
      </c>
      <c r="C445" s="1" t="s">
        <v>2432</v>
      </c>
      <c r="D445" s="1" t="s">
        <v>3985</v>
      </c>
      <c r="E445" s="1" t="s">
        <v>602</v>
      </c>
      <c r="F445" s="1" t="str">
        <f>VLOOKUP(Table715[[#This Row],[نام کارشناس دفتر فنی]],Table1[],3,0)</f>
        <v>کارشناس عمران،خدمات صنعتی و ترانسپورت</v>
      </c>
      <c r="G445" s="1" t="s">
        <v>63</v>
      </c>
      <c r="H445" s="1" t="str">
        <f>VLOOKUP(Table715[[#This Row],[نام شخص کارشناس نظارت]],Table1[],3,0)</f>
        <v>کارشناس عمران نظارت</v>
      </c>
      <c r="I445" s="1">
        <f>COUNTIF(Table2[کد سیستم],Table715[[#This Row],[کد سیستم]])</f>
        <v>1</v>
      </c>
    </row>
    <row r="446" spans="1:9" x14ac:dyDescent="0.25">
      <c r="A446" s="1">
        <v>445</v>
      </c>
      <c r="B446" s="1" t="s">
        <v>2434</v>
      </c>
      <c r="C446" s="1" t="s">
        <v>2434</v>
      </c>
      <c r="D446" s="1" t="s">
        <v>3985</v>
      </c>
      <c r="E446" s="1" t="s">
        <v>602</v>
      </c>
      <c r="F446" s="1" t="str">
        <f>VLOOKUP(Table715[[#This Row],[نام کارشناس دفتر فنی]],Table1[],3,0)</f>
        <v>کارشناس عمران،خدمات صنعتی و ترانسپورت</v>
      </c>
      <c r="G446" s="1" t="s">
        <v>63</v>
      </c>
      <c r="H446" s="1" t="str">
        <f>VLOOKUP(Table715[[#This Row],[نام شخص کارشناس نظارت]],Table1[],3,0)</f>
        <v>کارشناس عمران نظارت</v>
      </c>
      <c r="I446" s="1">
        <f>COUNTIF(Table2[کد سیستم],Table715[[#This Row],[کد سیستم]])</f>
        <v>1</v>
      </c>
    </row>
    <row r="447" spans="1:9" x14ac:dyDescent="0.25">
      <c r="A447" s="1">
        <v>446</v>
      </c>
      <c r="B447" s="1" t="s">
        <v>2436</v>
      </c>
      <c r="C447" s="1" t="s">
        <v>2436</v>
      </c>
      <c r="D447" s="1" t="s">
        <v>3985</v>
      </c>
      <c r="E447" s="1" t="s">
        <v>602</v>
      </c>
      <c r="F447" s="1" t="str">
        <f>VLOOKUP(Table715[[#This Row],[نام کارشناس دفتر فنی]],Table1[],3,0)</f>
        <v>کارشناس عمران،خدمات صنعتی و ترانسپورت</v>
      </c>
      <c r="G447" s="1" t="s">
        <v>63</v>
      </c>
      <c r="H447" s="1" t="str">
        <f>VLOOKUP(Table715[[#This Row],[نام شخص کارشناس نظارت]],Table1[],3,0)</f>
        <v>کارشناس عمران نظارت</v>
      </c>
      <c r="I447" s="1">
        <f>COUNTIF(Table2[کد سیستم],Table715[[#This Row],[کد سیستم]])</f>
        <v>1</v>
      </c>
    </row>
    <row r="448" spans="1:9" x14ac:dyDescent="0.25">
      <c r="A448" s="1">
        <v>447</v>
      </c>
      <c r="B448" s="1" t="s">
        <v>2438</v>
      </c>
      <c r="C448" s="1" t="s">
        <v>2438</v>
      </c>
      <c r="D448" s="1" t="s">
        <v>3985</v>
      </c>
      <c r="E448" s="1" t="s">
        <v>602</v>
      </c>
      <c r="F448" s="1" t="str">
        <f>VLOOKUP(Table715[[#This Row],[نام کارشناس دفتر فنی]],Table1[],3,0)</f>
        <v>کارشناس عمران،خدمات صنعتی و ترانسپورت</v>
      </c>
      <c r="G448" s="1" t="s">
        <v>63</v>
      </c>
      <c r="H448" s="1" t="str">
        <f>VLOOKUP(Table715[[#This Row],[نام شخص کارشناس نظارت]],Table1[],3,0)</f>
        <v>کارشناس عمران نظارت</v>
      </c>
      <c r="I448" s="1">
        <f>COUNTIF(Table2[کد سیستم],Table715[[#This Row],[کد سیستم]])</f>
        <v>1</v>
      </c>
    </row>
    <row r="449" spans="1:9" x14ac:dyDescent="0.25">
      <c r="A449" s="1">
        <v>448</v>
      </c>
      <c r="B449" s="1" t="s">
        <v>2440</v>
      </c>
      <c r="C449" s="1" t="s">
        <v>2440</v>
      </c>
      <c r="D449" s="1" t="s">
        <v>3985</v>
      </c>
      <c r="E449" s="1" t="s">
        <v>602</v>
      </c>
      <c r="F449" s="1" t="str">
        <f>VLOOKUP(Table715[[#This Row],[نام کارشناس دفتر فنی]],Table1[],3,0)</f>
        <v>کارشناس عمران،خدمات صنعتی و ترانسپورت</v>
      </c>
      <c r="G449" s="1" t="s">
        <v>63</v>
      </c>
      <c r="H449" s="1" t="str">
        <f>VLOOKUP(Table715[[#This Row],[نام شخص کارشناس نظارت]],Table1[],3,0)</f>
        <v>کارشناس عمران نظارت</v>
      </c>
      <c r="I449" s="1">
        <f>COUNTIF(Table2[کد سیستم],Table715[[#This Row],[کد سیستم]])</f>
        <v>1</v>
      </c>
    </row>
    <row r="450" spans="1:9" x14ac:dyDescent="0.25">
      <c r="A450" s="1">
        <v>449</v>
      </c>
      <c r="B450" s="1" t="s">
        <v>2442</v>
      </c>
      <c r="C450" s="1" t="s">
        <v>2442</v>
      </c>
      <c r="D450" s="1" t="s">
        <v>3985</v>
      </c>
      <c r="E450" s="1" t="s">
        <v>602</v>
      </c>
      <c r="F450" s="1" t="str">
        <f>VLOOKUP(Table715[[#This Row],[نام کارشناس دفتر فنی]],Table1[],3,0)</f>
        <v>کارشناس عمران،خدمات صنعتی و ترانسپورت</v>
      </c>
      <c r="G450" s="1" t="s">
        <v>63</v>
      </c>
      <c r="H450" s="1" t="str">
        <f>VLOOKUP(Table715[[#This Row],[نام شخص کارشناس نظارت]],Table1[],3,0)</f>
        <v>کارشناس عمران نظارت</v>
      </c>
      <c r="I450" s="1">
        <f>COUNTIF(Table2[کد سیستم],Table715[[#This Row],[کد سیستم]])</f>
        <v>1</v>
      </c>
    </row>
    <row r="451" spans="1:9" x14ac:dyDescent="0.25">
      <c r="A451" s="1">
        <v>450</v>
      </c>
      <c r="B451" s="1" t="s">
        <v>2444</v>
      </c>
      <c r="C451" s="1" t="s">
        <v>2444</v>
      </c>
      <c r="D451" s="1" t="s">
        <v>3985</v>
      </c>
      <c r="E451" s="1" t="s">
        <v>602</v>
      </c>
      <c r="F451" s="1" t="str">
        <f>VLOOKUP(Table715[[#This Row],[نام کارشناس دفتر فنی]],Table1[],3,0)</f>
        <v>کارشناس عمران،خدمات صنعتی و ترانسپورت</v>
      </c>
      <c r="G451" s="1" t="s">
        <v>63</v>
      </c>
      <c r="H451" s="1" t="str">
        <f>VLOOKUP(Table715[[#This Row],[نام شخص کارشناس نظارت]],Table1[],3,0)</f>
        <v>کارشناس عمران نظارت</v>
      </c>
      <c r="I451" s="1">
        <f>COUNTIF(Table2[کد سیستم],Table715[[#This Row],[کد سیستم]])</f>
        <v>1</v>
      </c>
    </row>
    <row r="452" spans="1:9" x14ac:dyDescent="0.25">
      <c r="A452" s="1">
        <v>451</v>
      </c>
      <c r="B452" s="1" t="s">
        <v>2446</v>
      </c>
      <c r="C452" s="1" t="s">
        <v>2446</v>
      </c>
      <c r="D452" s="1" t="s">
        <v>3985</v>
      </c>
      <c r="E452" s="1" t="s">
        <v>602</v>
      </c>
      <c r="F452" s="1" t="str">
        <f>VLOOKUP(Table715[[#This Row],[نام کارشناس دفتر فنی]],Table1[],3,0)</f>
        <v>کارشناس عمران،خدمات صنعتی و ترانسپورت</v>
      </c>
      <c r="G452" s="1" t="s">
        <v>63</v>
      </c>
      <c r="H452" s="1" t="str">
        <f>VLOOKUP(Table715[[#This Row],[نام شخص کارشناس نظارت]],Table1[],3,0)</f>
        <v>کارشناس عمران نظارت</v>
      </c>
      <c r="I452" s="1">
        <f>COUNTIF(Table2[کد سیستم],Table715[[#This Row],[کد سیستم]])</f>
        <v>1</v>
      </c>
    </row>
    <row r="453" spans="1:9" x14ac:dyDescent="0.25">
      <c r="A453" s="1">
        <v>452</v>
      </c>
      <c r="B453" s="1" t="s">
        <v>2448</v>
      </c>
      <c r="C453" s="1" t="s">
        <v>2448</v>
      </c>
      <c r="D453" s="1" t="s">
        <v>3985</v>
      </c>
      <c r="E453" s="1" t="s">
        <v>602</v>
      </c>
      <c r="F453" s="1" t="str">
        <f>VLOOKUP(Table715[[#This Row],[نام کارشناس دفتر فنی]],Table1[],3,0)</f>
        <v>کارشناس عمران،خدمات صنعتی و ترانسپورت</v>
      </c>
      <c r="G453" s="1" t="s">
        <v>63</v>
      </c>
      <c r="H453" s="1" t="str">
        <f>VLOOKUP(Table715[[#This Row],[نام شخص کارشناس نظارت]],Table1[],3,0)</f>
        <v>کارشناس عمران نظارت</v>
      </c>
      <c r="I453" s="1">
        <f>COUNTIF(Table2[کد سیستم],Table715[[#This Row],[کد سیستم]])</f>
        <v>1</v>
      </c>
    </row>
    <row r="454" spans="1:9" x14ac:dyDescent="0.25">
      <c r="A454" s="1">
        <v>453</v>
      </c>
      <c r="B454" s="1" t="s">
        <v>2450</v>
      </c>
      <c r="C454" s="1" t="s">
        <v>2450</v>
      </c>
      <c r="D454" s="1" t="s">
        <v>3985</v>
      </c>
      <c r="E454" s="1" t="s">
        <v>602</v>
      </c>
      <c r="F454" s="1" t="str">
        <f>VLOOKUP(Table715[[#This Row],[نام کارشناس دفتر فنی]],Table1[],3,0)</f>
        <v>کارشناس عمران،خدمات صنعتی و ترانسپورت</v>
      </c>
      <c r="G454" s="1" t="s">
        <v>63</v>
      </c>
      <c r="H454" s="1" t="str">
        <f>VLOOKUP(Table715[[#This Row],[نام شخص کارشناس نظارت]],Table1[],3,0)</f>
        <v>کارشناس عمران نظارت</v>
      </c>
      <c r="I454" s="1">
        <f>COUNTIF(Table2[کد سیستم],Table715[[#This Row],[کد سیستم]])</f>
        <v>1</v>
      </c>
    </row>
    <row r="455" spans="1:9" x14ac:dyDescent="0.25">
      <c r="A455" s="1">
        <v>454</v>
      </c>
      <c r="B455" s="1" t="s">
        <v>2452</v>
      </c>
      <c r="C455" s="1" t="s">
        <v>2452</v>
      </c>
      <c r="D455" s="1" t="s">
        <v>3985</v>
      </c>
      <c r="E455" s="1" t="s">
        <v>602</v>
      </c>
      <c r="F455" s="1" t="str">
        <f>VLOOKUP(Table715[[#This Row],[نام کارشناس دفتر فنی]],Table1[],3,0)</f>
        <v>کارشناس عمران،خدمات صنعتی و ترانسپورت</v>
      </c>
      <c r="G455" s="1" t="s">
        <v>63</v>
      </c>
      <c r="H455" s="1" t="str">
        <f>VLOOKUP(Table715[[#This Row],[نام شخص کارشناس نظارت]],Table1[],3,0)</f>
        <v>کارشناس عمران نظارت</v>
      </c>
      <c r="I455" s="1">
        <f>COUNTIF(Table2[کد سیستم],Table715[[#This Row],[کد سیستم]])</f>
        <v>1</v>
      </c>
    </row>
    <row r="456" spans="1:9" x14ac:dyDescent="0.25">
      <c r="A456" s="1">
        <v>455</v>
      </c>
      <c r="B456" s="1" t="s">
        <v>2454</v>
      </c>
      <c r="C456" s="1" t="s">
        <v>2454</v>
      </c>
      <c r="D456" s="1" t="s">
        <v>3985</v>
      </c>
      <c r="E456" s="1" t="s">
        <v>602</v>
      </c>
      <c r="F456" s="1" t="str">
        <f>VLOOKUP(Table715[[#This Row],[نام کارشناس دفتر فنی]],Table1[],3,0)</f>
        <v>کارشناس عمران،خدمات صنعتی و ترانسپورت</v>
      </c>
      <c r="G456" s="1" t="s">
        <v>63</v>
      </c>
      <c r="H456" s="1" t="str">
        <f>VLOOKUP(Table715[[#This Row],[نام شخص کارشناس نظارت]],Table1[],3,0)</f>
        <v>کارشناس عمران نظارت</v>
      </c>
      <c r="I456" s="1">
        <f>COUNTIF(Table2[کد سیستم],Table715[[#This Row],[کد سیستم]])</f>
        <v>1</v>
      </c>
    </row>
    <row r="457" spans="1:9" x14ac:dyDescent="0.25">
      <c r="A457" s="1">
        <v>456</v>
      </c>
      <c r="B457" s="1" t="s">
        <v>2456</v>
      </c>
      <c r="C457" s="1" t="s">
        <v>2456</v>
      </c>
      <c r="D457" s="1" t="s">
        <v>3985</v>
      </c>
      <c r="E457" s="1" t="s">
        <v>602</v>
      </c>
      <c r="F457" s="1" t="str">
        <f>VLOOKUP(Table715[[#This Row],[نام کارشناس دفتر فنی]],Table1[],3,0)</f>
        <v>کارشناس عمران،خدمات صنعتی و ترانسپورت</v>
      </c>
      <c r="G457" s="1" t="s">
        <v>63</v>
      </c>
      <c r="H457" s="1" t="str">
        <f>VLOOKUP(Table715[[#This Row],[نام شخص کارشناس نظارت]],Table1[],3,0)</f>
        <v>کارشناس عمران نظارت</v>
      </c>
      <c r="I457" s="1">
        <f>COUNTIF(Table2[کد سیستم],Table715[[#This Row],[کد سیستم]])</f>
        <v>1</v>
      </c>
    </row>
    <row r="458" spans="1:9" x14ac:dyDescent="0.25">
      <c r="A458" s="1">
        <v>457</v>
      </c>
      <c r="B458" s="1" t="s">
        <v>2458</v>
      </c>
      <c r="C458" s="1" t="s">
        <v>2458</v>
      </c>
      <c r="D458" s="1" t="s">
        <v>3985</v>
      </c>
      <c r="E458" s="1" t="s">
        <v>602</v>
      </c>
      <c r="F458" s="1" t="str">
        <f>VLOOKUP(Table715[[#This Row],[نام کارشناس دفتر فنی]],Table1[],3,0)</f>
        <v>کارشناس عمران،خدمات صنعتی و ترانسپورت</v>
      </c>
      <c r="G458" s="1" t="s">
        <v>63</v>
      </c>
      <c r="H458" s="1" t="str">
        <f>VLOOKUP(Table715[[#This Row],[نام شخص کارشناس نظارت]],Table1[],3,0)</f>
        <v>کارشناس عمران نظارت</v>
      </c>
      <c r="I458" s="1">
        <f>COUNTIF(Table2[کد سیستم],Table715[[#This Row],[کد سیستم]])</f>
        <v>1</v>
      </c>
    </row>
    <row r="459" spans="1:9" x14ac:dyDescent="0.25">
      <c r="A459" s="1">
        <v>458</v>
      </c>
      <c r="B459" s="1" t="s">
        <v>2460</v>
      </c>
      <c r="C459" s="1" t="s">
        <v>2460</v>
      </c>
      <c r="D459" s="1" t="s">
        <v>3985</v>
      </c>
      <c r="E459" s="1" t="s">
        <v>602</v>
      </c>
      <c r="F459" s="1" t="str">
        <f>VLOOKUP(Table715[[#This Row],[نام کارشناس دفتر فنی]],Table1[],3,0)</f>
        <v>کارشناس عمران،خدمات صنعتی و ترانسپورت</v>
      </c>
      <c r="G459" s="1" t="s">
        <v>63</v>
      </c>
      <c r="H459" s="1" t="str">
        <f>VLOOKUP(Table715[[#This Row],[نام شخص کارشناس نظارت]],Table1[],3,0)</f>
        <v>کارشناس عمران نظارت</v>
      </c>
      <c r="I459" s="1">
        <f>COUNTIF(Table2[کد سیستم],Table715[[#This Row],[کد سیستم]])</f>
        <v>1</v>
      </c>
    </row>
    <row r="460" spans="1:9" x14ac:dyDescent="0.25">
      <c r="A460" s="1">
        <v>459</v>
      </c>
      <c r="B460" s="1" t="s">
        <v>2462</v>
      </c>
      <c r="C460" s="1" t="s">
        <v>2462</v>
      </c>
      <c r="D460" s="1" t="s">
        <v>3985</v>
      </c>
      <c r="E460" s="1" t="s">
        <v>602</v>
      </c>
      <c r="F460" s="1" t="str">
        <f>VLOOKUP(Table715[[#This Row],[نام کارشناس دفتر فنی]],Table1[],3,0)</f>
        <v>کارشناس عمران،خدمات صنعتی و ترانسپورت</v>
      </c>
      <c r="G460" s="1" t="s">
        <v>63</v>
      </c>
      <c r="H460" s="1" t="str">
        <f>VLOOKUP(Table715[[#This Row],[نام شخص کارشناس نظارت]],Table1[],3,0)</f>
        <v>کارشناس عمران نظارت</v>
      </c>
      <c r="I460" s="1">
        <f>COUNTIF(Table2[کد سیستم],Table715[[#This Row],[کد سیستم]])</f>
        <v>1</v>
      </c>
    </row>
    <row r="461" spans="1:9" x14ac:dyDescent="0.25">
      <c r="A461" s="1">
        <v>460</v>
      </c>
      <c r="B461" s="1" t="s">
        <v>2464</v>
      </c>
      <c r="C461" s="1" t="s">
        <v>2464</v>
      </c>
      <c r="D461" s="1" t="s">
        <v>3985</v>
      </c>
      <c r="E461" s="1" t="s">
        <v>602</v>
      </c>
      <c r="F461" s="1" t="str">
        <f>VLOOKUP(Table715[[#This Row],[نام کارشناس دفتر فنی]],Table1[],3,0)</f>
        <v>کارشناس عمران،خدمات صنعتی و ترانسپورت</v>
      </c>
      <c r="G461" s="1" t="s">
        <v>63</v>
      </c>
      <c r="H461" s="1" t="str">
        <f>VLOOKUP(Table715[[#This Row],[نام شخص کارشناس نظارت]],Table1[],3,0)</f>
        <v>کارشناس عمران نظارت</v>
      </c>
      <c r="I461" s="1">
        <f>COUNTIF(Table2[کد سیستم],Table715[[#This Row],[کد سیستم]])</f>
        <v>1</v>
      </c>
    </row>
    <row r="462" spans="1:9" x14ac:dyDescent="0.25">
      <c r="A462" s="1">
        <v>461</v>
      </c>
      <c r="B462" s="1" t="s">
        <v>2466</v>
      </c>
      <c r="C462" s="1" t="s">
        <v>2466</v>
      </c>
      <c r="D462" s="1" t="s">
        <v>3985</v>
      </c>
      <c r="E462" s="1" t="s">
        <v>602</v>
      </c>
      <c r="F462" s="1" t="str">
        <f>VLOOKUP(Table715[[#This Row],[نام کارشناس دفتر فنی]],Table1[],3,0)</f>
        <v>کارشناس عمران،خدمات صنعتی و ترانسپورت</v>
      </c>
      <c r="G462" s="1" t="s">
        <v>63</v>
      </c>
      <c r="H462" s="1" t="str">
        <f>VLOOKUP(Table715[[#This Row],[نام شخص کارشناس نظارت]],Table1[],3,0)</f>
        <v>کارشناس عمران نظارت</v>
      </c>
      <c r="I462" s="1">
        <f>COUNTIF(Table2[کد سیستم],Table715[[#This Row],[کد سیستم]])</f>
        <v>1</v>
      </c>
    </row>
    <row r="463" spans="1:9" x14ac:dyDescent="0.25">
      <c r="A463" s="1">
        <v>462</v>
      </c>
      <c r="B463" s="1" t="s">
        <v>2468</v>
      </c>
      <c r="C463" s="1" t="s">
        <v>2468</v>
      </c>
      <c r="D463" s="1" t="s">
        <v>3985</v>
      </c>
      <c r="E463" s="1" t="s">
        <v>602</v>
      </c>
      <c r="F463" s="1" t="str">
        <f>VLOOKUP(Table715[[#This Row],[نام کارشناس دفتر فنی]],Table1[],3,0)</f>
        <v>کارشناس عمران،خدمات صنعتی و ترانسپورت</v>
      </c>
      <c r="G463" s="1" t="s">
        <v>63</v>
      </c>
      <c r="H463" s="1" t="str">
        <f>VLOOKUP(Table715[[#This Row],[نام شخص کارشناس نظارت]],Table1[],3,0)</f>
        <v>کارشناس عمران نظارت</v>
      </c>
      <c r="I463" s="1">
        <f>COUNTIF(Table2[کد سیستم],Table715[[#This Row],[کد سیستم]])</f>
        <v>1</v>
      </c>
    </row>
    <row r="464" spans="1:9" x14ac:dyDescent="0.25">
      <c r="A464" s="1">
        <v>463</v>
      </c>
      <c r="B464" s="1" t="s">
        <v>2470</v>
      </c>
      <c r="C464" s="1" t="s">
        <v>2470</v>
      </c>
      <c r="D464" s="1" t="s">
        <v>3985</v>
      </c>
      <c r="E464" s="1" t="s">
        <v>602</v>
      </c>
      <c r="F464" s="1" t="str">
        <f>VLOOKUP(Table715[[#This Row],[نام کارشناس دفتر فنی]],Table1[],3,0)</f>
        <v>کارشناس عمران،خدمات صنعتی و ترانسپورت</v>
      </c>
      <c r="G464" s="1" t="s">
        <v>63</v>
      </c>
      <c r="H464" s="1" t="str">
        <f>VLOOKUP(Table715[[#This Row],[نام شخص کارشناس نظارت]],Table1[],3,0)</f>
        <v>کارشناس عمران نظارت</v>
      </c>
      <c r="I464" s="1">
        <f>COUNTIF(Table2[کد سیستم],Table715[[#This Row],[کد سیستم]])</f>
        <v>1</v>
      </c>
    </row>
    <row r="465" spans="1:9" x14ac:dyDescent="0.25">
      <c r="A465" s="1">
        <v>464</v>
      </c>
      <c r="B465" s="1" t="s">
        <v>2472</v>
      </c>
      <c r="C465" s="1" t="s">
        <v>2472</v>
      </c>
      <c r="D465" s="1" t="s">
        <v>3985</v>
      </c>
      <c r="E465" s="1" t="s">
        <v>602</v>
      </c>
      <c r="F465" s="1" t="str">
        <f>VLOOKUP(Table715[[#This Row],[نام کارشناس دفتر فنی]],Table1[],3,0)</f>
        <v>کارشناس عمران،خدمات صنعتی و ترانسپورت</v>
      </c>
      <c r="G465" s="1" t="s">
        <v>63</v>
      </c>
      <c r="H465" s="1" t="str">
        <f>VLOOKUP(Table715[[#This Row],[نام شخص کارشناس نظارت]],Table1[],3,0)</f>
        <v>کارشناس عمران نظارت</v>
      </c>
      <c r="I465" s="1">
        <f>COUNTIF(Table2[کد سیستم],Table715[[#This Row],[کد سیستم]])</f>
        <v>1</v>
      </c>
    </row>
    <row r="466" spans="1:9" x14ac:dyDescent="0.25">
      <c r="A466" s="1">
        <v>465</v>
      </c>
      <c r="B466" s="1" t="s">
        <v>2474</v>
      </c>
      <c r="C466" s="1" t="s">
        <v>2474</v>
      </c>
      <c r="D466" s="1" t="s">
        <v>3985</v>
      </c>
      <c r="E466" s="1" t="s">
        <v>602</v>
      </c>
      <c r="F466" s="1" t="str">
        <f>VLOOKUP(Table715[[#This Row],[نام کارشناس دفتر فنی]],Table1[],3,0)</f>
        <v>کارشناس عمران،خدمات صنعتی و ترانسپورت</v>
      </c>
      <c r="G466" s="1" t="s">
        <v>63</v>
      </c>
      <c r="H466" s="1" t="str">
        <f>VLOOKUP(Table715[[#This Row],[نام شخص کارشناس نظارت]],Table1[],3,0)</f>
        <v>کارشناس عمران نظارت</v>
      </c>
      <c r="I466" s="1">
        <f>COUNTIF(Table2[کد سیستم],Table715[[#This Row],[کد سیستم]])</f>
        <v>1</v>
      </c>
    </row>
    <row r="467" spans="1:9" x14ac:dyDescent="0.25">
      <c r="A467" s="1">
        <v>466</v>
      </c>
      <c r="B467" s="1" t="s">
        <v>2476</v>
      </c>
      <c r="C467" s="1" t="s">
        <v>2476</v>
      </c>
      <c r="D467" s="1" t="s">
        <v>3985</v>
      </c>
      <c r="E467" s="1" t="s">
        <v>602</v>
      </c>
      <c r="F467" s="1" t="str">
        <f>VLOOKUP(Table715[[#This Row],[نام کارشناس دفتر فنی]],Table1[],3,0)</f>
        <v>کارشناس عمران،خدمات صنعتی و ترانسپورت</v>
      </c>
      <c r="G467" s="1" t="s">
        <v>63</v>
      </c>
      <c r="H467" s="1" t="str">
        <f>VLOOKUP(Table715[[#This Row],[نام شخص کارشناس نظارت]],Table1[],3,0)</f>
        <v>کارشناس عمران نظارت</v>
      </c>
      <c r="I467" s="1">
        <f>COUNTIF(Table2[کد سیستم],Table715[[#This Row],[کد سیستم]])</f>
        <v>1</v>
      </c>
    </row>
    <row r="468" spans="1:9" x14ac:dyDescent="0.25">
      <c r="A468" s="1">
        <v>467</v>
      </c>
      <c r="B468" s="1" t="s">
        <v>2478</v>
      </c>
      <c r="C468" s="1" t="s">
        <v>2478</v>
      </c>
      <c r="D468" s="1" t="s">
        <v>3985</v>
      </c>
      <c r="E468" s="1" t="s">
        <v>602</v>
      </c>
      <c r="F468" s="1" t="str">
        <f>VLOOKUP(Table715[[#This Row],[نام کارشناس دفتر فنی]],Table1[],3,0)</f>
        <v>کارشناس عمران،خدمات صنعتی و ترانسپورت</v>
      </c>
      <c r="G468" s="1" t="s">
        <v>63</v>
      </c>
      <c r="H468" s="1" t="str">
        <f>VLOOKUP(Table715[[#This Row],[نام شخص کارشناس نظارت]],Table1[],3,0)</f>
        <v>کارشناس عمران نظارت</v>
      </c>
      <c r="I468" s="1">
        <f>COUNTIF(Table2[کد سیستم],Table715[[#This Row],[کد سیستم]])</f>
        <v>1</v>
      </c>
    </row>
    <row r="469" spans="1:9" x14ac:dyDescent="0.25">
      <c r="A469" s="1">
        <v>468</v>
      </c>
      <c r="B469" s="1" t="s">
        <v>2480</v>
      </c>
      <c r="C469" s="1" t="s">
        <v>2480</v>
      </c>
      <c r="D469" s="1" t="s">
        <v>3985</v>
      </c>
      <c r="E469" s="1" t="s">
        <v>602</v>
      </c>
      <c r="F469" s="1" t="str">
        <f>VLOOKUP(Table715[[#This Row],[نام کارشناس دفتر فنی]],Table1[],3,0)</f>
        <v>کارشناس عمران،خدمات صنعتی و ترانسپورت</v>
      </c>
      <c r="G469" s="1" t="s">
        <v>63</v>
      </c>
      <c r="H469" s="1" t="str">
        <f>VLOOKUP(Table715[[#This Row],[نام شخص کارشناس نظارت]],Table1[],3,0)</f>
        <v>کارشناس عمران نظارت</v>
      </c>
      <c r="I469" s="1">
        <f>COUNTIF(Table2[کد سیستم],Table715[[#This Row],[کد سیستم]])</f>
        <v>1</v>
      </c>
    </row>
    <row r="470" spans="1:9" x14ac:dyDescent="0.25">
      <c r="A470" s="1">
        <v>469</v>
      </c>
      <c r="B470" s="1" t="s">
        <v>2482</v>
      </c>
      <c r="C470" s="1" t="s">
        <v>2482</v>
      </c>
      <c r="D470" s="1" t="s">
        <v>3985</v>
      </c>
      <c r="E470" s="1" t="s">
        <v>602</v>
      </c>
      <c r="F470" s="1" t="str">
        <f>VLOOKUP(Table715[[#This Row],[نام کارشناس دفتر فنی]],Table1[],3,0)</f>
        <v>کارشناس عمران،خدمات صنعتی و ترانسپورت</v>
      </c>
      <c r="G470" s="1" t="s">
        <v>63</v>
      </c>
      <c r="H470" s="1" t="str">
        <f>VLOOKUP(Table715[[#This Row],[نام شخص کارشناس نظارت]],Table1[],3,0)</f>
        <v>کارشناس عمران نظارت</v>
      </c>
      <c r="I470" s="1">
        <f>COUNTIF(Table2[کد سیستم],Table715[[#This Row],[کد سیستم]])</f>
        <v>1</v>
      </c>
    </row>
    <row r="471" spans="1:9" x14ac:dyDescent="0.25">
      <c r="A471" s="1">
        <v>470</v>
      </c>
      <c r="B471" s="1" t="s">
        <v>2484</v>
      </c>
      <c r="C471" s="1" t="s">
        <v>2484</v>
      </c>
      <c r="D471" s="1" t="s">
        <v>3985</v>
      </c>
      <c r="E471" s="1" t="s">
        <v>602</v>
      </c>
      <c r="F471" s="1" t="str">
        <f>VLOOKUP(Table715[[#This Row],[نام کارشناس دفتر فنی]],Table1[],3,0)</f>
        <v>کارشناس عمران،خدمات صنعتی و ترانسپورت</v>
      </c>
      <c r="G471" s="1" t="s">
        <v>63</v>
      </c>
      <c r="H471" s="1" t="str">
        <f>VLOOKUP(Table715[[#This Row],[نام شخص کارشناس نظارت]],Table1[],3,0)</f>
        <v>کارشناس عمران نظارت</v>
      </c>
      <c r="I471" s="1">
        <f>COUNTIF(Table2[کد سیستم],Table715[[#This Row],[کد سیستم]])</f>
        <v>1</v>
      </c>
    </row>
    <row r="472" spans="1:9" x14ac:dyDescent="0.25">
      <c r="A472" s="1">
        <v>471</v>
      </c>
      <c r="B472" s="1" t="s">
        <v>2486</v>
      </c>
      <c r="C472" s="1" t="s">
        <v>2486</v>
      </c>
      <c r="D472" s="1" t="s">
        <v>3985</v>
      </c>
      <c r="E472" s="1" t="s">
        <v>602</v>
      </c>
      <c r="F472" s="1" t="str">
        <f>VLOOKUP(Table715[[#This Row],[نام کارشناس دفتر فنی]],Table1[],3,0)</f>
        <v>کارشناس عمران،خدمات صنعتی و ترانسپورت</v>
      </c>
      <c r="G472" s="1" t="s">
        <v>63</v>
      </c>
      <c r="H472" s="1" t="str">
        <f>VLOOKUP(Table715[[#This Row],[نام شخص کارشناس نظارت]],Table1[],3,0)</f>
        <v>کارشناس عمران نظارت</v>
      </c>
      <c r="I472" s="1">
        <f>COUNTIF(Table2[کد سیستم],Table715[[#This Row],[کد سیستم]])</f>
        <v>1</v>
      </c>
    </row>
    <row r="473" spans="1:9" x14ac:dyDescent="0.25">
      <c r="A473" s="1">
        <v>472</v>
      </c>
      <c r="B473" s="1" t="s">
        <v>2488</v>
      </c>
      <c r="C473" s="1">
        <v>100</v>
      </c>
      <c r="D473" s="1" t="s">
        <v>3985</v>
      </c>
      <c r="E473" s="1" t="s">
        <v>602</v>
      </c>
      <c r="F473" s="1" t="str">
        <f>VLOOKUP(Table715[[#This Row],[نام کارشناس دفتر فنی]],Table1[],3,0)</f>
        <v>کارشناس عمران،خدمات صنعتی و ترانسپورت</v>
      </c>
      <c r="G473" s="1" t="s">
        <v>63</v>
      </c>
      <c r="H473" s="1" t="str">
        <f>VLOOKUP(Table715[[#This Row],[نام شخص کارشناس نظارت]],Table1[],3,0)</f>
        <v>کارشناس عمران نظارت</v>
      </c>
      <c r="I473" s="1">
        <f>COUNTIF(Table2[کد سیستم],Table715[[#This Row],[کد سیستم]])</f>
        <v>1</v>
      </c>
    </row>
    <row r="474" spans="1:9" x14ac:dyDescent="0.25">
      <c r="A474" s="1">
        <v>473</v>
      </c>
      <c r="B474" s="1" t="s">
        <v>2490</v>
      </c>
      <c r="C474" s="1">
        <v>1000</v>
      </c>
      <c r="D474" s="1" t="s">
        <v>3985</v>
      </c>
      <c r="E474" s="1" t="s">
        <v>602</v>
      </c>
      <c r="F474" s="1" t="str">
        <f>VLOOKUP(Table715[[#This Row],[نام کارشناس دفتر فنی]],Table1[],3,0)</f>
        <v>کارشناس عمران،خدمات صنعتی و ترانسپورت</v>
      </c>
      <c r="G474" s="1" t="s">
        <v>63</v>
      </c>
      <c r="H474" s="1" t="str">
        <f>VLOOKUP(Table715[[#This Row],[نام شخص کارشناس نظارت]],Table1[],3,0)</f>
        <v>کارشناس عمران نظارت</v>
      </c>
      <c r="I474" s="1">
        <f>COUNTIF(Table2[کد سیستم],Table715[[#This Row],[کد سیستم]])</f>
        <v>1</v>
      </c>
    </row>
    <row r="475" spans="1:9" x14ac:dyDescent="0.25">
      <c r="A475" s="1">
        <v>474</v>
      </c>
      <c r="B475" s="1" t="s">
        <v>2492</v>
      </c>
      <c r="C475" s="1">
        <v>1010</v>
      </c>
      <c r="D475" s="1" t="s">
        <v>3985</v>
      </c>
      <c r="E475" s="1" t="s">
        <v>602</v>
      </c>
      <c r="F475" s="1" t="str">
        <f>VLOOKUP(Table715[[#This Row],[نام کارشناس دفتر فنی]],Table1[],3,0)</f>
        <v>کارشناس عمران،خدمات صنعتی و ترانسپورت</v>
      </c>
      <c r="G475" s="1" t="s">
        <v>63</v>
      </c>
      <c r="H475" s="1" t="str">
        <f>VLOOKUP(Table715[[#This Row],[نام شخص کارشناس نظارت]],Table1[],3,0)</f>
        <v>کارشناس عمران نظارت</v>
      </c>
      <c r="I475" s="1">
        <f>COUNTIF(Table2[کد سیستم],Table715[[#This Row],[کد سیستم]])</f>
        <v>1</v>
      </c>
    </row>
    <row r="476" spans="1:9" x14ac:dyDescent="0.25">
      <c r="A476" s="1">
        <v>475</v>
      </c>
      <c r="B476" s="1" t="s">
        <v>2494</v>
      </c>
      <c r="C476" s="1" t="s">
        <v>2494</v>
      </c>
      <c r="D476" s="1" t="s">
        <v>3985</v>
      </c>
      <c r="E476" s="1" t="s">
        <v>602</v>
      </c>
      <c r="F476" s="1" t="str">
        <f>VLOOKUP(Table715[[#This Row],[نام کارشناس دفتر فنی]],Table1[],3,0)</f>
        <v>کارشناس عمران،خدمات صنعتی و ترانسپورت</v>
      </c>
      <c r="G476" s="1" t="s">
        <v>63</v>
      </c>
      <c r="H476" s="1" t="str">
        <f>VLOOKUP(Table715[[#This Row],[نام شخص کارشناس نظارت]],Table1[],3,0)</f>
        <v>کارشناس عمران نظارت</v>
      </c>
      <c r="I476" s="1">
        <f>COUNTIF(Table2[کد سیستم],Table715[[#This Row],[کد سیستم]])</f>
        <v>1</v>
      </c>
    </row>
    <row r="477" spans="1:9" x14ac:dyDescent="0.25">
      <c r="A477" s="1">
        <v>476</v>
      </c>
      <c r="B477" s="1" t="s">
        <v>2496</v>
      </c>
      <c r="C477" s="1" t="s">
        <v>2496</v>
      </c>
      <c r="D477" s="1" t="s">
        <v>3985</v>
      </c>
      <c r="E477" s="1" t="s">
        <v>602</v>
      </c>
      <c r="F477" s="1" t="str">
        <f>VLOOKUP(Table715[[#This Row],[نام کارشناس دفتر فنی]],Table1[],3,0)</f>
        <v>کارشناس عمران،خدمات صنعتی و ترانسپورت</v>
      </c>
      <c r="G477" s="1" t="s">
        <v>63</v>
      </c>
      <c r="H477" s="1" t="str">
        <f>VLOOKUP(Table715[[#This Row],[نام شخص کارشناس نظارت]],Table1[],3,0)</f>
        <v>کارشناس عمران نظارت</v>
      </c>
      <c r="I477" s="1">
        <f>COUNTIF(Table2[کد سیستم],Table715[[#This Row],[کد سیستم]])</f>
        <v>1</v>
      </c>
    </row>
    <row r="478" spans="1:9" x14ac:dyDescent="0.25">
      <c r="A478" s="1">
        <v>477</v>
      </c>
      <c r="B478" s="1" t="s">
        <v>2498</v>
      </c>
      <c r="C478" s="1" t="s">
        <v>2498</v>
      </c>
      <c r="D478" s="1" t="s">
        <v>3985</v>
      </c>
      <c r="E478" s="1" t="s">
        <v>602</v>
      </c>
      <c r="F478" s="1" t="str">
        <f>VLOOKUP(Table715[[#This Row],[نام کارشناس دفتر فنی]],Table1[],3,0)</f>
        <v>کارشناس عمران،خدمات صنعتی و ترانسپورت</v>
      </c>
      <c r="G478" s="1" t="s">
        <v>63</v>
      </c>
      <c r="H478" s="1" t="str">
        <f>VLOOKUP(Table715[[#This Row],[نام شخص کارشناس نظارت]],Table1[],3,0)</f>
        <v>کارشناس عمران نظارت</v>
      </c>
      <c r="I478" s="1">
        <f>COUNTIF(Table2[کد سیستم],Table715[[#This Row],[کد سیستم]])</f>
        <v>1</v>
      </c>
    </row>
    <row r="479" spans="1:9" x14ac:dyDescent="0.25">
      <c r="A479" s="1">
        <v>478</v>
      </c>
      <c r="B479" s="1" t="s">
        <v>2500</v>
      </c>
      <c r="C479" s="1" t="s">
        <v>2500</v>
      </c>
      <c r="D479" s="1" t="s">
        <v>3985</v>
      </c>
      <c r="E479" s="1" t="s">
        <v>602</v>
      </c>
      <c r="F479" s="1" t="str">
        <f>VLOOKUP(Table715[[#This Row],[نام کارشناس دفتر فنی]],Table1[],3,0)</f>
        <v>کارشناس عمران،خدمات صنعتی و ترانسپورت</v>
      </c>
      <c r="G479" s="1" t="s">
        <v>63</v>
      </c>
      <c r="H479" s="1" t="str">
        <f>VLOOKUP(Table715[[#This Row],[نام شخص کارشناس نظارت]],Table1[],3,0)</f>
        <v>کارشناس عمران نظارت</v>
      </c>
      <c r="I479" s="1">
        <f>COUNTIF(Table2[کد سیستم],Table715[[#This Row],[کد سیستم]])</f>
        <v>1</v>
      </c>
    </row>
    <row r="480" spans="1:9" x14ac:dyDescent="0.25">
      <c r="A480" s="1">
        <v>479</v>
      </c>
      <c r="B480" s="1" t="s">
        <v>2502</v>
      </c>
      <c r="C480" s="1" t="s">
        <v>2502</v>
      </c>
      <c r="D480" s="1" t="s">
        <v>3985</v>
      </c>
      <c r="E480" s="1" t="s">
        <v>602</v>
      </c>
      <c r="F480" s="1" t="str">
        <f>VLOOKUP(Table715[[#This Row],[نام کارشناس دفتر فنی]],Table1[],3,0)</f>
        <v>کارشناس عمران،خدمات صنعتی و ترانسپورت</v>
      </c>
      <c r="G480" s="1" t="s">
        <v>63</v>
      </c>
      <c r="H480" s="1" t="str">
        <f>VLOOKUP(Table715[[#This Row],[نام شخص کارشناس نظارت]],Table1[],3,0)</f>
        <v>کارشناس عمران نظارت</v>
      </c>
      <c r="I480" s="1">
        <f>COUNTIF(Table2[کد سیستم],Table715[[#This Row],[کد سیستم]])</f>
        <v>1</v>
      </c>
    </row>
    <row r="481" spans="1:9" x14ac:dyDescent="0.25">
      <c r="A481" s="1">
        <v>480</v>
      </c>
      <c r="B481" s="1" t="s">
        <v>2504</v>
      </c>
      <c r="C481" s="1" t="s">
        <v>2504</v>
      </c>
      <c r="D481" s="1" t="s">
        <v>3985</v>
      </c>
      <c r="E481" s="1" t="s">
        <v>602</v>
      </c>
      <c r="F481" s="1" t="str">
        <f>VLOOKUP(Table715[[#This Row],[نام کارشناس دفتر فنی]],Table1[],3,0)</f>
        <v>کارشناس عمران،خدمات صنعتی و ترانسپورت</v>
      </c>
      <c r="G481" s="1" t="s">
        <v>63</v>
      </c>
      <c r="H481" s="1" t="str">
        <f>VLOOKUP(Table715[[#This Row],[نام شخص کارشناس نظارت]],Table1[],3,0)</f>
        <v>کارشناس عمران نظارت</v>
      </c>
      <c r="I481" s="1">
        <f>COUNTIF(Table2[کد سیستم],Table715[[#This Row],[کد سیستم]])</f>
        <v>1</v>
      </c>
    </row>
    <row r="482" spans="1:9" x14ac:dyDescent="0.25">
      <c r="A482" s="1">
        <v>481</v>
      </c>
      <c r="B482" s="1" t="s">
        <v>2506</v>
      </c>
      <c r="C482" s="1" t="s">
        <v>2506</v>
      </c>
      <c r="D482" s="1" t="s">
        <v>3985</v>
      </c>
      <c r="E482" s="1" t="s">
        <v>602</v>
      </c>
      <c r="F482" s="1" t="str">
        <f>VLOOKUP(Table715[[#This Row],[نام کارشناس دفتر فنی]],Table1[],3,0)</f>
        <v>کارشناس عمران،خدمات صنعتی و ترانسپورت</v>
      </c>
      <c r="G482" s="1" t="s">
        <v>63</v>
      </c>
      <c r="H482" s="1" t="str">
        <f>VLOOKUP(Table715[[#This Row],[نام شخص کارشناس نظارت]],Table1[],3,0)</f>
        <v>کارشناس عمران نظارت</v>
      </c>
      <c r="I482" s="1">
        <f>COUNTIF(Table2[کد سیستم],Table715[[#This Row],[کد سیستم]])</f>
        <v>1</v>
      </c>
    </row>
    <row r="483" spans="1:9" x14ac:dyDescent="0.25">
      <c r="A483" s="1">
        <v>482</v>
      </c>
      <c r="B483" s="1" t="s">
        <v>2508</v>
      </c>
      <c r="C483" s="1" t="s">
        <v>2508</v>
      </c>
      <c r="D483" s="1" t="s">
        <v>3985</v>
      </c>
      <c r="E483" s="1" t="s">
        <v>602</v>
      </c>
      <c r="F483" s="1" t="str">
        <f>VLOOKUP(Table715[[#This Row],[نام کارشناس دفتر فنی]],Table1[],3,0)</f>
        <v>کارشناس عمران،خدمات صنعتی و ترانسپورت</v>
      </c>
      <c r="G483" s="1" t="s">
        <v>63</v>
      </c>
      <c r="H483" s="1" t="str">
        <f>VLOOKUP(Table715[[#This Row],[نام شخص کارشناس نظارت]],Table1[],3,0)</f>
        <v>کارشناس عمران نظارت</v>
      </c>
      <c r="I483" s="1">
        <f>COUNTIF(Table2[کد سیستم],Table715[[#This Row],[کد سیستم]])</f>
        <v>1</v>
      </c>
    </row>
    <row r="484" spans="1:9" x14ac:dyDescent="0.25">
      <c r="A484" s="1">
        <v>483</v>
      </c>
      <c r="B484" s="1" t="s">
        <v>2510</v>
      </c>
      <c r="C484" s="1" t="s">
        <v>2510</v>
      </c>
      <c r="D484" s="1" t="s">
        <v>3985</v>
      </c>
      <c r="E484" s="1" t="s">
        <v>602</v>
      </c>
      <c r="F484" s="1" t="str">
        <f>VLOOKUP(Table715[[#This Row],[نام کارشناس دفتر فنی]],Table1[],3,0)</f>
        <v>کارشناس عمران،خدمات صنعتی و ترانسپورت</v>
      </c>
      <c r="G484" s="1" t="s">
        <v>63</v>
      </c>
      <c r="H484" s="1" t="str">
        <f>VLOOKUP(Table715[[#This Row],[نام شخص کارشناس نظارت]],Table1[],3,0)</f>
        <v>کارشناس عمران نظارت</v>
      </c>
      <c r="I484" s="1">
        <f>COUNTIF(Table2[کد سیستم],Table715[[#This Row],[کد سیستم]])</f>
        <v>1</v>
      </c>
    </row>
    <row r="485" spans="1:9" x14ac:dyDescent="0.25">
      <c r="A485" s="1">
        <v>484</v>
      </c>
      <c r="B485" s="1" t="s">
        <v>2512</v>
      </c>
      <c r="C485" s="1" t="s">
        <v>2512</v>
      </c>
      <c r="D485" s="1" t="s">
        <v>3985</v>
      </c>
      <c r="E485" s="1" t="s">
        <v>602</v>
      </c>
      <c r="F485" s="1" t="str">
        <f>VLOOKUP(Table715[[#This Row],[نام کارشناس دفتر فنی]],Table1[],3,0)</f>
        <v>کارشناس عمران،خدمات صنعتی و ترانسپورت</v>
      </c>
      <c r="G485" s="1" t="s">
        <v>63</v>
      </c>
      <c r="H485" s="1" t="str">
        <f>VLOOKUP(Table715[[#This Row],[نام شخص کارشناس نظارت]],Table1[],3,0)</f>
        <v>کارشناس عمران نظارت</v>
      </c>
      <c r="I485" s="1">
        <f>COUNTIF(Table2[کد سیستم],Table715[[#This Row],[کد سیستم]])</f>
        <v>1</v>
      </c>
    </row>
    <row r="486" spans="1:9" x14ac:dyDescent="0.25">
      <c r="A486" s="1">
        <v>485</v>
      </c>
      <c r="B486" s="1" t="s">
        <v>2514</v>
      </c>
      <c r="C486" s="1" t="s">
        <v>2514</v>
      </c>
      <c r="D486" s="1" t="s">
        <v>3985</v>
      </c>
      <c r="E486" s="1" t="s">
        <v>602</v>
      </c>
      <c r="F486" s="1" t="str">
        <f>VLOOKUP(Table715[[#This Row],[نام کارشناس دفتر فنی]],Table1[],3,0)</f>
        <v>کارشناس عمران،خدمات صنعتی و ترانسپورت</v>
      </c>
      <c r="G486" s="1" t="s">
        <v>63</v>
      </c>
      <c r="H486" s="1" t="str">
        <f>VLOOKUP(Table715[[#This Row],[نام شخص کارشناس نظارت]],Table1[],3,0)</f>
        <v>کارشناس عمران نظارت</v>
      </c>
      <c r="I486" s="1">
        <f>COUNTIF(Table2[کد سیستم],Table715[[#This Row],[کد سیستم]])</f>
        <v>1</v>
      </c>
    </row>
    <row r="487" spans="1:9" x14ac:dyDescent="0.25">
      <c r="A487" s="1">
        <v>486</v>
      </c>
      <c r="B487" s="1" t="s">
        <v>2516</v>
      </c>
      <c r="C487" s="1" t="s">
        <v>2516</v>
      </c>
      <c r="D487" s="1" t="s">
        <v>3985</v>
      </c>
      <c r="E487" s="1" t="s">
        <v>602</v>
      </c>
      <c r="F487" s="1" t="str">
        <f>VLOOKUP(Table715[[#This Row],[نام کارشناس دفتر فنی]],Table1[],3,0)</f>
        <v>کارشناس عمران،خدمات صنعتی و ترانسپورت</v>
      </c>
      <c r="G487" s="1" t="s">
        <v>63</v>
      </c>
      <c r="H487" s="1" t="str">
        <f>VLOOKUP(Table715[[#This Row],[نام شخص کارشناس نظارت]],Table1[],3,0)</f>
        <v>کارشناس عمران نظارت</v>
      </c>
      <c r="I487" s="1">
        <f>COUNTIF(Table2[کد سیستم],Table715[[#This Row],[کد سیستم]])</f>
        <v>1</v>
      </c>
    </row>
    <row r="488" spans="1:9" x14ac:dyDescent="0.25">
      <c r="A488" s="1">
        <v>487</v>
      </c>
      <c r="B488" s="1" t="s">
        <v>2518</v>
      </c>
      <c r="C488" s="1" t="s">
        <v>2518</v>
      </c>
      <c r="D488" s="1" t="s">
        <v>3985</v>
      </c>
      <c r="E488" s="1" t="s">
        <v>602</v>
      </c>
      <c r="F488" s="1" t="str">
        <f>VLOOKUP(Table715[[#This Row],[نام کارشناس دفتر فنی]],Table1[],3,0)</f>
        <v>کارشناس عمران،خدمات صنعتی و ترانسپورت</v>
      </c>
      <c r="G488" s="1" t="s">
        <v>63</v>
      </c>
      <c r="H488" s="1" t="str">
        <f>VLOOKUP(Table715[[#This Row],[نام شخص کارشناس نظارت]],Table1[],3,0)</f>
        <v>کارشناس عمران نظارت</v>
      </c>
      <c r="I488" s="1">
        <f>COUNTIF(Table2[کد سیستم],Table715[[#This Row],[کد سیستم]])</f>
        <v>1</v>
      </c>
    </row>
    <row r="489" spans="1:9" x14ac:dyDescent="0.25">
      <c r="A489" s="1">
        <v>488</v>
      </c>
      <c r="B489" s="1" t="s">
        <v>2520</v>
      </c>
      <c r="C489" s="1" t="s">
        <v>2520</v>
      </c>
      <c r="D489" s="1" t="s">
        <v>3985</v>
      </c>
      <c r="E489" s="1" t="s">
        <v>602</v>
      </c>
      <c r="F489" s="1" t="str">
        <f>VLOOKUP(Table715[[#This Row],[نام کارشناس دفتر فنی]],Table1[],3,0)</f>
        <v>کارشناس عمران،خدمات صنعتی و ترانسپورت</v>
      </c>
      <c r="G489" s="1" t="s">
        <v>63</v>
      </c>
      <c r="H489" s="1" t="str">
        <f>VLOOKUP(Table715[[#This Row],[نام شخص کارشناس نظارت]],Table1[],3,0)</f>
        <v>کارشناس عمران نظارت</v>
      </c>
      <c r="I489" s="1">
        <f>COUNTIF(Table2[کد سیستم],Table715[[#This Row],[کد سیستم]])</f>
        <v>1</v>
      </c>
    </row>
    <row r="490" spans="1:9" x14ac:dyDescent="0.25">
      <c r="A490" s="1">
        <v>489</v>
      </c>
      <c r="B490" s="1" t="s">
        <v>2522</v>
      </c>
      <c r="C490" s="1" t="s">
        <v>2522</v>
      </c>
      <c r="D490" s="1" t="s">
        <v>3985</v>
      </c>
      <c r="E490" s="1" t="s">
        <v>602</v>
      </c>
      <c r="F490" s="1" t="str">
        <f>VLOOKUP(Table715[[#This Row],[نام کارشناس دفتر فنی]],Table1[],3,0)</f>
        <v>کارشناس عمران،خدمات صنعتی و ترانسپورت</v>
      </c>
      <c r="G490" s="1" t="s">
        <v>63</v>
      </c>
      <c r="H490" s="1" t="str">
        <f>VLOOKUP(Table715[[#This Row],[نام شخص کارشناس نظارت]],Table1[],3,0)</f>
        <v>کارشناس عمران نظارت</v>
      </c>
      <c r="I490" s="1">
        <f>COUNTIF(Table2[کد سیستم],Table715[[#This Row],[کد سیستم]])</f>
        <v>1</v>
      </c>
    </row>
    <row r="491" spans="1:9" x14ac:dyDescent="0.25">
      <c r="A491" s="1">
        <v>490</v>
      </c>
      <c r="B491" s="1" t="s">
        <v>2524</v>
      </c>
      <c r="C491" s="1" t="s">
        <v>2524</v>
      </c>
      <c r="D491" s="1" t="s">
        <v>3985</v>
      </c>
      <c r="E491" s="1" t="s">
        <v>602</v>
      </c>
      <c r="F491" s="1" t="str">
        <f>VLOOKUP(Table715[[#This Row],[نام کارشناس دفتر فنی]],Table1[],3,0)</f>
        <v>کارشناس عمران،خدمات صنعتی و ترانسپورت</v>
      </c>
      <c r="G491" s="1" t="s">
        <v>63</v>
      </c>
      <c r="H491" s="1" t="str">
        <f>VLOOKUP(Table715[[#This Row],[نام شخص کارشناس نظارت]],Table1[],3,0)</f>
        <v>کارشناس عمران نظارت</v>
      </c>
      <c r="I491" s="1">
        <f>COUNTIF(Table2[کد سیستم],Table715[[#This Row],[کد سیستم]])</f>
        <v>1</v>
      </c>
    </row>
    <row r="492" spans="1:9" x14ac:dyDescent="0.25">
      <c r="A492" s="1">
        <v>491</v>
      </c>
      <c r="B492" s="1" t="s">
        <v>2526</v>
      </c>
      <c r="C492" s="1" t="s">
        <v>2526</v>
      </c>
      <c r="D492" s="1" t="s">
        <v>3985</v>
      </c>
      <c r="E492" s="1" t="s">
        <v>602</v>
      </c>
      <c r="F492" s="1" t="str">
        <f>VLOOKUP(Table715[[#This Row],[نام کارشناس دفتر فنی]],Table1[],3,0)</f>
        <v>کارشناس عمران،خدمات صنعتی و ترانسپورت</v>
      </c>
      <c r="G492" s="1" t="s">
        <v>63</v>
      </c>
      <c r="H492" s="1" t="str">
        <f>VLOOKUP(Table715[[#This Row],[نام شخص کارشناس نظارت]],Table1[],3,0)</f>
        <v>کارشناس عمران نظارت</v>
      </c>
      <c r="I492" s="1">
        <f>COUNTIF(Table2[کد سیستم],Table715[[#This Row],[کد سیستم]])</f>
        <v>1</v>
      </c>
    </row>
    <row r="493" spans="1:9" x14ac:dyDescent="0.25">
      <c r="A493" s="1">
        <v>492</v>
      </c>
      <c r="B493" s="1" t="s">
        <v>2528</v>
      </c>
      <c r="C493" s="1" t="s">
        <v>2528</v>
      </c>
      <c r="D493" s="1" t="s">
        <v>3985</v>
      </c>
      <c r="E493" s="1" t="s">
        <v>602</v>
      </c>
      <c r="F493" s="1" t="str">
        <f>VLOOKUP(Table715[[#This Row],[نام کارشناس دفتر فنی]],Table1[],3,0)</f>
        <v>کارشناس عمران،خدمات صنعتی و ترانسپورت</v>
      </c>
      <c r="G493" s="1" t="s">
        <v>63</v>
      </c>
      <c r="H493" s="1" t="str">
        <f>VLOOKUP(Table715[[#This Row],[نام شخص کارشناس نظارت]],Table1[],3,0)</f>
        <v>کارشناس عمران نظارت</v>
      </c>
      <c r="I493" s="1">
        <f>COUNTIF(Table2[کد سیستم],Table715[[#This Row],[کد سیستم]])</f>
        <v>1</v>
      </c>
    </row>
    <row r="494" spans="1:9" x14ac:dyDescent="0.25">
      <c r="A494" s="1">
        <v>493</v>
      </c>
      <c r="B494" s="1" t="s">
        <v>2530</v>
      </c>
      <c r="C494" s="1" t="s">
        <v>2530</v>
      </c>
      <c r="D494" s="1" t="s">
        <v>3985</v>
      </c>
      <c r="E494" s="1" t="s">
        <v>602</v>
      </c>
      <c r="F494" s="1" t="str">
        <f>VLOOKUP(Table715[[#This Row],[نام کارشناس دفتر فنی]],Table1[],3,0)</f>
        <v>کارشناس عمران،خدمات صنعتی و ترانسپورت</v>
      </c>
      <c r="G494" s="1" t="s">
        <v>63</v>
      </c>
      <c r="H494" s="1" t="str">
        <f>VLOOKUP(Table715[[#This Row],[نام شخص کارشناس نظارت]],Table1[],3,0)</f>
        <v>کارشناس عمران نظارت</v>
      </c>
      <c r="I494" s="1">
        <f>COUNTIF(Table2[کد سیستم],Table715[[#This Row],[کد سیستم]])</f>
        <v>1</v>
      </c>
    </row>
    <row r="495" spans="1:9" x14ac:dyDescent="0.25">
      <c r="A495" s="1">
        <v>494</v>
      </c>
      <c r="B495" s="1" t="s">
        <v>2532</v>
      </c>
      <c r="C495" s="1" t="s">
        <v>2532</v>
      </c>
      <c r="D495" s="1" t="s">
        <v>3985</v>
      </c>
      <c r="E495" s="1" t="s">
        <v>602</v>
      </c>
      <c r="F495" s="1" t="str">
        <f>VLOOKUP(Table715[[#This Row],[نام کارشناس دفتر فنی]],Table1[],3,0)</f>
        <v>کارشناس عمران،خدمات صنعتی و ترانسپورت</v>
      </c>
      <c r="G495" s="1" t="s">
        <v>63</v>
      </c>
      <c r="H495" s="1" t="str">
        <f>VLOOKUP(Table715[[#This Row],[نام شخص کارشناس نظارت]],Table1[],3,0)</f>
        <v>کارشناس عمران نظارت</v>
      </c>
      <c r="I495" s="1">
        <f>COUNTIF(Table2[کد سیستم],Table715[[#This Row],[کد سیستم]])</f>
        <v>1</v>
      </c>
    </row>
    <row r="496" spans="1:9" x14ac:dyDescent="0.25">
      <c r="A496" s="1">
        <v>495</v>
      </c>
      <c r="B496" s="1" t="s">
        <v>2534</v>
      </c>
      <c r="C496" s="1" t="s">
        <v>2534</v>
      </c>
      <c r="D496" s="1" t="s">
        <v>3985</v>
      </c>
      <c r="E496" s="1" t="s">
        <v>602</v>
      </c>
      <c r="F496" s="1" t="str">
        <f>VLOOKUP(Table715[[#This Row],[نام کارشناس دفتر فنی]],Table1[],3,0)</f>
        <v>کارشناس عمران،خدمات صنعتی و ترانسپورت</v>
      </c>
      <c r="G496" s="1" t="s">
        <v>63</v>
      </c>
      <c r="H496" s="1" t="str">
        <f>VLOOKUP(Table715[[#This Row],[نام شخص کارشناس نظارت]],Table1[],3,0)</f>
        <v>کارشناس عمران نظارت</v>
      </c>
      <c r="I496" s="1">
        <f>COUNTIF(Table2[کد سیستم],Table715[[#This Row],[کد سیستم]])</f>
        <v>1</v>
      </c>
    </row>
    <row r="497" spans="1:9" x14ac:dyDescent="0.25">
      <c r="A497" s="1">
        <v>496</v>
      </c>
      <c r="B497" s="1" t="s">
        <v>2536</v>
      </c>
      <c r="C497" s="1" t="s">
        <v>2536</v>
      </c>
      <c r="D497" s="1" t="s">
        <v>3985</v>
      </c>
      <c r="E497" s="1" t="s">
        <v>602</v>
      </c>
      <c r="F497" s="1" t="str">
        <f>VLOOKUP(Table715[[#This Row],[نام کارشناس دفتر فنی]],Table1[],3,0)</f>
        <v>کارشناس عمران،خدمات صنعتی و ترانسپورت</v>
      </c>
      <c r="G497" s="1" t="s">
        <v>63</v>
      </c>
      <c r="H497" s="1" t="str">
        <f>VLOOKUP(Table715[[#This Row],[نام شخص کارشناس نظارت]],Table1[],3,0)</f>
        <v>کارشناس عمران نظارت</v>
      </c>
      <c r="I497" s="1">
        <f>COUNTIF(Table2[کد سیستم],Table715[[#This Row],[کد سیستم]])</f>
        <v>1</v>
      </c>
    </row>
    <row r="498" spans="1:9" x14ac:dyDescent="0.25">
      <c r="A498" s="1">
        <v>497</v>
      </c>
      <c r="B498" s="1" t="s">
        <v>2538</v>
      </c>
      <c r="C498" s="1" t="s">
        <v>2538</v>
      </c>
      <c r="D498" s="1" t="s">
        <v>3985</v>
      </c>
      <c r="E498" s="1" t="s">
        <v>602</v>
      </c>
      <c r="F498" s="1" t="str">
        <f>VLOOKUP(Table715[[#This Row],[نام کارشناس دفتر فنی]],Table1[],3,0)</f>
        <v>کارشناس عمران،خدمات صنعتی و ترانسپورت</v>
      </c>
      <c r="G498" s="1" t="s">
        <v>63</v>
      </c>
      <c r="H498" s="1" t="str">
        <f>VLOOKUP(Table715[[#This Row],[نام شخص کارشناس نظارت]],Table1[],3,0)</f>
        <v>کارشناس عمران نظارت</v>
      </c>
      <c r="I498" s="1">
        <f>COUNTIF(Table2[کد سیستم],Table715[[#This Row],[کد سیستم]])</f>
        <v>1</v>
      </c>
    </row>
    <row r="499" spans="1:9" x14ac:dyDescent="0.25">
      <c r="A499" s="1">
        <v>498</v>
      </c>
      <c r="B499" s="1" t="s">
        <v>2540</v>
      </c>
      <c r="C499" s="1">
        <v>110</v>
      </c>
      <c r="D499" s="1" t="s">
        <v>3985</v>
      </c>
      <c r="E499" s="1" t="s">
        <v>602</v>
      </c>
      <c r="F499" s="1" t="str">
        <f>VLOOKUP(Table715[[#This Row],[نام کارشناس دفتر فنی]],Table1[],3,0)</f>
        <v>کارشناس عمران،خدمات صنعتی و ترانسپورت</v>
      </c>
      <c r="G499" s="1" t="s">
        <v>63</v>
      </c>
      <c r="H499" s="1" t="str">
        <f>VLOOKUP(Table715[[#This Row],[نام شخص کارشناس نظارت]],Table1[],3,0)</f>
        <v>کارشناس عمران نظارت</v>
      </c>
      <c r="I499" s="1">
        <f>COUNTIF(Table2[کد سیستم],Table715[[#This Row],[کد سیستم]])</f>
        <v>1</v>
      </c>
    </row>
    <row r="500" spans="1:9" x14ac:dyDescent="0.25">
      <c r="A500" s="1">
        <v>499</v>
      </c>
      <c r="B500" s="1" t="s">
        <v>2542</v>
      </c>
      <c r="C500" s="1">
        <v>1100</v>
      </c>
      <c r="D500" s="1" t="s">
        <v>3985</v>
      </c>
      <c r="E500" s="1" t="s">
        <v>602</v>
      </c>
      <c r="F500" s="1" t="str">
        <f>VLOOKUP(Table715[[#This Row],[نام کارشناس دفتر فنی]],Table1[],3,0)</f>
        <v>کارشناس عمران،خدمات صنعتی و ترانسپورت</v>
      </c>
      <c r="G500" s="1" t="s">
        <v>63</v>
      </c>
      <c r="H500" s="1" t="str">
        <f>VLOOKUP(Table715[[#This Row],[نام شخص کارشناس نظارت]],Table1[],3,0)</f>
        <v>کارشناس عمران نظارت</v>
      </c>
      <c r="I500" s="1">
        <f>COUNTIF(Table2[کد سیستم],Table715[[#This Row],[کد سیستم]])</f>
        <v>1</v>
      </c>
    </row>
    <row r="501" spans="1:9" x14ac:dyDescent="0.25">
      <c r="A501" s="1">
        <v>500</v>
      </c>
      <c r="B501" s="1" t="s">
        <v>2544</v>
      </c>
      <c r="C501" s="1">
        <v>1110</v>
      </c>
      <c r="D501" s="1" t="s">
        <v>3985</v>
      </c>
      <c r="E501" s="1" t="s">
        <v>602</v>
      </c>
      <c r="F501" s="1" t="str">
        <f>VLOOKUP(Table715[[#This Row],[نام کارشناس دفتر فنی]],Table1[],3,0)</f>
        <v>کارشناس عمران،خدمات صنعتی و ترانسپورت</v>
      </c>
      <c r="G501" s="1" t="s">
        <v>63</v>
      </c>
      <c r="H501" s="1" t="str">
        <f>VLOOKUP(Table715[[#This Row],[نام شخص کارشناس نظارت]],Table1[],3,0)</f>
        <v>کارشناس عمران نظارت</v>
      </c>
      <c r="I501" s="1">
        <f>COUNTIF(Table2[کد سیستم],Table715[[#This Row],[کد سیستم]])</f>
        <v>1</v>
      </c>
    </row>
    <row r="502" spans="1:9" x14ac:dyDescent="0.25">
      <c r="A502" s="1">
        <v>501</v>
      </c>
      <c r="B502" s="1" t="s">
        <v>2546</v>
      </c>
      <c r="C502" s="1" t="s">
        <v>2546</v>
      </c>
      <c r="D502" s="1" t="s">
        <v>3985</v>
      </c>
      <c r="E502" s="1" t="s">
        <v>602</v>
      </c>
      <c r="F502" s="1" t="str">
        <f>VLOOKUP(Table715[[#This Row],[نام کارشناس دفتر فنی]],Table1[],3,0)</f>
        <v>کارشناس عمران،خدمات صنعتی و ترانسپورت</v>
      </c>
      <c r="G502" s="1" t="s">
        <v>63</v>
      </c>
      <c r="H502" s="1" t="str">
        <f>VLOOKUP(Table715[[#This Row],[نام شخص کارشناس نظارت]],Table1[],3,0)</f>
        <v>کارشناس عمران نظارت</v>
      </c>
      <c r="I502" s="1">
        <f>COUNTIF(Table2[کد سیستم],Table715[[#This Row],[کد سیستم]])</f>
        <v>1</v>
      </c>
    </row>
    <row r="503" spans="1:9" x14ac:dyDescent="0.25">
      <c r="A503" s="1">
        <v>502</v>
      </c>
      <c r="B503" s="1" t="s">
        <v>2548</v>
      </c>
      <c r="C503" s="1" t="s">
        <v>2548</v>
      </c>
      <c r="D503" s="1" t="s">
        <v>3985</v>
      </c>
      <c r="E503" s="1" t="s">
        <v>602</v>
      </c>
      <c r="F503" s="1" t="str">
        <f>VLOOKUP(Table715[[#This Row],[نام کارشناس دفتر فنی]],Table1[],3,0)</f>
        <v>کارشناس عمران،خدمات صنعتی و ترانسپورت</v>
      </c>
      <c r="G503" s="1" t="s">
        <v>63</v>
      </c>
      <c r="H503" s="1" t="str">
        <f>VLOOKUP(Table715[[#This Row],[نام شخص کارشناس نظارت]],Table1[],3,0)</f>
        <v>کارشناس عمران نظارت</v>
      </c>
      <c r="I503" s="1">
        <f>COUNTIF(Table2[کد سیستم],Table715[[#This Row],[کد سیستم]])</f>
        <v>1</v>
      </c>
    </row>
    <row r="504" spans="1:9" x14ac:dyDescent="0.25">
      <c r="A504" s="1">
        <v>503</v>
      </c>
      <c r="B504" s="1" t="s">
        <v>2550</v>
      </c>
      <c r="C504" s="1">
        <v>120</v>
      </c>
      <c r="D504" s="1" t="s">
        <v>3985</v>
      </c>
      <c r="E504" s="1" t="s">
        <v>602</v>
      </c>
      <c r="F504" s="1" t="str">
        <f>VLOOKUP(Table715[[#This Row],[نام کارشناس دفتر فنی]],Table1[],3,0)</f>
        <v>کارشناس عمران،خدمات صنعتی و ترانسپورت</v>
      </c>
      <c r="G504" s="1" t="s">
        <v>63</v>
      </c>
      <c r="H504" s="1" t="str">
        <f>VLOOKUP(Table715[[#This Row],[نام شخص کارشناس نظارت]],Table1[],3,0)</f>
        <v>کارشناس عمران نظارت</v>
      </c>
      <c r="I504" s="1">
        <f>COUNTIF(Table2[کد سیستم],Table715[[#This Row],[کد سیستم]])</f>
        <v>1</v>
      </c>
    </row>
    <row r="505" spans="1:9" x14ac:dyDescent="0.25">
      <c r="A505" s="1">
        <v>504</v>
      </c>
      <c r="B505" s="1" t="s">
        <v>2552</v>
      </c>
      <c r="C505" s="1">
        <v>1200</v>
      </c>
      <c r="D505" s="1" t="s">
        <v>3985</v>
      </c>
      <c r="E505" s="1" t="s">
        <v>602</v>
      </c>
      <c r="F505" s="1" t="str">
        <f>VLOOKUP(Table715[[#This Row],[نام کارشناس دفتر فنی]],Table1[],3,0)</f>
        <v>کارشناس عمران،خدمات صنعتی و ترانسپورت</v>
      </c>
      <c r="G505" s="1" t="s">
        <v>63</v>
      </c>
      <c r="H505" s="1" t="str">
        <f>VLOOKUP(Table715[[#This Row],[نام شخص کارشناس نظارت]],Table1[],3,0)</f>
        <v>کارشناس عمران نظارت</v>
      </c>
      <c r="I505" s="1">
        <f>COUNTIF(Table2[کد سیستم],Table715[[#This Row],[کد سیستم]])</f>
        <v>1</v>
      </c>
    </row>
    <row r="506" spans="1:9" x14ac:dyDescent="0.25">
      <c r="A506" s="1">
        <v>505</v>
      </c>
      <c r="B506" s="1" t="s">
        <v>2554</v>
      </c>
      <c r="C506" s="1">
        <v>1210</v>
      </c>
      <c r="D506" s="1" t="s">
        <v>3985</v>
      </c>
      <c r="E506" s="1" t="s">
        <v>602</v>
      </c>
      <c r="F506" s="1" t="str">
        <f>VLOOKUP(Table715[[#This Row],[نام کارشناس دفتر فنی]],Table1[],3,0)</f>
        <v>کارشناس عمران،خدمات صنعتی و ترانسپورت</v>
      </c>
      <c r="G506" s="1" t="s">
        <v>63</v>
      </c>
      <c r="H506" s="1" t="str">
        <f>VLOOKUP(Table715[[#This Row],[نام شخص کارشناس نظارت]],Table1[],3,0)</f>
        <v>کارشناس عمران نظارت</v>
      </c>
      <c r="I506" s="1">
        <f>COUNTIF(Table2[کد سیستم],Table715[[#This Row],[کد سیستم]])</f>
        <v>1</v>
      </c>
    </row>
    <row r="507" spans="1:9" x14ac:dyDescent="0.25">
      <c r="A507" s="1">
        <v>506</v>
      </c>
      <c r="B507" s="1" t="s">
        <v>2556</v>
      </c>
      <c r="C507" s="1" t="s">
        <v>2556</v>
      </c>
      <c r="D507" s="1" t="s">
        <v>3985</v>
      </c>
      <c r="E507" s="1" t="s">
        <v>602</v>
      </c>
      <c r="F507" s="1" t="str">
        <f>VLOOKUP(Table715[[#This Row],[نام کارشناس دفتر فنی]],Table1[],3,0)</f>
        <v>کارشناس عمران،خدمات صنعتی و ترانسپورت</v>
      </c>
      <c r="G507" s="1" t="s">
        <v>63</v>
      </c>
      <c r="H507" s="1" t="str">
        <f>VLOOKUP(Table715[[#This Row],[نام شخص کارشناس نظارت]],Table1[],3,0)</f>
        <v>کارشناس عمران نظارت</v>
      </c>
      <c r="I507" s="1">
        <f>COUNTIF(Table2[کد سیستم],Table715[[#This Row],[کد سیستم]])</f>
        <v>1</v>
      </c>
    </row>
    <row r="508" spans="1:9" x14ac:dyDescent="0.25">
      <c r="A508" s="1">
        <v>507</v>
      </c>
      <c r="B508" s="1" t="s">
        <v>2558</v>
      </c>
      <c r="C508" s="1" t="s">
        <v>2558</v>
      </c>
      <c r="D508" s="1" t="s">
        <v>3985</v>
      </c>
      <c r="E508" s="1" t="s">
        <v>602</v>
      </c>
      <c r="F508" s="1" t="str">
        <f>VLOOKUP(Table715[[#This Row],[نام کارشناس دفتر فنی]],Table1[],3,0)</f>
        <v>کارشناس عمران،خدمات صنعتی و ترانسپورت</v>
      </c>
      <c r="G508" s="1" t="s">
        <v>63</v>
      </c>
      <c r="H508" s="1" t="str">
        <f>VLOOKUP(Table715[[#This Row],[نام شخص کارشناس نظارت]],Table1[],3,0)</f>
        <v>کارشناس عمران نظارت</v>
      </c>
      <c r="I508" s="1">
        <f>COUNTIF(Table2[کد سیستم],Table715[[#This Row],[کد سیستم]])</f>
        <v>1</v>
      </c>
    </row>
    <row r="509" spans="1:9" x14ac:dyDescent="0.25">
      <c r="A509" s="1">
        <v>508</v>
      </c>
      <c r="B509" s="1" t="s">
        <v>2560</v>
      </c>
      <c r="C509" s="1" t="s">
        <v>2560</v>
      </c>
      <c r="D509" s="1" t="s">
        <v>3985</v>
      </c>
      <c r="E509" s="1" t="s">
        <v>602</v>
      </c>
      <c r="F509" s="1" t="str">
        <f>VLOOKUP(Table715[[#This Row],[نام کارشناس دفتر فنی]],Table1[],3,0)</f>
        <v>کارشناس عمران،خدمات صنعتی و ترانسپورت</v>
      </c>
      <c r="G509" s="1" t="s">
        <v>63</v>
      </c>
      <c r="H509" s="1" t="str">
        <f>VLOOKUP(Table715[[#This Row],[نام شخص کارشناس نظارت]],Table1[],3,0)</f>
        <v>کارشناس عمران نظارت</v>
      </c>
      <c r="I509" s="1">
        <f>COUNTIF(Table2[کد سیستم],Table715[[#This Row],[کد سیستم]])</f>
        <v>1</v>
      </c>
    </row>
    <row r="510" spans="1:9" x14ac:dyDescent="0.25">
      <c r="A510" s="1">
        <v>509</v>
      </c>
      <c r="B510" s="1" t="s">
        <v>2562</v>
      </c>
      <c r="C510" s="1" t="s">
        <v>2562</v>
      </c>
      <c r="D510" s="1" t="s">
        <v>3985</v>
      </c>
      <c r="E510" s="1" t="s">
        <v>602</v>
      </c>
      <c r="F510" s="1" t="str">
        <f>VLOOKUP(Table715[[#This Row],[نام کارشناس دفتر فنی]],Table1[],3,0)</f>
        <v>کارشناس عمران،خدمات صنعتی و ترانسپورت</v>
      </c>
      <c r="G510" s="1" t="s">
        <v>63</v>
      </c>
      <c r="H510" s="1" t="str">
        <f>VLOOKUP(Table715[[#This Row],[نام شخص کارشناس نظارت]],Table1[],3,0)</f>
        <v>کارشناس عمران نظارت</v>
      </c>
      <c r="I510" s="1">
        <f>COUNTIF(Table2[کد سیستم],Table715[[#This Row],[کد سیستم]])</f>
        <v>1</v>
      </c>
    </row>
    <row r="511" spans="1:9" x14ac:dyDescent="0.25">
      <c r="A511" s="1">
        <v>510</v>
      </c>
      <c r="B511" s="1" t="s">
        <v>2564</v>
      </c>
      <c r="C511" s="1" t="s">
        <v>2564</v>
      </c>
      <c r="D511" s="1" t="s">
        <v>3985</v>
      </c>
      <c r="E511" s="1" t="s">
        <v>602</v>
      </c>
      <c r="F511" s="1" t="str">
        <f>VLOOKUP(Table715[[#This Row],[نام کارشناس دفتر فنی]],Table1[],3,0)</f>
        <v>کارشناس عمران،خدمات صنعتی و ترانسپورت</v>
      </c>
      <c r="G511" s="1" t="s">
        <v>63</v>
      </c>
      <c r="H511" s="1" t="str">
        <f>VLOOKUP(Table715[[#This Row],[نام شخص کارشناس نظارت]],Table1[],3,0)</f>
        <v>کارشناس عمران نظارت</v>
      </c>
      <c r="I511" s="1">
        <f>COUNTIF(Table2[کد سیستم],Table715[[#This Row],[کد سیستم]])</f>
        <v>1</v>
      </c>
    </row>
    <row r="512" spans="1:9" x14ac:dyDescent="0.25">
      <c r="A512" s="1">
        <v>511</v>
      </c>
      <c r="B512" s="1" t="s">
        <v>2566</v>
      </c>
      <c r="C512" s="1">
        <v>130</v>
      </c>
      <c r="D512" s="1" t="s">
        <v>3985</v>
      </c>
      <c r="E512" s="1" t="s">
        <v>602</v>
      </c>
      <c r="F512" s="1" t="str">
        <f>VLOOKUP(Table715[[#This Row],[نام کارشناس دفتر فنی]],Table1[],3,0)</f>
        <v>کارشناس عمران،خدمات صنعتی و ترانسپورت</v>
      </c>
      <c r="G512" s="1" t="s">
        <v>63</v>
      </c>
      <c r="H512" s="1" t="str">
        <f>VLOOKUP(Table715[[#This Row],[نام شخص کارشناس نظارت]],Table1[],3,0)</f>
        <v>کارشناس عمران نظارت</v>
      </c>
      <c r="I512" s="1">
        <f>COUNTIF(Table2[کد سیستم],Table715[[#This Row],[کد سیستم]])</f>
        <v>1</v>
      </c>
    </row>
    <row r="513" spans="1:9" x14ac:dyDescent="0.25">
      <c r="A513" s="1">
        <v>512</v>
      </c>
      <c r="B513" s="1" t="s">
        <v>2568</v>
      </c>
      <c r="C513" s="1">
        <v>1300</v>
      </c>
      <c r="D513" s="1" t="s">
        <v>3985</v>
      </c>
      <c r="E513" s="1" t="s">
        <v>602</v>
      </c>
      <c r="F513" s="1" t="str">
        <f>VLOOKUP(Table715[[#This Row],[نام کارشناس دفتر فنی]],Table1[],3,0)</f>
        <v>کارشناس عمران،خدمات صنعتی و ترانسپورت</v>
      </c>
      <c r="G513" s="1" t="s">
        <v>63</v>
      </c>
      <c r="H513" s="1" t="str">
        <f>VLOOKUP(Table715[[#This Row],[نام شخص کارشناس نظارت]],Table1[],3,0)</f>
        <v>کارشناس عمران نظارت</v>
      </c>
      <c r="I513" s="1">
        <f>COUNTIF(Table2[کد سیستم],Table715[[#This Row],[کد سیستم]])</f>
        <v>1</v>
      </c>
    </row>
    <row r="514" spans="1:9" x14ac:dyDescent="0.25">
      <c r="A514" s="1">
        <v>513</v>
      </c>
      <c r="B514" s="1" t="s">
        <v>2570</v>
      </c>
      <c r="C514" s="1">
        <v>1310</v>
      </c>
      <c r="D514" s="1" t="s">
        <v>3985</v>
      </c>
      <c r="E514" s="1" t="s">
        <v>602</v>
      </c>
      <c r="F514" s="1" t="str">
        <f>VLOOKUP(Table715[[#This Row],[نام کارشناس دفتر فنی]],Table1[],3,0)</f>
        <v>کارشناس عمران،خدمات صنعتی و ترانسپورت</v>
      </c>
      <c r="G514" s="1" t="s">
        <v>63</v>
      </c>
      <c r="H514" s="1" t="str">
        <f>VLOOKUP(Table715[[#This Row],[نام شخص کارشناس نظارت]],Table1[],3,0)</f>
        <v>کارشناس عمران نظارت</v>
      </c>
      <c r="I514" s="1">
        <f>COUNTIF(Table2[کد سیستم],Table715[[#This Row],[کد سیستم]])</f>
        <v>1</v>
      </c>
    </row>
    <row r="515" spans="1:9" x14ac:dyDescent="0.25">
      <c r="A515" s="1">
        <v>514</v>
      </c>
      <c r="B515" s="1" t="s">
        <v>2572</v>
      </c>
      <c r="C515" s="1" t="s">
        <v>2572</v>
      </c>
      <c r="D515" s="1" t="s">
        <v>3985</v>
      </c>
      <c r="E515" s="1" t="s">
        <v>602</v>
      </c>
      <c r="F515" s="1" t="str">
        <f>VLOOKUP(Table715[[#This Row],[نام کارشناس دفتر فنی]],Table1[],3,0)</f>
        <v>کارشناس عمران،خدمات صنعتی و ترانسپورت</v>
      </c>
      <c r="G515" s="1" t="s">
        <v>63</v>
      </c>
      <c r="H515" s="1" t="str">
        <f>VLOOKUP(Table715[[#This Row],[نام شخص کارشناس نظارت]],Table1[],3,0)</f>
        <v>کارشناس عمران نظارت</v>
      </c>
      <c r="I515" s="1">
        <f>COUNTIF(Table2[کد سیستم],Table715[[#This Row],[کد سیستم]])</f>
        <v>1</v>
      </c>
    </row>
    <row r="516" spans="1:9" x14ac:dyDescent="0.25">
      <c r="A516" s="1">
        <v>515</v>
      </c>
      <c r="B516" s="1" t="s">
        <v>2574</v>
      </c>
      <c r="C516" s="1" t="s">
        <v>2574</v>
      </c>
      <c r="D516" s="1" t="s">
        <v>3985</v>
      </c>
      <c r="E516" s="1" t="s">
        <v>602</v>
      </c>
      <c r="F516" s="1" t="str">
        <f>VLOOKUP(Table715[[#This Row],[نام کارشناس دفتر فنی]],Table1[],3,0)</f>
        <v>کارشناس عمران،خدمات صنعتی و ترانسپورت</v>
      </c>
      <c r="G516" s="1" t="s">
        <v>63</v>
      </c>
      <c r="H516" s="1" t="str">
        <f>VLOOKUP(Table715[[#This Row],[نام شخص کارشناس نظارت]],Table1[],3,0)</f>
        <v>کارشناس عمران نظارت</v>
      </c>
      <c r="I516" s="1">
        <f>COUNTIF(Table2[کد سیستم],Table715[[#This Row],[کد سیستم]])</f>
        <v>1</v>
      </c>
    </row>
    <row r="517" spans="1:9" x14ac:dyDescent="0.25">
      <c r="A517" s="1">
        <v>516</v>
      </c>
      <c r="B517" s="1" t="s">
        <v>2576</v>
      </c>
      <c r="C517" s="1" t="s">
        <v>2576</v>
      </c>
      <c r="D517" s="1" t="s">
        <v>3985</v>
      </c>
      <c r="E517" s="1" t="s">
        <v>602</v>
      </c>
      <c r="F517" s="1" t="str">
        <f>VLOOKUP(Table715[[#This Row],[نام کارشناس دفتر فنی]],Table1[],3,0)</f>
        <v>کارشناس عمران،خدمات صنعتی و ترانسپورت</v>
      </c>
      <c r="G517" s="1" t="s">
        <v>63</v>
      </c>
      <c r="H517" s="1" t="str">
        <f>VLOOKUP(Table715[[#This Row],[نام شخص کارشناس نظارت]],Table1[],3,0)</f>
        <v>کارشناس عمران نظارت</v>
      </c>
      <c r="I517" s="1">
        <f>COUNTIF(Table2[کد سیستم],Table715[[#This Row],[کد سیستم]])</f>
        <v>1</v>
      </c>
    </row>
    <row r="518" spans="1:9" x14ac:dyDescent="0.25">
      <c r="A518" s="1">
        <v>517</v>
      </c>
      <c r="B518" s="1" t="s">
        <v>2578</v>
      </c>
      <c r="C518" s="1" t="s">
        <v>2578</v>
      </c>
      <c r="D518" s="1" t="s">
        <v>3985</v>
      </c>
      <c r="E518" s="1" t="s">
        <v>602</v>
      </c>
      <c r="F518" s="1" t="str">
        <f>VLOOKUP(Table715[[#This Row],[نام کارشناس دفتر فنی]],Table1[],3,0)</f>
        <v>کارشناس عمران،خدمات صنعتی و ترانسپورت</v>
      </c>
      <c r="G518" s="1" t="s">
        <v>63</v>
      </c>
      <c r="H518" s="1" t="str">
        <f>VLOOKUP(Table715[[#This Row],[نام شخص کارشناس نظارت]],Table1[],3,0)</f>
        <v>کارشناس عمران نظارت</v>
      </c>
      <c r="I518" s="1">
        <f>COUNTIF(Table2[کد سیستم],Table715[[#This Row],[کد سیستم]])</f>
        <v>1</v>
      </c>
    </row>
    <row r="519" spans="1:9" x14ac:dyDescent="0.25">
      <c r="A519" s="1">
        <v>518</v>
      </c>
      <c r="B519" s="1" t="s">
        <v>2580</v>
      </c>
      <c r="C519" s="1" t="s">
        <v>2580</v>
      </c>
      <c r="D519" s="1" t="s">
        <v>3985</v>
      </c>
      <c r="E519" s="1" t="s">
        <v>602</v>
      </c>
      <c r="F519" s="1" t="str">
        <f>VLOOKUP(Table715[[#This Row],[نام کارشناس دفتر فنی]],Table1[],3,0)</f>
        <v>کارشناس عمران،خدمات صنعتی و ترانسپورت</v>
      </c>
      <c r="G519" s="1" t="s">
        <v>63</v>
      </c>
      <c r="H519" s="1" t="str">
        <f>VLOOKUP(Table715[[#This Row],[نام شخص کارشناس نظارت]],Table1[],3,0)</f>
        <v>کارشناس عمران نظارت</v>
      </c>
      <c r="I519" s="1">
        <f>COUNTIF(Table2[کد سیستم],Table715[[#This Row],[کد سیستم]])</f>
        <v>1</v>
      </c>
    </row>
    <row r="520" spans="1:9" x14ac:dyDescent="0.25">
      <c r="A520" s="1">
        <v>519</v>
      </c>
      <c r="B520" s="1" t="s">
        <v>2582</v>
      </c>
      <c r="C520" s="1" t="s">
        <v>2582</v>
      </c>
      <c r="D520" s="1" t="s">
        <v>3985</v>
      </c>
      <c r="E520" s="1" t="s">
        <v>602</v>
      </c>
      <c r="F520" s="1" t="str">
        <f>VLOOKUP(Table715[[#This Row],[نام کارشناس دفتر فنی]],Table1[],3,0)</f>
        <v>کارشناس عمران،خدمات صنعتی و ترانسپورت</v>
      </c>
      <c r="G520" s="1" t="s">
        <v>63</v>
      </c>
      <c r="H520" s="1" t="str">
        <f>VLOOKUP(Table715[[#This Row],[نام شخص کارشناس نظارت]],Table1[],3,0)</f>
        <v>کارشناس عمران نظارت</v>
      </c>
      <c r="I520" s="1">
        <f>COUNTIF(Table2[کد سیستم],Table715[[#This Row],[کد سیستم]])</f>
        <v>1</v>
      </c>
    </row>
    <row r="521" spans="1:9" x14ac:dyDescent="0.25">
      <c r="A521" s="1">
        <v>520</v>
      </c>
      <c r="B521" s="1" t="s">
        <v>2584</v>
      </c>
      <c r="C521" s="1">
        <v>1320</v>
      </c>
      <c r="D521" s="1" t="s">
        <v>3985</v>
      </c>
      <c r="E521" s="1" t="s">
        <v>602</v>
      </c>
      <c r="F521" s="1" t="str">
        <f>VLOOKUP(Table715[[#This Row],[نام کارشناس دفتر فنی]],Table1[],3,0)</f>
        <v>کارشناس عمران،خدمات صنعتی و ترانسپورت</v>
      </c>
      <c r="G521" s="1" t="s">
        <v>63</v>
      </c>
      <c r="H521" s="1" t="str">
        <f>VLOOKUP(Table715[[#This Row],[نام شخص کارشناس نظارت]],Table1[],3,0)</f>
        <v>کارشناس عمران نظارت</v>
      </c>
      <c r="I521" s="1">
        <f>COUNTIF(Table2[کد سیستم],Table715[[#This Row],[کد سیستم]])</f>
        <v>1</v>
      </c>
    </row>
    <row r="522" spans="1:9" x14ac:dyDescent="0.25">
      <c r="A522" s="1">
        <v>521</v>
      </c>
      <c r="B522" s="1" t="s">
        <v>2586</v>
      </c>
      <c r="C522" s="1" t="s">
        <v>2586</v>
      </c>
      <c r="D522" s="1" t="s">
        <v>3985</v>
      </c>
      <c r="E522" s="1" t="s">
        <v>602</v>
      </c>
      <c r="F522" s="1" t="str">
        <f>VLOOKUP(Table715[[#This Row],[نام کارشناس دفتر فنی]],Table1[],3,0)</f>
        <v>کارشناس عمران،خدمات صنعتی و ترانسپورت</v>
      </c>
      <c r="G522" s="1" t="s">
        <v>63</v>
      </c>
      <c r="H522" s="1" t="str">
        <f>VLOOKUP(Table715[[#This Row],[نام شخص کارشناس نظارت]],Table1[],3,0)</f>
        <v>کارشناس عمران نظارت</v>
      </c>
      <c r="I522" s="1">
        <f>COUNTIF(Table2[کد سیستم],Table715[[#This Row],[کد سیستم]])</f>
        <v>1</v>
      </c>
    </row>
    <row r="523" spans="1:9" x14ac:dyDescent="0.25">
      <c r="A523" s="1">
        <v>522</v>
      </c>
      <c r="B523" s="1" t="s">
        <v>2588</v>
      </c>
      <c r="C523" s="1" t="s">
        <v>2588</v>
      </c>
      <c r="D523" s="1" t="s">
        <v>3985</v>
      </c>
      <c r="E523" s="1" t="s">
        <v>602</v>
      </c>
      <c r="F523" s="1" t="str">
        <f>VLOOKUP(Table715[[#This Row],[نام کارشناس دفتر فنی]],Table1[],3,0)</f>
        <v>کارشناس عمران،خدمات صنعتی و ترانسپورت</v>
      </c>
      <c r="G523" s="1" t="s">
        <v>63</v>
      </c>
      <c r="H523" s="1" t="str">
        <f>VLOOKUP(Table715[[#This Row],[نام شخص کارشناس نظارت]],Table1[],3,0)</f>
        <v>کارشناس عمران نظارت</v>
      </c>
      <c r="I523" s="1">
        <f>COUNTIF(Table2[کد سیستم],Table715[[#This Row],[کد سیستم]])</f>
        <v>1</v>
      </c>
    </row>
    <row r="524" spans="1:9" x14ac:dyDescent="0.25">
      <c r="A524" s="1">
        <v>523</v>
      </c>
      <c r="B524" s="1" t="s">
        <v>2590</v>
      </c>
      <c r="C524" s="1" t="s">
        <v>2590</v>
      </c>
      <c r="D524" s="1" t="s">
        <v>3985</v>
      </c>
      <c r="E524" s="1" t="s">
        <v>602</v>
      </c>
      <c r="F524" s="1" t="str">
        <f>VLOOKUP(Table715[[#This Row],[نام کارشناس دفتر فنی]],Table1[],3,0)</f>
        <v>کارشناس عمران،خدمات صنعتی و ترانسپورت</v>
      </c>
      <c r="G524" s="1" t="s">
        <v>63</v>
      </c>
      <c r="H524" s="1" t="str">
        <f>VLOOKUP(Table715[[#This Row],[نام شخص کارشناس نظارت]],Table1[],3,0)</f>
        <v>کارشناس عمران نظارت</v>
      </c>
      <c r="I524" s="1">
        <f>COUNTIF(Table2[کد سیستم],Table715[[#This Row],[کد سیستم]])</f>
        <v>1</v>
      </c>
    </row>
    <row r="525" spans="1:9" x14ac:dyDescent="0.25">
      <c r="A525" s="1">
        <v>524</v>
      </c>
      <c r="B525" s="1" t="s">
        <v>2592</v>
      </c>
      <c r="C525" s="1" t="s">
        <v>2592</v>
      </c>
      <c r="D525" s="1" t="s">
        <v>3985</v>
      </c>
      <c r="E525" s="1" t="s">
        <v>602</v>
      </c>
      <c r="F525" s="1" t="str">
        <f>VLOOKUP(Table715[[#This Row],[نام کارشناس دفتر فنی]],Table1[],3,0)</f>
        <v>کارشناس عمران،خدمات صنعتی و ترانسپورت</v>
      </c>
      <c r="G525" s="1" t="s">
        <v>63</v>
      </c>
      <c r="H525" s="1" t="str">
        <f>VLOOKUP(Table715[[#This Row],[نام شخص کارشناس نظارت]],Table1[],3,0)</f>
        <v>کارشناس عمران نظارت</v>
      </c>
      <c r="I525" s="1">
        <f>COUNTIF(Table2[کد سیستم],Table715[[#This Row],[کد سیستم]])</f>
        <v>1</v>
      </c>
    </row>
    <row r="526" spans="1:9" x14ac:dyDescent="0.25">
      <c r="A526" s="1">
        <v>525</v>
      </c>
      <c r="B526" s="1" t="s">
        <v>2594</v>
      </c>
      <c r="C526" s="1" t="s">
        <v>2594</v>
      </c>
      <c r="D526" s="1" t="s">
        <v>3985</v>
      </c>
      <c r="E526" s="1" t="s">
        <v>602</v>
      </c>
      <c r="F526" s="1" t="str">
        <f>VLOOKUP(Table715[[#This Row],[نام کارشناس دفتر فنی]],Table1[],3,0)</f>
        <v>کارشناس عمران،خدمات صنعتی و ترانسپورت</v>
      </c>
      <c r="G526" s="1" t="s">
        <v>63</v>
      </c>
      <c r="H526" s="1" t="str">
        <f>VLOOKUP(Table715[[#This Row],[نام شخص کارشناس نظارت]],Table1[],3,0)</f>
        <v>کارشناس عمران نظارت</v>
      </c>
      <c r="I526" s="1">
        <f>COUNTIF(Table2[کد سیستم],Table715[[#This Row],[کد سیستم]])</f>
        <v>1</v>
      </c>
    </row>
    <row r="527" spans="1:9" x14ac:dyDescent="0.25">
      <c r="A527" s="1">
        <v>526</v>
      </c>
      <c r="B527" s="1" t="s">
        <v>2596</v>
      </c>
      <c r="C527" s="1" t="s">
        <v>2596</v>
      </c>
      <c r="D527" s="1" t="s">
        <v>3985</v>
      </c>
      <c r="E527" s="1" t="s">
        <v>602</v>
      </c>
      <c r="F527" s="1" t="str">
        <f>VLOOKUP(Table715[[#This Row],[نام کارشناس دفتر فنی]],Table1[],3,0)</f>
        <v>کارشناس عمران،خدمات صنعتی و ترانسپورت</v>
      </c>
      <c r="G527" s="1" t="s">
        <v>63</v>
      </c>
      <c r="H527" s="1" t="str">
        <f>VLOOKUP(Table715[[#This Row],[نام شخص کارشناس نظارت]],Table1[],3,0)</f>
        <v>کارشناس عمران نظارت</v>
      </c>
      <c r="I527" s="1">
        <f>COUNTIF(Table2[کد سیستم],Table715[[#This Row],[کد سیستم]])</f>
        <v>1</v>
      </c>
    </row>
    <row r="528" spans="1:9" x14ac:dyDescent="0.25">
      <c r="A528" s="1">
        <v>527</v>
      </c>
      <c r="B528" s="1" t="s">
        <v>2598</v>
      </c>
      <c r="C528" s="1" t="s">
        <v>2598</v>
      </c>
      <c r="D528" s="1" t="s">
        <v>3985</v>
      </c>
      <c r="E528" s="1" t="s">
        <v>602</v>
      </c>
      <c r="F528" s="1" t="str">
        <f>VLOOKUP(Table715[[#This Row],[نام کارشناس دفتر فنی]],Table1[],3,0)</f>
        <v>کارشناس عمران،خدمات صنعتی و ترانسپورت</v>
      </c>
      <c r="G528" s="1" t="s">
        <v>63</v>
      </c>
      <c r="H528" s="1" t="str">
        <f>VLOOKUP(Table715[[#This Row],[نام شخص کارشناس نظارت]],Table1[],3,0)</f>
        <v>کارشناس عمران نظارت</v>
      </c>
      <c r="I528" s="1">
        <f>COUNTIF(Table2[کد سیستم],Table715[[#This Row],[کد سیستم]])</f>
        <v>1</v>
      </c>
    </row>
    <row r="529" spans="1:9" x14ac:dyDescent="0.25">
      <c r="A529" s="1">
        <v>528</v>
      </c>
      <c r="B529" s="1" t="s">
        <v>2600</v>
      </c>
      <c r="C529" s="1" t="s">
        <v>2600</v>
      </c>
      <c r="D529" s="1" t="s">
        <v>3985</v>
      </c>
      <c r="E529" s="1" t="s">
        <v>602</v>
      </c>
      <c r="F529" s="1" t="str">
        <f>VLOOKUP(Table715[[#This Row],[نام کارشناس دفتر فنی]],Table1[],3,0)</f>
        <v>کارشناس عمران،خدمات صنعتی و ترانسپورت</v>
      </c>
      <c r="G529" s="1" t="s">
        <v>63</v>
      </c>
      <c r="H529" s="1" t="str">
        <f>VLOOKUP(Table715[[#This Row],[نام شخص کارشناس نظارت]],Table1[],3,0)</f>
        <v>کارشناس عمران نظارت</v>
      </c>
      <c r="I529" s="1">
        <f>COUNTIF(Table2[کد سیستم],Table715[[#This Row],[کد سیستم]])</f>
        <v>1</v>
      </c>
    </row>
    <row r="530" spans="1:9" x14ac:dyDescent="0.25">
      <c r="A530" s="1">
        <v>529</v>
      </c>
      <c r="B530" s="1" t="s">
        <v>2602</v>
      </c>
      <c r="C530" s="1" t="s">
        <v>2602</v>
      </c>
      <c r="D530" s="1" t="s">
        <v>3985</v>
      </c>
      <c r="E530" s="1" t="s">
        <v>602</v>
      </c>
      <c r="F530" s="1" t="str">
        <f>VLOOKUP(Table715[[#This Row],[نام کارشناس دفتر فنی]],Table1[],3,0)</f>
        <v>کارشناس عمران،خدمات صنعتی و ترانسپورت</v>
      </c>
      <c r="G530" s="1" t="s">
        <v>63</v>
      </c>
      <c r="H530" s="1" t="str">
        <f>VLOOKUP(Table715[[#This Row],[نام شخص کارشناس نظارت]],Table1[],3,0)</f>
        <v>کارشناس عمران نظارت</v>
      </c>
      <c r="I530" s="1">
        <f>COUNTIF(Table2[کد سیستم],Table715[[#This Row],[کد سیستم]])</f>
        <v>1</v>
      </c>
    </row>
    <row r="531" spans="1:9" x14ac:dyDescent="0.25">
      <c r="A531" s="1">
        <v>530</v>
      </c>
      <c r="B531" s="1" t="s">
        <v>2604</v>
      </c>
      <c r="C531" s="1" t="s">
        <v>2604</v>
      </c>
      <c r="D531" s="1" t="s">
        <v>3985</v>
      </c>
      <c r="E531" s="1" t="s">
        <v>602</v>
      </c>
      <c r="F531" s="1" t="str">
        <f>VLOOKUP(Table715[[#This Row],[نام کارشناس دفتر فنی]],Table1[],3,0)</f>
        <v>کارشناس عمران،خدمات صنعتی و ترانسپورت</v>
      </c>
      <c r="G531" s="1" t="s">
        <v>63</v>
      </c>
      <c r="H531" s="1" t="str">
        <f>VLOOKUP(Table715[[#This Row],[نام شخص کارشناس نظارت]],Table1[],3,0)</f>
        <v>کارشناس عمران نظارت</v>
      </c>
      <c r="I531" s="1">
        <f>COUNTIF(Table2[کد سیستم],Table715[[#This Row],[کد سیستم]])</f>
        <v>1</v>
      </c>
    </row>
    <row r="532" spans="1:9" x14ac:dyDescent="0.25">
      <c r="A532" s="1">
        <v>531</v>
      </c>
      <c r="B532" s="1" t="s">
        <v>2606</v>
      </c>
      <c r="C532" s="1" t="s">
        <v>2606</v>
      </c>
      <c r="D532" s="1" t="s">
        <v>3985</v>
      </c>
      <c r="E532" s="1" t="s">
        <v>602</v>
      </c>
      <c r="F532" s="1" t="str">
        <f>VLOOKUP(Table715[[#This Row],[نام کارشناس دفتر فنی]],Table1[],3,0)</f>
        <v>کارشناس عمران،خدمات صنعتی و ترانسپورت</v>
      </c>
      <c r="G532" s="1" t="s">
        <v>63</v>
      </c>
      <c r="H532" s="1" t="str">
        <f>VLOOKUP(Table715[[#This Row],[نام شخص کارشناس نظارت]],Table1[],3,0)</f>
        <v>کارشناس عمران نظارت</v>
      </c>
      <c r="I532" s="1">
        <f>COUNTIF(Table2[کد سیستم],Table715[[#This Row],[کد سیستم]])</f>
        <v>1</v>
      </c>
    </row>
    <row r="533" spans="1:9" x14ac:dyDescent="0.25">
      <c r="A533" s="1">
        <v>532</v>
      </c>
      <c r="B533" s="1" t="s">
        <v>2608</v>
      </c>
      <c r="C533" s="1" t="s">
        <v>2608</v>
      </c>
      <c r="D533" s="1" t="s">
        <v>3985</v>
      </c>
      <c r="E533" s="1" t="s">
        <v>602</v>
      </c>
      <c r="F533" s="1" t="str">
        <f>VLOOKUP(Table715[[#This Row],[نام کارشناس دفتر فنی]],Table1[],3,0)</f>
        <v>کارشناس عمران،خدمات صنعتی و ترانسپورت</v>
      </c>
      <c r="G533" s="1" t="s">
        <v>63</v>
      </c>
      <c r="H533" s="1" t="str">
        <f>VLOOKUP(Table715[[#This Row],[نام شخص کارشناس نظارت]],Table1[],3,0)</f>
        <v>کارشناس عمران نظارت</v>
      </c>
      <c r="I533" s="1">
        <f>COUNTIF(Table2[کد سیستم],Table715[[#This Row],[کد سیستم]])</f>
        <v>1</v>
      </c>
    </row>
    <row r="534" spans="1:9" x14ac:dyDescent="0.25">
      <c r="A534" s="1">
        <v>533</v>
      </c>
      <c r="B534" s="1" t="s">
        <v>2610</v>
      </c>
      <c r="C534" s="1" t="s">
        <v>2610</v>
      </c>
      <c r="D534" s="1" t="s">
        <v>3985</v>
      </c>
      <c r="E534" s="1" t="s">
        <v>602</v>
      </c>
      <c r="F534" s="1" t="str">
        <f>VLOOKUP(Table715[[#This Row],[نام کارشناس دفتر فنی]],Table1[],3,0)</f>
        <v>کارشناس عمران،خدمات صنعتی و ترانسپورت</v>
      </c>
      <c r="G534" s="1" t="s">
        <v>63</v>
      </c>
      <c r="H534" s="1" t="str">
        <f>VLOOKUP(Table715[[#This Row],[نام شخص کارشناس نظارت]],Table1[],3,0)</f>
        <v>کارشناس عمران نظارت</v>
      </c>
      <c r="I534" s="1">
        <f>COUNTIF(Table2[کد سیستم],Table715[[#This Row],[کد سیستم]])</f>
        <v>1</v>
      </c>
    </row>
    <row r="535" spans="1:9" x14ac:dyDescent="0.25">
      <c r="A535" s="1">
        <v>534</v>
      </c>
      <c r="B535" s="1" t="s">
        <v>2612</v>
      </c>
      <c r="C535" s="1" t="s">
        <v>2612</v>
      </c>
      <c r="D535" s="1" t="s">
        <v>3985</v>
      </c>
      <c r="E535" s="1" t="s">
        <v>602</v>
      </c>
      <c r="F535" s="1" t="str">
        <f>VLOOKUP(Table715[[#This Row],[نام کارشناس دفتر فنی]],Table1[],3,0)</f>
        <v>کارشناس عمران،خدمات صنعتی و ترانسپورت</v>
      </c>
      <c r="G535" s="1" t="s">
        <v>63</v>
      </c>
      <c r="H535" s="1" t="str">
        <f>VLOOKUP(Table715[[#This Row],[نام شخص کارشناس نظارت]],Table1[],3,0)</f>
        <v>کارشناس عمران نظارت</v>
      </c>
      <c r="I535" s="1">
        <f>COUNTIF(Table2[کد سیستم],Table715[[#This Row],[کد سیستم]])</f>
        <v>1</v>
      </c>
    </row>
    <row r="536" spans="1:9" x14ac:dyDescent="0.25">
      <c r="A536" s="1">
        <v>535</v>
      </c>
      <c r="B536" s="1" t="s">
        <v>2614</v>
      </c>
      <c r="C536" s="1" t="s">
        <v>2614</v>
      </c>
      <c r="D536" s="1" t="s">
        <v>3985</v>
      </c>
      <c r="E536" s="1" t="s">
        <v>602</v>
      </c>
      <c r="F536" s="1" t="str">
        <f>VLOOKUP(Table715[[#This Row],[نام کارشناس دفتر فنی]],Table1[],3,0)</f>
        <v>کارشناس عمران،خدمات صنعتی و ترانسپورت</v>
      </c>
      <c r="G536" s="1" t="s">
        <v>63</v>
      </c>
      <c r="H536" s="1" t="str">
        <f>VLOOKUP(Table715[[#This Row],[نام شخص کارشناس نظارت]],Table1[],3,0)</f>
        <v>کارشناس عمران نظارت</v>
      </c>
      <c r="I536" s="1">
        <f>COUNTIF(Table2[کد سیستم],Table715[[#This Row],[کد سیستم]])</f>
        <v>1</v>
      </c>
    </row>
    <row r="537" spans="1:9" x14ac:dyDescent="0.25">
      <c r="A537" s="1">
        <v>536</v>
      </c>
      <c r="B537" s="1" t="s">
        <v>2616</v>
      </c>
      <c r="C537" s="1" t="s">
        <v>2616</v>
      </c>
      <c r="D537" s="1" t="s">
        <v>3985</v>
      </c>
      <c r="E537" s="1" t="s">
        <v>602</v>
      </c>
      <c r="F537" s="1" t="str">
        <f>VLOOKUP(Table715[[#This Row],[نام کارشناس دفتر فنی]],Table1[],3,0)</f>
        <v>کارشناس عمران،خدمات صنعتی و ترانسپورت</v>
      </c>
      <c r="G537" s="1" t="s">
        <v>63</v>
      </c>
      <c r="H537" s="1" t="str">
        <f>VLOOKUP(Table715[[#This Row],[نام شخص کارشناس نظارت]],Table1[],3,0)</f>
        <v>کارشناس عمران نظارت</v>
      </c>
      <c r="I537" s="1">
        <f>COUNTIF(Table2[کد سیستم],Table715[[#This Row],[کد سیستم]])</f>
        <v>1</v>
      </c>
    </row>
    <row r="538" spans="1:9" x14ac:dyDescent="0.25">
      <c r="A538" s="1">
        <v>537</v>
      </c>
      <c r="B538" s="1" t="s">
        <v>2618</v>
      </c>
      <c r="C538" s="1" t="s">
        <v>2618</v>
      </c>
      <c r="D538" s="1" t="s">
        <v>3985</v>
      </c>
      <c r="E538" s="1" t="s">
        <v>602</v>
      </c>
      <c r="F538" s="1" t="str">
        <f>VLOOKUP(Table715[[#This Row],[نام کارشناس دفتر فنی]],Table1[],3,0)</f>
        <v>کارشناس عمران،خدمات صنعتی و ترانسپورت</v>
      </c>
      <c r="G538" s="1" t="s">
        <v>63</v>
      </c>
      <c r="H538" s="1" t="str">
        <f>VLOOKUP(Table715[[#This Row],[نام شخص کارشناس نظارت]],Table1[],3,0)</f>
        <v>کارشناس عمران نظارت</v>
      </c>
      <c r="I538" s="1">
        <f>COUNTIF(Table2[کد سیستم],Table715[[#This Row],[کد سیستم]])</f>
        <v>1</v>
      </c>
    </row>
    <row r="539" spans="1:9" x14ac:dyDescent="0.25">
      <c r="A539" s="1">
        <v>538</v>
      </c>
      <c r="B539" s="1" t="s">
        <v>2620</v>
      </c>
      <c r="C539" s="1" t="s">
        <v>2620</v>
      </c>
      <c r="D539" s="1" t="s">
        <v>3985</v>
      </c>
      <c r="E539" s="1" t="s">
        <v>602</v>
      </c>
      <c r="F539" s="1" t="str">
        <f>VLOOKUP(Table715[[#This Row],[نام کارشناس دفتر فنی]],Table1[],3,0)</f>
        <v>کارشناس عمران،خدمات صنعتی و ترانسپورت</v>
      </c>
      <c r="G539" s="1" t="s">
        <v>63</v>
      </c>
      <c r="H539" s="1" t="str">
        <f>VLOOKUP(Table715[[#This Row],[نام شخص کارشناس نظارت]],Table1[],3,0)</f>
        <v>کارشناس عمران نظارت</v>
      </c>
      <c r="I539" s="1">
        <f>COUNTIF(Table2[کد سیستم],Table715[[#This Row],[کد سیستم]])</f>
        <v>1</v>
      </c>
    </row>
    <row r="540" spans="1:9" x14ac:dyDescent="0.25">
      <c r="A540" s="1">
        <v>539</v>
      </c>
      <c r="B540" s="1" t="s">
        <v>2622</v>
      </c>
      <c r="C540" s="1" t="s">
        <v>2622</v>
      </c>
      <c r="D540" s="1" t="s">
        <v>3985</v>
      </c>
      <c r="E540" s="1" t="s">
        <v>602</v>
      </c>
      <c r="F540" s="1" t="str">
        <f>VLOOKUP(Table715[[#This Row],[نام کارشناس دفتر فنی]],Table1[],3,0)</f>
        <v>کارشناس عمران،خدمات صنعتی و ترانسپورت</v>
      </c>
      <c r="G540" s="1" t="s">
        <v>63</v>
      </c>
      <c r="H540" s="1" t="str">
        <f>VLOOKUP(Table715[[#This Row],[نام شخص کارشناس نظارت]],Table1[],3,0)</f>
        <v>کارشناس عمران نظارت</v>
      </c>
      <c r="I540" s="1">
        <f>COUNTIF(Table2[کد سیستم],Table715[[#This Row],[کد سیستم]])</f>
        <v>1</v>
      </c>
    </row>
    <row r="541" spans="1:9" x14ac:dyDescent="0.25">
      <c r="A541" s="1">
        <v>540</v>
      </c>
      <c r="B541" s="1" t="s">
        <v>2624</v>
      </c>
      <c r="C541" s="1" t="s">
        <v>2624</v>
      </c>
      <c r="D541" s="1" t="s">
        <v>3985</v>
      </c>
      <c r="E541" s="1" t="s">
        <v>602</v>
      </c>
      <c r="F541" s="1" t="str">
        <f>VLOOKUP(Table715[[#This Row],[نام کارشناس دفتر فنی]],Table1[],3,0)</f>
        <v>کارشناس عمران،خدمات صنعتی و ترانسپورت</v>
      </c>
      <c r="G541" s="1" t="s">
        <v>63</v>
      </c>
      <c r="H541" s="1" t="str">
        <f>VLOOKUP(Table715[[#This Row],[نام شخص کارشناس نظارت]],Table1[],3,0)</f>
        <v>کارشناس عمران نظارت</v>
      </c>
      <c r="I541" s="1">
        <f>COUNTIF(Table2[کد سیستم],Table715[[#This Row],[کد سیستم]])</f>
        <v>1</v>
      </c>
    </row>
    <row r="542" spans="1:9" x14ac:dyDescent="0.25">
      <c r="A542" s="1">
        <v>541</v>
      </c>
      <c r="B542" s="1" t="s">
        <v>2626</v>
      </c>
      <c r="C542" s="1" t="s">
        <v>2626</v>
      </c>
      <c r="D542" s="1" t="s">
        <v>3985</v>
      </c>
      <c r="E542" s="1" t="s">
        <v>602</v>
      </c>
      <c r="F542" s="1" t="str">
        <f>VLOOKUP(Table715[[#This Row],[نام کارشناس دفتر فنی]],Table1[],3,0)</f>
        <v>کارشناس عمران،خدمات صنعتی و ترانسپورت</v>
      </c>
      <c r="G542" s="1" t="s">
        <v>63</v>
      </c>
      <c r="H542" s="1" t="str">
        <f>VLOOKUP(Table715[[#This Row],[نام شخص کارشناس نظارت]],Table1[],3,0)</f>
        <v>کارشناس عمران نظارت</v>
      </c>
      <c r="I542" s="1">
        <f>COUNTIF(Table2[کد سیستم],Table715[[#This Row],[کد سیستم]])</f>
        <v>1</v>
      </c>
    </row>
    <row r="543" spans="1:9" x14ac:dyDescent="0.25">
      <c r="A543" s="1">
        <v>542</v>
      </c>
      <c r="B543" s="1" t="s">
        <v>2628</v>
      </c>
      <c r="C543" s="1" t="s">
        <v>2628</v>
      </c>
      <c r="D543" s="1" t="s">
        <v>3985</v>
      </c>
      <c r="E543" s="1" t="s">
        <v>602</v>
      </c>
      <c r="F543" s="1" t="str">
        <f>VLOOKUP(Table715[[#This Row],[نام کارشناس دفتر فنی]],Table1[],3,0)</f>
        <v>کارشناس عمران،خدمات صنعتی و ترانسپورت</v>
      </c>
      <c r="G543" s="1" t="s">
        <v>63</v>
      </c>
      <c r="H543" s="1" t="str">
        <f>VLOOKUP(Table715[[#This Row],[نام شخص کارشناس نظارت]],Table1[],3,0)</f>
        <v>کارشناس عمران نظارت</v>
      </c>
      <c r="I543" s="1">
        <f>COUNTIF(Table2[کد سیستم],Table715[[#This Row],[کد سیستم]])</f>
        <v>1</v>
      </c>
    </row>
    <row r="544" spans="1:9" x14ac:dyDescent="0.25">
      <c r="A544" s="1">
        <v>543</v>
      </c>
      <c r="B544" s="1" t="s">
        <v>2630</v>
      </c>
      <c r="C544" s="1" t="s">
        <v>2630</v>
      </c>
      <c r="D544" s="1" t="s">
        <v>3985</v>
      </c>
      <c r="E544" s="1" t="s">
        <v>602</v>
      </c>
      <c r="F544" s="1" t="str">
        <f>VLOOKUP(Table715[[#This Row],[نام کارشناس دفتر فنی]],Table1[],3,0)</f>
        <v>کارشناس عمران،خدمات صنعتی و ترانسپورت</v>
      </c>
      <c r="G544" s="1" t="s">
        <v>63</v>
      </c>
      <c r="H544" s="1" t="str">
        <f>VLOOKUP(Table715[[#This Row],[نام شخص کارشناس نظارت]],Table1[],3,0)</f>
        <v>کارشناس عمران نظارت</v>
      </c>
      <c r="I544" s="1">
        <f>COUNTIF(Table2[کد سیستم],Table715[[#This Row],[کد سیستم]])</f>
        <v>1</v>
      </c>
    </row>
    <row r="545" spans="1:9" x14ac:dyDescent="0.25">
      <c r="A545" s="1">
        <v>544</v>
      </c>
      <c r="B545" s="1" t="s">
        <v>2632</v>
      </c>
      <c r="C545" s="1" t="s">
        <v>2632</v>
      </c>
      <c r="D545" s="1" t="s">
        <v>3985</v>
      </c>
      <c r="E545" s="1" t="s">
        <v>602</v>
      </c>
      <c r="F545" s="1" t="str">
        <f>VLOOKUP(Table715[[#This Row],[نام کارشناس دفتر فنی]],Table1[],3,0)</f>
        <v>کارشناس عمران،خدمات صنعتی و ترانسپورت</v>
      </c>
      <c r="G545" s="1" t="s">
        <v>63</v>
      </c>
      <c r="H545" s="1" t="str">
        <f>VLOOKUP(Table715[[#This Row],[نام شخص کارشناس نظارت]],Table1[],3,0)</f>
        <v>کارشناس عمران نظارت</v>
      </c>
      <c r="I545" s="1">
        <f>COUNTIF(Table2[کد سیستم],Table715[[#This Row],[کد سیستم]])</f>
        <v>1</v>
      </c>
    </row>
    <row r="546" spans="1:9" x14ac:dyDescent="0.25">
      <c r="A546" s="1">
        <v>545</v>
      </c>
      <c r="B546" s="1" t="s">
        <v>2634</v>
      </c>
      <c r="C546" s="1">
        <v>1330</v>
      </c>
      <c r="D546" s="1" t="s">
        <v>3985</v>
      </c>
      <c r="E546" s="1" t="s">
        <v>602</v>
      </c>
      <c r="F546" s="1" t="str">
        <f>VLOOKUP(Table715[[#This Row],[نام کارشناس دفتر فنی]],Table1[],3,0)</f>
        <v>کارشناس عمران،خدمات صنعتی و ترانسپورت</v>
      </c>
      <c r="G546" s="1" t="s">
        <v>63</v>
      </c>
      <c r="H546" s="1" t="str">
        <f>VLOOKUP(Table715[[#This Row],[نام شخص کارشناس نظارت]],Table1[],3,0)</f>
        <v>کارشناس عمران نظارت</v>
      </c>
      <c r="I546" s="1">
        <f>COUNTIF(Table2[کد سیستم],Table715[[#This Row],[کد سیستم]])</f>
        <v>1</v>
      </c>
    </row>
    <row r="547" spans="1:9" x14ac:dyDescent="0.25">
      <c r="A547" s="1">
        <v>546</v>
      </c>
      <c r="B547" s="1" t="s">
        <v>2636</v>
      </c>
      <c r="C547" s="1" t="s">
        <v>2636</v>
      </c>
      <c r="D547" s="1" t="s">
        <v>3985</v>
      </c>
      <c r="E547" s="1" t="s">
        <v>602</v>
      </c>
      <c r="F547" s="1" t="str">
        <f>VLOOKUP(Table715[[#This Row],[نام کارشناس دفتر فنی]],Table1[],3,0)</f>
        <v>کارشناس عمران،خدمات صنعتی و ترانسپورت</v>
      </c>
      <c r="G547" s="1" t="s">
        <v>63</v>
      </c>
      <c r="H547" s="1" t="str">
        <f>VLOOKUP(Table715[[#This Row],[نام شخص کارشناس نظارت]],Table1[],3,0)</f>
        <v>کارشناس عمران نظارت</v>
      </c>
      <c r="I547" s="1">
        <f>COUNTIF(Table2[کد سیستم],Table715[[#This Row],[کد سیستم]])</f>
        <v>1</v>
      </c>
    </row>
    <row r="548" spans="1:9" x14ac:dyDescent="0.25">
      <c r="A548" s="1">
        <v>547</v>
      </c>
      <c r="B548" s="1" t="s">
        <v>2638</v>
      </c>
      <c r="C548" s="1" t="s">
        <v>2638</v>
      </c>
      <c r="D548" s="1" t="s">
        <v>3985</v>
      </c>
      <c r="E548" s="1" t="s">
        <v>602</v>
      </c>
      <c r="F548" s="1" t="str">
        <f>VLOOKUP(Table715[[#This Row],[نام کارشناس دفتر فنی]],Table1[],3,0)</f>
        <v>کارشناس عمران،خدمات صنعتی و ترانسپورت</v>
      </c>
      <c r="G548" s="1" t="s">
        <v>63</v>
      </c>
      <c r="H548" s="1" t="str">
        <f>VLOOKUP(Table715[[#This Row],[نام شخص کارشناس نظارت]],Table1[],3,0)</f>
        <v>کارشناس عمران نظارت</v>
      </c>
      <c r="I548" s="1">
        <f>COUNTIF(Table2[کد سیستم],Table715[[#This Row],[کد سیستم]])</f>
        <v>1</v>
      </c>
    </row>
    <row r="549" spans="1:9" x14ac:dyDescent="0.25">
      <c r="A549" s="1">
        <v>548</v>
      </c>
      <c r="B549" s="1" t="s">
        <v>2640</v>
      </c>
      <c r="C549" s="1" t="s">
        <v>2640</v>
      </c>
      <c r="D549" s="1" t="s">
        <v>3985</v>
      </c>
      <c r="E549" s="1" t="s">
        <v>602</v>
      </c>
      <c r="F549" s="1" t="str">
        <f>VLOOKUP(Table715[[#This Row],[نام کارشناس دفتر فنی]],Table1[],3,0)</f>
        <v>کارشناس عمران،خدمات صنعتی و ترانسپورت</v>
      </c>
      <c r="G549" s="1" t="s">
        <v>63</v>
      </c>
      <c r="H549" s="1" t="str">
        <f>VLOOKUP(Table715[[#This Row],[نام شخص کارشناس نظارت]],Table1[],3,0)</f>
        <v>کارشناس عمران نظارت</v>
      </c>
      <c r="I549" s="1">
        <f>COUNTIF(Table2[کد سیستم],Table715[[#This Row],[کد سیستم]])</f>
        <v>1</v>
      </c>
    </row>
    <row r="550" spans="1:9" x14ac:dyDescent="0.25">
      <c r="A550" s="1">
        <v>549</v>
      </c>
      <c r="B550" s="1" t="s">
        <v>2642</v>
      </c>
      <c r="C550" s="1" t="s">
        <v>2642</v>
      </c>
      <c r="D550" s="1" t="s">
        <v>3985</v>
      </c>
      <c r="E550" s="1" t="s">
        <v>602</v>
      </c>
      <c r="F550" s="1" t="str">
        <f>VLOOKUP(Table715[[#This Row],[نام کارشناس دفتر فنی]],Table1[],3,0)</f>
        <v>کارشناس عمران،خدمات صنعتی و ترانسپورت</v>
      </c>
      <c r="G550" s="1" t="s">
        <v>63</v>
      </c>
      <c r="H550" s="1" t="str">
        <f>VLOOKUP(Table715[[#This Row],[نام شخص کارشناس نظارت]],Table1[],3,0)</f>
        <v>کارشناس عمران نظارت</v>
      </c>
      <c r="I550" s="1">
        <f>COUNTIF(Table2[کد سیستم],Table715[[#This Row],[کد سیستم]])</f>
        <v>1</v>
      </c>
    </row>
    <row r="551" spans="1:9" x14ac:dyDescent="0.25">
      <c r="A551" s="1">
        <v>550</v>
      </c>
      <c r="B551" s="1" t="s">
        <v>2644</v>
      </c>
      <c r="C551" s="1" t="s">
        <v>2644</v>
      </c>
      <c r="D551" s="1" t="s">
        <v>3985</v>
      </c>
      <c r="E551" s="1" t="s">
        <v>602</v>
      </c>
      <c r="F551" s="1" t="str">
        <f>VLOOKUP(Table715[[#This Row],[نام کارشناس دفتر فنی]],Table1[],3,0)</f>
        <v>کارشناس عمران،خدمات صنعتی و ترانسپورت</v>
      </c>
      <c r="G551" s="1" t="s">
        <v>63</v>
      </c>
      <c r="H551" s="1" t="str">
        <f>VLOOKUP(Table715[[#This Row],[نام شخص کارشناس نظارت]],Table1[],3,0)</f>
        <v>کارشناس عمران نظارت</v>
      </c>
      <c r="I551" s="1">
        <f>COUNTIF(Table2[کد سیستم],Table715[[#This Row],[کد سیستم]])</f>
        <v>1</v>
      </c>
    </row>
    <row r="552" spans="1:9" x14ac:dyDescent="0.25">
      <c r="A552" s="1">
        <v>551</v>
      </c>
      <c r="B552" s="1" t="s">
        <v>2646</v>
      </c>
      <c r="C552" s="1" t="s">
        <v>2646</v>
      </c>
      <c r="D552" s="1" t="s">
        <v>3985</v>
      </c>
      <c r="E552" s="1" t="s">
        <v>602</v>
      </c>
      <c r="F552" s="1" t="str">
        <f>VLOOKUP(Table715[[#This Row],[نام کارشناس دفتر فنی]],Table1[],3,0)</f>
        <v>کارشناس عمران،خدمات صنعتی و ترانسپورت</v>
      </c>
      <c r="G552" s="1" t="s">
        <v>63</v>
      </c>
      <c r="H552" s="1" t="str">
        <f>VLOOKUP(Table715[[#This Row],[نام شخص کارشناس نظارت]],Table1[],3,0)</f>
        <v>کارشناس عمران نظارت</v>
      </c>
      <c r="I552" s="1">
        <f>COUNTIF(Table2[کد سیستم],Table715[[#This Row],[کد سیستم]])</f>
        <v>1</v>
      </c>
    </row>
    <row r="553" spans="1:9" x14ac:dyDescent="0.25">
      <c r="A553" s="1">
        <v>552</v>
      </c>
      <c r="B553" s="1" t="s">
        <v>2648</v>
      </c>
      <c r="C553" s="1" t="s">
        <v>2648</v>
      </c>
      <c r="D553" s="1" t="s">
        <v>3985</v>
      </c>
      <c r="E553" s="1" t="s">
        <v>602</v>
      </c>
      <c r="F553" s="1" t="str">
        <f>VLOOKUP(Table715[[#This Row],[نام کارشناس دفتر فنی]],Table1[],3,0)</f>
        <v>کارشناس عمران،خدمات صنعتی و ترانسپورت</v>
      </c>
      <c r="G553" s="1" t="s">
        <v>63</v>
      </c>
      <c r="H553" s="1" t="str">
        <f>VLOOKUP(Table715[[#This Row],[نام شخص کارشناس نظارت]],Table1[],3,0)</f>
        <v>کارشناس عمران نظارت</v>
      </c>
      <c r="I553" s="1">
        <f>COUNTIF(Table2[کد سیستم],Table715[[#This Row],[کد سیستم]])</f>
        <v>1</v>
      </c>
    </row>
    <row r="554" spans="1:9" x14ac:dyDescent="0.25">
      <c r="A554" s="1">
        <v>553</v>
      </c>
      <c r="B554" s="1" t="s">
        <v>2650</v>
      </c>
      <c r="C554" s="1">
        <v>1340</v>
      </c>
      <c r="D554" s="1" t="s">
        <v>3985</v>
      </c>
      <c r="E554" s="1" t="s">
        <v>602</v>
      </c>
      <c r="F554" s="1" t="str">
        <f>VLOOKUP(Table715[[#This Row],[نام کارشناس دفتر فنی]],Table1[],3,0)</f>
        <v>کارشناس عمران،خدمات صنعتی و ترانسپورت</v>
      </c>
      <c r="G554" s="1" t="s">
        <v>63</v>
      </c>
      <c r="H554" s="1" t="str">
        <f>VLOOKUP(Table715[[#This Row],[نام شخص کارشناس نظارت]],Table1[],3,0)</f>
        <v>کارشناس عمران نظارت</v>
      </c>
      <c r="I554" s="1">
        <f>COUNTIF(Table2[کد سیستم],Table715[[#This Row],[کد سیستم]])</f>
        <v>1</v>
      </c>
    </row>
    <row r="555" spans="1:9" x14ac:dyDescent="0.25">
      <c r="A555" s="1">
        <v>554</v>
      </c>
      <c r="B555" s="1" t="s">
        <v>2652</v>
      </c>
      <c r="C555" s="1" t="s">
        <v>2652</v>
      </c>
      <c r="D555" s="1" t="s">
        <v>3985</v>
      </c>
      <c r="E555" s="1" t="s">
        <v>602</v>
      </c>
      <c r="F555" s="1" t="str">
        <f>VLOOKUP(Table715[[#This Row],[نام کارشناس دفتر فنی]],Table1[],3,0)</f>
        <v>کارشناس عمران،خدمات صنعتی و ترانسپورت</v>
      </c>
      <c r="G555" s="1" t="s">
        <v>63</v>
      </c>
      <c r="H555" s="1" t="str">
        <f>VLOOKUP(Table715[[#This Row],[نام شخص کارشناس نظارت]],Table1[],3,0)</f>
        <v>کارشناس عمران نظارت</v>
      </c>
      <c r="I555" s="1">
        <f>COUNTIF(Table2[کد سیستم],Table715[[#This Row],[کد سیستم]])</f>
        <v>1</v>
      </c>
    </row>
    <row r="556" spans="1:9" x14ac:dyDescent="0.25">
      <c r="A556" s="1">
        <v>555</v>
      </c>
      <c r="B556" s="1" t="s">
        <v>2654</v>
      </c>
      <c r="C556" s="1">
        <v>1350</v>
      </c>
      <c r="D556" s="1" t="s">
        <v>3985</v>
      </c>
      <c r="E556" s="1" t="s">
        <v>602</v>
      </c>
      <c r="F556" s="1" t="str">
        <f>VLOOKUP(Table715[[#This Row],[نام کارشناس دفتر فنی]],Table1[],3,0)</f>
        <v>کارشناس عمران،خدمات صنعتی و ترانسپورت</v>
      </c>
      <c r="G556" s="1" t="s">
        <v>63</v>
      </c>
      <c r="H556" s="1" t="str">
        <f>VLOOKUP(Table715[[#This Row],[نام شخص کارشناس نظارت]],Table1[],3,0)</f>
        <v>کارشناس عمران نظارت</v>
      </c>
      <c r="I556" s="1">
        <f>COUNTIF(Table2[کد سیستم],Table715[[#This Row],[کد سیستم]])</f>
        <v>1</v>
      </c>
    </row>
    <row r="557" spans="1:9" x14ac:dyDescent="0.25">
      <c r="A557" s="1">
        <v>556</v>
      </c>
      <c r="B557" s="1" t="s">
        <v>2656</v>
      </c>
      <c r="C557" s="1" t="s">
        <v>2656</v>
      </c>
      <c r="D557" s="1" t="s">
        <v>3985</v>
      </c>
      <c r="E557" s="1" t="s">
        <v>602</v>
      </c>
      <c r="F557" s="1" t="str">
        <f>VLOOKUP(Table715[[#This Row],[نام کارشناس دفتر فنی]],Table1[],3,0)</f>
        <v>کارشناس عمران،خدمات صنعتی و ترانسپورت</v>
      </c>
      <c r="G557" s="1" t="s">
        <v>63</v>
      </c>
      <c r="H557" s="1" t="str">
        <f>VLOOKUP(Table715[[#This Row],[نام شخص کارشناس نظارت]],Table1[],3,0)</f>
        <v>کارشناس عمران نظارت</v>
      </c>
      <c r="I557" s="1">
        <f>COUNTIF(Table2[کد سیستم],Table715[[#This Row],[کد سیستم]])</f>
        <v>1</v>
      </c>
    </row>
    <row r="558" spans="1:9" x14ac:dyDescent="0.25">
      <c r="A558" s="1">
        <v>557</v>
      </c>
      <c r="B558" s="1" t="s">
        <v>2658</v>
      </c>
      <c r="C558" s="1" t="s">
        <v>2658</v>
      </c>
      <c r="D558" s="1" t="s">
        <v>3985</v>
      </c>
      <c r="E558" s="1" t="s">
        <v>602</v>
      </c>
      <c r="F558" s="1" t="str">
        <f>VLOOKUP(Table715[[#This Row],[نام کارشناس دفتر فنی]],Table1[],3,0)</f>
        <v>کارشناس عمران،خدمات صنعتی و ترانسپورت</v>
      </c>
      <c r="G558" s="1" t="s">
        <v>63</v>
      </c>
      <c r="H558" s="1" t="str">
        <f>VLOOKUP(Table715[[#This Row],[نام شخص کارشناس نظارت]],Table1[],3,0)</f>
        <v>کارشناس عمران نظارت</v>
      </c>
      <c r="I558" s="1">
        <f>COUNTIF(Table2[کد سیستم],Table715[[#This Row],[کد سیستم]])</f>
        <v>1</v>
      </c>
    </row>
    <row r="559" spans="1:9" x14ac:dyDescent="0.25">
      <c r="A559" s="1">
        <v>558</v>
      </c>
      <c r="B559" s="1" t="s">
        <v>2660</v>
      </c>
      <c r="C559" s="1" t="s">
        <v>2660</v>
      </c>
      <c r="D559" s="1" t="s">
        <v>3985</v>
      </c>
      <c r="E559" s="1" t="s">
        <v>602</v>
      </c>
      <c r="F559" s="1" t="str">
        <f>VLOOKUP(Table715[[#This Row],[نام کارشناس دفتر فنی]],Table1[],3,0)</f>
        <v>کارشناس عمران،خدمات صنعتی و ترانسپورت</v>
      </c>
      <c r="G559" s="1" t="s">
        <v>63</v>
      </c>
      <c r="H559" s="1" t="str">
        <f>VLOOKUP(Table715[[#This Row],[نام شخص کارشناس نظارت]],Table1[],3,0)</f>
        <v>کارشناس عمران نظارت</v>
      </c>
      <c r="I559" s="1">
        <f>COUNTIF(Table2[کد سیستم],Table715[[#This Row],[کد سیستم]])</f>
        <v>1</v>
      </c>
    </row>
    <row r="560" spans="1:9" x14ac:dyDescent="0.25">
      <c r="A560" s="1">
        <v>559</v>
      </c>
      <c r="B560" s="1" t="s">
        <v>2662</v>
      </c>
      <c r="C560" s="1" t="s">
        <v>2662</v>
      </c>
      <c r="D560" s="1" t="s">
        <v>3985</v>
      </c>
      <c r="E560" s="1" t="s">
        <v>602</v>
      </c>
      <c r="F560" s="1" t="str">
        <f>VLOOKUP(Table715[[#This Row],[نام کارشناس دفتر فنی]],Table1[],3,0)</f>
        <v>کارشناس عمران،خدمات صنعتی و ترانسپورت</v>
      </c>
      <c r="G560" s="1" t="s">
        <v>63</v>
      </c>
      <c r="H560" s="1" t="str">
        <f>VLOOKUP(Table715[[#This Row],[نام شخص کارشناس نظارت]],Table1[],3,0)</f>
        <v>کارشناس عمران نظارت</v>
      </c>
      <c r="I560" s="1">
        <f>COUNTIF(Table2[کد سیستم],Table715[[#This Row],[کد سیستم]])</f>
        <v>1</v>
      </c>
    </row>
    <row r="561" spans="1:9" x14ac:dyDescent="0.25">
      <c r="A561" s="1">
        <v>560</v>
      </c>
      <c r="B561" s="1" t="s">
        <v>2664</v>
      </c>
      <c r="C561" s="1" t="s">
        <v>2664</v>
      </c>
      <c r="D561" s="1" t="s">
        <v>3985</v>
      </c>
      <c r="E561" s="1" t="s">
        <v>602</v>
      </c>
      <c r="F561" s="1" t="str">
        <f>VLOOKUP(Table715[[#This Row],[نام کارشناس دفتر فنی]],Table1[],3,0)</f>
        <v>کارشناس عمران،خدمات صنعتی و ترانسپورت</v>
      </c>
      <c r="G561" s="1" t="s">
        <v>63</v>
      </c>
      <c r="H561" s="1" t="str">
        <f>VLOOKUP(Table715[[#This Row],[نام شخص کارشناس نظارت]],Table1[],3,0)</f>
        <v>کارشناس عمران نظارت</v>
      </c>
      <c r="I561" s="1">
        <f>COUNTIF(Table2[کد سیستم],Table715[[#This Row],[کد سیستم]])</f>
        <v>1</v>
      </c>
    </row>
    <row r="562" spans="1:9" x14ac:dyDescent="0.25">
      <c r="A562" s="1">
        <v>561</v>
      </c>
      <c r="B562" s="1" t="s">
        <v>2666</v>
      </c>
      <c r="C562" s="1" t="s">
        <v>2666</v>
      </c>
      <c r="D562" s="1" t="s">
        <v>3985</v>
      </c>
      <c r="E562" s="1" t="s">
        <v>602</v>
      </c>
      <c r="F562" s="1" t="str">
        <f>VLOOKUP(Table715[[#This Row],[نام کارشناس دفتر فنی]],Table1[],3,0)</f>
        <v>کارشناس عمران،خدمات صنعتی و ترانسپورت</v>
      </c>
      <c r="G562" s="1" t="s">
        <v>63</v>
      </c>
      <c r="H562" s="1" t="str">
        <f>VLOOKUP(Table715[[#This Row],[نام شخص کارشناس نظارت]],Table1[],3,0)</f>
        <v>کارشناس عمران نظارت</v>
      </c>
      <c r="I562" s="1">
        <f>COUNTIF(Table2[کد سیستم],Table715[[#This Row],[کد سیستم]])</f>
        <v>1</v>
      </c>
    </row>
    <row r="563" spans="1:9" x14ac:dyDescent="0.25">
      <c r="A563" s="1">
        <v>562</v>
      </c>
      <c r="B563" s="1" t="s">
        <v>2668</v>
      </c>
      <c r="C563" s="1" t="s">
        <v>2668</v>
      </c>
      <c r="D563" s="1" t="s">
        <v>3985</v>
      </c>
      <c r="E563" s="1" t="s">
        <v>602</v>
      </c>
      <c r="F563" s="1" t="str">
        <f>VLOOKUP(Table715[[#This Row],[نام کارشناس دفتر فنی]],Table1[],3,0)</f>
        <v>کارشناس عمران،خدمات صنعتی و ترانسپورت</v>
      </c>
      <c r="G563" s="1" t="s">
        <v>63</v>
      </c>
      <c r="H563" s="1" t="str">
        <f>VLOOKUP(Table715[[#This Row],[نام شخص کارشناس نظارت]],Table1[],3,0)</f>
        <v>کارشناس عمران نظارت</v>
      </c>
      <c r="I563" s="1">
        <f>COUNTIF(Table2[کد سیستم],Table715[[#This Row],[کد سیستم]])</f>
        <v>1</v>
      </c>
    </row>
    <row r="564" spans="1:9" x14ac:dyDescent="0.25">
      <c r="A564" s="1">
        <v>563</v>
      </c>
      <c r="B564" s="1" t="s">
        <v>2670</v>
      </c>
      <c r="C564" s="1" t="s">
        <v>2670</v>
      </c>
      <c r="D564" s="1" t="s">
        <v>3985</v>
      </c>
      <c r="E564" s="1" t="s">
        <v>602</v>
      </c>
      <c r="F564" s="1" t="str">
        <f>VLOOKUP(Table715[[#This Row],[نام کارشناس دفتر فنی]],Table1[],3,0)</f>
        <v>کارشناس عمران،خدمات صنعتی و ترانسپورت</v>
      </c>
      <c r="G564" s="1" t="s">
        <v>63</v>
      </c>
      <c r="H564" s="1" t="str">
        <f>VLOOKUP(Table715[[#This Row],[نام شخص کارشناس نظارت]],Table1[],3,0)</f>
        <v>کارشناس عمران نظارت</v>
      </c>
      <c r="I564" s="1">
        <f>COUNTIF(Table2[کد سیستم],Table715[[#This Row],[کد سیستم]])</f>
        <v>1</v>
      </c>
    </row>
    <row r="565" spans="1:9" x14ac:dyDescent="0.25">
      <c r="A565" s="1">
        <v>564</v>
      </c>
      <c r="B565" s="1" t="s">
        <v>2672</v>
      </c>
      <c r="C565" s="1" t="s">
        <v>2672</v>
      </c>
      <c r="D565" s="1" t="s">
        <v>3985</v>
      </c>
      <c r="E565" s="1" t="s">
        <v>602</v>
      </c>
      <c r="F565" s="1" t="str">
        <f>VLOOKUP(Table715[[#This Row],[نام کارشناس دفتر فنی]],Table1[],3,0)</f>
        <v>کارشناس عمران،خدمات صنعتی و ترانسپورت</v>
      </c>
      <c r="G565" s="1" t="s">
        <v>63</v>
      </c>
      <c r="H565" s="1" t="str">
        <f>VLOOKUP(Table715[[#This Row],[نام شخص کارشناس نظارت]],Table1[],3,0)</f>
        <v>کارشناس عمران نظارت</v>
      </c>
      <c r="I565" s="1">
        <f>COUNTIF(Table2[کد سیستم],Table715[[#This Row],[کد سیستم]])</f>
        <v>1</v>
      </c>
    </row>
    <row r="566" spans="1:9" x14ac:dyDescent="0.25">
      <c r="A566" s="1">
        <v>565</v>
      </c>
      <c r="B566" s="1" t="s">
        <v>2674</v>
      </c>
      <c r="C566" s="1">
        <v>1360</v>
      </c>
      <c r="D566" s="1" t="s">
        <v>3985</v>
      </c>
      <c r="E566" s="1" t="s">
        <v>602</v>
      </c>
      <c r="F566" s="1" t="str">
        <f>VLOOKUP(Table715[[#This Row],[نام کارشناس دفتر فنی]],Table1[],3,0)</f>
        <v>کارشناس عمران،خدمات صنعتی و ترانسپورت</v>
      </c>
      <c r="G566" s="1" t="s">
        <v>63</v>
      </c>
      <c r="H566" s="1" t="str">
        <f>VLOOKUP(Table715[[#This Row],[نام شخص کارشناس نظارت]],Table1[],3,0)</f>
        <v>کارشناس عمران نظارت</v>
      </c>
      <c r="I566" s="1">
        <f>COUNTIF(Table2[کد سیستم],Table715[[#This Row],[کد سیستم]])</f>
        <v>1</v>
      </c>
    </row>
    <row r="567" spans="1:9" x14ac:dyDescent="0.25">
      <c r="A567" s="1">
        <v>566</v>
      </c>
      <c r="B567" s="1" t="s">
        <v>2676</v>
      </c>
      <c r="C567" s="1" t="s">
        <v>2676</v>
      </c>
      <c r="D567" s="1" t="s">
        <v>3985</v>
      </c>
      <c r="E567" s="1" t="s">
        <v>602</v>
      </c>
      <c r="F567" s="1" t="str">
        <f>VLOOKUP(Table715[[#This Row],[نام کارشناس دفتر فنی]],Table1[],3,0)</f>
        <v>کارشناس عمران،خدمات صنعتی و ترانسپورت</v>
      </c>
      <c r="G567" s="1" t="s">
        <v>63</v>
      </c>
      <c r="H567" s="1" t="str">
        <f>VLOOKUP(Table715[[#This Row],[نام شخص کارشناس نظارت]],Table1[],3,0)</f>
        <v>کارشناس عمران نظارت</v>
      </c>
      <c r="I567" s="1">
        <f>COUNTIF(Table2[کد سیستم],Table715[[#This Row],[کد سیستم]])</f>
        <v>1</v>
      </c>
    </row>
    <row r="568" spans="1:9" x14ac:dyDescent="0.25">
      <c r="A568" s="1">
        <v>567</v>
      </c>
      <c r="B568" s="1" t="s">
        <v>2678</v>
      </c>
      <c r="C568" s="1" t="s">
        <v>2678</v>
      </c>
      <c r="D568" s="1" t="s">
        <v>3985</v>
      </c>
      <c r="E568" s="1" t="s">
        <v>602</v>
      </c>
      <c r="F568" s="1" t="str">
        <f>VLOOKUP(Table715[[#This Row],[نام کارشناس دفتر فنی]],Table1[],3,0)</f>
        <v>کارشناس عمران،خدمات صنعتی و ترانسپورت</v>
      </c>
      <c r="G568" s="1" t="s">
        <v>63</v>
      </c>
      <c r="H568" s="1" t="str">
        <f>VLOOKUP(Table715[[#This Row],[نام شخص کارشناس نظارت]],Table1[],3,0)</f>
        <v>کارشناس عمران نظارت</v>
      </c>
      <c r="I568" s="1">
        <f>COUNTIF(Table2[کد سیستم],Table715[[#This Row],[کد سیستم]])</f>
        <v>1</v>
      </c>
    </row>
    <row r="569" spans="1:9" x14ac:dyDescent="0.25">
      <c r="A569" s="1">
        <v>568</v>
      </c>
      <c r="B569" s="1" t="s">
        <v>2680</v>
      </c>
      <c r="C569" s="1" t="s">
        <v>2680</v>
      </c>
      <c r="D569" s="1" t="s">
        <v>3985</v>
      </c>
      <c r="E569" s="1" t="s">
        <v>602</v>
      </c>
      <c r="F569" s="1" t="str">
        <f>VLOOKUP(Table715[[#This Row],[نام کارشناس دفتر فنی]],Table1[],3,0)</f>
        <v>کارشناس عمران،خدمات صنعتی و ترانسپورت</v>
      </c>
      <c r="G569" s="1" t="s">
        <v>63</v>
      </c>
      <c r="H569" s="1" t="str">
        <f>VLOOKUP(Table715[[#This Row],[نام شخص کارشناس نظارت]],Table1[],3,0)</f>
        <v>کارشناس عمران نظارت</v>
      </c>
      <c r="I569" s="1">
        <f>COUNTIF(Table2[کد سیستم],Table715[[#This Row],[کد سیستم]])</f>
        <v>1</v>
      </c>
    </row>
    <row r="570" spans="1:9" x14ac:dyDescent="0.25">
      <c r="A570" s="1">
        <v>569</v>
      </c>
      <c r="B570" s="1" t="s">
        <v>2682</v>
      </c>
      <c r="C570" s="1" t="s">
        <v>2682</v>
      </c>
      <c r="D570" s="1" t="s">
        <v>3985</v>
      </c>
      <c r="E570" s="1" t="s">
        <v>602</v>
      </c>
      <c r="F570" s="1" t="str">
        <f>VLOOKUP(Table715[[#This Row],[نام کارشناس دفتر فنی]],Table1[],3,0)</f>
        <v>کارشناس عمران،خدمات صنعتی و ترانسپورت</v>
      </c>
      <c r="G570" s="1" t="s">
        <v>63</v>
      </c>
      <c r="H570" s="1" t="str">
        <f>VLOOKUP(Table715[[#This Row],[نام شخص کارشناس نظارت]],Table1[],3,0)</f>
        <v>کارشناس عمران نظارت</v>
      </c>
      <c r="I570" s="1">
        <f>COUNTIF(Table2[کد سیستم],Table715[[#This Row],[کد سیستم]])</f>
        <v>1</v>
      </c>
    </row>
    <row r="571" spans="1:9" x14ac:dyDescent="0.25">
      <c r="A571" s="1">
        <v>570</v>
      </c>
      <c r="B571" s="1" t="s">
        <v>2684</v>
      </c>
      <c r="C571" s="1" t="s">
        <v>2684</v>
      </c>
      <c r="D571" s="1" t="s">
        <v>3985</v>
      </c>
      <c r="E571" s="1" t="s">
        <v>602</v>
      </c>
      <c r="F571" s="1" t="str">
        <f>VLOOKUP(Table715[[#This Row],[نام کارشناس دفتر فنی]],Table1[],3,0)</f>
        <v>کارشناس عمران،خدمات صنعتی و ترانسپورت</v>
      </c>
      <c r="G571" s="1" t="s">
        <v>63</v>
      </c>
      <c r="H571" s="1" t="str">
        <f>VLOOKUP(Table715[[#This Row],[نام شخص کارشناس نظارت]],Table1[],3,0)</f>
        <v>کارشناس عمران نظارت</v>
      </c>
      <c r="I571" s="1">
        <f>COUNTIF(Table2[کد سیستم],Table715[[#This Row],[کد سیستم]])</f>
        <v>1</v>
      </c>
    </row>
    <row r="572" spans="1:9" x14ac:dyDescent="0.25">
      <c r="A572" s="1">
        <v>571</v>
      </c>
      <c r="B572" s="1" t="s">
        <v>2686</v>
      </c>
      <c r="C572" s="1" t="s">
        <v>2686</v>
      </c>
      <c r="D572" s="1" t="s">
        <v>3985</v>
      </c>
      <c r="E572" s="1" t="s">
        <v>602</v>
      </c>
      <c r="F572" s="1" t="str">
        <f>VLOOKUP(Table715[[#This Row],[نام کارشناس دفتر فنی]],Table1[],3,0)</f>
        <v>کارشناس عمران،خدمات صنعتی و ترانسپورت</v>
      </c>
      <c r="G572" s="1" t="s">
        <v>63</v>
      </c>
      <c r="H572" s="1" t="str">
        <f>VLOOKUP(Table715[[#This Row],[نام شخص کارشناس نظارت]],Table1[],3,0)</f>
        <v>کارشناس عمران نظارت</v>
      </c>
      <c r="I572" s="1">
        <f>COUNTIF(Table2[کد سیستم],Table715[[#This Row],[کد سیستم]])</f>
        <v>1</v>
      </c>
    </row>
    <row r="573" spans="1:9" x14ac:dyDescent="0.25">
      <c r="A573" s="1">
        <v>572</v>
      </c>
      <c r="B573" s="1" t="s">
        <v>2688</v>
      </c>
      <c r="C573" s="1">
        <v>1370</v>
      </c>
      <c r="D573" s="1" t="s">
        <v>3985</v>
      </c>
      <c r="E573" s="1" t="s">
        <v>602</v>
      </c>
      <c r="F573" s="1" t="str">
        <f>VLOOKUP(Table715[[#This Row],[نام کارشناس دفتر فنی]],Table1[],3,0)</f>
        <v>کارشناس عمران،خدمات صنعتی و ترانسپورت</v>
      </c>
      <c r="G573" s="1" t="s">
        <v>63</v>
      </c>
      <c r="H573" s="1" t="str">
        <f>VLOOKUP(Table715[[#This Row],[نام شخص کارشناس نظارت]],Table1[],3,0)</f>
        <v>کارشناس عمران نظارت</v>
      </c>
      <c r="I573" s="1">
        <f>COUNTIF(Table2[کد سیستم],Table715[[#This Row],[کد سیستم]])</f>
        <v>1</v>
      </c>
    </row>
    <row r="574" spans="1:9" x14ac:dyDescent="0.25">
      <c r="A574" s="1">
        <v>573</v>
      </c>
      <c r="B574" s="1" t="s">
        <v>2690</v>
      </c>
      <c r="C574" s="1" t="s">
        <v>2690</v>
      </c>
      <c r="D574" s="1" t="s">
        <v>3985</v>
      </c>
      <c r="E574" s="1" t="s">
        <v>602</v>
      </c>
      <c r="F574" s="1" t="str">
        <f>VLOOKUP(Table715[[#This Row],[نام کارشناس دفتر فنی]],Table1[],3,0)</f>
        <v>کارشناس عمران،خدمات صنعتی و ترانسپورت</v>
      </c>
      <c r="G574" s="1" t="s">
        <v>63</v>
      </c>
      <c r="H574" s="1" t="str">
        <f>VLOOKUP(Table715[[#This Row],[نام شخص کارشناس نظارت]],Table1[],3,0)</f>
        <v>کارشناس عمران نظارت</v>
      </c>
      <c r="I574" s="1">
        <f>COUNTIF(Table2[کد سیستم],Table715[[#This Row],[کد سیستم]])</f>
        <v>1</v>
      </c>
    </row>
    <row r="575" spans="1:9" x14ac:dyDescent="0.25">
      <c r="A575" s="1">
        <v>574</v>
      </c>
      <c r="B575" s="1" t="s">
        <v>2692</v>
      </c>
      <c r="C575" s="1">
        <v>1380</v>
      </c>
      <c r="D575" s="1" t="s">
        <v>3985</v>
      </c>
      <c r="E575" s="1" t="s">
        <v>602</v>
      </c>
      <c r="F575" s="1" t="str">
        <f>VLOOKUP(Table715[[#This Row],[نام کارشناس دفتر فنی]],Table1[],3,0)</f>
        <v>کارشناس عمران،خدمات صنعتی و ترانسپورت</v>
      </c>
      <c r="G575" s="1" t="s">
        <v>63</v>
      </c>
      <c r="H575" s="1" t="str">
        <f>VLOOKUP(Table715[[#This Row],[نام شخص کارشناس نظارت]],Table1[],3,0)</f>
        <v>کارشناس عمران نظارت</v>
      </c>
      <c r="I575" s="1">
        <f>COUNTIF(Table2[کد سیستم],Table715[[#This Row],[کد سیستم]])</f>
        <v>1</v>
      </c>
    </row>
    <row r="576" spans="1:9" x14ac:dyDescent="0.25">
      <c r="A576" s="1">
        <v>575</v>
      </c>
      <c r="B576" s="1" t="s">
        <v>2694</v>
      </c>
      <c r="C576" s="1">
        <v>1390</v>
      </c>
      <c r="D576" s="1" t="s">
        <v>3985</v>
      </c>
      <c r="E576" s="1" t="s">
        <v>602</v>
      </c>
      <c r="F576" s="1" t="str">
        <f>VLOOKUP(Table715[[#This Row],[نام کارشناس دفتر فنی]],Table1[],3,0)</f>
        <v>کارشناس عمران،خدمات صنعتی و ترانسپورت</v>
      </c>
      <c r="G576" s="1" t="s">
        <v>63</v>
      </c>
      <c r="H576" s="1" t="str">
        <f>VLOOKUP(Table715[[#This Row],[نام شخص کارشناس نظارت]],Table1[],3,0)</f>
        <v>کارشناس عمران نظارت</v>
      </c>
      <c r="I576" s="1">
        <f>COUNTIF(Table2[کد سیستم],Table715[[#This Row],[کد سیستم]])</f>
        <v>1</v>
      </c>
    </row>
    <row r="577" spans="1:9" x14ac:dyDescent="0.25">
      <c r="A577" s="1">
        <v>576</v>
      </c>
      <c r="B577" s="1" t="s">
        <v>2696</v>
      </c>
      <c r="C577" s="1" t="s">
        <v>2696</v>
      </c>
      <c r="D577" s="1" t="s">
        <v>3985</v>
      </c>
      <c r="E577" s="1" t="s">
        <v>602</v>
      </c>
      <c r="F577" s="1" t="str">
        <f>VLOOKUP(Table715[[#This Row],[نام کارشناس دفتر فنی]],Table1[],3,0)</f>
        <v>کارشناس عمران،خدمات صنعتی و ترانسپورت</v>
      </c>
      <c r="G577" s="1" t="s">
        <v>63</v>
      </c>
      <c r="H577" s="1" t="str">
        <f>VLOOKUP(Table715[[#This Row],[نام شخص کارشناس نظارت]],Table1[],3,0)</f>
        <v>کارشناس عمران نظارت</v>
      </c>
      <c r="I577" s="1">
        <f>COUNTIF(Table2[کد سیستم],Table715[[#This Row],[کد سیستم]])</f>
        <v>1</v>
      </c>
    </row>
    <row r="578" spans="1:9" x14ac:dyDescent="0.25">
      <c r="A578" s="1">
        <v>577</v>
      </c>
      <c r="B578" s="1" t="s">
        <v>2698</v>
      </c>
      <c r="C578" s="1" t="s">
        <v>2698</v>
      </c>
      <c r="D578" s="1" t="s">
        <v>3985</v>
      </c>
      <c r="E578" s="1" t="s">
        <v>602</v>
      </c>
      <c r="F578" s="1" t="str">
        <f>VLOOKUP(Table715[[#This Row],[نام کارشناس دفتر فنی]],Table1[],3,0)</f>
        <v>کارشناس عمران،خدمات صنعتی و ترانسپورت</v>
      </c>
      <c r="G578" s="1" t="s">
        <v>63</v>
      </c>
      <c r="H578" s="1" t="str">
        <f>VLOOKUP(Table715[[#This Row],[نام شخص کارشناس نظارت]],Table1[],3,0)</f>
        <v>کارشناس عمران نظارت</v>
      </c>
      <c r="I578" s="1">
        <f>COUNTIF(Table2[کد سیستم],Table715[[#This Row],[کد سیستم]])</f>
        <v>1</v>
      </c>
    </row>
    <row r="579" spans="1:9" x14ac:dyDescent="0.25">
      <c r="A579" s="1">
        <v>578</v>
      </c>
      <c r="B579" s="1" t="s">
        <v>2700</v>
      </c>
      <c r="C579" s="1" t="s">
        <v>2700</v>
      </c>
      <c r="D579" s="1" t="s">
        <v>3985</v>
      </c>
      <c r="E579" s="1" t="s">
        <v>602</v>
      </c>
      <c r="F579" s="1" t="str">
        <f>VLOOKUP(Table715[[#This Row],[نام کارشناس دفتر فنی]],Table1[],3,0)</f>
        <v>کارشناس عمران،خدمات صنعتی و ترانسپورت</v>
      </c>
      <c r="G579" s="1" t="s">
        <v>63</v>
      </c>
      <c r="H579" s="1" t="str">
        <f>VLOOKUP(Table715[[#This Row],[نام شخص کارشناس نظارت]],Table1[],3,0)</f>
        <v>کارشناس عمران نظارت</v>
      </c>
      <c r="I579" s="1">
        <f>COUNTIF(Table2[کد سیستم],Table715[[#This Row],[کد سیستم]])</f>
        <v>1</v>
      </c>
    </row>
    <row r="580" spans="1:9" x14ac:dyDescent="0.25">
      <c r="A580" s="1">
        <v>579</v>
      </c>
      <c r="B580" s="1" t="s">
        <v>2702</v>
      </c>
      <c r="C580" s="1" t="s">
        <v>2702</v>
      </c>
      <c r="D580" s="1" t="s">
        <v>3985</v>
      </c>
      <c r="E580" s="1" t="s">
        <v>602</v>
      </c>
      <c r="F580" s="1" t="str">
        <f>VLOOKUP(Table715[[#This Row],[نام کارشناس دفتر فنی]],Table1[],3,0)</f>
        <v>کارشناس عمران،خدمات صنعتی و ترانسپورت</v>
      </c>
      <c r="G580" s="1" t="s">
        <v>63</v>
      </c>
      <c r="H580" s="1" t="str">
        <f>VLOOKUP(Table715[[#This Row],[نام شخص کارشناس نظارت]],Table1[],3,0)</f>
        <v>کارشناس عمران نظارت</v>
      </c>
      <c r="I580" s="1">
        <f>COUNTIF(Table2[کد سیستم],Table715[[#This Row],[کد سیستم]])</f>
        <v>1</v>
      </c>
    </row>
    <row r="581" spans="1:9" x14ac:dyDescent="0.25">
      <c r="A581" s="1">
        <v>580</v>
      </c>
      <c r="B581" s="1" t="s">
        <v>2704</v>
      </c>
      <c r="C581" s="1">
        <v>1400</v>
      </c>
      <c r="D581" s="1" t="s">
        <v>3985</v>
      </c>
      <c r="E581" s="1" t="s">
        <v>602</v>
      </c>
      <c r="F581" s="1" t="str">
        <f>VLOOKUP(Table715[[#This Row],[نام کارشناس دفتر فنی]],Table1[],3,0)</f>
        <v>کارشناس عمران،خدمات صنعتی و ترانسپورت</v>
      </c>
      <c r="G581" s="1" t="s">
        <v>63</v>
      </c>
      <c r="H581" s="1" t="str">
        <f>VLOOKUP(Table715[[#This Row],[نام شخص کارشناس نظارت]],Table1[],3,0)</f>
        <v>کارشناس عمران نظارت</v>
      </c>
      <c r="I581" s="1">
        <f>COUNTIF(Table2[کد سیستم],Table715[[#This Row],[کد سیستم]])</f>
        <v>1</v>
      </c>
    </row>
    <row r="582" spans="1:9" x14ac:dyDescent="0.25">
      <c r="A582" s="1">
        <v>581</v>
      </c>
      <c r="B582" s="1" t="s">
        <v>2706</v>
      </c>
      <c r="C582" s="1" t="s">
        <v>2706</v>
      </c>
      <c r="D582" s="1" t="s">
        <v>3985</v>
      </c>
      <c r="E582" s="1" t="s">
        <v>602</v>
      </c>
      <c r="F582" s="1" t="str">
        <f>VLOOKUP(Table715[[#This Row],[نام کارشناس دفتر فنی]],Table1[],3,0)</f>
        <v>کارشناس عمران،خدمات صنعتی و ترانسپورت</v>
      </c>
      <c r="G582" s="1" t="s">
        <v>63</v>
      </c>
      <c r="H582" s="1" t="str">
        <f>VLOOKUP(Table715[[#This Row],[نام شخص کارشناس نظارت]],Table1[],3,0)</f>
        <v>کارشناس عمران نظارت</v>
      </c>
      <c r="I582" s="1">
        <f>COUNTIF(Table2[کد سیستم],Table715[[#This Row],[کد سیستم]])</f>
        <v>1</v>
      </c>
    </row>
    <row r="583" spans="1:9" x14ac:dyDescent="0.25">
      <c r="A583" s="1">
        <v>582</v>
      </c>
      <c r="B583" s="1" t="s">
        <v>2708</v>
      </c>
      <c r="C583" s="1" t="s">
        <v>2708</v>
      </c>
      <c r="D583" s="1" t="s">
        <v>3985</v>
      </c>
      <c r="E583" s="1" t="s">
        <v>602</v>
      </c>
      <c r="F583" s="1" t="str">
        <f>VLOOKUP(Table715[[#This Row],[نام کارشناس دفتر فنی]],Table1[],3,0)</f>
        <v>کارشناس عمران،خدمات صنعتی و ترانسپورت</v>
      </c>
      <c r="G583" s="1" t="s">
        <v>63</v>
      </c>
      <c r="H583" s="1" t="str">
        <f>VLOOKUP(Table715[[#This Row],[نام شخص کارشناس نظارت]],Table1[],3,0)</f>
        <v>کارشناس عمران نظارت</v>
      </c>
      <c r="I583" s="1">
        <f>COUNTIF(Table2[کد سیستم],Table715[[#This Row],[کد سیستم]])</f>
        <v>1</v>
      </c>
    </row>
    <row r="584" spans="1:9" x14ac:dyDescent="0.25">
      <c r="A584" s="1">
        <v>583</v>
      </c>
      <c r="B584" s="1" t="s">
        <v>2710</v>
      </c>
      <c r="C584" s="1" t="s">
        <v>2710</v>
      </c>
      <c r="D584" s="1" t="s">
        <v>3985</v>
      </c>
      <c r="E584" s="1" t="s">
        <v>602</v>
      </c>
      <c r="F584" s="1" t="str">
        <f>VLOOKUP(Table715[[#This Row],[نام کارشناس دفتر فنی]],Table1[],3,0)</f>
        <v>کارشناس عمران،خدمات صنعتی و ترانسپورت</v>
      </c>
      <c r="G584" s="1" t="s">
        <v>63</v>
      </c>
      <c r="H584" s="1" t="str">
        <f>VLOOKUP(Table715[[#This Row],[نام شخص کارشناس نظارت]],Table1[],3,0)</f>
        <v>کارشناس عمران نظارت</v>
      </c>
      <c r="I584" s="1">
        <f>COUNTIF(Table2[کد سیستم],Table715[[#This Row],[کد سیستم]])</f>
        <v>1</v>
      </c>
    </row>
    <row r="585" spans="1:9" x14ac:dyDescent="0.25">
      <c r="A585" s="1">
        <v>584</v>
      </c>
      <c r="B585" s="1" t="s">
        <v>2712</v>
      </c>
      <c r="C585" s="1" t="s">
        <v>2712</v>
      </c>
      <c r="D585" s="1" t="s">
        <v>3985</v>
      </c>
      <c r="E585" s="1" t="s">
        <v>602</v>
      </c>
      <c r="F585" s="1" t="str">
        <f>VLOOKUP(Table715[[#This Row],[نام کارشناس دفتر فنی]],Table1[],3,0)</f>
        <v>کارشناس عمران،خدمات صنعتی و ترانسپورت</v>
      </c>
      <c r="G585" s="1" t="s">
        <v>63</v>
      </c>
      <c r="H585" s="1" t="str">
        <f>VLOOKUP(Table715[[#This Row],[نام شخص کارشناس نظارت]],Table1[],3,0)</f>
        <v>کارشناس عمران نظارت</v>
      </c>
      <c r="I585" s="1">
        <f>COUNTIF(Table2[کد سیستم],Table715[[#This Row],[کد سیستم]])</f>
        <v>1</v>
      </c>
    </row>
    <row r="586" spans="1:9" x14ac:dyDescent="0.25">
      <c r="A586" s="1">
        <v>585</v>
      </c>
      <c r="B586" s="1" t="s">
        <v>2714</v>
      </c>
      <c r="C586" s="1" t="s">
        <v>2714</v>
      </c>
      <c r="D586" s="1" t="s">
        <v>3985</v>
      </c>
      <c r="E586" s="1" t="s">
        <v>602</v>
      </c>
      <c r="F586" s="1" t="str">
        <f>VLOOKUP(Table715[[#This Row],[نام کارشناس دفتر فنی]],Table1[],3,0)</f>
        <v>کارشناس عمران،خدمات صنعتی و ترانسپورت</v>
      </c>
      <c r="G586" s="1" t="s">
        <v>63</v>
      </c>
      <c r="H586" s="1" t="str">
        <f>VLOOKUP(Table715[[#This Row],[نام شخص کارشناس نظارت]],Table1[],3,0)</f>
        <v>کارشناس عمران نظارت</v>
      </c>
      <c r="I586" s="1">
        <f>COUNTIF(Table2[کد سیستم],Table715[[#This Row],[کد سیستم]])</f>
        <v>1</v>
      </c>
    </row>
    <row r="587" spans="1:9" x14ac:dyDescent="0.25">
      <c r="A587" s="1">
        <v>586</v>
      </c>
      <c r="B587" s="1" t="s">
        <v>2716</v>
      </c>
      <c r="C587" s="1">
        <v>150</v>
      </c>
      <c r="D587" s="1" t="s">
        <v>3985</v>
      </c>
      <c r="E587" s="1" t="s">
        <v>602</v>
      </c>
      <c r="F587" s="1" t="str">
        <f>VLOOKUP(Table715[[#This Row],[نام کارشناس دفتر فنی]],Table1[],3,0)</f>
        <v>کارشناس عمران،خدمات صنعتی و ترانسپورت</v>
      </c>
      <c r="G587" s="1" t="s">
        <v>63</v>
      </c>
      <c r="H587" s="1" t="str">
        <f>VLOOKUP(Table715[[#This Row],[نام شخص کارشناس نظارت]],Table1[],3,0)</f>
        <v>کارشناس عمران نظارت</v>
      </c>
      <c r="I587" s="1">
        <f>COUNTIF(Table2[کد سیستم],Table715[[#This Row],[کد سیستم]])</f>
        <v>1</v>
      </c>
    </row>
    <row r="588" spans="1:9" x14ac:dyDescent="0.25">
      <c r="A588" s="1">
        <v>587</v>
      </c>
      <c r="B588" s="1" t="s">
        <v>2718</v>
      </c>
      <c r="C588" s="1">
        <v>1500</v>
      </c>
      <c r="D588" s="1" t="s">
        <v>3985</v>
      </c>
      <c r="E588" s="1" t="s">
        <v>602</v>
      </c>
      <c r="F588" s="1" t="str">
        <f>VLOOKUP(Table715[[#This Row],[نام کارشناس دفتر فنی]],Table1[],3,0)</f>
        <v>کارشناس عمران،خدمات صنعتی و ترانسپورت</v>
      </c>
      <c r="G588" s="1" t="s">
        <v>63</v>
      </c>
      <c r="H588" s="1" t="str">
        <f>VLOOKUP(Table715[[#This Row],[نام شخص کارشناس نظارت]],Table1[],3,0)</f>
        <v>کارشناس عمران نظارت</v>
      </c>
      <c r="I588" s="1">
        <f>COUNTIF(Table2[کد سیستم],Table715[[#This Row],[کد سیستم]])</f>
        <v>1</v>
      </c>
    </row>
    <row r="589" spans="1:9" x14ac:dyDescent="0.25">
      <c r="A589" s="1">
        <v>588</v>
      </c>
      <c r="B589" s="1" t="s">
        <v>2720</v>
      </c>
      <c r="C589" s="1" t="s">
        <v>2720</v>
      </c>
      <c r="D589" s="1" t="s">
        <v>3985</v>
      </c>
      <c r="E589" s="1" t="s">
        <v>602</v>
      </c>
      <c r="F589" s="1" t="str">
        <f>VLOOKUP(Table715[[#This Row],[نام کارشناس دفتر فنی]],Table1[],3,0)</f>
        <v>کارشناس عمران،خدمات صنعتی و ترانسپورت</v>
      </c>
      <c r="G589" s="1" t="s">
        <v>63</v>
      </c>
      <c r="H589" s="1" t="str">
        <f>VLOOKUP(Table715[[#This Row],[نام شخص کارشناس نظارت]],Table1[],3,0)</f>
        <v>کارشناس عمران نظارت</v>
      </c>
      <c r="I589" s="1">
        <f>COUNTIF(Table2[کد سیستم],Table715[[#This Row],[کد سیستم]])</f>
        <v>1</v>
      </c>
    </row>
    <row r="590" spans="1:9" x14ac:dyDescent="0.25">
      <c r="A590" s="1">
        <v>589</v>
      </c>
      <c r="B590" s="1" t="s">
        <v>2722</v>
      </c>
      <c r="C590" s="1">
        <v>1510</v>
      </c>
      <c r="D590" s="1" t="s">
        <v>3985</v>
      </c>
      <c r="E590" s="1" t="s">
        <v>602</v>
      </c>
      <c r="F590" s="1" t="str">
        <f>VLOOKUP(Table715[[#This Row],[نام کارشناس دفتر فنی]],Table1[],3,0)</f>
        <v>کارشناس عمران،خدمات صنعتی و ترانسپورت</v>
      </c>
      <c r="G590" s="1" t="s">
        <v>63</v>
      </c>
      <c r="H590" s="1" t="str">
        <f>VLOOKUP(Table715[[#This Row],[نام شخص کارشناس نظارت]],Table1[],3,0)</f>
        <v>کارشناس عمران نظارت</v>
      </c>
      <c r="I590" s="1">
        <f>COUNTIF(Table2[کد سیستم],Table715[[#This Row],[کد سیستم]])</f>
        <v>1</v>
      </c>
    </row>
    <row r="591" spans="1:9" x14ac:dyDescent="0.25">
      <c r="A591" s="1">
        <v>590</v>
      </c>
      <c r="B591" s="1" t="s">
        <v>2724</v>
      </c>
      <c r="C591" s="1" t="s">
        <v>2724</v>
      </c>
      <c r="D591" s="1" t="s">
        <v>3985</v>
      </c>
      <c r="E591" s="1" t="s">
        <v>602</v>
      </c>
      <c r="F591" s="1" t="str">
        <f>VLOOKUP(Table715[[#This Row],[نام کارشناس دفتر فنی]],Table1[],3,0)</f>
        <v>کارشناس عمران،خدمات صنعتی و ترانسپورت</v>
      </c>
      <c r="G591" s="1" t="s">
        <v>63</v>
      </c>
      <c r="H591" s="1" t="str">
        <f>VLOOKUP(Table715[[#This Row],[نام شخص کارشناس نظارت]],Table1[],3,0)</f>
        <v>کارشناس عمران نظارت</v>
      </c>
      <c r="I591" s="1">
        <f>COUNTIF(Table2[کد سیستم],Table715[[#This Row],[کد سیستم]])</f>
        <v>1</v>
      </c>
    </row>
    <row r="592" spans="1:9" x14ac:dyDescent="0.25">
      <c r="A592" s="1">
        <v>591</v>
      </c>
      <c r="B592" s="1" t="s">
        <v>2726</v>
      </c>
      <c r="C592" s="1" t="s">
        <v>2726</v>
      </c>
      <c r="D592" s="1" t="s">
        <v>3985</v>
      </c>
      <c r="E592" s="1" t="s">
        <v>602</v>
      </c>
      <c r="F592" s="1" t="str">
        <f>VLOOKUP(Table715[[#This Row],[نام کارشناس دفتر فنی]],Table1[],3,0)</f>
        <v>کارشناس عمران،خدمات صنعتی و ترانسپورت</v>
      </c>
      <c r="G592" s="1" t="s">
        <v>63</v>
      </c>
      <c r="H592" s="1" t="str">
        <f>VLOOKUP(Table715[[#This Row],[نام شخص کارشناس نظارت]],Table1[],3,0)</f>
        <v>کارشناس عمران نظارت</v>
      </c>
      <c r="I592" s="1">
        <f>COUNTIF(Table2[کد سیستم],Table715[[#This Row],[کد سیستم]])</f>
        <v>1</v>
      </c>
    </row>
    <row r="593" spans="1:9" x14ac:dyDescent="0.25">
      <c r="A593" s="1">
        <v>592</v>
      </c>
      <c r="B593" s="1" t="s">
        <v>2728</v>
      </c>
      <c r="C593" s="1" t="s">
        <v>2728</v>
      </c>
      <c r="D593" s="1" t="s">
        <v>3985</v>
      </c>
      <c r="E593" s="1" t="s">
        <v>602</v>
      </c>
      <c r="F593" s="1" t="str">
        <f>VLOOKUP(Table715[[#This Row],[نام کارشناس دفتر فنی]],Table1[],3,0)</f>
        <v>کارشناس عمران،خدمات صنعتی و ترانسپورت</v>
      </c>
      <c r="G593" s="1" t="s">
        <v>63</v>
      </c>
      <c r="H593" s="1" t="str">
        <f>VLOOKUP(Table715[[#This Row],[نام شخص کارشناس نظارت]],Table1[],3,0)</f>
        <v>کارشناس عمران نظارت</v>
      </c>
      <c r="I593" s="1">
        <f>COUNTIF(Table2[کد سیستم],Table715[[#This Row],[کد سیستم]])</f>
        <v>1</v>
      </c>
    </row>
    <row r="594" spans="1:9" x14ac:dyDescent="0.25">
      <c r="A594" s="1">
        <v>593</v>
      </c>
      <c r="B594" s="1" t="s">
        <v>2730</v>
      </c>
      <c r="C594" s="1" t="s">
        <v>2730</v>
      </c>
      <c r="D594" s="1" t="s">
        <v>3985</v>
      </c>
      <c r="E594" s="1" t="s">
        <v>602</v>
      </c>
      <c r="F594" s="1" t="str">
        <f>VLOOKUP(Table715[[#This Row],[نام کارشناس دفتر فنی]],Table1[],3,0)</f>
        <v>کارشناس عمران،خدمات صنعتی و ترانسپورت</v>
      </c>
      <c r="G594" s="1" t="s">
        <v>63</v>
      </c>
      <c r="H594" s="1" t="str">
        <f>VLOOKUP(Table715[[#This Row],[نام شخص کارشناس نظارت]],Table1[],3,0)</f>
        <v>کارشناس عمران نظارت</v>
      </c>
      <c r="I594" s="1">
        <f>COUNTIF(Table2[کد سیستم],Table715[[#This Row],[کد سیستم]])</f>
        <v>1</v>
      </c>
    </row>
    <row r="595" spans="1:9" x14ac:dyDescent="0.25">
      <c r="A595" s="1">
        <v>594</v>
      </c>
      <c r="B595" s="1" t="s">
        <v>2732</v>
      </c>
      <c r="C595" s="1" t="s">
        <v>2732</v>
      </c>
      <c r="D595" s="1" t="s">
        <v>3985</v>
      </c>
      <c r="E595" s="1" t="s">
        <v>602</v>
      </c>
      <c r="F595" s="1" t="str">
        <f>VLOOKUP(Table715[[#This Row],[نام کارشناس دفتر فنی]],Table1[],3,0)</f>
        <v>کارشناس عمران،خدمات صنعتی و ترانسپورت</v>
      </c>
      <c r="G595" s="1" t="s">
        <v>63</v>
      </c>
      <c r="H595" s="1" t="str">
        <f>VLOOKUP(Table715[[#This Row],[نام شخص کارشناس نظارت]],Table1[],3,0)</f>
        <v>کارشناس عمران نظارت</v>
      </c>
      <c r="I595" s="1">
        <f>COUNTIF(Table2[کد سیستم],Table715[[#This Row],[کد سیستم]])</f>
        <v>1</v>
      </c>
    </row>
    <row r="596" spans="1:9" x14ac:dyDescent="0.25">
      <c r="A596" s="1">
        <v>595</v>
      </c>
      <c r="B596" s="1" t="s">
        <v>2734</v>
      </c>
      <c r="C596" s="1" t="s">
        <v>2734</v>
      </c>
      <c r="D596" s="1" t="s">
        <v>3985</v>
      </c>
      <c r="E596" s="1" t="s">
        <v>602</v>
      </c>
      <c r="F596" s="1" t="str">
        <f>VLOOKUP(Table715[[#This Row],[نام کارشناس دفتر فنی]],Table1[],3,0)</f>
        <v>کارشناس عمران،خدمات صنعتی و ترانسپورت</v>
      </c>
      <c r="G596" s="1" t="s">
        <v>63</v>
      </c>
      <c r="H596" s="1" t="str">
        <f>VLOOKUP(Table715[[#This Row],[نام شخص کارشناس نظارت]],Table1[],3,0)</f>
        <v>کارشناس عمران نظارت</v>
      </c>
      <c r="I596" s="1">
        <f>COUNTIF(Table2[کد سیستم],Table715[[#This Row],[کد سیستم]])</f>
        <v>1</v>
      </c>
    </row>
    <row r="597" spans="1:9" x14ac:dyDescent="0.25">
      <c r="A597" s="1">
        <v>596</v>
      </c>
      <c r="B597" s="1" t="s">
        <v>2736</v>
      </c>
      <c r="C597" s="1" t="s">
        <v>2736</v>
      </c>
      <c r="D597" s="1" t="s">
        <v>3985</v>
      </c>
      <c r="E597" s="1" t="s">
        <v>602</v>
      </c>
      <c r="F597" s="1" t="str">
        <f>VLOOKUP(Table715[[#This Row],[نام کارشناس دفتر فنی]],Table1[],3,0)</f>
        <v>کارشناس عمران،خدمات صنعتی و ترانسپورت</v>
      </c>
      <c r="G597" s="1" t="s">
        <v>63</v>
      </c>
      <c r="H597" s="1" t="str">
        <f>VLOOKUP(Table715[[#This Row],[نام شخص کارشناس نظارت]],Table1[],3,0)</f>
        <v>کارشناس عمران نظارت</v>
      </c>
      <c r="I597" s="1">
        <f>COUNTIF(Table2[کد سیستم],Table715[[#This Row],[کد سیستم]])</f>
        <v>1</v>
      </c>
    </row>
    <row r="598" spans="1:9" x14ac:dyDescent="0.25">
      <c r="A598" s="1">
        <v>597</v>
      </c>
      <c r="B598" s="1" t="s">
        <v>2738</v>
      </c>
      <c r="C598" s="1" t="s">
        <v>2738</v>
      </c>
      <c r="D598" s="1" t="s">
        <v>3985</v>
      </c>
      <c r="E598" s="1" t="s">
        <v>602</v>
      </c>
      <c r="F598" s="1" t="str">
        <f>VLOOKUP(Table715[[#This Row],[نام کارشناس دفتر فنی]],Table1[],3,0)</f>
        <v>کارشناس عمران،خدمات صنعتی و ترانسپورت</v>
      </c>
      <c r="G598" s="1" t="s">
        <v>63</v>
      </c>
      <c r="H598" s="1" t="str">
        <f>VLOOKUP(Table715[[#This Row],[نام شخص کارشناس نظارت]],Table1[],3,0)</f>
        <v>کارشناس عمران نظارت</v>
      </c>
      <c r="I598" s="1">
        <f>COUNTIF(Table2[کد سیستم],Table715[[#This Row],[کد سیستم]])</f>
        <v>1</v>
      </c>
    </row>
    <row r="599" spans="1:9" x14ac:dyDescent="0.25">
      <c r="A599" s="1">
        <v>598</v>
      </c>
      <c r="B599" s="1" t="s">
        <v>2740</v>
      </c>
      <c r="C599" s="1" t="s">
        <v>2740</v>
      </c>
      <c r="D599" s="1" t="s">
        <v>3985</v>
      </c>
      <c r="E599" s="1" t="s">
        <v>602</v>
      </c>
      <c r="F599" s="1" t="str">
        <f>VLOOKUP(Table715[[#This Row],[نام کارشناس دفتر فنی]],Table1[],3,0)</f>
        <v>کارشناس عمران،خدمات صنعتی و ترانسپورت</v>
      </c>
      <c r="G599" s="1" t="s">
        <v>63</v>
      </c>
      <c r="H599" s="1" t="str">
        <f>VLOOKUP(Table715[[#This Row],[نام شخص کارشناس نظارت]],Table1[],3,0)</f>
        <v>کارشناس عمران نظارت</v>
      </c>
      <c r="I599" s="1">
        <f>COUNTIF(Table2[کد سیستم],Table715[[#This Row],[کد سیستم]])</f>
        <v>1</v>
      </c>
    </row>
    <row r="600" spans="1:9" x14ac:dyDescent="0.25">
      <c r="A600" s="1">
        <v>599</v>
      </c>
      <c r="B600" s="1" t="s">
        <v>2742</v>
      </c>
      <c r="C600" s="1" t="s">
        <v>2742</v>
      </c>
      <c r="D600" s="1" t="s">
        <v>3985</v>
      </c>
      <c r="E600" s="1" t="s">
        <v>602</v>
      </c>
      <c r="F600" s="1" t="str">
        <f>VLOOKUP(Table715[[#This Row],[نام کارشناس دفتر فنی]],Table1[],3,0)</f>
        <v>کارشناس عمران،خدمات صنعتی و ترانسپورت</v>
      </c>
      <c r="G600" s="1" t="s">
        <v>63</v>
      </c>
      <c r="H600" s="1" t="str">
        <f>VLOOKUP(Table715[[#This Row],[نام شخص کارشناس نظارت]],Table1[],3,0)</f>
        <v>کارشناس عمران نظارت</v>
      </c>
      <c r="I600" s="1">
        <f>COUNTIF(Table2[کد سیستم],Table715[[#This Row],[کد سیستم]])</f>
        <v>1</v>
      </c>
    </row>
    <row r="601" spans="1:9" x14ac:dyDescent="0.25">
      <c r="A601" s="1">
        <v>600</v>
      </c>
      <c r="B601" s="1" t="s">
        <v>2744</v>
      </c>
      <c r="C601" s="1" t="s">
        <v>2744</v>
      </c>
      <c r="D601" s="1" t="s">
        <v>3985</v>
      </c>
      <c r="E601" s="1" t="s">
        <v>602</v>
      </c>
      <c r="F601" s="1" t="str">
        <f>VLOOKUP(Table715[[#This Row],[نام کارشناس دفتر فنی]],Table1[],3,0)</f>
        <v>کارشناس عمران،خدمات صنعتی و ترانسپورت</v>
      </c>
      <c r="G601" s="1" t="s">
        <v>63</v>
      </c>
      <c r="H601" s="1" t="str">
        <f>VLOOKUP(Table715[[#This Row],[نام شخص کارشناس نظارت]],Table1[],3,0)</f>
        <v>کارشناس عمران نظارت</v>
      </c>
      <c r="I601" s="1">
        <f>COUNTIF(Table2[کد سیستم],Table715[[#This Row],[کد سیستم]])</f>
        <v>1</v>
      </c>
    </row>
    <row r="602" spans="1:9" x14ac:dyDescent="0.25">
      <c r="A602" s="1">
        <v>601</v>
      </c>
      <c r="B602" s="1" t="s">
        <v>2746</v>
      </c>
      <c r="C602" s="1" t="s">
        <v>2746</v>
      </c>
      <c r="D602" s="1" t="s">
        <v>3985</v>
      </c>
      <c r="E602" s="1" t="s">
        <v>602</v>
      </c>
      <c r="F602" s="1" t="str">
        <f>VLOOKUP(Table715[[#This Row],[نام کارشناس دفتر فنی]],Table1[],3,0)</f>
        <v>کارشناس عمران،خدمات صنعتی و ترانسپورت</v>
      </c>
      <c r="G602" s="1" t="s">
        <v>63</v>
      </c>
      <c r="H602" s="1" t="str">
        <f>VLOOKUP(Table715[[#This Row],[نام شخص کارشناس نظارت]],Table1[],3,0)</f>
        <v>کارشناس عمران نظارت</v>
      </c>
      <c r="I602" s="1">
        <f>COUNTIF(Table2[کد سیستم],Table715[[#This Row],[کد سیستم]])</f>
        <v>1</v>
      </c>
    </row>
    <row r="603" spans="1:9" x14ac:dyDescent="0.25">
      <c r="A603" s="1">
        <v>602</v>
      </c>
      <c r="B603" s="1" t="s">
        <v>2748</v>
      </c>
      <c r="C603" s="1" t="s">
        <v>2748</v>
      </c>
      <c r="D603" s="1" t="s">
        <v>3985</v>
      </c>
      <c r="E603" s="1" t="s">
        <v>602</v>
      </c>
      <c r="F603" s="1" t="str">
        <f>VLOOKUP(Table715[[#This Row],[نام کارشناس دفتر فنی]],Table1[],3,0)</f>
        <v>کارشناس عمران،خدمات صنعتی و ترانسپورت</v>
      </c>
      <c r="G603" s="1" t="s">
        <v>63</v>
      </c>
      <c r="H603" s="1" t="str">
        <f>VLOOKUP(Table715[[#This Row],[نام شخص کارشناس نظارت]],Table1[],3,0)</f>
        <v>کارشناس عمران نظارت</v>
      </c>
      <c r="I603" s="1">
        <f>COUNTIF(Table2[کد سیستم],Table715[[#This Row],[کد سیستم]])</f>
        <v>1</v>
      </c>
    </row>
    <row r="604" spans="1:9" x14ac:dyDescent="0.25">
      <c r="A604" s="1">
        <v>603</v>
      </c>
      <c r="B604" s="1" t="s">
        <v>2750</v>
      </c>
      <c r="C604" s="1" t="s">
        <v>2750</v>
      </c>
      <c r="D604" s="1" t="s">
        <v>3985</v>
      </c>
      <c r="E604" s="1" t="s">
        <v>602</v>
      </c>
      <c r="F604" s="1" t="str">
        <f>VLOOKUP(Table715[[#This Row],[نام کارشناس دفتر فنی]],Table1[],3,0)</f>
        <v>کارشناس عمران،خدمات صنعتی و ترانسپورت</v>
      </c>
      <c r="G604" s="1" t="s">
        <v>63</v>
      </c>
      <c r="H604" s="1" t="str">
        <f>VLOOKUP(Table715[[#This Row],[نام شخص کارشناس نظارت]],Table1[],3,0)</f>
        <v>کارشناس عمران نظارت</v>
      </c>
      <c r="I604" s="1">
        <f>COUNTIF(Table2[کد سیستم],Table715[[#This Row],[کد سیستم]])</f>
        <v>1</v>
      </c>
    </row>
    <row r="605" spans="1:9" x14ac:dyDescent="0.25">
      <c r="A605" s="1">
        <v>604</v>
      </c>
      <c r="B605" s="1" t="s">
        <v>2752</v>
      </c>
      <c r="C605" s="1" t="s">
        <v>2752</v>
      </c>
      <c r="D605" s="1" t="s">
        <v>3985</v>
      </c>
      <c r="E605" s="1" t="s">
        <v>602</v>
      </c>
      <c r="F605" s="1" t="str">
        <f>VLOOKUP(Table715[[#This Row],[نام کارشناس دفتر فنی]],Table1[],3,0)</f>
        <v>کارشناس عمران،خدمات صنعتی و ترانسپورت</v>
      </c>
      <c r="G605" s="1" t="s">
        <v>63</v>
      </c>
      <c r="H605" s="1" t="str">
        <f>VLOOKUP(Table715[[#This Row],[نام شخص کارشناس نظارت]],Table1[],3,0)</f>
        <v>کارشناس عمران نظارت</v>
      </c>
      <c r="I605" s="1">
        <f>COUNTIF(Table2[کد سیستم],Table715[[#This Row],[کد سیستم]])</f>
        <v>1</v>
      </c>
    </row>
    <row r="606" spans="1:9" x14ac:dyDescent="0.25">
      <c r="A606" s="1">
        <v>605</v>
      </c>
      <c r="B606" s="1" t="s">
        <v>2754</v>
      </c>
      <c r="C606" s="1" t="s">
        <v>2754</v>
      </c>
      <c r="D606" s="1" t="s">
        <v>3985</v>
      </c>
      <c r="E606" s="1" t="s">
        <v>602</v>
      </c>
      <c r="F606" s="1" t="str">
        <f>VLOOKUP(Table715[[#This Row],[نام کارشناس دفتر فنی]],Table1[],3,0)</f>
        <v>کارشناس عمران،خدمات صنعتی و ترانسپورت</v>
      </c>
      <c r="G606" s="1" t="s">
        <v>63</v>
      </c>
      <c r="H606" s="1" t="str">
        <f>VLOOKUP(Table715[[#This Row],[نام شخص کارشناس نظارت]],Table1[],3,0)</f>
        <v>کارشناس عمران نظارت</v>
      </c>
      <c r="I606" s="1">
        <f>COUNTIF(Table2[کد سیستم],Table715[[#This Row],[کد سیستم]])</f>
        <v>1</v>
      </c>
    </row>
    <row r="607" spans="1:9" x14ac:dyDescent="0.25">
      <c r="A607" s="1">
        <v>606</v>
      </c>
      <c r="B607" s="1" t="s">
        <v>2756</v>
      </c>
      <c r="C607" s="1" t="s">
        <v>2756</v>
      </c>
      <c r="D607" s="1" t="s">
        <v>3985</v>
      </c>
      <c r="E607" s="1" t="s">
        <v>602</v>
      </c>
      <c r="F607" s="1" t="str">
        <f>VLOOKUP(Table715[[#This Row],[نام کارشناس دفتر فنی]],Table1[],3,0)</f>
        <v>کارشناس عمران،خدمات صنعتی و ترانسپورت</v>
      </c>
      <c r="G607" s="1" t="s">
        <v>63</v>
      </c>
      <c r="H607" s="1" t="str">
        <f>VLOOKUP(Table715[[#This Row],[نام شخص کارشناس نظارت]],Table1[],3,0)</f>
        <v>کارشناس عمران نظارت</v>
      </c>
      <c r="I607" s="1">
        <f>COUNTIF(Table2[کد سیستم],Table715[[#This Row],[کد سیستم]])</f>
        <v>1</v>
      </c>
    </row>
    <row r="608" spans="1:9" x14ac:dyDescent="0.25">
      <c r="A608" s="1">
        <v>607</v>
      </c>
      <c r="B608" s="1" t="s">
        <v>2758</v>
      </c>
      <c r="C608" s="1" t="s">
        <v>2758</v>
      </c>
      <c r="D608" s="1" t="s">
        <v>3985</v>
      </c>
      <c r="E608" s="1" t="s">
        <v>602</v>
      </c>
      <c r="F608" s="1" t="str">
        <f>VLOOKUP(Table715[[#This Row],[نام کارشناس دفتر فنی]],Table1[],3,0)</f>
        <v>کارشناس عمران،خدمات صنعتی و ترانسپورت</v>
      </c>
      <c r="G608" s="1" t="s">
        <v>63</v>
      </c>
      <c r="H608" s="1" t="str">
        <f>VLOOKUP(Table715[[#This Row],[نام شخص کارشناس نظارت]],Table1[],3,0)</f>
        <v>کارشناس عمران نظارت</v>
      </c>
      <c r="I608" s="1">
        <f>COUNTIF(Table2[کد سیستم],Table715[[#This Row],[کد سیستم]])</f>
        <v>1</v>
      </c>
    </row>
    <row r="609" spans="1:9" x14ac:dyDescent="0.25">
      <c r="A609" s="1">
        <v>608</v>
      </c>
      <c r="B609" s="1" t="s">
        <v>2760</v>
      </c>
      <c r="C609" s="1" t="s">
        <v>2760</v>
      </c>
      <c r="D609" s="1" t="s">
        <v>3985</v>
      </c>
      <c r="E609" s="1" t="s">
        <v>602</v>
      </c>
      <c r="F609" s="1" t="str">
        <f>VLOOKUP(Table715[[#This Row],[نام کارشناس دفتر فنی]],Table1[],3,0)</f>
        <v>کارشناس عمران،خدمات صنعتی و ترانسپورت</v>
      </c>
      <c r="G609" s="1" t="s">
        <v>63</v>
      </c>
      <c r="H609" s="1" t="str">
        <f>VLOOKUP(Table715[[#This Row],[نام شخص کارشناس نظارت]],Table1[],3,0)</f>
        <v>کارشناس عمران نظارت</v>
      </c>
      <c r="I609" s="1">
        <f>COUNTIF(Table2[کد سیستم],Table715[[#This Row],[کد سیستم]])</f>
        <v>1</v>
      </c>
    </row>
    <row r="610" spans="1:9" x14ac:dyDescent="0.25">
      <c r="A610" s="1">
        <v>609</v>
      </c>
      <c r="B610" s="1" t="s">
        <v>2762</v>
      </c>
      <c r="C610" s="1" t="s">
        <v>2762</v>
      </c>
      <c r="D610" s="1" t="s">
        <v>3985</v>
      </c>
      <c r="E610" s="1" t="s">
        <v>602</v>
      </c>
      <c r="F610" s="1" t="str">
        <f>VLOOKUP(Table715[[#This Row],[نام کارشناس دفتر فنی]],Table1[],3,0)</f>
        <v>کارشناس عمران،خدمات صنعتی و ترانسپورت</v>
      </c>
      <c r="G610" s="1" t="s">
        <v>63</v>
      </c>
      <c r="H610" s="1" t="str">
        <f>VLOOKUP(Table715[[#This Row],[نام شخص کارشناس نظارت]],Table1[],3,0)</f>
        <v>کارشناس عمران نظارت</v>
      </c>
      <c r="I610" s="1">
        <f>COUNTIF(Table2[کد سیستم],Table715[[#This Row],[کد سیستم]])</f>
        <v>1</v>
      </c>
    </row>
    <row r="611" spans="1:9" x14ac:dyDescent="0.25">
      <c r="A611" s="1">
        <v>610</v>
      </c>
      <c r="B611" s="1" t="s">
        <v>2764</v>
      </c>
      <c r="C611" s="1">
        <v>1520</v>
      </c>
      <c r="D611" s="1" t="s">
        <v>3985</v>
      </c>
      <c r="E611" s="1" t="s">
        <v>602</v>
      </c>
      <c r="F611" s="1" t="str">
        <f>VLOOKUP(Table715[[#This Row],[نام کارشناس دفتر فنی]],Table1[],3,0)</f>
        <v>کارشناس عمران،خدمات صنعتی و ترانسپورت</v>
      </c>
      <c r="G611" s="1" t="s">
        <v>63</v>
      </c>
      <c r="H611" s="1" t="str">
        <f>VLOOKUP(Table715[[#This Row],[نام شخص کارشناس نظارت]],Table1[],3,0)</f>
        <v>کارشناس عمران نظارت</v>
      </c>
      <c r="I611" s="1">
        <f>COUNTIF(Table2[کد سیستم],Table715[[#This Row],[کد سیستم]])</f>
        <v>1</v>
      </c>
    </row>
    <row r="612" spans="1:9" x14ac:dyDescent="0.25">
      <c r="A612" s="1">
        <v>611</v>
      </c>
      <c r="B612" s="1" t="s">
        <v>2766</v>
      </c>
      <c r="C612" s="1" t="s">
        <v>2766</v>
      </c>
      <c r="D612" s="1" t="s">
        <v>3985</v>
      </c>
      <c r="E612" s="1" t="s">
        <v>602</v>
      </c>
      <c r="F612" s="1" t="str">
        <f>VLOOKUP(Table715[[#This Row],[نام کارشناس دفتر فنی]],Table1[],3,0)</f>
        <v>کارشناس عمران،خدمات صنعتی و ترانسپورت</v>
      </c>
      <c r="G612" s="1" t="s">
        <v>63</v>
      </c>
      <c r="H612" s="1" t="str">
        <f>VLOOKUP(Table715[[#This Row],[نام شخص کارشناس نظارت]],Table1[],3,0)</f>
        <v>کارشناس عمران نظارت</v>
      </c>
      <c r="I612" s="1">
        <f>COUNTIF(Table2[کد سیستم],Table715[[#This Row],[کد سیستم]])</f>
        <v>1</v>
      </c>
    </row>
    <row r="613" spans="1:9" x14ac:dyDescent="0.25">
      <c r="A613" s="1">
        <v>612</v>
      </c>
      <c r="B613" s="1" t="s">
        <v>2768</v>
      </c>
      <c r="C613" s="1" t="s">
        <v>2768</v>
      </c>
      <c r="D613" s="1" t="s">
        <v>3985</v>
      </c>
      <c r="E613" s="1" t="s">
        <v>602</v>
      </c>
      <c r="F613" s="1" t="str">
        <f>VLOOKUP(Table715[[#This Row],[نام کارشناس دفتر فنی]],Table1[],3,0)</f>
        <v>کارشناس عمران،خدمات صنعتی و ترانسپورت</v>
      </c>
      <c r="G613" s="1" t="s">
        <v>63</v>
      </c>
      <c r="H613" s="1" t="str">
        <f>VLOOKUP(Table715[[#This Row],[نام شخص کارشناس نظارت]],Table1[],3,0)</f>
        <v>کارشناس عمران نظارت</v>
      </c>
      <c r="I613" s="1">
        <f>COUNTIF(Table2[کد سیستم],Table715[[#This Row],[کد سیستم]])</f>
        <v>1</v>
      </c>
    </row>
    <row r="614" spans="1:9" x14ac:dyDescent="0.25">
      <c r="A614" s="1">
        <v>613</v>
      </c>
      <c r="B614" s="1" t="s">
        <v>2770</v>
      </c>
      <c r="C614" s="1" t="s">
        <v>2770</v>
      </c>
      <c r="D614" s="1" t="s">
        <v>3985</v>
      </c>
      <c r="E614" s="1" t="s">
        <v>602</v>
      </c>
      <c r="F614" s="1" t="str">
        <f>VLOOKUP(Table715[[#This Row],[نام کارشناس دفتر فنی]],Table1[],3,0)</f>
        <v>کارشناس عمران،خدمات صنعتی و ترانسپورت</v>
      </c>
      <c r="G614" s="1" t="s">
        <v>63</v>
      </c>
      <c r="H614" s="1" t="str">
        <f>VLOOKUP(Table715[[#This Row],[نام شخص کارشناس نظارت]],Table1[],3,0)</f>
        <v>کارشناس عمران نظارت</v>
      </c>
      <c r="I614" s="1">
        <f>COUNTIF(Table2[کد سیستم],Table715[[#This Row],[کد سیستم]])</f>
        <v>1</v>
      </c>
    </row>
    <row r="615" spans="1:9" x14ac:dyDescent="0.25">
      <c r="A615" s="1">
        <v>614</v>
      </c>
      <c r="B615" s="1" t="s">
        <v>2772</v>
      </c>
      <c r="C615" s="1" t="s">
        <v>2772</v>
      </c>
      <c r="D615" s="1" t="s">
        <v>3985</v>
      </c>
      <c r="E615" s="1" t="s">
        <v>602</v>
      </c>
      <c r="F615" s="1" t="str">
        <f>VLOOKUP(Table715[[#This Row],[نام کارشناس دفتر فنی]],Table1[],3,0)</f>
        <v>کارشناس عمران،خدمات صنعتی و ترانسپورت</v>
      </c>
      <c r="G615" s="1" t="s">
        <v>63</v>
      </c>
      <c r="H615" s="1" t="str">
        <f>VLOOKUP(Table715[[#This Row],[نام شخص کارشناس نظارت]],Table1[],3,0)</f>
        <v>کارشناس عمران نظارت</v>
      </c>
      <c r="I615" s="1">
        <f>COUNTIF(Table2[کد سیستم],Table715[[#This Row],[کد سیستم]])</f>
        <v>1</v>
      </c>
    </row>
    <row r="616" spans="1:9" x14ac:dyDescent="0.25">
      <c r="A616" s="1">
        <v>615</v>
      </c>
      <c r="B616" s="1" t="s">
        <v>2774</v>
      </c>
      <c r="C616" s="1" t="s">
        <v>2774</v>
      </c>
      <c r="D616" s="1" t="s">
        <v>3985</v>
      </c>
      <c r="E616" s="1" t="s">
        <v>602</v>
      </c>
      <c r="F616" s="1" t="str">
        <f>VLOOKUP(Table715[[#This Row],[نام کارشناس دفتر فنی]],Table1[],3,0)</f>
        <v>کارشناس عمران،خدمات صنعتی و ترانسپورت</v>
      </c>
      <c r="G616" s="1" t="s">
        <v>63</v>
      </c>
      <c r="H616" s="1" t="str">
        <f>VLOOKUP(Table715[[#This Row],[نام شخص کارشناس نظارت]],Table1[],3,0)</f>
        <v>کارشناس عمران نظارت</v>
      </c>
      <c r="I616" s="1">
        <f>COUNTIF(Table2[کد سیستم],Table715[[#This Row],[کد سیستم]])</f>
        <v>1</v>
      </c>
    </row>
    <row r="617" spans="1:9" x14ac:dyDescent="0.25">
      <c r="A617" s="1">
        <v>616</v>
      </c>
      <c r="B617" s="1" t="s">
        <v>2776</v>
      </c>
      <c r="C617" s="1" t="s">
        <v>2776</v>
      </c>
      <c r="D617" s="1" t="s">
        <v>3985</v>
      </c>
      <c r="E617" s="1" t="s">
        <v>602</v>
      </c>
      <c r="F617" s="1" t="str">
        <f>VLOOKUP(Table715[[#This Row],[نام کارشناس دفتر فنی]],Table1[],3,0)</f>
        <v>کارشناس عمران،خدمات صنعتی و ترانسپورت</v>
      </c>
      <c r="G617" s="1" t="s">
        <v>63</v>
      </c>
      <c r="H617" s="1" t="str">
        <f>VLOOKUP(Table715[[#This Row],[نام شخص کارشناس نظارت]],Table1[],3,0)</f>
        <v>کارشناس عمران نظارت</v>
      </c>
      <c r="I617" s="1">
        <f>COUNTIF(Table2[کد سیستم],Table715[[#This Row],[کد سیستم]])</f>
        <v>1</v>
      </c>
    </row>
    <row r="618" spans="1:9" x14ac:dyDescent="0.25">
      <c r="A618" s="1">
        <v>617</v>
      </c>
      <c r="B618" s="1" t="s">
        <v>2778</v>
      </c>
      <c r="C618" s="1" t="s">
        <v>2778</v>
      </c>
      <c r="D618" s="1" t="s">
        <v>3985</v>
      </c>
      <c r="E618" s="1" t="s">
        <v>602</v>
      </c>
      <c r="F618" s="1" t="str">
        <f>VLOOKUP(Table715[[#This Row],[نام کارشناس دفتر فنی]],Table1[],3,0)</f>
        <v>کارشناس عمران،خدمات صنعتی و ترانسپورت</v>
      </c>
      <c r="G618" s="1" t="s">
        <v>63</v>
      </c>
      <c r="H618" s="1" t="str">
        <f>VLOOKUP(Table715[[#This Row],[نام شخص کارشناس نظارت]],Table1[],3,0)</f>
        <v>کارشناس عمران نظارت</v>
      </c>
      <c r="I618" s="1">
        <f>COUNTIF(Table2[کد سیستم],Table715[[#This Row],[کد سیستم]])</f>
        <v>1</v>
      </c>
    </row>
    <row r="619" spans="1:9" x14ac:dyDescent="0.25">
      <c r="A619" s="1">
        <v>618</v>
      </c>
      <c r="B619" s="1" t="s">
        <v>2780</v>
      </c>
      <c r="C619" s="1" t="s">
        <v>2780</v>
      </c>
      <c r="D619" s="1" t="s">
        <v>3985</v>
      </c>
      <c r="E619" s="1" t="s">
        <v>602</v>
      </c>
      <c r="F619" s="1" t="str">
        <f>VLOOKUP(Table715[[#This Row],[نام کارشناس دفتر فنی]],Table1[],3,0)</f>
        <v>کارشناس عمران،خدمات صنعتی و ترانسپورت</v>
      </c>
      <c r="G619" s="1" t="s">
        <v>63</v>
      </c>
      <c r="H619" s="1" t="str">
        <f>VLOOKUP(Table715[[#This Row],[نام شخص کارشناس نظارت]],Table1[],3,0)</f>
        <v>کارشناس عمران نظارت</v>
      </c>
      <c r="I619" s="1">
        <f>COUNTIF(Table2[کد سیستم],Table715[[#This Row],[کد سیستم]])</f>
        <v>1</v>
      </c>
    </row>
    <row r="620" spans="1:9" x14ac:dyDescent="0.25">
      <c r="A620" s="1">
        <v>619</v>
      </c>
      <c r="B620" s="1" t="s">
        <v>2782</v>
      </c>
      <c r="C620" s="1" t="s">
        <v>2782</v>
      </c>
      <c r="D620" s="1" t="s">
        <v>3985</v>
      </c>
      <c r="E620" s="1" t="s">
        <v>602</v>
      </c>
      <c r="F620" s="1" t="str">
        <f>VLOOKUP(Table715[[#This Row],[نام کارشناس دفتر فنی]],Table1[],3,0)</f>
        <v>کارشناس عمران،خدمات صنعتی و ترانسپورت</v>
      </c>
      <c r="G620" s="1" t="s">
        <v>63</v>
      </c>
      <c r="H620" s="1" t="str">
        <f>VLOOKUP(Table715[[#This Row],[نام شخص کارشناس نظارت]],Table1[],3,0)</f>
        <v>کارشناس عمران نظارت</v>
      </c>
      <c r="I620" s="1">
        <f>COUNTIF(Table2[کد سیستم],Table715[[#This Row],[کد سیستم]])</f>
        <v>1</v>
      </c>
    </row>
    <row r="621" spans="1:9" x14ac:dyDescent="0.25">
      <c r="A621" s="1">
        <v>620</v>
      </c>
      <c r="B621" s="1" t="s">
        <v>2784</v>
      </c>
      <c r="C621" s="1" t="s">
        <v>2784</v>
      </c>
      <c r="D621" s="1" t="s">
        <v>3985</v>
      </c>
      <c r="E621" s="1" t="s">
        <v>602</v>
      </c>
      <c r="F621" s="1" t="str">
        <f>VLOOKUP(Table715[[#This Row],[نام کارشناس دفتر فنی]],Table1[],3,0)</f>
        <v>کارشناس عمران،خدمات صنعتی و ترانسپورت</v>
      </c>
      <c r="G621" s="1" t="s">
        <v>63</v>
      </c>
      <c r="H621" s="1" t="str">
        <f>VLOOKUP(Table715[[#This Row],[نام شخص کارشناس نظارت]],Table1[],3,0)</f>
        <v>کارشناس عمران نظارت</v>
      </c>
      <c r="I621" s="1">
        <f>COUNTIF(Table2[کد سیستم],Table715[[#This Row],[کد سیستم]])</f>
        <v>1</v>
      </c>
    </row>
    <row r="622" spans="1:9" x14ac:dyDescent="0.25">
      <c r="A622" s="1">
        <v>621</v>
      </c>
      <c r="B622" s="1" t="s">
        <v>2786</v>
      </c>
      <c r="C622" s="1" t="s">
        <v>2786</v>
      </c>
      <c r="D622" s="1" t="s">
        <v>3985</v>
      </c>
      <c r="E622" s="1" t="s">
        <v>602</v>
      </c>
      <c r="F622" s="1" t="str">
        <f>VLOOKUP(Table715[[#This Row],[نام کارشناس دفتر فنی]],Table1[],3,0)</f>
        <v>کارشناس عمران،خدمات صنعتی و ترانسپورت</v>
      </c>
      <c r="G622" s="1" t="s">
        <v>63</v>
      </c>
      <c r="H622" s="1" t="str">
        <f>VLOOKUP(Table715[[#This Row],[نام شخص کارشناس نظارت]],Table1[],3,0)</f>
        <v>کارشناس عمران نظارت</v>
      </c>
      <c r="I622" s="1">
        <f>COUNTIF(Table2[کد سیستم],Table715[[#This Row],[کد سیستم]])</f>
        <v>1</v>
      </c>
    </row>
    <row r="623" spans="1:9" x14ac:dyDescent="0.25">
      <c r="A623" s="1">
        <v>622</v>
      </c>
      <c r="B623" s="1" t="s">
        <v>2788</v>
      </c>
      <c r="C623" s="1" t="s">
        <v>2788</v>
      </c>
      <c r="D623" s="1" t="s">
        <v>3985</v>
      </c>
      <c r="E623" s="1" t="s">
        <v>602</v>
      </c>
      <c r="F623" s="1" t="str">
        <f>VLOOKUP(Table715[[#This Row],[نام کارشناس دفتر فنی]],Table1[],3,0)</f>
        <v>کارشناس عمران،خدمات صنعتی و ترانسپورت</v>
      </c>
      <c r="G623" s="1" t="s">
        <v>63</v>
      </c>
      <c r="H623" s="1" t="str">
        <f>VLOOKUP(Table715[[#This Row],[نام شخص کارشناس نظارت]],Table1[],3,0)</f>
        <v>کارشناس عمران نظارت</v>
      </c>
      <c r="I623" s="1">
        <f>COUNTIF(Table2[کد سیستم],Table715[[#This Row],[کد سیستم]])</f>
        <v>1</v>
      </c>
    </row>
    <row r="624" spans="1:9" x14ac:dyDescent="0.25">
      <c r="A624" s="1">
        <v>623</v>
      </c>
      <c r="B624" s="1" t="s">
        <v>2790</v>
      </c>
      <c r="C624" s="1" t="s">
        <v>2790</v>
      </c>
      <c r="D624" s="1" t="s">
        <v>3985</v>
      </c>
      <c r="E624" s="1" t="s">
        <v>602</v>
      </c>
      <c r="F624" s="1" t="str">
        <f>VLOOKUP(Table715[[#This Row],[نام کارشناس دفتر فنی]],Table1[],3,0)</f>
        <v>کارشناس عمران،خدمات صنعتی و ترانسپورت</v>
      </c>
      <c r="G624" s="1" t="s">
        <v>63</v>
      </c>
      <c r="H624" s="1" t="str">
        <f>VLOOKUP(Table715[[#This Row],[نام شخص کارشناس نظارت]],Table1[],3,0)</f>
        <v>کارشناس عمران نظارت</v>
      </c>
      <c r="I624" s="1">
        <f>COUNTIF(Table2[کد سیستم],Table715[[#This Row],[کد سیستم]])</f>
        <v>1</v>
      </c>
    </row>
    <row r="625" spans="1:9" x14ac:dyDescent="0.25">
      <c r="A625" s="1">
        <v>624</v>
      </c>
      <c r="B625" s="1" t="s">
        <v>2792</v>
      </c>
      <c r="C625" s="1" t="s">
        <v>2792</v>
      </c>
      <c r="D625" s="1" t="s">
        <v>3985</v>
      </c>
      <c r="E625" s="1" t="s">
        <v>602</v>
      </c>
      <c r="F625" s="1" t="str">
        <f>VLOOKUP(Table715[[#This Row],[نام کارشناس دفتر فنی]],Table1[],3,0)</f>
        <v>کارشناس عمران،خدمات صنعتی و ترانسپورت</v>
      </c>
      <c r="G625" s="1" t="s">
        <v>63</v>
      </c>
      <c r="H625" s="1" t="str">
        <f>VLOOKUP(Table715[[#This Row],[نام شخص کارشناس نظارت]],Table1[],3,0)</f>
        <v>کارشناس عمران نظارت</v>
      </c>
      <c r="I625" s="1">
        <f>COUNTIF(Table2[کد سیستم],Table715[[#This Row],[کد سیستم]])</f>
        <v>1</v>
      </c>
    </row>
    <row r="626" spans="1:9" x14ac:dyDescent="0.25">
      <c r="A626" s="1">
        <v>625</v>
      </c>
      <c r="B626" s="1" t="s">
        <v>2794</v>
      </c>
      <c r="C626" s="1" t="s">
        <v>2794</v>
      </c>
      <c r="D626" s="1" t="s">
        <v>3985</v>
      </c>
      <c r="E626" s="1" t="s">
        <v>602</v>
      </c>
      <c r="F626" s="1" t="str">
        <f>VLOOKUP(Table715[[#This Row],[نام کارشناس دفتر فنی]],Table1[],3,0)</f>
        <v>کارشناس عمران،خدمات صنعتی و ترانسپورت</v>
      </c>
      <c r="G626" s="1" t="s">
        <v>63</v>
      </c>
      <c r="H626" s="1" t="str">
        <f>VLOOKUP(Table715[[#This Row],[نام شخص کارشناس نظارت]],Table1[],3,0)</f>
        <v>کارشناس عمران نظارت</v>
      </c>
      <c r="I626" s="1">
        <f>COUNTIF(Table2[کد سیستم],Table715[[#This Row],[کد سیستم]])</f>
        <v>1</v>
      </c>
    </row>
    <row r="627" spans="1:9" x14ac:dyDescent="0.25">
      <c r="A627" s="1">
        <v>626</v>
      </c>
      <c r="B627" s="1" t="s">
        <v>2796</v>
      </c>
      <c r="C627" s="1" t="s">
        <v>2796</v>
      </c>
      <c r="D627" s="1" t="s">
        <v>3985</v>
      </c>
      <c r="E627" s="1" t="s">
        <v>602</v>
      </c>
      <c r="F627" s="1" t="str">
        <f>VLOOKUP(Table715[[#This Row],[نام کارشناس دفتر فنی]],Table1[],3,0)</f>
        <v>کارشناس عمران،خدمات صنعتی و ترانسپورت</v>
      </c>
      <c r="G627" s="1" t="s">
        <v>63</v>
      </c>
      <c r="H627" s="1" t="str">
        <f>VLOOKUP(Table715[[#This Row],[نام شخص کارشناس نظارت]],Table1[],3,0)</f>
        <v>کارشناس عمران نظارت</v>
      </c>
      <c r="I627" s="1">
        <f>COUNTIF(Table2[کد سیستم],Table715[[#This Row],[کد سیستم]])</f>
        <v>1</v>
      </c>
    </row>
    <row r="628" spans="1:9" x14ac:dyDescent="0.25">
      <c r="A628" s="1">
        <v>627</v>
      </c>
      <c r="B628" s="1" t="s">
        <v>2798</v>
      </c>
      <c r="C628" s="1" t="s">
        <v>2798</v>
      </c>
      <c r="D628" s="1" t="s">
        <v>3985</v>
      </c>
      <c r="E628" s="1" t="s">
        <v>602</v>
      </c>
      <c r="F628" s="1" t="str">
        <f>VLOOKUP(Table715[[#This Row],[نام کارشناس دفتر فنی]],Table1[],3,0)</f>
        <v>کارشناس عمران،خدمات صنعتی و ترانسپورت</v>
      </c>
      <c r="G628" s="1" t="s">
        <v>63</v>
      </c>
      <c r="H628" s="1" t="str">
        <f>VLOOKUP(Table715[[#This Row],[نام شخص کارشناس نظارت]],Table1[],3,0)</f>
        <v>کارشناس عمران نظارت</v>
      </c>
      <c r="I628" s="1">
        <f>COUNTIF(Table2[کد سیستم],Table715[[#This Row],[کد سیستم]])</f>
        <v>1</v>
      </c>
    </row>
    <row r="629" spans="1:9" x14ac:dyDescent="0.25">
      <c r="A629" s="1">
        <v>628</v>
      </c>
      <c r="B629" s="1" t="s">
        <v>2800</v>
      </c>
      <c r="C629" s="1" t="s">
        <v>2800</v>
      </c>
      <c r="D629" s="1" t="s">
        <v>3985</v>
      </c>
      <c r="E629" s="1" t="s">
        <v>602</v>
      </c>
      <c r="F629" s="1" t="str">
        <f>VLOOKUP(Table715[[#This Row],[نام کارشناس دفتر فنی]],Table1[],3,0)</f>
        <v>کارشناس عمران،خدمات صنعتی و ترانسپورت</v>
      </c>
      <c r="G629" s="1" t="s">
        <v>63</v>
      </c>
      <c r="H629" s="1" t="str">
        <f>VLOOKUP(Table715[[#This Row],[نام شخص کارشناس نظارت]],Table1[],3,0)</f>
        <v>کارشناس عمران نظارت</v>
      </c>
      <c r="I629" s="1">
        <f>COUNTIF(Table2[کد سیستم],Table715[[#This Row],[کد سیستم]])</f>
        <v>1</v>
      </c>
    </row>
    <row r="630" spans="1:9" x14ac:dyDescent="0.25">
      <c r="A630" s="1">
        <v>629</v>
      </c>
      <c r="B630" s="1" t="s">
        <v>2802</v>
      </c>
      <c r="C630" s="1" t="s">
        <v>2802</v>
      </c>
      <c r="D630" s="1" t="s">
        <v>3985</v>
      </c>
      <c r="E630" s="1" t="s">
        <v>602</v>
      </c>
      <c r="F630" s="1" t="str">
        <f>VLOOKUP(Table715[[#This Row],[نام کارشناس دفتر فنی]],Table1[],3,0)</f>
        <v>کارشناس عمران،خدمات صنعتی و ترانسپورت</v>
      </c>
      <c r="G630" s="1" t="s">
        <v>63</v>
      </c>
      <c r="H630" s="1" t="str">
        <f>VLOOKUP(Table715[[#This Row],[نام شخص کارشناس نظارت]],Table1[],3,0)</f>
        <v>کارشناس عمران نظارت</v>
      </c>
      <c r="I630" s="1">
        <f>COUNTIF(Table2[کد سیستم],Table715[[#This Row],[کد سیستم]])</f>
        <v>1</v>
      </c>
    </row>
    <row r="631" spans="1:9" x14ac:dyDescent="0.25">
      <c r="A631" s="1">
        <v>630</v>
      </c>
      <c r="B631" s="1" t="s">
        <v>2804</v>
      </c>
      <c r="C631" s="1" t="s">
        <v>2804</v>
      </c>
      <c r="D631" s="1" t="s">
        <v>3985</v>
      </c>
      <c r="E631" s="1" t="s">
        <v>602</v>
      </c>
      <c r="F631" s="1" t="str">
        <f>VLOOKUP(Table715[[#This Row],[نام کارشناس دفتر فنی]],Table1[],3,0)</f>
        <v>کارشناس عمران،خدمات صنعتی و ترانسپورت</v>
      </c>
      <c r="G631" s="1" t="s">
        <v>63</v>
      </c>
      <c r="H631" s="1" t="str">
        <f>VLOOKUP(Table715[[#This Row],[نام شخص کارشناس نظارت]],Table1[],3,0)</f>
        <v>کارشناس عمران نظارت</v>
      </c>
      <c r="I631" s="1">
        <f>COUNTIF(Table2[کد سیستم],Table715[[#This Row],[کد سیستم]])</f>
        <v>1</v>
      </c>
    </row>
    <row r="632" spans="1:9" x14ac:dyDescent="0.25">
      <c r="A632" s="1">
        <v>631</v>
      </c>
      <c r="B632" s="1" t="s">
        <v>2806</v>
      </c>
      <c r="C632" s="1" t="s">
        <v>2806</v>
      </c>
      <c r="D632" s="1" t="s">
        <v>3985</v>
      </c>
      <c r="E632" s="1" t="s">
        <v>602</v>
      </c>
      <c r="F632" s="1" t="str">
        <f>VLOOKUP(Table715[[#This Row],[نام کارشناس دفتر فنی]],Table1[],3,0)</f>
        <v>کارشناس عمران،خدمات صنعتی و ترانسپورت</v>
      </c>
      <c r="G632" s="1" t="s">
        <v>63</v>
      </c>
      <c r="H632" s="1" t="str">
        <f>VLOOKUP(Table715[[#This Row],[نام شخص کارشناس نظارت]],Table1[],3,0)</f>
        <v>کارشناس عمران نظارت</v>
      </c>
      <c r="I632" s="1">
        <f>COUNTIF(Table2[کد سیستم],Table715[[#This Row],[کد سیستم]])</f>
        <v>1</v>
      </c>
    </row>
    <row r="633" spans="1:9" x14ac:dyDescent="0.25">
      <c r="A633" s="1">
        <v>632</v>
      </c>
      <c r="B633" s="1" t="s">
        <v>2808</v>
      </c>
      <c r="C633" s="1" t="s">
        <v>2808</v>
      </c>
      <c r="D633" s="1" t="s">
        <v>3985</v>
      </c>
      <c r="E633" s="1" t="s">
        <v>602</v>
      </c>
      <c r="F633" s="1" t="str">
        <f>VLOOKUP(Table715[[#This Row],[نام کارشناس دفتر فنی]],Table1[],3,0)</f>
        <v>کارشناس عمران،خدمات صنعتی و ترانسپورت</v>
      </c>
      <c r="G633" s="1" t="s">
        <v>63</v>
      </c>
      <c r="H633" s="1" t="str">
        <f>VLOOKUP(Table715[[#This Row],[نام شخص کارشناس نظارت]],Table1[],3,0)</f>
        <v>کارشناس عمران نظارت</v>
      </c>
      <c r="I633" s="1">
        <f>COUNTIF(Table2[کد سیستم],Table715[[#This Row],[کد سیستم]])</f>
        <v>1</v>
      </c>
    </row>
    <row r="634" spans="1:9" x14ac:dyDescent="0.25">
      <c r="A634" s="1">
        <v>633</v>
      </c>
      <c r="B634" s="1" t="s">
        <v>2810</v>
      </c>
      <c r="C634" s="1" t="s">
        <v>2810</v>
      </c>
      <c r="D634" s="1" t="s">
        <v>3985</v>
      </c>
      <c r="E634" s="1" t="s">
        <v>602</v>
      </c>
      <c r="F634" s="1" t="str">
        <f>VLOOKUP(Table715[[#This Row],[نام کارشناس دفتر فنی]],Table1[],3,0)</f>
        <v>کارشناس عمران،خدمات صنعتی و ترانسپورت</v>
      </c>
      <c r="G634" s="1" t="s">
        <v>63</v>
      </c>
      <c r="H634" s="1" t="str">
        <f>VLOOKUP(Table715[[#This Row],[نام شخص کارشناس نظارت]],Table1[],3,0)</f>
        <v>کارشناس عمران نظارت</v>
      </c>
      <c r="I634" s="1">
        <f>COUNTIF(Table2[کد سیستم],Table715[[#This Row],[کد سیستم]])</f>
        <v>1</v>
      </c>
    </row>
    <row r="635" spans="1:9" x14ac:dyDescent="0.25">
      <c r="A635" s="1">
        <v>634</v>
      </c>
      <c r="B635" s="1" t="s">
        <v>2812</v>
      </c>
      <c r="C635" s="1" t="s">
        <v>2812</v>
      </c>
      <c r="D635" s="1" t="s">
        <v>3985</v>
      </c>
      <c r="E635" s="1" t="s">
        <v>602</v>
      </c>
      <c r="F635" s="1" t="str">
        <f>VLOOKUP(Table715[[#This Row],[نام کارشناس دفتر فنی]],Table1[],3,0)</f>
        <v>کارشناس عمران،خدمات صنعتی و ترانسپورت</v>
      </c>
      <c r="G635" s="1" t="s">
        <v>63</v>
      </c>
      <c r="H635" s="1" t="str">
        <f>VLOOKUP(Table715[[#This Row],[نام شخص کارشناس نظارت]],Table1[],3,0)</f>
        <v>کارشناس عمران نظارت</v>
      </c>
      <c r="I635" s="1">
        <f>COUNTIF(Table2[کد سیستم],Table715[[#This Row],[کد سیستم]])</f>
        <v>1</v>
      </c>
    </row>
    <row r="636" spans="1:9" x14ac:dyDescent="0.25">
      <c r="A636" s="1">
        <v>635</v>
      </c>
      <c r="B636" s="1" t="s">
        <v>2814</v>
      </c>
      <c r="C636" s="1" t="s">
        <v>2814</v>
      </c>
      <c r="D636" s="1" t="s">
        <v>3985</v>
      </c>
      <c r="E636" s="1" t="s">
        <v>602</v>
      </c>
      <c r="F636" s="1" t="str">
        <f>VLOOKUP(Table715[[#This Row],[نام کارشناس دفتر فنی]],Table1[],3,0)</f>
        <v>کارشناس عمران،خدمات صنعتی و ترانسپورت</v>
      </c>
      <c r="G636" s="1" t="s">
        <v>63</v>
      </c>
      <c r="H636" s="1" t="str">
        <f>VLOOKUP(Table715[[#This Row],[نام شخص کارشناس نظارت]],Table1[],3,0)</f>
        <v>کارشناس عمران نظارت</v>
      </c>
      <c r="I636" s="1">
        <f>COUNTIF(Table2[کد سیستم],Table715[[#This Row],[کد سیستم]])</f>
        <v>1</v>
      </c>
    </row>
    <row r="637" spans="1:9" x14ac:dyDescent="0.25">
      <c r="A637" s="1">
        <v>636</v>
      </c>
      <c r="B637" s="1" t="s">
        <v>2816</v>
      </c>
      <c r="C637" s="1" t="s">
        <v>2816</v>
      </c>
      <c r="D637" s="1" t="s">
        <v>3985</v>
      </c>
      <c r="E637" s="1" t="s">
        <v>602</v>
      </c>
      <c r="F637" s="1" t="str">
        <f>VLOOKUP(Table715[[#This Row],[نام کارشناس دفتر فنی]],Table1[],3,0)</f>
        <v>کارشناس عمران،خدمات صنعتی و ترانسپورت</v>
      </c>
      <c r="G637" s="1" t="s">
        <v>63</v>
      </c>
      <c r="H637" s="1" t="str">
        <f>VLOOKUP(Table715[[#This Row],[نام شخص کارشناس نظارت]],Table1[],3,0)</f>
        <v>کارشناس عمران نظارت</v>
      </c>
      <c r="I637" s="1">
        <f>COUNTIF(Table2[کد سیستم],Table715[[#This Row],[کد سیستم]])</f>
        <v>1</v>
      </c>
    </row>
    <row r="638" spans="1:9" x14ac:dyDescent="0.25">
      <c r="A638" s="1">
        <v>637</v>
      </c>
      <c r="B638" s="1" t="s">
        <v>2818</v>
      </c>
      <c r="C638" s="1">
        <v>1530</v>
      </c>
      <c r="D638" s="1" t="s">
        <v>3985</v>
      </c>
      <c r="E638" s="1" t="s">
        <v>602</v>
      </c>
      <c r="F638" s="1" t="str">
        <f>VLOOKUP(Table715[[#This Row],[نام کارشناس دفتر فنی]],Table1[],3,0)</f>
        <v>کارشناس عمران،خدمات صنعتی و ترانسپورت</v>
      </c>
      <c r="G638" s="1" t="s">
        <v>63</v>
      </c>
      <c r="H638" s="1" t="str">
        <f>VLOOKUP(Table715[[#This Row],[نام شخص کارشناس نظارت]],Table1[],3,0)</f>
        <v>کارشناس عمران نظارت</v>
      </c>
      <c r="I638" s="1">
        <f>COUNTIF(Table2[کد سیستم],Table715[[#This Row],[کد سیستم]])</f>
        <v>1</v>
      </c>
    </row>
    <row r="639" spans="1:9" x14ac:dyDescent="0.25">
      <c r="A639" s="1">
        <v>638</v>
      </c>
      <c r="B639" s="1" t="s">
        <v>2820</v>
      </c>
      <c r="C639" s="1" t="s">
        <v>2820</v>
      </c>
      <c r="D639" s="1" t="s">
        <v>3985</v>
      </c>
      <c r="E639" s="1" t="s">
        <v>602</v>
      </c>
      <c r="F639" s="1" t="str">
        <f>VLOOKUP(Table715[[#This Row],[نام کارشناس دفتر فنی]],Table1[],3,0)</f>
        <v>کارشناس عمران،خدمات صنعتی و ترانسپورت</v>
      </c>
      <c r="G639" s="1" t="s">
        <v>63</v>
      </c>
      <c r="H639" s="1" t="str">
        <f>VLOOKUP(Table715[[#This Row],[نام شخص کارشناس نظارت]],Table1[],3,0)</f>
        <v>کارشناس عمران نظارت</v>
      </c>
      <c r="I639" s="1">
        <f>COUNTIF(Table2[کد سیستم],Table715[[#This Row],[کد سیستم]])</f>
        <v>1</v>
      </c>
    </row>
    <row r="640" spans="1:9" x14ac:dyDescent="0.25">
      <c r="A640" s="1">
        <v>639</v>
      </c>
      <c r="B640" s="1" t="s">
        <v>2822</v>
      </c>
      <c r="C640" s="1">
        <v>1540</v>
      </c>
      <c r="D640" s="1" t="s">
        <v>3985</v>
      </c>
      <c r="E640" s="1" t="s">
        <v>602</v>
      </c>
      <c r="F640" s="1" t="str">
        <f>VLOOKUP(Table715[[#This Row],[نام کارشناس دفتر فنی]],Table1[],3,0)</f>
        <v>کارشناس عمران،خدمات صنعتی و ترانسپورت</v>
      </c>
      <c r="G640" s="1" t="s">
        <v>63</v>
      </c>
      <c r="H640" s="1" t="str">
        <f>VLOOKUP(Table715[[#This Row],[نام شخص کارشناس نظارت]],Table1[],3,0)</f>
        <v>کارشناس عمران نظارت</v>
      </c>
      <c r="I640" s="1">
        <f>COUNTIF(Table2[کد سیستم],Table715[[#This Row],[کد سیستم]])</f>
        <v>1</v>
      </c>
    </row>
    <row r="641" spans="1:9" x14ac:dyDescent="0.25">
      <c r="A641" s="1">
        <v>640</v>
      </c>
      <c r="B641" s="1" t="s">
        <v>2824</v>
      </c>
      <c r="C641" s="1" t="s">
        <v>2824</v>
      </c>
      <c r="D641" s="1" t="s">
        <v>3985</v>
      </c>
      <c r="E641" s="1" t="s">
        <v>602</v>
      </c>
      <c r="F641" s="1" t="str">
        <f>VLOOKUP(Table715[[#This Row],[نام کارشناس دفتر فنی]],Table1[],3,0)</f>
        <v>کارشناس عمران،خدمات صنعتی و ترانسپورت</v>
      </c>
      <c r="G641" s="1" t="s">
        <v>63</v>
      </c>
      <c r="H641" s="1" t="str">
        <f>VLOOKUP(Table715[[#This Row],[نام شخص کارشناس نظارت]],Table1[],3,0)</f>
        <v>کارشناس عمران نظارت</v>
      </c>
      <c r="I641" s="1">
        <f>COUNTIF(Table2[کد سیستم],Table715[[#This Row],[کد سیستم]])</f>
        <v>1</v>
      </c>
    </row>
    <row r="642" spans="1:9" x14ac:dyDescent="0.25">
      <c r="A642" s="1">
        <v>641</v>
      </c>
      <c r="B642" s="1" t="s">
        <v>2826</v>
      </c>
      <c r="C642" s="1" t="s">
        <v>2826</v>
      </c>
      <c r="D642" s="1" t="s">
        <v>3985</v>
      </c>
      <c r="E642" s="1" t="s">
        <v>602</v>
      </c>
      <c r="F642" s="1" t="str">
        <f>VLOOKUP(Table715[[#This Row],[نام کارشناس دفتر فنی]],Table1[],3,0)</f>
        <v>کارشناس عمران،خدمات صنعتی و ترانسپورت</v>
      </c>
      <c r="G642" s="1" t="s">
        <v>63</v>
      </c>
      <c r="H642" s="1" t="str">
        <f>VLOOKUP(Table715[[#This Row],[نام شخص کارشناس نظارت]],Table1[],3,0)</f>
        <v>کارشناس عمران نظارت</v>
      </c>
      <c r="I642" s="1">
        <f>COUNTIF(Table2[کد سیستم],Table715[[#This Row],[کد سیستم]])</f>
        <v>1</v>
      </c>
    </row>
    <row r="643" spans="1:9" x14ac:dyDescent="0.25">
      <c r="A643" s="1">
        <v>642</v>
      </c>
      <c r="B643" s="1" t="s">
        <v>2828</v>
      </c>
      <c r="C643" s="1">
        <v>1550</v>
      </c>
      <c r="D643" s="1" t="s">
        <v>3985</v>
      </c>
      <c r="E643" s="1" t="s">
        <v>602</v>
      </c>
      <c r="F643" s="1" t="str">
        <f>VLOOKUP(Table715[[#This Row],[نام کارشناس دفتر فنی]],Table1[],3,0)</f>
        <v>کارشناس عمران،خدمات صنعتی و ترانسپورت</v>
      </c>
      <c r="G643" s="1" t="s">
        <v>63</v>
      </c>
      <c r="H643" s="1" t="str">
        <f>VLOOKUP(Table715[[#This Row],[نام شخص کارشناس نظارت]],Table1[],3,0)</f>
        <v>کارشناس عمران نظارت</v>
      </c>
      <c r="I643" s="1">
        <f>COUNTIF(Table2[کد سیستم],Table715[[#This Row],[کد سیستم]])</f>
        <v>1</v>
      </c>
    </row>
    <row r="644" spans="1:9" x14ac:dyDescent="0.25">
      <c r="A644" s="1">
        <v>643</v>
      </c>
      <c r="B644" s="1" t="s">
        <v>2830</v>
      </c>
      <c r="C644" s="1" t="s">
        <v>2830</v>
      </c>
      <c r="D644" s="1" t="s">
        <v>3985</v>
      </c>
      <c r="E644" s="1" t="s">
        <v>602</v>
      </c>
      <c r="F644" s="1" t="str">
        <f>VLOOKUP(Table715[[#This Row],[نام کارشناس دفتر فنی]],Table1[],3,0)</f>
        <v>کارشناس عمران،خدمات صنعتی و ترانسپورت</v>
      </c>
      <c r="G644" s="1" t="s">
        <v>63</v>
      </c>
      <c r="H644" s="1" t="str">
        <f>VLOOKUP(Table715[[#This Row],[نام شخص کارشناس نظارت]],Table1[],3,0)</f>
        <v>کارشناس عمران نظارت</v>
      </c>
      <c r="I644" s="1">
        <f>COUNTIF(Table2[کد سیستم],Table715[[#This Row],[کد سیستم]])</f>
        <v>1</v>
      </c>
    </row>
    <row r="645" spans="1:9" x14ac:dyDescent="0.25">
      <c r="A645" s="1">
        <v>644</v>
      </c>
      <c r="B645" s="1" t="s">
        <v>2832</v>
      </c>
      <c r="C645" s="1" t="s">
        <v>2832</v>
      </c>
      <c r="D645" s="1" t="s">
        <v>3985</v>
      </c>
      <c r="E645" s="1" t="s">
        <v>602</v>
      </c>
      <c r="F645" s="1" t="str">
        <f>VLOOKUP(Table715[[#This Row],[نام کارشناس دفتر فنی]],Table1[],3,0)</f>
        <v>کارشناس عمران،خدمات صنعتی و ترانسپورت</v>
      </c>
      <c r="G645" s="1" t="s">
        <v>63</v>
      </c>
      <c r="H645" s="1" t="str">
        <f>VLOOKUP(Table715[[#This Row],[نام شخص کارشناس نظارت]],Table1[],3,0)</f>
        <v>کارشناس عمران نظارت</v>
      </c>
      <c r="I645" s="1">
        <f>COUNTIF(Table2[کد سیستم],Table715[[#This Row],[کد سیستم]])</f>
        <v>1</v>
      </c>
    </row>
    <row r="646" spans="1:9" x14ac:dyDescent="0.25">
      <c r="A646" s="1">
        <v>645</v>
      </c>
      <c r="B646" s="1" t="s">
        <v>2834</v>
      </c>
      <c r="C646" s="1" t="s">
        <v>2834</v>
      </c>
      <c r="D646" s="1" t="s">
        <v>3985</v>
      </c>
      <c r="E646" s="1" t="s">
        <v>602</v>
      </c>
      <c r="F646" s="1" t="str">
        <f>VLOOKUP(Table715[[#This Row],[نام کارشناس دفتر فنی]],Table1[],3,0)</f>
        <v>کارشناس عمران،خدمات صنعتی و ترانسپورت</v>
      </c>
      <c r="G646" s="1" t="s">
        <v>63</v>
      </c>
      <c r="H646" s="1" t="str">
        <f>VLOOKUP(Table715[[#This Row],[نام شخص کارشناس نظارت]],Table1[],3,0)</f>
        <v>کارشناس عمران نظارت</v>
      </c>
      <c r="I646" s="1">
        <f>COUNTIF(Table2[کد سیستم],Table715[[#This Row],[کد سیستم]])</f>
        <v>1</v>
      </c>
    </row>
    <row r="647" spans="1:9" x14ac:dyDescent="0.25">
      <c r="A647" s="1">
        <v>646</v>
      </c>
      <c r="B647" s="1" t="s">
        <v>2836</v>
      </c>
      <c r="C647" s="1" t="s">
        <v>2836</v>
      </c>
      <c r="D647" s="1" t="s">
        <v>3985</v>
      </c>
      <c r="E647" s="1" t="s">
        <v>602</v>
      </c>
      <c r="F647" s="1" t="str">
        <f>VLOOKUP(Table715[[#This Row],[نام کارشناس دفتر فنی]],Table1[],3,0)</f>
        <v>کارشناس عمران،خدمات صنعتی و ترانسپورت</v>
      </c>
      <c r="G647" s="1" t="s">
        <v>63</v>
      </c>
      <c r="H647" s="1" t="str">
        <f>VLOOKUP(Table715[[#This Row],[نام شخص کارشناس نظارت]],Table1[],3,0)</f>
        <v>کارشناس عمران نظارت</v>
      </c>
      <c r="I647" s="1">
        <f>COUNTIF(Table2[کد سیستم],Table715[[#This Row],[کد سیستم]])</f>
        <v>1</v>
      </c>
    </row>
    <row r="648" spans="1:9" x14ac:dyDescent="0.25">
      <c r="A648" s="1">
        <v>647</v>
      </c>
      <c r="B648" s="1" t="s">
        <v>2838</v>
      </c>
      <c r="C648" s="1" t="s">
        <v>2838</v>
      </c>
      <c r="D648" s="1" t="s">
        <v>3985</v>
      </c>
      <c r="E648" s="1" t="s">
        <v>602</v>
      </c>
      <c r="F648" s="1" t="str">
        <f>VLOOKUP(Table715[[#This Row],[نام کارشناس دفتر فنی]],Table1[],3,0)</f>
        <v>کارشناس عمران،خدمات صنعتی و ترانسپورت</v>
      </c>
      <c r="G648" s="1" t="s">
        <v>63</v>
      </c>
      <c r="H648" s="1" t="str">
        <f>VLOOKUP(Table715[[#This Row],[نام شخص کارشناس نظارت]],Table1[],3,0)</f>
        <v>کارشناس عمران نظارت</v>
      </c>
      <c r="I648" s="1">
        <f>COUNTIF(Table2[کد سیستم],Table715[[#This Row],[کد سیستم]])</f>
        <v>1</v>
      </c>
    </row>
    <row r="649" spans="1:9" x14ac:dyDescent="0.25">
      <c r="A649" s="1">
        <v>648</v>
      </c>
      <c r="B649" s="1" t="s">
        <v>2840</v>
      </c>
      <c r="C649" s="1" t="s">
        <v>2840</v>
      </c>
      <c r="D649" s="1" t="s">
        <v>3985</v>
      </c>
      <c r="E649" s="1" t="s">
        <v>602</v>
      </c>
      <c r="F649" s="1" t="str">
        <f>VLOOKUP(Table715[[#This Row],[نام کارشناس دفتر فنی]],Table1[],3,0)</f>
        <v>کارشناس عمران،خدمات صنعتی و ترانسپورت</v>
      </c>
      <c r="G649" s="1" t="s">
        <v>63</v>
      </c>
      <c r="H649" s="1" t="str">
        <f>VLOOKUP(Table715[[#This Row],[نام شخص کارشناس نظارت]],Table1[],3,0)</f>
        <v>کارشناس عمران نظارت</v>
      </c>
      <c r="I649" s="1">
        <f>COUNTIF(Table2[کد سیستم],Table715[[#This Row],[کد سیستم]])</f>
        <v>1</v>
      </c>
    </row>
    <row r="650" spans="1:9" x14ac:dyDescent="0.25">
      <c r="A650" s="1">
        <v>649</v>
      </c>
      <c r="B650" s="1" t="s">
        <v>2842</v>
      </c>
      <c r="C650" s="1">
        <v>1560</v>
      </c>
      <c r="D650" s="1" t="s">
        <v>3985</v>
      </c>
      <c r="E650" s="1" t="s">
        <v>602</v>
      </c>
      <c r="F650" s="1" t="str">
        <f>VLOOKUP(Table715[[#This Row],[نام کارشناس دفتر فنی]],Table1[],3,0)</f>
        <v>کارشناس عمران،خدمات صنعتی و ترانسپورت</v>
      </c>
      <c r="G650" s="1" t="s">
        <v>63</v>
      </c>
      <c r="H650" s="1" t="str">
        <f>VLOOKUP(Table715[[#This Row],[نام شخص کارشناس نظارت]],Table1[],3,0)</f>
        <v>کارشناس عمران نظارت</v>
      </c>
      <c r="I650" s="1">
        <f>COUNTIF(Table2[کد سیستم],Table715[[#This Row],[کد سیستم]])</f>
        <v>1</v>
      </c>
    </row>
    <row r="651" spans="1:9" x14ac:dyDescent="0.25">
      <c r="A651" s="1">
        <v>650</v>
      </c>
      <c r="B651" s="1" t="s">
        <v>2844</v>
      </c>
      <c r="C651" s="1" t="s">
        <v>2844</v>
      </c>
      <c r="D651" s="1" t="s">
        <v>3985</v>
      </c>
      <c r="E651" s="1" t="s">
        <v>602</v>
      </c>
      <c r="F651" s="1" t="str">
        <f>VLOOKUP(Table715[[#This Row],[نام کارشناس دفتر فنی]],Table1[],3,0)</f>
        <v>کارشناس عمران،خدمات صنعتی و ترانسپورت</v>
      </c>
      <c r="G651" s="1" t="s">
        <v>63</v>
      </c>
      <c r="H651" s="1" t="str">
        <f>VLOOKUP(Table715[[#This Row],[نام شخص کارشناس نظارت]],Table1[],3,0)</f>
        <v>کارشناس عمران نظارت</v>
      </c>
      <c r="I651" s="1">
        <f>COUNTIF(Table2[کد سیستم],Table715[[#This Row],[کد سیستم]])</f>
        <v>1</v>
      </c>
    </row>
    <row r="652" spans="1:9" x14ac:dyDescent="0.25">
      <c r="A652" s="1">
        <v>651</v>
      </c>
      <c r="B652" s="1" t="s">
        <v>2846</v>
      </c>
      <c r="C652" s="1" t="s">
        <v>2846</v>
      </c>
      <c r="D652" s="1" t="s">
        <v>3985</v>
      </c>
      <c r="E652" s="1" t="s">
        <v>602</v>
      </c>
      <c r="F652" s="1" t="str">
        <f>VLOOKUP(Table715[[#This Row],[نام کارشناس دفتر فنی]],Table1[],3,0)</f>
        <v>کارشناس عمران،خدمات صنعتی و ترانسپورت</v>
      </c>
      <c r="G652" s="1" t="s">
        <v>63</v>
      </c>
      <c r="H652" s="1" t="str">
        <f>VLOOKUP(Table715[[#This Row],[نام شخص کارشناس نظارت]],Table1[],3,0)</f>
        <v>کارشناس عمران نظارت</v>
      </c>
      <c r="I652" s="1">
        <f>COUNTIF(Table2[کد سیستم],Table715[[#This Row],[کد سیستم]])</f>
        <v>1</v>
      </c>
    </row>
    <row r="653" spans="1:9" x14ac:dyDescent="0.25">
      <c r="A653" s="1">
        <v>652</v>
      </c>
      <c r="B653" s="1" t="s">
        <v>2848</v>
      </c>
      <c r="C653" s="1" t="s">
        <v>2848</v>
      </c>
      <c r="D653" s="1" t="s">
        <v>3985</v>
      </c>
      <c r="E653" s="1" t="s">
        <v>602</v>
      </c>
      <c r="F653" s="1" t="str">
        <f>VLOOKUP(Table715[[#This Row],[نام کارشناس دفتر فنی]],Table1[],3,0)</f>
        <v>کارشناس عمران،خدمات صنعتی و ترانسپورت</v>
      </c>
      <c r="G653" s="1" t="s">
        <v>63</v>
      </c>
      <c r="H653" s="1" t="str">
        <f>VLOOKUP(Table715[[#This Row],[نام شخص کارشناس نظارت]],Table1[],3,0)</f>
        <v>کارشناس عمران نظارت</v>
      </c>
      <c r="I653" s="1">
        <f>COUNTIF(Table2[کد سیستم],Table715[[#This Row],[کد سیستم]])</f>
        <v>1</v>
      </c>
    </row>
    <row r="654" spans="1:9" x14ac:dyDescent="0.25">
      <c r="A654" s="1">
        <v>653</v>
      </c>
      <c r="B654" s="1" t="s">
        <v>2850</v>
      </c>
      <c r="C654" s="1" t="s">
        <v>2850</v>
      </c>
      <c r="D654" s="1" t="s">
        <v>3985</v>
      </c>
      <c r="E654" s="1" t="s">
        <v>602</v>
      </c>
      <c r="F654" s="1" t="str">
        <f>VLOOKUP(Table715[[#This Row],[نام کارشناس دفتر فنی]],Table1[],3,0)</f>
        <v>کارشناس عمران،خدمات صنعتی و ترانسپورت</v>
      </c>
      <c r="G654" s="1" t="s">
        <v>63</v>
      </c>
      <c r="H654" s="1" t="str">
        <f>VLOOKUP(Table715[[#This Row],[نام شخص کارشناس نظارت]],Table1[],3,0)</f>
        <v>کارشناس عمران نظارت</v>
      </c>
      <c r="I654" s="1">
        <f>COUNTIF(Table2[کد سیستم],Table715[[#This Row],[کد سیستم]])</f>
        <v>1</v>
      </c>
    </row>
    <row r="655" spans="1:9" x14ac:dyDescent="0.25">
      <c r="A655" s="1">
        <v>654</v>
      </c>
      <c r="B655" s="1" t="s">
        <v>2852</v>
      </c>
      <c r="C655" s="1">
        <v>1570</v>
      </c>
      <c r="D655" s="1" t="s">
        <v>3985</v>
      </c>
      <c r="E655" s="1" t="s">
        <v>602</v>
      </c>
      <c r="F655" s="1" t="str">
        <f>VLOOKUP(Table715[[#This Row],[نام کارشناس دفتر فنی]],Table1[],3,0)</f>
        <v>کارشناس عمران،خدمات صنعتی و ترانسپورت</v>
      </c>
      <c r="G655" s="1" t="s">
        <v>63</v>
      </c>
      <c r="H655" s="1" t="str">
        <f>VLOOKUP(Table715[[#This Row],[نام شخص کارشناس نظارت]],Table1[],3,0)</f>
        <v>کارشناس عمران نظارت</v>
      </c>
      <c r="I655" s="1">
        <f>COUNTIF(Table2[کد سیستم],Table715[[#This Row],[کد سیستم]])</f>
        <v>1</v>
      </c>
    </row>
    <row r="656" spans="1:9" x14ac:dyDescent="0.25">
      <c r="A656" s="1">
        <v>655</v>
      </c>
      <c r="B656" s="1" t="s">
        <v>2854</v>
      </c>
      <c r="C656" s="1" t="s">
        <v>2854</v>
      </c>
      <c r="D656" s="1" t="s">
        <v>3985</v>
      </c>
      <c r="E656" s="1" t="s">
        <v>602</v>
      </c>
      <c r="F656" s="1" t="str">
        <f>VLOOKUP(Table715[[#This Row],[نام کارشناس دفتر فنی]],Table1[],3,0)</f>
        <v>کارشناس عمران،خدمات صنعتی و ترانسپورت</v>
      </c>
      <c r="G656" s="1" t="s">
        <v>63</v>
      </c>
      <c r="H656" s="1" t="str">
        <f>VLOOKUP(Table715[[#This Row],[نام شخص کارشناس نظارت]],Table1[],3,0)</f>
        <v>کارشناس عمران نظارت</v>
      </c>
      <c r="I656" s="1">
        <f>COUNTIF(Table2[کد سیستم],Table715[[#This Row],[کد سیستم]])</f>
        <v>1</v>
      </c>
    </row>
    <row r="657" spans="1:9" x14ac:dyDescent="0.25">
      <c r="A657" s="1">
        <v>656</v>
      </c>
      <c r="B657" s="1" t="s">
        <v>2856</v>
      </c>
      <c r="C657" s="1" t="s">
        <v>2856</v>
      </c>
      <c r="D657" s="1" t="s">
        <v>3985</v>
      </c>
      <c r="E657" s="1" t="s">
        <v>602</v>
      </c>
      <c r="F657" s="1" t="str">
        <f>VLOOKUP(Table715[[#This Row],[نام کارشناس دفتر فنی]],Table1[],3,0)</f>
        <v>کارشناس عمران،خدمات صنعتی و ترانسپورت</v>
      </c>
      <c r="G657" s="1" t="s">
        <v>63</v>
      </c>
      <c r="H657" s="1" t="str">
        <f>VLOOKUP(Table715[[#This Row],[نام شخص کارشناس نظارت]],Table1[],3,0)</f>
        <v>کارشناس عمران نظارت</v>
      </c>
      <c r="I657" s="1">
        <f>COUNTIF(Table2[کد سیستم],Table715[[#This Row],[کد سیستم]])</f>
        <v>1</v>
      </c>
    </row>
    <row r="658" spans="1:9" x14ac:dyDescent="0.25">
      <c r="A658" s="1">
        <v>657</v>
      </c>
      <c r="B658" s="1" t="s">
        <v>2858</v>
      </c>
      <c r="C658" s="1" t="s">
        <v>2858</v>
      </c>
      <c r="D658" s="1" t="s">
        <v>3985</v>
      </c>
      <c r="E658" s="1" t="s">
        <v>602</v>
      </c>
      <c r="F658" s="1" t="str">
        <f>VLOOKUP(Table715[[#This Row],[نام کارشناس دفتر فنی]],Table1[],3,0)</f>
        <v>کارشناس عمران،خدمات صنعتی و ترانسپورت</v>
      </c>
      <c r="G658" s="1" t="s">
        <v>63</v>
      </c>
      <c r="H658" s="1" t="str">
        <f>VLOOKUP(Table715[[#This Row],[نام شخص کارشناس نظارت]],Table1[],3,0)</f>
        <v>کارشناس عمران نظارت</v>
      </c>
      <c r="I658" s="1">
        <f>COUNTIF(Table2[کد سیستم],Table715[[#This Row],[کد سیستم]])</f>
        <v>1</v>
      </c>
    </row>
    <row r="659" spans="1:9" x14ac:dyDescent="0.25">
      <c r="A659" s="1">
        <v>658</v>
      </c>
      <c r="B659" s="1" t="s">
        <v>2860</v>
      </c>
      <c r="C659" s="1" t="s">
        <v>2860</v>
      </c>
      <c r="D659" s="1" t="s">
        <v>3985</v>
      </c>
      <c r="E659" s="1" t="s">
        <v>602</v>
      </c>
      <c r="F659" s="1" t="str">
        <f>VLOOKUP(Table715[[#This Row],[نام کارشناس دفتر فنی]],Table1[],3,0)</f>
        <v>کارشناس عمران،خدمات صنعتی و ترانسپورت</v>
      </c>
      <c r="G659" s="1" t="s">
        <v>63</v>
      </c>
      <c r="H659" s="1" t="str">
        <f>VLOOKUP(Table715[[#This Row],[نام شخص کارشناس نظارت]],Table1[],3,0)</f>
        <v>کارشناس عمران نظارت</v>
      </c>
      <c r="I659" s="1">
        <f>COUNTIF(Table2[کد سیستم],Table715[[#This Row],[کد سیستم]])</f>
        <v>1</v>
      </c>
    </row>
    <row r="660" spans="1:9" x14ac:dyDescent="0.25">
      <c r="A660" s="1">
        <v>659</v>
      </c>
      <c r="B660" s="1" t="s">
        <v>2862</v>
      </c>
      <c r="C660" s="1" t="s">
        <v>2862</v>
      </c>
      <c r="D660" s="1" t="s">
        <v>3985</v>
      </c>
      <c r="E660" s="1" t="s">
        <v>602</v>
      </c>
      <c r="F660" s="1" t="str">
        <f>VLOOKUP(Table715[[#This Row],[نام کارشناس دفتر فنی]],Table1[],3,0)</f>
        <v>کارشناس عمران،خدمات صنعتی و ترانسپورت</v>
      </c>
      <c r="G660" s="1" t="s">
        <v>63</v>
      </c>
      <c r="H660" s="1" t="str">
        <f>VLOOKUP(Table715[[#This Row],[نام شخص کارشناس نظارت]],Table1[],3,0)</f>
        <v>کارشناس عمران نظارت</v>
      </c>
      <c r="I660" s="1">
        <f>COUNTIF(Table2[کد سیستم],Table715[[#This Row],[کد سیستم]])</f>
        <v>1</v>
      </c>
    </row>
    <row r="661" spans="1:9" x14ac:dyDescent="0.25">
      <c r="A661" s="1">
        <v>660</v>
      </c>
      <c r="B661" s="1" t="s">
        <v>2864</v>
      </c>
      <c r="C661" s="1" t="s">
        <v>2864</v>
      </c>
      <c r="D661" s="1" t="s">
        <v>3985</v>
      </c>
      <c r="E661" s="1" t="s">
        <v>602</v>
      </c>
      <c r="F661" s="1" t="str">
        <f>VLOOKUP(Table715[[#This Row],[نام کارشناس دفتر فنی]],Table1[],3,0)</f>
        <v>کارشناس عمران،خدمات صنعتی و ترانسپورت</v>
      </c>
      <c r="G661" s="1" t="s">
        <v>63</v>
      </c>
      <c r="H661" s="1" t="str">
        <f>VLOOKUP(Table715[[#This Row],[نام شخص کارشناس نظارت]],Table1[],3,0)</f>
        <v>کارشناس عمران نظارت</v>
      </c>
      <c r="I661" s="1">
        <f>COUNTIF(Table2[کد سیستم],Table715[[#This Row],[کد سیستم]])</f>
        <v>1</v>
      </c>
    </row>
    <row r="662" spans="1:9" x14ac:dyDescent="0.25">
      <c r="A662" s="1">
        <v>661</v>
      </c>
      <c r="B662" s="1" t="s">
        <v>2866</v>
      </c>
      <c r="C662" s="1" t="s">
        <v>2866</v>
      </c>
      <c r="D662" s="1" t="s">
        <v>3985</v>
      </c>
      <c r="E662" s="1" t="s">
        <v>602</v>
      </c>
      <c r="F662" s="1" t="str">
        <f>VLOOKUP(Table715[[#This Row],[نام کارشناس دفتر فنی]],Table1[],3,0)</f>
        <v>کارشناس عمران،خدمات صنعتی و ترانسپورت</v>
      </c>
      <c r="G662" s="1" t="s">
        <v>63</v>
      </c>
      <c r="H662" s="1" t="str">
        <f>VLOOKUP(Table715[[#This Row],[نام شخص کارشناس نظارت]],Table1[],3,0)</f>
        <v>کارشناس عمران نظارت</v>
      </c>
      <c r="I662" s="1">
        <f>COUNTIF(Table2[کد سیستم],Table715[[#This Row],[کد سیستم]])</f>
        <v>1</v>
      </c>
    </row>
    <row r="663" spans="1:9" x14ac:dyDescent="0.25">
      <c r="A663" s="1">
        <v>662</v>
      </c>
      <c r="B663" s="1" t="s">
        <v>2868</v>
      </c>
      <c r="C663" s="1" t="s">
        <v>2868</v>
      </c>
      <c r="D663" s="1" t="s">
        <v>3985</v>
      </c>
      <c r="E663" s="1" t="s">
        <v>602</v>
      </c>
      <c r="F663" s="1" t="str">
        <f>VLOOKUP(Table715[[#This Row],[نام کارشناس دفتر فنی]],Table1[],3,0)</f>
        <v>کارشناس عمران،خدمات صنعتی و ترانسپورت</v>
      </c>
      <c r="G663" s="1" t="s">
        <v>63</v>
      </c>
      <c r="H663" s="1" t="str">
        <f>VLOOKUP(Table715[[#This Row],[نام شخص کارشناس نظارت]],Table1[],3,0)</f>
        <v>کارشناس عمران نظارت</v>
      </c>
      <c r="I663" s="1">
        <f>COUNTIF(Table2[کد سیستم],Table715[[#This Row],[کد سیستم]])</f>
        <v>1</v>
      </c>
    </row>
    <row r="664" spans="1:9" x14ac:dyDescent="0.25">
      <c r="A664" s="1">
        <v>663</v>
      </c>
      <c r="B664" s="1" t="s">
        <v>2870</v>
      </c>
      <c r="C664" s="1" t="s">
        <v>2870</v>
      </c>
      <c r="D664" s="1" t="s">
        <v>3985</v>
      </c>
      <c r="E664" s="1" t="s">
        <v>602</v>
      </c>
      <c r="F664" s="1" t="str">
        <f>VLOOKUP(Table715[[#This Row],[نام کارشناس دفتر فنی]],Table1[],3,0)</f>
        <v>کارشناس عمران،خدمات صنعتی و ترانسپورت</v>
      </c>
      <c r="G664" s="1" t="s">
        <v>63</v>
      </c>
      <c r="H664" s="1" t="str">
        <f>VLOOKUP(Table715[[#This Row],[نام شخص کارشناس نظارت]],Table1[],3,0)</f>
        <v>کارشناس عمران نظارت</v>
      </c>
      <c r="I664" s="1">
        <f>COUNTIF(Table2[کد سیستم],Table715[[#This Row],[کد سیستم]])</f>
        <v>1</v>
      </c>
    </row>
    <row r="665" spans="1:9" x14ac:dyDescent="0.25">
      <c r="A665" s="1">
        <v>664</v>
      </c>
      <c r="B665" s="1" t="s">
        <v>2872</v>
      </c>
      <c r="C665" s="1" t="s">
        <v>2872</v>
      </c>
      <c r="D665" s="1" t="s">
        <v>3985</v>
      </c>
      <c r="E665" s="1" t="s">
        <v>602</v>
      </c>
      <c r="F665" s="1" t="str">
        <f>VLOOKUP(Table715[[#This Row],[نام کارشناس دفتر فنی]],Table1[],3,0)</f>
        <v>کارشناس عمران،خدمات صنعتی و ترانسپورت</v>
      </c>
      <c r="G665" s="1" t="s">
        <v>63</v>
      </c>
      <c r="H665" s="1" t="str">
        <f>VLOOKUP(Table715[[#This Row],[نام شخص کارشناس نظارت]],Table1[],3,0)</f>
        <v>کارشناس عمران نظارت</v>
      </c>
      <c r="I665" s="1">
        <f>COUNTIF(Table2[کد سیستم],Table715[[#This Row],[کد سیستم]])</f>
        <v>1</v>
      </c>
    </row>
    <row r="666" spans="1:9" x14ac:dyDescent="0.25">
      <c r="A666" s="1">
        <v>665</v>
      </c>
      <c r="B666" s="1" t="s">
        <v>2874</v>
      </c>
      <c r="C666" s="1">
        <v>1580</v>
      </c>
      <c r="D666" s="1" t="s">
        <v>3985</v>
      </c>
      <c r="E666" s="1" t="s">
        <v>602</v>
      </c>
      <c r="F666" s="1" t="str">
        <f>VLOOKUP(Table715[[#This Row],[نام کارشناس دفتر فنی]],Table1[],3,0)</f>
        <v>کارشناس عمران،خدمات صنعتی و ترانسپورت</v>
      </c>
      <c r="G666" s="1" t="s">
        <v>63</v>
      </c>
      <c r="H666" s="1" t="str">
        <f>VLOOKUP(Table715[[#This Row],[نام شخص کارشناس نظارت]],Table1[],3,0)</f>
        <v>کارشناس عمران نظارت</v>
      </c>
      <c r="I666" s="1">
        <f>COUNTIF(Table2[کد سیستم],Table715[[#This Row],[کد سیستم]])</f>
        <v>1</v>
      </c>
    </row>
    <row r="667" spans="1:9" x14ac:dyDescent="0.25">
      <c r="A667" s="1">
        <v>666</v>
      </c>
      <c r="B667" s="1" t="s">
        <v>2876</v>
      </c>
      <c r="C667" s="1" t="s">
        <v>2876</v>
      </c>
      <c r="D667" s="1" t="s">
        <v>3985</v>
      </c>
      <c r="E667" s="1" t="s">
        <v>602</v>
      </c>
      <c r="F667" s="1" t="str">
        <f>VLOOKUP(Table715[[#This Row],[نام کارشناس دفتر فنی]],Table1[],3,0)</f>
        <v>کارشناس عمران،خدمات صنعتی و ترانسپورت</v>
      </c>
      <c r="G667" s="1" t="s">
        <v>63</v>
      </c>
      <c r="H667" s="1" t="str">
        <f>VLOOKUP(Table715[[#This Row],[نام شخص کارشناس نظارت]],Table1[],3,0)</f>
        <v>کارشناس عمران نظارت</v>
      </c>
      <c r="I667" s="1">
        <f>COUNTIF(Table2[کد سیستم],Table715[[#This Row],[کد سیستم]])</f>
        <v>1</v>
      </c>
    </row>
    <row r="668" spans="1:9" x14ac:dyDescent="0.25">
      <c r="A668" s="1">
        <v>667</v>
      </c>
      <c r="B668" s="1" t="s">
        <v>2878</v>
      </c>
      <c r="C668" s="1" t="s">
        <v>2878</v>
      </c>
      <c r="D668" s="1" t="s">
        <v>3985</v>
      </c>
      <c r="E668" s="1" t="s">
        <v>602</v>
      </c>
      <c r="F668" s="1" t="str">
        <f>VLOOKUP(Table715[[#This Row],[نام کارشناس دفتر فنی]],Table1[],3,0)</f>
        <v>کارشناس عمران،خدمات صنعتی و ترانسپورت</v>
      </c>
      <c r="G668" s="1" t="s">
        <v>63</v>
      </c>
      <c r="H668" s="1" t="str">
        <f>VLOOKUP(Table715[[#This Row],[نام شخص کارشناس نظارت]],Table1[],3,0)</f>
        <v>کارشناس عمران نظارت</v>
      </c>
      <c r="I668" s="1">
        <f>COUNTIF(Table2[کد سیستم],Table715[[#This Row],[کد سیستم]])</f>
        <v>1</v>
      </c>
    </row>
    <row r="669" spans="1:9" x14ac:dyDescent="0.25">
      <c r="A669" s="1">
        <v>668</v>
      </c>
      <c r="B669" s="1" t="s">
        <v>2880</v>
      </c>
      <c r="C669" s="1" t="s">
        <v>2880</v>
      </c>
      <c r="D669" s="1" t="s">
        <v>3985</v>
      </c>
      <c r="E669" s="1" t="s">
        <v>602</v>
      </c>
      <c r="F669" s="1" t="str">
        <f>VLOOKUP(Table715[[#This Row],[نام کارشناس دفتر فنی]],Table1[],3,0)</f>
        <v>کارشناس عمران،خدمات صنعتی و ترانسپورت</v>
      </c>
      <c r="G669" s="1" t="s">
        <v>63</v>
      </c>
      <c r="H669" s="1" t="str">
        <f>VLOOKUP(Table715[[#This Row],[نام شخص کارشناس نظارت]],Table1[],3,0)</f>
        <v>کارشناس عمران نظارت</v>
      </c>
      <c r="I669" s="1">
        <f>COUNTIF(Table2[کد سیستم],Table715[[#This Row],[کد سیستم]])</f>
        <v>1</v>
      </c>
    </row>
    <row r="670" spans="1:9" x14ac:dyDescent="0.25">
      <c r="A670" s="1">
        <v>669</v>
      </c>
      <c r="B670" s="1" t="s">
        <v>2882</v>
      </c>
      <c r="C670" s="1">
        <v>1590</v>
      </c>
      <c r="D670" s="1" t="s">
        <v>3985</v>
      </c>
      <c r="E670" s="1" t="s">
        <v>602</v>
      </c>
      <c r="F670" s="1" t="str">
        <f>VLOOKUP(Table715[[#This Row],[نام کارشناس دفتر فنی]],Table1[],3,0)</f>
        <v>کارشناس عمران،خدمات صنعتی و ترانسپورت</v>
      </c>
      <c r="G670" s="1" t="s">
        <v>63</v>
      </c>
      <c r="H670" s="1" t="str">
        <f>VLOOKUP(Table715[[#This Row],[نام شخص کارشناس نظارت]],Table1[],3,0)</f>
        <v>کارشناس عمران نظارت</v>
      </c>
      <c r="I670" s="1">
        <f>COUNTIF(Table2[کد سیستم],Table715[[#This Row],[کد سیستم]])</f>
        <v>1</v>
      </c>
    </row>
    <row r="671" spans="1:9" x14ac:dyDescent="0.25">
      <c r="A671" s="1">
        <v>670</v>
      </c>
      <c r="B671" s="1" t="s">
        <v>2884</v>
      </c>
      <c r="C671" s="1" t="s">
        <v>2884</v>
      </c>
      <c r="D671" s="1" t="s">
        <v>3985</v>
      </c>
      <c r="E671" s="1" t="s">
        <v>602</v>
      </c>
      <c r="F671" s="1" t="str">
        <f>VLOOKUP(Table715[[#This Row],[نام کارشناس دفتر فنی]],Table1[],3,0)</f>
        <v>کارشناس عمران،خدمات صنعتی و ترانسپورت</v>
      </c>
      <c r="G671" s="1" t="s">
        <v>63</v>
      </c>
      <c r="H671" s="1" t="str">
        <f>VLOOKUP(Table715[[#This Row],[نام شخص کارشناس نظارت]],Table1[],3,0)</f>
        <v>کارشناس عمران نظارت</v>
      </c>
      <c r="I671" s="1">
        <f>COUNTIF(Table2[کد سیستم],Table715[[#This Row],[کد سیستم]])</f>
        <v>1</v>
      </c>
    </row>
    <row r="672" spans="1:9" x14ac:dyDescent="0.25">
      <c r="A672" s="1">
        <v>671</v>
      </c>
      <c r="B672" s="1" t="s">
        <v>2886</v>
      </c>
      <c r="C672" s="1" t="s">
        <v>2886</v>
      </c>
      <c r="D672" s="1" t="s">
        <v>3985</v>
      </c>
      <c r="E672" s="1" t="s">
        <v>602</v>
      </c>
      <c r="F672" s="1" t="str">
        <f>VLOOKUP(Table715[[#This Row],[نام کارشناس دفتر فنی]],Table1[],3,0)</f>
        <v>کارشناس عمران،خدمات صنعتی و ترانسپورت</v>
      </c>
      <c r="G672" s="1" t="s">
        <v>63</v>
      </c>
      <c r="H672" s="1" t="str">
        <f>VLOOKUP(Table715[[#This Row],[نام شخص کارشناس نظارت]],Table1[],3,0)</f>
        <v>کارشناس عمران نظارت</v>
      </c>
      <c r="I672" s="1">
        <f>COUNTIF(Table2[کد سیستم],Table715[[#This Row],[کد سیستم]])</f>
        <v>1</v>
      </c>
    </row>
    <row r="673" spans="1:9" x14ac:dyDescent="0.25">
      <c r="A673" s="1">
        <v>672</v>
      </c>
      <c r="B673" s="1" t="s">
        <v>2888</v>
      </c>
      <c r="C673" s="1" t="s">
        <v>2888</v>
      </c>
      <c r="D673" s="1" t="s">
        <v>3985</v>
      </c>
      <c r="E673" s="1" t="s">
        <v>602</v>
      </c>
      <c r="F673" s="1" t="str">
        <f>VLOOKUP(Table715[[#This Row],[نام کارشناس دفتر فنی]],Table1[],3,0)</f>
        <v>کارشناس عمران،خدمات صنعتی و ترانسپورت</v>
      </c>
      <c r="G673" s="1" t="s">
        <v>63</v>
      </c>
      <c r="H673" s="1" t="str">
        <f>VLOOKUP(Table715[[#This Row],[نام شخص کارشناس نظارت]],Table1[],3,0)</f>
        <v>کارشناس عمران نظارت</v>
      </c>
      <c r="I673" s="1">
        <f>COUNTIF(Table2[کد سیستم],Table715[[#This Row],[کد سیستم]])</f>
        <v>1</v>
      </c>
    </row>
    <row r="674" spans="1:9" x14ac:dyDescent="0.25">
      <c r="A674" s="1">
        <v>673</v>
      </c>
      <c r="B674" s="1" t="s">
        <v>2890</v>
      </c>
      <c r="C674" s="1" t="s">
        <v>2890</v>
      </c>
      <c r="D674" s="1" t="s">
        <v>3985</v>
      </c>
      <c r="E674" s="1" t="s">
        <v>602</v>
      </c>
      <c r="F674" s="1" t="str">
        <f>VLOOKUP(Table715[[#This Row],[نام کارشناس دفتر فنی]],Table1[],3,0)</f>
        <v>کارشناس عمران،خدمات صنعتی و ترانسپورت</v>
      </c>
      <c r="G674" s="1" t="s">
        <v>63</v>
      </c>
      <c r="H674" s="1" t="str">
        <f>VLOOKUP(Table715[[#This Row],[نام شخص کارشناس نظارت]],Table1[],3,0)</f>
        <v>کارشناس عمران نظارت</v>
      </c>
      <c r="I674" s="1">
        <f>COUNTIF(Table2[کد سیستم],Table715[[#This Row],[کد سیستم]])</f>
        <v>1</v>
      </c>
    </row>
    <row r="675" spans="1:9" x14ac:dyDescent="0.25">
      <c r="A675" s="1">
        <v>674</v>
      </c>
      <c r="B675" s="1" t="s">
        <v>2892</v>
      </c>
      <c r="C675" s="1" t="s">
        <v>2892</v>
      </c>
      <c r="D675" s="1" t="s">
        <v>3985</v>
      </c>
      <c r="E675" s="1" t="s">
        <v>602</v>
      </c>
      <c r="F675" s="1" t="str">
        <f>VLOOKUP(Table715[[#This Row],[نام کارشناس دفتر فنی]],Table1[],3,0)</f>
        <v>کارشناس عمران،خدمات صنعتی و ترانسپورت</v>
      </c>
      <c r="G675" s="1" t="s">
        <v>63</v>
      </c>
      <c r="H675" s="1" t="str">
        <f>VLOOKUP(Table715[[#This Row],[نام شخص کارشناس نظارت]],Table1[],3,0)</f>
        <v>کارشناس عمران نظارت</v>
      </c>
      <c r="I675" s="1">
        <f>COUNTIF(Table2[کد سیستم],Table715[[#This Row],[کد سیستم]])</f>
        <v>1</v>
      </c>
    </row>
    <row r="676" spans="1:9" x14ac:dyDescent="0.25">
      <c r="A676" s="1">
        <v>675</v>
      </c>
      <c r="B676" s="1" t="s">
        <v>2894</v>
      </c>
      <c r="C676" s="1" t="s">
        <v>2894</v>
      </c>
      <c r="D676" s="1" t="s">
        <v>3985</v>
      </c>
      <c r="E676" s="1" t="s">
        <v>602</v>
      </c>
      <c r="F676" s="1" t="str">
        <f>VLOOKUP(Table715[[#This Row],[نام کارشناس دفتر فنی]],Table1[],3,0)</f>
        <v>کارشناس عمران،خدمات صنعتی و ترانسپورت</v>
      </c>
      <c r="G676" s="1" t="s">
        <v>63</v>
      </c>
      <c r="H676" s="1" t="str">
        <f>VLOOKUP(Table715[[#This Row],[نام شخص کارشناس نظارت]],Table1[],3,0)</f>
        <v>کارشناس عمران نظارت</v>
      </c>
      <c r="I676" s="1">
        <f>COUNTIF(Table2[کد سیستم],Table715[[#This Row],[کد سیستم]])</f>
        <v>1</v>
      </c>
    </row>
    <row r="677" spans="1:9" x14ac:dyDescent="0.25">
      <c r="A677" s="1">
        <v>676</v>
      </c>
      <c r="B677" s="1" t="s">
        <v>2896</v>
      </c>
      <c r="C677" s="1" t="s">
        <v>2896</v>
      </c>
      <c r="D677" s="1" t="s">
        <v>3985</v>
      </c>
      <c r="E677" s="1" t="s">
        <v>602</v>
      </c>
      <c r="F677" s="1" t="str">
        <f>VLOOKUP(Table715[[#This Row],[نام کارشناس دفتر فنی]],Table1[],3,0)</f>
        <v>کارشناس عمران،خدمات صنعتی و ترانسپورت</v>
      </c>
      <c r="G677" s="1" t="s">
        <v>63</v>
      </c>
      <c r="H677" s="1" t="str">
        <f>VLOOKUP(Table715[[#This Row],[نام شخص کارشناس نظارت]],Table1[],3,0)</f>
        <v>کارشناس عمران نظارت</v>
      </c>
      <c r="I677" s="1">
        <f>COUNTIF(Table2[کد سیستم],Table715[[#This Row],[کد سیستم]])</f>
        <v>1</v>
      </c>
    </row>
    <row r="678" spans="1:9" x14ac:dyDescent="0.25">
      <c r="A678" s="1">
        <v>677</v>
      </c>
      <c r="B678" s="1" t="s">
        <v>2898</v>
      </c>
      <c r="C678" s="1" t="s">
        <v>2898</v>
      </c>
      <c r="D678" s="1" t="s">
        <v>3985</v>
      </c>
      <c r="E678" s="1" t="s">
        <v>602</v>
      </c>
      <c r="F678" s="1" t="str">
        <f>VLOOKUP(Table715[[#This Row],[نام کارشناس دفتر فنی]],Table1[],3,0)</f>
        <v>کارشناس عمران،خدمات صنعتی و ترانسپورت</v>
      </c>
      <c r="G678" s="1" t="s">
        <v>63</v>
      </c>
      <c r="H678" s="1" t="str">
        <f>VLOOKUP(Table715[[#This Row],[نام شخص کارشناس نظارت]],Table1[],3,0)</f>
        <v>کارشناس عمران نظارت</v>
      </c>
      <c r="I678" s="1">
        <f>COUNTIF(Table2[کد سیستم],Table715[[#This Row],[کد سیستم]])</f>
        <v>1</v>
      </c>
    </row>
    <row r="679" spans="1:9" x14ac:dyDescent="0.25">
      <c r="A679" s="1">
        <v>678</v>
      </c>
      <c r="B679" s="1" t="s">
        <v>2900</v>
      </c>
      <c r="C679" s="1" t="s">
        <v>2900</v>
      </c>
      <c r="D679" s="1" t="s">
        <v>3985</v>
      </c>
      <c r="E679" s="1" t="s">
        <v>602</v>
      </c>
      <c r="F679" s="1" t="str">
        <f>VLOOKUP(Table715[[#This Row],[نام کارشناس دفتر فنی]],Table1[],3,0)</f>
        <v>کارشناس عمران،خدمات صنعتی و ترانسپورت</v>
      </c>
      <c r="G679" s="1" t="s">
        <v>63</v>
      </c>
      <c r="H679" s="1" t="str">
        <f>VLOOKUP(Table715[[#This Row],[نام شخص کارشناس نظارت]],Table1[],3,0)</f>
        <v>کارشناس عمران نظارت</v>
      </c>
      <c r="I679" s="1">
        <f>COUNTIF(Table2[کد سیستم],Table715[[#This Row],[کد سیستم]])</f>
        <v>1</v>
      </c>
    </row>
    <row r="680" spans="1:9" x14ac:dyDescent="0.25">
      <c r="A680" s="1">
        <v>679</v>
      </c>
      <c r="B680" s="1" t="s">
        <v>2902</v>
      </c>
      <c r="C680" s="1" t="s">
        <v>2902</v>
      </c>
      <c r="D680" s="1" t="s">
        <v>3985</v>
      </c>
      <c r="E680" s="1" t="s">
        <v>602</v>
      </c>
      <c r="F680" s="1" t="str">
        <f>VLOOKUP(Table715[[#This Row],[نام کارشناس دفتر فنی]],Table1[],3,0)</f>
        <v>کارشناس عمران،خدمات صنعتی و ترانسپورت</v>
      </c>
      <c r="G680" s="1" t="s">
        <v>63</v>
      </c>
      <c r="H680" s="1" t="str">
        <f>VLOOKUP(Table715[[#This Row],[نام شخص کارشناس نظارت]],Table1[],3,0)</f>
        <v>کارشناس عمران نظارت</v>
      </c>
      <c r="I680" s="1">
        <f>COUNTIF(Table2[کد سیستم],Table715[[#This Row],[کد سیستم]])</f>
        <v>1</v>
      </c>
    </row>
    <row r="681" spans="1:9" x14ac:dyDescent="0.25">
      <c r="A681" s="1">
        <v>680</v>
      </c>
      <c r="B681" s="1" t="s">
        <v>2904</v>
      </c>
      <c r="C681" s="1" t="s">
        <v>2904</v>
      </c>
      <c r="D681" s="1" t="s">
        <v>3985</v>
      </c>
      <c r="E681" s="1" t="s">
        <v>602</v>
      </c>
      <c r="F681" s="1" t="str">
        <f>VLOOKUP(Table715[[#This Row],[نام کارشناس دفتر فنی]],Table1[],3,0)</f>
        <v>کارشناس عمران،خدمات صنعتی و ترانسپورت</v>
      </c>
      <c r="G681" s="1" t="s">
        <v>63</v>
      </c>
      <c r="H681" s="1" t="str">
        <f>VLOOKUP(Table715[[#This Row],[نام شخص کارشناس نظارت]],Table1[],3,0)</f>
        <v>کارشناس عمران نظارت</v>
      </c>
      <c r="I681" s="1">
        <f>COUNTIF(Table2[کد سیستم],Table715[[#This Row],[کد سیستم]])</f>
        <v>1</v>
      </c>
    </row>
    <row r="682" spans="1:9" x14ac:dyDescent="0.25">
      <c r="A682" s="1">
        <v>681</v>
      </c>
      <c r="B682" s="1" t="s">
        <v>2906</v>
      </c>
      <c r="C682" s="1" t="s">
        <v>2906</v>
      </c>
      <c r="D682" s="1" t="s">
        <v>3985</v>
      </c>
      <c r="E682" s="1" t="s">
        <v>602</v>
      </c>
      <c r="F682" s="1" t="str">
        <f>VLOOKUP(Table715[[#This Row],[نام کارشناس دفتر فنی]],Table1[],3,0)</f>
        <v>کارشناس عمران،خدمات صنعتی و ترانسپورت</v>
      </c>
      <c r="G682" s="1" t="s">
        <v>63</v>
      </c>
      <c r="H682" s="1" t="str">
        <f>VLOOKUP(Table715[[#This Row],[نام شخص کارشناس نظارت]],Table1[],3,0)</f>
        <v>کارشناس عمران نظارت</v>
      </c>
      <c r="I682" s="1">
        <f>COUNTIF(Table2[کد سیستم],Table715[[#This Row],[کد سیستم]])</f>
        <v>1</v>
      </c>
    </row>
    <row r="683" spans="1:9" x14ac:dyDescent="0.25">
      <c r="A683" s="1">
        <v>682</v>
      </c>
      <c r="B683" s="1" t="s">
        <v>2908</v>
      </c>
      <c r="C683" s="1" t="s">
        <v>2908</v>
      </c>
      <c r="D683" s="1" t="s">
        <v>3985</v>
      </c>
      <c r="E683" s="1" t="s">
        <v>602</v>
      </c>
      <c r="F683" s="1" t="str">
        <f>VLOOKUP(Table715[[#This Row],[نام کارشناس دفتر فنی]],Table1[],3,0)</f>
        <v>کارشناس عمران،خدمات صنعتی و ترانسپورت</v>
      </c>
      <c r="G683" s="1" t="s">
        <v>63</v>
      </c>
      <c r="H683" s="1" t="str">
        <f>VLOOKUP(Table715[[#This Row],[نام شخص کارشناس نظارت]],Table1[],3,0)</f>
        <v>کارشناس عمران نظارت</v>
      </c>
      <c r="I683" s="1">
        <f>COUNTIF(Table2[کد سیستم],Table715[[#This Row],[کد سیستم]])</f>
        <v>1</v>
      </c>
    </row>
    <row r="684" spans="1:9" x14ac:dyDescent="0.25">
      <c r="A684" s="1">
        <v>683</v>
      </c>
      <c r="B684" s="1" t="s">
        <v>2910</v>
      </c>
      <c r="C684" s="1" t="s">
        <v>2910</v>
      </c>
      <c r="D684" s="1" t="s">
        <v>3985</v>
      </c>
      <c r="E684" s="1" t="s">
        <v>602</v>
      </c>
      <c r="F684" s="1" t="str">
        <f>VLOOKUP(Table715[[#This Row],[نام کارشناس دفتر فنی]],Table1[],3,0)</f>
        <v>کارشناس عمران،خدمات صنعتی و ترانسپورت</v>
      </c>
      <c r="G684" s="1" t="s">
        <v>63</v>
      </c>
      <c r="H684" s="1" t="str">
        <f>VLOOKUP(Table715[[#This Row],[نام شخص کارشناس نظارت]],Table1[],3,0)</f>
        <v>کارشناس عمران نظارت</v>
      </c>
      <c r="I684" s="1">
        <f>COUNTIF(Table2[کد سیستم],Table715[[#This Row],[کد سیستم]])</f>
        <v>1</v>
      </c>
    </row>
    <row r="685" spans="1:9" x14ac:dyDescent="0.25">
      <c r="A685" s="1">
        <v>684</v>
      </c>
      <c r="B685" s="1" t="s">
        <v>2912</v>
      </c>
      <c r="C685" s="1" t="s">
        <v>2912</v>
      </c>
      <c r="D685" s="1" t="s">
        <v>3985</v>
      </c>
      <c r="E685" s="1" t="s">
        <v>602</v>
      </c>
      <c r="F685" s="1" t="str">
        <f>VLOOKUP(Table715[[#This Row],[نام کارشناس دفتر فنی]],Table1[],3,0)</f>
        <v>کارشناس عمران،خدمات صنعتی و ترانسپورت</v>
      </c>
      <c r="G685" s="1" t="s">
        <v>63</v>
      </c>
      <c r="H685" s="1" t="str">
        <f>VLOOKUP(Table715[[#This Row],[نام شخص کارشناس نظارت]],Table1[],3,0)</f>
        <v>کارشناس عمران نظارت</v>
      </c>
      <c r="I685" s="1">
        <f>COUNTIF(Table2[کد سیستم],Table715[[#This Row],[کد سیستم]])</f>
        <v>1</v>
      </c>
    </row>
    <row r="686" spans="1:9" x14ac:dyDescent="0.25">
      <c r="A686" s="1">
        <v>685</v>
      </c>
      <c r="B686" s="1" t="s">
        <v>2914</v>
      </c>
      <c r="C686" s="1">
        <v>160</v>
      </c>
      <c r="D686" s="1" t="s">
        <v>3985</v>
      </c>
      <c r="E686" s="1" t="s">
        <v>602</v>
      </c>
      <c r="F686" s="1" t="str">
        <f>VLOOKUP(Table715[[#This Row],[نام کارشناس دفتر فنی]],Table1[],3,0)</f>
        <v>کارشناس عمران،خدمات صنعتی و ترانسپورت</v>
      </c>
      <c r="G686" s="1" t="s">
        <v>63</v>
      </c>
      <c r="H686" s="1" t="str">
        <f>VLOOKUP(Table715[[#This Row],[نام شخص کارشناس نظارت]],Table1[],3,0)</f>
        <v>کارشناس عمران نظارت</v>
      </c>
      <c r="I686" s="1">
        <f>COUNTIF(Table2[کد سیستم],Table715[[#This Row],[کد سیستم]])</f>
        <v>1</v>
      </c>
    </row>
    <row r="687" spans="1:9" x14ac:dyDescent="0.25">
      <c r="A687" s="1">
        <v>686</v>
      </c>
      <c r="B687" s="1" t="s">
        <v>2916</v>
      </c>
      <c r="C687" s="1">
        <v>200</v>
      </c>
      <c r="D687" s="1" t="s">
        <v>3985</v>
      </c>
      <c r="E687" s="1" t="s">
        <v>602</v>
      </c>
      <c r="F687" s="1" t="str">
        <f>VLOOKUP(Table715[[#This Row],[نام کارشناس دفتر فنی]],Table1[],3,0)</f>
        <v>کارشناس عمران،خدمات صنعتی و ترانسپورت</v>
      </c>
      <c r="G687" s="1" t="s">
        <v>63</v>
      </c>
      <c r="H687" s="1" t="str">
        <f>VLOOKUP(Table715[[#This Row],[نام شخص کارشناس نظارت]],Table1[],3,0)</f>
        <v>کارشناس عمران نظارت</v>
      </c>
      <c r="I687" s="1">
        <f>COUNTIF(Table2[کد سیستم],Table715[[#This Row],[کد سیستم]])</f>
        <v>1</v>
      </c>
    </row>
    <row r="688" spans="1:9" x14ac:dyDescent="0.25">
      <c r="A688" s="1">
        <v>687</v>
      </c>
      <c r="B688" s="1" t="s">
        <v>2918</v>
      </c>
      <c r="C688" s="1">
        <v>210</v>
      </c>
      <c r="D688" s="1" t="s">
        <v>3985</v>
      </c>
      <c r="E688" s="1" t="s">
        <v>602</v>
      </c>
      <c r="F688" s="1" t="str">
        <f>VLOOKUP(Table715[[#This Row],[نام کارشناس دفتر فنی]],Table1[],3,0)</f>
        <v>کارشناس عمران،خدمات صنعتی و ترانسپورت</v>
      </c>
      <c r="G688" s="1" t="s">
        <v>63</v>
      </c>
      <c r="H688" s="1" t="str">
        <f>VLOOKUP(Table715[[#This Row],[نام شخص کارشناس نظارت]],Table1[],3,0)</f>
        <v>کارشناس عمران نظارت</v>
      </c>
      <c r="I688" s="1">
        <f>COUNTIF(Table2[کد سیستم],Table715[[#This Row],[کد سیستم]])</f>
        <v>1</v>
      </c>
    </row>
    <row r="689" spans="1:9" x14ac:dyDescent="0.25">
      <c r="A689" s="1">
        <v>688</v>
      </c>
      <c r="B689" s="1" t="s">
        <v>2920</v>
      </c>
      <c r="C689" s="1">
        <v>300</v>
      </c>
      <c r="D689" s="1" t="s">
        <v>3985</v>
      </c>
      <c r="E689" s="1" t="s">
        <v>602</v>
      </c>
      <c r="F689" s="1" t="str">
        <f>VLOOKUP(Table715[[#This Row],[نام کارشناس دفتر فنی]],Table1[],3,0)</f>
        <v>کارشناس عمران،خدمات صنعتی و ترانسپورت</v>
      </c>
      <c r="G689" s="1" t="s">
        <v>63</v>
      </c>
      <c r="H689" s="1" t="str">
        <f>VLOOKUP(Table715[[#This Row],[نام شخص کارشناس نظارت]],Table1[],3,0)</f>
        <v>کارشناس عمران نظارت</v>
      </c>
      <c r="I689" s="1">
        <f>COUNTIF(Table2[کد سیستم],Table715[[#This Row],[کد سیستم]])</f>
        <v>1</v>
      </c>
    </row>
    <row r="690" spans="1:9" x14ac:dyDescent="0.25">
      <c r="A690" s="1">
        <v>689</v>
      </c>
      <c r="B690" s="1" t="s">
        <v>2922</v>
      </c>
      <c r="C690" s="1">
        <v>310</v>
      </c>
      <c r="D690" s="1" t="s">
        <v>3985</v>
      </c>
      <c r="E690" s="1" t="s">
        <v>602</v>
      </c>
      <c r="F690" s="1" t="str">
        <f>VLOOKUP(Table715[[#This Row],[نام کارشناس دفتر فنی]],Table1[],3,0)</f>
        <v>کارشناس عمران،خدمات صنعتی و ترانسپورت</v>
      </c>
      <c r="G690" s="1" t="s">
        <v>63</v>
      </c>
      <c r="H690" s="1" t="str">
        <f>VLOOKUP(Table715[[#This Row],[نام شخص کارشناس نظارت]],Table1[],3,0)</f>
        <v>کارشناس عمران نظارت</v>
      </c>
      <c r="I690" s="1">
        <f>COUNTIF(Table2[کد سیستم],Table715[[#This Row],[کد سیستم]])</f>
        <v>1</v>
      </c>
    </row>
    <row r="691" spans="1:9" x14ac:dyDescent="0.25">
      <c r="A691" s="1">
        <v>690</v>
      </c>
      <c r="B691" s="1" t="s">
        <v>2924</v>
      </c>
      <c r="C691" s="1">
        <v>330</v>
      </c>
      <c r="D691" s="1" t="s">
        <v>3985</v>
      </c>
      <c r="E691" s="1" t="s">
        <v>602</v>
      </c>
      <c r="F691" s="1" t="str">
        <f>VLOOKUP(Table715[[#This Row],[نام کارشناس دفتر فنی]],Table1[],3,0)</f>
        <v>کارشناس عمران،خدمات صنعتی و ترانسپورت</v>
      </c>
      <c r="G691" s="1" t="s">
        <v>63</v>
      </c>
      <c r="H691" s="1" t="str">
        <f>VLOOKUP(Table715[[#This Row],[نام شخص کارشناس نظارت]],Table1[],3,0)</f>
        <v>کارشناس عمران نظارت</v>
      </c>
      <c r="I691" s="1">
        <f>COUNTIF(Table2[کد سیستم],Table715[[#This Row],[کد سیستم]])</f>
        <v>1</v>
      </c>
    </row>
    <row r="692" spans="1:9" x14ac:dyDescent="0.25">
      <c r="A692" s="1">
        <v>691</v>
      </c>
      <c r="B692" s="1" t="s">
        <v>2926</v>
      </c>
      <c r="C692" s="1">
        <v>500</v>
      </c>
      <c r="D692" s="1" t="s">
        <v>3985</v>
      </c>
      <c r="E692" s="1" t="s">
        <v>602</v>
      </c>
      <c r="F692" s="1" t="str">
        <f>VLOOKUP(Table715[[#This Row],[نام کارشناس دفتر فنی]],Table1[],3,0)</f>
        <v>کارشناس عمران،خدمات صنعتی و ترانسپورت</v>
      </c>
      <c r="G692" s="1" t="s">
        <v>63</v>
      </c>
      <c r="H692" s="1" t="str">
        <f>VLOOKUP(Table715[[#This Row],[نام شخص کارشناس نظارت]],Table1[],3,0)</f>
        <v>کارشناس عمران نظارت</v>
      </c>
      <c r="I692" s="1">
        <f>COUNTIF(Table2[کد سیستم],Table715[[#This Row],[کد سیستم]])</f>
        <v>1</v>
      </c>
    </row>
    <row r="693" spans="1:9" x14ac:dyDescent="0.25">
      <c r="A693" s="1">
        <v>692</v>
      </c>
      <c r="B693" s="1" t="s">
        <v>2928</v>
      </c>
      <c r="C693" s="1">
        <v>510</v>
      </c>
      <c r="D693" s="1" t="s">
        <v>3985</v>
      </c>
      <c r="E693" s="1" t="s">
        <v>602</v>
      </c>
      <c r="F693" s="1" t="str">
        <f>VLOOKUP(Table715[[#This Row],[نام کارشناس دفتر فنی]],Table1[],3,0)</f>
        <v>کارشناس عمران،خدمات صنعتی و ترانسپورت</v>
      </c>
      <c r="G693" s="1" t="s">
        <v>63</v>
      </c>
      <c r="H693" s="1" t="str">
        <f>VLOOKUP(Table715[[#This Row],[نام شخص کارشناس نظارت]],Table1[],3,0)</f>
        <v>کارشناس عمران نظارت</v>
      </c>
      <c r="I693" s="1">
        <f>COUNTIF(Table2[کد سیستم],Table715[[#This Row],[کد سیستم]])</f>
        <v>1</v>
      </c>
    </row>
    <row r="694" spans="1:9" x14ac:dyDescent="0.25">
      <c r="A694" s="1">
        <v>693</v>
      </c>
      <c r="B694" s="1" t="s">
        <v>2930</v>
      </c>
      <c r="C694" s="1">
        <v>520</v>
      </c>
      <c r="D694" s="1" t="s">
        <v>3985</v>
      </c>
      <c r="E694" s="1" t="s">
        <v>602</v>
      </c>
      <c r="F694" s="1" t="str">
        <f>VLOOKUP(Table715[[#This Row],[نام کارشناس دفتر فنی]],Table1[],3,0)</f>
        <v>کارشناس عمران،خدمات صنعتی و ترانسپورت</v>
      </c>
      <c r="G694" s="1" t="s">
        <v>63</v>
      </c>
      <c r="H694" s="1" t="str">
        <f>VLOOKUP(Table715[[#This Row],[نام شخص کارشناس نظارت]],Table1[],3,0)</f>
        <v>کارشناس عمران نظارت</v>
      </c>
      <c r="I694" s="1">
        <f>COUNTIF(Table2[کد سیستم],Table715[[#This Row],[کد سیستم]])</f>
        <v>1</v>
      </c>
    </row>
    <row r="695" spans="1:9" x14ac:dyDescent="0.25">
      <c r="A695" s="1">
        <v>694</v>
      </c>
      <c r="B695" s="1" t="s">
        <v>2932</v>
      </c>
      <c r="C695" s="1">
        <v>600</v>
      </c>
      <c r="D695" s="1" t="s">
        <v>3985</v>
      </c>
      <c r="E695" s="1" t="s">
        <v>602</v>
      </c>
      <c r="F695" s="1" t="str">
        <f>VLOOKUP(Table715[[#This Row],[نام کارشناس دفتر فنی]],Table1[],3,0)</f>
        <v>کارشناس عمران،خدمات صنعتی و ترانسپورت</v>
      </c>
      <c r="G695" s="1" t="s">
        <v>63</v>
      </c>
      <c r="H695" s="1" t="str">
        <f>VLOOKUP(Table715[[#This Row],[نام شخص کارشناس نظارت]],Table1[],3,0)</f>
        <v>کارشناس عمران نظارت</v>
      </c>
      <c r="I695" s="1">
        <f>COUNTIF(Table2[کد سیستم],Table715[[#This Row],[کد سیستم]])</f>
        <v>1</v>
      </c>
    </row>
    <row r="696" spans="1:9" x14ac:dyDescent="0.25">
      <c r="A696" s="1">
        <v>695</v>
      </c>
      <c r="B696" s="1" t="s">
        <v>2934</v>
      </c>
      <c r="C696" s="1">
        <v>610</v>
      </c>
      <c r="D696" s="1" t="s">
        <v>3985</v>
      </c>
      <c r="E696" s="1" t="s">
        <v>602</v>
      </c>
      <c r="F696" s="1" t="str">
        <f>VLOOKUP(Table715[[#This Row],[نام کارشناس دفتر فنی]],Table1[],3,0)</f>
        <v>کارشناس عمران،خدمات صنعتی و ترانسپورت</v>
      </c>
      <c r="G696" s="1" t="s">
        <v>63</v>
      </c>
      <c r="H696" s="1" t="str">
        <f>VLOOKUP(Table715[[#This Row],[نام شخص کارشناس نظارت]],Table1[],3,0)</f>
        <v>کارشناس عمران نظارت</v>
      </c>
      <c r="I696" s="1">
        <f>COUNTIF(Table2[کد سیستم],Table715[[#This Row],[کد سیستم]])</f>
        <v>1</v>
      </c>
    </row>
    <row r="697" spans="1:9" x14ac:dyDescent="0.25">
      <c r="A697" s="1">
        <v>696</v>
      </c>
      <c r="B697" s="1" t="s">
        <v>2936</v>
      </c>
      <c r="C697" s="1">
        <v>620</v>
      </c>
      <c r="D697" s="1" t="s">
        <v>3985</v>
      </c>
      <c r="E697" s="1" t="s">
        <v>602</v>
      </c>
      <c r="F697" s="1" t="str">
        <f>VLOOKUP(Table715[[#This Row],[نام کارشناس دفتر فنی]],Table1[],3,0)</f>
        <v>کارشناس عمران،خدمات صنعتی و ترانسپورت</v>
      </c>
      <c r="G697" s="1" t="s">
        <v>63</v>
      </c>
      <c r="H697" s="1" t="str">
        <f>VLOOKUP(Table715[[#This Row],[نام شخص کارشناس نظارت]],Table1[],3,0)</f>
        <v>کارشناس عمران نظارت</v>
      </c>
      <c r="I697" s="1">
        <f>COUNTIF(Table2[کد سیستم],Table715[[#This Row],[کد سیستم]])</f>
        <v>1</v>
      </c>
    </row>
    <row r="698" spans="1:9" x14ac:dyDescent="0.25">
      <c r="A698" s="1">
        <v>697</v>
      </c>
      <c r="B698" s="1" t="s">
        <v>2938</v>
      </c>
      <c r="C698" s="1">
        <v>700</v>
      </c>
      <c r="D698" s="1" t="s">
        <v>3985</v>
      </c>
      <c r="E698" s="1" t="s">
        <v>602</v>
      </c>
      <c r="F698" s="1" t="str">
        <f>VLOOKUP(Table715[[#This Row],[نام کارشناس دفتر فنی]],Table1[],3,0)</f>
        <v>کارشناس عمران،خدمات صنعتی و ترانسپورت</v>
      </c>
      <c r="G698" s="1" t="s">
        <v>63</v>
      </c>
      <c r="H698" s="1" t="str">
        <f>VLOOKUP(Table715[[#This Row],[نام شخص کارشناس نظارت]],Table1[],3,0)</f>
        <v>کارشناس عمران نظارت</v>
      </c>
      <c r="I698" s="1">
        <f>COUNTIF(Table2[کد سیستم],Table715[[#This Row],[کد سیستم]])</f>
        <v>1</v>
      </c>
    </row>
    <row r="699" spans="1:9" x14ac:dyDescent="0.25">
      <c r="A699" s="1">
        <v>698</v>
      </c>
      <c r="B699" s="1" t="s">
        <v>2940</v>
      </c>
      <c r="C699" s="1">
        <v>710</v>
      </c>
      <c r="D699" s="1" t="s">
        <v>3985</v>
      </c>
      <c r="E699" s="1" t="s">
        <v>602</v>
      </c>
      <c r="F699" s="1" t="str">
        <f>VLOOKUP(Table715[[#This Row],[نام کارشناس دفتر فنی]],Table1[],3,0)</f>
        <v>کارشناس عمران،خدمات صنعتی و ترانسپورت</v>
      </c>
      <c r="G699" s="1" t="s">
        <v>63</v>
      </c>
      <c r="H699" s="1" t="str">
        <f>VLOOKUP(Table715[[#This Row],[نام شخص کارشناس نظارت]],Table1[],3,0)</f>
        <v>کارشناس عمران نظارت</v>
      </c>
      <c r="I699" s="1">
        <f>COUNTIF(Table2[کد سیستم],Table715[[#This Row],[کد سیستم]])</f>
        <v>1</v>
      </c>
    </row>
    <row r="700" spans="1:9" x14ac:dyDescent="0.25">
      <c r="A700" s="1">
        <v>699</v>
      </c>
      <c r="B700" s="1" t="s">
        <v>2942</v>
      </c>
      <c r="C700" s="1">
        <v>720</v>
      </c>
      <c r="D700" s="1" t="s">
        <v>3985</v>
      </c>
      <c r="E700" s="1" t="s">
        <v>602</v>
      </c>
      <c r="F700" s="1" t="str">
        <f>VLOOKUP(Table715[[#This Row],[نام کارشناس دفتر فنی]],Table1[],3,0)</f>
        <v>کارشناس عمران،خدمات صنعتی و ترانسپورت</v>
      </c>
      <c r="G700" s="1" t="s">
        <v>63</v>
      </c>
      <c r="H700" s="1" t="str">
        <f>VLOOKUP(Table715[[#This Row],[نام شخص کارشناس نظارت]],Table1[],3,0)</f>
        <v>کارشناس عمران نظارت</v>
      </c>
      <c r="I700" s="1">
        <f>COUNTIF(Table2[کد سیستم],Table715[[#This Row],[کد سیستم]])</f>
        <v>1</v>
      </c>
    </row>
    <row r="701" spans="1:9" x14ac:dyDescent="0.25">
      <c r="A701" s="1">
        <v>700</v>
      </c>
      <c r="B701" s="1" t="s">
        <v>2944</v>
      </c>
      <c r="C701" s="1">
        <v>730</v>
      </c>
      <c r="D701" s="1" t="s">
        <v>3985</v>
      </c>
      <c r="E701" s="1" t="s">
        <v>602</v>
      </c>
      <c r="F701" s="1" t="str">
        <f>VLOOKUP(Table715[[#This Row],[نام کارشناس دفتر فنی]],Table1[],3,0)</f>
        <v>کارشناس عمران،خدمات صنعتی و ترانسپورت</v>
      </c>
      <c r="G701" s="1" t="s">
        <v>63</v>
      </c>
      <c r="H701" s="1" t="str">
        <f>VLOOKUP(Table715[[#This Row],[نام شخص کارشناس نظارت]],Table1[],3,0)</f>
        <v>کارشناس عمران نظارت</v>
      </c>
      <c r="I701" s="1">
        <f>COUNTIF(Table2[کد سیستم],Table715[[#This Row],[کد سیستم]])</f>
        <v>1</v>
      </c>
    </row>
    <row r="702" spans="1:9" x14ac:dyDescent="0.25">
      <c r="A702" s="1">
        <v>701</v>
      </c>
      <c r="B702" s="1" t="s">
        <v>2946</v>
      </c>
      <c r="C702" s="1">
        <v>740</v>
      </c>
      <c r="D702" s="1" t="s">
        <v>3985</v>
      </c>
      <c r="E702" s="1" t="s">
        <v>602</v>
      </c>
      <c r="F702" s="1" t="str">
        <f>VLOOKUP(Table715[[#This Row],[نام کارشناس دفتر فنی]],Table1[],3,0)</f>
        <v>کارشناس عمران،خدمات صنعتی و ترانسپورت</v>
      </c>
      <c r="G702" s="1" t="s">
        <v>63</v>
      </c>
      <c r="H702" s="1" t="str">
        <f>VLOOKUP(Table715[[#This Row],[نام شخص کارشناس نظارت]],Table1[],3,0)</f>
        <v>کارشناس عمران نظارت</v>
      </c>
      <c r="I702" s="1">
        <f>COUNTIF(Table2[کد سیستم],Table715[[#This Row],[کد سیستم]])</f>
        <v>1</v>
      </c>
    </row>
    <row r="703" spans="1:9" x14ac:dyDescent="0.25">
      <c r="A703" s="1">
        <v>702</v>
      </c>
      <c r="B703" s="1" t="s">
        <v>2948</v>
      </c>
      <c r="C703" s="1">
        <v>800</v>
      </c>
      <c r="D703" s="1" t="s">
        <v>3985</v>
      </c>
      <c r="E703" s="1" t="s">
        <v>602</v>
      </c>
      <c r="F703" s="1" t="str">
        <f>VLOOKUP(Table715[[#This Row],[نام کارشناس دفتر فنی]],Table1[],3,0)</f>
        <v>کارشناس عمران،خدمات صنعتی و ترانسپورت</v>
      </c>
      <c r="G703" s="1" t="s">
        <v>63</v>
      </c>
      <c r="H703" s="1" t="str">
        <f>VLOOKUP(Table715[[#This Row],[نام شخص کارشناس نظارت]],Table1[],3,0)</f>
        <v>کارشناس عمران نظارت</v>
      </c>
      <c r="I703" s="1">
        <f>COUNTIF(Table2[کد سیستم],Table715[[#This Row],[کد سیستم]])</f>
        <v>1</v>
      </c>
    </row>
    <row r="704" spans="1:9" x14ac:dyDescent="0.25">
      <c r="A704" s="1">
        <v>703</v>
      </c>
      <c r="B704" s="1" t="s">
        <v>2950</v>
      </c>
      <c r="C704" s="1">
        <v>810</v>
      </c>
      <c r="D704" s="1" t="s">
        <v>3985</v>
      </c>
      <c r="E704" s="1" t="s">
        <v>602</v>
      </c>
      <c r="F704" s="1" t="str">
        <f>VLOOKUP(Table715[[#This Row],[نام کارشناس دفتر فنی]],Table1[],3,0)</f>
        <v>کارشناس عمران،خدمات صنعتی و ترانسپورت</v>
      </c>
      <c r="G704" s="1" t="s">
        <v>63</v>
      </c>
      <c r="H704" s="1" t="str">
        <f>VLOOKUP(Table715[[#This Row],[نام شخص کارشناس نظارت]],Table1[],3,0)</f>
        <v>کارشناس عمران نظارت</v>
      </c>
      <c r="I704" s="1">
        <f>COUNTIF(Table2[کد سیستم],Table715[[#This Row],[کد سیستم]])</f>
        <v>1</v>
      </c>
    </row>
    <row r="705" spans="1:9" x14ac:dyDescent="0.25">
      <c r="A705" s="1">
        <v>704</v>
      </c>
      <c r="B705" s="1" t="s">
        <v>2952</v>
      </c>
      <c r="C705" s="1">
        <v>820</v>
      </c>
      <c r="D705" s="1" t="s">
        <v>3985</v>
      </c>
      <c r="E705" s="1" t="s">
        <v>602</v>
      </c>
      <c r="F705" s="1" t="str">
        <f>VLOOKUP(Table715[[#This Row],[نام کارشناس دفتر فنی]],Table1[],3,0)</f>
        <v>کارشناس عمران،خدمات صنعتی و ترانسپورت</v>
      </c>
      <c r="G705" s="1" t="s">
        <v>63</v>
      </c>
      <c r="H705" s="1" t="str">
        <f>VLOOKUP(Table715[[#This Row],[نام شخص کارشناس نظارت]],Table1[],3,0)</f>
        <v>کارشناس عمران نظارت</v>
      </c>
      <c r="I705" s="1">
        <f>COUNTIF(Table2[کد سیستم],Table715[[#This Row],[کد سیستم]])</f>
        <v>1</v>
      </c>
    </row>
    <row r="706" spans="1:9" x14ac:dyDescent="0.25">
      <c r="A706" s="1">
        <v>705</v>
      </c>
      <c r="B706" s="1" t="s">
        <v>2954</v>
      </c>
      <c r="C706" s="1">
        <v>830</v>
      </c>
      <c r="D706" s="1" t="s">
        <v>3985</v>
      </c>
      <c r="E706" s="1" t="s">
        <v>602</v>
      </c>
      <c r="F706" s="1" t="str">
        <f>VLOOKUP(Table715[[#This Row],[نام کارشناس دفتر فنی]],Table1[],3,0)</f>
        <v>کارشناس عمران،خدمات صنعتی و ترانسپورت</v>
      </c>
      <c r="G706" s="1" t="s">
        <v>63</v>
      </c>
      <c r="H706" s="1" t="str">
        <f>VLOOKUP(Table715[[#This Row],[نام شخص کارشناس نظارت]],Table1[],3,0)</f>
        <v>کارشناس عمران نظارت</v>
      </c>
      <c r="I706" s="1">
        <f>COUNTIF(Table2[کد سیستم],Table715[[#This Row],[کد سیستم]])</f>
        <v>1</v>
      </c>
    </row>
    <row r="707" spans="1:9" x14ac:dyDescent="0.25">
      <c r="A707" s="1">
        <v>706</v>
      </c>
      <c r="B707" s="1" t="s">
        <v>2956</v>
      </c>
      <c r="C707" s="1">
        <v>900</v>
      </c>
      <c r="D707" s="1" t="s">
        <v>3985</v>
      </c>
      <c r="E707" s="1" t="s">
        <v>602</v>
      </c>
      <c r="F707" s="1" t="str">
        <f>VLOOKUP(Table715[[#This Row],[نام کارشناس دفتر فنی]],Table1[],3,0)</f>
        <v>کارشناس عمران،خدمات صنعتی و ترانسپورت</v>
      </c>
      <c r="G707" s="1" t="s">
        <v>63</v>
      </c>
      <c r="H707" s="1" t="str">
        <f>VLOOKUP(Table715[[#This Row],[نام شخص کارشناس نظارت]],Table1[],3,0)</f>
        <v>کارشناس عمران نظارت</v>
      </c>
      <c r="I707" s="1">
        <f>COUNTIF(Table2[کد سیستم],Table715[[#This Row],[کد سیستم]])</f>
        <v>1</v>
      </c>
    </row>
    <row r="708" spans="1:9" x14ac:dyDescent="0.25">
      <c r="A708" s="1">
        <v>707</v>
      </c>
      <c r="B708" s="1" t="s">
        <v>2958</v>
      </c>
      <c r="C708" s="1">
        <v>910</v>
      </c>
      <c r="D708" s="1" t="s">
        <v>3985</v>
      </c>
      <c r="E708" s="1" t="s">
        <v>602</v>
      </c>
      <c r="F708" s="1" t="str">
        <f>VLOOKUP(Table715[[#This Row],[نام کارشناس دفتر فنی]],Table1[],3,0)</f>
        <v>کارشناس عمران،خدمات صنعتی و ترانسپورت</v>
      </c>
      <c r="G708" s="1" t="s">
        <v>63</v>
      </c>
      <c r="H708" s="1" t="str">
        <f>VLOOKUP(Table715[[#This Row],[نام شخص کارشناس نظارت]],Table1[],3,0)</f>
        <v>کارشناس عمران نظارت</v>
      </c>
      <c r="I708" s="1">
        <f>COUNTIF(Table2[کد سیستم],Table715[[#This Row],[کد سیستم]])</f>
        <v>1</v>
      </c>
    </row>
    <row r="709" spans="1:9" x14ac:dyDescent="0.25">
      <c r="A709" s="1">
        <v>708</v>
      </c>
      <c r="B709" s="1" t="s">
        <v>2960</v>
      </c>
      <c r="C709" s="1">
        <v>920</v>
      </c>
      <c r="D709" s="1" t="s">
        <v>3985</v>
      </c>
      <c r="E709" s="1" t="s">
        <v>602</v>
      </c>
      <c r="F709" s="1" t="str">
        <f>VLOOKUP(Table715[[#This Row],[نام کارشناس دفتر فنی]],Table1[],3,0)</f>
        <v>کارشناس عمران،خدمات صنعتی و ترانسپورت</v>
      </c>
      <c r="G709" s="1" t="s">
        <v>63</v>
      </c>
      <c r="H709" s="1" t="str">
        <f>VLOOKUP(Table715[[#This Row],[نام شخص کارشناس نظارت]],Table1[],3,0)</f>
        <v>کارشناس عمران نظارت</v>
      </c>
      <c r="I709" s="1">
        <f>COUNTIF(Table2[کد سیستم],Table715[[#This Row],[کد سیستم]])</f>
        <v>1</v>
      </c>
    </row>
    <row r="710" spans="1:9" x14ac:dyDescent="0.25">
      <c r="A710" s="1">
        <v>709</v>
      </c>
      <c r="B710" s="1" t="s">
        <v>2962</v>
      </c>
      <c r="C710" s="1">
        <v>930</v>
      </c>
      <c r="D710" s="1" t="s">
        <v>3985</v>
      </c>
      <c r="E710" s="1" t="s">
        <v>602</v>
      </c>
      <c r="F710" s="1" t="str">
        <f>VLOOKUP(Table715[[#This Row],[نام کارشناس دفتر فنی]],Table1[],3,0)</f>
        <v>کارشناس عمران،خدمات صنعتی و ترانسپورت</v>
      </c>
      <c r="G710" s="1" t="s">
        <v>63</v>
      </c>
      <c r="H710" s="1" t="str">
        <f>VLOOKUP(Table715[[#This Row],[نام شخص کارشناس نظارت]],Table1[],3,0)</f>
        <v>کارشناس عمران نظارت</v>
      </c>
      <c r="I710" s="1">
        <f>COUNTIF(Table2[کد سیستم],Table715[[#This Row],[کد سیستم]])</f>
        <v>1</v>
      </c>
    </row>
    <row r="711" spans="1:9" x14ac:dyDescent="0.25">
      <c r="A711" s="1">
        <v>710</v>
      </c>
      <c r="B711" s="1" t="s">
        <v>2964</v>
      </c>
      <c r="C711" s="1">
        <v>940</v>
      </c>
      <c r="D711" s="1" t="s">
        <v>3985</v>
      </c>
      <c r="E711" s="1" t="s">
        <v>602</v>
      </c>
      <c r="F711" s="1" t="str">
        <f>VLOOKUP(Table715[[#This Row],[نام کارشناس دفتر فنی]],Table1[],3,0)</f>
        <v>کارشناس عمران،خدمات صنعتی و ترانسپورت</v>
      </c>
      <c r="G711" s="1" t="s">
        <v>63</v>
      </c>
      <c r="H711" s="1" t="str">
        <f>VLOOKUP(Table715[[#This Row],[نام شخص کارشناس نظارت]],Table1[],3,0)</f>
        <v>کارشناس عمران نظارت</v>
      </c>
      <c r="I711" s="1">
        <f>COUNTIF(Table2[کد سیستم],Table715[[#This Row],[کد سیستم]])</f>
        <v>1</v>
      </c>
    </row>
    <row r="712" spans="1:9" x14ac:dyDescent="0.25">
      <c r="A712" s="1">
        <v>711</v>
      </c>
      <c r="B712" s="1" t="s">
        <v>2966</v>
      </c>
      <c r="C712" s="1">
        <v>950</v>
      </c>
      <c r="D712" s="1" t="s">
        <v>3985</v>
      </c>
      <c r="E712" s="1" t="s">
        <v>602</v>
      </c>
      <c r="F712" s="1" t="str">
        <f>VLOOKUP(Table715[[#This Row],[نام کارشناس دفتر فنی]],Table1[],3,0)</f>
        <v>کارشناس عمران،خدمات صنعتی و ترانسپورت</v>
      </c>
      <c r="G712" s="1" t="s">
        <v>63</v>
      </c>
      <c r="H712" s="1" t="str">
        <f>VLOOKUP(Table715[[#This Row],[نام شخص کارشناس نظارت]],Table1[],3,0)</f>
        <v>کارشناس عمران نظارت</v>
      </c>
      <c r="I712" s="1">
        <f>COUNTIF(Table2[کد سیستم],Table715[[#This Row],[کد سیستم]])</f>
        <v>1</v>
      </c>
    </row>
    <row r="713" spans="1:9" x14ac:dyDescent="0.25">
      <c r="A713" s="1">
        <v>712</v>
      </c>
      <c r="B713" s="1" t="s">
        <v>2968</v>
      </c>
      <c r="C713" s="1" t="s">
        <v>2969</v>
      </c>
      <c r="D713" s="1" t="s">
        <v>3985</v>
      </c>
      <c r="E713" s="1" t="s">
        <v>602</v>
      </c>
      <c r="F713" s="1" t="str">
        <f>VLOOKUP(Table715[[#This Row],[نام کارشناس دفتر فنی]],Table1[],3,0)</f>
        <v>کارشناس عمران،خدمات صنعتی و ترانسپورت</v>
      </c>
      <c r="G713" s="1" t="s">
        <v>63</v>
      </c>
      <c r="H713" s="1" t="str">
        <f>VLOOKUP(Table715[[#This Row],[نام شخص کارشناس نظارت]],Table1[],3,0)</f>
        <v>کارشناس عمران نظارت</v>
      </c>
      <c r="I713" s="1">
        <f>COUNTIF(Table2[کد سیستم],Table715[[#This Row],[کد سیستم]])</f>
        <v>1</v>
      </c>
    </row>
    <row r="714" spans="1:9" x14ac:dyDescent="0.25">
      <c r="A714" s="1">
        <v>713</v>
      </c>
      <c r="B714" s="1" t="s">
        <v>2971</v>
      </c>
      <c r="C714" s="1" t="s">
        <v>2971</v>
      </c>
      <c r="D714" s="1" t="s">
        <v>3985</v>
      </c>
      <c r="E714" s="1" t="s">
        <v>602</v>
      </c>
      <c r="F714" s="1" t="str">
        <f>VLOOKUP(Table715[[#This Row],[نام کارشناس دفتر فنی]],Table1[],3,0)</f>
        <v>کارشناس عمران،خدمات صنعتی و ترانسپورت</v>
      </c>
      <c r="G714" s="1" t="s">
        <v>63</v>
      </c>
      <c r="H714" s="1" t="str">
        <f>VLOOKUP(Table715[[#This Row],[نام شخص کارشناس نظارت]],Table1[],3,0)</f>
        <v>کارشناس عمران نظارت</v>
      </c>
      <c r="I714" s="1">
        <f>COUNTIF(Table2[کد سیستم],Table715[[#This Row],[کد سیستم]])</f>
        <v>1</v>
      </c>
    </row>
    <row r="715" spans="1:9" x14ac:dyDescent="0.25">
      <c r="A715" s="1">
        <v>714</v>
      </c>
      <c r="B715" s="1" t="s">
        <v>2973</v>
      </c>
      <c r="C715" s="1" t="s">
        <v>2973</v>
      </c>
      <c r="D715" s="1" t="s">
        <v>3985</v>
      </c>
      <c r="E715" s="1" t="s">
        <v>602</v>
      </c>
      <c r="F715" s="1" t="str">
        <f>VLOOKUP(Table715[[#This Row],[نام کارشناس دفتر فنی]],Table1[],3,0)</f>
        <v>کارشناس عمران،خدمات صنعتی و ترانسپورت</v>
      </c>
      <c r="G715" s="1" t="s">
        <v>63</v>
      </c>
      <c r="H715" s="1" t="str">
        <f>VLOOKUP(Table715[[#This Row],[نام شخص کارشناس نظارت]],Table1[],3,0)</f>
        <v>کارشناس عمران نظارت</v>
      </c>
      <c r="I715" s="1">
        <f>COUNTIF(Table2[کد سیستم],Table715[[#This Row],[کد سیستم]])</f>
        <v>1</v>
      </c>
    </row>
    <row r="716" spans="1:9" x14ac:dyDescent="0.25">
      <c r="A716" s="1">
        <v>715</v>
      </c>
      <c r="B716" s="1" t="s">
        <v>2975</v>
      </c>
      <c r="C716" s="1" t="s">
        <v>2975</v>
      </c>
      <c r="D716" s="1" t="s">
        <v>3985</v>
      </c>
      <c r="E716" s="1" t="s">
        <v>602</v>
      </c>
      <c r="F716" s="1" t="str">
        <f>VLOOKUP(Table715[[#This Row],[نام کارشناس دفتر فنی]],Table1[],3,0)</f>
        <v>کارشناس عمران،خدمات صنعتی و ترانسپورت</v>
      </c>
      <c r="G716" s="1" t="s">
        <v>63</v>
      </c>
      <c r="H716" s="1" t="str">
        <f>VLOOKUP(Table715[[#This Row],[نام شخص کارشناس نظارت]],Table1[],3,0)</f>
        <v>کارشناس عمران نظارت</v>
      </c>
      <c r="I716" s="1">
        <f>COUNTIF(Table2[کد سیستم],Table715[[#This Row],[کد سیستم]])</f>
        <v>1</v>
      </c>
    </row>
    <row r="717" spans="1:9" x14ac:dyDescent="0.25">
      <c r="A717" s="1">
        <v>716</v>
      </c>
      <c r="B717" s="1" t="s">
        <v>2977</v>
      </c>
      <c r="C717" s="1" t="s">
        <v>2978</v>
      </c>
      <c r="D717" s="1" t="s">
        <v>3985</v>
      </c>
      <c r="E717" s="1" t="s">
        <v>602</v>
      </c>
      <c r="F717" s="1" t="str">
        <f>VLOOKUP(Table715[[#This Row],[نام کارشناس دفتر فنی]],Table1[],3,0)</f>
        <v>کارشناس عمران،خدمات صنعتی و ترانسپورت</v>
      </c>
      <c r="G717" s="1" t="s">
        <v>63</v>
      </c>
      <c r="H717" s="1" t="str">
        <f>VLOOKUP(Table715[[#This Row],[نام شخص کارشناس نظارت]],Table1[],3,0)</f>
        <v>کارشناس عمران نظارت</v>
      </c>
      <c r="I717" s="1">
        <f>COUNTIF(Table2[کد سیستم],Table715[[#This Row],[کد سیستم]])</f>
        <v>1</v>
      </c>
    </row>
    <row r="718" spans="1:9" x14ac:dyDescent="0.25">
      <c r="A718" s="1">
        <v>717</v>
      </c>
      <c r="B718" s="1" t="s">
        <v>2980</v>
      </c>
      <c r="C718" s="1" t="s">
        <v>2981</v>
      </c>
      <c r="D718" s="1" t="s">
        <v>3985</v>
      </c>
      <c r="E718" s="1" t="s">
        <v>602</v>
      </c>
      <c r="F718" s="1" t="str">
        <f>VLOOKUP(Table715[[#This Row],[نام کارشناس دفتر فنی]],Table1[],3,0)</f>
        <v>کارشناس عمران،خدمات صنعتی و ترانسپورت</v>
      </c>
      <c r="G718" s="1" t="s">
        <v>63</v>
      </c>
      <c r="H718" s="1" t="str">
        <f>VLOOKUP(Table715[[#This Row],[نام شخص کارشناس نظارت]],Table1[],3,0)</f>
        <v>کارشناس عمران نظارت</v>
      </c>
      <c r="I718" s="1">
        <f>COUNTIF(Table2[کد سیستم],Table715[[#This Row],[کد سیستم]])</f>
        <v>1</v>
      </c>
    </row>
    <row r="719" spans="1:9" x14ac:dyDescent="0.25">
      <c r="A719" s="1">
        <v>718</v>
      </c>
      <c r="B719" s="1" t="s">
        <v>2983</v>
      </c>
      <c r="C719" s="1" t="s">
        <v>2984</v>
      </c>
      <c r="D719" s="1" t="s">
        <v>3985</v>
      </c>
      <c r="E719" s="1" t="s">
        <v>602</v>
      </c>
      <c r="F719" s="1" t="str">
        <f>VLOOKUP(Table715[[#This Row],[نام کارشناس دفتر فنی]],Table1[],3,0)</f>
        <v>کارشناس عمران،خدمات صنعتی و ترانسپورت</v>
      </c>
      <c r="G719" s="1" t="s">
        <v>63</v>
      </c>
      <c r="H719" s="1" t="str">
        <f>VLOOKUP(Table715[[#This Row],[نام شخص کارشناس نظارت]],Table1[],3,0)</f>
        <v>کارشناس عمران نظارت</v>
      </c>
      <c r="I719" s="1">
        <f>COUNTIF(Table2[کد سیستم],Table715[[#This Row],[کد سیستم]])</f>
        <v>1</v>
      </c>
    </row>
    <row r="720" spans="1:9" x14ac:dyDescent="0.25">
      <c r="A720" s="1">
        <v>719</v>
      </c>
      <c r="B720" s="1" t="s">
        <v>2986</v>
      </c>
      <c r="C720" s="1" t="s">
        <v>2987</v>
      </c>
      <c r="D720" s="1" t="s">
        <v>3985</v>
      </c>
      <c r="E720" s="1" t="s">
        <v>602</v>
      </c>
      <c r="F720" s="1" t="str">
        <f>VLOOKUP(Table715[[#This Row],[نام کارشناس دفتر فنی]],Table1[],3,0)</f>
        <v>کارشناس عمران،خدمات صنعتی و ترانسپورت</v>
      </c>
      <c r="G720" s="1" t="s">
        <v>63</v>
      </c>
      <c r="H720" s="1" t="str">
        <f>VLOOKUP(Table715[[#This Row],[نام شخص کارشناس نظارت]],Table1[],3,0)</f>
        <v>کارشناس عمران نظارت</v>
      </c>
      <c r="I720" s="1">
        <f>COUNTIF(Table2[کد سیستم],Table715[[#This Row],[کد سیستم]])</f>
        <v>1</v>
      </c>
    </row>
    <row r="721" spans="1:9" x14ac:dyDescent="0.25">
      <c r="A721" s="1">
        <v>720</v>
      </c>
      <c r="B721" s="1" t="s">
        <v>2990</v>
      </c>
      <c r="C721" s="1" t="s">
        <v>2991</v>
      </c>
      <c r="D721" s="1" t="s">
        <v>3985</v>
      </c>
      <c r="E721" s="1" t="s">
        <v>602</v>
      </c>
      <c r="F721" s="1" t="str">
        <f>VLOOKUP(Table715[[#This Row],[نام کارشناس دفتر فنی]],Table1[],3,0)</f>
        <v>کارشناس عمران،خدمات صنعتی و ترانسپورت</v>
      </c>
      <c r="G721" s="1" t="s">
        <v>63</v>
      </c>
      <c r="H721" s="1" t="str">
        <f>VLOOKUP(Table715[[#This Row],[نام شخص کارشناس نظارت]],Table1[],3,0)</f>
        <v>کارشناس عمران نظارت</v>
      </c>
      <c r="I721" s="1">
        <f>COUNTIF(Table2[کد سیستم],Table715[[#This Row],[کد سیستم]])</f>
        <v>1</v>
      </c>
    </row>
    <row r="722" spans="1:9" x14ac:dyDescent="0.25">
      <c r="A722" s="1">
        <v>721</v>
      </c>
      <c r="B722" s="1" t="s">
        <v>2993</v>
      </c>
      <c r="C722" s="1" t="s">
        <v>2994</v>
      </c>
      <c r="D722" s="1" t="s">
        <v>3985</v>
      </c>
      <c r="E722" s="1" t="s">
        <v>602</v>
      </c>
      <c r="F722" s="1" t="str">
        <f>VLOOKUP(Table715[[#This Row],[نام کارشناس دفتر فنی]],Table1[],3,0)</f>
        <v>کارشناس عمران،خدمات صنعتی و ترانسپورت</v>
      </c>
      <c r="G722" s="1" t="s">
        <v>63</v>
      </c>
      <c r="H722" s="1" t="str">
        <f>VLOOKUP(Table715[[#This Row],[نام شخص کارشناس نظارت]],Table1[],3,0)</f>
        <v>کارشناس عمران نظارت</v>
      </c>
      <c r="I722" s="1">
        <f>COUNTIF(Table2[کد سیستم],Table715[[#This Row],[کد سیستم]])</f>
        <v>1</v>
      </c>
    </row>
    <row r="723" spans="1:9" x14ac:dyDescent="0.25">
      <c r="A723" s="1">
        <v>722</v>
      </c>
      <c r="B723" s="1" t="s">
        <v>2996</v>
      </c>
      <c r="C723" s="1" t="s">
        <v>2996</v>
      </c>
      <c r="D723" s="1" t="s">
        <v>3985</v>
      </c>
      <c r="E723" s="1" t="s">
        <v>602</v>
      </c>
      <c r="F723" s="1" t="str">
        <f>VLOOKUP(Table715[[#This Row],[نام کارشناس دفتر فنی]],Table1[],3,0)</f>
        <v>کارشناس عمران،خدمات صنعتی و ترانسپورت</v>
      </c>
      <c r="G723" s="1" t="s">
        <v>63</v>
      </c>
      <c r="H723" s="1" t="str">
        <f>VLOOKUP(Table715[[#This Row],[نام شخص کارشناس نظارت]],Table1[],3,0)</f>
        <v>کارشناس عمران نظارت</v>
      </c>
      <c r="I723" s="1">
        <f>COUNTIF(Table2[کد سیستم],Table715[[#This Row],[کد سیستم]])</f>
        <v>1</v>
      </c>
    </row>
    <row r="724" spans="1:9" x14ac:dyDescent="0.25">
      <c r="A724" s="1">
        <v>723</v>
      </c>
      <c r="B724" s="1" t="s">
        <v>2998</v>
      </c>
      <c r="C724" s="1" t="s">
        <v>2999</v>
      </c>
      <c r="D724" s="1" t="s">
        <v>3985</v>
      </c>
      <c r="E724" s="1" t="s">
        <v>602</v>
      </c>
      <c r="F724" s="1" t="str">
        <f>VLOOKUP(Table715[[#This Row],[نام کارشناس دفتر فنی]],Table1[],3,0)</f>
        <v>کارشناس عمران،خدمات صنعتی و ترانسپورت</v>
      </c>
      <c r="G724" s="1" t="s">
        <v>63</v>
      </c>
      <c r="H724" s="1" t="str">
        <f>VLOOKUP(Table715[[#This Row],[نام شخص کارشناس نظارت]],Table1[],3,0)</f>
        <v>کارشناس عمران نظارت</v>
      </c>
      <c r="I724" s="1">
        <f>COUNTIF(Table2[کد سیستم],Table715[[#This Row],[کد سیستم]])</f>
        <v>1</v>
      </c>
    </row>
    <row r="725" spans="1:9" x14ac:dyDescent="0.25">
      <c r="A725" s="1">
        <v>724</v>
      </c>
      <c r="B725" s="1" t="s">
        <v>3001</v>
      </c>
      <c r="C725" s="1" t="s">
        <v>3001</v>
      </c>
      <c r="D725" s="1" t="s">
        <v>3985</v>
      </c>
      <c r="E725" s="1" t="s">
        <v>602</v>
      </c>
      <c r="F725" s="1" t="str">
        <f>VLOOKUP(Table715[[#This Row],[نام کارشناس دفتر فنی]],Table1[],3,0)</f>
        <v>کارشناس عمران،خدمات صنعتی و ترانسپورت</v>
      </c>
      <c r="G725" s="1" t="s">
        <v>63</v>
      </c>
      <c r="H725" s="1" t="str">
        <f>VLOOKUP(Table715[[#This Row],[نام شخص کارشناس نظارت]],Table1[],3,0)</f>
        <v>کارشناس عمران نظارت</v>
      </c>
      <c r="I725" s="1">
        <f>COUNTIF(Table2[کد سیستم],Table715[[#This Row],[کد سیستم]])</f>
        <v>1</v>
      </c>
    </row>
    <row r="726" spans="1:9" x14ac:dyDescent="0.25">
      <c r="A726" s="1">
        <v>725</v>
      </c>
      <c r="B726" s="1" t="s">
        <v>3003</v>
      </c>
      <c r="C726" s="1" t="s">
        <v>3003</v>
      </c>
      <c r="D726" s="1" t="s">
        <v>3985</v>
      </c>
      <c r="E726" s="1" t="s">
        <v>602</v>
      </c>
      <c r="F726" s="1" t="str">
        <f>VLOOKUP(Table715[[#This Row],[نام کارشناس دفتر فنی]],Table1[],3,0)</f>
        <v>کارشناس عمران،خدمات صنعتی و ترانسپورت</v>
      </c>
      <c r="G726" s="1" t="s">
        <v>63</v>
      </c>
      <c r="H726" s="1" t="str">
        <f>VLOOKUP(Table715[[#This Row],[نام شخص کارشناس نظارت]],Table1[],3,0)</f>
        <v>کارشناس عمران نظارت</v>
      </c>
      <c r="I726" s="1">
        <f>COUNTIF(Table2[کد سیستم],Table715[[#This Row],[کد سیستم]])</f>
        <v>1</v>
      </c>
    </row>
    <row r="727" spans="1:9" x14ac:dyDescent="0.25">
      <c r="A727" s="1">
        <v>726</v>
      </c>
      <c r="B727" s="1" t="s">
        <v>3005</v>
      </c>
      <c r="C727" s="1" t="s">
        <v>3005</v>
      </c>
      <c r="D727" s="1" t="s">
        <v>3985</v>
      </c>
      <c r="E727" s="1" t="s">
        <v>602</v>
      </c>
      <c r="F727" s="1" t="str">
        <f>VLOOKUP(Table715[[#This Row],[نام کارشناس دفتر فنی]],Table1[],3,0)</f>
        <v>کارشناس عمران،خدمات صنعتی و ترانسپورت</v>
      </c>
      <c r="G727" s="1" t="s">
        <v>63</v>
      </c>
      <c r="H727" s="1" t="str">
        <f>VLOOKUP(Table715[[#This Row],[نام شخص کارشناس نظارت]],Table1[],3,0)</f>
        <v>کارشناس عمران نظارت</v>
      </c>
      <c r="I727" s="1">
        <f>COUNTIF(Table2[کد سیستم],Table715[[#This Row],[کد سیستم]])</f>
        <v>1</v>
      </c>
    </row>
    <row r="728" spans="1:9" x14ac:dyDescent="0.25">
      <c r="A728" s="1">
        <v>727</v>
      </c>
      <c r="B728" s="1" t="s">
        <v>3007</v>
      </c>
      <c r="C728" s="1" t="s">
        <v>3008</v>
      </c>
      <c r="D728" s="1" t="s">
        <v>3985</v>
      </c>
      <c r="E728" s="1" t="s">
        <v>602</v>
      </c>
      <c r="F728" s="1" t="str">
        <f>VLOOKUP(Table715[[#This Row],[نام کارشناس دفتر فنی]],Table1[],3,0)</f>
        <v>کارشناس عمران،خدمات صنعتی و ترانسپورت</v>
      </c>
      <c r="G728" s="1" t="s">
        <v>63</v>
      </c>
      <c r="H728" s="1" t="str">
        <f>VLOOKUP(Table715[[#This Row],[نام شخص کارشناس نظارت]],Table1[],3,0)</f>
        <v>کارشناس عمران نظارت</v>
      </c>
      <c r="I728" s="1">
        <f>COUNTIF(Table2[کد سیستم],Table715[[#This Row],[کد سیستم]])</f>
        <v>1</v>
      </c>
    </row>
    <row r="729" spans="1:9" x14ac:dyDescent="0.25">
      <c r="A729" s="1">
        <v>728</v>
      </c>
      <c r="B729" s="1" t="s">
        <v>3010</v>
      </c>
      <c r="C729" s="1" t="s">
        <v>3011</v>
      </c>
      <c r="D729" s="1" t="s">
        <v>3985</v>
      </c>
      <c r="E729" s="1" t="s">
        <v>602</v>
      </c>
      <c r="F729" s="1" t="str">
        <f>VLOOKUP(Table715[[#This Row],[نام کارشناس دفتر فنی]],Table1[],3,0)</f>
        <v>کارشناس عمران،خدمات صنعتی و ترانسپورت</v>
      </c>
      <c r="G729" s="1" t="s">
        <v>63</v>
      </c>
      <c r="H729" s="1" t="str">
        <f>VLOOKUP(Table715[[#This Row],[نام شخص کارشناس نظارت]],Table1[],3,0)</f>
        <v>کارشناس عمران نظارت</v>
      </c>
      <c r="I729" s="1">
        <f>COUNTIF(Table2[کد سیستم],Table715[[#This Row],[کد سیستم]])</f>
        <v>1</v>
      </c>
    </row>
    <row r="730" spans="1:9" x14ac:dyDescent="0.25">
      <c r="A730" s="1">
        <v>729</v>
      </c>
      <c r="B730" s="1" t="s">
        <v>3013</v>
      </c>
      <c r="C730" s="1" t="s">
        <v>3014</v>
      </c>
      <c r="D730" s="1" t="s">
        <v>3985</v>
      </c>
      <c r="E730" s="1" t="s">
        <v>602</v>
      </c>
      <c r="F730" s="1" t="str">
        <f>VLOOKUP(Table715[[#This Row],[نام کارشناس دفتر فنی]],Table1[],3,0)</f>
        <v>کارشناس عمران،خدمات صنعتی و ترانسپورت</v>
      </c>
      <c r="G730" s="1" t="s">
        <v>63</v>
      </c>
      <c r="H730" s="1" t="str">
        <f>VLOOKUP(Table715[[#This Row],[نام شخص کارشناس نظارت]],Table1[],3,0)</f>
        <v>کارشناس عمران نظارت</v>
      </c>
      <c r="I730" s="1">
        <f>COUNTIF(Table2[کد سیستم],Table715[[#This Row],[کد سیستم]])</f>
        <v>1</v>
      </c>
    </row>
    <row r="731" spans="1:9" x14ac:dyDescent="0.25">
      <c r="A731" s="1">
        <v>730</v>
      </c>
      <c r="B731" s="1" t="s">
        <v>3016</v>
      </c>
      <c r="C731" s="1" t="s">
        <v>3017</v>
      </c>
      <c r="D731" s="1" t="s">
        <v>3985</v>
      </c>
      <c r="E731" s="1" t="s">
        <v>602</v>
      </c>
      <c r="F731" s="1" t="str">
        <f>VLOOKUP(Table715[[#This Row],[نام کارشناس دفتر فنی]],Table1[],3,0)</f>
        <v>کارشناس عمران،خدمات صنعتی و ترانسپورت</v>
      </c>
      <c r="G731" s="1" t="s">
        <v>63</v>
      </c>
      <c r="H731" s="1" t="str">
        <f>VLOOKUP(Table715[[#This Row],[نام شخص کارشناس نظارت]],Table1[],3,0)</f>
        <v>کارشناس عمران نظارت</v>
      </c>
      <c r="I731" s="1">
        <f>COUNTIF(Table2[کد سیستم],Table715[[#This Row],[کد سیستم]])</f>
        <v>1</v>
      </c>
    </row>
    <row r="732" spans="1:9" x14ac:dyDescent="0.25">
      <c r="A732" s="1">
        <v>731</v>
      </c>
      <c r="B732" s="1" t="s">
        <v>3019</v>
      </c>
      <c r="C732" s="1" t="s">
        <v>3020</v>
      </c>
      <c r="D732" s="1" t="s">
        <v>3985</v>
      </c>
      <c r="E732" s="1" t="s">
        <v>602</v>
      </c>
      <c r="F732" s="1" t="str">
        <f>VLOOKUP(Table715[[#This Row],[نام کارشناس دفتر فنی]],Table1[],3,0)</f>
        <v>کارشناس عمران،خدمات صنعتی و ترانسپورت</v>
      </c>
      <c r="G732" s="1" t="s">
        <v>63</v>
      </c>
      <c r="H732" s="1" t="str">
        <f>VLOOKUP(Table715[[#This Row],[نام شخص کارشناس نظارت]],Table1[],3,0)</f>
        <v>کارشناس عمران نظارت</v>
      </c>
      <c r="I732" s="1">
        <f>COUNTIF(Table2[کد سیستم],Table715[[#This Row],[کد سیستم]])</f>
        <v>1</v>
      </c>
    </row>
    <row r="733" spans="1:9" x14ac:dyDescent="0.25">
      <c r="A733" s="1">
        <v>732</v>
      </c>
      <c r="B733" s="1" t="s">
        <v>3022</v>
      </c>
      <c r="C733" s="1" t="s">
        <v>3022</v>
      </c>
      <c r="D733" s="1" t="s">
        <v>3985</v>
      </c>
      <c r="E733" s="1" t="s">
        <v>602</v>
      </c>
      <c r="F733" s="1" t="str">
        <f>VLOOKUP(Table715[[#This Row],[نام کارشناس دفتر فنی]],Table1[],3,0)</f>
        <v>کارشناس عمران،خدمات صنعتی و ترانسپورت</v>
      </c>
      <c r="G733" s="1" t="s">
        <v>63</v>
      </c>
      <c r="H733" s="1" t="str">
        <f>VLOOKUP(Table715[[#This Row],[نام شخص کارشناس نظارت]],Table1[],3,0)</f>
        <v>کارشناس عمران نظارت</v>
      </c>
      <c r="I733" s="1">
        <f>COUNTIF(Table2[کد سیستم],Table715[[#This Row],[کد سیستم]])</f>
        <v>1</v>
      </c>
    </row>
    <row r="734" spans="1:9" x14ac:dyDescent="0.25">
      <c r="A734" s="1">
        <v>733</v>
      </c>
      <c r="B734" s="1" t="s">
        <v>3024</v>
      </c>
      <c r="C734" s="1" t="s">
        <v>3024</v>
      </c>
      <c r="D734" s="1" t="s">
        <v>3985</v>
      </c>
      <c r="E734" s="1" t="s">
        <v>602</v>
      </c>
      <c r="F734" s="1" t="str">
        <f>VLOOKUP(Table715[[#This Row],[نام کارشناس دفتر فنی]],Table1[],3,0)</f>
        <v>کارشناس عمران،خدمات صنعتی و ترانسپورت</v>
      </c>
      <c r="G734" s="1" t="s">
        <v>63</v>
      </c>
      <c r="H734" s="1" t="str">
        <f>VLOOKUP(Table715[[#This Row],[نام شخص کارشناس نظارت]],Table1[],3,0)</f>
        <v>کارشناس عمران نظارت</v>
      </c>
      <c r="I734" s="1">
        <f>COUNTIF(Table2[کد سیستم],Table715[[#This Row],[کد سیستم]])</f>
        <v>1</v>
      </c>
    </row>
    <row r="735" spans="1:9" x14ac:dyDescent="0.25">
      <c r="A735" s="1">
        <v>734</v>
      </c>
      <c r="B735" s="1" t="s">
        <v>3026</v>
      </c>
      <c r="C735" s="1" t="s">
        <v>3026</v>
      </c>
      <c r="D735" s="1" t="s">
        <v>3985</v>
      </c>
      <c r="E735" s="1" t="s">
        <v>602</v>
      </c>
      <c r="F735" s="1" t="str">
        <f>VLOOKUP(Table715[[#This Row],[نام کارشناس دفتر فنی]],Table1[],3,0)</f>
        <v>کارشناس عمران،خدمات صنعتی و ترانسپورت</v>
      </c>
      <c r="G735" s="1" t="s">
        <v>63</v>
      </c>
      <c r="H735" s="1" t="str">
        <f>VLOOKUP(Table715[[#This Row],[نام شخص کارشناس نظارت]],Table1[],3,0)</f>
        <v>کارشناس عمران نظارت</v>
      </c>
      <c r="I735" s="1">
        <f>COUNTIF(Table2[کد سیستم],Table715[[#This Row],[کد سیستم]])</f>
        <v>1</v>
      </c>
    </row>
    <row r="736" spans="1:9" x14ac:dyDescent="0.25">
      <c r="A736" s="1">
        <v>735</v>
      </c>
      <c r="B736" s="1" t="s">
        <v>3028</v>
      </c>
      <c r="C736" s="1" t="s">
        <v>3028</v>
      </c>
      <c r="D736" s="1" t="s">
        <v>3985</v>
      </c>
      <c r="E736" s="1" t="s">
        <v>602</v>
      </c>
      <c r="F736" s="1" t="str">
        <f>VLOOKUP(Table715[[#This Row],[نام کارشناس دفتر فنی]],Table1[],3,0)</f>
        <v>کارشناس عمران،خدمات صنعتی و ترانسپورت</v>
      </c>
      <c r="G736" s="1" t="s">
        <v>63</v>
      </c>
      <c r="H736" s="1" t="str">
        <f>VLOOKUP(Table715[[#This Row],[نام شخص کارشناس نظارت]],Table1[],3,0)</f>
        <v>کارشناس عمران نظارت</v>
      </c>
      <c r="I736" s="1">
        <f>COUNTIF(Table2[کد سیستم],Table715[[#This Row],[کد سیستم]])</f>
        <v>1</v>
      </c>
    </row>
    <row r="737" spans="1:9" x14ac:dyDescent="0.25">
      <c r="A737" s="1">
        <v>736</v>
      </c>
      <c r="B737" s="1" t="s">
        <v>3030</v>
      </c>
      <c r="C737" s="1" t="s">
        <v>3030</v>
      </c>
      <c r="D737" s="1" t="s">
        <v>3985</v>
      </c>
      <c r="E737" s="1" t="s">
        <v>602</v>
      </c>
      <c r="F737" s="1" t="str">
        <f>VLOOKUP(Table715[[#This Row],[نام کارشناس دفتر فنی]],Table1[],3,0)</f>
        <v>کارشناس عمران،خدمات صنعتی و ترانسپورت</v>
      </c>
      <c r="G737" s="1" t="s">
        <v>63</v>
      </c>
      <c r="H737" s="1" t="str">
        <f>VLOOKUP(Table715[[#This Row],[نام شخص کارشناس نظارت]],Table1[],3,0)</f>
        <v>کارشناس عمران نظارت</v>
      </c>
      <c r="I737" s="1">
        <f>COUNTIF(Table2[کد سیستم],Table715[[#This Row],[کد سیستم]])</f>
        <v>1</v>
      </c>
    </row>
    <row r="738" spans="1:9" x14ac:dyDescent="0.25">
      <c r="A738" s="1">
        <v>737</v>
      </c>
      <c r="B738" s="1" t="s">
        <v>3032</v>
      </c>
      <c r="C738" s="1" t="s">
        <v>3032</v>
      </c>
      <c r="D738" s="1" t="s">
        <v>3985</v>
      </c>
      <c r="E738" s="1" t="s">
        <v>602</v>
      </c>
      <c r="F738" s="1" t="str">
        <f>VLOOKUP(Table715[[#This Row],[نام کارشناس دفتر فنی]],Table1[],3,0)</f>
        <v>کارشناس عمران،خدمات صنعتی و ترانسپورت</v>
      </c>
      <c r="G738" s="1" t="s">
        <v>63</v>
      </c>
      <c r="H738" s="1" t="str">
        <f>VLOOKUP(Table715[[#This Row],[نام شخص کارشناس نظارت]],Table1[],3,0)</f>
        <v>کارشناس عمران نظارت</v>
      </c>
      <c r="I738" s="1">
        <f>COUNTIF(Table2[کد سیستم],Table715[[#This Row],[کد سیستم]])</f>
        <v>1</v>
      </c>
    </row>
    <row r="739" spans="1:9" x14ac:dyDescent="0.25">
      <c r="A739" s="1">
        <v>738</v>
      </c>
      <c r="B739" s="1" t="s">
        <v>3034</v>
      </c>
      <c r="C739" s="1" t="s">
        <v>3034</v>
      </c>
      <c r="D739" s="1" t="s">
        <v>3985</v>
      </c>
      <c r="E739" s="1" t="s">
        <v>602</v>
      </c>
      <c r="F739" s="1" t="str">
        <f>VLOOKUP(Table715[[#This Row],[نام کارشناس دفتر فنی]],Table1[],3,0)</f>
        <v>کارشناس عمران،خدمات صنعتی و ترانسپورت</v>
      </c>
      <c r="G739" s="1" t="s">
        <v>63</v>
      </c>
      <c r="H739" s="1" t="str">
        <f>VLOOKUP(Table715[[#This Row],[نام شخص کارشناس نظارت]],Table1[],3,0)</f>
        <v>کارشناس عمران نظارت</v>
      </c>
      <c r="I739" s="1">
        <f>COUNTIF(Table2[کد سیستم],Table715[[#This Row],[کد سیستم]])</f>
        <v>1</v>
      </c>
    </row>
    <row r="740" spans="1:9" x14ac:dyDescent="0.25">
      <c r="A740" s="1">
        <v>739</v>
      </c>
      <c r="B740" s="1" t="s">
        <v>3036</v>
      </c>
      <c r="C740" s="1" t="s">
        <v>3036</v>
      </c>
      <c r="D740" s="1" t="s">
        <v>3985</v>
      </c>
      <c r="E740" s="1" t="s">
        <v>602</v>
      </c>
      <c r="F740" s="1" t="str">
        <f>VLOOKUP(Table715[[#This Row],[نام کارشناس دفتر فنی]],Table1[],3,0)</f>
        <v>کارشناس عمران،خدمات صنعتی و ترانسپورت</v>
      </c>
      <c r="G740" s="1" t="s">
        <v>63</v>
      </c>
      <c r="H740" s="1" t="str">
        <f>VLOOKUP(Table715[[#This Row],[نام شخص کارشناس نظارت]],Table1[],3,0)</f>
        <v>کارشناس عمران نظارت</v>
      </c>
      <c r="I740" s="1">
        <f>COUNTIF(Table2[کد سیستم],Table715[[#This Row],[کد سیستم]])</f>
        <v>1</v>
      </c>
    </row>
    <row r="741" spans="1:9" x14ac:dyDescent="0.25">
      <c r="A741" s="1">
        <v>740</v>
      </c>
      <c r="B741" s="1" t="s">
        <v>3038</v>
      </c>
      <c r="C741" s="1" t="s">
        <v>3039</v>
      </c>
      <c r="D741" s="1" t="s">
        <v>3985</v>
      </c>
      <c r="E741" s="1" t="s">
        <v>602</v>
      </c>
      <c r="F741" s="1" t="str">
        <f>VLOOKUP(Table715[[#This Row],[نام کارشناس دفتر فنی]],Table1[],3,0)</f>
        <v>کارشناس عمران،خدمات صنعتی و ترانسپورت</v>
      </c>
      <c r="G741" s="1" t="s">
        <v>63</v>
      </c>
      <c r="H741" s="1" t="str">
        <f>VLOOKUP(Table715[[#This Row],[نام شخص کارشناس نظارت]],Table1[],3,0)</f>
        <v>کارشناس عمران نظارت</v>
      </c>
      <c r="I741" s="1">
        <f>COUNTIF(Table2[کد سیستم],Table715[[#This Row],[کد سیستم]])</f>
        <v>1</v>
      </c>
    </row>
    <row r="742" spans="1:9" x14ac:dyDescent="0.25">
      <c r="A742" s="1">
        <v>741</v>
      </c>
      <c r="B742" s="1" t="s">
        <v>3041</v>
      </c>
      <c r="C742" s="1" t="s">
        <v>3041</v>
      </c>
      <c r="D742" s="1" t="s">
        <v>3985</v>
      </c>
      <c r="E742" s="1" t="s">
        <v>602</v>
      </c>
      <c r="F742" s="1" t="str">
        <f>VLOOKUP(Table715[[#This Row],[نام کارشناس دفتر فنی]],Table1[],3,0)</f>
        <v>کارشناس عمران،خدمات صنعتی و ترانسپورت</v>
      </c>
      <c r="G742" s="1" t="s">
        <v>63</v>
      </c>
      <c r="H742" s="1" t="str">
        <f>VLOOKUP(Table715[[#This Row],[نام شخص کارشناس نظارت]],Table1[],3,0)</f>
        <v>کارشناس عمران نظارت</v>
      </c>
      <c r="I742" s="1">
        <f>COUNTIF(Table2[کد سیستم],Table715[[#This Row],[کد سیستم]])</f>
        <v>1</v>
      </c>
    </row>
    <row r="743" spans="1:9" x14ac:dyDescent="0.25">
      <c r="A743" s="1">
        <v>742</v>
      </c>
      <c r="B743" s="1" t="s">
        <v>3043</v>
      </c>
      <c r="C743" s="1" t="s">
        <v>3043</v>
      </c>
      <c r="D743" s="1" t="s">
        <v>3985</v>
      </c>
      <c r="E743" s="1" t="s">
        <v>602</v>
      </c>
      <c r="F743" s="1" t="str">
        <f>VLOOKUP(Table715[[#This Row],[نام کارشناس دفتر فنی]],Table1[],3,0)</f>
        <v>کارشناس عمران،خدمات صنعتی و ترانسپورت</v>
      </c>
      <c r="G743" s="1" t="s">
        <v>63</v>
      </c>
      <c r="H743" s="1" t="str">
        <f>VLOOKUP(Table715[[#This Row],[نام شخص کارشناس نظارت]],Table1[],3,0)</f>
        <v>کارشناس عمران نظارت</v>
      </c>
      <c r="I743" s="1">
        <f>COUNTIF(Table2[کد سیستم],Table715[[#This Row],[کد سیستم]])</f>
        <v>1</v>
      </c>
    </row>
    <row r="744" spans="1:9" x14ac:dyDescent="0.25">
      <c r="A744" s="1">
        <v>743</v>
      </c>
      <c r="B744" s="1" t="s">
        <v>3045</v>
      </c>
      <c r="C744" s="1" t="s">
        <v>3045</v>
      </c>
      <c r="D744" s="1" t="s">
        <v>3985</v>
      </c>
      <c r="E744" s="1" t="s">
        <v>602</v>
      </c>
      <c r="F744" s="1" t="str">
        <f>VLOOKUP(Table715[[#This Row],[نام کارشناس دفتر فنی]],Table1[],3,0)</f>
        <v>کارشناس عمران،خدمات صنعتی و ترانسپورت</v>
      </c>
      <c r="G744" s="1" t="s">
        <v>63</v>
      </c>
      <c r="H744" s="1" t="str">
        <f>VLOOKUP(Table715[[#This Row],[نام شخص کارشناس نظارت]],Table1[],3,0)</f>
        <v>کارشناس عمران نظارت</v>
      </c>
      <c r="I744" s="1">
        <f>COUNTIF(Table2[کد سیستم],Table715[[#This Row],[کد سیستم]])</f>
        <v>1</v>
      </c>
    </row>
    <row r="745" spans="1:9" x14ac:dyDescent="0.25">
      <c r="A745" s="1">
        <v>744</v>
      </c>
      <c r="B745" s="1" t="s">
        <v>3047</v>
      </c>
      <c r="C745" s="1" t="s">
        <v>3048</v>
      </c>
      <c r="D745" s="1" t="s">
        <v>3985</v>
      </c>
      <c r="E745" s="1" t="s">
        <v>602</v>
      </c>
      <c r="F745" s="1" t="str">
        <f>VLOOKUP(Table715[[#This Row],[نام کارشناس دفتر فنی]],Table1[],3,0)</f>
        <v>کارشناس عمران،خدمات صنعتی و ترانسپورت</v>
      </c>
      <c r="G745" s="1" t="s">
        <v>63</v>
      </c>
      <c r="H745" s="1" t="str">
        <f>VLOOKUP(Table715[[#This Row],[نام شخص کارشناس نظارت]],Table1[],3,0)</f>
        <v>کارشناس عمران نظارت</v>
      </c>
      <c r="I745" s="1">
        <f>COUNTIF(Table2[کد سیستم],Table715[[#This Row],[کد سیستم]])</f>
        <v>1</v>
      </c>
    </row>
    <row r="746" spans="1:9" x14ac:dyDescent="0.25">
      <c r="A746" s="1">
        <v>745</v>
      </c>
      <c r="B746" s="1" t="s">
        <v>3050</v>
      </c>
      <c r="C746" s="1" t="s">
        <v>3050</v>
      </c>
      <c r="D746" s="1" t="s">
        <v>3985</v>
      </c>
      <c r="E746" s="1" t="s">
        <v>602</v>
      </c>
      <c r="F746" s="1" t="str">
        <f>VLOOKUP(Table715[[#This Row],[نام کارشناس دفتر فنی]],Table1[],3,0)</f>
        <v>کارشناس عمران،خدمات صنعتی و ترانسپورت</v>
      </c>
      <c r="G746" s="1" t="s">
        <v>63</v>
      </c>
      <c r="H746" s="1" t="str">
        <f>VLOOKUP(Table715[[#This Row],[نام شخص کارشناس نظارت]],Table1[],3,0)</f>
        <v>کارشناس عمران نظارت</v>
      </c>
      <c r="I746" s="1">
        <f>COUNTIF(Table2[کد سیستم],Table715[[#This Row],[کد سیستم]])</f>
        <v>1</v>
      </c>
    </row>
    <row r="747" spans="1:9" x14ac:dyDescent="0.25">
      <c r="A747" s="1">
        <v>746</v>
      </c>
      <c r="B747" s="1" t="s">
        <v>3052</v>
      </c>
      <c r="C747" s="1" t="s">
        <v>3052</v>
      </c>
      <c r="D747" s="1" t="s">
        <v>3985</v>
      </c>
      <c r="E747" s="1" t="s">
        <v>602</v>
      </c>
      <c r="F747" s="1" t="str">
        <f>VLOOKUP(Table715[[#This Row],[نام کارشناس دفتر فنی]],Table1[],3,0)</f>
        <v>کارشناس عمران،خدمات صنعتی و ترانسپورت</v>
      </c>
      <c r="G747" s="1" t="s">
        <v>63</v>
      </c>
      <c r="H747" s="1" t="str">
        <f>VLOOKUP(Table715[[#This Row],[نام شخص کارشناس نظارت]],Table1[],3,0)</f>
        <v>کارشناس عمران نظارت</v>
      </c>
      <c r="I747" s="1">
        <f>COUNTIF(Table2[کد سیستم],Table715[[#This Row],[کد سیستم]])</f>
        <v>1</v>
      </c>
    </row>
    <row r="748" spans="1:9" x14ac:dyDescent="0.25">
      <c r="A748" s="1">
        <v>747</v>
      </c>
      <c r="B748" s="1" t="s">
        <v>3054</v>
      </c>
      <c r="C748" s="1" t="s">
        <v>3054</v>
      </c>
      <c r="D748" s="1" t="s">
        <v>3985</v>
      </c>
      <c r="E748" s="1" t="s">
        <v>602</v>
      </c>
      <c r="F748" s="1" t="str">
        <f>VLOOKUP(Table715[[#This Row],[نام کارشناس دفتر فنی]],Table1[],3,0)</f>
        <v>کارشناس عمران،خدمات صنعتی و ترانسپورت</v>
      </c>
      <c r="G748" s="1" t="s">
        <v>63</v>
      </c>
      <c r="H748" s="1" t="str">
        <f>VLOOKUP(Table715[[#This Row],[نام شخص کارشناس نظارت]],Table1[],3,0)</f>
        <v>کارشناس عمران نظارت</v>
      </c>
      <c r="I748" s="1">
        <f>COUNTIF(Table2[کد سیستم],Table715[[#This Row],[کد سیستم]])</f>
        <v>1</v>
      </c>
    </row>
    <row r="749" spans="1:9" x14ac:dyDescent="0.25">
      <c r="A749" s="1">
        <v>748</v>
      </c>
      <c r="B749" s="1" t="s">
        <v>3056</v>
      </c>
      <c r="C749" s="1" t="s">
        <v>3057</v>
      </c>
      <c r="D749" s="1" t="s">
        <v>3985</v>
      </c>
      <c r="E749" s="1" t="s">
        <v>602</v>
      </c>
      <c r="F749" s="1" t="str">
        <f>VLOOKUP(Table715[[#This Row],[نام کارشناس دفتر فنی]],Table1[],3,0)</f>
        <v>کارشناس عمران،خدمات صنعتی و ترانسپورت</v>
      </c>
      <c r="G749" s="1" t="s">
        <v>63</v>
      </c>
      <c r="H749" s="1" t="str">
        <f>VLOOKUP(Table715[[#This Row],[نام شخص کارشناس نظارت]],Table1[],3,0)</f>
        <v>کارشناس عمران نظارت</v>
      </c>
      <c r="I749" s="1">
        <f>COUNTIF(Table2[کد سیستم],Table715[[#This Row],[کد سیستم]])</f>
        <v>1</v>
      </c>
    </row>
    <row r="750" spans="1:9" x14ac:dyDescent="0.25">
      <c r="A750" s="1">
        <v>749</v>
      </c>
      <c r="B750" s="1" t="s">
        <v>3059</v>
      </c>
      <c r="C750" s="1" t="s">
        <v>3059</v>
      </c>
      <c r="D750" s="1" t="s">
        <v>3985</v>
      </c>
      <c r="E750" s="1" t="s">
        <v>602</v>
      </c>
      <c r="F750" s="1" t="str">
        <f>VLOOKUP(Table715[[#This Row],[نام کارشناس دفتر فنی]],Table1[],3,0)</f>
        <v>کارشناس عمران،خدمات صنعتی و ترانسپورت</v>
      </c>
      <c r="G750" s="1" t="s">
        <v>63</v>
      </c>
      <c r="H750" s="1" t="str">
        <f>VLOOKUP(Table715[[#This Row],[نام شخص کارشناس نظارت]],Table1[],3,0)</f>
        <v>کارشناس عمران نظارت</v>
      </c>
      <c r="I750" s="1">
        <f>COUNTIF(Table2[کد سیستم],Table715[[#This Row],[کد سیستم]])</f>
        <v>1</v>
      </c>
    </row>
    <row r="751" spans="1:9" x14ac:dyDescent="0.25">
      <c r="A751" s="1">
        <v>750</v>
      </c>
      <c r="B751" s="1" t="s">
        <v>3061</v>
      </c>
      <c r="C751" s="1" t="s">
        <v>3061</v>
      </c>
      <c r="D751" s="1" t="s">
        <v>3985</v>
      </c>
      <c r="E751" s="1" t="s">
        <v>602</v>
      </c>
      <c r="F751" s="1" t="str">
        <f>VLOOKUP(Table715[[#This Row],[نام کارشناس دفتر فنی]],Table1[],3,0)</f>
        <v>کارشناس عمران،خدمات صنعتی و ترانسپورت</v>
      </c>
      <c r="G751" s="1" t="s">
        <v>63</v>
      </c>
      <c r="H751" s="1" t="str">
        <f>VLOOKUP(Table715[[#This Row],[نام شخص کارشناس نظارت]],Table1[],3,0)</f>
        <v>کارشناس عمران نظارت</v>
      </c>
      <c r="I751" s="1">
        <f>COUNTIF(Table2[کد سیستم],Table715[[#This Row],[کد سیستم]])</f>
        <v>1</v>
      </c>
    </row>
    <row r="752" spans="1:9" x14ac:dyDescent="0.25">
      <c r="A752" s="1">
        <v>751</v>
      </c>
      <c r="B752" s="1" t="s">
        <v>3063</v>
      </c>
      <c r="C752" s="1" t="s">
        <v>3064</v>
      </c>
      <c r="D752" s="1" t="s">
        <v>3985</v>
      </c>
      <c r="E752" s="1" t="s">
        <v>602</v>
      </c>
      <c r="F752" s="1" t="str">
        <f>VLOOKUP(Table715[[#This Row],[نام کارشناس دفتر فنی]],Table1[],3,0)</f>
        <v>کارشناس عمران،خدمات صنعتی و ترانسپورت</v>
      </c>
      <c r="G752" s="1" t="s">
        <v>63</v>
      </c>
      <c r="H752" s="1" t="str">
        <f>VLOOKUP(Table715[[#This Row],[نام شخص کارشناس نظارت]],Table1[],3,0)</f>
        <v>کارشناس عمران نظارت</v>
      </c>
      <c r="I752" s="1">
        <f>COUNTIF(Table2[کد سیستم],Table715[[#This Row],[کد سیستم]])</f>
        <v>1</v>
      </c>
    </row>
    <row r="753" spans="1:9" x14ac:dyDescent="0.25">
      <c r="A753" s="1">
        <v>752</v>
      </c>
      <c r="B753" s="1" t="s">
        <v>3066</v>
      </c>
      <c r="C753" s="1" t="s">
        <v>3066</v>
      </c>
      <c r="D753" s="1" t="s">
        <v>3985</v>
      </c>
      <c r="E753" s="1" t="s">
        <v>602</v>
      </c>
      <c r="F753" s="1" t="str">
        <f>VLOOKUP(Table715[[#This Row],[نام کارشناس دفتر فنی]],Table1[],3,0)</f>
        <v>کارشناس عمران،خدمات صنعتی و ترانسپورت</v>
      </c>
      <c r="G753" s="1" t="s">
        <v>63</v>
      </c>
      <c r="H753" s="1" t="str">
        <f>VLOOKUP(Table715[[#This Row],[نام شخص کارشناس نظارت]],Table1[],3,0)</f>
        <v>کارشناس عمران نظارت</v>
      </c>
      <c r="I753" s="1">
        <f>COUNTIF(Table2[کد سیستم],Table715[[#This Row],[کد سیستم]])</f>
        <v>1</v>
      </c>
    </row>
    <row r="754" spans="1:9" x14ac:dyDescent="0.25">
      <c r="A754" s="1">
        <v>753</v>
      </c>
      <c r="B754" s="1" t="s">
        <v>3068</v>
      </c>
      <c r="C754" s="1" t="s">
        <v>3068</v>
      </c>
      <c r="D754" s="1" t="s">
        <v>3985</v>
      </c>
      <c r="E754" s="1" t="s">
        <v>602</v>
      </c>
      <c r="F754" s="1" t="str">
        <f>VLOOKUP(Table715[[#This Row],[نام کارشناس دفتر فنی]],Table1[],3,0)</f>
        <v>کارشناس عمران،خدمات صنعتی و ترانسپورت</v>
      </c>
      <c r="G754" s="1" t="s">
        <v>63</v>
      </c>
      <c r="H754" s="1" t="str">
        <f>VLOOKUP(Table715[[#This Row],[نام شخص کارشناس نظارت]],Table1[],3,0)</f>
        <v>کارشناس عمران نظارت</v>
      </c>
      <c r="I754" s="1">
        <f>COUNTIF(Table2[کد سیستم],Table715[[#This Row],[کد سیستم]])</f>
        <v>1</v>
      </c>
    </row>
    <row r="755" spans="1:9" x14ac:dyDescent="0.25">
      <c r="A755" s="1">
        <v>754</v>
      </c>
      <c r="B755" s="1" t="s">
        <v>3070</v>
      </c>
      <c r="C755" s="1" t="s">
        <v>3070</v>
      </c>
      <c r="D755" s="1" t="s">
        <v>3985</v>
      </c>
      <c r="E755" s="1" t="s">
        <v>602</v>
      </c>
      <c r="F755" s="1" t="str">
        <f>VLOOKUP(Table715[[#This Row],[نام کارشناس دفتر فنی]],Table1[],3,0)</f>
        <v>کارشناس عمران،خدمات صنعتی و ترانسپورت</v>
      </c>
      <c r="G755" s="1" t="s">
        <v>63</v>
      </c>
      <c r="H755" s="1" t="str">
        <f>VLOOKUP(Table715[[#This Row],[نام شخص کارشناس نظارت]],Table1[],3,0)</f>
        <v>کارشناس عمران نظارت</v>
      </c>
      <c r="I755" s="1">
        <f>COUNTIF(Table2[کد سیستم],Table715[[#This Row],[کد سیستم]])</f>
        <v>1</v>
      </c>
    </row>
    <row r="756" spans="1:9" x14ac:dyDescent="0.25">
      <c r="A756" s="1">
        <v>755</v>
      </c>
      <c r="B756" s="1" t="s">
        <v>3072</v>
      </c>
      <c r="C756" s="1" t="s">
        <v>3072</v>
      </c>
      <c r="D756" s="1" t="s">
        <v>3985</v>
      </c>
      <c r="E756" s="1" t="s">
        <v>602</v>
      </c>
      <c r="F756" s="1" t="str">
        <f>VLOOKUP(Table715[[#This Row],[نام کارشناس دفتر فنی]],Table1[],3,0)</f>
        <v>کارشناس عمران،خدمات صنعتی و ترانسپورت</v>
      </c>
      <c r="G756" s="1" t="s">
        <v>63</v>
      </c>
      <c r="H756" s="1" t="str">
        <f>VLOOKUP(Table715[[#This Row],[نام شخص کارشناس نظارت]],Table1[],3,0)</f>
        <v>کارشناس عمران نظارت</v>
      </c>
      <c r="I756" s="1">
        <f>COUNTIF(Table2[کد سیستم],Table715[[#This Row],[کد سیستم]])</f>
        <v>1</v>
      </c>
    </row>
    <row r="757" spans="1:9" x14ac:dyDescent="0.25">
      <c r="A757" s="1">
        <v>756</v>
      </c>
      <c r="B757" s="1" t="s">
        <v>3074</v>
      </c>
      <c r="C757" s="1" t="s">
        <v>3074</v>
      </c>
      <c r="D757" s="1" t="s">
        <v>3985</v>
      </c>
      <c r="E757" s="1" t="s">
        <v>602</v>
      </c>
      <c r="F757" s="1" t="str">
        <f>VLOOKUP(Table715[[#This Row],[نام کارشناس دفتر فنی]],Table1[],3,0)</f>
        <v>کارشناس عمران،خدمات صنعتی و ترانسپورت</v>
      </c>
      <c r="G757" s="1" t="s">
        <v>63</v>
      </c>
      <c r="H757" s="1" t="str">
        <f>VLOOKUP(Table715[[#This Row],[نام شخص کارشناس نظارت]],Table1[],3,0)</f>
        <v>کارشناس عمران نظارت</v>
      </c>
      <c r="I757" s="1">
        <f>COUNTIF(Table2[کد سیستم],Table715[[#This Row],[کد سیستم]])</f>
        <v>1</v>
      </c>
    </row>
    <row r="758" spans="1:9" x14ac:dyDescent="0.25">
      <c r="A758" s="1">
        <v>757</v>
      </c>
      <c r="B758" s="1" t="s">
        <v>3076</v>
      </c>
      <c r="C758" s="1" t="s">
        <v>3076</v>
      </c>
      <c r="D758" s="1" t="s">
        <v>3985</v>
      </c>
      <c r="E758" s="1" t="s">
        <v>602</v>
      </c>
      <c r="F758" s="1" t="str">
        <f>VLOOKUP(Table715[[#This Row],[نام کارشناس دفتر فنی]],Table1[],3,0)</f>
        <v>کارشناس عمران،خدمات صنعتی و ترانسپورت</v>
      </c>
      <c r="G758" s="1" t="s">
        <v>63</v>
      </c>
      <c r="H758" s="1" t="str">
        <f>VLOOKUP(Table715[[#This Row],[نام شخص کارشناس نظارت]],Table1[],3,0)</f>
        <v>کارشناس عمران نظارت</v>
      </c>
      <c r="I758" s="1">
        <f>COUNTIF(Table2[کد سیستم],Table715[[#This Row],[کد سیستم]])</f>
        <v>1</v>
      </c>
    </row>
    <row r="759" spans="1:9" x14ac:dyDescent="0.25">
      <c r="A759" s="1">
        <v>758</v>
      </c>
      <c r="B759" s="1" t="s">
        <v>3078</v>
      </c>
      <c r="C759" s="1" t="s">
        <v>3078</v>
      </c>
      <c r="D759" s="1" t="s">
        <v>3985</v>
      </c>
      <c r="E759" s="1" t="s">
        <v>602</v>
      </c>
      <c r="F759" s="1" t="str">
        <f>VLOOKUP(Table715[[#This Row],[نام کارشناس دفتر فنی]],Table1[],3,0)</f>
        <v>کارشناس عمران،خدمات صنعتی و ترانسپورت</v>
      </c>
      <c r="G759" s="1" t="s">
        <v>63</v>
      </c>
      <c r="H759" s="1" t="str">
        <f>VLOOKUP(Table715[[#This Row],[نام شخص کارشناس نظارت]],Table1[],3,0)</f>
        <v>کارشناس عمران نظارت</v>
      </c>
      <c r="I759" s="1">
        <f>COUNTIF(Table2[کد سیستم],Table715[[#This Row],[کد سیستم]])</f>
        <v>1</v>
      </c>
    </row>
    <row r="760" spans="1:9" x14ac:dyDescent="0.25">
      <c r="A760" s="1">
        <v>759</v>
      </c>
      <c r="B760" s="1" t="s">
        <v>3080</v>
      </c>
      <c r="C760" s="1" t="s">
        <v>3080</v>
      </c>
      <c r="D760" s="1" t="s">
        <v>3985</v>
      </c>
      <c r="E760" s="1" t="s">
        <v>602</v>
      </c>
      <c r="F760" s="1" t="str">
        <f>VLOOKUP(Table715[[#This Row],[نام کارشناس دفتر فنی]],Table1[],3,0)</f>
        <v>کارشناس عمران،خدمات صنعتی و ترانسپورت</v>
      </c>
      <c r="G760" s="1" t="s">
        <v>63</v>
      </c>
      <c r="H760" s="1" t="str">
        <f>VLOOKUP(Table715[[#This Row],[نام شخص کارشناس نظارت]],Table1[],3,0)</f>
        <v>کارشناس عمران نظارت</v>
      </c>
      <c r="I760" s="1">
        <f>COUNTIF(Table2[کد سیستم],Table715[[#This Row],[کد سیستم]])</f>
        <v>1</v>
      </c>
    </row>
    <row r="761" spans="1:9" x14ac:dyDescent="0.25">
      <c r="A761" s="1">
        <v>760</v>
      </c>
      <c r="B761" s="1" t="s">
        <v>3082</v>
      </c>
      <c r="C761" s="1" t="s">
        <v>3082</v>
      </c>
      <c r="D761" s="1" t="s">
        <v>3985</v>
      </c>
      <c r="E761" s="1" t="s">
        <v>602</v>
      </c>
      <c r="F761" s="1" t="str">
        <f>VLOOKUP(Table715[[#This Row],[نام کارشناس دفتر فنی]],Table1[],3,0)</f>
        <v>کارشناس عمران،خدمات صنعتی و ترانسپورت</v>
      </c>
      <c r="G761" s="1" t="s">
        <v>63</v>
      </c>
      <c r="H761" s="1" t="str">
        <f>VLOOKUP(Table715[[#This Row],[نام شخص کارشناس نظارت]],Table1[],3,0)</f>
        <v>کارشناس عمران نظارت</v>
      </c>
      <c r="I761" s="1">
        <f>COUNTIF(Table2[کد سیستم],Table715[[#This Row],[کد سیستم]])</f>
        <v>1</v>
      </c>
    </row>
    <row r="762" spans="1:9" x14ac:dyDescent="0.25">
      <c r="A762" s="1">
        <v>761</v>
      </c>
      <c r="B762" s="1" t="s">
        <v>3084</v>
      </c>
      <c r="C762" s="1" t="s">
        <v>3084</v>
      </c>
      <c r="D762" s="1" t="s">
        <v>3985</v>
      </c>
      <c r="E762" s="1" t="s">
        <v>602</v>
      </c>
      <c r="F762" s="1" t="str">
        <f>VLOOKUP(Table715[[#This Row],[نام کارشناس دفتر فنی]],Table1[],3,0)</f>
        <v>کارشناس عمران،خدمات صنعتی و ترانسپورت</v>
      </c>
      <c r="G762" s="1" t="s">
        <v>63</v>
      </c>
      <c r="H762" s="1" t="str">
        <f>VLOOKUP(Table715[[#This Row],[نام شخص کارشناس نظارت]],Table1[],3,0)</f>
        <v>کارشناس عمران نظارت</v>
      </c>
      <c r="I762" s="1">
        <f>COUNTIF(Table2[کد سیستم],Table715[[#This Row],[کد سیستم]])</f>
        <v>1</v>
      </c>
    </row>
    <row r="763" spans="1:9" x14ac:dyDescent="0.25">
      <c r="A763" s="1">
        <v>762</v>
      </c>
      <c r="B763" s="1" t="s">
        <v>3086</v>
      </c>
      <c r="C763" s="1" t="s">
        <v>3086</v>
      </c>
      <c r="D763" s="1" t="s">
        <v>3985</v>
      </c>
      <c r="E763" s="1" t="s">
        <v>602</v>
      </c>
      <c r="F763" s="1" t="str">
        <f>VLOOKUP(Table715[[#This Row],[نام کارشناس دفتر فنی]],Table1[],3,0)</f>
        <v>کارشناس عمران،خدمات صنعتی و ترانسپورت</v>
      </c>
      <c r="G763" s="1" t="s">
        <v>63</v>
      </c>
      <c r="H763" s="1" t="str">
        <f>VLOOKUP(Table715[[#This Row],[نام شخص کارشناس نظارت]],Table1[],3,0)</f>
        <v>کارشناس عمران نظارت</v>
      </c>
      <c r="I763" s="1">
        <f>COUNTIF(Table2[کد سیستم],Table715[[#This Row],[کد سیستم]])</f>
        <v>1</v>
      </c>
    </row>
    <row r="764" spans="1:9" x14ac:dyDescent="0.25">
      <c r="A764" s="1">
        <v>763</v>
      </c>
      <c r="B764" s="1" t="s">
        <v>3088</v>
      </c>
      <c r="C764" s="1" t="s">
        <v>3088</v>
      </c>
      <c r="D764" s="1" t="s">
        <v>3985</v>
      </c>
      <c r="E764" s="1" t="s">
        <v>602</v>
      </c>
      <c r="F764" s="1" t="str">
        <f>VLOOKUP(Table715[[#This Row],[نام کارشناس دفتر فنی]],Table1[],3,0)</f>
        <v>کارشناس عمران،خدمات صنعتی و ترانسپورت</v>
      </c>
      <c r="G764" s="1" t="s">
        <v>63</v>
      </c>
      <c r="H764" s="1" t="str">
        <f>VLOOKUP(Table715[[#This Row],[نام شخص کارشناس نظارت]],Table1[],3,0)</f>
        <v>کارشناس عمران نظارت</v>
      </c>
      <c r="I764" s="1">
        <f>COUNTIF(Table2[کد سیستم],Table715[[#This Row],[کد سیستم]])</f>
        <v>1</v>
      </c>
    </row>
    <row r="765" spans="1:9" x14ac:dyDescent="0.25">
      <c r="A765" s="1">
        <v>764</v>
      </c>
      <c r="B765" s="1" t="s">
        <v>3090</v>
      </c>
      <c r="C765" s="1" t="s">
        <v>3090</v>
      </c>
      <c r="D765" s="1" t="s">
        <v>3985</v>
      </c>
      <c r="E765" s="1" t="s">
        <v>602</v>
      </c>
      <c r="F765" s="1" t="str">
        <f>VLOOKUP(Table715[[#This Row],[نام کارشناس دفتر فنی]],Table1[],3,0)</f>
        <v>کارشناس عمران،خدمات صنعتی و ترانسپورت</v>
      </c>
      <c r="G765" s="1" t="s">
        <v>63</v>
      </c>
      <c r="H765" s="1" t="str">
        <f>VLOOKUP(Table715[[#This Row],[نام شخص کارشناس نظارت]],Table1[],3,0)</f>
        <v>کارشناس عمران نظارت</v>
      </c>
      <c r="I765" s="1">
        <f>COUNTIF(Table2[کد سیستم],Table715[[#This Row],[کد سیستم]])</f>
        <v>1</v>
      </c>
    </row>
    <row r="766" spans="1:9" x14ac:dyDescent="0.25">
      <c r="A766" s="1">
        <v>765</v>
      </c>
      <c r="B766" s="1" t="s">
        <v>3092</v>
      </c>
      <c r="C766" s="1" t="s">
        <v>3092</v>
      </c>
      <c r="D766" s="1" t="s">
        <v>3985</v>
      </c>
      <c r="E766" s="1" t="s">
        <v>602</v>
      </c>
      <c r="F766" s="1" t="str">
        <f>VLOOKUP(Table715[[#This Row],[نام کارشناس دفتر فنی]],Table1[],3,0)</f>
        <v>کارشناس عمران،خدمات صنعتی و ترانسپورت</v>
      </c>
      <c r="G766" s="1" t="s">
        <v>63</v>
      </c>
      <c r="H766" s="1" t="str">
        <f>VLOOKUP(Table715[[#This Row],[نام شخص کارشناس نظارت]],Table1[],3,0)</f>
        <v>کارشناس عمران نظارت</v>
      </c>
      <c r="I766" s="1">
        <f>COUNTIF(Table2[کد سیستم],Table715[[#This Row],[کد سیستم]])</f>
        <v>1</v>
      </c>
    </row>
    <row r="767" spans="1:9" x14ac:dyDescent="0.25">
      <c r="A767" s="1">
        <v>766</v>
      </c>
      <c r="B767" s="1" t="s">
        <v>3094</v>
      </c>
      <c r="C767" s="1" t="s">
        <v>3094</v>
      </c>
      <c r="D767" s="1" t="s">
        <v>3985</v>
      </c>
      <c r="E767" s="1" t="s">
        <v>602</v>
      </c>
      <c r="F767" s="1" t="str">
        <f>VLOOKUP(Table715[[#This Row],[نام کارشناس دفتر فنی]],Table1[],3,0)</f>
        <v>کارشناس عمران،خدمات صنعتی و ترانسپورت</v>
      </c>
      <c r="G767" s="1" t="s">
        <v>63</v>
      </c>
      <c r="H767" s="1" t="str">
        <f>VLOOKUP(Table715[[#This Row],[نام شخص کارشناس نظارت]],Table1[],3,0)</f>
        <v>کارشناس عمران نظارت</v>
      </c>
      <c r="I767" s="1">
        <f>COUNTIF(Table2[کد سیستم],Table715[[#This Row],[کد سیستم]])</f>
        <v>1</v>
      </c>
    </row>
    <row r="768" spans="1:9" x14ac:dyDescent="0.25">
      <c r="A768" s="1">
        <v>767</v>
      </c>
      <c r="B768" s="1" t="s">
        <v>3096</v>
      </c>
      <c r="C768" s="1" t="s">
        <v>3096</v>
      </c>
      <c r="D768" s="1" t="s">
        <v>3985</v>
      </c>
      <c r="E768" s="1" t="s">
        <v>602</v>
      </c>
      <c r="F768" s="1" t="str">
        <f>VLOOKUP(Table715[[#This Row],[نام کارشناس دفتر فنی]],Table1[],3,0)</f>
        <v>کارشناس عمران،خدمات صنعتی و ترانسپورت</v>
      </c>
      <c r="G768" s="1" t="s">
        <v>63</v>
      </c>
      <c r="H768" s="1" t="str">
        <f>VLOOKUP(Table715[[#This Row],[نام شخص کارشناس نظارت]],Table1[],3,0)</f>
        <v>کارشناس عمران نظارت</v>
      </c>
      <c r="I768" s="1">
        <f>COUNTIF(Table2[کد سیستم],Table715[[#This Row],[کد سیستم]])</f>
        <v>1</v>
      </c>
    </row>
    <row r="769" spans="1:9" x14ac:dyDescent="0.25">
      <c r="A769" s="1">
        <v>768</v>
      </c>
      <c r="B769" s="1" t="s">
        <v>3098</v>
      </c>
      <c r="C769" s="1" t="s">
        <v>3098</v>
      </c>
      <c r="D769" s="1" t="s">
        <v>3985</v>
      </c>
      <c r="E769" s="1" t="s">
        <v>602</v>
      </c>
      <c r="F769" s="1" t="str">
        <f>VLOOKUP(Table715[[#This Row],[نام کارشناس دفتر فنی]],Table1[],3,0)</f>
        <v>کارشناس عمران،خدمات صنعتی و ترانسپورت</v>
      </c>
      <c r="G769" s="1" t="s">
        <v>63</v>
      </c>
      <c r="H769" s="1" t="str">
        <f>VLOOKUP(Table715[[#This Row],[نام شخص کارشناس نظارت]],Table1[],3,0)</f>
        <v>کارشناس عمران نظارت</v>
      </c>
      <c r="I769" s="1">
        <f>COUNTIF(Table2[کد سیستم],Table715[[#This Row],[کد سیستم]])</f>
        <v>1</v>
      </c>
    </row>
    <row r="770" spans="1:9" x14ac:dyDescent="0.25">
      <c r="A770" s="1">
        <v>769</v>
      </c>
      <c r="B770" s="1" t="s">
        <v>3100</v>
      </c>
      <c r="C770" s="1" t="s">
        <v>3100</v>
      </c>
      <c r="D770" s="1" t="s">
        <v>3985</v>
      </c>
      <c r="E770" s="1" t="s">
        <v>602</v>
      </c>
      <c r="F770" s="1" t="str">
        <f>VLOOKUP(Table715[[#This Row],[نام کارشناس دفتر فنی]],Table1[],3,0)</f>
        <v>کارشناس عمران،خدمات صنعتی و ترانسپورت</v>
      </c>
      <c r="G770" s="1" t="s">
        <v>63</v>
      </c>
      <c r="H770" s="1" t="str">
        <f>VLOOKUP(Table715[[#This Row],[نام شخص کارشناس نظارت]],Table1[],3,0)</f>
        <v>کارشناس عمران نظارت</v>
      </c>
      <c r="I770" s="1">
        <f>COUNTIF(Table2[کد سیستم],Table715[[#This Row],[کد سیستم]])</f>
        <v>1</v>
      </c>
    </row>
    <row r="771" spans="1:9" x14ac:dyDescent="0.25">
      <c r="A771" s="1">
        <v>770</v>
      </c>
      <c r="B771" s="1" t="s">
        <v>3102</v>
      </c>
      <c r="C771" s="1" t="s">
        <v>3102</v>
      </c>
      <c r="D771" s="1" t="s">
        <v>3985</v>
      </c>
      <c r="E771" s="1" t="s">
        <v>602</v>
      </c>
      <c r="F771" s="1" t="str">
        <f>VLOOKUP(Table715[[#This Row],[نام کارشناس دفتر فنی]],Table1[],3,0)</f>
        <v>کارشناس عمران،خدمات صنعتی و ترانسپورت</v>
      </c>
      <c r="G771" s="1" t="s">
        <v>63</v>
      </c>
      <c r="H771" s="1" t="str">
        <f>VLOOKUP(Table715[[#This Row],[نام شخص کارشناس نظارت]],Table1[],3,0)</f>
        <v>کارشناس عمران نظارت</v>
      </c>
      <c r="I771" s="1">
        <f>COUNTIF(Table2[کد سیستم],Table715[[#This Row],[کد سیستم]])</f>
        <v>1</v>
      </c>
    </row>
    <row r="772" spans="1:9" x14ac:dyDescent="0.25">
      <c r="A772" s="1">
        <v>771</v>
      </c>
      <c r="B772" s="1" t="s">
        <v>3104</v>
      </c>
      <c r="C772" s="1" t="s">
        <v>3104</v>
      </c>
      <c r="D772" s="1" t="s">
        <v>3985</v>
      </c>
      <c r="E772" s="1" t="s">
        <v>602</v>
      </c>
      <c r="F772" s="1" t="str">
        <f>VLOOKUP(Table715[[#This Row],[نام کارشناس دفتر فنی]],Table1[],3,0)</f>
        <v>کارشناس عمران،خدمات صنعتی و ترانسپورت</v>
      </c>
      <c r="G772" s="1" t="s">
        <v>63</v>
      </c>
      <c r="H772" s="1" t="str">
        <f>VLOOKUP(Table715[[#This Row],[نام شخص کارشناس نظارت]],Table1[],3,0)</f>
        <v>کارشناس عمران نظارت</v>
      </c>
      <c r="I772" s="1">
        <f>COUNTIF(Table2[کد سیستم],Table715[[#This Row],[کد سیستم]])</f>
        <v>1</v>
      </c>
    </row>
    <row r="773" spans="1:9" x14ac:dyDescent="0.25">
      <c r="A773" s="1">
        <v>772</v>
      </c>
      <c r="B773" s="1" t="s">
        <v>3106</v>
      </c>
      <c r="C773" s="1" t="s">
        <v>3106</v>
      </c>
      <c r="D773" s="1" t="s">
        <v>3985</v>
      </c>
      <c r="E773" s="1" t="s">
        <v>602</v>
      </c>
      <c r="F773" s="1" t="str">
        <f>VLOOKUP(Table715[[#This Row],[نام کارشناس دفتر فنی]],Table1[],3,0)</f>
        <v>کارشناس عمران،خدمات صنعتی و ترانسپورت</v>
      </c>
      <c r="G773" s="1" t="s">
        <v>63</v>
      </c>
      <c r="H773" s="1" t="str">
        <f>VLOOKUP(Table715[[#This Row],[نام شخص کارشناس نظارت]],Table1[],3,0)</f>
        <v>کارشناس عمران نظارت</v>
      </c>
      <c r="I773" s="1">
        <f>COUNTIF(Table2[کد سیستم],Table715[[#This Row],[کد سیستم]])</f>
        <v>1</v>
      </c>
    </row>
    <row r="774" spans="1:9" x14ac:dyDescent="0.25">
      <c r="A774" s="1">
        <v>773</v>
      </c>
      <c r="B774" s="1" t="s">
        <v>3108</v>
      </c>
      <c r="C774" s="1" t="s">
        <v>3108</v>
      </c>
      <c r="D774" s="1" t="s">
        <v>3985</v>
      </c>
      <c r="E774" s="1" t="s">
        <v>602</v>
      </c>
      <c r="F774" s="1" t="str">
        <f>VLOOKUP(Table715[[#This Row],[نام کارشناس دفتر فنی]],Table1[],3,0)</f>
        <v>کارشناس عمران،خدمات صنعتی و ترانسپورت</v>
      </c>
      <c r="G774" s="1" t="s">
        <v>63</v>
      </c>
      <c r="H774" s="1" t="str">
        <f>VLOOKUP(Table715[[#This Row],[نام شخص کارشناس نظارت]],Table1[],3,0)</f>
        <v>کارشناس عمران نظارت</v>
      </c>
      <c r="I774" s="1">
        <f>COUNTIF(Table2[کد سیستم],Table715[[#This Row],[کد سیستم]])</f>
        <v>1</v>
      </c>
    </row>
    <row r="775" spans="1:9" x14ac:dyDescent="0.25">
      <c r="A775" s="1">
        <v>774</v>
      </c>
      <c r="B775" s="1" t="s">
        <v>3110</v>
      </c>
      <c r="C775" s="1" t="s">
        <v>3110</v>
      </c>
      <c r="D775" s="1" t="s">
        <v>3985</v>
      </c>
      <c r="E775" s="1" t="s">
        <v>602</v>
      </c>
      <c r="F775" s="1" t="str">
        <f>VLOOKUP(Table715[[#This Row],[نام کارشناس دفتر فنی]],Table1[],3,0)</f>
        <v>کارشناس عمران،خدمات صنعتی و ترانسپورت</v>
      </c>
      <c r="G775" s="1" t="s">
        <v>63</v>
      </c>
      <c r="H775" s="1" t="str">
        <f>VLOOKUP(Table715[[#This Row],[نام شخص کارشناس نظارت]],Table1[],3,0)</f>
        <v>کارشناس عمران نظارت</v>
      </c>
      <c r="I775" s="1">
        <f>COUNTIF(Table2[کد سیستم],Table715[[#This Row],[کد سیستم]])</f>
        <v>1</v>
      </c>
    </row>
    <row r="776" spans="1:9" x14ac:dyDescent="0.25">
      <c r="A776" s="1">
        <v>775</v>
      </c>
      <c r="B776" s="1" t="s">
        <v>3112</v>
      </c>
      <c r="C776" s="1" t="s">
        <v>3112</v>
      </c>
      <c r="D776" s="1" t="s">
        <v>3985</v>
      </c>
      <c r="E776" s="1" t="s">
        <v>602</v>
      </c>
      <c r="F776" s="1" t="str">
        <f>VLOOKUP(Table715[[#This Row],[نام کارشناس دفتر فنی]],Table1[],3,0)</f>
        <v>کارشناس عمران،خدمات صنعتی و ترانسپورت</v>
      </c>
      <c r="G776" s="1" t="s">
        <v>63</v>
      </c>
      <c r="H776" s="1" t="str">
        <f>VLOOKUP(Table715[[#This Row],[نام شخص کارشناس نظارت]],Table1[],3,0)</f>
        <v>کارشناس عمران نظارت</v>
      </c>
      <c r="I776" s="1">
        <f>COUNTIF(Table2[کد سیستم],Table715[[#This Row],[کد سیستم]])</f>
        <v>1</v>
      </c>
    </row>
    <row r="777" spans="1:9" x14ac:dyDescent="0.25">
      <c r="A777" s="1">
        <v>776</v>
      </c>
      <c r="B777" s="1" t="s">
        <v>3114</v>
      </c>
      <c r="C777" s="1" t="s">
        <v>3114</v>
      </c>
      <c r="D777" s="1" t="s">
        <v>3985</v>
      </c>
      <c r="E777" s="1" t="s">
        <v>602</v>
      </c>
      <c r="F777" s="1" t="str">
        <f>VLOOKUP(Table715[[#This Row],[نام کارشناس دفتر فنی]],Table1[],3,0)</f>
        <v>کارشناس عمران،خدمات صنعتی و ترانسپورت</v>
      </c>
      <c r="G777" s="1" t="s">
        <v>63</v>
      </c>
      <c r="H777" s="1" t="str">
        <f>VLOOKUP(Table715[[#This Row],[نام شخص کارشناس نظارت]],Table1[],3,0)</f>
        <v>کارشناس عمران نظارت</v>
      </c>
      <c r="I777" s="1">
        <f>COUNTIF(Table2[کد سیستم],Table715[[#This Row],[کد سیستم]])</f>
        <v>1</v>
      </c>
    </row>
    <row r="778" spans="1:9" x14ac:dyDescent="0.25">
      <c r="A778" s="1">
        <v>777</v>
      </c>
      <c r="B778" s="1" t="s">
        <v>3116</v>
      </c>
      <c r="C778" s="1" t="s">
        <v>3116</v>
      </c>
      <c r="D778" s="1" t="s">
        <v>3985</v>
      </c>
      <c r="E778" s="1" t="s">
        <v>602</v>
      </c>
      <c r="F778" s="1" t="str">
        <f>VLOOKUP(Table715[[#This Row],[نام کارشناس دفتر فنی]],Table1[],3,0)</f>
        <v>کارشناس عمران،خدمات صنعتی و ترانسپورت</v>
      </c>
      <c r="G778" s="1" t="s">
        <v>63</v>
      </c>
      <c r="H778" s="1" t="str">
        <f>VLOOKUP(Table715[[#This Row],[نام شخص کارشناس نظارت]],Table1[],3,0)</f>
        <v>کارشناس عمران نظارت</v>
      </c>
      <c r="I778" s="1">
        <f>COUNTIF(Table2[کد سیستم],Table715[[#This Row],[کد سیستم]])</f>
        <v>1</v>
      </c>
    </row>
    <row r="779" spans="1:9" x14ac:dyDescent="0.25">
      <c r="A779" s="1">
        <v>778</v>
      </c>
      <c r="B779" s="1" t="s">
        <v>3118</v>
      </c>
      <c r="C779" s="1" t="s">
        <v>3118</v>
      </c>
      <c r="D779" s="1" t="s">
        <v>3985</v>
      </c>
      <c r="E779" s="1" t="s">
        <v>602</v>
      </c>
      <c r="F779" s="1" t="str">
        <f>VLOOKUP(Table715[[#This Row],[نام کارشناس دفتر فنی]],Table1[],3,0)</f>
        <v>کارشناس عمران،خدمات صنعتی و ترانسپورت</v>
      </c>
      <c r="G779" s="1" t="s">
        <v>63</v>
      </c>
      <c r="H779" s="1" t="str">
        <f>VLOOKUP(Table715[[#This Row],[نام شخص کارشناس نظارت]],Table1[],3,0)</f>
        <v>کارشناس عمران نظارت</v>
      </c>
      <c r="I779" s="1">
        <f>COUNTIF(Table2[کد سیستم],Table715[[#This Row],[کد سیستم]])</f>
        <v>1</v>
      </c>
    </row>
    <row r="780" spans="1:9" x14ac:dyDescent="0.25">
      <c r="A780" s="1">
        <v>779</v>
      </c>
      <c r="B780" s="1" t="s">
        <v>3120</v>
      </c>
      <c r="C780" s="1" t="s">
        <v>3120</v>
      </c>
      <c r="D780" s="1" t="s">
        <v>3985</v>
      </c>
      <c r="E780" s="1" t="s">
        <v>602</v>
      </c>
      <c r="F780" s="1" t="str">
        <f>VLOOKUP(Table715[[#This Row],[نام کارشناس دفتر فنی]],Table1[],3,0)</f>
        <v>کارشناس عمران،خدمات صنعتی و ترانسپورت</v>
      </c>
      <c r="G780" s="1" t="s">
        <v>63</v>
      </c>
      <c r="H780" s="1" t="str">
        <f>VLOOKUP(Table715[[#This Row],[نام شخص کارشناس نظارت]],Table1[],3,0)</f>
        <v>کارشناس عمران نظارت</v>
      </c>
      <c r="I780" s="1">
        <f>COUNTIF(Table2[کد سیستم],Table715[[#This Row],[کد سیستم]])</f>
        <v>1</v>
      </c>
    </row>
    <row r="781" spans="1:9" x14ac:dyDescent="0.25">
      <c r="A781" s="1">
        <v>780</v>
      </c>
      <c r="B781" s="1" t="s">
        <v>3122</v>
      </c>
      <c r="C781" s="1" t="s">
        <v>3122</v>
      </c>
      <c r="D781" s="1" t="s">
        <v>3985</v>
      </c>
      <c r="E781" s="1" t="s">
        <v>602</v>
      </c>
      <c r="F781" s="1" t="str">
        <f>VLOOKUP(Table715[[#This Row],[نام کارشناس دفتر فنی]],Table1[],3,0)</f>
        <v>کارشناس عمران،خدمات صنعتی و ترانسپورت</v>
      </c>
      <c r="G781" s="1" t="s">
        <v>63</v>
      </c>
      <c r="H781" s="1" t="str">
        <f>VLOOKUP(Table715[[#This Row],[نام شخص کارشناس نظارت]],Table1[],3,0)</f>
        <v>کارشناس عمران نظارت</v>
      </c>
      <c r="I781" s="1">
        <f>COUNTIF(Table2[کد سیستم],Table715[[#This Row],[کد سیستم]])</f>
        <v>1</v>
      </c>
    </row>
    <row r="782" spans="1:9" x14ac:dyDescent="0.25">
      <c r="A782" s="1">
        <v>781</v>
      </c>
      <c r="B782" s="1" t="s">
        <v>3124</v>
      </c>
      <c r="C782" s="1" t="s">
        <v>3124</v>
      </c>
      <c r="D782" s="1" t="s">
        <v>3985</v>
      </c>
      <c r="E782" s="1" t="s">
        <v>602</v>
      </c>
      <c r="F782" s="1" t="str">
        <f>VLOOKUP(Table715[[#This Row],[نام کارشناس دفتر فنی]],Table1[],3,0)</f>
        <v>کارشناس عمران،خدمات صنعتی و ترانسپورت</v>
      </c>
      <c r="G782" s="1" t="s">
        <v>63</v>
      </c>
      <c r="H782" s="1" t="str">
        <f>VLOOKUP(Table715[[#This Row],[نام شخص کارشناس نظارت]],Table1[],3,0)</f>
        <v>کارشناس عمران نظارت</v>
      </c>
      <c r="I782" s="1">
        <f>COUNTIF(Table2[کد سیستم],Table715[[#This Row],[کد سیستم]])</f>
        <v>1</v>
      </c>
    </row>
    <row r="783" spans="1:9" x14ac:dyDescent="0.25">
      <c r="A783" s="1">
        <v>782</v>
      </c>
      <c r="B783" s="1" t="s">
        <v>3126</v>
      </c>
      <c r="C783" s="1" t="s">
        <v>3126</v>
      </c>
      <c r="D783" s="1" t="s">
        <v>3985</v>
      </c>
      <c r="E783" s="1" t="s">
        <v>602</v>
      </c>
      <c r="F783" s="1" t="str">
        <f>VLOOKUP(Table715[[#This Row],[نام کارشناس دفتر فنی]],Table1[],3,0)</f>
        <v>کارشناس عمران،خدمات صنعتی و ترانسپورت</v>
      </c>
      <c r="G783" s="1" t="s">
        <v>63</v>
      </c>
      <c r="H783" s="1" t="str">
        <f>VLOOKUP(Table715[[#This Row],[نام شخص کارشناس نظارت]],Table1[],3,0)</f>
        <v>کارشناس عمران نظارت</v>
      </c>
      <c r="I783" s="1">
        <f>COUNTIF(Table2[کد سیستم],Table715[[#This Row],[کد سیستم]])</f>
        <v>1</v>
      </c>
    </row>
    <row r="784" spans="1:9" x14ac:dyDescent="0.25">
      <c r="A784" s="1">
        <v>783</v>
      </c>
      <c r="B784" s="1" t="s">
        <v>3128</v>
      </c>
      <c r="C784" s="1" t="s">
        <v>3128</v>
      </c>
      <c r="D784" s="1" t="s">
        <v>3985</v>
      </c>
      <c r="E784" s="1" t="s">
        <v>602</v>
      </c>
      <c r="F784" s="1" t="str">
        <f>VLOOKUP(Table715[[#This Row],[نام کارشناس دفتر فنی]],Table1[],3,0)</f>
        <v>کارشناس عمران،خدمات صنعتی و ترانسپورت</v>
      </c>
      <c r="G784" s="1" t="s">
        <v>63</v>
      </c>
      <c r="H784" s="1" t="str">
        <f>VLOOKUP(Table715[[#This Row],[نام شخص کارشناس نظارت]],Table1[],3,0)</f>
        <v>کارشناس عمران نظارت</v>
      </c>
      <c r="I784" s="1">
        <f>COUNTIF(Table2[کد سیستم],Table715[[#This Row],[کد سیستم]])</f>
        <v>1</v>
      </c>
    </row>
    <row r="785" spans="1:9" x14ac:dyDescent="0.25">
      <c r="A785" s="1">
        <v>784</v>
      </c>
      <c r="B785" s="1" t="s">
        <v>3130</v>
      </c>
      <c r="C785" s="1" t="s">
        <v>3130</v>
      </c>
      <c r="D785" s="1" t="s">
        <v>3985</v>
      </c>
      <c r="E785" s="1" t="s">
        <v>602</v>
      </c>
      <c r="F785" s="1" t="str">
        <f>VLOOKUP(Table715[[#This Row],[نام کارشناس دفتر فنی]],Table1[],3,0)</f>
        <v>کارشناس عمران،خدمات صنعتی و ترانسپورت</v>
      </c>
      <c r="G785" s="1" t="s">
        <v>63</v>
      </c>
      <c r="H785" s="1" t="str">
        <f>VLOOKUP(Table715[[#This Row],[نام شخص کارشناس نظارت]],Table1[],3,0)</f>
        <v>کارشناس عمران نظارت</v>
      </c>
      <c r="I785" s="1">
        <f>COUNTIF(Table2[کد سیستم],Table715[[#This Row],[کد سیستم]])</f>
        <v>1</v>
      </c>
    </row>
    <row r="786" spans="1:9" x14ac:dyDescent="0.25">
      <c r="A786" s="1">
        <v>785</v>
      </c>
      <c r="B786" s="1" t="s">
        <v>3132</v>
      </c>
      <c r="C786" s="1" t="s">
        <v>3132</v>
      </c>
      <c r="D786" s="1" t="s">
        <v>3985</v>
      </c>
      <c r="E786" s="1" t="s">
        <v>602</v>
      </c>
      <c r="F786" s="1" t="str">
        <f>VLOOKUP(Table715[[#This Row],[نام کارشناس دفتر فنی]],Table1[],3,0)</f>
        <v>کارشناس عمران،خدمات صنعتی و ترانسپورت</v>
      </c>
      <c r="G786" s="1" t="s">
        <v>63</v>
      </c>
      <c r="H786" s="1" t="str">
        <f>VLOOKUP(Table715[[#This Row],[نام شخص کارشناس نظارت]],Table1[],3,0)</f>
        <v>کارشناس عمران نظارت</v>
      </c>
      <c r="I786" s="1">
        <f>COUNTIF(Table2[کد سیستم],Table715[[#This Row],[کد سیستم]])</f>
        <v>1</v>
      </c>
    </row>
    <row r="787" spans="1:9" x14ac:dyDescent="0.25">
      <c r="A787" s="1">
        <v>786</v>
      </c>
      <c r="B787" s="1" t="s">
        <v>3134</v>
      </c>
      <c r="C787" s="1" t="s">
        <v>3134</v>
      </c>
      <c r="D787" s="1" t="s">
        <v>3985</v>
      </c>
      <c r="E787" s="1" t="s">
        <v>602</v>
      </c>
      <c r="F787" s="1" t="str">
        <f>VLOOKUP(Table715[[#This Row],[نام کارشناس دفتر فنی]],Table1[],3,0)</f>
        <v>کارشناس عمران،خدمات صنعتی و ترانسپورت</v>
      </c>
      <c r="G787" s="1" t="s">
        <v>63</v>
      </c>
      <c r="H787" s="1" t="str">
        <f>VLOOKUP(Table715[[#This Row],[نام شخص کارشناس نظارت]],Table1[],3,0)</f>
        <v>کارشناس عمران نظارت</v>
      </c>
      <c r="I787" s="1">
        <f>COUNTIF(Table2[کد سیستم],Table715[[#This Row],[کد سیستم]])</f>
        <v>1</v>
      </c>
    </row>
    <row r="788" spans="1:9" x14ac:dyDescent="0.25">
      <c r="A788" s="1">
        <v>787</v>
      </c>
      <c r="B788" s="1" t="s">
        <v>3136</v>
      </c>
      <c r="C788" s="1" t="s">
        <v>3136</v>
      </c>
      <c r="D788" s="1" t="s">
        <v>3985</v>
      </c>
      <c r="E788" s="1" t="s">
        <v>602</v>
      </c>
      <c r="F788" s="1" t="str">
        <f>VLOOKUP(Table715[[#This Row],[نام کارشناس دفتر فنی]],Table1[],3,0)</f>
        <v>کارشناس عمران،خدمات صنعتی و ترانسپورت</v>
      </c>
      <c r="G788" s="1" t="s">
        <v>63</v>
      </c>
      <c r="H788" s="1" t="str">
        <f>VLOOKUP(Table715[[#This Row],[نام شخص کارشناس نظارت]],Table1[],3,0)</f>
        <v>کارشناس عمران نظارت</v>
      </c>
      <c r="I788" s="1">
        <f>COUNTIF(Table2[کد سیستم],Table715[[#This Row],[کد سیستم]])</f>
        <v>1</v>
      </c>
    </row>
    <row r="789" spans="1:9" x14ac:dyDescent="0.25">
      <c r="A789" s="1">
        <v>788</v>
      </c>
      <c r="B789" s="1" t="s">
        <v>3138</v>
      </c>
      <c r="C789" s="1" t="s">
        <v>3138</v>
      </c>
      <c r="D789" s="1" t="s">
        <v>3985</v>
      </c>
      <c r="E789" s="1" t="s">
        <v>602</v>
      </c>
      <c r="F789" s="1" t="str">
        <f>VLOOKUP(Table715[[#This Row],[نام کارشناس دفتر فنی]],Table1[],3,0)</f>
        <v>کارشناس عمران،خدمات صنعتی و ترانسپورت</v>
      </c>
      <c r="G789" s="1" t="s">
        <v>63</v>
      </c>
      <c r="H789" s="1" t="str">
        <f>VLOOKUP(Table715[[#This Row],[نام شخص کارشناس نظارت]],Table1[],3,0)</f>
        <v>کارشناس عمران نظارت</v>
      </c>
      <c r="I789" s="1">
        <f>COUNTIF(Table2[کد سیستم],Table715[[#This Row],[کد سیستم]])</f>
        <v>1</v>
      </c>
    </row>
    <row r="790" spans="1:9" x14ac:dyDescent="0.25">
      <c r="A790" s="1">
        <v>789</v>
      </c>
      <c r="B790" s="1" t="s">
        <v>3140</v>
      </c>
      <c r="C790" s="1" t="s">
        <v>3140</v>
      </c>
      <c r="D790" s="1" t="s">
        <v>3985</v>
      </c>
      <c r="E790" s="1" t="s">
        <v>602</v>
      </c>
      <c r="F790" s="1" t="str">
        <f>VLOOKUP(Table715[[#This Row],[نام کارشناس دفتر فنی]],Table1[],3,0)</f>
        <v>کارشناس عمران،خدمات صنعتی و ترانسپورت</v>
      </c>
      <c r="G790" s="1" t="s">
        <v>63</v>
      </c>
      <c r="H790" s="1" t="str">
        <f>VLOOKUP(Table715[[#This Row],[نام شخص کارشناس نظارت]],Table1[],3,0)</f>
        <v>کارشناس عمران نظارت</v>
      </c>
      <c r="I790" s="1">
        <f>COUNTIF(Table2[کد سیستم],Table715[[#This Row],[کد سیستم]])</f>
        <v>1</v>
      </c>
    </row>
    <row r="791" spans="1:9" x14ac:dyDescent="0.25">
      <c r="A791" s="1">
        <v>790</v>
      </c>
      <c r="B791" s="1" t="s">
        <v>3142</v>
      </c>
      <c r="C791" s="1" t="s">
        <v>3142</v>
      </c>
      <c r="D791" s="1" t="s">
        <v>3985</v>
      </c>
      <c r="E791" s="1" t="s">
        <v>602</v>
      </c>
      <c r="F791" s="1" t="str">
        <f>VLOOKUP(Table715[[#This Row],[نام کارشناس دفتر فنی]],Table1[],3,0)</f>
        <v>کارشناس عمران،خدمات صنعتی و ترانسپورت</v>
      </c>
      <c r="G791" s="1" t="s">
        <v>63</v>
      </c>
      <c r="H791" s="1" t="str">
        <f>VLOOKUP(Table715[[#This Row],[نام شخص کارشناس نظارت]],Table1[],3,0)</f>
        <v>کارشناس عمران نظارت</v>
      </c>
      <c r="I791" s="1">
        <f>COUNTIF(Table2[کد سیستم],Table715[[#This Row],[کد سیستم]])</f>
        <v>1</v>
      </c>
    </row>
    <row r="792" spans="1:9" x14ac:dyDescent="0.25">
      <c r="A792" s="1">
        <v>791</v>
      </c>
      <c r="B792" s="1" t="s">
        <v>3144</v>
      </c>
      <c r="C792" s="1" t="s">
        <v>3144</v>
      </c>
      <c r="D792" s="1" t="s">
        <v>3985</v>
      </c>
      <c r="E792" s="1" t="s">
        <v>602</v>
      </c>
      <c r="F792" s="1" t="str">
        <f>VLOOKUP(Table715[[#This Row],[نام کارشناس دفتر فنی]],Table1[],3,0)</f>
        <v>کارشناس عمران،خدمات صنعتی و ترانسپورت</v>
      </c>
      <c r="G792" s="1" t="s">
        <v>63</v>
      </c>
      <c r="H792" s="1" t="str">
        <f>VLOOKUP(Table715[[#This Row],[نام شخص کارشناس نظارت]],Table1[],3,0)</f>
        <v>کارشناس عمران نظارت</v>
      </c>
      <c r="I792" s="1">
        <f>COUNTIF(Table2[کد سیستم],Table715[[#This Row],[کد سیستم]])</f>
        <v>1</v>
      </c>
    </row>
    <row r="793" spans="1:9" x14ac:dyDescent="0.25">
      <c r="A793" s="1">
        <v>792</v>
      </c>
      <c r="B793" s="1" t="s">
        <v>3146</v>
      </c>
      <c r="C793" s="1" t="s">
        <v>3146</v>
      </c>
      <c r="D793" s="1" t="s">
        <v>3985</v>
      </c>
      <c r="E793" s="1" t="s">
        <v>602</v>
      </c>
      <c r="F793" s="1" t="str">
        <f>VLOOKUP(Table715[[#This Row],[نام کارشناس دفتر فنی]],Table1[],3,0)</f>
        <v>کارشناس عمران،خدمات صنعتی و ترانسپورت</v>
      </c>
      <c r="G793" s="1" t="s">
        <v>63</v>
      </c>
      <c r="H793" s="1" t="str">
        <f>VLOOKUP(Table715[[#This Row],[نام شخص کارشناس نظارت]],Table1[],3,0)</f>
        <v>کارشناس عمران نظارت</v>
      </c>
      <c r="I793" s="1">
        <f>COUNTIF(Table2[کد سیستم],Table715[[#This Row],[کد سیستم]])</f>
        <v>1</v>
      </c>
    </row>
    <row r="794" spans="1:9" x14ac:dyDescent="0.25">
      <c r="A794" s="1">
        <v>793</v>
      </c>
      <c r="B794" s="1" t="s">
        <v>3148</v>
      </c>
      <c r="C794" s="1" t="s">
        <v>3148</v>
      </c>
      <c r="D794" s="1" t="s">
        <v>3985</v>
      </c>
      <c r="E794" s="1" t="s">
        <v>602</v>
      </c>
      <c r="F794" s="1" t="str">
        <f>VLOOKUP(Table715[[#This Row],[نام کارشناس دفتر فنی]],Table1[],3,0)</f>
        <v>کارشناس عمران،خدمات صنعتی و ترانسپورت</v>
      </c>
      <c r="G794" s="1" t="s">
        <v>63</v>
      </c>
      <c r="H794" s="1" t="str">
        <f>VLOOKUP(Table715[[#This Row],[نام شخص کارشناس نظارت]],Table1[],3,0)</f>
        <v>کارشناس عمران نظارت</v>
      </c>
      <c r="I794" s="1">
        <f>COUNTIF(Table2[کد سیستم],Table715[[#This Row],[کد سیستم]])</f>
        <v>1</v>
      </c>
    </row>
    <row r="795" spans="1:9" x14ac:dyDescent="0.25">
      <c r="A795" s="1">
        <v>794</v>
      </c>
      <c r="B795" s="1" t="s">
        <v>3150</v>
      </c>
      <c r="C795" s="1" t="s">
        <v>3150</v>
      </c>
      <c r="D795" s="1" t="s">
        <v>3985</v>
      </c>
      <c r="E795" s="1" t="s">
        <v>602</v>
      </c>
      <c r="F795" s="1" t="str">
        <f>VLOOKUP(Table715[[#This Row],[نام کارشناس دفتر فنی]],Table1[],3,0)</f>
        <v>کارشناس عمران،خدمات صنعتی و ترانسپورت</v>
      </c>
      <c r="G795" s="1" t="s">
        <v>63</v>
      </c>
      <c r="H795" s="1" t="str">
        <f>VLOOKUP(Table715[[#This Row],[نام شخص کارشناس نظارت]],Table1[],3,0)</f>
        <v>کارشناس عمران نظارت</v>
      </c>
      <c r="I795" s="1">
        <f>COUNTIF(Table2[کد سیستم],Table715[[#This Row],[کد سیستم]])</f>
        <v>1</v>
      </c>
    </row>
    <row r="796" spans="1:9" x14ac:dyDescent="0.25">
      <c r="A796" s="1">
        <v>795</v>
      </c>
      <c r="B796" s="1" t="s">
        <v>3152</v>
      </c>
      <c r="C796" s="1" t="s">
        <v>3152</v>
      </c>
      <c r="D796" s="1" t="s">
        <v>3985</v>
      </c>
      <c r="E796" s="1" t="s">
        <v>602</v>
      </c>
      <c r="F796" s="1" t="str">
        <f>VLOOKUP(Table715[[#This Row],[نام کارشناس دفتر فنی]],Table1[],3,0)</f>
        <v>کارشناس عمران،خدمات صنعتی و ترانسپورت</v>
      </c>
      <c r="G796" s="1" t="s">
        <v>63</v>
      </c>
      <c r="H796" s="1" t="str">
        <f>VLOOKUP(Table715[[#This Row],[نام شخص کارشناس نظارت]],Table1[],3,0)</f>
        <v>کارشناس عمران نظارت</v>
      </c>
      <c r="I796" s="1">
        <f>COUNTIF(Table2[کد سیستم],Table715[[#This Row],[کد سیستم]])</f>
        <v>1</v>
      </c>
    </row>
    <row r="797" spans="1:9" x14ac:dyDescent="0.25">
      <c r="A797" s="1">
        <v>796</v>
      </c>
      <c r="B797" s="1" t="s">
        <v>3154</v>
      </c>
      <c r="C797" s="1" t="s">
        <v>3154</v>
      </c>
      <c r="D797" s="1" t="s">
        <v>3985</v>
      </c>
      <c r="E797" s="1" t="s">
        <v>602</v>
      </c>
      <c r="F797" s="1" t="str">
        <f>VLOOKUP(Table715[[#This Row],[نام کارشناس دفتر فنی]],Table1[],3,0)</f>
        <v>کارشناس عمران،خدمات صنعتی و ترانسپورت</v>
      </c>
      <c r="G797" s="1" t="s">
        <v>63</v>
      </c>
      <c r="H797" s="1" t="str">
        <f>VLOOKUP(Table715[[#This Row],[نام شخص کارشناس نظارت]],Table1[],3,0)</f>
        <v>کارشناس عمران نظارت</v>
      </c>
      <c r="I797" s="1">
        <f>COUNTIF(Table2[کد سیستم],Table715[[#This Row],[کد سیستم]])</f>
        <v>1</v>
      </c>
    </row>
    <row r="798" spans="1:9" x14ac:dyDescent="0.25">
      <c r="A798" s="1">
        <v>797</v>
      </c>
      <c r="B798" s="1" t="s">
        <v>3156</v>
      </c>
      <c r="C798" s="1" t="s">
        <v>3156</v>
      </c>
      <c r="D798" s="1" t="s">
        <v>3985</v>
      </c>
      <c r="E798" s="1" t="s">
        <v>602</v>
      </c>
      <c r="F798" s="1" t="str">
        <f>VLOOKUP(Table715[[#This Row],[نام کارشناس دفتر فنی]],Table1[],3,0)</f>
        <v>کارشناس عمران،خدمات صنعتی و ترانسپورت</v>
      </c>
      <c r="G798" s="1" t="s">
        <v>63</v>
      </c>
      <c r="H798" s="1" t="str">
        <f>VLOOKUP(Table715[[#This Row],[نام شخص کارشناس نظارت]],Table1[],3,0)</f>
        <v>کارشناس عمران نظارت</v>
      </c>
      <c r="I798" s="1">
        <f>COUNTIF(Table2[کد سیستم],Table715[[#This Row],[کد سیستم]])</f>
        <v>1</v>
      </c>
    </row>
    <row r="799" spans="1:9" x14ac:dyDescent="0.25">
      <c r="A799" s="1">
        <v>798</v>
      </c>
      <c r="B799" s="1" t="s">
        <v>3158</v>
      </c>
      <c r="C799" s="1" t="s">
        <v>3158</v>
      </c>
      <c r="D799" s="1" t="s">
        <v>3985</v>
      </c>
      <c r="E799" s="1" t="s">
        <v>602</v>
      </c>
      <c r="F799" s="1" t="str">
        <f>VLOOKUP(Table715[[#This Row],[نام کارشناس دفتر فنی]],Table1[],3,0)</f>
        <v>کارشناس عمران،خدمات صنعتی و ترانسپورت</v>
      </c>
      <c r="G799" s="1" t="s">
        <v>63</v>
      </c>
      <c r="H799" s="1" t="str">
        <f>VLOOKUP(Table715[[#This Row],[نام شخص کارشناس نظارت]],Table1[],3,0)</f>
        <v>کارشناس عمران نظارت</v>
      </c>
      <c r="I799" s="1">
        <f>COUNTIF(Table2[کد سیستم],Table715[[#This Row],[کد سیستم]])</f>
        <v>1</v>
      </c>
    </row>
    <row r="800" spans="1:9" x14ac:dyDescent="0.25">
      <c r="A800" s="1">
        <v>799</v>
      </c>
      <c r="B800" s="1" t="s">
        <v>3160</v>
      </c>
      <c r="C800" s="1" t="s">
        <v>3160</v>
      </c>
      <c r="D800" s="1" t="s">
        <v>3985</v>
      </c>
      <c r="E800" s="1" t="s">
        <v>602</v>
      </c>
      <c r="F800" s="1" t="str">
        <f>VLOOKUP(Table715[[#This Row],[نام کارشناس دفتر فنی]],Table1[],3,0)</f>
        <v>کارشناس عمران،خدمات صنعتی و ترانسپورت</v>
      </c>
      <c r="G800" s="1" t="s">
        <v>63</v>
      </c>
      <c r="H800" s="1" t="str">
        <f>VLOOKUP(Table715[[#This Row],[نام شخص کارشناس نظارت]],Table1[],3,0)</f>
        <v>کارشناس عمران نظارت</v>
      </c>
      <c r="I800" s="1">
        <f>COUNTIF(Table2[کد سیستم],Table715[[#This Row],[کد سیستم]])</f>
        <v>1</v>
      </c>
    </row>
    <row r="801" spans="1:9" x14ac:dyDescent="0.25">
      <c r="A801" s="1">
        <v>800</v>
      </c>
      <c r="B801" s="1" t="s">
        <v>3162</v>
      </c>
      <c r="C801" s="1" t="s">
        <v>3162</v>
      </c>
      <c r="D801" s="1" t="s">
        <v>3985</v>
      </c>
      <c r="E801" s="1" t="s">
        <v>602</v>
      </c>
      <c r="F801" s="1" t="str">
        <f>VLOOKUP(Table715[[#This Row],[نام کارشناس دفتر فنی]],Table1[],3,0)</f>
        <v>کارشناس عمران،خدمات صنعتی و ترانسپورت</v>
      </c>
      <c r="G801" s="1" t="s">
        <v>63</v>
      </c>
      <c r="H801" s="1" t="str">
        <f>VLOOKUP(Table715[[#This Row],[نام شخص کارشناس نظارت]],Table1[],3,0)</f>
        <v>کارشناس عمران نظارت</v>
      </c>
      <c r="I801" s="1">
        <f>COUNTIF(Table2[کد سیستم],Table715[[#This Row],[کد سیستم]])</f>
        <v>1</v>
      </c>
    </row>
    <row r="802" spans="1:9" x14ac:dyDescent="0.25">
      <c r="A802" s="1">
        <v>801</v>
      </c>
      <c r="B802" s="1" t="s">
        <v>3164</v>
      </c>
      <c r="C802" s="1" t="s">
        <v>3164</v>
      </c>
      <c r="D802" s="1" t="s">
        <v>3985</v>
      </c>
      <c r="E802" s="1" t="s">
        <v>602</v>
      </c>
      <c r="F802" s="1" t="str">
        <f>VLOOKUP(Table715[[#This Row],[نام کارشناس دفتر فنی]],Table1[],3,0)</f>
        <v>کارشناس عمران،خدمات صنعتی و ترانسپورت</v>
      </c>
      <c r="G802" s="1" t="s">
        <v>63</v>
      </c>
      <c r="H802" s="1" t="str">
        <f>VLOOKUP(Table715[[#This Row],[نام شخص کارشناس نظارت]],Table1[],3,0)</f>
        <v>کارشناس عمران نظارت</v>
      </c>
      <c r="I802" s="1">
        <f>COUNTIF(Table2[کد سیستم],Table715[[#This Row],[کد سیستم]])</f>
        <v>1</v>
      </c>
    </row>
    <row r="803" spans="1:9" x14ac:dyDescent="0.25">
      <c r="A803" s="1">
        <v>802</v>
      </c>
      <c r="B803" s="1" t="s">
        <v>3166</v>
      </c>
      <c r="C803" s="1" t="s">
        <v>3166</v>
      </c>
      <c r="D803" s="1" t="s">
        <v>3985</v>
      </c>
      <c r="E803" s="1" t="s">
        <v>602</v>
      </c>
      <c r="F803" s="1" t="str">
        <f>VLOOKUP(Table715[[#This Row],[نام کارشناس دفتر فنی]],Table1[],3,0)</f>
        <v>کارشناس عمران،خدمات صنعتی و ترانسپورت</v>
      </c>
      <c r="G803" s="1" t="s">
        <v>63</v>
      </c>
      <c r="H803" s="1" t="str">
        <f>VLOOKUP(Table715[[#This Row],[نام شخص کارشناس نظارت]],Table1[],3,0)</f>
        <v>کارشناس عمران نظارت</v>
      </c>
      <c r="I803" s="1">
        <f>COUNTIF(Table2[کد سیستم],Table715[[#This Row],[کد سیستم]])</f>
        <v>1</v>
      </c>
    </row>
    <row r="804" spans="1:9" x14ac:dyDescent="0.25">
      <c r="A804" s="1">
        <v>803</v>
      </c>
      <c r="B804" s="1" t="s">
        <v>3168</v>
      </c>
      <c r="C804" s="1" t="s">
        <v>3168</v>
      </c>
      <c r="D804" s="1" t="s">
        <v>3985</v>
      </c>
      <c r="E804" s="1" t="s">
        <v>602</v>
      </c>
      <c r="F804" s="1" t="str">
        <f>VLOOKUP(Table715[[#This Row],[نام کارشناس دفتر فنی]],Table1[],3,0)</f>
        <v>کارشناس عمران،خدمات صنعتی و ترانسپورت</v>
      </c>
      <c r="G804" s="1" t="s">
        <v>63</v>
      </c>
      <c r="H804" s="1" t="str">
        <f>VLOOKUP(Table715[[#This Row],[نام شخص کارشناس نظارت]],Table1[],3,0)</f>
        <v>کارشناس عمران نظارت</v>
      </c>
      <c r="I804" s="1">
        <f>COUNTIF(Table2[کد سیستم],Table715[[#This Row],[کد سیستم]])</f>
        <v>1</v>
      </c>
    </row>
    <row r="805" spans="1:9" x14ac:dyDescent="0.25">
      <c r="A805" s="1">
        <v>804</v>
      </c>
      <c r="B805" s="1" t="s">
        <v>3170</v>
      </c>
      <c r="C805" s="1" t="s">
        <v>3170</v>
      </c>
      <c r="D805" s="1" t="s">
        <v>3985</v>
      </c>
      <c r="E805" s="1" t="s">
        <v>602</v>
      </c>
      <c r="F805" s="1" t="str">
        <f>VLOOKUP(Table715[[#This Row],[نام کارشناس دفتر فنی]],Table1[],3,0)</f>
        <v>کارشناس عمران،خدمات صنعتی و ترانسپورت</v>
      </c>
      <c r="G805" s="1" t="s">
        <v>63</v>
      </c>
      <c r="H805" s="1" t="str">
        <f>VLOOKUP(Table715[[#This Row],[نام شخص کارشناس نظارت]],Table1[],3,0)</f>
        <v>کارشناس عمران نظارت</v>
      </c>
      <c r="I805" s="1">
        <f>COUNTIF(Table2[کد سیستم],Table715[[#This Row],[کد سیستم]])</f>
        <v>1</v>
      </c>
    </row>
    <row r="806" spans="1:9" x14ac:dyDescent="0.25">
      <c r="A806" s="1">
        <v>805</v>
      </c>
      <c r="B806" s="1" t="s">
        <v>3172</v>
      </c>
      <c r="C806" s="1" t="s">
        <v>3172</v>
      </c>
      <c r="D806" s="1" t="s">
        <v>3985</v>
      </c>
      <c r="E806" s="1" t="s">
        <v>602</v>
      </c>
      <c r="F806" s="1" t="str">
        <f>VLOOKUP(Table715[[#This Row],[نام کارشناس دفتر فنی]],Table1[],3,0)</f>
        <v>کارشناس عمران،خدمات صنعتی و ترانسپورت</v>
      </c>
      <c r="G806" s="1" t="s">
        <v>63</v>
      </c>
      <c r="H806" s="1" t="str">
        <f>VLOOKUP(Table715[[#This Row],[نام شخص کارشناس نظارت]],Table1[],3,0)</f>
        <v>کارشناس عمران نظارت</v>
      </c>
      <c r="I806" s="1">
        <f>COUNTIF(Table2[کد سیستم],Table715[[#This Row],[کد سیستم]])</f>
        <v>1</v>
      </c>
    </row>
    <row r="807" spans="1:9" x14ac:dyDescent="0.25">
      <c r="A807" s="1">
        <v>806</v>
      </c>
      <c r="B807" s="1" t="s">
        <v>3174</v>
      </c>
      <c r="C807" s="1" t="s">
        <v>3174</v>
      </c>
      <c r="D807" s="1" t="s">
        <v>3985</v>
      </c>
      <c r="E807" s="1" t="s">
        <v>602</v>
      </c>
      <c r="F807" s="1" t="str">
        <f>VLOOKUP(Table715[[#This Row],[نام کارشناس دفتر فنی]],Table1[],3,0)</f>
        <v>کارشناس عمران،خدمات صنعتی و ترانسپورت</v>
      </c>
      <c r="G807" s="1" t="s">
        <v>63</v>
      </c>
      <c r="H807" s="1" t="str">
        <f>VLOOKUP(Table715[[#This Row],[نام شخص کارشناس نظارت]],Table1[],3,0)</f>
        <v>کارشناس عمران نظارت</v>
      </c>
      <c r="I807" s="1">
        <f>COUNTIF(Table2[کد سیستم],Table715[[#This Row],[کد سیستم]])</f>
        <v>1</v>
      </c>
    </row>
    <row r="808" spans="1:9" x14ac:dyDescent="0.25">
      <c r="A808" s="1">
        <v>807</v>
      </c>
      <c r="B808" s="1" t="s">
        <v>3176</v>
      </c>
      <c r="C808" s="1" t="s">
        <v>3176</v>
      </c>
      <c r="D808" s="1" t="s">
        <v>3985</v>
      </c>
      <c r="E808" s="1" t="s">
        <v>602</v>
      </c>
      <c r="F808" s="1" t="str">
        <f>VLOOKUP(Table715[[#This Row],[نام کارشناس دفتر فنی]],Table1[],3,0)</f>
        <v>کارشناس عمران،خدمات صنعتی و ترانسپورت</v>
      </c>
      <c r="G808" s="1" t="s">
        <v>63</v>
      </c>
      <c r="H808" s="1" t="str">
        <f>VLOOKUP(Table715[[#This Row],[نام شخص کارشناس نظارت]],Table1[],3,0)</f>
        <v>کارشناس عمران نظارت</v>
      </c>
      <c r="I808" s="1">
        <f>COUNTIF(Table2[کد سیستم],Table715[[#This Row],[کد سیستم]])</f>
        <v>1</v>
      </c>
    </row>
    <row r="809" spans="1:9" x14ac:dyDescent="0.25">
      <c r="A809" s="1">
        <v>808</v>
      </c>
      <c r="B809" s="1" t="s">
        <v>3178</v>
      </c>
      <c r="C809" s="1" t="s">
        <v>3178</v>
      </c>
      <c r="D809" s="1" t="s">
        <v>3985</v>
      </c>
      <c r="E809" s="1" t="s">
        <v>602</v>
      </c>
      <c r="F809" s="1" t="str">
        <f>VLOOKUP(Table715[[#This Row],[نام کارشناس دفتر فنی]],Table1[],3,0)</f>
        <v>کارشناس عمران،خدمات صنعتی و ترانسپورت</v>
      </c>
      <c r="G809" s="1" t="s">
        <v>63</v>
      </c>
      <c r="H809" s="1" t="str">
        <f>VLOOKUP(Table715[[#This Row],[نام شخص کارشناس نظارت]],Table1[],3,0)</f>
        <v>کارشناس عمران نظارت</v>
      </c>
      <c r="I809" s="1">
        <f>COUNTIF(Table2[کد سیستم],Table715[[#This Row],[کد سیستم]])</f>
        <v>1</v>
      </c>
    </row>
    <row r="810" spans="1:9" x14ac:dyDescent="0.25">
      <c r="A810" s="1">
        <v>809</v>
      </c>
      <c r="B810" s="1" t="s">
        <v>3180</v>
      </c>
      <c r="C810" s="1" t="s">
        <v>3180</v>
      </c>
      <c r="D810" s="1" t="s">
        <v>3985</v>
      </c>
      <c r="E810" s="1" t="s">
        <v>602</v>
      </c>
      <c r="F810" s="1" t="str">
        <f>VLOOKUP(Table715[[#This Row],[نام کارشناس دفتر فنی]],Table1[],3,0)</f>
        <v>کارشناس عمران،خدمات صنعتی و ترانسپورت</v>
      </c>
      <c r="G810" s="1" t="s">
        <v>63</v>
      </c>
      <c r="H810" s="1" t="str">
        <f>VLOOKUP(Table715[[#This Row],[نام شخص کارشناس نظارت]],Table1[],3,0)</f>
        <v>کارشناس عمران نظارت</v>
      </c>
      <c r="I810" s="1">
        <f>COUNTIF(Table2[کد سیستم],Table715[[#This Row],[کد سیستم]])</f>
        <v>1</v>
      </c>
    </row>
    <row r="811" spans="1:9" x14ac:dyDescent="0.25">
      <c r="A811" s="1">
        <v>810</v>
      </c>
      <c r="B811" s="1" t="s">
        <v>3182</v>
      </c>
      <c r="C811" s="1" t="s">
        <v>3182</v>
      </c>
      <c r="D811" s="1" t="s">
        <v>3985</v>
      </c>
      <c r="E811" s="1" t="s">
        <v>602</v>
      </c>
      <c r="F811" s="1" t="str">
        <f>VLOOKUP(Table715[[#This Row],[نام کارشناس دفتر فنی]],Table1[],3,0)</f>
        <v>کارشناس عمران،خدمات صنعتی و ترانسپورت</v>
      </c>
      <c r="G811" s="1" t="s">
        <v>63</v>
      </c>
      <c r="H811" s="1" t="str">
        <f>VLOOKUP(Table715[[#This Row],[نام شخص کارشناس نظارت]],Table1[],3,0)</f>
        <v>کارشناس عمران نظارت</v>
      </c>
      <c r="I811" s="1">
        <f>COUNTIF(Table2[کد سیستم],Table715[[#This Row],[کد سیستم]])</f>
        <v>1</v>
      </c>
    </row>
    <row r="812" spans="1:9" x14ac:dyDescent="0.25">
      <c r="A812" s="1">
        <v>811</v>
      </c>
      <c r="B812" s="1" t="s">
        <v>3184</v>
      </c>
      <c r="C812" s="1" t="s">
        <v>3184</v>
      </c>
      <c r="D812" s="1" t="s">
        <v>3985</v>
      </c>
      <c r="E812" s="1" t="s">
        <v>602</v>
      </c>
      <c r="F812" s="1" t="str">
        <f>VLOOKUP(Table715[[#This Row],[نام کارشناس دفتر فنی]],Table1[],3,0)</f>
        <v>کارشناس عمران،خدمات صنعتی و ترانسپورت</v>
      </c>
      <c r="G812" s="1" t="s">
        <v>63</v>
      </c>
      <c r="H812" s="1" t="str">
        <f>VLOOKUP(Table715[[#This Row],[نام شخص کارشناس نظارت]],Table1[],3,0)</f>
        <v>کارشناس عمران نظارت</v>
      </c>
      <c r="I812" s="1">
        <f>COUNTIF(Table2[کد سیستم],Table715[[#This Row],[کد سیستم]])</f>
        <v>1</v>
      </c>
    </row>
    <row r="813" spans="1:9" x14ac:dyDescent="0.25">
      <c r="A813" s="1">
        <v>812</v>
      </c>
      <c r="B813" s="1" t="s">
        <v>3186</v>
      </c>
      <c r="C813" s="1" t="s">
        <v>3186</v>
      </c>
      <c r="D813" s="1" t="s">
        <v>3985</v>
      </c>
      <c r="E813" s="1" t="s">
        <v>602</v>
      </c>
      <c r="F813" s="1" t="str">
        <f>VLOOKUP(Table715[[#This Row],[نام کارشناس دفتر فنی]],Table1[],3,0)</f>
        <v>کارشناس عمران،خدمات صنعتی و ترانسپورت</v>
      </c>
      <c r="G813" s="1" t="s">
        <v>63</v>
      </c>
      <c r="H813" s="1" t="str">
        <f>VLOOKUP(Table715[[#This Row],[نام شخص کارشناس نظارت]],Table1[],3,0)</f>
        <v>کارشناس عمران نظارت</v>
      </c>
      <c r="I813" s="1">
        <f>COUNTIF(Table2[کد سیستم],Table715[[#This Row],[کد سیستم]])</f>
        <v>1</v>
      </c>
    </row>
    <row r="814" spans="1:9" x14ac:dyDescent="0.25">
      <c r="A814" s="1">
        <v>813</v>
      </c>
      <c r="B814" s="1" t="s">
        <v>3188</v>
      </c>
      <c r="C814" s="1" t="s">
        <v>3188</v>
      </c>
      <c r="D814" s="1" t="s">
        <v>3985</v>
      </c>
      <c r="E814" s="1" t="s">
        <v>602</v>
      </c>
      <c r="F814" s="1" t="str">
        <f>VLOOKUP(Table715[[#This Row],[نام کارشناس دفتر فنی]],Table1[],3,0)</f>
        <v>کارشناس عمران،خدمات صنعتی و ترانسپورت</v>
      </c>
      <c r="G814" s="1" t="s">
        <v>63</v>
      </c>
      <c r="H814" s="1" t="str">
        <f>VLOOKUP(Table715[[#This Row],[نام شخص کارشناس نظارت]],Table1[],3,0)</f>
        <v>کارشناس عمران نظارت</v>
      </c>
      <c r="I814" s="1">
        <f>COUNTIF(Table2[کد سیستم],Table715[[#This Row],[کد سیستم]])</f>
        <v>1</v>
      </c>
    </row>
    <row r="815" spans="1:9" x14ac:dyDescent="0.25">
      <c r="A815" s="1">
        <v>814</v>
      </c>
      <c r="B815" s="1" t="s">
        <v>3190</v>
      </c>
      <c r="C815" s="1" t="s">
        <v>3190</v>
      </c>
      <c r="D815" s="1" t="s">
        <v>3985</v>
      </c>
      <c r="E815" s="1" t="s">
        <v>602</v>
      </c>
      <c r="F815" s="1" t="str">
        <f>VLOOKUP(Table715[[#This Row],[نام کارشناس دفتر فنی]],Table1[],3,0)</f>
        <v>کارشناس عمران،خدمات صنعتی و ترانسپورت</v>
      </c>
      <c r="G815" s="1" t="s">
        <v>63</v>
      </c>
      <c r="H815" s="1" t="str">
        <f>VLOOKUP(Table715[[#This Row],[نام شخص کارشناس نظارت]],Table1[],3,0)</f>
        <v>کارشناس عمران نظارت</v>
      </c>
      <c r="I815" s="1">
        <f>COUNTIF(Table2[کد سیستم],Table715[[#This Row],[کد سیستم]])</f>
        <v>1</v>
      </c>
    </row>
    <row r="816" spans="1:9" x14ac:dyDescent="0.25">
      <c r="A816" s="1">
        <v>815</v>
      </c>
      <c r="B816" s="1" t="s">
        <v>3192</v>
      </c>
      <c r="C816" s="1" t="s">
        <v>3192</v>
      </c>
      <c r="D816" s="1" t="s">
        <v>3985</v>
      </c>
      <c r="E816" s="1" t="s">
        <v>602</v>
      </c>
      <c r="F816" s="1" t="str">
        <f>VLOOKUP(Table715[[#This Row],[نام کارشناس دفتر فنی]],Table1[],3,0)</f>
        <v>کارشناس عمران،خدمات صنعتی و ترانسپورت</v>
      </c>
      <c r="G816" s="1" t="s">
        <v>63</v>
      </c>
      <c r="H816" s="1" t="str">
        <f>VLOOKUP(Table715[[#This Row],[نام شخص کارشناس نظارت]],Table1[],3,0)</f>
        <v>کارشناس عمران نظارت</v>
      </c>
      <c r="I816" s="1">
        <f>COUNTIF(Table2[کد سیستم],Table715[[#This Row],[کد سیستم]])</f>
        <v>1</v>
      </c>
    </row>
    <row r="817" spans="1:9" x14ac:dyDescent="0.25">
      <c r="A817" s="1">
        <v>816</v>
      </c>
      <c r="B817" s="1" t="s">
        <v>3194</v>
      </c>
      <c r="C817" s="1" t="s">
        <v>3194</v>
      </c>
      <c r="D817" s="1" t="s">
        <v>3985</v>
      </c>
      <c r="E817" s="1" t="s">
        <v>602</v>
      </c>
      <c r="F817" s="1" t="str">
        <f>VLOOKUP(Table715[[#This Row],[نام کارشناس دفتر فنی]],Table1[],3,0)</f>
        <v>کارشناس عمران،خدمات صنعتی و ترانسپورت</v>
      </c>
      <c r="G817" s="1" t="s">
        <v>63</v>
      </c>
      <c r="H817" s="1" t="str">
        <f>VLOOKUP(Table715[[#This Row],[نام شخص کارشناس نظارت]],Table1[],3,0)</f>
        <v>کارشناس عمران نظارت</v>
      </c>
      <c r="I817" s="1">
        <f>COUNTIF(Table2[کد سیستم],Table715[[#This Row],[کد سیستم]])</f>
        <v>1</v>
      </c>
    </row>
    <row r="818" spans="1:9" x14ac:dyDescent="0.25">
      <c r="A818" s="1">
        <v>817</v>
      </c>
      <c r="B818" s="1" t="s">
        <v>3196</v>
      </c>
      <c r="C818" s="1" t="s">
        <v>3196</v>
      </c>
      <c r="D818" s="1" t="s">
        <v>3985</v>
      </c>
      <c r="E818" s="1" t="s">
        <v>602</v>
      </c>
      <c r="F818" s="1" t="str">
        <f>VLOOKUP(Table715[[#This Row],[نام کارشناس دفتر فنی]],Table1[],3,0)</f>
        <v>کارشناس عمران،خدمات صنعتی و ترانسپورت</v>
      </c>
      <c r="G818" s="1" t="s">
        <v>63</v>
      </c>
      <c r="H818" s="1" t="str">
        <f>VLOOKUP(Table715[[#This Row],[نام شخص کارشناس نظارت]],Table1[],3,0)</f>
        <v>کارشناس عمران نظارت</v>
      </c>
      <c r="I818" s="1">
        <f>COUNTIF(Table2[کد سیستم],Table715[[#This Row],[کد سیستم]])</f>
        <v>1</v>
      </c>
    </row>
    <row r="819" spans="1:9" x14ac:dyDescent="0.25">
      <c r="A819" s="1">
        <v>818</v>
      </c>
      <c r="B819" s="1" t="s">
        <v>3198</v>
      </c>
      <c r="C819" s="1" t="s">
        <v>3198</v>
      </c>
      <c r="D819" s="1" t="s">
        <v>3985</v>
      </c>
      <c r="E819" s="1" t="s">
        <v>602</v>
      </c>
      <c r="F819" s="1" t="str">
        <f>VLOOKUP(Table715[[#This Row],[نام کارشناس دفتر فنی]],Table1[],3,0)</f>
        <v>کارشناس عمران،خدمات صنعتی و ترانسپورت</v>
      </c>
      <c r="G819" s="1" t="s">
        <v>63</v>
      </c>
      <c r="H819" s="1" t="str">
        <f>VLOOKUP(Table715[[#This Row],[نام شخص کارشناس نظارت]],Table1[],3,0)</f>
        <v>کارشناس عمران نظارت</v>
      </c>
      <c r="I819" s="1">
        <f>COUNTIF(Table2[کد سیستم],Table715[[#This Row],[کد سیستم]])</f>
        <v>1</v>
      </c>
    </row>
    <row r="820" spans="1:9" x14ac:dyDescent="0.25">
      <c r="A820" s="1">
        <v>819</v>
      </c>
      <c r="B820" s="1" t="s">
        <v>3200</v>
      </c>
      <c r="C820" s="1" t="s">
        <v>3200</v>
      </c>
      <c r="D820" s="1" t="s">
        <v>3985</v>
      </c>
      <c r="E820" s="1" t="s">
        <v>602</v>
      </c>
      <c r="F820" s="1" t="str">
        <f>VLOOKUP(Table715[[#This Row],[نام کارشناس دفتر فنی]],Table1[],3,0)</f>
        <v>کارشناس عمران،خدمات صنعتی و ترانسپورت</v>
      </c>
      <c r="G820" s="1" t="s">
        <v>63</v>
      </c>
      <c r="H820" s="1" t="str">
        <f>VLOOKUP(Table715[[#This Row],[نام شخص کارشناس نظارت]],Table1[],3,0)</f>
        <v>کارشناس عمران نظارت</v>
      </c>
      <c r="I820" s="1">
        <f>COUNTIF(Table2[کد سیستم],Table715[[#This Row],[کد سیستم]])</f>
        <v>1</v>
      </c>
    </row>
    <row r="821" spans="1:9" x14ac:dyDescent="0.25">
      <c r="A821" s="1">
        <v>820</v>
      </c>
      <c r="B821" s="1" t="s">
        <v>3202</v>
      </c>
      <c r="C821" s="1" t="s">
        <v>3202</v>
      </c>
      <c r="D821" s="1" t="s">
        <v>3985</v>
      </c>
      <c r="E821" s="1" t="s">
        <v>602</v>
      </c>
      <c r="F821" s="1" t="str">
        <f>VLOOKUP(Table715[[#This Row],[نام کارشناس دفتر فنی]],Table1[],3,0)</f>
        <v>کارشناس عمران،خدمات صنعتی و ترانسپورت</v>
      </c>
      <c r="G821" s="1" t="s">
        <v>63</v>
      </c>
      <c r="H821" s="1" t="str">
        <f>VLOOKUP(Table715[[#This Row],[نام شخص کارشناس نظارت]],Table1[],3,0)</f>
        <v>کارشناس عمران نظارت</v>
      </c>
      <c r="I821" s="1">
        <f>COUNTIF(Table2[کد سیستم],Table715[[#This Row],[کد سیستم]])</f>
        <v>1</v>
      </c>
    </row>
    <row r="822" spans="1:9" x14ac:dyDescent="0.25">
      <c r="A822" s="1">
        <v>821</v>
      </c>
      <c r="B822" s="1" t="s">
        <v>3204</v>
      </c>
      <c r="C822" s="1" t="s">
        <v>3204</v>
      </c>
      <c r="D822" s="1" t="s">
        <v>3985</v>
      </c>
      <c r="E822" s="1" t="s">
        <v>602</v>
      </c>
      <c r="F822" s="1" t="str">
        <f>VLOOKUP(Table715[[#This Row],[نام کارشناس دفتر فنی]],Table1[],3,0)</f>
        <v>کارشناس عمران،خدمات صنعتی و ترانسپورت</v>
      </c>
      <c r="G822" s="1" t="s">
        <v>63</v>
      </c>
      <c r="H822" s="1" t="str">
        <f>VLOOKUP(Table715[[#This Row],[نام شخص کارشناس نظارت]],Table1[],3,0)</f>
        <v>کارشناس عمران نظارت</v>
      </c>
      <c r="I822" s="1">
        <f>COUNTIF(Table2[کد سیستم],Table715[[#This Row],[کد سیستم]])</f>
        <v>1</v>
      </c>
    </row>
    <row r="823" spans="1:9" x14ac:dyDescent="0.25">
      <c r="A823" s="1">
        <v>822</v>
      </c>
      <c r="B823" s="1" t="s">
        <v>3206</v>
      </c>
      <c r="C823" s="1" t="s">
        <v>3206</v>
      </c>
      <c r="D823" s="1" t="s">
        <v>3985</v>
      </c>
      <c r="E823" s="1" t="s">
        <v>602</v>
      </c>
      <c r="F823" s="1" t="str">
        <f>VLOOKUP(Table715[[#This Row],[نام کارشناس دفتر فنی]],Table1[],3,0)</f>
        <v>کارشناس عمران،خدمات صنعتی و ترانسپورت</v>
      </c>
      <c r="G823" s="1" t="s">
        <v>63</v>
      </c>
      <c r="H823" s="1" t="str">
        <f>VLOOKUP(Table715[[#This Row],[نام شخص کارشناس نظارت]],Table1[],3,0)</f>
        <v>کارشناس عمران نظارت</v>
      </c>
      <c r="I823" s="1">
        <f>COUNTIF(Table2[کد سیستم],Table715[[#This Row],[کد سیستم]])</f>
        <v>1</v>
      </c>
    </row>
    <row r="824" spans="1:9" x14ac:dyDescent="0.25">
      <c r="A824" s="1">
        <v>823</v>
      </c>
      <c r="B824" s="1" t="s">
        <v>3208</v>
      </c>
      <c r="C824" s="1" t="s">
        <v>3208</v>
      </c>
      <c r="D824" s="1" t="s">
        <v>3985</v>
      </c>
      <c r="E824" s="1" t="s">
        <v>602</v>
      </c>
      <c r="F824" s="1" t="str">
        <f>VLOOKUP(Table715[[#This Row],[نام کارشناس دفتر فنی]],Table1[],3,0)</f>
        <v>کارشناس عمران،خدمات صنعتی و ترانسپورت</v>
      </c>
      <c r="G824" s="1" t="s">
        <v>63</v>
      </c>
      <c r="H824" s="1" t="str">
        <f>VLOOKUP(Table715[[#This Row],[نام شخص کارشناس نظارت]],Table1[],3,0)</f>
        <v>کارشناس عمران نظارت</v>
      </c>
      <c r="I824" s="1">
        <f>COUNTIF(Table2[کد سیستم],Table715[[#This Row],[کد سیستم]])</f>
        <v>1</v>
      </c>
    </row>
    <row r="825" spans="1:9" x14ac:dyDescent="0.25">
      <c r="A825" s="1">
        <v>824</v>
      </c>
      <c r="B825" s="1" t="s">
        <v>3210</v>
      </c>
      <c r="C825" s="1" t="s">
        <v>3210</v>
      </c>
      <c r="D825" s="1" t="s">
        <v>3985</v>
      </c>
      <c r="E825" s="1" t="s">
        <v>602</v>
      </c>
      <c r="F825" s="1" t="str">
        <f>VLOOKUP(Table715[[#This Row],[نام کارشناس دفتر فنی]],Table1[],3,0)</f>
        <v>کارشناس عمران،خدمات صنعتی و ترانسپورت</v>
      </c>
      <c r="G825" s="1" t="s">
        <v>63</v>
      </c>
      <c r="H825" s="1" t="str">
        <f>VLOOKUP(Table715[[#This Row],[نام شخص کارشناس نظارت]],Table1[],3,0)</f>
        <v>کارشناس عمران نظارت</v>
      </c>
      <c r="I825" s="1">
        <f>COUNTIF(Table2[کد سیستم],Table715[[#This Row],[کد سیستم]])</f>
        <v>1</v>
      </c>
    </row>
    <row r="826" spans="1:9" x14ac:dyDescent="0.25">
      <c r="A826" s="1">
        <v>825</v>
      </c>
      <c r="B826" s="1" t="s">
        <v>3212</v>
      </c>
      <c r="C826" s="1" t="s">
        <v>3212</v>
      </c>
      <c r="D826" s="1" t="s">
        <v>3985</v>
      </c>
      <c r="E826" s="1" t="s">
        <v>602</v>
      </c>
      <c r="F826" s="1" t="str">
        <f>VLOOKUP(Table715[[#This Row],[نام کارشناس دفتر فنی]],Table1[],3,0)</f>
        <v>کارشناس عمران،خدمات صنعتی و ترانسپورت</v>
      </c>
      <c r="G826" s="1" t="s">
        <v>63</v>
      </c>
      <c r="H826" s="1" t="str">
        <f>VLOOKUP(Table715[[#This Row],[نام شخص کارشناس نظارت]],Table1[],3,0)</f>
        <v>کارشناس عمران نظارت</v>
      </c>
      <c r="I826" s="1">
        <f>COUNTIF(Table2[کد سیستم],Table715[[#This Row],[کد سیستم]])</f>
        <v>1</v>
      </c>
    </row>
    <row r="827" spans="1:9" x14ac:dyDescent="0.25">
      <c r="A827" s="1">
        <v>826</v>
      </c>
      <c r="B827" s="1" t="s">
        <v>3214</v>
      </c>
      <c r="C827" s="1" t="s">
        <v>3214</v>
      </c>
      <c r="D827" s="1" t="s">
        <v>3985</v>
      </c>
      <c r="E827" s="1" t="s">
        <v>602</v>
      </c>
      <c r="F827" s="1" t="str">
        <f>VLOOKUP(Table715[[#This Row],[نام کارشناس دفتر فنی]],Table1[],3,0)</f>
        <v>کارشناس عمران،خدمات صنعتی و ترانسپورت</v>
      </c>
      <c r="G827" s="1" t="s">
        <v>63</v>
      </c>
      <c r="H827" s="1" t="str">
        <f>VLOOKUP(Table715[[#This Row],[نام شخص کارشناس نظارت]],Table1[],3,0)</f>
        <v>کارشناس عمران نظارت</v>
      </c>
      <c r="I827" s="1">
        <f>COUNTIF(Table2[کد سیستم],Table715[[#This Row],[کد سیستم]])</f>
        <v>1</v>
      </c>
    </row>
    <row r="828" spans="1:9" x14ac:dyDescent="0.25">
      <c r="A828" s="1">
        <v>827</v>
      </c>
      <c r="B828" s="1" t="s">
        <v>3216</v>
      </c>
      <c r="C828" s="1" t="s">
        <v>3216</v>
      </c>
      <c r="D828" s="1" t="s">
        <v>3985</v>
      </c>
      <c r="E828" s="1" t="s">
        <v>602</v>
      </c>
      <c r="F828" s="1" t="str">
        <f>VLOOKUP(Table715[[#This Row],[نام کارشناس دفتر فنی]],Table1[],3,0)</f>
        <v>کارشناس عمران،خدمات صنعتی و ترانسپورت</v>
      </c>
      <c r="G828" s="1" t="s">
        <v>63</v>
      </c>
      <c r="H828" s="1" t="str">
        <f>VLOOKUP(Table715[[#This Row],[نام شخص کارشناس نظارت]],Table1[],3,0)</f>
        <v>کارشناس عمران نظارت</v>
      </c>
      <c r="I828" s="1">
        <f>COUNTIF(Table2[کد سیستم],Table715[[#This Row],[کد سیستم]])</f>
        <v>1</v>
      </c>
    </row>
    <row r="829" spans="1:9" x14ac:dyDescent="0.25">
      <c r="A829" s="1">
        <v>828</v>
      </c>
      <c r="B829" s="1" t="s">
        <v>3218</v>
      </c>
      <c r="C829" s="1" t="s">
        <v>3218</v>
      </c>
      <c r="D829" s="1" t="s">
        <v>3985</v>
      </c>
      <c r="E829" s="1" t="s">
        <v>602</v>
      </c>
      <c r="F829" s="1" t="str">
        <f>VLOOKUP(Table715[[#This Row],[نام کارشناس دفتر فنی]],Table1[],3,0)</f>
        <v>کارشناس عمران،خدمات صنعتی و ترانسپورت</v>
      </c>
      <c r="G829" s="1" t="s">
        <v>63</v>
      </c>
      <c r="H829" s="1" t="str">
        <f>VLOOKUP(Table715[[#This Row],[نام شخص کارشناس نظارت]],Table1[],3,0)</f>
        <v>کارشناس عمران نظارت</v>
      </c>
      <c r="I829" s="1">
        <f>COUNTIF(Table2[کد سیستم],Table715[[#This Row],[کد سیستم]])</f>
        <v>1</v>
      </c>
    </row>
    <row r="830" spans="1:9" x14ac:dyDescent="0.25">
      <c r="A830" s="1">
        <v>829</v>
      </c>
      <c r="B830" s="1" t="s">
        <v>3220</v>
      </c>
      <c r="C830" s="1" t="s">
        <v>3220</v>
      </c>
      <c r="D830" s="1" t="s">
        <v>3985</v>
      </c>
      <c r="E830" s="1" t="s">
        <v>602</v>
      </c>
      <c r="F830" s="1" t="str">
        <f>VLOOKUP(Table715[[#This Row],[نام کارشناس دفتر فنی]],Table1[],3,0)</f>
        <v>کارشناس عمران،خدمات صنعتی و ترانسپورت</v>
      </c>
      <c r="G830" s="1" t="s">
        <v>63</v>
      </c>
      <c r="H830" s="1" t="str">
        <f>VLOOKUP(Table715[[#This Row],[نام شخص کارشناس نظارت]],Table1[],3,0)</f>
        <v>کارشناس عمران نظارت</v>
      </c>
      <c r="I830" s="1">
        <f>COUNTIF(Table2[کد سیستم],Table715[[#This Row],[کد سیستم]])</f>
        <v>1</v>
      </c>
    </row>
    <row r="831" spans="1:9" x14ac:dyDescent="0.25">
      <c r="A831" s="1">
        <v>830</v>
      </c>
      <c r="B831" s="1" t="s">
        <v>3222</v>
      </c>
      <c r="C831" s="1" t="s">
        <v>3222</v>
      </c>
      <c r="D831" s="1" t="s">
        <v>3985</v>
      </c>
      <c r="E831" s="1" t="s">
        <v>602</v>
      </c>
      <c r="F831" s="1" t="str">
        <f>VLOOKUP(Table715[[#This Row],[نام کارشناس دفتر فنی]],Table1[],3,0)</f>
        <v>کارشناس عمران،خدمات صنعتی و ترانسپورت</v>
      </c>
      <c r="G831" s="1" t="s">
        <v>63</v>
      </c>
      <c r="H831" s="1" t="str">
        <f>VLOOKUP(Table715[[#This Row],[نام شخص کارشناس نظارت]],Table1[],3,0)</f>
        <v>کارشناس عمران نظارت</v>
      </c>
      <c r="I831" s="1">
        <f>COUNTIF(Table2[کد سیستم],Table715[[#This Row],[کد سیستم]])</f>
        <v>1</v>
      </c>
    </row>
    <row r="832" spans="1:9" x14ac:dyDescent="0.25">
      <c r="A832" s="1">
        <v>831</v>
      </c>
      <c r="B832" s="1" t="s">
        <v>3224</v>
      </c>
      <c r="C832" s="1" t="s">
        <v>3224</v>
      </c>
      <c r="D832" s="1" t="s">
        <v>3985</v>
      </c>
      <c r="E832" s="1" t="s">
        <v>602</v>
      </c>
      <c r="F832" s="1" t="str">
        <f>VLOOKUP(Table715[[#This Row],[نام کارشناس دفتر فنی]],Table1[],3,0)</f>
        <v>کارشناس عمران،خدمات صنعتی و ترانسپورت</v>
      </c>
      <c r="G832" s="1" t="s">
        <v>63</v>
      </c>
      <c r="H832" s="1" t="str">
        <f>VLOOKUP(Table715[[#This Row],[نام شخص کارشناس نظارت]],Table1[],3,0)</f>
        <v>کارشناس عمران نظارت</v>
      </c>
      <c r="I832" s="1">
        <f>COUNTIF(Table2[کد سیستم],Table715[[#This Row],[کد سیستم]])</f>
        <v>1</v>
      </c>
    </row>
    <row r="833" spans="1:9" x14ac:dyDescent="0.25">
      <c r="A833" s="1">
        <v>832</v>
      </c>
      <c r="B833" s="1" t="s">
        <v>3226</v>
      </c>
      <c r="C833" s="1" t="s">
        <v>3226</v>
      </c>
      <c r="D833" s="1" t="s">
        <v>3985</v>
      </c>
      <c r="E833" s="1" t="s">
        <v>602</v>
      </c>
      <c r="F833" s="1" t="str">
        <f>VLOOKUP(Table715[[#This Row],[نام کارشناس دفتر فنی]],Table1[],3,0)</f>
        <v>کارشناس عمران،خدمات صنعتی و ترانسپورت</v>
      </c>
      <c r="G833" s="1" t="s">
        <v>63</v>
      </c>
      <c r="H833" s="1" t="str">
        <f>VLOOKUP(Table715[[#This Row],[نام شخص کارشناس نظارت]],Table1[],3,0)</f>
        <v>کارشناس عمران نظارت</v>
      </c>
      <c r="I833" s="1">
        <f>COUNTIF(Table2[کد سیستم],Table715[[#This Row],[کد سیستم]])</f>
        <v>1</v>
      </c>
    </row>
    <row r="834" spans="1:9" x14ac:dyDescent="0.25">
      <c r="A834" s="1">
        <v>833</v>
      </c>
      <c r="B834" s="1" t="s">
        <v>3228</v>
      </c>
      <c r="C834" s="1" t="s">
        <v>3228</v>
      </c>
      <c r="D834" s="1" t="s">
        <v>3985</v>
      </c>
      <c r="E834" s="1" t="s">
        <v>602</v>
      </c>
      <c r="F834" s="1" t="str">
        <f>VLOOKUP(Table715[[#This Row],[نام کارشناس دفتر فنی]],Table1[],3,0)</f>
        <v>کارشناس عمران،خدمات صنعتی و ترانسپورت</v>
      </c>
      <c r="G834" s="1" t="s">
        <v>63</v>
      </c>
      <c r="H834" s="1" t="str">
        <f>VLOOKUP(Table715[[#This Row],[نام شخص کارشناس نظارت]],Table1[],3,0)</f>
        <v>کارشناس عمران نظارت</v>
      </c>
      <c r="I834" s="1">
        <f>COUNTIF(Table2[کد سیستم],Table715[[#This Row],[کد سیستم]])</f>
        <v>1</v>
      </c>
    </row>
    <row r="835" spans="1:9" x14ac:dyDescent="0.25">
      <c r="A835" s="1">
        <v>834</v>
      </c>
      <c r="B835" s="1" t="s">
        <v>3230</v>
      </c>
      <c r="C835" s="1" t="s">
        <v>3230</v>
      </c>
      <c r="D835" s="1" t="s">
        <v>3985</v>
      </c>
      <c r="E835" s="1" t="s">
        <v>602</v>
      </c>
      <c r="F835" s="1" t="str">
        <f>VLOOKUP(Table715[[#This Row],[نام کارشناس دفتر فنی]],Table1[],3,0)</f>
        <v>کارشناس عمران،خدمات صنعتی و ترانسپورت</v>
      </c>
      <c r="G835" s="1" t="s">
        <v>63</v>
      </c>
      <c r="H835" s="1" t="str">
        <f>VLOOKUP(Table715[[#This Row],[نام شخص کارشناس نظارت]],Table1[],3,0)</f>
        <v>کارشناس عمران نظارت</v>
      </c>
      <c r="I835" s="1">
        <f>COUNTIF(Table2[کد سیستم],Table715[[#This Row],[کد سیستم]])</f>
        <v>1</v>
      </c>
    </row>
    <row r="836" spans="1:9" x14ac:dyDescent="0.25">
      <c r="A836" s="1">
        <v>835</v>
      </c>
      <c r="B836" s="1" t="s">
        <v>3232</v>
      </c>
      <c r="C836" s="1" t="s">
        <v>3232</v>
      </c>
      <c r="D836" s="1" t="s">
        <v>3985</v>
      </c>
      <c r="E836" s="1" t="s">
        <v>602</v>
      </c>
      <c r="F836" s="1" t="str">
        <f>VLOOKUP(Table715[[#This Row],[نام کارشناس دفتر فنی]],Table1[],3,0)</f>
        <v>کارشناس عمران،خدمات صنعتی و ترانسپورت</v>
      </c>
      <c r="G836" s="1" t="s">
        <v>63</v>
      </c>
      <c r="H836" s="1" t="str">
        <f>VLOOKUP(Table715[[#This Row],[نام شخص کارشناس نظارت]],Table1[],3,0)</f>
        <v>کارشناس عمران نظارت</v>
      </c>
      <c r="I836" s="1">
        <f>COUNTIF(Table2[کد سیستم],Table715[[#This Row],[کد سیستم]])</f>
        <v>1</v>
      </c>
    </row>
    <row r="837" spans="1:9" x14ac:dyDescent="0.25">
      <c r="A837" s="1">
        <v>836</v>
      </c>
      <c r="B837" s="1" t="s">
        <v>3234</v>
      </c>
      <c r="C837" s="1" t="s">
        <v>3234</v>
      </c>
      <c r="D837" s="1" t="s">
        <v>3985</v>
      </c>
      <c r="E837" s="1" t="s">
        <v>602</v>
      </c>
      <c r="F837" s="1" t="str">
        <f>VLOOKUP(Table715[[#This Row],[نام کارشناس دفتر فنی]],Table1[],3,0)</f>
        <v>کارشناس عمران،خدمات صنعتی و ترانسپورت</v>
      </c>
      <c r="G837" s="1" t="s">
        <v>63</v>
      </c>
      <c r="H837" s="1" t="str">
        <f>VLOOKUP(Table715[[#This Row],[نام شخص کارشناس نظارت]],Table1[],3,0)</f>
        <v>کارشناس عمران نظارت</v>
      </c>
      <c r="I837" s="1">
        <f>COUNTIF(Table2[کد سیستم],Table715[[#This Row],[کد سیستم]])</f>
        <v>1</v>
      </c>
    </row>
    <row r="838" spans="1:9" x14ac:dyDescent="0.25">
      <c r="A838" s="1">
        <v>837</v>
      </c>
      <c r="B838" s="1" t="s">
        <v>3236</v>
      </c>
      <c r="C838" s="1" t="s">
        <v>3236</v>
      </c>
      <c r="D838" s="1" t="s">
        <v>3985</v>
      </c>
      <c r="E838" s="1" t="s">
        <v>602</v>
      </c>
      <c r="F838" s="1" t="str">
        <f>VLOOKUP(Table715[[#This Row],[نام کارشناس دفتر فنی]],Table1[],3,0)</f>
        <v>کارشناس عمران،خدمات صنعتی و ترانسپورت</v>
      </c>
      <c r="G838" s="1" t="s">
        <v>63</v>
      </c>
      <c r="H838" s="1" t="str">
        <f>VLOOKUP(Table715[[#This Row],[نام شخص کارشناس نظارت]],Table1[],3,0)</f>
        <v>کارشناس عمران نظارت</v>
      </c>
      <c r="I838" s="1">
        <f>COUNTIF(Table2[کد سیستم],Table715[[#This Row],[کد سیستم]])</f>
        <v>1</v>
      </c>
    </row>
    <row r="839" spans="1:9" x14ac:dyDescent="0.25">
      <c r="A839" s="1">
        <v>838</v>
      </c>
      <c r="B839" s="1" t="s">
        <v>3238</v>
      </c>
      <c r="C839" s="1" t="s">
        <v>3239</v>
      </c>
      <c r="D839" s="1" t="s">
        <v>3985</v>
      </c>
      <c r="E839" s="1" t="s">
        <v>602</v>
      </c>
      <c r="F839" s="1" t="str">
        <f>VLOOKUP(Table715[[#This Row],[نام کارشناس دفتر فنی]],Table1[],3,0)</f>
        <v>کارشناس عمران،خدمات صنعتی و ترانسپورت</v>
      </c>
      <c r="G839" s="1" t="s">
        <v>63</v>
      </c>
      <c r="H839" s="1" t="str">
        <f>VLOOKUP(Table715[[#This Row],[نام شخص کارشناس نظارت]],Table1[],3,0)</f>
        <v>کارشناس عمران نظارت</v>
      </c>
      <c r="I839" s="1">
        <f>COUNTIF(Table2[کد سیستم],Table715[[#This Row],[کد سیستم]])</f>
        <v>1</v>
      </c>
    </row>
    <row r="840" spans="1:9" x14ac:dyDescent="0.25">
      <c r="A840" s="1">
        <v>839</v>
      </c>
      <c r="B840" s="1" t="s">
        <v>3241</v>
      </c>
      <c r="C840" s="1" t="s">
        <v>3242</v>
      </c>
      <c r="D840" s="1" t="s">
        <v>3985</v>
      </c>
      <c r="E840" s="1" t="s">
        <v>602</v>
      </c>
      <c r="F840" s="1" t="str">
        <f>VLOOKUP(Table715[[#This Row],[نام کارشناس دفتر فنی]],Table1[],3,0)</f>
        <v>کارشناس عمران،خدمات صنعتی و ترانسپورت</v>
      </c>
      <c r="G840" s="1" t="s">
        <v>63</v>
      </c>
      <c r="H840" s="1" t="str">
        <f>VLOOKUP(Table715[[#This Row],[نام شخص کارشناس نظارت]],Table1[],3,0)</f>
        <v>کارشناس عمران نظارت</v>
      </c>
      <c r="I840" s="1">
        <f>COUNTIF(Table2[کد سیستم],Table715[[#This Row],[کد سیستم]])</f>
        <v>1</v>
      </c>
    </row>
    <row r="841" spans="1:9" x14ac:dyDescent="0.25">
      <c r="A841" s="1">
        <v>840</v>
      </c>
      <c r="B841" s="1" t="s">
        <v>3244</v>
      </c>
      <c r="C841" s="1" t="s">
        <v>3245</v>
      </c>
      <c r="D841" s="1" t="s">
        <v>3985</v>
      </c>
      <c r="E841" s="1" t="s">
        <v>602</v>
      </c>
      <c r="F841" s="1" t="str">
        <f>VLOOKUP(Table715[[#This Row],[نام کارشناس دفتر فنی]],Table1[],3,0)</f>
        <v>کارشناس عمران،خدمات صنعتی و ترانسپورت</v>
      </c>
      <c r="G841" s="1" t="s">
        <v>63</v>
      </c>
      <c r="H841" s="1" t="str">
        <f>VLOOKUP(Table715[[#This Row],[نام شخص کارشناس نظارت]],Table1[],3,0)</f>
        <v>کارشناس عمران نظارت</v>
      </c>
      <c r="I841" s="1">
        <f>COUNTIF(Table2[کد سیستم],Table715[[#This Row],[کد سیستم]])</f>
        <v>1</v>
      </c>
    </row>
    <row r="842" spans="1:9" x14ac:dyDescent="0.25">
      <c r="A842" s="1">
        <v>841</v>
      </c>
      <c r="B842" s="1" t="s">
        <v>3247</v>
      </c>
      <c r="C842" s="1" t="s">
        <v>3247</v>
      </c>
      <c r="D842" s="1" t="s">
        <v>3985</v>
      </c>
      <c r="E842" s="1" t="s">
        <v>602</v>
      </c>
      <c r="F842" s="1" t="str">
        <f>VLOOKUP(Table715[[#This Row],[نام کارشناس دفتر فنی]],Table1[],3,0)</f>
        <v>کارشناس عمران،خدمات صنعتی و ترانسپورت</v>
      </c>
      <c r="G842" s="1" t="s">
        <v>63</v>
      </c>
      <c r="H842" s="1" t="str">
        <f>VLOOKUP(Table715[[#This Row],[نام شخص کارشناس نظارت]],Table1[],3,0)</f>
        <v>کارشناس عمران نظارت</v>
      </c>
      <c r="I842" s="1">
        <f>COUNTIF(Table2[کد سیستم],Table715[[#This Row],[کد سیستم]])</f>
        <v>1</v>
      </c>
    </row>
    <row r="843" spans="1:9" x14ac:dyDescent="0.25">
      <c r="A843" s="1">
        <v>842</v>
      </c>
      <c r="B843" s="1" t="s">
        <v>3249</v>
      </c>
      <c r="C843" s="1" t="s">
        <v>3249</v>
      </c>
      <c r="D843" s="1" t="s">
        <v>3985</v>
      </c>
      <c r="E843" s="1" t="s">
        <v>602</v>
      </c>
      <c r="F843" s="1" t="str">
        <f>VLOOKUP(Table715[[#This Row],[نام کارشناس دفتر فنی]],Table1[],3,0)</f>
        <v>کارشناس عمران،خدمات صنعتی و ترانسپورت</v>
      </c>
      <c r="G843" s="1" t="s">
        <v>63</v>
      </c>
      <c r="H843" s="1" t="str">
        <f>VLOOKUP(Table715[[#This Row],[نام شخص کارشناس نظارت]],Table1[],3,0)</f>
        <v>کارشناس عمران نظارت</v>
      </c>
      <c r="I843" s="1">
        <f>COUNTIF(Table2[کد سیستم],Table715[[#This Row],[کد سیستم]])</f>
        <v>1</v>
      </c>
    </row>
    <row r="844" spans="1:9" x14ac:dyDescent="0.25">
      <c r="A844" s="1">
        <v>843</v>
      </c>
      <c r="B844" s="1" t="s">
        <v>3251</v>
      </c>
      <c r="C844" s="1" t="s">
        <v>3251</v>
      </c>
      <c r="D844" s="1" t="s">
        <v>3985</v>
      </c>
      <c r="E844" s="1" t="s">
        <v>602</v>
      </c>
      <c r="F844" s="1" t="str">
        <f>VLOOKUP(Table715[[#This Row],[نام کارشناس دفتر فنی]],Table1[],3,0)</f>
        <v>کارشناس عمران،خدمات صنعتی و ترانسپورت</v>
      </c>
      <c r="G844" s="1" t="s">
        <v>63</v>
      </c>
      <c r="H844" s="1" t="str">
        <f>VLOOKUP(Table715[[#This Row],[نام شخص کارشناس نظارت]],Table1[],3,0)</f>
        <v>کارشناس عمران نظارت</v>
      </c>
      <c r="I844" s="1">
        <f>COUNTIF(Table2[کد سیستم],Table715[[#This Row],[کد سیستم]])</f>
        <v>1</v>
      </c>
    </row>
    <row r="845" spans="1:9" x14ac:dyDescent="0.25">
      <c r="A845" s="1">
        <v>844</v>
      </c>
      <c r="B845" s="1" t="s">
        <v>3253</v>
      </c>
      <c r="C845" s="1" t="s">
        <v>3253</v>
      </c>
      <c r="D845" s="1" t="s">
        <v>3985</v>
      </c>
      <c r="E845" s="1" t="s">
        <v>602</v>
      </c>
      <c r="F845" s="1" t="str">
        <f>VLOOKUP(Table715[[#This Row],[نام کارشناس دفتر فنی]],Table1[],3,0)</f>
        <v>کارشناس عمران،خدمات صنعتی و ترانسپورت</v>
      </c>
      <c r="G845" s="1" t="s">
        <v>63</v>
      </c>
      <c r="H845" s="1" t="str">
        <f>VLOOKUP(Table715[[#This Row],[نام شخص کارشناس نظارت]],Table1[],3,0)</f>
        <v>کارشناس عمران نظارت</v>
      </c>
      <c r="I845" s="1">
        <f>COUNTIF(Table2[کد سیستم],Table715[[#This Row],[کد سیستم]])</f>
        <v>1</v>
      </c>
    </row>
    <row r="846" spans="1:9" x14ac:dyDescent="0.25">
      <c r="A846" s="1">
        <v>845</v>
      </c>
      <c r="B846" s="1" t="s">
        <v>3255</v>
      </c>
      <c r="C846" s="1" t="s">
        <v>3255</v>
      </c>
      <c r="D846" s="1" t="s">
        <v>3985</v>
      </c>
      <c r="E846" s="1" t="s">
        <v>602</v>
      </c>
      <c r="F846" s="1" t="str">
        <f>VLOOKUP(Table715[[#This Row],[نام کارشناس دفتر فنی]],Table1[],3,0)</f>
        <v>کارشناس عمران،خدمات صنعتی و ترانسپورت</v>
      </c>
      <c r="G846" s="1" t="s">
        <v>63</v>
      </c>
      <c r="H846" s="1" t="str">
        <f>VLOOKUP(Table715[[#This Row],[نام شخص کارشناس نظارت]],Table1[],3,0)</f>
        <v>کارشناس عمران نظارت</v>
      </c>
      <c r="I846" s="1">
        <f>COUNTIF(Table2[کد سیستم],Table715[[#This Row],[کد سیستم]])</f>
        <v>1</v>
      </c>
    </row>
    <row r="847" spans="1:9" x14ac:dyDescent="0.25">
      <c r="A847" s="1">
        <v>846</v>
      </c>
      <c r="B847" s="1" t="s">
        <v>3257</v>
      </c>
      <c r="C847" s="1" t="s">
        <v>3257</v>
      </c>
      <c r="D847" s="1" t="s">
        <v>3985</v>
      </c>
      <c r="E847" s="1" t="s">
        <v>602</v>
      </c>
      <c r="F847" s="1" t="str">
        <f>VLOOKUP(Table715[[#This Row],[نام کارشناس دفتر فنی]],Table1[],3,0)</f>
        <v>کارشناس عمران،خدمات صنعتی و ترانسپورت</v>
      </c>
      <c r="G847" s="1" t="s">
        <v>63</v>
      </c>
      <c r="H847" s="1" t="str">
        <f>VLOOKUP(Table715[[#This Row],[نام شخص کارشناس نظارت]],Table1[],3,0)</f>
        <v>کارشناس عمران نظارت</v>
      </c>
      <c r="I847" s="1">
        <f>COUNTIF(Table2[کد سیستم],Table715[[#This Row],[کد سیستم]])</f>
        <v>1</v>
      </c>
    </row>
    <row r="848" spans="1:9" x14ac:dyDescent="0.25">
      <c r="A848" s="1">
        <v>847</v>
      </c>
      <c r="B848" s="1" t="s">
        <v>3259</v>
      </c>
      <c r="C848" s="1" t="s">
        <v>3260</v>
      </c>
      <c r="D848" s="1" t="s">
        <v>3985</v>
      </c>
      <c r="E848" s="1" t="s">
        <v>602</v>
      </c>
      <c r="F848" s="1" t="str">
        <f>VLOOKUP(Table715[[#This Row],[نام کارشناس دفتر فنی]],Table1[],3,0)</f>
        <v>کارشناس عمران،خدمات صنعتی و ترانسپورت</v>
      </c>
      <c r="G848" s="1" t="s">
        <v>63</v>
      </c>
      <c r="H848" s="1" t="str">
        <f>VLOOKUP(Table715[[#This Row],[نام شخص کارشناس نظارت]],Table1[],3,0)</f>
        <v>کارشناس عمران نظارت</v>
      </c>
      <c r="I848" s="1">
        <f>COUNTIF(Table2[کد سیستم],Table715[[#This Row],[کد سیستم]])</f>
        <v>1</v>
      </c>
    </row>
    <row r="849" spans="1:9" x14ac:dyDescent="0.25">
      <c r="A849" s="1">
        <v>848</v>
      </c>
      <c r="B849" s="1" t="s">
        <v>3262</v>
      </c>
      <c r="C849" s="1" t="s">
        <v>3263</v>
      </c>
      <c r="D849" s="1" t="s">
        <v>3985</v>
      </c>
      <c r="E849" s="1" t="s">
        <v>602</v>
      </c>
      <c r="F849" s="1" t="str">
        <f>VLOOKUP(Table715[[#This Row],[نام کارشناس دفتر فنی]],Table1[],3,0)</f>
        <v>کارشناس عمران،خدمات صنعتی و ترانسپورت</v>
      </c>
      <c r="G849" s="1" t="s">
        <v>63</v>
      </c>
      <c r="H849" s="1" t="str">
        <f>VLOOKUP(Table715[[#This Row],[نام شخص کارشناس نظارت]],Table1[],3,0)</f>
        <v>کارشناس عمران نظارت</v>
      </c>
      <c r="I849" s="1">
        <f>COUNTIF(Table2[کد سیستم],Table715[[#This Row],[کد سیستم]])</f>
        <v>1</v>
      </c>
    </row>
    <row r="850" spans="1:9" x14ac:dyDescent="0.25">
      <c r="A850" s="1">
        <v>849</v>
      </c>
      <c r="B850" s="1" t="s">
        <v>3265</v>
      </c>
      <c r="C850" s="1" t="s">
        <v>3265</v>
      </c>
      <c r="D850" s="1" t="s">
        <v>3985</v>
      </c>
      <c r="E850" s="1" t="s">
        <v>602</v>
      </c>
      <c r="F850" s="1" t="str">
        <f>VLOOKUP(Table715[[#This Row],[نام کارشناس دفتر فنی]],Table1[],3,0)</f>
        <v>کارشناس عمران،خدمات صنعتی و ترانسپورت</v>
      </c>
      <c r="G850" s="1" t="s">
        <v>63</v>
      </c>
      <c r="H850" s="1" t="str">
        <f>VLOOKUP(Table715[[#This Row],[نام شخص کارشناس نظارت]],Table1[],3,0)</f>
        <v>کارشناس عمران نظارت</v>
      </c>
      <c r="I850" s="1">
        <f>COUNTIF(Table2[کد سیستم],Table715[[#This Row],[کد سیستم]])</f>
        <v>1</v>
      </c>
    </row>
    <row r="851" spans="1:9" x14ac:dyDescent="0.25">
      <c r="A851" s="1">
        <v>850</v>
      </c>
      <c r="B851" s="1" t="s">
        <v>3267</v>
      </c>
      <c r="C851" s="1" t="s">
        <v>3267</v>
      </c>
      <c r="D851" s="1" t="s">
        <v>3985</v>
      </c>
      <c r="E851" s="1" t="s">
        <v>602</v>
      </c>
      <c r="F851" s="1" t="str">
        <f>VLOOKUP(Table715[[#This Row],[نام کارشناس دفتر فنی]],Table1[],3,0)</f>
        <v>کارشناس عمران،خدمات صنعتی و ترانسپورت</v>
      </c>
      <c r="G851" s="1" t="s">
        <v>63</v>
      </c>
      <c r="H851" s="1" t="str">
        <f>VLOOKUP(Table715[[#This Row],[نام شخص کارشناس نظارت]],Table1[],3,0)</f>
        <v>کارشناس عمران نظارت</v>
      </c>
      <c r="I851" s="1">
        <f>COUNTIF(Table2[کد سیستم],Table715[[#This Row],[کد سیستم]])</f>
        <v>1</v>
      </c>
    </row>
    <row r="852" spans="1:9" x14ac:dyDescent="0.25">
      <c r="A852" s="1">
        <v>851</v>
      </c>
      <c r="B852" s="1" t="s">
        <v>3269</v>
      </c>
      <c r="C852" s="1" t="s">
        <v>3269</v>
      </c>
      <c r="D852" s="1" t="s">
        <v>3985</v>
      </c>
      <c r="E852" s="1" t="s">
        <v>602</v>
      </c>
      <c r="F852" s="1" t="str">
        <f>VLOOKUP(Table715[[#This Row],[نام کارشناس دفتر فنی]],Table1[],3,0)</f>
        <v>کارشناس عمران،خدمات صنعتی و ترانسپورت</v>
      </c>
      <c r="G852" s="1" t="s">
        <v>63</v>
      </c>
      <c r="H852" s="1" t="str">
        <f>VLOOKUP(Table715[[#This Row],[نام شخص کارشناس نظارت]],Table1[],3,0)</f>
        <v>کارشناس عمران نظارت</v>
      </c>
      <c r="I852" s="1">
        <f>COUNTIF(Table2[کد سیستم],Table715[[#This Row],[کد سیستم]])</f>
        <v>1</v>
      </c>
    </row>
    <row r="853" spans="1:9" x14ac:dyDescent="0.25">
      <c r="A853" s="1">
        <v>852</v>
      </c>
      <c r="B853" s="1" t="s">
        <v>3271</v>
      </c>
      <c r="C853" s="1" t="s">
        <v>3271</v>
      </c>
      <c r="D853" s="1" t="s">
        <v>3985</v>
      </c>
      <c r="E853" s="1" t="s">
        <v>602</v>
      </c>
      <c r="F853" s="1" t="str">
        <f>VLOOKUP(Table715[[#This Row],[نام کارشناس دفتر فنی]],Table1[],3,0)</f>
        <v>کارشناس عمران،خدمات صنعتی و ترانسپورت</v>
      </c>
      <c r="G853" s="1" t="s">
        <v>63</v>
      </c>
      <c r="H853" s="1" t="str">
        <f>VLOOKUP(Table715[[#This Row],[نام شخص کارشناس نظارت]],Table1[],3,0)</f>
        <v>کارشناس عمران نظارت</v>
      </c>
      <c r="I853" s="1">
        <f>COUNTIF(Table2[کد سیستم],Table715[[#This Row],[کد سیستم]])</f>
        <v>1</v>
      </c>
    </row>
    <row r="854" spans="1:9" x14ac:dyDescent="0.25">
      <c r="A854" s="1">
        <v>853</v>
      </c>
      <c r="B854" s="1" t="s">
        <v>3273</v>
      </c>
      <c r="C854" s="1" t="s">
        <v>3273</v>
      </c>
      <c r="D854" s="1" t="s">
        <v>3985</v>
      </c>
      <c r="E854" s="1" t="s">
        <v>602</v>
      </c>
      <c r="F854" s="1" t="str">
        <f>VLOOKUP(Table715[[#This Row],[نام کارشناس دفتر فنی]],Table1[],3,0)</f>
        <v>کارشناس عمران،خدمات صنعتی و ترانسپورت</v>
      </c>
      <c r="G854" s="1" t="s">
        <v>63</v>
      </c>
      <c r="H854" s="1" t="str">
        <f>VLOOKUP(Table715[[#This Row],[نام شخص کارشناس نظارت]],Table1[],3,0)</f>
        <v>کارشناس عمران نظارت</v>
      </c>
      <c r="I854" s="1">
        <f>COUNTIF(Table2[کد سیستم],Table715[[#This Row],[کد سیستم]])</f>
        <v>1</v>
      </c>
    </row>
    <row r="855" spans="1:9" x14ac:dyDescent="0.25">
      <c r="A855" s="1">
        <v>854</v>
      </c>
      <c r="B855" s="1" t="s">
        <v>3275</v>
      </c>
      <c r="C855" s="1" t="s">
        <v>3275</v>
      </c>
      <c r="D855" s="1" t="s">
        <v>3985</v>
      </c>
      <c r="E855" s="1" t="s">
        <v>602</v>
      </c>
      <c r="F855" s="1" t="str">
        <f>VLOOKUP(Table715[[#This Row],[نام کارشناس دفتر فنی]],Table1[],3,0)</f>
        <v>کارشناس عمران،خدمات صنعتی و ترانسپورت</v>
      </c>
      <c r="G855" s="1" t="s">
        <v>63</v>
      </c>
      <c r="H855" s="1" t="str">
        <f>VLOOKUP(Table715[[#This Row],[نام شخص کارشناس نظارت]],Table1[],3,0)</f>
        <v>کارشناس عمران نظارت</v>
      </c>
      <c r="I855" s="1">
        <f>COUNTIF(Table2[کد سیستم],Table715[[#This Row],[کد سیستم]])</f>
        <v>1</v>
      </c>
    </row>
    <row r="856" spans="1:9" x14ac:dyDescent="0.25">
      <c r="A856" s="1">
        <v>855</v>
      </c>
      <c r="B856" s="1" t="s">
        <v>3277</v>
      </c>
      <c r="C856" s="1" t="s">
        <v>3277</v>
      </c>
      <c r="D856" s="1" t="s">
        <v>3985</v>
      </c>
      <c r="E856" s="1" t="s">
        <v>602</v>
      </c>
      <c r="F856" s="1" t="str">
        <f>VLOOKUP(Table715[[#This Row],[نام کارشناس دفتر فنی]],Table1[],3,0)</f>
        <v>کارشناس عمران،خدمات صنعتی و ترانسپورت</v>
      </c>
      <c r="G856" s="1" t="s">
        <v>63</v>
      </c>
      <c r="H856" s="1" t="str">
        <f>VLOOKUP(Table715[[#This Row],[نام شخص کارشناس نظارت]],Table1[],3,0)</f>
        <v>کارشناس عمران نظارت</v>
      </c>
      <c r="I856" s="1">
        <f>COUNTIF(Table2[کد سیستم],Table715[[#This Row],[کد سیستم]])</f>
        <v>1</v>
      </c>
    </row>
    <row r="857" spans="1:9" x14ac:dyDescent="0.25">
      <c r="A857" s="1">
        <v>856</v>
      </c>
      <c r="B857" s="1" t="s">
        <v>3279</v>
      </c>
      <c r="C857" s="1" t="s">
        <v>3279</v>
      </c>
      <c r="D857" s="1" t="s">
        <v>3985</v>
      </c>
      <c r="E857" s="1" t="s">
        <v>602</v>
      </c>
      <c r="F857" s="1" t="str">
        <f>VLOOKUP(Table715[[#This Row],[نام کارشناس دفتر فنی]],Table1[],3,0)</f>
        <v>کارشناس عمران،خدمات صنعتی و ترانسپورت</v>
      </c>
      <c r="G857" s="1" t="s">
        <v>63</v>
      </c>
      <c r="H857" s="1" t="str">
        <f>VLOOKUP(Table715[[#This Row],[نام شخص کارشناس نظارت]],Table1[],3,0)</f>
        <v>کارشناس عمران نظارت</v>
      </c>
      <c r="I857" s="1">
        <f>COUNTIF(Table2[کد سیستم],Table715[[#This Row],[کد سیستم]])</f>
        <v>1</v>
      </c>
    </row>
    <row r="858" spans="1:9" x14ac:dyDescent="0.25">
      <c r="A858" s="1">
        <v>857</v>
      </c>
      <c r="B858" s="1" t="s">
        <v>3281</v>
      </c>
      <c r="C858" s="1" t="s">
        <v>3281</v>
      </c>
      <c r="D858" s="1" t="s">
        <v>3985</v>
      </c>
      <c r="E858" s="1" t="s">
        <v>602</v>
      </c>
      <c r="F858" s="1" t="str">
        <f>VLOOKUP(Table715[[#This Row],[نام کارشناس دفتر فنی]],Table1[],3,0)</f>
        <v>کارشناس عمران،خدمات صنعتی و ترانسپورت</v>
      </c>
      <c r="G858" s="1" t="s">
        <v>63</v>
      </c>
      <c r="H858" s="1" t="str">
        <f>VLOOKUP(Table715[[#This Row],[نام شخص کارشناس نظارت]],Table1[],3,0)</f>
        <v>کارشناس عمران نظارت</v>
      </c>
      <c r="I858" s="1">
        <f>COUNTIF(Table2[کد سیستم],Table715[[#This Row],[کد سیستم]])</f>
        <v>1</v>
      </c>
    </row>
    <row r="859" spans="1:9" x14ac:dyDescent="0.25">
      <c r="A859" s="1">
        <v>858</v>
      </c>
      <c r="B859" s="1" t="s">
        <v>3283</v>
      </c>
      <c r="C859" s="1" t="s">
        <v>3283</v>
      </c>
      <c r="D859" s="1" t="s">
        <v>3985</v>
      </c>
      <c r="E859" s="1" t="s">
        <v>602</v>
      </c>
      <c r="F859" s="1" t="str">
        <f>VLOOKUP(Table715[[#This Row],[نام کارشناس دفتر فنی]],Table1[],3,0)</f>
        <v>کارشناس عمران،خدمات صنعتی و ترانسپورت</v>
      </c>
      <c r="G859" s="1" t="s">
        <v>63</v>
      </c>
      <c r="H859" s="1" t="str">
        <f>VLOOKUP(Table715[[#This Row],[نام شخص کارشناس نظارت]],Table1[],3,0)</f>
        <v>کارشناس عمران نظارت</v>
      </c>
      <c r="I859" s="1">
        <f>COUNTIF(Table2[کد سیستم],Table715[[#This Row],[کد سیستم]])</f>
        <v>1</v>
      </c>
    </row>
    <row r="860" spans="1:9" x14ac:dyDescent="0.25">
      <c r="A860" s="1">
        <v>859</v>
      </c>
      <c r="B860" s="1" t="s">
        <v>3285</v>
      </c>
      <c r="C860" s="1" t="s">
        <v>3285</v>
      </c>
      <c r="D860" s="1" t="s">
        <v>3985</v>
      </c>
      <c r="E860" s="1" t="s">
        <v>602</v>
      </c>
      <c r="F860" s="1" t="str">
        <f>VLOOKUP(Table715[[#This Row],[نام کارشناس دفتر فنی]],Table1[],3,0)</f>
        <v>کارشناس عمران،خدمات صنعتی و ترانسپورت</v>
      </c>
      <c r="G860" s="1" t="s">
        <v>63</v>
      </c>
      <c r="H860" s="1" t="str">
        <f>VLOOKUP(Table715[[#This Row],[نام شخص کارشناس نظارت]],Table1[],3,0)</f>
        <v>کارشناس عمران نظارت</v>
      </c>
      <c r="I860" s="1">
        <f>COUNTIF(Table2[کد سیستم],Table715[[#This Row],[کد سیستم]])</f>
        <v>1</v>
      </c>
    </row>
    <row r="861" spans="1:9" x14ac:dyDescent="0.25">
      <c r="A861" s="1">
        <v>860</v>
      </c>
      <c r="B861" s="1" t="s">
        <v>3287</v>
      </c>
      <c r="C861" s="1" t="s">
        <v>3287</v>
      </c>
      <c r="D861" s="1" t="s">
        <v>3985</v>
      </c>
      <c r="E861" s="1" t="s">
        <v>602</v>
      </c>
      <c r="F861" s="1" t="str">
        <f>VLOOKUP(Table715[[#This Row],[نام کارشناس دفتر فنی]],Table1[],3,0)</f>
        <v>کارشناس عمران،خدمات صنعتی و ترانسپورت</v>
      </c>
      <c r="G861" s="1" t="s">
        <v>63</v>
      </c>
      <c r="H861" s="1" t="str">
        <f>VLOOKUP(Table715[[#This Row],[نام شخص کارشناس نظارت]],Table1[],3,0)</f>
        <v>کارشناس عمران نظارت</v>
      </c>
      <c r="I861" s="1">
        <f>COUNTIF(Table2[کد سیستم],Table715[[#This Row],[کد سیستم]])</f>
        <v>1</v>
      </c>
    </row>
    <row r="862" spans="1:9" x14ac:dyDescent="0.25">
      <c r="A862" s="1">
        <v>861</v>
      </c>
      <c r="B862" s="1" t="s">
        <v>3289</v>
      </c>
      <c r="C862" s="1" t="s">
        <v>3289</v>
      </c>
      <c r="D862" s="1" t="s">
        <v>3985</v>
      </c>
      <c r="E862" s="1" t="s">
        <v>602</v>
      </c>
      <c r="F862" s="1" t="str">
        <f>VLOOKUP(Table715[[#This Row],[نام کارشناس دفتر فنی]],Table1[],3,0)</f>
        <v>کارشناس عمران،خدمات صنعتی و ترانسپورت</v>
      </c>
      <c r="G862" s="1" t="s">
        <v>63</v>
      </c>
      <c r="H862" s="1" t="str">
        <f>VLOOKUP(Table715[[#This Row],[نام شخص کارشناس نظارت]],Table1[],3,0)</f>
        <v>کارشناس عمران نظارت</v>
      </c>
      <c r="I862" s="1">
        <f>COUNTIF(Table2[کد سیستم],Table715[[#This Row],[کد سیستم]])</f>
        <v>1</v>
      </c>
    </row>
    <row r="863" spans="1:9" x14ac:dyDescent="0.25">
      <c r="A863" s="1">
        <v>862</v>
      </c>
      <c r="B863" s="1" t="s">
        <v>3291</v>
      </c>
      <c r="C863" s="1" t="s">
        <v>3291</v>
      </c>
      <c r="D863" s="1" t="s">
        <v>3985</v>
      </c>
      <c r="E863" s="1" t="s">
        <v>602</v>
      </c>
      <c r="F863" s="1" t="str">
        <f>VLOOKUP(Table715[[#This Row],[نام کارشناس دفتر فنی]],Table1[],3,0)</f>
        <v>کارشناس عمران،خدمات صنعتی و ترانسپورت</v>
      </c>
      <c r="G863" s="1" t="s">
        <v>63</v>
      </c>
      <c r="H863" s="1" t="str">
        <f>VLOOKUP(Table715[[#This Row],[نام شخص کارشناس نظارت]],Table1[],3,0)</f>
        <v>کارشناس عمران نظارت</v>
      </c>
      <c r="I863" s="1">
        <f>COUNTIF(Table2[کد سیستم],Table715[[#This Row],[کد سیستم]])</f>
        <v>1</v>
      </c>
    </row>
    <row r="864" spans="1:9" x14ac:dyDescent="0.25">
      <c r="A864" s="1">
        <v>863</v>
      </c>
      <c r="B864" s="1" t="s">
        <v>3293</v>
      </c>
      <c r="C864" s="1" t="s">
        <v>3293</v>
      </c>
      <c r="D864" s="1" t="s">
        <v>3985</v>
      </c>
      <c r="E864" s="1" t="s">
        <v>602</v>
      </c>
      <c r="F864" s="1" t="str">
        <f>VLOOKUP(Table715[[#This Row],[نام کارشناس دفتر فنی]],Table1[],3,0)</f>
        <v>کارشناس عمران،خدمات صنعتی و ترانسپورت</v>
      </c>
      <c r="G864" s="1" t="s">
        <v>63</v>
      </c>
      <c r="H864" s="1" t="str">
        <f>VLOOKUP(Table715[[#This Row],[نام شخص کارشناس نظارت]],Table1[],3,0)</f>
        <v>کارشناس عمران نظارت</v>
      </c>
      <c r="I864" s="1">
        <f>COUNTIF(Table2[کد سیستم],Table715[[#This Row],[کد سیستم]])</f>
        <v>1</v>
      </c>
    </row>
    <row r="865" spans="1:9" x14ac:dyDescent="0.25">
      <c r="A865" s="1">
        <v>864</v>
      </c>
      <c r="B865" s="1" t="s">
        <v>3295</v>
      </c>
      <c r="C865" s="1" t="s">
        <v>3295</v>
      </c>
      <c r="D865" s="1" t="s">
        <v>3985</v>
      </c>
      <c r="E865" s="1" t="s">
        <v>602</v>
      </c>
      <c r="F865" s="1" t="str">
        <f>VLOOKUP(Table715[[#This Row],[نام کارشناس دفتر فنی]],Table1[],3,0)</f>
        <v>کارشناس عمران،خدمات صنعتی و ترانسپورت</v>
      </c>
      <c r="G865" s="1" t="s">
        <v>63</v>
      </c>
      <c r="H865" s="1" t="str">
        <f>VLOOKUP(Table715[[#This Row],[نام شخص کارشناس نظارت]],Table1[],3,0)</f>
        <v>کارشناس عمران نظارت</v>
      </c>
      <c r="I865" s="1">
        <f>COUNTIF(Table2[کد سیستم],Table715[[#This Row],[کد سیستم]])</f>
        <v>1</v>
      </c>
    </row>
    <row r="866" spans="1:9" x14ac:dyDescent="0.25">
      <c r="A866" s="1">
        <v>865</v>
      </c>
      <c r="B866" s="1" t="s">
        <v>3297</v>
      </c>
      <c r="C866" s="1" t="s">
        <v>3297</v>
      </c>
      <c r="D866" s="1" t="s">
        <v>3985</v>
      </c>
      <c r="E866" s="1" t="s">
        <v>602</v>
      </c>
      <c r="F866" s="1" t="str">
        <f>VLOOKUP(Table715[[#This Row],[نام کارشناس دفتر فنی]],Table1[],3,0)</f>
        <v>کارشناس عمران،خدمات صنعتی و ترانسپورت</v>
      </c>
      <c r="G866" s="1" t="s">
        <v>63</v>
      </c>
      <c r="H866" s="1" t="str">
        <f>VLOOKUP(Table715[[#This Row],[نام شخص کارشناس نظارت]],Table1[],3,0)</f>
        <v>کارشناس عمران نظارت</v>
      </c>
      <c r="I866" s="1">
        <f>COUNTIF(Table2[کد سیستم],Table715[[#This Row],[کد سیستم]])</f>
        <v>1</v>
      </c>
    </row>
    <row r="867" spans="1:9" x14ac:dyDescent="0.25">
      <c r="A867" s="1">
        <v>866</v>
      </c>
      <c r="B867" s="1" t="s">
        <v>3299</v>
      </c>
      <c r="C867" s="1" t="s">
        <v>3299</v>
      </c>
      <c r="D867" s="1" t="s">
        <v>3985</v>
      </c>
      <c r="E867" s="1" t="s">
        <v>602</v>
      </c>
      <c r="F867" s="1" t="str">
        <f>VLOOKUP(Table715[[#This Row],[نام کارشناس دفتر فنی]],Table1[],3,0)</f>
        <v>کارشناس عمران،خدمات صنعتی و ترانسپورت</v>
      </c>
      <c r="G867" s="1" t="s">
        <v>63</v>
      </c>
      <c r="H867" s="1" t="str">
        <f>VLOOKUP(Table715[[#This Row],[نام شخص کارشناس نظارت]],Table1[],3,0)</f>
        <v>کارشناس عمران نظارت</v>
      </c>
      <c r="I867" s="1">
        <f>COUNTIF(Table2[کد سیستم],Table715[[#This Row],[کد سیستم]])</f>
        <v>1</v>
      </c>
    </row>
    <row r="868" spans="1:9" x14ac:dyDescent="0.25">
      <c r="A868" s="1">
        <v>867</v>
      </c>
      <c r="B868" s="1" t="s">
        <v>3301</v>
      </c>
      <c r="C868" s="1" t="s">
        <v>3301</v>
      </c>
      <c r="D868" s="1" t="s">
        <v>3985</v>
      </c>
      <c r="E868" s="1" t="s">
        <v>602</v>
      </c>
      <c r="F868" s="1" t="str">
        <f>VLOOKUP(Table715[[#This Row],[نام کارشناس دفتر فنی]],Table1[],3,0)</f>
        <v>کارشناس عمران،خدمات صنعتی و ترانسپورت</v>
      </c>
      <c r="G868" s="1" t="s">
        <v>63</v>
      </c>
      <c r="H868" s="1" t="str">
        <f>VLOOKUP(Table715[[#This Row],[نام شخص کارشناس نظارت]],Table1[],3,0)</f>
        <v>کارشناس عمران نظارت</v>
      </c>
      <c r="I868" s="1">
        <f>COUNTIF(Table2[کد سیستم],Table715[[#This Row],[کد سیستم]])</f>
        <v>1</v>
      </c>
    </row>
    <row r="869" spans="1:9" x14ac:dyDescent="0.25">
      <c r="A869" s="1">
        <v>868</v>
      </c>
      <c r="B869" s="1" t="s">
        <v>3303</v>
      </c>
      <c r="C869" s="1" t="s">
        <v>3303</v>
      </c>
      <c r="D869" s="1" t="s">
        <v>3985</v>
      </c>
      <c r="E869" s="1" t="s">
        <v>602</v>
      </c>
      <c r="F869" s="1" t="str">
        <f>VLOOKUP(Table715[[#This Row],[نام کارشناس دفتر فنی]],Table1[],3,0)</f>
        <v>کارشناس عمران،خدمات صنعتی و ترانسپورت</v>
      </c>
      <c r="G869" s="1" t="s">
        <v>63</v>
      </c>
      <c r="H869" s="1" t="str">
        <f>VLOOKUP(Table715[[#This Row],[نام شخص کارشناس نظارت]],Table1[],3,0)</f>
        <v>کارشناس عمران نظارت</v>
      </c>
      <c r="I869" s="1">
        <f>COUNTIF(Table2[کد سیستم],Table715[[#This Row],[کد سیستم]])</f>
        <v>1</v>
      </c>
    </row>
    <row r="870" spans="1:9" x14ac:dyDescent="0.25">
      <c r="A870" s="1">
        <v>869</v>
      </c>
      <c r="B870" s="1" t="s">
        <v>3305</v>
      </c>
      <c r="C870" s="1" t="s">
        <v>3305</v>
      </c>
      <c r="D870" s="1" t="s">
        <v>3985</v>
      </c>
      <c r="E870" s="1" t="s">
        <v>602</v>
      </c>
      <c r="F870" s="1" t="str">
        <f>VLOOKUP(Table715[[#This Row],[نام کارشناس دفتر فنی]],Table1[],3,0)</f>
        <v>کارشناس عمران،خدمات صنعتی و ترانسپورت</v>
      </c>
      <c r="G870" s="1" t="s">
        <v>63</v>
      </c>
      <c r="H870" s="1" t="str">
        <f>VLOOKUP(Table715[[#This Row],[نام شخص کارشناس نظارت]],Table1[],3,0)</f>
        <v>کارشناس عمران نظارت</v>
      </c>
      <c r="I870" s="1">
        <f>COUNTIF(Table2[کد سیستم],Table715[[#This Row],[کد سیستم]])</f>
        <v>1</v>
      </c>
    </row>
    <row r="871" spans="1:9" x14ac:dyDescent="0.25">
      <c r="A871" s="1">
        <v>870</v>
      </c>
      <c r="B871" s="1" t="s">
        <v>3307</v>
      </c>
      <c r="C871" s="1" t="s">
        <v>3307</v>
      </c>
      <c r="D871" s="1" t="s">
        <v>3985</v>
      </c>
      <c r="E871" s="1" t="s">
        <v>602</v>
      </c>
      <c r="F871" s="1" t="str">
        <f>VLOOKUP(Table715[[#This Row],[نام کارشناس دفتر فنی]],Table1[],3,0)</f>
        <v>کارشناس عمران،خدمات صنعتی و ترانسپورت</v>
      </c>
      <c r="G871" s="1" t="s">
        <v>63</v>
      </c>
      <c r="H871" s="1" t="str">
        <f>VLOOKUP(Table715[[#This Row],[نام شخص کارشناس نظارت]],Table1[],3,0)</f>
        <v>کارشناس عمران نظارت</v>
      </c>
      <c r="I871" s="1">
        <f>COUNTIF(Table2[کد سیستم],Table715[[#This Row],[کد سیستم]])</f>
        <v>1</v>
      </c>
    </row>
    <row r="872" spans="1:9" x14ac:dyDescent="0.25">
      <c r="A872" s="1">
        <v>871</v>
      </c>
      <c r="B872" s="1" t="s">
        <v>3309</v>
      </c>
      <c r="C872" s="1" t="s">
        <v>3309</v>
      </c>
      <c r="D872" s="1" t="s">
        <v>3985</v>
      </c>
      <c r="E872" s="1" t="s">
        <v>602</v>
      </c>
      <c r="F872" s="1" t="str">
        <f>VLOOKUP(Table715[[#This Row],[نام کارشناس دفتر فنی]],Table1[],3,0)</f>
        <v>کارشناس عمران،خدمات صنعتی و ترانسپورت</v>
      </c>
      <c r="G872" s="1" t="s">
        <v>63</v>
      </c>
      <c r="H872" s="1" t="str">
        <f>VLOOKUP(Table715[[#This Row],[نام شخص کارشناس نظارت]],Table1[],3,0)</f>
        <v>کارشناس عمران نظارت</v>
      </c>
      <c r="I872" s="1">
        <f>COUNTIF(Table2[کد سیستم],Table715[[#This Row],[کد سیستم]])</f>
        <v>1</v>
      </c>
    </row>
    <row r="873" spans="1:9" x14ac:dyDescent="0.25">
      <c r="A873" s="1">
        <v>872</v>
      </c>
      <c r="B873" s="1" t="s">
        <v>3311</v>
      </c>
      <c r="C873" s="1" t="s">
        <v>3311</v>
      </c>
      <c r="D873" s="1" t="s">
        <v>3985</v>
      </c>
      <c r="E873" s="1" t="s">
        <v>602</v>
      </c>
      <c r="F873" s="1" t="str">
        <f>VLOOKUP(Table715[[#This Row],[نام کارشناس دفتر فنی]],Table1[],3,0)</f>
        <v>کارشناس عمران،خدمات صنعتی و ترانسپورت</v>
      </c>
      <c r="G873" s="1" t="s">
        <v>63</v>
      </c>
      <c r="H873" s="1" t="str">
        <f>VLOOKUP(Table715[[#This Row],[نام شخص کارشناس نظارت]],Table1[],3,0)</f>
        <v>کارشناس عمران نظارت</v>
      </c>
      <c r="I873" s="1">
        <f>COUNTIF(Table2[کد سیستم],Table715[[#This Row],[کد سیستم]])</f>
        <v>1</v>
      </c>
    </row>
    <row r="874" spans="1:9" x14ac:dyDescent="0.25">
      <c r="A874" s="1">
        <v>873</v>
      </c>
      <c r="B874" s="1" t="s">
        <v>3313</v>
      </c>
      <c r="C874" s="1" t="s">
        <v>3313</v>
      </c>
      <c r="D874" s="1" t="s">
        <v>3985</v>
      </c>
      <c r="E874" s="1" t="s">
        <v>602</v>
      </c>
      <c r="F874" s="1" t="str">
        <f>VLOOKUP(Table715[[#This Row],[نام کارشناس دفتر فنی]],Table1[],3,0)</f>
        <v>کارشناس عمران،خدمات صنعتی و ترانسپورت</v>
      </c>
      <c r="G874" s="1" t="s">
        <v>63</v>
      </c>
      <c r="H874" s="1" t="str">
        <f>VLOOKUP(Table715[[#This Row],[نام شخص کارشناس نظارت]],Table1[],3,0)</f>
        <v>کارشناس عمران نظارت</v>
      </c>
      <c r="I874" s="1">
        <f>COUNTIF(Table2[کد سیستم],Table715[[#This Row],[کد سیستم]])</f>
        <v>1</v>
      </c>
    </row>
    <row r="875" spans="1:9" x14ac:dyDescent="0.25">
      <c r="A875" s="1">
        <v>874</v>
      </c>
      <c r="B875" s="1" t="s">
        <v>3315</v>
      </c>
      <c r="C875" s="1" t="s">
        <v>3315</v>
      </c>
      <c r="D875" s="1" t="s">
        <v>3985</v>
      </c>
      <c r="E875" s="1" t="s">
        <v>602</v>
      </c>
      <c r="F875" s="1" t="str">
        <f>VLOOKUP(Table715[[#This Row],[نام کارشناس دفتر فنی]],Table1[],3,0)</f>
        <v>کارشناس عمران،خدمات صنعتی و ترانسپورت</v>
      </c>
      <c r="G875" s="1" t="s">
        <v>63</v>
      </c>
      <c r="H875" s="1" t="str">
        <f>VLOOKUP(Table715[[#This Row],[نام شخص کارشناس نظارت]],Table1[],3,0)</f>
        <v>کارشناس عمران نظارت</v>
      </c>
      <c r="I875" s="1">
        <f>COUNTIF(Table2[کد سیستم],Table715[[#This Row],[کد سیستم]])</f>
        <v>1</v>
      </c>
    </row>
    <row r="876" spans="1:9" x14ac:dyDescent="0.25">
      <c r="A876" s="1">
        <v>875</v>
      </c>
      <c r="B876" s="1" t="s">
        <v>3317</v>
      </c>
      <c r="C876" s="1" t="s">
        <v>3317</v>
      </c>
      <c r="D876" s="1" t="s">
        <v>3985</v>
      </c>
      <c r="E876" s="1" t="s">
        <v>602</v>
      </c>
      <c r="F876" s="1" t="str">
        <f>VLOOKUP(Table715[[#This Row],[نام کارشناس دفتر فنی]],Table1[],3,0)</f>
        <v>کارشناس عمران،خدمات صنعتی و ترانسپورت</v>
      </c>
      <c r="G876" s="1" t="s">
        <v>63</v>
      </c>
      <c r="H876" s="1" t="str">
        <f>VLOOKUP(Table715[[#This Row],[نام شخص کارشناس نظارت]],Table1[],3,0)</f>
        <v>کارشناس عمران نظارت</v>
      </c>
      <c r="I876" s="1">
        <f>COUNTIF(Table2[کد سیستم],Table715[[#This Row],[کد سیستم]])</f>
        <v>1</v>
      </c>
    </row>
    <row r="877" spans="1:9" x14ac:dyDescent="0.25">
      <c r="A877" s="1">
        <v>876</v>
      </c>
      <c r="B877" s="1" t="s">
        <v>3319</v>
      </c>
      <c r="C877" s="1" t="s">
        <v>3320</v>
      </c>
      <c r="D877" s="1" t="s">
        <v>3985</v>
      </c>
      <c r="E877" s="1" t="s">
        <v>602</v>
      </c>
      <c r="F877" s="1" t="str">
        <f>VLOOKUP(Table715[[#This Row],[نام کارشناس دفتر فنی]],Table1[],3,0)</f>
        <v>کارشناس عمران،خدمات صنعتی و ترانسپورت</v>
      </c>
      <c r="G877" s="1" t="s">
        <v>63</v>
      </c>
      <c r="H877" s="1" t="str">
        <f>VLOOKUP(Table715[[#This Row],[نام شخص کارشناس نظارت]],Table1[],3,0)</f>
        <v>کارشناس عمران نظارت</v>
      </c>
      <c r="I877" s="1">
        <f>COUNTIF(Table2[کد سیستم],Table715[[#This Row],[کد سیستم]])</f>
        <v>1</v>
      </c>
    </row>
    <row r="878" spans="1:9" x14ac:dyDescent="0.25">
      <c r="A878" s="1">
        <v>877</v>
      </c>
      <c r="B878" s="1" t="s">
        <v>3322</v>
      </c>
      <c r="C878" s="1" t="s">
        <v>3322</v>
      </c>
      <c r="D878" s="1" t="s">
        <v>3985</v>
      </c>
      <c r="E878" s="1" t="s">
        <v>602</v>
      </c>
      <c r="F878" s="1" t="str">
        <f>VLOOKUP(Table715[[#This Row],[نام کارشناس دفتر فنی]],Table1[],3,0)</f>
        <v>کارشناس عمران،خدمات صنعتی و ترانسپورت</v>
      </c>
      <c r="G878" s="1" t="s">
        <v>63</v>
      </c>
      <c r="H878" s="1" t="str">
        <f>VLOOKUP(Table715[[#This Row],[نام شخص کارشناس نظارت]],Table1[],3,0)</f>
        <v>کارشناس عمران نظارت</v>
      </c>
      <c r="I878" s="1">
        <f>COUNTIF(Table2[کد سیستم],Table715[[#This Row],[کد سیستم]])</f>
        <v>1</v>
      </c>
    </row>
    <row r="879" spans="1:9" x14ac:dyDescent="0.25">
      <c r="A879" s="1">
        <v>878</v>
      </c>
      <c r="B879" s="1" t="s">
        <v>3324</v>
      </c>
      <c r="C879" s="1" t="s">
        <v>3324</v>
      </c>
      <c r="D879" s="1" t="s">
        <v>3985</v>
      </c>
      <c r="E879" s="1" t="s">
        <v>602</v>
      </c>
      <c r="F879" s="1" t="str">
        <f>VLOOKUP(Table715[[#This Row],[نام کارشناس دفتر فنی]],Table1[],3,0)</f>
        <v>کارشناس عمران،خدمات صنعتی و ترانسپورت</v>
      </c>
      <c r="G879" s="1" t="s">
        <v>63</v>
      </c>
      <c r="H879" s="1" t="str">
        <f>VLOOKUP(Table715[[#This Row],[نام شخص کارشناس نظارت]],Table1[],3,0)</f>
        <v>کارشناس عمران نظارت</v>
      </c>
      <c r="I879" s="1">
        <f>COUNTIF(Table2[کد سیستم],Table715[[#This Row],[کد سیستم]])</f>
        <v>1</v>
      </c>
    </row>
    <row r="880" spans="1:9" x14ac:dyDescent="0.25">
      <c r="A880" s="1">
        <v>879</v>
      </c>
      <c r="B880" s="1" t="s">
        <v>3326</v>
      </c>
      <c r="C880" s="1" t="s">
        <v>3326</v>
      </c>
      <c r="D880" s="1" t="s">
        <v>3985</v>
      </c>
      <c r="E880" s="1" t="s">
        <v>602</v>
      </c>
      <c r="F880" s="1" t="str">
        <f>VLOOKUP(Table715[[#This Row],[نام کارشناس دفتر فنی]],Table1[],3,0)</f>
        <v>کارشناس عمران،خدمات صنعتی و ترانسپورت</v>
      </c>
      <c r="G880" s="1" t="s">
        <v>63</v>
      </c>
      <c r="H880" s="1" t="str">
        <f>VLOOKUP(Table715[[#This Row],[نام شخص کارشناس نظارت]],Table1[],3,0)</f>
        <v>کارشناس عمران نظارت</v>
      </c>
      <c r="I880" s="1">
        <f>COUNTIF(Table2[کد سیستم],Table715[[#This Row],[کد سیستم]])</f>
        <v>1</v>
      </c>
    </row>
    <row r="881" spans="1:9" x14ac:dyDescent="0.25">
      <c r="A881" s="1">
        <v>880</v>
      </c>
      <c r="B881" s="1" t="s">
        <v>3328</v>
      </c>
      <c r="C881" s="1" t="s">
        <v>3328</v>
      </c>
      <c r="D881" s="1" t="s">
        <v>3985</v>
      </c>
      <c r="E881" s="1" t="s">
        <v>602</v>
      </c>
      <c r="F881" s="1" t="str">
        <f>VLOOKUP(Table715[[#This Row],[نام کارشناس دفتر فنی]],Table1[],3,0)</f>
        <v>کارشناس عمران،خدمات صنعتی و ترانسپورت</v>
      </c>
      <c r="G881" s="1" t="s">
        <v>63</v>
      </c>
      <c r="H881" s="1" t="str">
        <f>VLOOKUP(Table715[[#This Row],[نام شخص کارشناس نظارت]],Table1[],3,0)</f>
        <v>کارشناس عمران نظارت</v>
      </c>
      <c r="I881" s="1">
        <f>COUNTIF(Table2[کد سیستم],Table715[[#This Row],[کد سیستم]])</f>
        <v>1</v>
      </c>
    </row>
    <row r="882" spans="1:9" x14ac:dyDescent="0.25">
      <c r="A882" s="1">
        <v>881</v>
      </c>
      <c r="B882" s="1" t="s">
        <v>3330</v>
      </c>
      <c r="C882" s="1" t="s">
        <v>3330</v>
      </c>
      <c r="D882" s="1" t="s">
        <v>3985</v>
      </c>
      <c r="E882" s="1" t="s">
        <v>602</v>
      </c>
      <c r="F882" s="1" t="str">
        <f>VLOOKUP(Table715[[#This Row],[نام کارشناس دفتر فنی]],Table1[],3,0)</f>
        <v>کارشناس عمران،خدمات صنعتی و ترانسپورت</v>
      </c>
      <c r="G882" s="1" t="s">
        <v>63</v>
      </c>
      <c r="H882" s="1" t="str">
        <f>VLOOKUP(Table715[[#This Row],[نام شخص کارشناس نظارت]],Table1[],3,0)</f>
        <v>کارشناس عمران نظارت</v>
      </c>
      <c r="I882" s="1">
        <f>COUNTIF(Table2[کد سیستم],Table715[[#This Row],[کد سیستم]])</f>
        <v>1</v>
      </c>
    </row>
    <row r="883" spans="1:9" x14ac:dyDescent="0.25">
      <c r="A883" s="1">
        <v>882</v>
      </c>
      <c r="B883" s="1" t="s">
        <v>3332</v>
      </c>
      <c r="C883" s="1" t="s">
        <v>3332</v>
      </c>
      <c r="D883" s="1" t="s">
        <v>3985</v>
      </c>
      <c r="E883" s="1" t="s">
        <v>602</v>
      </c>
      <c r="F883" s="1" t="str">
        <f>VLOOKUP(Table715[[#This Row],[نام کارشناس دفتر فنی]],Table1[],3,0)</f>
        <v>کارشناس عمران،خدمات صنعتی و ترانسپورت</v>
      </c>
      <c r="G883" s="1" t="s">
        <v>63</v>
      </c>
      <c r="H883" s="1" t="str">
        <f>VLOOKUP(Table715[[#This Row],[نام شخص کارشناس نظارت]],Table1[],3,0)</f>
        <v>کارشناس عمران نظارت</v>
      </c>
      <c r="I883" s="1">
        <f>COUNTIF(Table2[کد سیستم],Table715[[#This Row],[کد سیستم]])</f>
        <v>1</v>
      </c>
    </row>
    <row r="884" spans="1:9" x14ac:dyDescent="0.25">
      <c r="A884" s="1">
        <v>883</v>
      </c>
      <c r="B884" s="1" t="s">
        <v>3334</v>
      </c>
      <c r="C884" s="1" t="s">
        <v>3334</v>
      </c>
      <c r="D884" s="1" t="s">
        <v>3985</v>
      </c>
      <c r="E884" s="1" t="s">
        <v>602</v>
      </c>
      <c r="F884" s="1" t="str">
        <f>VLOOKUP(Table715[[#This Row],[نام کارشناس دفتر فنی]],Table1[],3,0)</f>
        <v>کارشناس عمران،خدمات صنعتی و ترانسپورت</v>
      </c>
      <c r="G884" s="1" t="s">
        <v>63</v>
      </c>
      <c r="H884" s="1" t="str">
        <f>VLOOKUP(Table715[[#This Row],[نام شخص کارشناس نظارت]],Table1[],3,0)</f>
        <v>کارشناس عمران نظارت</v>
      </c>
      <c r="I884" s="1">
        <f>COUNTIF(Table2[کد سیستم],Table715[[#This Row],[کد سیستم]])</f>
        <v>1</v>
      </c>
    </row>
    <row r="885" spans="1:9" x14ac:dyDescent="0.25">
      <c r="A885" s="1">
        <v>884</v>
      </c>
      <c r="B885" s="1" t="s">
        <v>3336</v>
      </c>
      <c r="C885" s="1" t="s">
        <v>3336</v>
      </c>
      <c r="D885" s="1" t="s">
        <v>3985</v>
      </c>
      <c r="E885" s="1" t="s">
        <v>602</v>
      </c>
      <c r="F885" s="1" t="str">
        <f>VLOOKUP(Table715[[#This Row],[نام کارشناس دفتر فنی]],Table1[],3,0)</f>
        <v>کارشناس عمران،خدمات صنعتی و ترانسپورت</v>
      </c>
      <c r="G885" s="1" t="s">
        <v>63</v>
      </c>
      <c r="H885" s="1" t="str">
        <f>VLOOKUP(Table715[[#This Row],[نام شخص کارشناس نظارت]],Table1[],3,0)</f>
        <v>کارشناس عمران نظارت</v>
      </c>
      <c r="I885" s="1">
        <f>COUNTIF(Table2[کد سیستم],Table715[[#This Row],[کد سیستم]])</f>
        <v>1</v>
      </c>
    </row>
    <row r="886" spans="1:9" x14ac:dyDescent="0.25">
      <c r="A886" s="1">
        <v>885</v>
      </c>
      <c r="B886" s="1" t="s">
        <v>3338</v>
      </c>
      <c r="C886" s="1" t="s">
        <v>3338</v>
      </c>
      <c r="D886" s="1" t="s">
        <v>3985</v>
      </c>
      <c r="E886" s="1" t="s">
        <v>602</v>
      </c>
      <c r="F886" s="1" t="str">
        <f>VLOOKUP(Table715[[#This Row],[نام کارشناس دفتر فنی]],Table1[],3,0)</f>
        <v>کارشناس عمران،خدمات صنعتی و ترانسپورت</v>
      </c>
      <c r="G886" s="1" t="s">
        <v>63</v>
      </c>
      <c r="H886" s="1" t="str">
        <f>VLOOKUP(Table715[[#This Row],[نام شخص کارشناس نظارت]],Table1[],3,0)</f>
        <v>کارشناس عمران نظارت</v>
      </c>
      <c r="I886" s="1">
        <f>COUNTIF(Table2[کد سیستم],Table715[[#This Row],[کد سیستم]])</f>
        <v>1</v>
      </c>
    </row>
    <row r="887" spans="1:9" x14ac:dyDescent="0.25">
      <c r="A887" s="1">
        <v>886</v>
      </c>
      <c r="B887" s="1" t="s">
        <v>3340</v>
      </c>
      <c r="C887" s="1" t="s">
        <v>3340</v>
      </c>
      <c r="D887" s="1" t="s">
        <v>3985</v>
      </c>
      <c r="E887" s="1" t="s">
        <v>602</v>
      </c>
      <c r="F887" s="1" t="str">
        <f>VLOOKUP(Table715[[#This Row],[نام کارشناس دفتر فنی]],Table1[],3,0)</f>
        <v>کارشناس عمران،خدمات صنعتی و ترانسپورت</v>
      </c>
      <c r="G887" s="1" t="s">
        <v>63</v>
      </c>
      <c r="H887" s="1" t="str">
        <f>VLOOKUP(Table715[[#This Row],[نام شخص کارشناس نظارت]],Table1[],3,0)</f>
        <v>کارشناس عمران نظارت</v>
      </c>
      <c r="I887" s="1">
        <f>COUNTIF(Table2[کد سیستم],Table715[[#This Row],[کد سیستم]])</f>
        <v>1</v>
      </c>
    </row>
    <row r="888" spans="1:9" x14ac:dyDescent="0.25">
      <c r="A888" s="1">
        <v>887</v>
      </c>
      <c r="B888" s="1" t="s">
        <v>3342</v>
      </c>
      <c r="C888" s="1" t="s">
        <v>3342</v>
      </c>
      <c r="D888" s="1" t="s">
        <v>3985</v>
      </c>
      <c r="E888" s="1" t="s">
        <v>602</v>
      </c>
      <c r="F888" s="1" t="str">
        <f>VLOOKUP(Table715[[#This Row],[نام کارشناس دفتر فنی]],Table1[],3,0)</f>
        <v>کارشناس عمران،خدمات صنعتی و ترانسپورت</v>
      </c>
      <c r="G888" s="1" t="s">
        <v>63</v>
      </c>
      <c r="H888" s="1" t="str">
        <f>VLOOKUP(Table715[[#This Row],[نام شخص کارشناس نظارت]],Table1[],3,0)</f>
        <v>کارشناس عمران نظارت</v>
      </c>
      <c r="I888" s="1">
        <f>COUNTIF(Table2[کد سیستم],Table715[[#This Row],[کد سیستم]])</f>
        <v>1</v>
      </c>
    </row>
    <row r="889" spans="1:9" x14ac:dyDescent="0.25">
      <c r="A889" s="1">
        <v>888</v>
      </c>
      <c r="B889" s="1" t="s">
        <v>3344</v>
      </c>
      <c r="C889" s="1" t="s">
        <v>3344</v>
      </c>
      <c r="D889" s="1" t="s">
        <v>3985</v>
      </c>
      <c r="E889" s="1" t="s">
        <v>602</v>
      </c>
      <c r="F889" s="1" t="str">
        <f>VLOOKUP(Table715[[#This Row],[نام کارشناس دفتر فنی]],Table1[],3,0)</f>
        <v>کارشناس عمران،خدمات صنعتی و ترانسپورت</v>
      </c>
      <c r="G889" s="1" t="s">
        <v>63</v>
      </c>
      <c r="H889" s="1" t="str">
        <f>VLOOKUP(Table715[[#This Row],[نام شخص کارشناس نظارت]],Table1[],3,0)</f>
        <v>کارشناس عمران نظارت</v>
      </c>
      <c r="I889" s="1">
        <f>COUNTIF(Table2[کد سیستم],Table715[[#This Row],[کد سیستم]])</f>
        <v>1</v>
      </c>
    </row>
    <row r="890" spans="1:9" x14ac:dyDescent="0.25">
      <c r="A890" s="1">
        <v>889</v>
      </c>
      <c r="B890" s="1" t="s">
        <v>3346</v>
      </c>
      <c r="C890" s="1" t="s">
        <v>3346</v>
      </c>
      <c r="D890" s="1" t="s">
        <v>3985</v>
      </c>
      <c r="E890" s="1" t="s">
        <v>602</v>
      </c>
      <c r="F890" s="1" t="str">
        <f>VLOOKUP(Table715[[#This Row],[نام کارشناس دفتر فنی]],Table1[],3,0)</f>
        <v>کارشناس عمران،خدمات صنعتی و ترانسپورت</v>
      </c>
      <c r="G890" s="1" t="s">
        <v>63</v>
      </c>
      <c r="H890" s="1" t="str">
        <f>VLOOKUP(Table715[[#This Row],[نام شخص کارشناس نظارت]],Table1[],3,0)</f>
        <v>کارشناس عمران نظارت</v>
      </c>
      <c r="I890" s="1">
        <f>COUNTIF(Table2[کد سیستم],Table715[[#This Row],[کد سیستم]])</f>
        <v>1</v>
      </c>
    </row>
    <row r="891" spans="1:9" x14ac:dyDescent="0.25">
      <c r="A891" s="1">
        <v>890</v>
      </c>
      <c r="B891" s="1" t="s">
        <v>3348</v>
      </c>
      <c r="C891" s="1" t="s">
        <v>3348</v>
      </c>
      <c r="D891" s="1" t="s">
        <v>3985</v>
      </c>
      <c r="E891" s="1" t="s">
        <v>602</v>
      </c>
      <c r="F891" s="1" t="str">
        <f>VLOOKUP(Table715[[#This Row],[نام کارشناس دفتر فنی]],Table1[],3,0)</f>
        <v>کارشناس عمران،خدمات صنعتی و ترانسپورت</v>
      </c>
      <c r="G891" s="1" t="s">
        <v>63</v>
      </c>
      <c r="H891" s="1" t="str">
        <f>VLOOKUP(Table715[[#This Row],[نام شخص کارشناس نظارت]],Table1[],3,0)</f>
        <v>کارشناس عمران نظارت</v>
      </c>
      <c r="I891" s="1">
        <f>COUNTIF(Table2[کد سیستم],Table715[[#This Row],[کد سیستم]])</f>
        <v>1</v>
      </c>
    </row>
    <row r="892" spans="1:9" x14ac:dyDescent="0.25">
      <c r="A892" s="1">
        <v>891</v>
      </c>
      <c r="B892" s="1" t="s">
        <v>3350</v>
      </c>
      <c r="C892" s="1" t="s">
        <v>3350</v>
      </c>
      <c r="D892" s="1" t="s">
        <v>3985</v>
      </c>
      <c r="E892" s="1" t="s">
        <v>602</v>
      </c>
      <c r="F892" s="1" t="str">
        <f>VLOOKUP(Table715[[#This Row],[نام کارشناس دفتر فنی]],Table1[],3,0)</f>
        <v>کارشناس عمران،خدمات صنعتی و ترانسپورت</v>
      </c>
      <c r="G892" s="1" t="s">
        <v>63</v>
      </c>
      <c r="H892" s="1" t="str">
        <f>VLOOKUP(Table715[[#This Row],[نام شخص کارشناس نظارت]],Table1[],3,0)</f>
        <v>کارشناس عمران نظارت</v>
      </c>
      <c r="I892" s="1">
        <f>COUNTIF(Table2[کد سیستم],Table715[[#This Row],[کد سیستم]])</f>
        <v>1</v>
      </c>
    </row>
    <row r="893" spans="1:9" x14ac:dyDescent="0.25">
      <c r="A893" s="1">
        <v>892</v>
      </c>
      <c r="B893" s="1" t="s">
        <v>3352</v>
      </c>
      <c r="C893" s="1" t="s">
        <v>3352</v>
      </c>
      <c r="D893" s="1" t="s">
        <v>3985</v>
      </c>
      <c r="E893" s="1" t="s">
        <v>602</v>
      </c>
      <c r="F893" s="1" t="str">
        <f>VLOOKUP(Table715[[#This Row],[نام کارشناس دفتر فنی]],Table1[],3,0)</f>
        <v>کارشناس عمران،خدمات صنعتی و ترانسپورت</v>
      </c>
      <c r="G893" s="1" t="s">
        <v>63</v>
      </c>
      <c r="H893" s="1" t="str">
        <f>VLOOKUP(Table715[[#This Row],[نام شخص کارشناس نظارت]],Table1[],3,0)</f>
        <v>کارشناس عمران نظارت</v>
      </c>
      <c r="I893" s="1">
        <f>COUNTIF(Table2[کد سیستم],Table715[[#This Row],[کد سیستم]])</f>
        <v>1</v>
      </c>
    </row>
    <row r="894" spans="1:9" x14ac:dyDescent="0.25">
      <c r="A894" s="1">
        <v>893</v>
      </c>
      <c r="B894" s="1" t="s">
        <v>3354</v>
      </c>
      <c r="C894" s="1" t="s">
        <v>3354</v>
      </c>
      <c r="D894" s="1" t="s">
        <v>3985</v>
      </c>
      <c r="E894" s="1" t="s">
        <v>602</v>
      </c>
      <c r="F894" s="1" t="str">
        <f>VLOOKUP(Table715[[#This Row],[نام کارشناس دفتر فنی]],Table1[],3,0)</f>
        <v>کارشناس عمران،خدمات صنعتی و ترانسپورت</v>
      </c>
      <c r="G894" s="1" t="s">
        <v>63</v>
      </c>
      <c r="H894" s="1" t="str">
        <f>VLOOKUP(Table715[[#This Row],[نام شخص کارشناس نظارت]],Table1[],3,0)</f>
        <v>کارشناس عمران نظارت</v>
      </c>
      <c r="I894" s="1">
        <f>COUNTIF(Table2[کد سیستم],Table715[[#This Row],[کد سیستم]])</f>
        <v>1</v>
      </c>
    </row>
    <row r="895" spans="1:9" x14ac:dyDescent="0.25">
      <c r="A895" s="1">
        <v>894</v>
      </c>
      <c r="B895" s="1" t="s">
        <v>3356</v>
      </c>
      <c r="C895" s="1" t="s">
        <v>3357</v>
      </c>
      <c r="D895" s="1" t="s">
        <v>3985</v>
      </c>
      <c r="E895" s="1" t="s">
        <v>602</v>
      </c>
      <c r="F895" s="1" t="str">
        <f>VLOOKUP(Table715[[#This Row],[نام کارشناس دفتر فنی]],Table1[],3,0)</f>
        <v>کارشناس عمران،خدمات صنعتی و ترانسپورت</v>
      </c>
      <c r="G895" s="1" t="s">
        <v>63</v>
      </c>
      <c r="H895" s="1" t="str">
        <f>VLOOKUP(Table715[[#This Row],[نام شخص کارشناس نظارت]],Table1[],3,0)</f>
        <v>کارشناس عمران نظارت</v>
      </c>
      <c r="I895" s="1">
        <f>COUNTIF(Table2[کد سیستم],Table715[[#This Row],[کد سیستم]])</f>
        <v>1</v>
      </c>
    </row>
    <row r="896" spans="1:9" x14ac:dyDescent="0.25">
      <c r="A896" s="1">
        <v>895</v>
      </c>
      <c r="B896" s="1" t="s">
        <v>3359</v>
      </c>
      <c r="C896" s="1" t="s">
        <v>3359</v>
      </c>
      <c r="D896" s="1" t="s">
        <v>3985</v>
      </c>
      <c r="E896" s="1" t="s">
        <v>602</v>
      </c>
      <c r="F896" s="1" t="str">
        <f>VLOOKUP(Table715[[#This Row],[نام کارشناس دفتر فنی]],Table1[],3,0)</f>
        <v>کارشناس عمران،خدمات صنعتی و ترانسپورت</v>
      </c>
      <c r="G896" s="1" t="s">
        <v>63</v>
      </c>
      <c r="H896" s="1" t="str">
        <f>VLOOKUP(Table715[[#This Row],[نام شخص کارشناس نظارت]],Table1[],3,0)</f>
        <v>کارشناس عمران نظارت</v>
      </c>
      <c r="I896" s="1">
        <f>COUNTIF(Table2[کد سیستم],Table715[[#This Row],[کد سیستم]])</f>
        <v>1</v>
      </c>
    </row>
    <row r="897" spans="1:9" x14ac:dyDescent="0.25">
      <c r="A897" s="1">
        <v>896</v>
      </c>
      <c r="B897" s="1" t="s">
        <v>3361</v>
      </c>
      <c r="C897" s="1" t="s">
        <v>3361</v>
      </c>
      <c r="D897" s="1" t="s">
        <v>3985</v>
      </c>
      <c r="E897" s="1" t="s">
        <v>602</v>
      </c>
      <c r="F897" s="1" t="str">
        <f>VLOOKUP(Table715[[#This Row],[نام کارشناس دفتر فنی]],Table1[],3,0)</f>
        <v>کارشناس عمران،خدمات صنعتی و ترانسپورت</v>
      </c>
      <c r="G897" s="1" t="s">
        <v>63</v>
      </c>
      <c r="H897" s="1" t="str">
        <f>VLOOKUP(Table715[[#This Row],[نام شخص کارشناس نظارت]],Table1[],3,0)</f>
        <v>کارشناس عمران نظارت</v>
      </c>
      <c r="I897" s="1">
        <f>COUNTIF(Table2[کد سیستم],Table715[[#This Row],[کد سیستم]])</f>
        <v>1</v>
      </c>
    </row>
    <row r="898" spans="1:9" x14ac:dyDescent="0.25">
      <c r="A898" s="1">
        <v>897</v>
      </c>
      <c r="B898" s="1" t="s">
        <v>3363</v>
      </c>
      <c r="C898" s="1" t="s">
        <v>3363</v>
      </c>
      <c r="D898" s="1" t="s">
        <v>3985</v>
      </c>
      <c r="E898" s="1" t="s">
        <v>602</v>
      </c>
      <c r="F898" s="1" t="str">
        <f>VLOOKUP(Table715[[#This Row],[نام کارشناس دفتر فنی]],Table1[],3,0)</f>
        <v>کارشناس عمران،خدمات صنعتی و ترانسپورت</v>
      </c>
      <c r="G898" s="1" t="s">
        <v>63</v>
      </c>
      <c r="H898" s="1" t="str">
        <f>VLOOKUP(Table715[[#This Row],[نام شخص کارشناس نظارت]],Table1[],3,0)</f>
        <v>کارشناس عمران نظارت</v>
      </c>
      <c r="I898" s="1">
        <f>COUNTIF(Table2[کد سیستم],Table715[[#This Row],[کد سیستم]])</f>
        <v>1</v>
      </c>
    </row>
    <row r="899" spans="1:9" x14ac:dyDescent="0.25">
      <c r="A899" s="1">
        <v>898</v>
      </c>
      <c r="B899" s="1" t="s">
        <v>3365</v>
      </c>
      <c r="C899" s="1" t="s">
        <v>3365</v>
      </c>
      <c r="D899" s="1" t="s">
        <v>3985</v>
      </c>
      <c r="E899" s="1" t="s">
        <v>602</v>
      </c>
      <c r="F899" s="1" t="str">
        <f>VLOOKUP(Table715[[#This Row],[نام کارشناس دفتر فنی]],Table1[],3,0)</f>
        <v>کارشناس عمران،خدمات صنعتی و ترانسپورت</v>
      </c>
      <c r="G899" s="1" t="s">
        <v>63</v>
      </c>
      <c r="H899" s="1" t="str">
        <f>VLOOKUP(Table715[[#This Row],[نام شخص کارشناس نظارت]],Table1[],3,0)</f>
        <v>کارشناس عمران نظارت</v>
      </c>
      <c r="I899" s="1">
        <f>COUNTIF(Table2[کد سیستم],Table715[[#This Row],[کد سیستم]])</f>
        <v>1</v>
      </c>
    </row>
    <row r="900" spans="1:9" x14ac:dyDescent="0.25">
      <c r="A900" s="1">
        <v>899</v>
      </c>
      <c r="B900" s="1" t="s">
        <v>3367</v>
      </c>
      <c r="C900" s="1" t="s">
        <v>3367</v>
      </c>
      <c r="D900" s="1" t="s">
        <v>3985</v>
      </c>
      <c r="E900" s="1" t="s">
        <v>602</v>
      </c>
      <c r="F900" s="1" t="str">
        <f>VLOOKUP(Table715[[#This Row],[نام کارشناس دفتر فنی]],Table1[],3,0)</f>
        <v>کارشناس عمران،خدمات صنعتی و ترانسپورت</v>
      </c>
      <c r="G900" s="1" t="s">
        <v>63</v>
      </c>
      <c r="H900" s="1" t="str">
        <f>VLOOKUP(Table715[[#This Row],[نام شخص کارشناس نظارت]],Table1[],3,0)</f>
        <v>کارشناس عمران نظارت</v>
      </c>
      <c r="I900" s="1">
        <f>COUNTIF(Table2[کد سیستم],Table715[[#This Row],[کد سیستم]])</f>
        <v>1</v>
      </c>
    </row>
    <row r="901" spans="1:9" x14ac:dyDescent="0.25">
      <c r="A901" s="1">
        <v>900</v>
      </c>
      <c r="B901" s="1" t="s">
        <v>3369</v>
      </c>
      <c r="C901" s="1" t="s">
        <v>3369</v>
      </c>
      <c r="D901" s="1" t="s">
        <v>3985</v>
      </c>
      <c r="E901" s="1" t="s">
        <v>602</v>
      </c>
      <c r="F901" s="1" t="str">
        <f>VLOOKUP(Table715[[#This Row],[نام کارشناس دفتر فنی]],Table1[],3,0)</f>
        <v>کارشناس عمران،خدمات صنعتی و ترانسپورت</v>
      </c>
      <c r="G901" s="1" t="s">
        <v>63</v>
      </c>
      <c r="H901" s="1" t="str">
        <f>VLOOKUP(Table715[[#This Row],[نام شخص کارشناس نظارت]],Table1[],3,0)</f>
        <v>کارشناس عمران نظارت</v>
      </c>
      <c r="I901" s="1">
        <f>COUNTIF(Table2[کد سیستم],Table715[[#This Row],[کد سیستم]])</f>
        <v>1</v>
      </c>
    </row>
    <row r="902" spans="1:9" x14ac:dyDescent="0.25">
      <c r="A902" s="1">
        <v>901</v>
      </c>
      <c r="B902" s="1" t="s">
        <v>3371</v>
      </c>
      <c r="C902" s="1" t="s">
        <v>3371</v>
      </c>
      <c r="D902" s="1" t="s">
        <v>3985</v>
      </c>
      <c r="E902" s="1" t="s">
        <v>602</v>
      </c>
      <c r="F902" s="1" t="str">
        <f>VLOOKUP(Table715[[#This Row],[نام کارشناس دفتر فنی]],Table1[],3,0)</f>
        <v>کارشناس عمران،خدمات صنعتی و ترانسپورت</v>
      </c>
      <c r="G902" s="1" t="s">
        <v>63</v>
      </c>
      <c r="H902" s="1" t="str">
        <f>VLOOKUP(Table715[[#This Row],[نام شخص کارشناس نظارت]],Table1[],3,0)</f>
        <v>کارشناس عمران نظارت</v>
      </c>
      <c r="I902" s="1">
        <f>COUNTIF(Table2[کد سیستم],Table715[[#This Row],[کد سیستم]])</f>
        <v>1</v>
      </c>
    </row>
    <row r="903" spans="1:9" x14ac:dyDescent="0.25">
      <c r="A903" s="1">
        <v>902</v>
      </c>
      <c r="B903" s="1" t="s">
        <v>3373</v>
      </c>
      <c r="C903" s="1" t="s">
        <v>3373</v>
      </c>
      <c r="D903" s="1" t="s">
        <v>3985</v>
      </c>
      <c r="E903" s="1" t="s">
        <v>602</v>
      </c>
      <c r="F903" s="1" t="str">
        <f>VLOOKUP(Table715[[#This Row],[نام کارشناس دفتر فنی]],Table1[],3,0)</f>
        <v>کارشناس عمران،خدمات صنعتی و ترانسپورت</v>
      </c>
      <c r="G903" s="1" t="s">
        <v>63</v>
      </c>
      <c r="H903" s="1" t="str">
        <f>VLOOKUP(Table715[[#This Row],[نام شخص کارشناس نظارت]],Table1[],3,0)</f>
        <v>کارشناس عمران نظارت</v>
      </c>
      <c r="I903" s="1">
        <f>COUNTIF(Table2[کد سیستم],Table715[[#This Row],[کد سیستم]])</f>
        <v>1</v>
      </c>
    </row>
    <row r="904" spans="1:9" x14ac:dyDescent="0.25">
      <c r="A904" s="1">
        <v>903</v>
      </c>
      <c r="B904" s="1" t="s">
        <v>3375</v>
      </c>
      <c r="C904" s="1" t="s">
        <v>3375</v>
      </c>
      <c r="D904" s="1" t="s">
        <v>3985</v>
      </c>
      <c r="E904" s="1" t="s">
        <v>602</v>
      </c>
      <c r="F904" s="1" t="str">
        <f>VLOOKUP(Table715[[#This Row],[نام کارشناس دفتر فنی]],Table1[],3,0)</f>
        <v>کارشناس عمران،خدمات صنعتی و ترانسپورت</v>
      </c>
      <c r="G904" s="1" t="s">
        <v>63</v>
      </c>
      <c r="H904" s="1" t="str">
        <f>VLOOKUP(Table715[[#This Row],[نام شخص کارشناس نظارت]],Table1[],3,0)</f>
        <v>کارشناس عمران نظارت</v>
      </c>
      <c r="I904" s="1">
        <f>COUNTIF(Table2[کد سیستم],Table715[[#This Row],[کد سیستم]])</f>
        <v>1</v>
      </c>
    </row>
    <row r="905" spans="1:9" x14ac:dyDescent="0.25">
      <c r="A905" s="1">
        <v>904</v>
      </c>
      <c r="B905" s="1" t="s">
        <v>3377</v>
      </c>
      <c r="C905" s="1" t="s">
        <v>3377</v>
      </c>
      <c r="D905" s="1" t="s">
        <v>3985</v>
      </c>
      <c r="E905" s="1" t="s">
        <v>602</v>
      </c>
      <c r="F905" s="1" t="str">
        <f>VLOOKUP(Table715[[#This Row],[نام کارشناس دفتر فنی]],Table1[],3,0)</f>
        <v>کارشناس عمران،خدمات صنعتی و ترانسپورت</v>
      </c>
      <c r="G905" s="1" t="s">
        <v>63</v>
      </c>
      <c r="H905" s="1" t="str">
        <f>VLOOKUP(Table715[[#This Row],[نام شخص کارشناس نظارت]],Table1[],3,0)</f>
        <v>کارشناس عمران نظارت</v>
      </c>
      <c r="I905" s="1">
        <f>COUNTIF(Table2[کد سیستم],Table715[[#This Row],[کد سیستم]])</f>
        <v>1</v>
      </c>
    </row>
    <row r="906" spans="1:9" x14ac:dyDescent="0.25">
      <c r="A906" s="1">
        <v>905</v>
      </c>
      <c r="B906" s="1" t="s">
        <v>3379</v>
      </c>
      <c r="C906" s="1" t="s">
        <v>3379</v>
      </c>
      <c r="D906" s="1" t="s">
        <v>3985</v>
      </c>
      <c r="E906" s="1" t="s">
        <v>602</v>
      </c>
      <c r="F906" s="1" t="str">
        <f>VLOOKUP(Table715[[#This Row],[نام کارشناس دفتر فنی]],Table1[],3,0)</f>
        <v>کارشناس عمران،خدمات صنعتی و ترانسپورت</v>
      </c>
      <c r="G906" s="1" t="s">
        <v>63</v>
      </c>
      <c r="H906" s="1" t="str">
        <f>VLOOKUP(Table715[[#This Row],[نام شخص کارشناس نظارت]],Table1[],3,0)</f>
        <v>کارشناس عمران نظارت</v>
      </c>
      <c r="I906" s="1">
        <f>COUNTIF(Table2[کد سیستم],Table715[[#This Row],[کد سیستم]])</f>
        <v>1</v>
      </c>
    </row>
    <row r="907" spans="1:9" x14ac:dyDescent="0.25">
      <c r="A907" s="1">
        <v>906</v>
      </c>
      <c r="B907" s="1" t="s">
        <v>3381</v>
      </c>
      <c r="C907" s="1" t="s">
        <v>3381</v>
      </c>
      <c r="D907" s="1" t="s">
        <v>3985</v>
      </c>
      <c r="E907" s="1" t="s">
        <v>602</v>
      </c>
      <c r="F907" s="1" t="str">
        <f>VLOOKUP(Table715[[#This Row],[نام کارشناس دفتر فنی]],Table1[],3,0)</f>
        <v>کارشناس عمران،خدمات صنعتی و ترانسپورت</v>
      </c>
      <c r="G907" s="1" t="s">
        <v>63</v>
      </c>
      <c r="H907" s="1" t="str">
        <f>VLOOKUP(Table715[[#This Row],[نام شخص کارشناس نظارت]],Table1[],3,0)</f>
        <v>کارشناس عمران نظارت</v>
      </c>
      <c r="I907" s="1">
        <f>COUNTIF(Table2[کد سیستم],Table715[[#This Row],[کد سیستم]])</f>
        <v>1</v>
      </c>
    </row>
    <row r="908" spans="1:9" x14ac:dyDescent="0.25">
      <c r="A908" s="1">
        <v>907</v>
      </c>
      <c r="B908" s="1" t="s">
        <v>3383</v>
      </c>
      <c r="C908" s="1" t="s">
        <v>3383</v>
      </c>
      <c r="D908" s="1" t="s">
        <v>3985</v>
      </c>
      <c r="E908" s="1" t="s">
        <v>602</v>
      </c>
      <c r="F908" s="1" t="str">
        <f>VLOOKUP(Table715[[#This Row],[نام کارشناس دفتر فنی]],Table1[],3,0)</f>
        <v>کارشناس عمران،خدمات صنعتی و ترانسپورت</v>
      </c>
      <c r="G908" s="1" t="s">
        <v>63</v>
      </c>
      <c r="H908" s="1" t="str">
        <f>VLOOKUP(Table715[[#This Row],[نام شخص کارشناس نظارت]],Table1[],3,0)</f>
        <v>کارشناس عمران نظارت</v>
      </c>
      <c r="I908" s="1">
        <f>COUNTIF(Table2[کد سیستم],Table715[[#This Row],[کد سیستم]])</f>
        <v>1</v>
      </c>
    </row>
    <row r="909" spans="1:9" x14ac:dyDescent="0.25">
      <c r="A909" s="1">
        <v>908</v>
      </c>
      <c r="B909" s="1" t="s">
        <v>3385</v>
      </c>
      <c r="C909" s="1" t="s">
        <v>3385</v>
      </c>
      <c r="D909" s="1" t="s">
        <v>3985</v>
      </c>
      <c r="E909" s="1" t="s">
        <v>602</v>
      </c>
      <c r="F909" s="1" t="str">
        <f>VLOOKUP(Table715[[#This Row],[نام کارشناس دفتر فنی]],Table1[],3,0)</f>
        <v>کارشناس عمران،خدمات صنعتی و ترانسپورت</v>
      </c>
      <c r="G909" s="1" t="s">
        <v>63</v>
      </c>
      <c r="H909" s="1" t="str">
        <f>VLOOKUP(Table715[[#This Row],[نام شخص کارشناس نظارت]],Table1[],3,0)</f>
        <v>کارشناس عمران نظارت</v>
      </c>
      <c r="I909" s="1">
        <f>COUNTIF(Table2[کد سیستم],Table715[[#This Row],[کد سیستم]])</f>
        <v>1</v>
      </c>
    </row>
    <row r="910" spans="1:9" x14ac:dyDescent="0.25">
      <c r="A910" s="1">
        <v>909</v>
      </c>
      <c r="B910" s="1" t="s">
        <v>3387</v>
      </c>
      <c r="C910" s="1" t="s">
        <v>3387</v>
      </c>
      <c r="D910" s="1" t="s">
        <v>3985</v>
      </c>
      <c r="E910" s="1" t="s">
        <v>602</v>
      </c>
      <c r="F910" s="1" t="str">
        <f>VLOOKUP(Table715[[#This Row],[نام کارشناس دفتر فنی]],Table1[],3,0)</f>
        <v>کارشناس عمران،خدمات صنعتی و ترانسپورت</v>
      </c>
      <c r="G910" s="1" t="s">
        <v>63</v>
      </c>
      <c r="H910" s="1" t="str">
        <f>VLOOKUP(Table715[[#This Row],[نام شخص کارشناس نظارت]],Table1[],3,0)</f>
        <v>کارشناس عمران نظارت</v>
      </c>
      <c r="I910" s="1">
        <f>COUNTIF(Table2[کد سیستم],Table715[[#This Row],[کد سیستم]])</f>
        <v>1</v>
      </c>
    </row>
    <row r="911" spans="1:9" x14ac:dyDescent="0.25">
      <c r="A911" s="1">
        <v>910</v>
      </c>
      <c r="B911" s="1" t="s">
        <v>3389</v>
      </c>
      <c r="C911" s="1" t="s">
        <v>3389</v>
      </c>
      <c r="D911" s="1" t="s">
        <v>3985</v>
      </c>
      <c r="E911" s="1" t="s">
        <v>602</v>
      </c>
      <c r="F911" s="1" t="str">
        <f>VLOOKUP(Table715[[#This Row],[نام کارشناس دفتر فنی]],Table1[],3,0)</f>
        <v>کارشناس عمران،خدمات صنعتی و ترانسپورت</v>
      </c>
      <c r="G911" s="1" t="s">
        <v>63</v>
      </c>
      <c r="H911" s="1" t="str">
        <f>VLOOKUP(Table715[[#This Row],[نام شخص کارشناس نظارت]],Table1[],3,0)</f>
        <v>کارشناس عمران نظارت</v>
      </c>
      <c r="I911" s="1">
        <f>COUNTIF(Table2[کد سیستم],Table715[[#This Row],[کد سیستم]])</f>
        <v>1</v>
      </c>
    </row>
    <row r="912" spans="1:9" x14ac:dyDescent="0.25">
      <c r="A912" s="1">
        <v>911</v>
      </c>
      <c r="B912" s="1" t="s">
        <v>3391</v>
      </c>
      <c r="C912" s="1" t="s">
        <v>3391</v>
      </c>
      <c r="D912" s="1" t="s">
        <v>3985</v>
      </c>
      <c r="E912" s="1" t="s">
        <v>602</v>
      </c>
      <c r="F912" s="1" t="str">
        <f>VLOOKUP(Table715[[#This Row],[نام کارشناس دفتر فنی]],Table1[],3,0)</f>
        <v>کارشناس عمران،خدمات صنعتی و ترانسپورت</v>
      </c>
      <c r="G912" s="1" t="s">
        <v>63</v>
      </c>
      <c r="H912" s="1" t="str">
        <f>VLOOKUP(Table715[[#This Row],[نام شخص کارشناس نظارت]],Table1[],3,0)</f>
        <v>کارشناس عمران نظارت</v>
      </c>
      <c r="I912" s="1">
        <f>COUNTIF(Table2[کد سیستم],Table715[[#This Row],[کد سیستم]])</f>
        <v>1</v>
      </c>
    </row>
    <row r="913" spans="1:9" x14ac:dyDescent="0.25">
      <c r="A913" s="1">
        <v>912</v>
      </c>
      <c r="B913" s="1" t="s">
        <v>3393</v>
      </c>
      <c r="C913" s="1" t="s">
        <v>3393</v>
      </c>
      <c r="D913" s="1" t="s">
        <v>3985</v>
      </c>
      <c r="E913" s="1" t="s">
        <v>602</v>
      </c>
      <c r="F913" s="1" t="str">
        <f>VLOOKUP(Table715[[#This Row],[نام کارشناس دفتر فنی]],Table1[],3,0)</f>
        <v>کارشناس عمران،خدمات صنعتی و ترانسپورت</v>
      </c>
      <c r="G913" s="1" t="s">
        <v>63</v>
      </c>
      <c r="H913" s="1" t="str">
        <f>VLOOKUP(Table715[[#This Row],[نام شخص کارشناس نظارت]],Table1[],3,0)</f>
        <v>کارشناس عمران نظارت</v>
      </c>
      <c r="I913" s="1">
        <f>COUNTIF(Table2[کد سیستم],Table715[[#This Row],[کد سیستم]])</f>
        <v>1</v>
      </c>
    </row>
    <row r="914" spans="1:9" x14ac:dyDescent="0.25">
      <c r="A914" s="1">
        <v>913</v>
      </c>
      <c r="B914" s="1" t="s">
        <v>3395</v>
      </c>
      <c r="C914" s="1" t="s">
        <v>3395</v>
      </c>
      <c r="D914" s="1" t="s">
        <v>3985</v>
      </c>
      <c r="E914" s="1" t="s">
        <v>602</v>
      </c>
      <c r="F914" s="1" t="str">
        <f>VLOOKUP(Table715[[#This Row],[نام کارشناس دفتر فنی]],Table1[],3,0)</f>
        <v>کارشناس عمران،خدمات صنعتی و ترانسپورت</v>
      </c>
      <c r="G914" s="1" t="s">
        <v>63</v>
      </c>
      <c r="H914" s="1" t="str">
        <f>VLOOKUP(Table715[[#This Row],[نام شخص کارشناس نظارت]],Table1[],3,0)</f>
        <v>کارشناس عمران نظارت</v>
      </c>
      <c r="I914" s="1">
        <f>COUNTIF(Table2[کد سیستم],Table715[[#This Row],[کد سیستم]])</f>
        <v>1</v>
      </c>
    </row>
    <row r="915" spans="1:9" x14ac:dyDescent="0.25">
      <c r="A915" s="1">
        <v>914</v>
      </c>
      <c r="B915" s="1" t="s">
        <v>3397</v>
      </c>
      <c r="C915" s="1" t="s">
        <v>3397</v>
      </c>
      <c r="D915" s="1" t="s">
        <v>3985</v>
      </c>
      <c r="E915" s="1" t="s">
        <v>602</v>
      </c>
      <c r="F915" s="1" t="str">
        <f>VLOOKUP(Table715[[#This Row],[نام کارشناس دفتر فنی]],Table1[],3,0)</f>
        <v>کارشناس عمران،خدمات صنعتی و ترانسپورت</v>
      </c>
      <c r="G915" s="1" t="s">
        <v>63</v>
      </c>
      <c r="H915" s="1" t="str">
        <f>VLOOKUP(Table715[[#This Row],[نام شخص کارشناس نظارت]],Table1[],3,0)</f>
        <v>کارشناس عمران نظارت</v>
      </c>
      <c r="I915" s="1">
        <f>COUNTIF(Table2[کد سیستم],Table715[[#This Row],[کد سیستم]])</f>
        <v>1</v>
      </c>
    </row>
    <row r="916" spans="1:9" x14ac:dyDescent="0.25">
      <c r="A916" s="1">
        <v>915</v>
      </c>
      <c r="B916" s="1" t="s">
        <v>3399</v>
      </c>
      <c r="C916" s="1" t="s">
        <v>3399</v>
      </c>
      <c r="D916" s="1" t="s">
        <v>3985</v>
      </c>
      <c r="E916" s="1" t="s">
        <v>602</v>
      </c>
      <c r="F916" s="1" t="str">
        <f>VLOOKUP(Table715[[#This Row],[نام کارشناس دفتر فنی]],Table1[],3,0)</f>
        <v>کارشناس عمران،خدمات صنعتی و ترانسپورت</v>
      </c>
      <c r="G916" s="1" t="s">
        <v>63</v>
      </c>
      <c r="H916" s="1" t="str">
        <f>VLOOKUP(Table715[[#This Row],[نام شخص کارشناس نظارت]],Table1[],3,0)</f>
        <v>کارشناس عمران نظارت</v>
      </c>
      <c r="I916" s="1">
        <f>COUNTIF(Table2[کد سیستم],Table715[[#This Row],[کد سیستم]])</f>
        <v>1</v>
      </c>
    </row>
    <row r="917" spans="1:9" x14ac:dyDescent="0.25">
      <c r="A917" s="1">
        <v>916</v>
      </c>
      <c r="B917" s="1" t="s">
        <v>3401</v>
      </c>
      <c r="C917" s="1" t="s">
        <v>3401</v>
      </c>
      <c r="D917" s="1" t="s">
        <v>3985</v>
      </c>
      <c r="E917" s="1" t="s">
        <v>602</v>
      </c>
      <c r="F917" s="1" t="str">
        <f>VLOOKUP(Table715[[#This Row],[نام کارشناس دفتر فنی]],Table1[],3,0)</f>
        <v>کارشناس عمران،خدمات صنعتی و ترانسپورت</v>
      </c>
      <c r="G917" s="1" t="s">
        <v>63</v>
      </c>
      <c r="H917" s="1" t="str">
        <f>VLOOKUP(Table715[[#This Row],[نام شخص کارشناس نظارت]],Table1[],3,0)</f>
        <v>کارشناس عمران نظارت</v>
      </c>
      <c r="I917" s="1">
        <f>COUNTIF(Table2[کد سیستم],Table715[[#This Row],[کد سیستم]])</f>
        <v>1</v>
      </c>
    </row>
    <row r="918" spans="1:9" x14ac:dyDescent="0.25">
      <c r="A918" s="1">
        <v>917</v>
      </c>
      <c r="B918" s="1" t="s">
        <v>3403</v>
      </c>
      <c r="C918" s="1" t="s">
        <v>3403</v>
      </c>
      <c r="D918" s="1" t="s">
        <v>3985</v>
      </c>
      <c r="E918" s="1" t="s">
        <v>602</v>
      </c>
      <c r="F918" s="1" t="str">
        <f>VLOOKUP(Table715[[#This Row],[نام کارشناس دفتر فنی]],Table1[],3,0)</f>
        <v>کارشناس عمران،خدمات صنعتی و ترانسپورت</v>
      </c>
      <c r="G918" s="1" t="s">
        <v>63</v>
      </c>
      <c r="H918" s="1" t="str">
        <f>VLOOKUP(Table715[[#This Row],[نام شخص کارشناس نظارت]],Table1[],3,0)</f>
        <v>کارشناس عمران نظارت</v>
      </c>
      <c r="I918" s="1">
        <f>COUNTIF(Table2[کد سیستم],Table715[[#This Row],[کد سیستم]])</f>
        <v>1</v>
      </c>
    </row>
    <row r="919" spans="1:9" x14ac:dyDescent="0.25">
      <c r="A919" s="1">
        <v>918</v>
      </c>
      <c r="B919" s="1" t="s">
        <v>3405</v>
      </c>
      <c r="C919" s="1" t="s">
        <v>3405</v>
      </c>
      <c r="D919" s="1" t="s">
        <v>3985</v>
      </c>
      <c r="E919" s="1" t="s">
        <v>602</v>
      </c>
      <c r="F919" s="1" t="str">
        <f>VLOOKUP(Table715[[#This Row],[نام کارشناس دفتر فنی]],Table1[],3,0)</f>
        <v>کارشناس عمران،خدمات صنعتی و ترانسپورت</v>
      </c>
      <c r="G919" s="1" t="s">
        <v>63</v>
      </c>
      <c r="H919" s="1" t="str">
        <f>VLOOKUP(Table715[[#This Row],[نام شخص کارشناس نظارت]],Table1[],3,0)</f>
        <v>کارشناس عمران نظارت</v>
      </c>
      <c r="I919" s="1">
        <f>COUNTIF(Table2[کد سیستم],Table715[[#This Row],[کد سیستم]])</f>
        <v>1</v>
      </c>
    </row>
    <row r="920" spans="1:9" x14ac:dyDescent="0.25">
      <c r="A920" s="1">
        <v>919</v>
      </c>
      <c r="B920" s="1" t="s">
        <v>3407</v>
      </c>
      <c r="C920" s="1" t="s">
        <v>3407</v>
      </c>
      <c r="D920" s="1" t="s">
        <v>3985</v>
      </c>
      <c r="E920" s="1" t="s">
        <v>602</v>
      </c>
      <c r="F920" s="1" t="str">
        <f>VLOOKUP(Table715[[#This Row],[نام کارشناس دفتر فنی]],Table1[],3,0)</f>
        <v>کارشناس عمران،خدمات صنعتی و ترانسپورت</v>
      </c>
      <c r="G920" s="1" t="s">
        <v>63</v>
      </c>
      <c r="H920" s="1" t="str">
        <f>VLOOKUP(Table715[[#This Row],[نام شخص کارشناس نظارت]],Table1[],3,0)</f>
        <v>کارشناس عمران نظارت</v>
      </c>
      <c r="I920" s="1">
        <f>COUNTIF(Table2[کد سیستم],Table715[[#This Row],[کد سیستم]])</f>
        <v>1</v>
      </c>
    </row>
    <row r="921" spans="1:9" x14ac:dyDescent="0.25">
      <c r="A921" s="1">
        <v>920</v>
      </c>
      <c r="B921" s="1" t="s">
        <v>3409</v>
      </c>
      <c r="C921" s="1" t="s">
        <v>3409</v>
      </c>
      <c r="D921" s="1" t="s">
        <v>3985</v>
      </c>
      <c r="E921" s="1" t="s">
        <v>602</v>
      </c>
      <c r="F921" s="1" t="str">
        <f>VLOOKUP(Table715[[#This Row],[نام کارشناس دفتر فنی]],Table1[],3,0)</f>
        <v>کارشناس عمران،خدمات صنعتی و ترانسپورت</v>
      </c>
      <c r="G921" s="1" t="s">
        <v>63</v>
      </c>
      <c r="H921" s="1" t="str">
        <f>VLOOKUP(Table715[[#This Row],[نام شخص کارشناس نظارت]],Table1[],3,0)</f>
        <v>کارشناس عمران نظارت</v>
      </c>
      <c r="I921" s="1">
        <f>COUNTIF(Table2[کد سیستم],Table715[[#This Row],[کد سیستم]])</f>
        <v>1</v>
      </c>
    </row>
    <row r="922" spans="1:9" x14ac:dyDescent="0.25">
      <c r="A922" s="1">
        <v>921</v>
      </c>
      <c r="B922" s="1" t="s">
        <v>3411</v>
      </c>
      <c r="C922" s="1" t="s">
        <v>3411</v>
      </c>
      <c r="D922" s="1" t="s">
        <v>3985</v>
      </c>
      <c r="E922" s="1" t="s">
        <v>602</v>
      </c>
      <c r="F922" s="1" t="str">
        <f>VLOOKUP(Table715[[#This Row],[نام کارشناس دفتر فنی]],Table1[],3,0)</f>
        <v>کارشناس عمران،خدمات صنعتی و ترانسپورت</v>
      </c>
      <c r="G922" s="1" t="s">
        <v>63</v>
      </c>
      <c r="H922" s="1" t="str">
        <f>VLOOKUP(Table715[[#This Row],[نام شخص کارشناس نظارت]],Table1[],3,0)</f>
        <v>کارشناس عمران نظارت</v>
      </c>
      <c r="I922" s="1">
        <f>COUNTIF(Table2[کد سیستم],Table715[[#This Row],[کد سیستم]])</f>
        <v>1</v>
      </c>
    </row>
    <row r="923" spans="1:9" x14ac:dyDescent="0.25">
      <c r="A923" s="1">
        <v>922</v>
      </c>
      <c r="B923" s="1" t="s">
        <v>3413</v>
      </c>
      <c r="C923" s="1" t="s">
        <v>3413</v>
      </c>
      <c r="D923" s="1" t="s">
        <v>3985</v>
      </c>
      <c r="E923" s="1" t="s">
        <v>602</v>
      </c>
      <c r="F923" s="1" t="str">
        <f>VLOOKUP(Table715[[#This Row],[نام کارشناس دفتر فنی]],Table1[],3,0)</f>
        <v>کارشناس عمران،خدمات صنعتی و ترانسپورت</v>
      </c>
      <c r="G923" s="1" t="s">
        <v>63</v>
      </c>
      <c r="H923" s="1" t="str">
        <f>VLOOKUP(Table715[[#This Row],[نام شخص کارشناس نظارت]],Table1[],3,0)</f>
        <v>کارشناس عمران نظارت</v>
      </c>
      <c r="I923" s="1">
        <f>COUNTIF(Table2[کد سیستم],Table715[[#This Row],[کد سیستم]])</f>
        <v>1</v>
      </c>
    </row>
    <row r="924" spans="1:9" x14ac:dyDescent="0.25">
      <c r="A924" s="1">
        <v>923</v>
      </c>
      <c r="B924" s="1" t="s">
        <v>3415</v>
      </c>
      <c r="C924" s="1" t="s">
        <v>3415</v>
      </c>
      <c r="D924" s="1" t="s">
        <v>3985</v>
      </c>
      <c r="E924" s="1" t="s">
        <v>602</v>
      </c>
      <c r="F924" s="1" t="str">
        <f>VLOOKUP(Table715[[#This Row],[نام کارشناس دفتر فنی]],Table1[],3,0)</f>
        <v>کارشناس عمران،خدمات صنعتی و ترانسپورت</v>
      </c>
      <c r="G924" s="1" t="s">
        <v>63</v>
      </c>
      <c r="H924" s="1" t="str">
        <f>VLOOKUP(Table715[[#This Row],[نام شخص کارشناس نظارت]],Table1[],3,0)</f>
        <v>کارشناس عمران نظارت</v>
      </c>
      <c r="I924" s="1">
        <f>COUNTIF(Table2[کد سیستم],Table715[[#This Row],[کد سیستم]])</f>
        <v>1</v>
      </c>
    </row>
    <row r="925" spans="1:9" x14ac:dyDescent="0.25">
      <c r="A925" s="1">
        <v>924</v>
      </c>
      <c r="B925" s="1" t="s">
        <v>3417</v>
      </c>
      <c r="C925" s="1" t="s">
        <v>3417</v>
      </c>
      <c r="D925" s="1" t="s">
        <v>3985</v>
      </c>
      <c r="E925" s="1" t="s">
        <v>602</v>
      </c>
      <c r="F925" s="1" t="str">
        <f>VLOOKUP(Table715[[#This Row],[نام کارشناس دفتر فنی]],Table1[],3,0)</f>
        <v>کارشناس عمران،خدمات صنعتی و ترانسپورت</v>
      </c>
      <c r="G925" s="1" t="s">
        <v>63</v>
      </c>
      <c r="H925" s="1" t="str">
        <f>VLOOKUP(Table715[[#This Row],[نام شخص کارشناس نظارت]],Table1[],3,0)</f>
        <v>کارشناس عمران نظارت</v>
      </c>
      <c r="I925" s="1">
        <f>COUNTIF(Table2[کد سیستم],Table715[[#This Row],[کد سیستم]])</f>
        <v>1</v>
      </c>
    </row>
    <row r="926" spans="1:9" x14ac:dyDescent="0.25">
      <c r="A926" s="1">
        <v>925</v>
      </c>
      <c r="B926" s="1" t="s">
        <v>3419</v>
      </c>
      <c r="C926" s="1" t="s">
        <v>3419</v>
      </c>
      <c r="D926" s="1" t="s">
        <v>3985</v>
      </c>
      <c r="E926" s="1" t="s">
        <v>602</v>
      </c>
      <c r="F926" s="1" t="str">
        <f>VLOOKUP(Table715[[#This Row],[نام کارشناس دفتر فنی]],Table1[],3,0)</f>
        <v>کارشناس عمران،خدمات صنعتی و ترانسپورت</v>
      </c>
      <c r="G926" s="1" t="s">
        <v>63</v>
      </c>
      <c r="H926" s="1" t="str">
        <f>VLOOKUP(Table715[[#This Row],[نام شخص کارشناس نظارت]],Table1[],3,0)</f>
        <v>کارشناس عمران نظارت</v>
      </c>
      <c r="I926" s="1">
        <f>COUNTIF(Table2[کد سیستم],Table715[[#This Row],[کد سیستم]])</f>
        <v>1</v>
      </c>
    </row>
    <row r="927" spans="1:9" x14ac:dyDescent="0.25">
      <c r="A927" s="1">
        <v>926</v>
      </c>
      <c r="B927" s="1" t="s">
        <v>3421</v>
      </c>
      <c r="C927" s="1" t="s">
        <v>3421</v>
      </c>
      <c r="D927" s="1" t="s">
        <v>3985</v>
      </c>
      <c r="E927" s="1" t="s">
        <v>602</v>
      </c>
      <c r="F927" s="1" t="str">
        <f>VLOOKUP(Table715[[#This Row],[نام کارشناس دفتر فنی]],Table1[],3,0)</f>
        <v>کارشناس عمران،خدمات صنعتی و ترانسپورت</v>
      </c>
      <c r="G927" s="1" t="s">
        <v>63</v>
      </c>
      <c r="H927" s="1" t="str">
        <f>VLOOKUP(Table715[[#This Row],[نام شخص کارشناس نظارت]],Table1[],3,0)</f>
        <v>کارشناس عمران نظارت</v>
      </c>
      <c r="I927" s="1">
        <f>COUNTIF(Table2[کد سیستم],Table715[[#This Row],[کد سیستم]])</f>
        <v>1</v>
      </c>
    </row>
    <row r="928" spans="1:9" x14ac:dyDescent="0.25">
      <c r="A928" s="1">
        <v>927</v>
      </c>
      <c r="B928" s="1" t="s">
        <v>3423</v>
      </c>
      <c r="C928" s="1" t="s">
        <v>3423</v>
      </c>
      <c r="D928" s="1" t="s">
        <v>3985</v>
      </c>
      <c r="E928" s="1" t="s">
        <v>602</v>
      </c>
      <c r="F928" s="1" t="str">
        <f>VLOOKUP(Table715[[#This Row],[نام کارشناس دفتر فنی]],Table1[],3,0)</f>
        <v>کارشناس عمران،خدمات صنعتی و ترانسپورت</v>
      </c>
      <c r="G928" s="1" t="s">
        <v>63</v>
      </c>
      <c r="H928" s="1" t="str">
        <f>VLOOKUP(Table715[[#This Row],[نام شخص کارشناس نظارت]],Table1[],3,0)</f>
        <v>کارشناس عمران نظارت</v>
      </c>
      <c r="I928" s="1">
        <f>COUNTIF(Table2[کد سیستم],Table715[[#This Row],[کد سیستم]])</f>
        <v>1</v>
      </c>
    </row>
    <row r="929" spans="1:9" x14ac:dyDescent="0.25">
      <c r="A929" s="1">
        <v>928</v>
      </c>
      <c r="B929" s="1" t="s">
        <v>3425</v>
      </c>
      <c r="C929" s="1" t="s">
        <v>3425</v>
      </c>
      <c r="D929" s="1" t="s">
        <v>3985</v>
      </c>
      <c r="E929" s="1" t="s">
        <v>602</v>
      </c>
      <c r="F929" s="1" t="str">
        <f>VLOOKUP(Table715[[#This Row],[نام کارشناس دفتر فنی]],Table1[],3,0)</f>
        <v>کارشناس عمران،خدمات صنعتی و ترانسپورت</v>
      </c>
      <c r="G929" s="1" t="s">
        <v>63</v>
      </c>
      <c r="H929" s="1" t="str">
        <f>VLOOKUP(Table715[[#This Row],[نام شخص کارشناس نظارت]],Table1[],3,0)</f>
        <v>کارشناس عمران نظارت</v>
      </c>
      <c r="I929" s="1">
        <f>COUNTIF(Table2[کد سیستم],Table715[[#This Row],[کد سیستم]])</f>
        <v>1</v>
      </c>
    </row>
    <row r="930" spans="1:9" x14ac:dyDescent="0.25">
      <c r="A930" s="1">
        <v>929</v>
      </c>
      <c r="B930" s="1" t="s">
        <v>3427</v>
      </c>
      <c r="C930" s="1" t="s">
        <v>3427</v>
      </c>
      <c r="D930" s="1" t="s">
        <v>3985</v>
      </c>
      <c r="E930" s="1" t="s">
        <v>602</v>
      </c>
      <c r="F930" s="1" t="str">
        <f>VLOOKUP(Table715[[#This Row],[نام کارشناس دفتر فنی]],Table1[],3,0)</f>
        <v>کارشناس عمران،خدمات صنعتی و ترانسپورت</v>
      </c>
      <c r="G930" s="1" t="s">
        <v>63</v>
      </c>
      <c r="H930" s="1" t="str">
        <f>VLOOKUP(Table715[[#This Row],[نام شخص کارشناس نظارت]],Table1[],3,0)</f>
        <v>کارشناس عمران نظارت</v>
      </c>
      <c r="I930" s="1">
        <f>COUNTIF(Table2[کد سیستم],Table715[[#This Row],[کد سیستم]])</f>
        <v>1</v>
      </c>
    </row>
    <row r="931" spans="1:9" x14ac:dyDescent="0.25">
      <c r="A931" s="1">
        <v>930</v>
      </c>
      <c r="B931" s="1" t="s">
        <v>3429</v>
      </c>
      <c r="C931" s="1" t="s">
        <v>3429</v>
      </c>
      <c r="D931" s="1" t="s">
        <v>3985</v>
      </c>
      <c r="E931" s="1" t="s">
        <v>602</v>
      </c>
      <c r="F931" s="1" t="str">
        <f>VLOOKUP(Table715[[#This Row],[نام کارشناس دفتر فنی]],Table1[],3,0)</f>
        <v>کارشناس عمران،خدمات صنعتی و ترانسپورت</v>
      </c>
      <c r="G931" s="1" t="s">
        <v>63</v>
      </c>
      <c r="H931" s="1" t="str">
        <f>VLOOKUP(Table715[[#This Row],[نام شخص کارشناس نظارت]],Table1[],3,0)</f>
        <v>کارشناس عمران نظارت</v>
      </c>
      <c r="I931" s="1">
        <f>COUNTIF(Table2[کد سیستم],Table715[[#This Row],[کد سیستم]])</f>
        <v>1</v>
      </c>
    </row>
    <row r="932" spans="1:9" x14ac:dyDescent="0.25">
      <c r="A932" s="1">
        <v>931</v>
      </c>
      <c r="B932" s="1" t="s">
        <v>3431</v>
      </c>
      <c r="C932" s="1" t="s">
        <v>3431</v>
      </c>
      <c r="D932" s="1" t="s">
        <v>3985</v>
      </c>
      <c r="E932" s="1" t="s">
        <v>602</v>
      </c>
      <c r="F932" s="1" t="str">
        <f>VLOOKUP(Table715[[#This Row],[نام کارشناس دفتر فنی]],Table1[],3,0)</f>
        <v>کارشناس عمران،خدمات صنعتی و ترانسپورت</v>
      </c>
      <c r="G932" s="1" t="s">
        <v>63</v>
      </c>
      <c r="H932" s="1" t="str">
        <f>VLOOKUP(Table715[[#This Row],[نام شخص کارشناس نظارت]],Table1[],3,0)</f>
        <v>کارشناس عمران نظارت</v>
      </c>
      <c r="I932" s="1">
        <f>COUNTIF(Table2[کد سیستم],Table715[[#This Row],[کد سیستم]])</f>
        <v>1</v>
      </c>
    </row>
    <row r="933" spans="1:9" x14ac:dyDescent="0.25">
      <c r="A933" s="1">
        <v>932</v>
      </c>
      <c r="B933" s="1" t="s">
        <v>3433</v>
      </c>
      <c r="C933" s="1" t="s">
        <v>3433</v>
      </c>
      <c r="D933" s="1" t="s">
        <v>3985</v>
      </c>
      <c r="E933" s="1" t="s">
        <v>602</v>
      </c>
      <c r="F933" s="1" t="str">
        <f>VLOOKUP(Table715[[#This Row],[نام کارشناس دفتر فنی]],Table1[],3,0)</f>
        <v>کارشناس عمران،خدمات صنعتی و ترانسپورت</v>
      </c>
      <c r="G933" s="1" t="s">
        <v>63</v>
      </c>
      <c r="H933" s="1" t="str">
        <f>VLOOKUP(Table715[[#This Row],[نام شخص کارشناس نظارت]],Table1[],3,0)</f>
        <v>کارشناس عمران نظارت</v>
      </c>
      <c r="I933" s="1">
        <f>COUNTIF(Table2[کد سیستم],Table715[[#This Row],[کد سیستم]])</f>
        <v>1</v>
      </c>
    </row>
    <row r="934" spans="1:9" x14ac:dyDescent="0.25">
      <c r="A934" s="1">
        <v>933</v>
      </c>
      <c r="B934" s="1" t="s">
        <v>3435</v>
      </c>
      <c r="C934" s="1" t="s">
        <v>3435</v>
      </c>
      <c r="D934" s="1" t="s">
        <v>3985</v>
      </c>
      <c r="E934" s="1" t="s">
        <v>602</v>
      </c>
      <c r="F934" s="1" t="str">
        <f>VLOOKUP(Table715[[#This Row],[نام کارشناس دفتر فنی]],Table1[],3,0)</f>
        <v>کارشناس عمران،خدمات صنعتی و ترانسپورت</v>
      </c>
      <c r="G934" s="1" t="s">
        <v>63</v>
      </c>
      <c r="H934" s="1" t="str">
        <f>VLOOKUP(Table715[[#This Row],[نام شخص کارشناس نظارت]],Table1[],3,0)</f>
        <v>کارشناس عمران نظارت</v>
      </c>
      <c r="I934" s="1">
        <f>COUNTIF(Table2[کد سیستم],Table715[[#This Row],[کد سیستم]])</f>
        <v>1</v>
      </c>
    </row>
    <row r="935" spans="1:9" x14ac:dyDescent="0.25">
      <c r="A935" s="1">
        <v>934</v>
      </c>
      <c r="B935" s="1" t="s">
        <v>3437</v>
      </c>
      <c r="C935" s="1" t="s">
        <v>3437</v>
      </c>
      <c r="D935" s="1" t="s">
        <v>3985</v>
      </c>
      <c r="E935" s="1" t="s">
        <v>602</v>
      </c>
      <c r="F935" s="1" t="str">
        <f>VLOOKUP(Table715[[#This Row],[نام کارشناس دفتر فنی]],Table1[],3,0)</f>
        <v>کارشناس عمران،خدمات صنعتی و ترانسپورت</v>
      </c>
      <c r="G935" s="1" t="s">
        <v>63</v>
      </c>
      <c r="H935" s="1" t="str">
        <f>VLOOKUP(Table715[[#This Row],[نام شخص کارشناس نظارت]],Table1[],3,0)</f>
        <v>کارشناس عمران نظارت</v>
      </c>
      <c r="I935" s="1">
        <f>COUNTIF(Table2[کد سیستم],Table715[[#This Row],[کد سیستم]])</f>
        <v>1</v>
      </c>
    </row>
    <row r="936" spans="1:9" x14ac:dyDescent="0.25">
      <c r="A936" s="1">
        <v>935</v>
      </c>
      <c r="B936" s="1" t="s">
        <v>3439</v>
      </c>
      <c r="C936" s="1" t="s">
        <v>3439</v>
      </c>
      <c r="D936" s="1" t="s">
        <v>3985</v>
      </c>
      <c r="E936" s="1" t="s">
        <v>602</v>
      </c>
      <c r="F936" s="1" t="str">
        <f>VLOOKUP(Table715[[#This Row],[نام کارشناس دفتر فنی]],Table1[],3,0)</f>
        <v>کارشناس عمران،خدمات صنعتی و ترانسپورت</v>
      </c>
      <c r="G936" s="1" t="s">
        <v>63</v>
      </c>
      <c r="H936" s="1" t="str">
        <f>VLOOKUP(Table715[[#This Row],[نام شخص کارشناس نظارت]],Table1[],3,0)</f>
        <v>کارشناس عمران نظارت</v>
      </c>
      <c r="I936" s="1">
        <f>COUNTIF(Table2[کد سیستم],Table715[[#This Row],[کد سیستم]])</f>
        <v>1</v>
      </c>
    </row>
    <row r="937" spans="1:9" x14ac:dyDescent="0.25">
      <c r="A937" s="1">
        <v>936</v>
      </c>
      <c r="B937" s="1" t="s">
        <v>3441</v>
      </c>
      <c r="C937" s="1" t="s">
        <v>3441</v>
      </c>
      <c r="D937" s="1" t="s">
        <v>3985</v>
      </c>
      <c r="E937" s="1" t="s">
        <v>602</v>
      </c>
      <c r="F937" s="1" t="str">
        <f>VLOOKUP(Table715[[#This Row],[نام کارشناس دفتر فنی]],Table1[],3,0)</f>
        <v>کارشناس عمران،خدمات صنعتی و ترانسپورت</v>
      </c>
      <c r="G937" s="1" t="s">
        <v>63</v>
      </c>
      <c r="H937" s="1" t="str">
        <f>VLOOKUP(Table715[[#This Row],[نام شخص کارشناس نظارت]],Table1[],3,0)</f>
        <v>کارشناس عمران نظارت</v>
      </c>
      <c r="I937" s="1">
        <f>COUNTIF(Table2[کد سیستم],Table715[[#This Row],[کد سیستم]])</f>
        <v>1</v>
      </c>
    </row>
    <row r="938" spans="1:9" x14ac:dyDescent="0.25">
      <c r="A938" s="1">
        <v>937</v>
      </c>
      <c r="B938" s="1" t="s">
        <v>3443</v>
      </c>
      <c r="C938" s="1" t="s">
        <v>3443</v>
      </c>
      <c r="D938" s="1" t="s">
        <v>3985</v>
      </c>
      <c r="E938" s="1" t="s">
        <v>602</v>
      </c>
      <c r="F938" s="1" t="str">
        <f>VLOOKUP(Table715[[#This Row],[نام کارشناس دفتر فنی]],Table1[],3,0)</f>
        <v>کارشناس عمران،خدمات صنعتی و ترانسپورت</v>
      </c>
      <c r="G938" s="1" t="s">
        <v>63</v>
      </c>
      <c r="H938" s="1" t="str">
        <f>VLOOKUP(Table715[[#This Row],[نام شخص کارشناس نظارت]],Table1[],3,0)</f>
        <v>کارشناس عمران نظارت</v>
      </c>
      <c r="I938" s="1">
        <f>COUNTIF(Table2[کد سیستم],Table715[[#This Row],[کد سیستم]])</f>
        <v>1</v>
      </c>
    </row>
    <row r="939" spans="1:9" x14ac:dyDescent="0.25">
      <c r="A939" s="1">
        <v>938</v>
      </c>
      <c r="B939" s="1" t="s">
        <v>3445</v>
      </c>
      <c r="C939" s="1" t="s">
        <v>3445</v>
      </c>
      <c r="D939" s="1" t="s">
        <v>3985</v>
      </c>
      <c r="E939" s="1" t="s">
        <v>602</v>
      </c>
      <c r="F939" s="1" t="str">
        <f>VLOOKUP(Table715[[#This Row],[نام کارشناس دفتر فنی]],Table1[],3,0)</f>
        <v>کارشناس عمران،خدمات صنعتی و ترانسپورت</v>
      </c>
      <c r="G939" s="1" t="s">
        <v>63</v>
      </c>
      <c r="H939" s="1" t="str">
        <f>VLOOKUP(Table715[[#This Row],[نام شخص کارشناس نظارت]],Table1[],3,0)</f>
        <v>کارشناس عمران نظارت</v>
      </c>
      <c r="I939" s="1">
        <f>COUNTIF(Table2[کد سیستم],Table715[[#This Row],[کد سیستم]])</f>
        <v>1</v>
      </c>
    </row>
    <row r="940" spans="1:9" x14ac:dyDescent="0.25">
      <c r="A940" s="1">
        <v>939</v>
      </c>
      <c r="B940" s="1" t="s">
        <v>3447</v>
      </c>
      <c r="C940" s="1" t="s">
        <v>3447</v>
      </c>
      <c r="D940" s="1" t="s">
        <v>3985</v>
      </c>
      <c r="E940" s="1" t="s">
        <v>602</v>
      </c>
      <c r="F940" s="1" t="str">
        <f>VLOOKUP(Table715[[#This Row],[نام کارشناس دفتر فنی]],Table1[],3,0)</f>
        <v>کارشناس عمران،خدمات صنعتی و ترانسپورت</v>
      </c>
      <c r="G940" s="1" t="s">
        <v>63</v>
      </c>
      <c r="H940" s="1" t="str">
        <f>VLOOKUP(Table715[[#This Row],[نام شخص کارشناس نظارت]],Table1[],3,0)</f>
        <v>کارشناس عمران نظارت</v>
      </c>
      <c r="I940" s="1">
        <f>COUNTIF(Table2[کد سیستم],Table715[[#This Row],[کد سیستم]])</f>
        <v>1</v>
      </c>
    </row>
    <row r="941" spans="1:9" x14ac:dyDescent="0.25">
      <c r="A941" s="1">
        <v>940</v>
      </c>
      <c r="B941" s="1" t="s">
        <v>3449</v>
      </c>
      <c r="C941" s="1" t="s">
        <v>3449</v>
      </c>
      <c r="D941" s="1" t="s">
        <v>3985</v>
      </c>
      <c r="E941" s="1" t="s">
        <v>602</v>
      </c>
      <c r="F941" s="1" t="str">
        <f>VLOOKUP(Table715[[#This Row],[نام کارشناس دفتر فنی]],Table1[],3,0)</f>
        <v>کارشناس عمران،خدمات صنعتی و ترانسپورت</v>
      </c>
      <c r="G941" s="1" t="s">
        <v>63</v>
      </c>
      <c r="H941" s="1" t="str">
        <f>VLOOKUP(Table715[[#This Row],[نام شخص کارشناس نظارت]],Table1[],3,0)</f>
        <v>کارشناس عمران نظارت</v>
      </c>
      <c r="I941" s="1">
        <f>COUNTIF(Table2[کد سیستم],Table715[[#This Row],[کد سیستم]])</f>
        <v>1</v>
      </c>
    </row>
    <row r="942" spans="1:9" x14ac:dyDescent="0.25">
      <c r="A942" s="1">
        <v>941</v>
      </c>
      <c r="B942" s="1" t="s">
        <v>3451</v>
      </c>
      <c r="C942" s="1" t="s">
        <v>3451</v>
      </c>
      <c r="D942" s="1" t="s">
        <v>3985</v>
      </c>
      <c r="E942" s="1" t="s">
        <v>602</v>
      </c>
      <c r="F942" s="1" t="str">
        <f>VLOOKUP(Table715[[#This Row],[نام کارشناس دفتر فنی]],Table1[],3,0)</f>
        <v>کارشناس عمران،خدمات صنعتی و ترانسپورت</v>
      </c>
      <c r="G942" s="1" t="s">
        <v>63</v>
      </c>
      <c r="H942" s="1" t="str">
        <f>VLOOKUP(Table715[[#This Row],[نام شخص کارشناس نظارت]],Table1[],3,0)</f>
        <v>کارشناس عمران نظارت</v>
      </c>
      <c r="I942" s="1">
        <f>COUNTIF(Table2[کد سیستم],Table715[[#This Row],[کد سیستم]])</f>
        <v>1</v>
      </c>
    </row>
    <row r="943" spans="1:9" x14ac:dyDescent="0.25">
      <c r="A943" s="1">
        <v>942</v>
      </c>
      <c r="B943" s="1" t="s">
        <v>3453</v>
      </c>
      <c r="C943" s="1" t="s">
        <v>3453</v>
      </c>
      <c r="D943" s="1" t="s">
        <v>3985</v>
      </c>
      <c r="E943" s="1" t="s">
        <v>602</v>
      </c>
      <c r="F943" s="1" t="str">
        <f>VLOOKUP(Table715[[#This Row],[نام کارشناس دفتر فنی]],Table1[],3,0)</f>
        <v>کارشناس عمران،خدمات صنعتی و ترانسپورت</v>
      </c>
      <c r="G943" s="1" t="s">
        <v>63</v>
      </c>
      <c r="H943" s="1" t="str">
        <f>VLOOKUP(Table715[[#This Row],[نام شخص کارشناس نظارت]],Table1[],3,0)</f>
        <v>کارشناس عمران نظارت</v>
      </c>
      <c r="I943" s="1">
        <f>COUNTIF(Table2[کد سیستم],Table715[[#This Row],[کد سیستم]])</f>
        <v>1</v>
      </c>
    </row>
    <row r="944" spans="1:9" x14ac:dyDescent="0.25">
      <c r="A944" s="1">
        <v>943</v>
      </c>
      <c r="B944" s="1" t="s">
        <v>3455</v>
      </c>
      <c r="C944" s="1" t="s">
        <v>3455</v>
      </c>
      <c r="D944" s="1" t="s">
        <v>3985</v>
      </c>
      <c r="E944" s="1" t="s">
        <v>602</v>
      </c>
      <c r="F944" s="1" t="str">
        <f>VLOOKUP(Table715[[#This Row],[نام کارشناس دفتر فنی]],Table1[],3,0)</f>
        <v>کارشناس عمران،خدمات صنعتی و ترانسپورت</v>
      </c>
      <c r="G944" s="1" t="s">
        <v>63</v>
      </c>
      <c r="H944" s="1" t="str">
        <f>VLOOKUP(Table715[[#This Row],[نام شخص کارشناس نظارت]],Table1[],3,0)</f>
        <v>کارشناس عمران نظارت</v>
      </c>
      <c r="I944" s="1">
        <f>COUNTIF(Table2[کد سیستم],Table715[[#This Row],[کد سیستم]])</f>
        <v>1</v>
      </c>
    </row>
    <row r="945" spans="1:9" x14ac:dyDescent="0.25">
      <c r="A945" s="1">
        <v>944</v>
      </c>
      <c r="B945" s="1" t="s">
        <v>3457</v>
      </c>
      <c r="C945" s="1" t="s">
        <v>3457</v>
      </c>
      <c r="D945" s="1" t="s">
        <v>3985</v>
      </c>
      <c r="E945" s="1" t="s">
        <v>602</v>
      </c>
      <c r="F945" s="1" t="str">
        <f>VLOOKUP(Table715[[#This Row],[نام کارشناس دفتر فنی]],Table1[],3,0)</f>
        <v>کارشناس عمران،خدمات صنعتی و ترانسپورت</v>
      </c>
      <c r="G945" s="1" t="s">
        <v>63</v>
      </c>
      <c r="H945" s="1" t="str">
        <f>VLOOKUP(Table715[[#This Row],[نام شخص کارشناس نظارت]],Table1[],3,0)</f>
        <v>کارشناس عمران نظارت</v>
      </c>
      <c r="I945" s="1">
        <f>COUNTIF(Table2[کد سیستم],Table715[[#This Row],[کد سیستم]])</f>
        <v>1</v>
      </c>
    </row>
    <row r="946" spans="1:9" x14ac:dyDescent="0.25">
      <c r="A946" s="1">
        <v>945</v>
      </c>
      <c r="B946" s="1" t="s">
        <v>3459</v>
      </c>
      <c r="C946" s="1" t="s">
        <v>3459</v>
      </c>
      <c r="D946" s="1" t="s">
        <v>3985</v>
      </c>
      <c r="E946" s="1" t="s">
        <v>602</v>
      </c>
      <c r="F946" s="1" t="str">
        <f>VLOOKUP(Table715[[#This Row],[نام کارشناس دفتر فنی]],Table1[],3,0)</f>
        <v>کارشناس عمران،خدمات صنعتی و ترانسپورت</v>
      </c>
      <c r="G946" s="1" t="s">
        <v>63</v>
      </c>
      <c r="H946" s="1" t="str">
        <f>VLOOKUP(Table715[[#This Row],[نام شخص کارشناس نظارت]],Table1[],3,0)</f>
        <v>کارشناس عمران نظارت</v>
      </c>
      <c r="I946" s="1">
        <f>COUNTIF(Table2[کد سیستم],Table715[[#This Row],[کد سیستم]])</f>
        <v>1</v>
      </c>
    </row>
    <row r="947" spans="1:9" x14ac:dyDescent="0.25">
      <c r="A947" s="1">
        <v>946</v>
      </c>
      <c r="B947" s="1" t="s">
        <v>3461</v>
      </c>
      <c r="C947" s="1" t="s">
        <v>3461</v>
      </c>
      <c r="D947" s="1" t="s">
        <v>3985</v>
      </c>
      <c r="E947" s="1" t="s">
        <v>602</v>
      </c>
      <c r="F947" s="1" t="str">
        <f>VLOOKUP(Table715[[#This Row],[نام کارشناس دفتر فنی]],Table1[],3,0)</f>
        <v>کارشناس عمران،خدمات صنعتی و ترانسپورت</v>
      </c>
      <c r="G947" s="1" t="s">
        <v>63</v>
      </c>
      <c r="H947" s="1" t="str">
        <f>VLOOKUP(Table715[[#This Row],[نام شخص کارشناس نظارت]],Table1[],3,0)</f>
        <v>کارشناس عمران نظارت</v>
      </c>
      <c r="I947" s="1">
        <f>COUNTIF(Table2[کد سیستم],Table715[[#This Row],[کد سیستم]])</f>
        <v>1</v>
      </c>
    </row>
    <row r="948" spans="1:9" x14ac:dyDescent="0.25">
      <c r="A948" s="1">
        <v>947</v>
      </c>
      <c r="B948" s="1" t="s">
        <v>3463</v>
      </c>
      <c r="C948" s="1" t="s">
        <v>3463</v>
      </c>
      <c r="D948" s="1" t="s">
        <v>3985</v>
      </c>
      <c r="E948" s="1" t="s">
        <v>602</v>
      </c>
      <c r="F948" s="1" t="str">
        <f>VLOOKUP(Table715[[#This Row],[نام کارشناس دفتر فنی]],Table1[],3,0)</f>
        <v>کارشناس عمران،خدمات صنعتی و ترانسپورت</v>
      </c>
      <c r="G948" s="1" t="s">
        <v>63</v>
      </c>
      <c r="H948" s="1" t="str">
        <f>VLOOKUP(Table715[[#This Row],[نام شخص کارشناس نظارت]],Table1[],3,0)</f>
        <v>کارشناس عمران نظارت</v>
      </c>
      <c r="I948" s="1">
        <f>COUNTIF(Table2[کد سیستم],Table715[[#This Row],[کد سیستم]])</f>
        <v>1</v>
      </c>
    </row>
    <row r="949" spans="1:9" x14ac:dyDescent="0.25">
      <c r="A949" s="1">
        <v>948</v>
      </c>
      <c r="B949" s="1" t="s">
        <v>3465</v>
      </c>
      <c r="C949" s="1" t="s">
        <v>3465</v>
      </c>
      <c r="D949" s="1" t="s">
        <v>3985</v>
      </c>
      <c r="E949" s="1" t="s">
        <v>602</v>
      </c>
      <c r="F949" s="1" t="str">
        <f>VLOOKUP(Table715[[#This Row],[نام کارشناس دفتر فنی]],Table1[],3,0)</f>
        <v>کارشناس عمران،خدمات صنعتی و ترانسپورت</v>
      </c>
      <c r="G949" s="1" t="s">
        <v>63</v>
      </c>
      <c r="H949" s="1" t="str">
        <f>VLOOKUP(Table715[[#This Row],[نام شخص کارشناس نظارت]],Table1[],3,0)</f>
        <v>کارشناس عمران نظارت</v>
      </c>
      <c r="I949" s="1">
        <f>COUNTIF(Table2[کد سیستم],Table715[[#This Row],[کد سیستم]])</f>
        <v>1</v>
      </c>
    </row>
    <row r="950" spans="1:9" x14ac:dyDescent="0.25">
      <c r="A950" s="1">
        <v>949</v>
      </c>
      <c r="B950" s="1" t="s">
        <v>3467</v>
      </c>
      <c r="C950" s="1" t="s">
        <v>3467</v>
      </c>
      <c r="D950" s="1" t="s">
        <v>3985</v>
      </c>
      <c r="E950" s="1" t="s">
        <v>602</v>
      </c>
      <c r="F950" s="1" t="str">
        <f>VLOOKUP(Table715[[#This Row],[نام کارشناس دفتر فنی]],Table1[],3,0)</f>
        <v>کارشناس عمران،خدمات صنعتی و ترانسپورت</v>
      </c>
      <c r="G950" s="1" t="s">
        <v>63</v>
      </c>
      <c r="H950" s="1" t="str">
        <f>VLOOKUP(Table715[[#This Row],[نام شخص کارشناس نظارت]],Table1[],3,0)</f>
        <v>کارشناس عمران نظارت</v>
      </c>
      <c r="I950" s="1">
        <f>COUNTIF(Table2[کد سیستم],Table715[[#This Row],[کد سیستم]])</f>
        <v>1</v>
      </c>
    </row>
    <row r="951" spans="1:9" x14ac:dyDescent="0.25">
      <c r="A951" s="1">
        <v>950</v>
      </c>
      <c r="B951" s="1" t="s">
        <v>3469</v>
      </c>
      <c r="C951" s="1" t="s">
        <v>3469</v>
      </c>
      <c r="D951" s="1" t="s">
        <v>3985</v>
      </c>
      <c r="E951" s="1" t="s">
        <v>602</v>
      </c>
      <c r="F951" s="1" t="str">
        <f>VLOOKUP(Table715[[#This Row],[نام کارشناس دفتر فنی]],Table1[],3,0)</f>
        <v>کارشناس عمران،خدمات صنعتی و ترانسپورت</v>
      </c>
      <c r="G951" s="1" t="s">
        <v>63</v>
      </c>
      <c r="H951" s="1" t="str">
        <f>VLOOKUP(Table715[[#This Row],[نام شخص کارشناس نظارت]],Table1[],3,0)</f>
        <v>کارشناس عمران نظارت</v>
      </c>
      <c r="I951" s="1">
        <f>COUNTIF(Table2[کد سیستم],Table715[[#This Row],[کد سیستم]])</f>
        <v>1</v>
      </c>
    </row>
    <row r="952" spans="1:9" x14ac:dyDescent="0.25">
      <c r="A952" s="1">
        <v>951</v>
      </c>
      <c r="B952" s="1" t="s">
        <v>3471</v>
      </c>
      <c r="C952" s="1" t="s">
        <v>3471</v>
      </c>
      <c r="D952" s="1" t="s">
        <v>3985</v>
      </c>
      <c r="E952" s="1" t="s">
        <v>602</v>
      </c>
      <c r="F952" s="1" t="str">
        <f>VLOOKUP(Table715[[#This Row],[نام کارشناس دفتر فنی]],Table1[],3,0)</f>
        <v>کارشناس عمران،خدمات صنعتی و ترانسپورت</v>
      </c>
      <c r="G952" s="1" t="s">
        <v>63</v>
      </c>
      <c r="H952" s="1" t="str">
        <f>VLOOKUP(Table715[[#This Row],[نام شخص کارشناس نظارت]],Table1[],3,0)</f>
        <v>کارشناس عمران نظارت</v>
      </c>
      <c r="I952" s="1">
        <f>COUNTIF(Table2[کد سیستم],Table715[[#This Row],[کد سیستم]])</f>
        <v>1</v>
      </c>
    </row>
    <row r="953" spans="1:9" x14ac:dyDescent="0.25">
      <c r="A953" s="1">
        <v>952</v>
      </c>
      <c r="B953" s="1" t="s">
        <v>3473</v>
      </c>
      <c r="C953" s="1" t="s">
        <v>3473</v>
      </c>
      <c r="D953" s="1" t="s">
        <v>3985</v>
      </c>
      <c r="E953" s="1" t="s">
        <v>602</v>
      </c>
      <c r="F953" s="1" t="str">
        <f>VLOOKUP(Table715[[#This Row],[نام کارشناس دفتر فنی]],Table1[],3,0)</f>
        <v>کارشناس عمران،خدمات صنعتی و ترانسپورت</v>
      </c>
      <c r="G953" s="1" t="s">
        <v>63</v>
      </c>
      <c r="H953" s="1" t="str">
        <f>VLOOKUP(Table715[[#This Row],[نام شخص کارشناس نظارت]],Table1[],3,0)</f>
        <v>کارشناس عمران نظارت</v>
      </c>
      <c r="I953" s="1">
        <f>COUNTIF(Table2[کد سیستم],Table715[[#This Row],[کد سیستم]])</f>
        <v>1</v>
      </c>
    </row>
    <row r="954" spans="1:9" x14ac:dyDescent="0.25">
      <c r="A954" s="1">
        <v>953</v>
      </c>
      <c r="B954" s="1" t="s">
        <v>3475</v>
      </c>
      <c r="C954" s="1" t="s">
        <v>3475</v>
      </c>
      <c r="D954" s="1" t="s">
        <v>3985</v>
      </c>
      <c r="E954" s="1" t="s">
        <v>602</v>
      </c>
      <c r="F954" s="1" t="str">
        <f>VLOOKUP(Table715[[#This Row],[نام کارشناس دفتر فنی]],Table1[],3,0)</f>
        <v>کارشناس عمران،خدمات صنعتی و ترانسپورت</v>
      </c>
      <c r="G954" s="1" t="s">
        <v>63</v>
      </c>
      <c r="H954" s="1" t="str">
        <f>VLOOKUP(Table715[[#This Row],[نام شخص کارشناس نظارت]],Table1[],3,0)</f>
        <v>کارشناس عمران نظارت</v>
      </c>
      <c r="I954" s="1">
        <f>COUNTIF(Table2[کد سیستم],Table715[[#This Row],[کد سیستم]])</f>
        <v>1</v>
      </c>
    </row>
    <row r="955" spans="1:9" x14ac:dyDescent="0.25">
      <c r="A955" s="1">
        <v>954</v>
      </c>
      <c r="B955" s="1" t="s">
        <v>3477</v>
      </c>
      <c r="C955" s="1" t="s">
        <v>3477</v>
      </c>
      <c r="D955" s="1" t="s">
        <v>3985</v>
      </c>
      <c r="E955" s="1" t="s">
        <v>602</v>
      </c>
      <c r="F955" s="1" t="str">
        <f>VLOOKUP(Table715[[#This Row],[نام کارشناس دفتر فنی]],Table1[],3,0)</f>
        <v>کارشناس عمران،خدمات صنعتی و ترانسپورت</v>
      </c>
      <c r="G955" s="1" t="s">
        <v>63</v>
      </c>
      <c r="H955" s="1" t="str">
        <f>VLOOKUP(Table715[[#This Row],[نام شخص کارشناس نظارت]],Table1[],3,0)</f>
        <v>کارشناس عمران نظارت</v>
      </c>
      <c r="I955" s="1">
        <f>COUNTIF(Table2[کد سیستم],Table715[[#This Row],[کد سیستم]])</f>
        <v>1</v>
      </c>
    </row>
    <row r="956" spans="1:9" x14ac:dyDescent="0.25">
      <c r="A956" s="1">
        <v>955</v>
      </c>
      <c r="B956" s="1" t="s">
        <v>3479</v>
      </c>
      <c r="C956" s="1" t="s">
        <v>3479</v>
      </c>
      <c r="D956" s="1" t="s">
        <v>3985</v>
      </c>
      <c r="E956" s="1" t="s">
        <v>602</v>
      </c>
      <c r="F956" s="1" t="str">
        <f>VLOOKUP(Table715[[#This Row],[نام کارشناس دفتر فنی]],Table1[],3,0)</f>
        <v>کارشناس عمران،خدمات صنعتی و ترانسپورت</v>
      </c>
      <c r="G956" s="1" t="s">
        <v>63</v>
      </c>
      <c r="H956" s="1" t="str">
        <f>VLOOKUP(Table715[[#This Row],[نام شخص کارشناس نظارت]],Table1[],3,0)</f>
        <v>کارشناس عمران نظارت</v>
      </c>
      <c r="I956" s="1">
        <f>COUNTIF(Table2[کد سیستم],Table715[[#This Row],[کد سیستم]])</f>
        <v>1</v>
      </c>
    </row>
    <row r="957" spans="1:9" x14ac:dyDescent="0.25">
      <c r="A957" s="1">
        <v>956</v>
      </c>
      <c r="B957" s="1" t="s">
        <v>3481</v>
      </c>
      <c r="C957" s="1" t="s">
        <v>3481</v>
      </c>
      <c r="D957" s="1" t="s">
        <v>3985</v>
      </c>
      <c r="E957" s="1" t="s">
        <v>602</v>
      </c>
      <c r="F957" s="1" t="str">
        <f>VLOOKUP(Table715[[#This Row],[نام کارشناس دفتر فنی]],Table1[],3,0)</f>
        <v>کارشناس عمران،خدمات صنعتی و ترانسپورت</v>
      </c>
      <c r="G957" s="1" t="s">
        <v>63</v>
      </c>
      <c r="H957" s="1" t="str">
        <f>VLOOKUP(Table715[[#This Row],[نام شخص کارشناس نظارت]],Table1[],3,0)</f>
        <v>کارشناس عمران نظارت</v>
      </c>
      <c r="I957" s="1">
        <f>COUNTIF(Table2[کد سیستم],Table715[[#This Row],[کد سیستم]])</f>
        <v>1</v>
      </c>
    </row>
    <row r="958" spans="1:9" x14ac:dyDescent="0.25">
      <c r="A958" s="1">
        <v>957</v>
      </c>
      <c r="B958" s="1" t="s">
        <v>3483</v>
      </c>
      <c r="C958" s="1" t="s">
        <v>3483</v>
      </c>
      <c r="D958" s="1" t="s">
        <v>3985</v>
      </c>
      <c r="E958" s="1" t="s">
        <v>602</v>
      </c>
      <c r="F958" s="1" t="str">
        <f>VLOOKUP(Table715[[#This Row],[نام کارشناس دفتر فنی]],Table1[],3,0)</f>
        <v>کارشناس عمران،خدمات صنعتی و ترانسپورت</v>
      </c>
      <c r="G958" s="1" t="s">
        <v>63</v>
      </c>
      <c r="H958" s="1" t="str">
        <f>VLOOKUP(Table715[[#This Row],[نام شخص کارشناس نظارت]],Table1[],3,0)</f>
        <v>کارشناس عمران نظارت</v>
      </c>
      <c r="I958" s="1">
        <f>COUNTIF(Table2[کد سیستم],Table715[[#This Row],[کد سیستم]])</f>
        <v>1</v>
      </c>
    </row>
    <row r="959" spans="1:9" x14ac:dyDescent="0.25">
      <c r="A959" s="1">
        <v>958</v>
      </c>
      <c r="B959" s="1" t="s">
        <v>3485</v>
      </c>
      <c r="C959" s="1" t="s">
        <v>3485</v>
      </c>
      <c r="D959" s="1" t="s">
        <v>3985</v>
      </c>
      <c r="E959" s="1" t="s">
        <v>602</v>
      </c>
      <c r="F959" s="1" t="str">
        <f>VLOOKUP(Table715[[#This Row],[نام کارشناس دفتر فنی]],Table1[],3,0)</f>
        <v>کارشناس عمران،خدمات صنعتی و ترانسپورت</v>
      </c>
      <c r="G959" s="1" t="s">
        <v>63</v>
      </c>
      <c r="H959" s="1" t="str">
        <f>VLOOKUP(Table715[[#This Row],[نام شخص کارشناس نظارت]],Table1[],3,0)</f>
        <v>کارشناس عمران نظارت</v>
      </c>
      <c r="I959" s="1">
        <f>COUNTIF(Table2[کد سیستم],Table715[[#This Row],[کد سیستم]])</f>
        <v>1</v>
      </c>
    </row>
    <row r="960" spans="1:9" x14ac:dyDescent="0.25">
      <c r="A960" s="1">
        <v>959</v>
      </c>
      <c r="B960" s="1" t="s">
        <v>3487</v>
      </c>
      <c r="C960" s="1" t="s">
        <v>3487</v>
      </c>
      <c r="D960" s="1" t="s">
        <v>3985</v>
      </c>
      <c r="E960" s="1" t="s">
        <v>602</v>
      </c>
      <c r="F960" s="1" t="str">
        <f>VLOOKUP(Table715[[#This Row],[نام کارشناس دفتر فنی]],Table1[],3,0)</f>
        <v>کارشناس عمران،خدمات صنعتی و ترانسپورت</v>
      </c>
      <c r="G960" s="1" t="s">
        <v>63</v>
      </c>
      <c r="H960" s="1" t="str">
        <f>VLOOKUP(Table715[[#This Row],[نام شخص کارشناس نظارت]],Table1[],3,0)</f>
        <v>کارشناس عمران نظارت</v>
      </c>
      <c r="I960" s="1">
        <f>COUNTIF(Table2[کد سیستم],Table715[[#This Row],[کد سیستم]])</f>
        <v>1</v>
      </c>
    </row>
    <row r="961" spans="1:9" x14ac:dyDescent="0.25">
      <c r="A961" s="1">
        <v>960</v>
      </c>
      <c r="B961" s="1" t="s">
        <v>3489</v>
      </c>
      <c r="C961" s="1" t="s">
        <v>3489</v>
      </c>
      <c r="D961" s="1" t="s">
        <v>3985</v>
      </c>
      <c r="E961" s="1" t="s">
        <v>602</v>
      </c>
      <c r="F961" s="1" t="str">
        <f>VLOOKUP(Table715[[#This Row],[نام کارشناس دفتر فنی]],Table1[],3,0)</f>
        <v>کارشناس عمران،خدمات صنعتی و ترانسپورت</v>
      </c>
      <c r="G961" s="1" t="s">
        <v>63</v>
      </c>
      <c r="H961" s="1" t="str">
        <f>VLOOKUP(Table715[[#This Row],[نام شخص کارشناس نظارت]],Table1[],3,0)</f>
        <v>کارشناس عمران نظارت</v>
      </c>
      <c r="I961" s="1">
        <f>COUNTIF(Table2[کد سیستم],Table715[[#This Row],[کد سیستم]])</f>
        <v>1</v>
      </c>
    </row>
    <row r="962" spans="1:9" x14ac:dyDescent="0.25">
      <c r="A962" s="1">
        <v>961</v>
      </c>
      <c r="B962" s="1" t="s">
        <v>3491</v>
      </c>
      <c r="C962" s="1" t="s">
        <v>3491</v>
      </c>
      <c r="D962" s="1" t="s">
        <v>3985</v>
      </c>
      <c r="E962" s="1" t="s">
        <v>602</v>
      </c>
      <c r="F962" s="1" t="str">
        <f>VLOOKUP(Table715[[#This Row],[نام کارشناس دفتر فنی]],Table1[],3,0)</f>
        <v>کارشناس عمران،خدمات صنعتی و ترانسپورت</v>
      </c>
      <c r="G962" s="1" t="s">
        <v>63</v>
      </c>
      <c r="H962" s="1" t="str">
        <f>VLOOKUP(Table715[[#This Row],[نام شخص کارشناس نظارت]],Table1[],3,0)</f>
        <v>کارشناس عمران نظارت</v>
      </c>
      <c r="I962" s="1">
        <f>COUNTIF(Table2[کد سیستم],Table715[[#This Row],[کد سیستم]])</f>
        <v>1</v>
      </c>
    </row>
    <row r="963" spans="1:9" x14ac:dyDescent="0.25">
      <c r="A963" s="1">
        <v>962</v>
      </c>
      <c r="B963" s="1" t="s">
        <v>3493</v>
      </c>
      <c r="C963" s="1" t="s">
        <v>3493</v>
      </c>
      <c r="D963" s="1" t="s">
        <v>3985</v>
      </c>
      <c r="E963" s="1" t="s">
        <v>602</v>
      </c>
      <c r="F963" s="1" t="str">
        <f>VLOOKUP(Table715[[#This Row],[نام کارشناس دفتر فنی]],Table1[],3,0)</f>
        <v>کارشناس عمران،خدمات صنعتی و ترانسپورت</v>
      </c>
      <c r="G963" s="1" t="s">
        <v>63</v>
      </c>
      <c r="H963" s="1" t="str">
        <f>VLOOKUP(Table715[[#This Row],[نام شخص کارشناس نظارت]],Table1[],3,0)</f>
        <v>کارشناس عمران نظارت</v>
      </c>
      <c r="I963" s="1">
        <f>COUNTIF(Table2[کد سیستم],Table715[[#This Row],[کد سیستم]])</f>
        <v>1</v>
      </c>
    </row>
    <row r="964" spans="1:9" x14ac:dyDescent="0.25">
      <c r="A964" s="1">
        <v>963</v>
      </c>
      <c r="B964" s="1" t="s">
        <v>3495</v>
      </c>
      <c r="C964" s="1" t="s">
        <v>3495</v>
      </c>
      <c r="D964" s="1" t="s">
        <v>3985</v>
      </c>
      <c r="E964" s="1" t="s">
        <v>602</v>
      </c>
      <c r="F964" s="1" t="str">
        <f>VLOOKUP(Table715[[#This Row],[نام کارشناس دفتر فنی]],Table1[],3,0)</f>
        <v>کارشناس عمران،خدمات صنعتی و ترانسپورت</v>
      </c>
      <c r="G964" s="1" t="s">
        <v>63</v>
      </c>
      <c r="H964" s="1" t="str">
        <f>VLOOKUP(Table715[[#This Row],[نام شخص کارشناس نظارت]],Table1[],3,0)</f>
        <v>کارشناس عمران نظارت</v>
      </c>
      <c r="I964" s="1">
        <f>COUNTIF(Table2[کد سیستم],Table715[[#This Row],[کد سیستم]])</f>
        <v>1</v>
      </c>
    </row>
    <row r="965" spans="1:9" x14ac:dyDescent="0.25">
      <c r="A965" s="1">
        <v>964</v>
      </c>
      <c r="B965" s="1" t="s">
        <v>3497</v>
      </c>
      <c r="C965" s="1" t="s">
        <v>3497</v>
      </c>
      <c r="D965" s="1" t="s">
        <v>3985</v>
      </c>
      <c r="E965" s="1" t="s">
        <v>602</v>
      </c>
      <c r="F965" s="1" t="str">
        <f>VLOOKUP(Table715[[#This Row],[نام کارشناس دفتر فنی]],Table1[],3,0)</f>
        <v>کارشناس عمران،خدمات صنعتی و ترانسپورت</v>
      </c>
      <c r="G965" s="1" t="s">
        <v>63</v>
      </c>
      <c r="H965" s="1" t="str">
        <f>VLOOKUP(Table715[[#This Row],[نام شخص کارشناس نظارت]],Table1[],3,0)</f>
        <v>کارشناس عمران نظارت</v>
      </c>
      <c r="I965" s="1">
        <f>COUNTIF(Table2[کد سیستم],Table715[[#This Row],[کد سیستم]])</f>
        <v>1</v>
      </c>
    </row>
    <row r="966" spans="1:9" x14ac:dyDescent="0.25">
      <c r="A966" s="1">
        <v>965</v>
      </c>
      <c r="B966" s="1" t="s">
        <v>3499</v>
      </c>
      <c r="C966" s="1" t="s">
        <v>3499</v>
      </c>
      <c r="D966" s="1" t="s">
        <v>3985</v>
      </c>
      <c r="E966" s="1" t="s">
        <v>602</v>
      </c>
      <c r="F966" s="1" t="str">
        <f>VLOOKUP(Table715[[#This Row],[نام کارشناس دفتر فنی]],Table1[],3,0)</f>
        <v>کارشناس عمران،خدمات صنعتی و ترانسپورت</v>
      </c>
      <c r="G966" s="1" t="s">
        <v>63</v>
      </c>
      <c r="H966" s="1" t="str">
        <f>VLOOKUP(Table715[[#This Row],[نام شخص کارشناس نظارت]],Table1[],3,0)</f>
        <v>کارشناس عمران نظارت</v>
      </c>
      <c r="I966" s="1">
        <f>COUNTIF(Table2[کد سیستم],Table715[[#This Row],[کد سیستم]])</f>
        <v>1</v>
      </c>
    </row>
    <row r="967" spans="1:9" x14ac:dyDescent="0.25">
      <c r="A967" s="1">
        <v>966</v>
      </c>
      <c r="B967" s="1" t="s">
        <v>3501</v>
      </c>
      <c r="C967" s="1" t="s">
        <v>3501</v>
      </c>
      <c r="D967" s="1" t="s">
        <v>3985</v>
      </c>
      <c r="E967" s="1" t="s">
        <v>602</v>
      </c>
      <c r="F967" s="1" t="str">
        <f>VLOOKUP(Table715[[#This Row],[نام کارشناس دفتر فنی]],Table1[],3,0)</f>
        <v>کارشناس عمران،خدمات صنعتی و ترانسپورت</v>
      </c>
      <c r="G967" s="1" t="s">
        <v>63</v>
      </c>
      <c r="H967" s="1" t="str">
        <f>VLOOKUP(Table715[[#This Row],[نام شخص کارشناس نظارت]],Table1[],3,0)</f>
        <v>کارشناس عمران نظارت</v>
      </c>
      <c r="I967" s="1">
        <f>COUNTIF(Table2[کد سیستم],Table715[[#This Row],[کد سیستم]])</f>
        <v>1</v>
      </c>
    </row>
    <row r="968" spans="1:9" x14ac:dyDescent="0.25">
      <c r="A968" s="1">
        <v>967</v>
      </c>
      <c r="B968" s="1" t="s">
        <v>3503</v>
      </c>
      <c r="C968" s="1" t="s">
        <v>3503</v>
      </c>
      <c r="D968" s="1" t="s">
        <v>3985</v>
      </c>
      <c r="E968" s="1" t="s">
        <v>602</v>
      </c>
      <c r="F968" s="1" t="str">
        <f>VLOOKUP(Table715[[#This Row],[نام کارشناس دفتر فنی]],Table1[],3,0)</f>
        <v>کارشناس عمران،خدمات صنعتی و ترانسپورت</v>
      </c>
      <c r="G968" s="1" t="s">
        <v>63</v>
      </c>
      <c r="H968" s="1" t="str">
        <f>VLOOKUP(Table715[[#This Row],[نام شخص کارشناس نظارت]],Table1[],3,0)</f>
        <v>کارشناس عمران نظارت</v>
      </c>
      <c r="I968" s="1">
        <f>COUNTIF(Table2[کد سیستم],Table715[[#This Row],[کد سیستم]])</f>
        <v>1</v>
      </c>
    </row>
    <row r="969" spans="1:9" x14ac:dyDescent="0.25">
      <c r="A969" s="1">
        <v>968</v>
      </c>
      <c r="B969" s="1" t="s">
        <v>3505</v>
      </c>
      <c r="C969" s="1" t="s">
        <v>3505</v>
      </c>
      <c r="D969" s="1" t="s">
        <v>3985</v>
      </c>
      <c r="E969" s="1" t="s">
        <v>602</v>
      </c>
      <c r="F969" s="1" t="str">
        <f>VLOOKUP(Table715[[#This Row],[نام کارشناس دفتر فنی]],Table1[],3,0)</f>
        <v>کارشناس عمران،خدمات صنعتی و ترانسپورت</v>
      </c>
      <c r="G969" s="1" t="s">
        <v>63</v>
      </c>
      <c r="H969" s="1" t="str">
        <f>VLOOKUP(Table715[[#This Row],[نام شخص کارشناس نظارت]],Table1[],3,0)</f>
        <v>کارشناس عمران نظارت</v>
      </c>
      <c r="I969" s="1">
        <f>COUNTIF(Table2[کد سیستم],Table715[[#This Row],[کد سیستم]])</f>
        <v>1</v>
      </c>
    </row>
    <row r="970" spans="1:9" x14ac:dyDescent="0.25">
      <c r="A970" s="1">
        <v>969</v>
      </c>
      <c r="B970" s="1" t="s">
        <v>3507</v>
      </c>
      <c r="C970" s="1" t="s">
        <v>3507</v>
      </c>
      <c r="D970" s="1" t="s">
        <v>3985</v>
      </c>
      <c r="E970" s="1" t="s">
        <v>602</v>
      </c>
      <c r="F970" s="1" t="str">
        <f>VLOOKUP(Table715[[#This Row],[نام کارشناس دفتر فنی]],Table1[],3,0)</f>
        <v>کارشناس عمران،خدمات صنعتی و ترانسپورت</v>
      </c>
      <c r="G970" s="1" t="s">
        <v>63</v>
      </c>
      <c r="H970" s="1" t="str">
        <f>VLOOKUP(Table715[[#This Row],[نام شخص کارشناس نظارت]],Table1[],3,0)</f>
        <v>کارشناس عمران نظارت</v>
      </c>
      <c r="I970" s="1">
        <f>COUNTIF(Table2[کد سیستم],Table715[[#This Row],[کد سیستم]])</f>
        <v>1</v>
      </c>
    </row>
    <row r="971" spans="1:9" x14ac:dyDescent="0.25">
      <c r="A971" s="1">
        <v>970</v>
      </c>
      <c r="B971" s="1" t="s">
        <v>3509</v>
      </c>
      <c r="C971" s="1" t="s">
        <v>3509</v>
      </c>
      <c r="D971" s="1" t="s">
        <v>3985</v>
      </c>
      <c r="E971" s="1" t="s">
        <v>602</v>
      </c>
      <c r="F971" s="1" t="str">
        <f>VLOOKUP(Table715[[#This Row],[نام کارشناس دفتر فنی]],Table1[],3,0)</f>
        <v>کارشناس عمران،خدمات صنعتی و ترانسپورت</v>
      </c>
      <c r="G971" s="1" t="s">
        <v>63</v>
      </c>
      <c r="H971" s="1" t="str">
        <f>VLOOKUP(Table715[[#This Row],[نام شخص کارشناس نظارت]],Table1[],3,0)</f>
        <v>کارشناس عمران نظارت</v>
      </c>
      <c r="I971" s="1">
        <f>COUNTIF(Table2[کد سیستم],Table715[[#This Row],[کد سیستم]])</f>
        <v>1</v>
      </c>
    </row>
    <row r="972" spans="1:9" x14ac:dyDescent="0.25">
      <c r="A972" s="1">
        <v>971</v>
      </c>
      <c r="B972" s="1" t="s">
        <v>3511</v>
      </c>
      <c r="C972" s="1" t="s">
        <v>3511</v>
      </c>
      <c r="D972" s="1" t="s">
        <v>3985</v>
      </c>
      <c r="E972" s="1" t="s">
        <v>602</v>
      </c>
      <c r="F972" s="1" t="str">
        <f>VLOOKUP(Table715[[#This Row],[نام کارشناس دفتر فنی]],Table1[],3,0)</f>
        <v>کارشناس عمران،خدمات صنعتی و ترانسپورت</v>
      </c>
      <c r="G972" s="1" t="s">
        <v>63</v>
      </c>
      <c r="H972" s="1" t="str">
        <f>VLOOKUP(Table715[[#This Row],[نام شخص کارشناس نظارت]],Table1[],3,0)</f>
        <v>کارشناس عمران نظارت</v>
      </c>
      <c r="I972" s="1">
        <f>COUNTIF(Table2[کد سیستم],Table715[[#This Row],[کد سیستم]])</f>
        <v>1</v>
      </c>
    </row>
    <row r="973" spans="1:9" x14ac:dyDescent="0.25">
      <c r="A973" s="1">
        <v>972</v>
      </c>
      <c r="B973" s="1" t="s">
        <v>3513</v>
      </c>
      <c r="C973" s="1" t="s">
        <v>3513</v>
      </c>
      <c r="D973" s="1" t="s">
        <v>3985</v>
      </c>
      <c r="E973" s="1" t="s">
        <v>602</v>
      </c>
      <c r="F973" s="1" t="str">
        <f>VLOOKUP(Table715[[#This Row],[نام کارشناس دفتر فنی]],Table1[],3,0)</f>
        <v>کارشناس عمران،خدمات صنعتی و ترانسپورت</v>
      </c>
      <c r="G973" s="1" t="s">
        <v>63</v>
      </c>
      <c r="H973" s="1" t="str">
        <f>VLOOKUP(Table715[[#This Row],[نام شخص کارشناس نظارت]],Table1[],3,0)</f>
        <v>کارشناس عمران نظارت</v>
      </c>
      <c r="I973" s="1">
        <f>COUNTIF(Table2[کد سیستم],Table715[[#This Row],[کد سیستم]])</f>
        <v>1</v>
      </c>
    </row>
    <row r="974" spans="1:9" x14ac:dyDescent="0.25">
      <c r="A974" s="1">
        <v>973</v>
      </c>
      <c r="B974" s="1" t="s">
        <v>3515</v>
      </c>
      <c r="C974" s="1" t="s">
        <v>3515</v>
      </c>
      <c r="D974" s="1" t="s">
        <v>3985</v>
      </c>
      <c r="E974" s="1" t="s">
        <v>602</v>
      </c>
      <c r="F974" s="1" t="str">
        <f>VLOOKUP(Table715[[#This Row],[نام کارشناس دفتر فنی]],Table1[],3,0)</f>
        <v>کارشناس عمران،خدمات صنعتی و ترانسپورت</v>
      </c>
      <c r="G974" s="1" t="s">
        <v>63</v>
      </c>
      <c r="H974" s="1" t="str">
        <f>VLOOKUP(Table715[[#This Row],[نام شخص کارشناس نظارت]],Table1[],3,0)</f>
        <v>کارشناس عمران نظارت</v>
      </c>
      <c r="I974" s="1">
        <f>COUNTIF(Table2[کد سیستم],Table715[[#This Row],[کد سیستم]])</f>
        <v>1</v>
      </c>
    </row>
    <row r="975" spans="1:9" x14ac:dyDescent="0.25">
      <c r="A975" s="1">
        <v>974</v>
      </c>
      <c r="B975" s="1" t="s">
        <v>3517</v>
      </c>
      <c r="C975" s="1" t="s">
        <v>3517</v>
      </c>
      <c r="D975" s="1" t="s">
        <v>3985</v>
      </c>
      <c r="E975" s="1" t="s">
        <v>602</v>
      </c>
      <c r="F975" s="1" t="str">
        <f>VLOOKUP(Table715[[#This Row],[نام کارشناس دفتر فنی]],Table1[],3,0)</f>
        <v>کارشناس عمران،خدمات صنعتی و ترانسپورت</v>
      </c>
      <c r="G975" s="1" t="s">
        <v>63</v>
      </c>
      <c r="H975" s="1" t="str">
        <f>VLOOKUP(Table715[[#This Row],[نام شخص کارشناس نظارت]],Table1[],3,0)</f>
        <v>کارشناس عمران نظارت</v>
      </c>
      <c r="I975" s="1">
        <f>COUNTIF(Table2[کد سیستم],Table715[[#This Row],[کد سیستم]])</f>
        <v>1</v>
      </c>
    </row>
    <row r="976" spans="1:9" x14ac:dyDescent="0.25">
      <c r="A976" s="1">
        <v>975</v>
      </c>
      <c r="B976" s="1" t="s">
        <v>3519</v>
      </c>
      <c r="C976" s="1" t="s">
        <v>3519</v>
      </c>
      <c r="D976" s="1" t="s">
        <v>3985</v>
      </c>
      <c r="E976" s="1" t="s">
        <v>602</v>
      </c>
      <c r="F976" s="1" t="str">
        <f>VLOOKUP(Table715[[#This Row],[نام کارشناس دفتر فنی]],Table1[],3,0)</f>
        <v>کارشناس عمران،خدمات صنعتی و ترانسپورت</v>
      </c>
      <c r="G976" s="1" t="s">
        <v>63</v>
      </c>
      <c r="H976" s="1" t="str">
        <f>VLOOKUP(Table715[[#This Row],[نام شخص کارشناس نظارت]],Table1[],3,0)</f>
        <v>کارشناس عمران نظارت</v>
      </c>
      <c r="I976" s="1">
        <f>COUNTIF(Table2[کد سیستم],Table715[[#This Row],[کد سیستم]])</f>
        <v>1</v>
      </c>
    </row>
    <row r="977" spans="1:9" x14ac:dyDescent="0.25">
      <c r="A977" s="1">
        <v>976</v>
      </c>
      <c r="B977" s="1" t="s">
        <v>3521</v>
      </c>
      <c r="C977" s="1" t="s">
        <v>3521</v>
      </c>
      <c r="D977" s="1" t="s">
        <v>3985</v>
      </c>
      <c r="E977" s="1" t="s">
        <v>602</v>
      </c>
      <c r="F977" s="1" t="str">
        <f>VLOOKUP(Table715[[#This Row],[نام کارشناس دفتر فنی]],Table1[],3,0)</f>
        <v>کارشناس عمران،خدمات صنعتی و ترانسپورت</v>
      </c>
      <c r="G977" s="1" t="s">
        <v>63</v>
      </c>
      <c r="H977" s="1" t="str">
        <f>VLOOKUP(Table715[[#This Row],[نام شخص کارشناس نظارت]],Table1[],3,0)</f>
        <v>کارشناس عمران نظارت</v>
      </c>
      <c r="I977" s="1">
        <f>COUNTIF(Table2[کد سیستم],Table715[[#This Row],[کد سیستم]])</f>
        <v>1</v>
      </c>
    </row>
    <row r="978" spans="1:9" x14ac:dyDescent="0.25">
      <c r="A978" s="1">
        <v>977</v>
      </c>
      <c r="B978" s="1" t="s">
        <v>3523</v>
      </c>
      <c r="C978" s="1" t="s">
        <v>3523</v>
      </c>
      <c r="D978" s="1" t="s">
        <v>3985</v>
      </c>
      <c r="E978" s="1" t="s">
        <v>602</v>
      </c>
      <c r="F978" s="1" t="str">
        <f>VLOOKUP(Table715[[#This Row],[نام کارشناس دفتر فنی]],Table1[],3,0)</f>
        <v>کارشناس عمران،خدمات صنعتی و ترانسپورت</v>
      </c>
      <c r="G978" s="1" t="s">
        <v>63</v>
      </c>
      <c r="H978" s="1" t="str">
        <f>VLOOKUP(Table715[[#This Row],[نام شخص کارشناس نظارت]],Table1[],3,0)</f>
        <v>کارشناس عمران نظارت</v>
      </c>
      <c r="I978" s="1">
        <f>COUNTIF(Table2[کد سیستم],Table715[[#This Row],[کد سیستم]])</f>
        <v>1</v>
      </c>
    </row>
    <row r="979" spans="1:9" x14ac:dyDescent="0.25">
      <c r="A979" s="1">
        <v>978</v>
      </c>
      <c r="B979" s="1" t="s">
        <v>3525</v>
      </c>
      <c r="C979" s="1" t="s">
        <v>3525</v>
      </c>
      <c r="D979" s="1" t="s">
        <v>3985</v>
      </c>
      <c r="E979" s="1" t="s">
        <v>602</v>
      </c>
      <c r="F979" s="1" t="str">
        <f>VLOOKUP(Table715[[#This Row],[نام کارشناس دفتر فنی]],Table1[],3,0)</f>
        <v>کارشناس عمران،خدمات صنعتی و ترانسپورت</v>
      </c>
      <c r="G979" s="1" t="s">
        <v>63</v>
      </c>
      <c r="H979" s="1" t="str">
        <f>VLOOKUP(Table715[[#This Row],[نام شخص کارشناس نظارت]],Table1[],3,0)</f>
        <v>کارشناس عمران نظارت</v>
      </c>
      <c r="I979" s="1">
        <f>COUNTIF(Table2[کد سیستم],Table715[[#This Row],[کد سیستم]])</f>
        <v>1</v>
      </c>
    </row>
    <row r="980" spans="1:9" x14ac:dyDescent="0.25">
      <c r="A980" s="1">
        <v>979</v>
      </c>
      <c r="B980" s="1" t="s">
        <v>3527</v>
      </c>
      <c r="C980" s="1" t="s">
        <v>3527</v>
      </c>
      <c r="D980" s="1" t="s">
        <v>3985</v>
      </c>
      <c r="E980" s="1" t="s">
        <v>602</v>
      </c>
      <c r="F980" s="1" t="str">
        <f>VLOOKUP(Table715[[#This Row],[نام کارشناس دفتر فنی]],Table1[],3,0)</f>
        <v>کارشناس عمران،خدمات صنعتی و ترانسپورت</v>
      </c>
      <c r="G980" s="1" t="s">
        <v>63</v>
      </c>
      <c r="H980" s="1" t="str">
        <f>VLOOKUP(Table715[[#This Row],[نام شخص کارشناس نظارت]],Table1[],3,0)</f>
        <v>کارشناس عمران نظارت</v>
      </c>
      <c r="I980" s="1">
        <f>COUNTIF(Table2[کد سیستم],Table715[[#This Row],[کد سیستم]])</f>
        <v>1</v>
      </c>
    </row>
    <row r="981" spans="1:9" x14ac:dyDescent="0.25">
      <c r="A981" s="1">
        <v>980</v>
      </c>
      <c r="B981" s="1" t="s">
        <v>3529</v>
      </c>
      <c r="C981" s="1" t="s">
        <v>3529</v>
      </c>
      <c r="D981" s="1" t="s">
        <v>3985</v>
      </c>
      <c r="E981" s="1" t="s">
        <v>602</v>
      </c>
      <c r="F981" s="1" t="str">
        <f>VLOOKUP(Table715[[#This Row],[نام کارشناس دفتر فنی]],Table1[],3,0)</f>
        <v>کارشناس عمران،خدمات صنعتی و ترانسپورت</v>
      </c>
      <c r="G981" s="1" t="s">
        <v>63</v>
      </c>
      <c r="H981" s="1" t="str">
        <f>VLOOKUP(Table715[[#This Row],[نام شخص کارشناس نظارت]],Table1[],3,0)</f>
        <v>کارشناس عمران نظارت</v>
      </c>
      <c r="I981" s="1">
        <f>COUNTIF(Table2[کد سیستم],Table715[[#This Row],[کد سیستم]])</f>
        <v>1</v>
      </c>
    </row>
    <row r="982" spans="1:9" x14ac:dyDescent="0.25">
      <c r="A982" s="1">
        <v>981</v>
      </c>
      <c r="B982" s="1" t="s">
        <v>3531</v>
      </c>
      <c r="C982" s="1" t="s">
        <v>3531</v>
      </c>
      <c r="D982" s="1" t="s">
        <v>3985</v>
      </c>
      <c r="E982" s="1" t="s">
        <v>602</v>
      </c>
      <c r="F982" s="1" t="str">
        <f>VLOOKUP(Table715[[#This Row],[نام کارشناس دفتر فنی]],Table1[],3,0)</f>
        <v>کارشناس عمران،خدمات صنعتی و ترانسپورت</v>
      </c>
      <c r="G982" s="1" t="s">
        <v>63</v>
      </c>
      <c r="H982" s="1" t="str">
        <f>VLOOKUP(Table715[[#This Row],[نام شخص کارشناس نظارت]],Table1[],3,0)</f>
        <v>کارشناس عمران نظارت</v>
      </c>
      <c r="I982" s="1">
        <f>COUNTIF(Table2[کد سیستم],Table715[[#This Row],[کد سیستم]])</f>
        <v>1</v>
      </c>
    </row>
    <row r="983" spans="1:9" x14ac:dyDescent="0.25">
      <c r="A983" s="1">
        <v>982</v>
      </c>
      <c r="B983" s="1" t="s">
        <v>3533</v>
      </c>
      <c r="C983" s="1" t="s">
        <v>3533</v>
      </c>
      <c r="D983" s="1" t="s">
        <v>3985</v>
      </c>
      <c r="E983" s="1" t="s">
        <v>602</v>
      </c>
      <c r="F983" s="1" t="str">
        <f>VLOOKUP(Table715[[#This Row],[نام کارشناس دفتر فنی]],Table1[],3,0)</f>
        <v>کارشناس عمران،خدمات صنعتی و ترانسپورت</v>
      </c>
      <c r="G983" s="1" t="s">
        <v>63</v>
      </c>
      <c r="H983" s="1" t="str">
        <f>VLOOKUP(Table715[[#This Row],[نام شخص کارشناس نظارت]],Table1[],3,0)</f>
        <v>کارشناس عمران نظارت</v>
      </c>
      <c r="I983" s="1">
        <f>COUNTIF(Table2[کد سیستم],Table715[[#This Row],[کد سیستم]])</f>
        <v>1</v>
      </c>
    </row>
    <row r="984" spans="1:9" x14ac:dyDescent="0.25">
      <c r="A984" s="1">
        <v>983</v>
      </c>
      <c r="B984" s="1" t="s">
        <v>3535</v>
      </c>
      <c r="C984" s="1" t="s">
        <v>3535</v>
      </c>
      <c r="D984" s="1" t="s">
        <v>3985</v>
      </c>
      <c r="E984" s="1" t="s">
        <v>602</v>
      </c>
      <c r="F984" s="1" t="str">
        <f>VLOOKUP(Table715[[#This Row],[نام کارشناس دفتر فنی]],Table1[],3,0)</f>
        <v>کارشناس عمران،خدمات صنعتی و ترانسپورت</v>
      </c>
      <c r="G984" s="1" t="s">
        <v>63</v>
      </c>
      <c r="H984" s="1" t="str">
        <f>VLOOKUP(Table715[[#This Row],[نام شخص کارشناس نظارت]],Table1[],3,0)</f>
        <v>کارشناس عمران نظارت</v>
      </c>
      <c r="I984" s="1">
        <f>COUNTIF(Table2[کد سیستم],Table715[[#This Row],[کد سیستم]])</f>
        <v>1</v>
      </c>
    </row>
    <row r="985" spans="1:9" x14ac:dyDescent="0.25">
      <c r="A985" s="1">
        <v>984</v>
      </c>
      <c r="B985" s="1" t="s">
        <v>3537</v>
      </c>
      <c r="C985" s="1" t="s">
        <v>3537</v>
      </c>
      <c r="D985" s="1" t="s">
        <v>3985</v>
      </c>
      <c r="E985" s="1" t="s">
        <v>602</v>
      </c>
      <c r="F985" s="1" t="str">
        <f>VLOOKUP(Table715[[#This Row],[نام کارشناس دفتر فنی]],Table1[],3,0)</f>
        <v>کارشناس عمران،خدمات صنعتی و ترانسپورت</v>
      </c>
      <c r="G985" s="1" t="s">
        <v>63</v>
      </c>
      <c r="H985" s="1" t="str">
        <f>VLOOKUP(Table715[[#This Row],[نام شخص کارشناس نظارت]],Table1[],3,0)</f>
        <v>کارشناس عمران نظارت</v>
      </c>
      <c r="I985" s="1">
        <f>COUNTIF(Table2[کد سیستم],Table715[[#This Row],[کد سیستم]])</f>
        <v>1</v>
      </c>
    </row>
    <row r="986" spans="1:9" x14ac:dyDescent="0.25">
      <c r="A986" s="1">
        <v>985</v>
      </c>
      <c r="B986" s="1" t="s">
        <v>3539</v>
      </c>
      <c r="C986" s="1" t="s">
        <v>3539</v>
      </c>
      <c r="D986" s="1" t="s">
        <v>3985</v>
      </c>
      <c r="E986" s="1" t="s">
        <v>602</v>
      </c>
      <c r="F986" s="1" t="str">
        <f>VLOOKUP(Table715[[#This Row],[نام کارشناس دفتر فنی]],Table1[],3,0)</f>
        <v>کارشناس عمران،خدمات صنعتی و ترانسپورت</v>
      </c>
      <c r="G986" s="1" t="s">
        <v>63</v>
      </c>
      <c r="H986" s="1" t="str">
        <f>VLOOKUP(Table715[[#This Row],[نام شخص کارشناس نظارت]],Table1[],3,0)</f>
        <v>کارشناس عمران نظارت</v>
      </c>
      <c r="I986" s="1">
        <f>COUNTIF(Table2[کد سیستم],Table715[[#This Row],[کد سیستم]])</f>
        <v>1</v>
      </c>
    </row>
    <row r="987" spans="1:9" x14ac:dyDescent="0.25">
      <c r="A987" s="1">
        <v>986</v>
      </c>
      <c r="B987" s="1" t="s">
        <v>3541</v>
      </c>
      <c r="C987" s="1" t="s">
        <v>3541</v>
      </c>
      <c r="D987" s="1" t="s">
        <v>3985</v>
      </c>
      <c r="E987" s="1" t="s">
        <v>602</v>
      </c>
      <c r="F987" s="1" t="str">
        <f>VLOOKUP(Table715[[#This Row],[نام کارشناس دفتر فنی]],Table1[],3,0)</f>
        <v>کارشناس عمران،خدمات صنعتی و ترانسپورت</v>
      </c>
      <c r="G987" s="1" t="s">
        <v>63</v>
      </c>
      <c r="H987" s="1" t="str">
        <f>VLOOKUP(Table715[[#This Row],[نام شخص کارشناس نظارت]],Table1[],3,0)</f>
        <v>کارشناس عمران نظارت</v>
      </c>
      <c r="I987" s="1">
        <f>COUNTIF(Table2[کد سیستم],Table715[[#This Row],[کد سیستم]])</f>
        <v>1</v>
      </c>
    </row>
    <row r="988" spans="1:9" x14ac:dyDescent="0.25">
      <c r="A988" s="1">
        <v>987</v>
      </c>
      <c r="B988" s="1" t="s">
        <v>3543</v>
      </c>
      <c r="C988" s="1" t="s">
        <v>3543</v>
      </c>
      <c r="D988" s="1" t="s">
        <v>3985</v>
      </c>
      <c r="E988" s="1" t="s">
        <v>602</v>
      </c>
      <c r="F988" s="1" t="str">
        <f>VLOOKUP(Table715[[#This Row],[نام کارشناس دفتر فنی]],Table1[],3,0)</f>
        <v>کارشناس عمران،خدمات صنعتی و ترانسپورت</v>
      </c>
      <c r="G988" s="1" t="s">
        <v>63</v>
      </c>
      <c r="H988" s="1" t="str">
        <f>VLOOKUP(Table715[[#This Row],[نام شخص کارشناس نظارت]],Table1[],3,0)</f>
        <v>کارشناس عمران نظارت</v>
      </c>
      <c r="I988" s="1">
        <f>COUNTIF(Table2[کد سیستم],Table715[[#This Row],[کد سیستم]])</f>
        <v>1</v>
      </c>
    </row>
    <row r="989" spans="1:9" x14ac:dyDescent="0.25">
      <c r="A989" s="1">
        <v>988</v>
      </c>
      <c r="B989" s="1" t="s">
        <v>3545</v>
      </c>
      <c r="C989" s="1" t="s">
        <v>3545</v>
      </c>
      <c r="D989" s="1" t="s">
        <v>3985</v>
      </c>
      <c r="E989" s="1" t="s">
        <v>602</v>
      </c>
      <c r="F989" s="1" t="str">
        <f>VLOOKUP(Table715[[#This Row],[نام کارشناس دفتر فنی]],Table1[],3,0)</f>
        <v>کارشناس عمران،خدمات صنعتی و ترانسپورت</v>
      </c>
      <c r="G989" s="1" t="s">
        <v>63</v>
      </c>
      <c r="H989" s="1" t="str">
        <f>VLOOKUP(Table715[[#This Row],[نام شخص کارشناس نظارت]],Table1[],3,0)</f>
        <v>کارشناس عمران نظارت</v>
      </c>
      <c r="I989" s="1">
        <f>COUNTIF(Table2[کد سیستم],Table715[[#This Row],[کد سیستم]])</f>
        <v>1</v>
      </c>
    </row>
    <row r="990" spans="1:9" x14ac:dyDescent="0.25">
      <c r="A990" s="1">
        <v>989</v>
      </c>
      <c r="B990" s="1" t="s">
        <v>3547</v>
      </c>
      <c r="C990" s="1" t="s">
        <v>3547</v>
      </c>
      <c r="D990" s="1" t="s">
        <v>3985</v>
      </c>
      <c r="E990" s="1" t="s">
        <v>602</v>
      </c>
      <c r="F990" s="1" t="str">
        <f>VLOOKUP(Table715[[#This Row],[نام کارشناس دفتر فنی]],Table1[],3,0)</f>
        <v>کارشناس عمران،خدمات صنعتی و ترانسپورت</v>
      </c>
      <c r="G990" s="1" t="s">
        <v>63</v>
      </c>
      <c r="H990" s="1" t="str">
        <f>VLOOKUP(Table715[[#This Row],[نام شخص کارشناس نظارت]],Table1[],3,0)</f>
        <v>کارشناس عمران نظارت</v>
      </c>
      <c r="I990" s="1">
        <f>COUNTIF(Table2[کد سیستم],Table715[[#This Row],[کد سیستم]])</f>
        <v>1</v>
      </c>
    </row>
    <row r="991" spans="1:9" x14ac:dyDescent="0.25">
      <c r="A991" s="1">
        <v>990</v>
      </c>
      <c r="B991" s="1" t="s">
        <v>3549</v>
      </c>
      <c r="C991" s="1" t="s">
        <v>3549</v>
      </c>
      <c r="D991" s="1" t="s">
        <v>3985</v>
      </c>
      <c r="E991" s="1" t="s">
        <v>602</v>
      </c>
      <c r="F991" s="1" t="str">
        <f>VLOOKUP(Table715[[#This Row],[نام کارشناس دفتر فنی]],Table1[],3,0)</f>
        <v>کارشناس عمران،خدمات صنعتی و ترانسپورت</v>
      </c>
      <c r="G991" s="1" t="s">
        <v>63</v>
      </c>
      <c r="H991" s="1" t="str">
        <f>VLOOKUP(Table715[[#This Row],[نام شخص کارشناس نظارت]],Table1[],3,0)</f>
        <v>کارشناس عمران نظارت</v>
      </c>
      <c r="I991" s="1">
        <f>COUNTIF(Table2[کد سیستم],Table715[[#This Row],[کد سیستم]])</f>
        <v>1</v>
      </c>
    </row>
    <row r="992" spans="1:9" x14ac:dyDescent="0.25">
      <c r="A992" s="1">
        <v>991</v>
      </c>
      <c r="B992" s="1" t="s">
        <v>3551</v>
      </c>
      <c r="C992" s="1" t="s">
        <v>3551</v>
      </c>
      <c r="D992" s="1" t="s">
        <v>3985</v>
      </c>
      <c r="E992" s="1" t="s">
        <v>602</v>
      </c>
      <c r="F992" s="1" t="str">
        <f>VLOOKUP(Table715[[#This Row],[نام کارشناس دفتر فنی]],Table1[],3,0)</f>
        <v>کارشناس عمران،خدمات صنعتی و ترانسپورت</v>
      </c>
      <c r="G992" s="1" t="s">
        <v>63</v>
      </c>
      <c r="H992" s="1" t="str">
        <f>VLOOKUP(Table715[[#This Row],[نام شخص کارشناس نظارت]],Table1[],3,0)</f>
        <v>کارشناس عمران نظارت</v>
      </c>
      <c r="I992" s="1">
        <f>COUNTIF(Table2[کد سیستم],Table715[[#This Row],[کد سیستم]])</f>
        <v>1</v>
      </c>
    </row>
    <row r="993" spans="1:9" x14ac:dyDescent="0.25">
      <c r="A993" s="1">
        <v>992</v>
      </c>
      <c r="B993" s="1" t="s">
        <v>3553</v>
      </c>
      <c r="C993" s="1" t="s">
        <v>3553</v>
      </c>
      <c r="D993" s="1" t="s">
        <v>3985</v>
      </c>
      <c r="E993" s="1" t="s">
        <v>602</v>
      </c>
      <c r="F993" s="1" t="str">
        <f>VLOOKUP(Table715[[#This Row],[نام کارشناس دفتر فنی]],Table1[],3,0)</f>
        <v>کارشناس عمران،خدمات صنعتی و ترانسپورت</v>
      </c>
      <c r="G993" s="1" t="s">
        <v>63</v>
      </c>
      <c r="H993" s="1" t="str">
        <f>VLOOKUP(Table715[[#This Row],[نام شخص کارشناس نظارت]],Table1[],3,0)</f>
        <v>کارشناس عمران نظارت</v>
      </c>
      <c r="I993" s="1">
        <f>COUNTIF(Table2[کد سیستم],Table715[[#This Row],[کد سیستم]])</f>
        <v>1</v>
      </c>
    </row>
    <row r="994" spans="1:9" x14ac:dyDescent="0.25">
      <c r="A994" s="1">
        <v>993</v>
      </c>
      <c r="B994" s="1" t="s">
        <v>3555</v>
      </c>
      <c r="C994" s="1" t="s">
        <v>3555</v>
      </c>
      <c r="D994" s="1" t="s">
        <v>3985</v>
      </c>
      <c r="E994" s="1" t="s">
        <v>602</v>
      </c>
      <c r="F994" s="1" t="str">
        <f>VLOOKUP(Table715[[#This Row],[نام کارشناس دفتر فنی]],Table1[],3,0)</f>
        <v>کارشناس عمران،خدمات صنعتی و ترانسپورت</v>
      </c>
      <c r="G994" s="1" t="s">
        <v>63</v>
      </c>
      <c r="H994" s="1" t="str">
        <f>VLOOKUP(Table715[[#This Row],[نام شخص کارشناس نظارت]],Table1[],3,0)</f>
        <v>کارشناس عمران نظارت</v>
      </c>
      <c r="I994" s="1">
        <f>COUNTIF(Table2[کد سیستم],Table715[[#This Row],[کد سیستم]])</f>
        <v>1</v>
      </c>
    </row>
    <row r="995" spans="1:9" x14ac:dyDescent="0.25">
      <c r="A995" s="1">
        <v>994</v>
      </c>
      <c r="B995" s="1" t="s">
        <v>3557</v>
      </c>
      <c r="C995" s="1" t="s">
        <v>3557</v>
      </c>
      <c r="D995" s="1" t="s">
        <v>3985</v>
      </c>
      <c r="E995" s="1" t="s">
        <v>602</v>
      </c>
      <c r="F995" s="1" t="str">
        <f>VLOOKUP(Table715[[#This Row],[نام کارشناس دفتر فنی]],Table1[],3,0)</f>
        <v>کارشناس عمران،خدمات صنعتی و ترانسپورت</v>
      </c>
      <c r="G995" s="1" t="s">
        <v>63</v>
      </c>
      <c r="H995" s="1" t="str">
        <f>VLOOKUP(Table715[[#This Row],[نام شخص کارشناس نظارت]],Table1[],3,0)</f>
        <v>کارشناس عمران نظارت</v>
      </c>
      <c r="I995" s="1">
        <f>COUNTIF(Table2[کد سیستم],Table715[[#This Row],[کد سیستم]])</f>
        <v>1</v>
      </c>
    </row>
    <row r="996" spans="1:9" x14ac:dyDescent="0.25">
      <c r="A996" s="1">
        <v>995</v>
      </c>
      <c r="B996" s="1" t="s">
        <v>3559</v>
      </c>
      <c r="C996" s="1" t="s">
        <v>3559</v>
      </c>
      <c r="D996" s="1" t="s">
        <v>3985</v>
      </c>
      <c r="E996" s="1" t="s">
        <v>602</v>
      </c>
      <c r="F996" s="1" t="str">
        <f>VLOOKUP(Table715[[#This Row],[نام کارشناس دفتر فنی]],Table1[],3,0)</f>
        <v>کارشناس عمران،خدمات صنعتی و ترانسپورت</v>
      </c>
      <c r="G996" s="1" t="s">
        <v>63</v>
      </c>
      <c r="H996" s="1" t="str">
        <f>VLOOKUP(Table715[[#This Row],[نام شخص کارشناس نظارت]],Table1[],3,0)</f>
        <v>کارشناس عمران نظارت</v>
      </c>
      <c r="I996" s="1">
        <f>COUNTIF(Table2[کد سیستم],Table715[[#This Row],[کد سیستم]])</f>
        <v>1</v>
      </c>
    </row>
    <row r="997" spans="1:9" x14ac:dyDescent="0.25">
      <c r="A997" s="1">
        <v>996</v>
      </c>
      <c r="B997" s="1" t="s">
        <v>3561</v>
      </c>
      <c r="C997" s="1" t="s">
        <v>3561</v>
      </c>
      <c r="D997" s="1" t="s">
        <v>3985</v>
      </c>
      <c r="E997" s="1" t="s">
        <v>602</v>
      </c>
      <c r="F997" s="1" t="str">
        <f>VLOOKUP(Table715[[#This Row],[نام کارشناس دفتر فنی]],Table1[],3,0)</f>
        <v>کارشناس عمران،خدمات صنعتی و ترانسپورت</v>
      </c>
      <c r="G997" s="1" t="s">
        <v>63</v>
      </c>
      <c r="H997" s="1" t="str">
        <f>VLOOKUP(Table715[[#This Row],[نام شخص کارشناس نظارت]],Table1[],3,0)</f>
        <v>کارشناس عمران نظارت</v>
      </c>
      <c r="I997" s="1">
        <f>COUNTIF(Table2[کد سیستم],Table715[[#This Row],[کد سیستم]])</f>
        <v>1</v>
      </c>
    </row>
    <row r="998" spans="1:9" x14ac:dyDescent="0.25">
      <c r="A998" s="1">
        <v>997</v>
      </c>
      <c r="B998" s="1" t="s">
        <v>3563</v>
      </c>
      <c r="C998" s="1" t="s">
        <v>3563</v>
      </c>
      <c r="D998" s="1" t="s">
        <v>3985</v>
      </c>
      <c r="E998" s="1" t="s">
        <v>602</v>
      </c>
      <c r="F998" s="1" t="str">
        <f>VLOOKUP(Table715[[#This Row],[نام کارشناس دفتر فنی]],Table1[],3,0)</f>
        <v>کارشناس عمران،خدمات صنعتی و ترانسپورت</v>
      </c>
      <c r="G998" s="1" t="s">
        <v>63</v>
      </c>
      <c r="H998" s="1" t="str">
        <f>VLOOKUP(Table715[[#This Row],[نام شخص کارشناس نظارت]],Table1[],3,0)</f>
        <v>کارشناس عمران نظارت</v>
      </c>
      <c r="I998" s="1">
        <f>COUNTIF(Table2[کد سیستم],Table715[[#This Row],[کد سیستم]])</f>
        <v>1</v>
      </c>
    </row>
    <row r="999" spans="1:9" x14ac:dyDescent="0.25">
      <c r="A999" s="1">
        <v>998</v>
      </c>
      <c r="B999" s="1" t="s">
        <v>3565</v>
      </c>
      <c r="C999" s="1" t="s">
        <v>3565</v>
      </c>
      <c r="D999" s="1" t="s">
        <v>3985</v>
      </c>
      <c r="E999" s="1" t="s">
        <v>602</v>
      </c>
      <c r="F999" s="1" t="str">
        <f>VLOOKUP(Table715[[#This Row],[نام کارشناس دفتر فنی]],Table1[],3,0)</f>
        <v>کارشناس عمران،خدمات صنعتی و ترانسپورت</v>
      </c>
      <c r="G999" s="1" t="s">
        <v>63</v>
      </c>
      <c r="H999" s="1" t="str">
        <f>VLOOKUP(Table715[[#This Row],[نام شخص کارشناس نظارت]],Table1[],3,0)</f>
        <v>کارشناس عمران نظارت</v>
      </c>
      <c r="I999" s="1">
        <f>COUNTIF(Table2[کد سیستم],Table715[[#This Row],[کد سیستم]])</f>
        <v>1</v>
      </c>
    </row>
    <row r="1000" spans="1:9" x14ac:dyDescent="0.25">
      <c r="A1000" s="1">
        <v>999</v>
      </c>
      <c r="B1000" s="1" t="s">
        <v>3567</v>
      </c>
      <c r="C1000" s="1" t="s">
        <v>3567</v>
      </c>
      <c r="D1000" s="1" t="s">
        <v>3985</v>
      </c>
      <c r="E1000" s="1" t="s">
        <v>602</v>
      </c>
      <c r="F1000" s="1" t="str">
        <f>VLOOKUP(Table715[[#This Row],[نام کارشناس دفتر فنی]],Table1[],3,0)</f>
        <v>کارشناس عمران،خدمات صنعتی و ترانسپورت</v>
      </c>
      <c r="G1000" s="1" t="s">
        <v>63</v>
      </c>
      <c r="H1000" s="1" t="str">
        <f>VLOOKUP(Table715[[#This Row],[نام شخص کارشناس نظارت]],Table1[],3,0)</f>
        <v>کارشناس عمران نظارت</v>
      </c>
      <c r="I1000" s="1">
        <f>COUNTIF(Table2[کد سیستم],Table715[[#This Row],[کد سیستم]])</f>
        <v>1</v>
      </c>
    </row>
    <row r="1001" spans="1:9" x14ac:dyDescent="0.25">
      <c r="A1001" s="1">
        <v>1000</v>
      </c>
      <c r="B1001" s="1" t="s">
        <v>3569</v>
      </c>
      <c r="C1001" s="1" t="s">
        <v>3569</v>
      </c>
      <c r="D1001" s="1" t="s">
        <v>3985</v>
      </c>
      <c r="E1001" s="1" t="s">
        <v>602</v>
      </c>
      <c r="F1001" s="1" t="str">
        <f>VLOOKUP(Table715[[#This Row],[نام کارشناس دفتر فنی]],Table1[],3,0)</f>
        <v>کارشناس عمران،خدمات صنعتی و ترانسپورت</v>
      </c>
      <c r="G1001" s="1" t="s">
        <v>63</v>
      </c>
      <c r="H1001" s="1" t="str">
        <f>VLOOKUP(Table715[[#This Row],[نام شخص کارشناس نظارت]],Table1[],3,0)</f>
        <v>کارشناس عمران نظارت</v>
      </c>
      <c r="I1001" s="1">
        <f>COUNTIF(Table2[کد سیستم],Table715[[#This Row],[کد سیستم]])</f>
        <v>1</v>
      </c>
    </row>
    <row r="1002" spans="1:9" x14ac:dyDescent="0.25">
      <c r="A1002" s="1">
        <v>1001</v>
      </c>
      <c r="B1002" s="1" t="s">
        <v>3571</v>
      </c>
      <c r="C1002" s="1" t="s">
        <v>3571</v>
      </c>
      <c r="D1002" s="1" t="s">
        <v>3985</v>
      </c>
      <c r="E1002" s="1" t="s">
        <v>602</v>
      </c>
      <c r="F1002" s="1" t="str">
        <f>VLOOKUP(Table715[[#This Row],[نام کارشناس دفتر فنی]],Table1[],3,0)</f>
        <v>کارشناس عمران،خدمات صنعتی و ترانسپورت</v>
      </c>
      <c r="G1002" s="1" t="s">
        <v>63</v>
      </c>
      <c r="H1002" s="1" t="str">
        <f>VLOOKUP(Table715[[#This Row],[نام شخص کارشناس نظارت]],Table1[],3,0)</f>
        <v>کارشناس عمران نظارت</v>
      </c>
      <c r="I1002" s="1">
        <f>COUNTIF(Table2[کد سیستم],Table715[[#This Row],[کد سیستم]])</f>
        <v>1</v>
      </c>
    </row>
    <row r="1003" spans="1:9" x14ac:dyDescent="0.25">
      <c r="A1003" s="1">
        <v>1002</v>
      </c>
      <c r="B1003" s="1" t="s">
        <v>3573</v>
      </c>
      <c r="C1003" s="1" t="s">
        <v>3573</v>
      </c>
      <c r="D1003" s="1" t="s">
        <v>3985</v>
      </c>
      <c r="E1003" s="1" t="s">
        <v>602</v>
      </c>
      <c r="F1003" s="1" t="str">
        <f>VLOOKUP(Table715[[#This Row],[نام کارشناس دفتر فنی]],Table1[],3,0)</f>
        <v>کارشناس عمران،خدمات صنعتی و ترانسپورت</v>
      </c>
      <c r="G1003" s="1" t="s">
        <v>63</v>
      </c>
      <c r="H1003" s="1" t="str">
        <f>VLOOKUP(Table715[[#This Row],[نام شخص کارشناس نظارت]],Table1[],3,0)</f>
        <v>کارشناس عمران نظارت</v>
      </c>
      <c r="I1003" s="1">
        <f>COUNTIF(Table2[کد سیستم],Table715[[#This Row],[کد سیستم]])</f>
        <v>1</v>
      </c>
    </row>
    <row r="1004" spans="1:9" x14ac:dyDescent="0.25">
      <c r="A1004" s="1">
        <v>1003</v>
      </c>
      <c r="B1004" s="1" t="s">
        <v>3575</v>
      </c>
      <c r="C1004" s="1" t="s">
        <v>3575</v>
      </c>
      <c r="D1004" s="1" t="s">
        <v>3985</v>
      </c>
      <c r="E1004" s="1" t="s">
        <v>602</v>
      </c>
      <c r="F1004" s="1" t="str">
        <f>VLOOKUP(Table715[[#This Row],[نام کارشناس دفتر فنی]],Table1[],3,0)</f>
        <v>کارشناس عمران،خدمات صنعتی و ترانسپورت</v>
      </c>
      <c r="G1004" s="1" t="s">
        <v>63</v>
      </c>
      <c r="H1004" s="1" t="str">
        <f>VLOOKUP(Table715[[#This Row],[نام شخص کارشناس نظارت]],Table1[],3,0)</f>
        <v>کارشناس عمران نظارت</v>
      </c>
      <c r="I1004" s="1">
        <f>COUNTIF(Table2[کد سیستم],Table715[[#This Row],[کد سیستم]])</f>
        <v>1</v>
      </c>
    </row>
    <row r="1005" spans="1:9" x14ac:dyDescent="0.25">
      <c r="A1005" s="1">
        <v>1004</v>
      </c>
      <c r="B1005" s="1" t="s">
        <v>3577</v>
      </c>
      <c r="C1005" s="1" t="s">
        <v>3577</v>
      </c>
      <c r="D1005" s="1" t="s">
        <v>3985</v>
      </c>
      <c r="E1005" s="1" t="s">
        <v>602</v>
      </c>
      <c r="F1005" s="1" t="str">
        <f>VLOOKUP(Table715[[#This Row],[نام کارشناس دفتر فنی]],Table1[],3,0)</f>
        <v>کارشناس عمران،خدمات صنعتی و ترانسپورت</v>
      </c>
      <c r="G1005" s="1" t="s">
        <v>63</v>
      </c>
      <c r="H1005" s="1" t="str">
        <f>VLOOKUP(Table715[[#This Row],[نام شخص کارشناس نظارت]],Table1[],3,0)</f>
        <v>کارشناس عمران نظارت</v>
      </c>
      <c r="I1005" s="1">
        <f>COUNTIF(Table2[کد سیستم],Table715[[#This Row],[کد سیستم]])</f>
        <v>1</v>
      </c>
    </row>
    <row r="1006" spans="1:9" x14ac:dyDescent="0.25">
      <c r="A1006" s="1">
        <v>1005</v>
      </c>
      <c r="B1006" s="1" t="s">
        <v>3579</v>
      </c>
      <c r="C1006" s="1" t="s">
        <v>3579</v>
      </c>
      <c r="D1006" s="1" t="s">
        <v>3985</v>
      </c>
      <c r="E1006" s="1" t="s">
        <v>602</v>
      </c>
      <c r="F1006" s="1" t="str">
        <f>VLOOKUP(Table715[[#This Row],[نام کارشناس دفتر فنی]],Table1[],3,0)</f>
        <v>کارشناس عمران،خدمات صنعتی و ترانسپورت</v>
      </c>
      <c r="G1006" s="1" t="s">
        <v>63</v>
      </c>
      <c r="H1006" s="1" t="str">
        <f>VLOOKUP(Table715[[#This Row],[نام شخص کارشناس نظارت]],Table1[],3,0)</f>
        <v>کارشناس عمران نظارت</v>
      </c>
      <c r="I1006" s="1">
        <f>COUNTIF(Table2[کد سیستم],Table715[[#This Row],[کد سیستم]])</f>
        <v>1</v>
      </c>
    </row>
    <row r="1007" spans="1:9" x14ac:dyDescent="0.25">
      <c r="A1007" s="1">
        <v>1006</v>
      </c>
      <c r="B1007" s="1" t="s">
        <v>3581</v>
      </c>
      <c r="C1007" s="1" t="s">
        <v>3581</v>
      </c>
      <c r="D1007" s="1" t="s">
        <v>3985</v>
      </c>
      <c r="E1007" s="1" t="s">
        <v>602</v>
      </c>
      <c r="F1007" s="1" t="str">
        <f>VLOOKUP(Table715[[#This Row],[نام کارشناس دفتر فنی]],Table1[],3,0)</f>
        <v>کارشناس عمران،خدمات صنعتی و ترانسپورت</v>
      </c>
      <c r="G1007" s="1" t="s">
        <v>63</v>
      </c>
      <c r="H1007" s="1" t="str">
        <f>VLOOKUP(Table715[[#This Row],[نام شخص کارشناس نظارت]],Table1[],3,0)</f>
        <v>کارشناس عمران نظارت</v>
      </c>
      <c r="I1007" s="1">
        <f>COUNTIF(Table2[کد سیستم],Table715[[#This Row],[کد سیستم]])</f>
        <v>1</v>
      </c>
    </row>
    <row r="1008" spans="1:9" x14ac:dyDescent="0.25">
      <c r="A1008" s="1">
        <v>1007</v>
      </c>
      <c r="B1008" s="1" t="s">
        <v>3583</v>
      </c>
      <c r="C1008" s="1" t="s">
        <v>3583</v>
      </c>
      <c r="D1008" s="1" t="s">
        <v>3985</v>
      </c>
      <c r="E1008" s="1" t="s">
        <v>602</v>
      </c>
      <c r="F1008" s="1" t="str">
        <f>VLOOKUP(Table715[[#This Row],[نام کارشناس دفتر فنی]],Table1[],3,0)</f>
        <v>کارشناس عمران،خدمات صنعتی و ترانسپورت</v>
      </c>
      <c r="G1008" s="1" t="s">
        <v>63</v>
      </c>
      <c r="H1008" s="1" t="str">
        <f>VLOOKUP(Table715[[#This Row],[نام شخص کارشناس نظارت]],Table1[],3,0)</f>
        <v>کارشناس عمران نظارت</v>
      </c>
      <c r="I1008" s="1">
        <f>COUNTIF(Table2[کد سیستم],Table715[[#This Row],[کد سیستم]])</f>
        <v>1</v>
      </c>
    </row>
    <row r="1009" spans="1:9" x14ac:dyDescent="0.25">
      <c r="A1009" s="1">
        <v>1008</v>
      </c>
      <c r="B1009" s="1" t="s">
        <v>3585</v>
      </c>
      <c r="C1009" s="1" t="s">
        <v>3585</v>
      </c>
      <c r="D1009" s="1" t="s">
        <v>3985</v>
      </c>
      <c r="E1009" s="1" t="s">
        <v>602</v>
      </c>
      <c r="F1009" s="1" t="str">
        <f>VLOOKUP(Table715[[#This Row],[نام کارشناس دفتر فنی]],Table1[],3,0)</f>
        <v>کارشناس عمران،خدمات صنعتی و ترانسپورت</v>
      </c>
      <c r="G1009" s="1" t="s">
        <v>63</v>
      </c>
      <c r="H1009" s="1" t="str">
        <f>VLOOKUP(Table715[[#This Row],[نام شخص کارشناس نظارت]],Table1[],3,0)</f>
        <v>کارشناس عمران نظارت</v>
      </c>
      <c r="I1009" s="1">
        <f>COUNTIF(Table2[کد سیستم],Table715[[#This Row],[کد سیستم]])</f>
        <v>1</v>
      </c>
    </row>
    <row r="1010" spans="1:9" x14ac:dyDescent="0.25">
      <c r="A1010" s="1">
        <v>1009</v>
      </c>
      <c r="B1010" s="1" t="s">
        <v>3587</v>
      </c>
      <c r="C1010" s="1" t="s">
        <v>3587</v>
      </c>
      <c r="D1010" s="1" t="s">
        <v>3985</v>
      </c>
      <c r="E1010" s="1" t="s">
        <v>602</v>
      </c>
      <c r="F1010" s="1" t="str">
        <f>VLOOKUP(Table715[[#This Row],[نام کارشناس دفتر فنی]],Table1[],3,0)</f>
        <v>کارشناس عمران،خدمات صنعتی و ترانسپورت</v>
      </c>
      <c r="G1010" s="1" t="s">
        <v>63</v>
      </c>
      <c r="H1010" s="1" t="str">
        <f>VLOOKUP(Table715[[#This Row],[نام شخص کارشناس نظارت]],Table1[],3,0)</f>
        <v>کارشناس عمران نظارت</v>
      </c>
      <c r="I1010" s="1">
        <f>COUNTIF(Table2[کد سیستم],Table715[[#This Row],[کد سیستم]])</f>
        <v>1</v>
      </c>
    </row>
    <row r="1011" spans="1:9" x14ac:dyDescent="0.25">
      <c r="A1011" s="1">
        <v>1010</v>
      </c>
      <c r="B1011" s="1" t="s">
        <v>3589</v>
      </c>
      <c r="C1011" s="1" t="s">
        <v>3589</v>
      </c>
      <c r="D1011" s="1" t="s">
        <v>3985</v>
      </c>
      <c r="E1011" s="1" t="s">
        <v>602</v>
      </c>
      <c r="F1011" s="1" t="str">
        <f>VLOOKUP(Table715[[#This Row],[نام کارشناس دفتر فنی]],Table1[],3,0)</f>
        <v>کارشناس عمران،خدمات صنعتی و ترانسپورت</v>
      </c>
      <c r="G1011" s="1" t="s">
        <v>63</v>
      </c>
      <c r="H1011" s="1" t="str">
        <f>VLOOKUP(Table715[[#This Row],[نام شخص کارشناس نظارت]],Table1[],3,0)</f>
        <v>کارشناس عمران نظارت</v>
      </c>
      <c r="I1011" s="1">
        <f>COUNTIF(Table2[کد سیستم],Table715[[#This Row],[کد سیستم]])</f>
        <v>1</v>
      </c>
    </row>
    <row r="1012" spans="1:9" x14ac:dyDescent="0.25">
      <c r="A1012" s="1">
        <v>1011</v>
      </c>
      <c r="B1012" s="1" t="s">
        <v>3591</v>
      </c>
      <c r="C1012" s="1" t="s">
        <v>3591</v>
      </c>
      <c r="D1012" s="1" t="s">
        <v>3985</v>
      </c>
      <c r="E1012" s="1" t="s">
        <v>602</v>
      </c>
      <c r="F1012" s="1" t="str">
        <f>VLOOKUP(Table715[[#This Row],[نام کارشناس دفتر فنی]],Table1[],3,0)</f>
        <v>کارشناس عمران،خدمات صنعتی و ترانسپورت</v>
      </c>
      <c r="G1012" s="1" t="s">
        <v>63</v>
      </c>
      <c r="H1012" s="1" t="str">
        <f>VLOOKUP(Table715[[#This Row],[نام شخص کارشناس نظارت]],Table1[],3,0)</f>
        <v>کارشناس عمران نظارت</v>
      </c>
      <c r="I1012" s="1">
        <f>COUNTIF(Table2[کد سیستم],Table715[[#This Row],[کد سیستم]])</f>
        <v>1</v>
      </c>
    </row>
    <row r="1013" spans="1:9" x14ac:dyDescent="0.25">
      <c r="A1013" s="1">
        <v>1012</v>
      </c>
      <c r="B1013" s="1" t="s">
        <v>3593</v>
      </c>
      <c r="C1013" s="1" t="s">
        <v>3594</v>
      </c>
      <c r="D1013" s="1" t="s">
        <v>3985</v>
      </c>
      <c r="E1013" s="1" t="s">
        <v>602</v>
      </c>
      <c r="F1013" s="1" t="str">
        <f>VLOOKUP(Table715[[#This Row],[نام کارشناس دفتر فنی]],Table1[],3,0)</f>
        <v>کارشناس عمران،خدمات صنعتی و ترانسپورت</v>
      </c>
      <c r="G1013" s="1" t="s">
        <v>63</v>
      </c>
      <c r="H1013" s="1" t="str">
        <f>VLOOKUP(Table715[[#This Row],[نام شخص کارشناس نظارت]],Table1[],3,0)</f>
        <v>کارشناس عمران نظارت</v>
      </c>
      <c r="I1013" s="1">
        <f>COUNTIF(Table2[کد سیستم],Table715[[#This Row],[کد سیستم]])</f>
        <v>1</v>
      </c>
    </row>
    <row r="1014" spans="1:9" x14ac:dyDescent="0.25">
      <c r="A1014" s="1">
        <v>1013</v>
      </c>
      <c r="B1014" s="1" t="s">
        <v>3596</v>
      </c>
      <c r="C1014" s="1" t="s">
        <v>3596</v>
      </c>
      <c r="D1014" s="1" t="s">
        <v>3985</v>
      </c>
      <c r="E1014" s="1" t="s">
        <v>602</v>
      </c>
      <c r="F1014" s="1" t="str">
        <f>VLOOKUP(Table715[[#This Row],[نام کارشناس دفتر فنی]],Table1[],3,0)</f>
        <v>کارشناس عمران،خدمات صنعتی و ترانسپورت</v>
      </c>
      <c r="G1014" s="1" t="s">
        <v>63</v>
      </c>
      <c r="H1014" s="1" t="str">
        <f>VLOOKUP(Table715[[#This Row],[نام شخص کارشناس نظارت]],Table1[],3,0)</f>
        <v>کارشناس عمران نظارت</v>
      </c>
      <c r="I1014" s="1">
        <f>COUNTIF(Table2[کد سیستم],Table715[[#This Row],[کد سیستم]])</f>
        <v>1</v>
      </c>
    </row>
    <row r="1015" spans="1:9" x14ac:dyDescent="0.25">
      <c r="A1015" s="1">
        <v>1014</v>
      </c>
      <c r="B1015" s="1" t="s">
        <v>3598</v>
      </c>
      <c r="C1015" s="1" t="s">
        <v>3598</v>
      </c>
      <c r="D1015" s="1" t="s">
        <v>3985</v>
      </c>
      <c r="E1015" s="1" t="s">
        <v>602</v>
      </c>
      <c r="F1015" s="1" t="str">
        <f>VLOOKUP(Table715[[#This Row],[نام کارشناس دفتر فنی]],Table1[],3,0)</f>
        <v>کارشناس عمران،خدمات صنعتی و ترانسپورت</v>
      </c>
      <c r="G1015" s="1" t="s">
        <v>63</v>
      </c>
      <c r="H1015" s="1" t="str">
        <f>VLOOKUP(Table715[[#This Row],[نام شخص کارشناس نظارت]],Table1[],3,0)</f>
        <v>کارشناس عمران نظارت</v>
      </c>
      <c r="I1015" s="1">
        <f>COUNTIF(Table2[کد سیستم],Table715[[#This Row],[کد سیستم]])</f>
        <v>1</v>
      </c>
    </row>
    <row r="1016" spans="1:9" x14ac:dyDescent="0.25">
      <c r="A1016" s="1">
        <v>1015</v>
      </c>
      <c r="B1016" s="1" t="s">
        <v>3600</v>
      </c>
      <c r="C1016" s="1" t="s">
        <v>3600</v>
      </c>
      <c r="D1016" s="1" t="s">
        <v>3985</v>
      </c>
      <c r="E1016" s="1" t="s">
        <v>602</v>
      </c>
      <c r="F1016" s="1" t="str">
        <f>VLOOKUP(Table715[[#This Row],[نام کارشناس دفتر فنی]],Table1[],3,0)</f>
        <v>کارشناس عمران،خدمات صنعتی و ترانسپورت</v>
      </c>
      <c r="G1016" s="1" t="s">
        <v>63</v>
      </c>
      <c r="H1016" s="1" t="str">
        <f>VLOOKUP(Table715[[#This Row],[نام شخص کارشناس نظارت]],Table1[],3,0)</f>
        <v>کارشناس عمران نظارت</v>
      </c>
      <c r="I1016" s="1">
        <f>COUNTIF(Table2[کد سیستم],Table715[[#This Row],[کد سیستم]])</f>
        <v>1</v>
      </c>
    </row>
    <row r="1017" spans="1:9" x14ac:dyDescent="0.25">
      <c r="A1017" s="1">
        <v>1016</v>
      </c>
      <c r="B1017" s="1" t="s">
        <v>3602</v>
      </c>
      <c r="C1017" s="1" t="s">
        <v>3602</v>
      </c>
      <c r="D1017" s="1" t="s">
        <v>3985</v>
      </c>
      <c r="E1017" s="1" t="s">
        <v>602</v>
      </c>
      <c r="F1017" s="1" t="str">
        <f>VLOOKUP(Table715[[#This Row],[نام کارشناس دفتر فنی]],Table1[],3,0)</f>
        <v>کارشناس عمران،خدمات صنعتی و ترانسپورت</v>
      </c>
      <c r="G1017" s="1" t="s">
        <v>63</v>
      </c>
      <c r="H1017" s="1" t="str">
        <f>VLOOKUP(Table715[[#This Row],[نام شخص کارشناس نظارت]],Table1[],3,0)</f>
        <v>کارشناس عمران نظارت</v>
      </c>
      <c r="I1017" s="1">
        <f>COUNTIF(Table2[کد سیستم],Table715[[#This Row],[کد سیستم]])</f>
        <v>1</v>
      </c>
    </row>
    <row r="1018" spans="1:9" x14ac:dyDescent="0.25">
      <c r="A1018" s="1">
        <v>1017</v>
      </c>
      <c r="B1018" s="1" t="s">
        <v>3604</v>
      </c>
      <c r="C1018" s="1" t="s">
        <v>3604</v>
      </c>
      <c r="D1018" s="1" t="s">
        <v>3985</v>
      </c>
      <c r="E1018" s="1" t="s">
        <v>602</v>
      </c>
      <c r="F1018" s="1" t="str">
        <f>VLOOKUP(Table715[[#This Row],[نام کارشناس دفتر فنی]],Table1[],3,0)</f>
        <v>کارشناس عمران،خدمات صنعتی و ترانسپورت</v>
      </c>
      <c r="G1018" s="1" t="s">
        <v>63</v>
      </c>
      <c r="H1018" s="1" t="str">
        <f>VLOOKUP(Table715[[#This Row],[نام شخص کارشناس نظارت]],Table1[],3,0)</f>
        <v>کارشناس عمران نظارت</v>
      </c>
      <c r="I1018" s="1">
        <f>COUNTIF(Table2[کد سیستم],Table715[[#This Row],[کد سیستم]])</f>
        <v>1</v>
      </c>
    </row>
    <row r="1019" spans="1:9" x14ac:dyDescent="0.25">
      <c r="A1019" s="1">
        <v>1018</v>
      </c>
      <c r="B1019" s="1" t="s">
        <v>3606</v>
      </c>
      <c r="C1019" s="1" t="s">
        <v>3606</v>
      </c>
      <c r="D1019" s="1" t="s">
        <v>3985</v>
      </c>
      <c r="E1019" s="1" t="s">
        <v>602</v>
      </c>
      <c r="F1019" s="1" t="str">
        <f>VLOOKUP(Table715[[#This Row],[نام کارشناس دفتر فنی]],Table1[],3,0)</f>
        <v>کارشناس عمران،خدمات صنعتی و ترانسپورت</v>
      </c>
      <c r="G1019" s="1" t="s">
        <v>63</v>
      </c>
      <c r="H1019" s="1" t="str">
        <f>VLOOKUP(Table715[[#This Row],[نام شخص کارشناس نظارت]],Table1[],3,0)</f>
        <v>کارشناس عمران نظارت</v>
      </c>
      <c r="I1019" s="1">
        <f>COUNTIF(Table2[کد سیستم],Table715[[#This Row],[کد سیستم]])</f>
        <v>1</v>
      </c>
    </row>
    <row r="1020" spans="1:9" x14ac:dyDescent="0.25">
      <c r="A1020" s="1">
        <v>1019</v>
      </c>
      <c r="B1020" s="1" t="s">
        <v>3608</v>
      </c>
      <c r="C1020" s="1" t="s">
        <v>3608</v>
      </c>
      <c r="D1020" s="1" t="s">
        <v>3985</v>
      </c>
      <c r="E1020" s="1" t="s">
        <v>602</v>
      </c>
      <c r="F1020" s="1" t="str">
        <f>VLOOKUP(Table715[[#This Row],[نام کارشناس دفتر فنی]],Table1[],3,0)</f>
        <v>کارشناس عمران،خدمات صنعتی و ترانسپورت</v>
      </c>
      <c r="G1020" s="1" t="s">
        <v>63</v>
      </c>
      <c r="H1020" s="1" t="str">
        <f>VLOOKUP(Table715[[#This Row],[نام شخص کارشناس نظارت]],Table1[],3,0)</f>
        <v>کارشناس عمران نظارت</v>
      </c>
      <c r="I1020" s="1">
        <f>COUNTIF(Table2[کد سیستم],Table715[[#This Row],[کد سیستم]])</f>
        <v>1</v>
      </c>
    </row>
    <row r="1021" spans="1:9" x14ac:dyDescent="0.25">
      <c r="A1021" s="1">
        <v>1020</v>
      </c>
      <c r="B1021" s="1" t="s">
        <v>3610</v>
      </c>
      <c r="C1021" s="1" t="s">
        <v>3610</v>
      </c>
      <c r="D1021" s="1" t="s">
        <v>3985</v>
      </c>
      <c r="E1021" s="1" t="s">
        <v>602</v>
      </c>
      <c r="F1021" s="1" t="str">
        <f>VLOOKUP(Table715[[#This Row],[نام کارشناس دفتر فنی]],Table1[],3,0)</f>
        <v>کارشناس عمران،خدمات صنعتی و ترانسپورت</v>
      </c>
      <c r="G1021" s="1" t="s">
        <v>63</v>
      </c>
      <c r="H1021" s="1" t="str">
        <f>VLOOKUP(Table715[[#This Row],[نام شخص کارشناس نظارت]],Table1[],3,0)</f>
        <v>کارشناس عمران نظارت</v>
      </c>
      <c r="I1021" s="1">
        <f>COUNTIF(Table2[کد سیستم],Table715[[#This Row],[کد سیستم]])</f>
        <v>1</v>
      </c>
    </row>
    <row r="1022" spans="1:9" x14ac:dyDescent="0.25">
      <c r="A1022" s="1">
        <v>1021</v>
      </c>
      <c r="B1022" s="1" t="s">
        <v>3612</v>
      </c>
      <c r="C1022" s="1" t="s">
        <v>3612</v>
      </c>
      <c r="D1022" s="1" t="s">
        <v>3985</v>
      </c>
      <c r="E1022" s="1" t="s">
        <v>602</v>
      </c>
      <c r="F1022" s="1" t="str">
        <f>VLOOKUP(Table715[[#This Row],[نام کارشناس دفتر فنی]],Table1[],3,0)</f>
        <v>کارشناس عمران،خدمات صنعتی و ترانسپورت</v>
      </c>
      <c r="G1022" s="1" t="s">
        <v>63</v>
      </c>
      <c r="H1022" s="1" t="str">
        <f>VLOOKUP(Table715[[#This Row],[نام شخص کارشناس نظارت]],Table1[],3,0)</f>
        <v>کارشناس عمران نظارت</v>
      </c>
      <c r="I1022" s="1">
        <f>COUNTIF(Table2[کد سیستم],Table715[[#This Row],[کد سیستم]])</f>
        <v>1</v>
      </c>
    </row>
    <row r="1023" spans="1:9" x14ac:dyDescent="0.25">
      <c r="A1023" s="1">
        <v>1022</v>
      </c>
      <c r="B1023" s="1" t="s">
        <v>3614</v>
      </c>
      <c r="C1023" s="1" t="s">
        <v>3614</v>
      </c>
      <c r="D1023" s="1" t="s">
        <v>3985</v>
      </c>
      <c r="E1023" s="1" t="s">
        <v>602</v>
      </c>
      <c r="F1023" s="1" t="str">
        <f>VLOOKUP(Table715[[#This Row],[نام کارشناس دفتر فنی]],Table1[],3,0)</f>
        <v>کارشناس عمران،خدمات صنعتی و ترانسپورت</v>
      </c>
      <c r="G1023" s="1" t="s">
        <v>63</v>
      </c>
      <c r="H1023" s="1" t="str">
        <f>VLOOKUP(Table715[[#This Row],[نام شخص کارشناس نظارت]],Table1[],3,0)</f>
        <v>کارشناس عمران نظارت</v>
      </c>
      <c r="I1023" s="1">
        <f>COUNTIF(Table2[کد سیستم],Table715[[#This Row],[کد سیستم]])</f>
        <v>1</v>
      </c>
    </row>
    <row r="1024" spans="1:9" x14ac:dyDescent="0.25">
      <c r="A1024" s="1">
        <v>1023</v>
      </c>
      <c r="B1024" s="1" t="s">
        <v>3616</v>
      </c>
      <c r="C1024" s="1" t="s">
        <v>3616</v>
      </c>
      <c r="D1024" s="1" t="s">
        <v>3985</v>
      </c>
      <c r="E1024" s="1" t="s">
        <v>602</v>
      </c>
      <c r="F1024" s="1" t="str">
        <f>VLOOKUP(Table715[[#This Row],[نام کارشناس دفتر فنی]],Table1[],3,0)</f>
        <v>کارشناس عمران،خدمات صنعتی و ترانسپورت</v>
      </c>
      <c r="G1024" s="1" t="s">
        <v>63</v>
      </c>
      <c r="H1024" s="1" t="str">
        <f>VLOOKUP(Table715[[#This Row],[نام شخص کارشناس نظارت]],Table1[],3,0)</f>
        <v>کارشناس عمران نظارت</v>
      </c>
      <c r="I1024" s="1">
        <f>COUNTIF(Table2[کد سیستم],Table715[[#This Row],[کد سیستم]])</f>
        <v>1</v>
      </c>
    </row>
    <row r="1025" spans="1:9" x14ac:dyDescent="0.25">
      <c r="A1025" s="1">
        <v>1024</v>
      </c>
      <c r="B1025" s="1" t="s">
        <v>3618</v>
      </c>
      <c r="C1025" s="1" t="s">
        <v>3618</v>
      </c>
      <c r="D1025" s="1" t="s">
        <v>3985</v>
      </c>
      <c r="E1025" s="1" t="s">
        <v>602</v>
      </c>
      <c r="F1025" s="1" t="str">
        <f>VLOOKUP(Table715[[#This Row],[نام کارشناس دفتر فنی]],Table1[],3,0)</f>
        <v>کارشناس عمران،خدمات صنعتی و ترانسپورت</v>
      </c>
      <c r="G1025" s="1" t="s">
        <v>63</v>
      </c>
      <c r="H1025" s="1" t="str">
        <f>VLOOKUP(Table715[[#This Row],[نام شخص کارشناس نظارت]],Table1[],3,0)</f>
        <v>کارشناس عمران نظارت</v>
      </c>
      <c r="I1025" s="1">
        <f>COUNTIF(Table2[کد سیستم],Table715[[#This Row],[کد سیستم]])</f>
        <v>1</v>
      </c>
    </row>
    <row r="1026" spans="1:9" x14ac:dyDescent="0.25">
      <c r="A1026" s="1">
        <v>1025</v>
      </c>
      <c r="B1026" s="1" t="s">
        <v>3620</v>
      </c>
      <c r="C1026" s="1" t="s">
        <v>3620</v>
      </c>
      <c r="D1026" s="1" t="s">
        <v>3985</v>
      </c>
      <c r="E1026" s="1" t="s">
        <v>602</v>
      </c>
      <c r="F1026" s="1" t="str">
        <f>VLOOKUP(Table715[[#This Row],[نام کارشناس دفتر فنی]],Table1[],3,0)</f>
        <v>کارشناس عمران،خدمات صنعتی و ترانسپورت</v>
      </c>
      <c r="G1026" s="1" t="s">
        <v>63</v>
      </c>
      <c r="H1026" s="1" t="str">
        <f>VLOOKUP(Table715[[#This Row],[نام شخص کارشناس نظارت]],Table1[],3,0)</f>
        <v>کارشناس عمران نظارت</v>
      </c>
      <c r="I1026" s="1">
        <f>COUNTIF(Table2[کد سیستم],Table715[[#This Row],[کد سیستم]])</f>
        <v>1</v>
      </c>
    </row>
    <row r="1027" spans="1:9" x14ac:dyDescent="0.25">
      <c r="A1027" s="1">
        <v>1026</v>
      </c>
      <c r="B1027" s="1" t="s">
        <v>3622</v>
      </c>
      <c r="C1027" s="1" t="s">
        <v>3622</v>
      </c>
      <c r="D1027" s="1" t="s">
        <v>3985</v>
      </c>
      <c r="E1027" s="1" t="s">
        <v>602</v>
      </c>
      <c r="F1027" s="1" t="str">
        <f>VLOOKUP(Table715[[#This Row],[نام کارشناس دفتر فنی]],Table1[],3,0)</f>
        <v>کارشناس عمران،خدمات صنعتی و ترانسپورت</v>
      </c>
      <c r="G1027" s="1" t="s">
        <v>63</v>
      </c>
      <c r="H1027" s="1" t="str">
        <f>VLOOKUP(Table715[[#This Row],[نام شخص کارشناس نظارت]],Table1[],3,0)</f>
        <v>کارشناس عمران نظارت</v>
      </c>
      <c r="I1027" s="1">
        <f>COUNTIF(Table2[کد سیستم],Table715[[#This Row],[کد سیستم]])</f>
        <v>1</v>
      </c>
    </row>
    <row r="1028" spans="1:9" x14ac:dyDescent="0.25">
      <c r="A1028" s="1">
        <v>1027</v>
      </c>
      <c r="B1028" s="1" t="s">
        <v>3624</v>
      </c>
      <c r="C1028" s="1" t="s">
        <v>3624</v>
      </c>
      <c r="D1028" s="1" t="s">
        <v>3985</v>
      </c>
      <c r="E1028" s="1" t="s">
        <v>602</v>
      </c>
      <c r="F1028" s="1" t="str">
        <f>VLOOKUP(Table715[[#This Row],[نام کارشناس دفتر فنی]],Table1[],3,0)</f>
        <v>کارشناس عمران،خدمات صنعتی و ترانسپورت</v>
      </c>
      <c r="G1028" s="1" t="s">
        <v>63</v>
      </c>
      <c r="H1028" s="1" t="str">
        <f>VLOOKUP(Table715[[#This Row],[نام شخص کارشناس نظارت]],Table1[],3,0)</f>
        <v>کارشناس عمران نظارت</v>
      </c>
      <c r="I1028" s="1">
        <f>COUNTIF(Table2[کد سیستم],Table715[[#This Row],[کد سیستم]])</f>
        <v>1</v>
      </c>
    </row>
    <row r="1029" spans="1:9" x14ac:dyDescent="0.25">
      <c r="A1029" s="1">
        <v>1028</v>
      </c>
      <c r="B1029" s="1" t="s">
        <v>3626</v>
      </c>
      <c r="C1029" s="1" t="s">
        <v>3626</v>
      </c>
      <c r="D1029" s="1" t="s">
        <v>3985</v>
      </c>
      <c r="E1029" s="1" t="s">
        <v>602</v>
      </c>
      <c r="F1029" s="1" t="str">
        <f>VLOOKUP(Table715[[#This Row],[نام کارشناس دفتر فنی]],Table1[],3,0)</f>
        <v>کارشناس عمران،خدمات صنعتی و ترانسپورت</v>
      </c>
      <c r="G1029" s="1" t="s">
        <v>63</v>
      </c>
      <c r="H1029" s="1" t="str">
        <f>VLOOKUP(Table715[[#This Row],[نام شخص کارشناس نظارت]],Table1[],3,0)</f>
        <v>کارشناس عمران نظارت</v>
      </c>
      <c r="I1029" s="1">
        <f>COUNTIF(Table2[کد سیستم],Table715[[#This Row],[کد سیستم]])</f>
        <v>1</v>
      </c>
    </row>
    <row r="1030" spans="1:9" x14ac:dyDescent="0.25">
      <c r="A1030" s="1">
        <v>1029</v>
      </c>
      <c r="B1030" s="1" t="s">
        <v>3628</v>
      </c>
      <c r="C1030" s="1" t="s">
        <v>3628</v>
      </c>
      <c r="D1030" s="1" t="s">
        <v>3985</v>
      </c>
      <c r="E1030" s="1" t="s">
        <v>602</v>
      </c>
      <c r="F1030" s="1" t="str">
        <f>VLOOKUP(Table715[[#This Row],[نام کارشناس دفتر فنی]],Table1[],3,0)</f>
        <v>کارشناس عمران،خدمات صنعتی و ترانسپورت</v>
      </c>
      <c r="G1030" s="1" t="s">
        <v>63</v>
      </c>
      <c r="H1030" s="1" t="str">
        <f>VLOOKUP(Table715[[#This Row],[نام شخص کارشناس نظارت]],Table1[],3,0)</f>
        <v>کارشناس عمران نظارت</v>
      </c>
      <c r="I1030" s="1">
        <f>COUNTIF(Table2[کد سیستم],Table715[[#This Row],[کد سیستم]])</f>
        <v>1</v>
      </c>
    </row>
    <row r="1031" spans="1:9" x14ac:dyDescent="0.25">
      <c r="A1031" s="1">
        <v>1030</v>
      </c>
      <c r="B1031" s="1" t="s">
        <v>3630</v>
      </c>
      <c r="C1031" s="1" t="s">
        <v>3631</v>
      </c>
      <c r="D1031" s="1" t="s">
        <v>3985</v>
      </c>
      <c r="E1031" s="1" t="s">
        <v>602</v>
      </c>
      <c r="F1031" s="1" t="str">
        <f>VLOOKUP(Table715[[#This Row],[نام کارشناس دفتر فنی]],Table1[],3,0)</f>
        <v>کارشناس عمران،خدمات صنعتی و ترانسپورت</v>
      </c>
      <c r="G1031" s="1" t="s">
        <v>63</v>
      </c>
      <c r="H1031" s="1" t="str">
        <f>VLOOKUP(Table715[[#This Row],[نام شخص کارشناس نظارت]],Table1[],3,0)</f>
        <v>کارشناس عمران نظارت</v>
      </c>
      <c r="I1031" s="1">
        <f>COUNTIF(Table2[کد سیستم],Table715[[#This Row],[کد سیستم]])</f>
        <v>1</v>
      </c>
    </row>
    <row r="1032" spans="1:9" x14ac:dyDescent="0.25">
      <c r="A1032" s="1">
        <v>1031</v>
      </c>
      <c r="B1032" s="1" t="s">
        <v>3633</v>
      </c>
      <c r="C1032" s="1" t="s">
        <v>3633</v>
      </c>
      <c r="D1032" s="1" t="s">
        <v>3985</v>
      </c>
      <c r="E1032" s="1" t="s">
        <v>602</v>
      </c>
      <c r="F1032" s="1" t="str">
        <f>VLOOKUP(Table715[[#This Row],[نام کارشناس دفتر فنی]],Table1[],3,0)</f>
        <v>کارشناس عمران،خدمات صنعتی و ترانسپورت</v>
      </c>
      <c r="G1032" s="1" t="s">
        <v>63</v>
      </c>
      <c r="H1032" s="1" t="str">
        <f>VLOOKUP(Table715[[#This Row],[نام شخص کارشناس نظارت]],Table1[],3,0)</f>
        <v>کارشناس عمران نظارت</v>
      </c>
      <c r="I1032" s="1">
        <f>COUNTIF(Table2[کد سیستم],Table715[[#This Row],[کد سیستم]])</f>
        <v>1</v>
      </c>
    </row>
    <row r="1033" spans="1:9" x14ac:dyDescent="0.25">
      <c r="A1033" s="1">
        <v>1032</v>
      </c>
      <c r="B1033" s="1" t="s">
        <v>3635</v>
      </c>
      <c r="C1033" s="1" t="s">
        <v>3635</v>
      </c>
      <c r="D1033" s="1" t="s">
        <v>3985</v>
      </c>
      <c r="E1033" s="1" t="s">
        <v>602</v>
      </c>
      <c r="F1033" s="1" t="str">
        <f>VLOOKUP(Table715[[#This Row],[نام کارشناس دفتر فنی]],Table1[],3,0)</f>
        <v>کارشناس عمران،خدمات صنعتی و ترانسپورت</v>
      </c>
      <c r="G1033" s="1" t="s">
        <v>63</v>
      </c>
      <c r="H1033" s="1" t="str">
        <f>VLOOKUP(Table715[[#This Row],[نام شخص کارشناس نظارت]],Table1[],3,0)</f>
        <v>کارشناس عمران نظارت</v>
      </c>
      <c r="I1033" s="1">
        <f>COUNTIF(Table2[کد سیستم],Table715[[#This Row],[کد سیستم]])</f>
        <v>1</v>
      </c>
    </row>
    <row r="1034" spans="1:9" x14ac:dyDescent="0.25">
      <c r="A1034" s="1">
        <v>1033</v>
      </c>
      <c r="B1034" s="1" t="s">
        <v>3637</v>
      </c>
      <c r="C1034" s="1" t="s">
        <v>3637</v>
      </c>
      <c r="D1034" s="1" t="s">
        <v>3985</v>
      </c>
      <c r="E1034" s="1" t="s">
        <v>602</v>
      </c>
      <c r="F1034" s="1" t="str">
        <f>VLOOKUP(Table715[[#This Row],[نام کارشناس دفتر فنی]],Table1[],3,0)</f>
        <v>کارشناس عمران،خدمات صنعتی و ترانسپورت</v>
      </c>
      <c r="G1034" s="1" t="s">
        <v>63</v>
      </c>
      <c r="H1034" s="1" t="str">
        <f>VLOOKUP(Table715[[#This Row],[نام شخص کارشناس نظارت]],Table1[],3,0)</f>
        <v>کارشناس عمران نظارت</v>
      </c>
      <c r="I1034" s="1">
        <f>COUNTIF(Table2[کد سیستم],Table715[[#This Row],[کد سیستم]])</f>
        <v>1</v>
      </c>
    </row>
    <row r="1035" spans="1:9" x14ac:dyDescent="0.25">
      <c r="A1035" s="1">
        <v>1034</v>
      </c>
      <c r="B1035" s="1" t="s">
        <v>3639</v>
      </c>
      <c r="C1035" s="1" t="s">
        <v>3639</v>
      </c>
      <c r="D1035" s="1" t="s">
        <v>3985</v>
      </c>
      <c r="E1035" s="1" t="s">
        <v>602</v>
      </c>
      <c r="F1035" s="1" t="str">
        <f>VLOOKUP(Table715[[#This Row],[نام کارشناس دفتر فنی]],Table1[],3,0)</f>
        <v>کارشناس عمران،خدمات صنعتی و ترانسپورت</v>
      </c>
      <c r="G1035" s="1" t="s">
        <v>63</v>
      </c>
      <c r="H1035" s="1" t="str">
        <f>VLOOKUP(Table715[[#This Row],[نام شخص کارشناس نظارت]],Table1[],3,0)</f>
        <v>کارشناس عمران نظارت</v>
      </c>
      <c r="I1035" s="1">
        <f>COUNTIF(Table2[کد سیستم],Table715[[#This Row],[کد سیستم]])</f>
        <v>1</v>
      </c>
    </row>
    <row r="1036" spans="1:9" x14ac:dyDescent="0.25">
      <c r="A1036" s="1">
        <v>1035</v>
      </c>
      <c r="B1036" s="1" t="s">
        <v>3641</v>
      </c>
      <c r="C1036" s="1" t="s">
        <v>3641</v>
      </c>
      <c r="D1036" s="1" t="s">
        <v>3985</v>
      </c>
      <c r="E1036" s="1" t="s">
        <v>602</v>
      </c>
      <c r="F1036" s="1" t="str">
        <f>VLOOKUP(Table715[[#This Row],[نام کارشناس دفتر فنی]],Table1[],3,0)</f>
        <v>کارشناس عمران،خدمات صنعتی و ترانسپورت</v>
      </c>
      <c r="G1036" s="1" t="s">
        <v>63</v>
      </c>
      <c r="H1036" s="1" t="str">
        <f>VLOOKUP(Table715[[#This Row],[نام شخص کارشناس نظارت]],Table1[],3,0)</f>
        <v>کارشناس عمران نظارت</v>
      </c>
      <c r="I1036" s="1">
        <f>COUNTIF(Table2[کد سیستم],Table715[[#This Row],[کد سیستم]])</f>
        <v>1</v>
      </c>
    </row>
    <row r="1037" spans="1:9" x14ac:dyDescent="0.25">
      <c r="A1037" s="1">
        <v>1036</v>
      </c>
      <c r="B1037" s="1" t="s">
        <v>3643</v>
      </c>
      <c r="C1037" s="1" t="s">
        <v>3643</v>
      </c>
      <c r="D1037" s="1" t="s">
        <v>3985</v>
      </c>
      <c r="E1037" s="1" t="s">
        <v>602</v>
      </c>
      <c r="F1037" s="1" t="str">
        <f>VLOOKUP(Table715[[#This Row],[نام کارشناس دفتر فنی]],Table1[],3,0)</f>
        <v>کارشناس عمران،خدمات صنعتی و ترانسپورت</v>
      </c>
      <c r="G1037" s="1" t="s">
        <v>63</v>
      </c>
      <c r="H1037" s="1" t="str">
        <f>VLOOKUP(Table715[[#This Row],[نام شخص کارشناس نظارت]],Table1[],3,0)</f>
        <v>کارشناس عمران نظارت</v>
      </c>
      <c r="I1037" s="1">
        <f>COUNTIF(Table2[کد سیستم],Table715[[#This Row],[کد سیستم]])</f>
        <v>1</v>
      </c>
    </row>
    <row r="1038" spans="1:9" x14ac:dyDescent="0.25">
      <c r="A1038" s="1">
        <v>1037</v>
      </c>
      <c r="B1038" s="1" t="s">
        <v>3645</v>
      </c>
      <c r="C1038" s="1" t="s">
        <v>3645</v>
      </c>
      <c r="D1038" s="1" t="s">
        <v>3985</v>
      </c>
      <c r="E1038" s="1" t="s">
        <v>602</v>
      </c>
      <c r="F1038" s="1" t="str">
        <f>VLOOKUP(Table715[[#This Row],[نام کارشناس دفتر فنی]],Table1[],3,0)</f>
        <v>کارشناس عمران،خدمات صنعتی و ترانسپورت</v>
      </c>
      <c r="G1038" s="1" t="s">
        <v>63</v>
      </c>
      <c r="H1038" s="1" t="str">
        <f>VLOOKUP(Table715[[#This Row],[نام شخص کارشناس نظارت]],Table1[],3,0)</f>
        <v>کارشناس عمران نظارت</v>
      </c>
      <c r="I1038" s="1">
        <f>COUNTIF(Table2[کد سیستم],Table715[[#This Row],[کد سیستم]])</f>
        <v>1</v>
      </c>
    </row>
    <row r="1039" spans="1:9" x14ac:dyDescent="0.25">
      <c r="A1039" s="1">
        <v>1038</v>
      </c>
      <c r="B1039" s="1" t="s">
        <v>3647</v>
      </c>
      <c r="C1039" s="1" t="s">
        <v>3647</v>
      </c>
      <c r="D1039" s="1" t="s">
        <v>3985</v>
      </c>
      <c r="E1039" s="1" t="s">
        <v>602</v>
      </c>
      <c r="F1039" s="1" t="str">
        <f>VLOOKUP(Table715[[#This Row],[نام کارشناس دفتر فنی]],Table1[],3,0)</f>
        <v>کارشناس عمران،خدمات صنعتی و ترانسپورت</v>
      </c>
      <c r="G1039" s="1" t="s">
        <v>63</v>
      </c>
      <c r="H1039" s="1" t="str">
        <f>VLOOKUP(Table715[[#This Row],[نام شخص کارشناس نظارت]],Table1[],3,0)</f>
        <v>کارشناس عمران نظارت</v>
      </c>
      <c r="I1039" s="1">
        <f>COUNTIF(Table2[کد سیستم],Table715[[#This Row],[کد سیستم]])</f>
        <v>1</v>
      </c>
    </row>
    <row r="1040" spans="1:9" x14ac:dyDescent="0.25">
      <c r="A1040" s="1">
        <v>1039</v>
      </c>
      <c r="B1040" s="1" t="s">
        <v>3649</v>
      </c>
      <c r="C1040" s="1" t="s">
        <v>3649</v>
      </c>
      <c r="D1040" s="1" t="s">
        <v>3985</v>
      </c>
      <c r="E1040" s="1" t="s">
        <v>602</v>
      </c>
      <c r="F1040" s="1" t="str">
        <f>VLOOKUP(Table715[[#This Row],[نام کارشناس دفتر فنی]],Table1[],3,0)</f>
        <v>کارشناس عمران،خدمات صنعتی و ترانسپورت</v>
      </c>
      <c r="G1040" s="1" t="s">
        <v>63</v>
      </c>
      <c r="H1040" s="1" t="str">
        <f>VLOOKUP(Table715[[#This Row],[نام شخص کارشناس نظارت]],Table1[],3,0)</f>
        <v>کارشناس عمران نظارت</v>
      </c>
      <c r="I1040" s="1">
        <f>COUNTIF(Table2[کد سیستم],Table715[[#This Row],[کد سیستم]])</f>
        <v>1</v>
      </c>
    </row>
    <row r="1041" spans="1:9" x14ac:dyDescent="0.25">
      <c r="A1041" s="1">
        <v>1040</v>
      </c>
      <c r="B1041" s="1" t="s">
        <v>3651</v>
      </c>
      <c r="C1041" s="1" t="s">
        <v>3651</v>
      </c>
      <c r="D1041" s="1" t="s">
        <v>3985</v>
      </c>
      <c r="E1041" s="1" t="s">
        <v>602</v>
      </c>
      <c r="F1041" s="1" t="str">
        <f>VLOOKUP(Table715[[#This Row],[نام کارشناس دفتر فنی]],Table1[],3,0)</f>
        <v>کارشناس عمران،خدمات صنعتی و ترانسپورت</v>
      </c>
      <c r="G1041" s="1" t="s">
        <v>63</v>
      </c>
      <c r="H1041" s="1" t="str">
        <f>VLOOKUP(Table715[[#This Row],[نام شخص کارشناس نظارت]],Table1[],3,0)</f>
        <v>کارشناس عمران نظارت</v>
      </c>
      <c r="I1041" s="1">
        <f>COUNTIF(Table2[کد سیستم],Table715[[#This Row],[کد سیستم]])</f>
        <v>1</v>
      </c>
    </row>
    <row r="1042" spans="1:9" x14ac:dyDescent="0.25">
      <c r="A1042" s="1">
        <v>1041</v>
      </c>
      <c r="B1042" s="1" t="s">
        <v>3653</v>
      </c>
      <c r="C1042" s="1" t="s">
        <v>3653</v>
      </c>
      <c r="D1042" s="1" t="s">
        <v>3985</v>
      </c>
      <c r="E1042" s="1" t="s">
        <v>602</v>
      </c>
      <c r="F1042" s="1" t="str">
        <f>VLOOKUP(Table715[[#This Row],[نام کارشناس دفتر فنی]],Table1[],3,0)</f>
        <v>کارشناس عمران،خدمات صنعتی و ترانسپورت</v>
      </c>
      <c r="G1042" s="1" t="s">
        <v>63</v>
      </c>
      <c r="H1042" s="1" t="str">
        <f>VLOOKUP(Table715[[#This Row],[نام شخص کارشناس نظارت]],Table1[],3,0)</f>
        <v>کارشناس عمران نظارت</v>
      </c>
      <c r="I1042" s="1">
        <f>COUNTIF(Table2[کد سیستم],Table715[[#This Row],[کد سیستم]])</f>
        <v>1</v>
      </c>
    </row>
    <row r="1043" spans="1:9" x14ac:dyDescent="0.25">
      <c r="A1043" s="1">
        <v>1042</v>
      </c>
      <c r="B1043" s="1" t="s">
        <v>3655</v>
      </c>
      <c r="C1043" s="1" t="s">
        <v>3655</v>
      </c>
      <c r="D1043" s="1" t="s">
        <v>3985</v>
      </c>
      <c r="E1043" s="1" t="s">
        <v>602</v>
      </c>
      <c r="F1043" s="1" t="str">
        <f>VLOOKUP(Table715[[#This Row],[نام کارشناس دفتر فنی]],Table1[],3,0)</f>
        <v>کارشناس عمران،خدمات صنعتی و ترانسپورت</v>
      </c>
      <c r="G1043" s="1" t="s">
        <v>63</v>
      </c>
      <c r="H1043" s="1" t="str">
        <f>VLOOKUP(Table715[[#This Row],[نام شخص کارشناس نظارت]],Table1[],3,0)</f>
        <v>کارشناس عمران نظارت</v>
      </c>
      <c r="I1043" s="1">
        <f>COUNTIF(Table2[کد سیستم],Table715[[#This Row],[کد سیستم]])</f>
        <v>1</v>
      </c>
    </row>
    <row r="1044" spans="1:9" x14ac:dyDescent="0.25">
      <c r="A1044" s="1">
        <v>1043</v>
      </c>
      <c r="B1044" s="1" t="s">
        <v>3657</v>
      </c>
      <c r="C1044" s="1" t="s">
        <v>3657</v>
      </c>
      <c r="D1044" s="1" t="s">
        <v>3985</v>
      </c>
      <c r="E1044" s="1" t="s">
        <v>602</v>
      </c>
      <c r="F1044" s="1" t="str">
        <f>VLOOKUP(Table715[[#This Row],[نام کارشناس دفتر فنی]],Table1[],3,0)</f>
        <v>کارشناس عمران،خدمات صنعتی و ترانسپورت</v>
      </c>
      <c r="G1044" s="1" t="s">
        <v>63</v>
      </c>
      <c r="H1044" s="1" t="str">
        <f>VLOOKUP(Table715[[#This Row],[نام شخص کارشناس نظارت]],Table1[],3,0)</f>
        <v>کارشناس عمران نظارت</v>
      </c>
      <c r="I1044" s="1">
        <f>COUNTIF(Table2[کد سیستم],Table715[[#This Row],[کد سیستم]])</f>
        <v>1</v>
      </c>
    </row>
    <row r="1045" spans="1:9" x14ac:dyDescent="0.25">
      <c r="A1045" s="1">
        <v>1044</v>
      </c>
      <c r="B1045" s="1" t="s">
        <v>3659</v>
      </c>
      <c r="C1045" s="1" t="s">
        <v>3659</v>
      </c>
      <c r="D1045" s="1" t="s">
        <v>3985</v>
      </c>
      <c r="E1045" s="1" t="s">
        <v>602</v>
      </c>
      <c r="F1045" s="1" t="str">
        <f>VLOOKUP(Table715[[#This Row],[نام کارشناس دفتر فنی]],Table1[],3,0)</f>
        <v>کارشناس عمران،خدمات صنعتی و ترانسپورت</v>
      </c>
      <c r="G1045" s="1" t="s">
        <v>63</v>
      </c>
      <c r="H1045" s="1" t="str">
        <f>VLOOKUP(Table715[[#This Row],[نام شخص کارشناس نظارت]],Table1[],3,0)</f>
        <v>کارشناس عمران نظارت</v>
      </c>
      <c r="I1045" s="1">
        <f>COUNTIF(Table2[کد سیستم],Table715[[#This Row],[کد سیستم]])</f>
        <v>1</v>
      </c>
    </row>
    <row r="1046" spans="1:9" x14ac:dyDescent="0.25">
      <c r="A1046" s="1">
        <v>1045</v>
      </c>
      <c r="B1046" s="1" t="s">
        <v>3661</v>
      </c>
      <c r="C1046" s="1" t="s">
        <v>3661</v>
      </c>
      <c r="D1046" s="1" t="s">
        <v>3985</v>
      </c>
      <c r="E1046" s="1" t="s">
        <v>602</v>
      </c>
      <c r="F1046" s="1" t="str">
        <f>VLOOKUP(Table715[[#This Row],[نام کارشناس دفتر فنی]],Table1[],3,0)</f>
        <v>کارشناس عمران،خدمات صنعتی و ترانسپورت</v>
      </c>
      <c r="G1046" s="1" t="s">
        <v>63</v>
      </c>
      <c r="H1046" s="1" t="str">
        <f>VLOOKUP(Table715[[#This Row],[نام شخص کارشناس نظارت]],Table1[],3,0)</f>
        <v>کارشناس عمران نظارت</v>
      </c>
      <c r="I1046" s="1">
        <f>COUNTIF(Table2[کد سیستم],Table715[[#This Row],[کد سیستم]])</f>
        <v>1</v>
      </c>
    </row>
    <row r="1047" spans="1:9" x14ac:dyDescent="0.25">
      <c r="A1047" s="1">
        <v>1046</v>
      </c>
      <c r="B1047" s="1" t="s">
        <v>3663</v>
      </c>
      <c r="C1047" s="1" t="s">
        <v>3663</v>
      </c>
      <c r="D1047" s="1" t="s">
        <v>3985</v>
      </c>
      <c r="E1047" s="1" t="s">
        <v>602</v>
      </c>
      <c r="F1047" s="1" t="str">
        <f>VLOOKUP(Table715[[#This Row],[نام کارشناس دفتر فنی]],Table1[],3,0)</f>
        <v>کارشناس عمران،خدمات صنعتی و ترانسپورت</v>
      </c>
      <c r="G1047" s="1" t="s">
        <v>63</v>
      </c>
      <c r="H1047" s="1" t="str">
        <f>VLOOKUP(Table715[[#This Row],[نام شخص کارشناس نظارت]],Table1[],3,0)</f>
        <v>کارشناس عمران نظارت</v>
      </c>
      <c r="I1047" s="1">
        <f>COUNTIF(Table2[کد سیستم],Table715[[#This Row],[کد سیستم]])</f>
        <v>1</v>
      </c>
    </row>
    <row r="1048" spans="1:9" x14ac:dyDescent="0.25">
      <c r="A1048" s="1">
        <v>1047</v>
      </c>
      <c r="B1048" s="1" t="s">
        <v>3665</v>
      </c>
      <c r="C1048" s="1" t="s">
        <v>3665</v>
      </c>
      <c r="D1048" s="1" t="s">
        <v>3985</v>
      </c>
      <c r="E1048" s="1" t="s">
        <v>602</v>
      </c>
      <c r="F1048" s="1" t="str">
        <f>VLOOKUP(Table715[[#This Row],[نام کارشناس دفتر فنی]],Table1[],3,0)</f>
        <v>کارشناس عمران،خدمات صنعتی و ترانسپورت</v>
      </c>
      <c r="G1048" s="1" t="s">
        <v>63</v>
      </c>
      <c r="H1048" s="1" t="str">
        <f>VLOOKUP(Table715[[#This Row],[نام شخص کارشناس نظارت]],Table1[],3,0)</f>
        <v>کارشناس عمران نظارت</v>
      </c>
      <c r="I1048" s="1">
        <f>COUNTIF(Table2[کد سیستم],Table715[[#This Row],[کد سیستم]])</f>
        <v>1</v>
      </c>
    </row>
    <row r="1049" spans="1:9" x14ac:dyDescent="0.25">
      <c r="A1049" s="1">
        <v>1048</v>
      </c>
      <c r="B1049" s="1" t="s">
        <v>3667</v>
      </c>
      <c r="C1049" s="1" t="s">
        <v>3667</v>
      </c>
      <c r="D1049" s="1" t="s">
        <v>3985</v>
      </c>
      <c r="E1049" s="1" t="s">
        <v>602</v>
      </c>
      <c r="F1049" s="1" t="str">
        <f>VLOOKUP(Table715[[#This Row],[نام کارشناس دفتر فنی]],Table1[],3,0)</f>
        <v>کارشناس عمران،خدمات صنعتی و ترانسپورت</v>
      </c>
      <c r="G1049" s="1" t="s">
        <v>63</v>
      </c>
      <c r="H1049" s="1" t="str">
        <f>VLOOKUP(Table715[[#This Row],[نام شخص کارشناس نظارت]],Table1[],3,0)</f>
        <v>کارشناس عمران نظارت</v>
      </c>
      <c r="I1049" s="1">
        <f>COUNTIF(Table2[کد سیستم],Table715[[#This Row],[کد سیستم]])</f>
        <v>1</v>
      </c>
    </row>
    <row r="1050" spans="1:9" x14ac:dyDescent="0.25">
      <c r="A1050" s="1">
        <v>1049</v>
      </c>
      <c r="B1050" s="1" t="s">
        <v>3669</v>
      </c>
      <c r="C1050" s="1" t="s">
        <v>3669</v>
      </c>
      <c r="D1050" s="1" t="s">
        <v>3985</v>
      </c>
      <c r="E1050" s="1" t="s">
        <v>602</v>
      </c>
      <c r="F1050" s="1" t="str">
        <f>VLOOKUP(Table715[[#This Row],[نام کارشناس دفتر فنی]],Table1[],3,0)</f>
        <v>کارشناس عمران،خدمات صنعتی و ترانسپورت</v>
      </c>
      <c r="G1050" s="1" t="s">
        <v>63</v>
      </c>
      <c r="H1050" s="1" t="str">
        <f>VLOOKUP(Table715[[#This Row],[نام شخص کارشناس نظارت]],Table1[],3,0)</f>
        <v>کارشناس عمران نظارت</v>
      </c>
      <c r="I1050" s="1">
        <f>COUNTIF(Table2[کد سیستم],Table715[[#This Row],[کد سیستم]])</f>
        <v>1</v>
      </c>
    </row>
    <row r="1051" spans="1:9" x14ac:dyDescent="0.25">
      <c r="A1051" s="1">
        <v>1050</v>
      </c>
      <c r="B1051" s="1" t="s">
        <v>3671</v>
      </c>
      <c r="C1051" s="1" t="s">
        <v>3671</v>
      </c>
      <c r="D1051" s="1" t="s">
        <v>3985</v>
      </c>
      <c r="E1051" s="1" t="s">
        <v>602</v>
      </c>
      <c r="F1051" s="1" t="str">
        <f>VLOOKUP(Table715[[#This Row],[نام کارشناس دفتر فنی]],Table1[],3,0)</f>
        <v>کارشناس عمران،خدمات صنعتی و ترانسپورت</v>
      </c>
      <c r="G1051" s="1" t="s">
        <v>63</v>
      </c>
      <c r="H1051" s="1" t="str">
        <f>VLOOKUP(Table715[[#This Row],[نام شخص کارشناس نظارت]],Table1[],3,0)</f>
        <v>کارشناس عمران نظارت</v>
      </c>
      <c r="I1051" s="1">
        <f>COUNTIF(Table2[کد سیستم],Table715[[#This Row],[کد سیستم]])</f>
        <v>1</v>
      </c>
    </row>
    <row r="1052" spans="1:9" x14ac:dyDescent="0.25">
      <c r="A1052" s="1">
        <v>1051</v>
      </c>
      <c r="B1052" s="1" t="s">
        <v>3673</v>
      </c>
      <c r="C1052" s="1" t="s">
        <v>3673</v>
      </c>
      <c r="D1052" s="1" t="s">
        <v>3985</v>
      </c>
      <c r="E1052" s="1" t="s">
        <v>602</v>
      </c>
      <c r="F1052" s="1" t="str">
        <f>VLOOKUP(Table715[[#This Row],[نام کارشناس دفتر فنی]],Table1[],3,0)</f>
        <v>کارشناس عمران،خدمات صنعتی و ترانسپورت</v>
      </c>
      <c r="G1052" s="1" t="s">
        <v>63</v>
      </c>
      <c r="H1052" s="1" t="str">
        <f>VLOOKUP(Table715[[#This Row],[نام شخص کارشناس نظارت]],Table1[],3,0)</f>
        <v>کارشناس عمران نظارت</v>
      </c>
      <c r="I1052" s="1">
        <f>COUNTIF(Table2[کد سیستم],Table715[[#This Row],[کد سیستم]])</f>
        <v>1</v>
      </c>
    </row>
    <row r="1053" spans="1:9" x14ac:dyDescent="0.25">
      <c r="A1053" s="1">
        <v>1052</v>
      </c>
      <c r="B1053" s="1" t="s">
        <v>3675</v>
      </c>
      <c r="C1053" s="1" t="s">
        <v>3676</v>
      </c>
      <c r="D1053" s="1" t="s">
        <v>3985</v>
      </c>
      <c r="E1053" s="1" t="s">
        <v>602</v>
      </c>
      <c r="F1053" s="1" t="str">
        <f>VLOOKUP(Table715[[#This Row],[نام کارشناس دفتر فنی]],Table1[],3,0)</f>
        <v>کارشناس عمران،خدمات صنعتی و ترانسپورت</v>
      </c>
      <c r="G1053" s="1" t="s">
        <v>63</v>
      </c>
      <c r="H1053" s="1" t="str">
        <f>VLOOKUP(Table715[[#This Row],[نام شخص کارشناس نظارت]],Table1[],3,0)</f>
        <v>کارشناس عمران نظارت</v>
      </c>
      <c r="I1053" s="1">
        <f>COUNTIF(Table2[کد سیستم],Table715[[#This Row],[کد سیستم]])</f>
        <v>1</v>
      </c>
    </row>
    <row r="1054" spans="1:9" x14ac:dyDescent="0.25">
      <c r="A1054" s="1">
        <v>1053</v>
      </c>
      <c r="B1054" s="1" t="s">
        <v>3678</v>
      </c>
      <c r="C1054" s="1" t="s">
        <v>3678</v>
      </c>
      <c r="D1054" s="1" t="s">
        <v>3985</v>
      </c>
      <c r="E1054" s="1" t="s">
        <v>602</v>
      </c>
      <c r="F1054" s="1" t="str">
        <f>VLOOKUP(Table715[[#This Row],[نام کارشناس دفتر فنی]],Table1[],3,0)</f>
        <v>کارشناس عمران،خدمات صنعتی و ترانسپورت</v>
      </c>
      <c r="G1054" s="1" t="s">
        <v>63</v>
      </c>
      <c r="H1054" s="1" t="str">
        <f>VLOOKUP(Table715[[#This Row],[نام شخص کارشناس نظارت]],Table1[],3,0)</f>
        <v>کارشناس عمران نظارت</v>
      </c>
      <c r="I1054" s="1">
        <f>COUNTIF(Table2[کد سیستم],Table715[[#This Row],[کد سیستم]])</f>
        <v>1</v>
      </c>
    </row>
    <row r="1055" spans="1:9" x14ac:dyDescent="0.25">
      <c r="A1055" s="1">
        <v>1054</v>
      </c>
      <c r="B1055" s="1" t="s">
        <v>3680</v>
      </c>
      <c r="C1055" s="1" t="s">
        <v>3680</v>
      </c>
      <c r="D1055" s="1" t="s">
        <v>3985</v>
      </c>
      <c r="E1055" s="1" t="s">
        <v>602</v>
      </c>
      <c r="F1055" s="1" t="str">
        <f>VLOOKUP(Table715[[#This Row],[نام کارشناس دفتر فنی]],Table1[],3,0)</f>
        <v>کارشناس عمران،خدمات صنعتی و ترانسپورت</v>
      </c>
      <c r="G1055" s="1" t="s">
        <v>63</v>
      </c>
      <c r="H1055" s="1" t="str">
        <f>VLOOKUP(Table715[[#This Row],[نام شخص کارشناس نظارت]],Table1[],3,0)</f>
        <v>کارشناس عمران نظارت</v>
      </c>
      <c r="I1055" s="1">
        <f>COUNTIF(Table2[کد سیستم],Table715[[#This Row],[کد سیستم]])</f>
        <v>1</v>
      </c>
    </row>
    <row r="1056" spans="1:9" x14ac:dyDescent="0.25">
      <c r="A1056" s="1">
        <v>1055</v>
      </c>
      <c r="B1056" s="1" t="s">
        <v>3682</v>
      </c>
      <c r="C1056" s="1" t="s">
        <v>3682</v>
      </c>
      <c r="D1056" s="1" t="s">
        <v>3985</v>
      </c>
      <c r="E1056" s="1" t="s">
        <v>602</v>
      </c>
      <c r="F1056" s="1" t="str">
        <f>VLOOKUP(Table715[[#This Row],[نام کارشناس دفتر فنی]],Table1[],3,0)</f>
        <v>کارشناس عمران،خدمات صنعتی و ترانسپورت</v>
      </c>
      <c r="G1056" s="1" t="s">
        <v>63</v>
      </c>
      <c r="H1056" s="1" t="str">
        <f>VLOOKUP(Table715[[#This Row],[نام شخص کارشناس نظارت]],Table1[],3,0)</f>
        <v>کارشناس عمران نظارت</v>
      </c>
      <c r="I1056" s="1">
        <f>COUNTIF(Table2[کد سیستم],Table715[[#This Row],[کد سیستم]])</f>
        <v>1</v>
      </c>
    </row>
    <row r="1057" spans="1:9" x14ac:dyDescent="0.25">
      <c r="A1057" s="1">
        <v>1056</v>
      </c>
      <c r="B1057" s="1" t="s">
        <v>3684</v>
      </c>
      <c r="C1057" s="1" t="s">
        <v>3684</v>
      </c>
      <c r="D1057" s="1" t="s">
        <v>3985</v>
      </c>
      <c r="E1057" s="1" t="s">
        <v>602</v>
      </c>
      <c r="F1057" s="1" t="str">
        <f>VLOOKUP(Table715[[#This Row],[نام کارشناس دفتر فنی]],Table1[],3,0)</f>
        <v>کارشناس عمران،خدمات صنعتی و ترانسپورت</v>
      </c>
      <c r="G1057" s="1" t="s">
        <v>63</v>
      </c>
      <c r="H1057" s="1" t="str">
        <f>VLOOKUP(Table715[[#This Row],[نام شخص کارشناس نظارت]],Table1[],3,0)</f>
        <v>کارشناس عمران نظارت</v>
      </c>
      <c r="I1057" s="1">
        <f>COUNTIF(Table2[کد سیستم],Table715[[#This Row],[کد سیستم]])</f>
        <v>1</v>
      </c>
    </row>
    <row r="1058" spans="1:9" x14ac:dyDescent="0.25">
      <c r="A1058" s="1">
        <v>1057</v>
      </c>
      <c r="B1058" s="1" t="s">
        <v>3686</v>
      </c>
      <c r="C1058" s="1" t="s">
        <v>3686</v>
      </c>
      <c r="D1058" s="1" t="s">
        <v>3985</v>
      </c>
      <c r="E1058" s="1" t="s">
        <v>602</v>
      </c>
      <c r="F1058" s="1" t="str">
        <f>VLOOKUP(Table715[[#This Row],[نام کارشناس دفتر فنی]],Table1[],3,0)</f>
        <v>کارشناس عمران،خدمات صنعتی و ترانسپورت</v>
      </c>
      <c r="G1058" s="1" t="s">
        <v>63</v>
      </c>
      <c r="H1058" s="1" t="str">
        <f>VLOOKUP(Table715[[#This Row],[نام شخص کارشناس نظارت]],Table1[],3,0)</f>
        <v>کارشناس عمران نظارت</v>
      </c>
      <c r="I1058" s="1">
        <f>COUNTIF(Table2[کد سیستم],Table715[[#This Row],[کد سیستم]])</f>
        <v>1</v>
      </c>
    </row>
    <row r="1059" spans="1:9" x14ac:dyDescent="0.25">
      <c r="A1059" s="1">
        <v>1058</v>
      </c>
      <c r="B1059" s="1" t="s">
        <v>3688</v>
      </c>
      <c r="C1059" s="1" t="s">
        <v>3688</v>
      </c>
      <c r="D1059" s="1" t="s">
        <v>3985</v>
      </c>
      <c r="E1059" s="1" t="s">
        <v>602</v>
      </c>
      <c r="F1059" s="1" t="str">
        <f>VLOOKUP(Table715[[#This Row],[نام کارشناس دفتر فنی]],Table1[],3,0)</f>
        <v>کارشناس عمران،خدمات صنعتی و ترانسپورت</v>
      </c>
      <c r="G1059" s="1" t="s">
        <v>63</v>
      </c>
      <c r="H1059" s="1" t="str">
        <f>VLOOKUP(Table715[[#This Row],[نام شخص کارشناس نظارت]],Table1[],3,0)</f>
        <v>کارشناس عمران نظارت</v>
      </c>
      <c r="I1059" s="1">
        <f>COUNTIF(Table2[کد سیستم],Table715[[#This Row],[کد سیستم]])</f>
        <v>1</v>
      </c>
    </row>
    <row r="1060" spans="1:9" x14ac:dyDescent="0.25">
      <c r="A1060" s="1">
        <v>1059</v>
      </c>
      <c r="B1060" s="1" t="s">
        <v>3690</v>
      </c>
      <c r="C1060" s="1" t="s">
        <v>3690</v>
      </c>
      <c r="D1060" s="1" t="s">
        <v>3985</v>
      </c>
      <c r="E1060" s="1" t="s">
        <v>602</v>
      </c>
      <c r="F1060" s="1" t="str">
        <f>VLOOKUP(Table715[[#This Row],[نام کارشناس دفتر فنی]],Table1[],3,0)</f>
        <v>کارشناس عمران،خدمات صنعتی و ترانسپورت</v>
      </c>
      <c r="G1060" s="1" t="s">
        <v>63</v>
      </c>
      <c r="H1060" s="1" t="str">
        <f>VLOOKUP(Table715[[#This Row],[نام شخص کارشناس نظارت]],Table1[],3,0)</f>
        <v>کارشناس عمران نظارت</v>
      </c>
      <c r="I1060" s="1">
        <f>COUNTIF(Table2[کد سیستم],Table715[[#This Row],[کد سیستم]])</f>
        <v>1</v>
      </c>
    </row>
    <row r="1061" spans="1:9" x14ac:dyDescent="0.25">
      <c r="A1061" s="1">
        <v>1060</v>
      </c>
      <c r="B1061" s="1" t="s">
        <v>3692</v>
      </c>
      <c r="C1061" s="1" t="s">
        <v>3692</v>
      </c>
      <c r="D1061" s="1" t="s">
        <v>3985</v>
      </c>
      <c r="E1061" s="1" t="s">
        <v>602</v>
      </c>
      <c r="F1061" s="1" t="str">
        <f>VLOOKUP(Table715[[#This Row],[نام کارشناس دفتر فنی]],Table1[],3,0)</f>
        <v>کارشناس عمران،خدمات صنعتی و ترانسپورت</v>
      </c>
      <c r="G1061" s="1" t="s">
        <v>63</v>
      </c>
      <c r="H1061" s="1" t="str">
        <f>VLOOKUP(Table715[[#This Row],[نام شخص کارشناس نظارت]],Table1[],3,0)</f>
        <v>کارشناس عمران نظارت</v>
      </c>
      <c r="I1061" s="1">
        <f>COUNTIF(Table2[کد سیستم],Table715[[#This Row],[کد سیستم]])</f>
        <v>1</v>
      </c>
    </row>
    <row r="1062" spans="1:9" x14ac:dyDescent="0.25">
      <c r="A1062" s="1">
        <v>1061</v>
      </c>
      <c r="B1062" s="1" t="s">
        <v>3694</v>
      </c>
      <c r="C1062" s="1" t="s">
        <v>3694</v>
      </c>
      <c r="D1062" s="1" t="s">
        <v>3985</v>
      </c>
      <c r="E1062" s="1" t="s">
        <v>602</v>
      </c>
      <c r="F1062" s="1" t="str">
        <f>VLOOKUP(Table715[[#This Row],[نام کارشناس دفتر فنی]],Table1[],3,0)</f>
        <v>کارشناس عمران،خدمات صنعتی و ترانسپورت</v>
      </c>
      <c r="G1062" s="1" t="s">
        <v>63</v>
      </c>
      <c r="H1062" s="1" t="str">
        <f>VLOOKUP(Table715[[#This Row],[نام شخص کارشناس نظارت]],Table1[],3,0)</f>
        <v>کارشناس عمران نظارت</v>
      </c>
      <c r="I1062" s="1">
        <f>COUNTIF(Table2[کد سیستم],Table715[[#This Row],[کد سیستم]])</f>
        <v>1</v>
      </c>
    </row>
    <row r="1063" spans="1:9" x14ac:dyDescent="0.25">
      <c r="A1063" s="1">
        <v>1062</v>
      </c>
      <c r="B1063" s="1" t="s">
        <v>3696</v>
      </c>
      <c r="C1063" s="1" t="s">
        <v>3696</v>
      </c>
      <c r="D1063" s="1" t="s">
        <v>3985</v>
      </c>
      <c r="E1063" s="1" t="s">
        <v>602</v>
      </c>
      <c r="F1063" s="1" t="str">
        <f>VLOOKUP(Table715[[#This Row],[نام کارشناس دفتر فنی]],Table1[],3,0)</f>
        <v>کارشناس عمران،خدمات صنعتی و ترانسپورت</v>
      </c>
      <c r="G1063" s="1" t="s">
        <v>63</v>
      </c>
      <c r="H1063" s="1" t="str">
        <f>VLOOKUP(Table715[[#This Row],[نام شخص کارشناس نظارت]],Table1[],3,0)</f>
        <v>کارشناس عمران نظارت</v>
      </c>
      <c r="I1063" s="1">
        <f>COUNTIF(Table2[کد سیستم],Table715[[#This Row],[کد سیستم]])</f>
        <v>1</v>
      </c>
    </row>
    <row r="1064" spans="1:9" x14ac:dyDescent="0.25">
      <c r="A1064" s="1">
        <v>1063</v>
      </c>
      <c r="B1064" s="1" t="s">
        <v>3698</v>
      </c>
      <c r="C1064" s="1" t="s">
        <v>3698</v>
      </c>
      <c r="D1064" s="1" t="s">
        <v>3985</v>
      </c>
      <c r="E1064" s="1" t="s">
        <v>602</v>
      </c>
      <c r="F1064" s="1" t="str">
        <f>VLOOKUP(Table715[[#This Row],[نام کارشناس دفتر فنی]],Table1[],3,0)</f>
        <v>کارشناس عمران،خدمات صنعتی و ترانسپورت</v>
      </c>
      <c r="G1064" s="1" t="s">
        <v>63</v>
      </c>
      <c r="H1064" s="1" t="str">
        <f>VLOOKUP(Table715[[#This Row],[نام شخص کارشناس نظارت]],Table1[],3,0)</f>
        <v>کارشناس عمران نظارت</v>
      </c>
      <c r="I1064" s="1">
        <f>COUNTIF(Table2[کد سیستم],Table715[[#This Row],[کد سیستم]])</f>
        <v>1</v>
      </c>
    </row>
    <row r="1065" spans="1:9" x14ac:dyDescent="0.25">
      <c r="A1065" s="1">
        <v>1064</v>
      </c>
      <c r="B1065" s="1" t="s">
        <v>3700</v>
      </c>
      <c r="C1065" s="1" t="s">
        <v>3700</v>
      </c>
      <c r="D1065" s="1" t="s">
        <v>3985</v>
      </c>
      <c r="E1065" s="1" t="s">
        <v>602</v>
      </c>
      <c r="F1065" s="1" t="str">
        <f>VLOOKUP(Table715[[#This Row],[نام کارشناس دفتر فنی]],Table1[],3,0)</f>
        <v>کارشناس عمران،خدمات صنعتی و ترانسپورت</v>
      </c>
      <c r="G1065" s="1" t="s">
        <v>63</v>
      </c>
      <c r="H1065" s="1" t="str">
        <f>VLOOKUP(Table715[[#This Row],[نام شخص کارشناس نظارت]],Table1[],3,0)</f>
        <v>کارشناس عمران نظارت</v>
      </c>
      <c r="I1065" s="1">
        <f>COUNTIF(Table2[کد سیستم],Table715[[#This Row],[کد سیستم]])</f>
        <v>1</v>
      </c>
    </row>
    <row r="1066" spans="1:9" x14ac:dyDescent="0.25">
      <c r="A1066" s="1">
        <v>1065</v>
      </c>
      <c r="B1066" s="1" t="s">
        <v>3702</v>
      </c>
      <c r="C1066" s="1" t="s">
        <v>3702</v>
      </c>
      <c r="D1066" s="1" t="s">
        <v>3985</v>
      </c>
      <c r="E1066" s="1" t="s">
        <v>602</v>
      </c>
      <c r="F1066" s="1" t="str">
        <f>VLOOKUP(Table715[[#This Row],[نام کارشناس دفتر فنی]],Table1[],3,0)</f>
        <v>کارشناس عمران،خدمات صنعتی و ترانسپورت</v>
      </c>
      <c r="G1066" s="1" t="s">
        <v>63</v>
      </c>
      <c r="H1066" s="1" t="str">
        <f>VLOOKUP(Table715[[#This Row],[نام شخص کارشناس نظارت]],Table1[],3,0)</f>
        <v>کارشناس عمران نظارت</v>
      </c>
      <c r="I1066" s="1">
        <f>COUNTIF(Table2[کد سیستم],Table715[[#This Row],[کد سیستم]])</f>
        <v>1</v>
      </c>
    </row>
    <row r="1067" spans="1:9" x14ac:dyDescent="0.25">
      <c r="A1067" s="1">
        <v>1066</v>
      </c>
      <c r="B1067" s="1" t="s">
        <v>3704</v>
      </c>
      <c r="C1067" s="1" t="s">
        <v>3704</v>
      </c>
      <c r="D1067" s="1" t="s">
        <v>3985</v>
      </c>
      <c r="E1067" s="1" t="s">
        <v>602</v>
      </c>
      <c r="F1067" s="1" t="str">
        <f>VLOOKUP(Table715[[#This Row],[نام کارشناس دفتر فنی]],Table1[],3,0)</f>
        <v>کارشناس عمران،خدمات صنعتی و ترانسپورت</v>
      </c>
      <c r="G1067" s="1" t="s">
        <v>63</v>
      </c>
      <c r="H1067" s="1" t="str">
        <f>VLOOKUP(Table715[[#This Row],[نام شخص کارشناس نظارت]],Table1[],3,0)</f>
        <v>کارشناس عمران نظارت</v>
      </c>
      <c r="I1067" s="1">
        <f>COUNTIF(Table2[کد سیستم],Table715[[#This Row],[کد سیستم]])</f>
        <v>1</v>
      </c>
    </row>
    <row r="1068" spans="1:9" x14ac:dyDescent="0.25">
      <c r="A1068" s="1">
        <v>1067</v>
      </c>
      <c r="B1068" s="1" t="s">
        <v>3706</v>
      </c>
      <c r="C1068" s="1" t="s">
        <v>3706</v>
      </c>
      <c r="D1068" s="1" t="s">
        <v>3985</v>
      </c>
      <c r="E1068" s="1" t="s">
        <v>602</v>
      </c>
      <c r="F1068" s="1" t="str">
        <f>VLOOKUP(Table715[[#This Row],[نام کارشناس دفتر فنی]],Table1[],3,0)</f>
        <v>کارشناس عمران،خدمات صنعتی و ترانسپورت</v>
      </c>
      <c r="G1068" s="1" t="s">
        <v>63</v>
      </c>
      <c r="H1068" s="1" t="str">
        <f>VLOOKUP(Table715[[#This Row],[نام شخص کارشناس نظارت]],Table1[],3,0)</f>
        <v>کارشناس عمران نظارت</v>
      </c>
      <c r="I1068" s="1">
        <f>COUNTIF(Table2[کد سیستم],Table715[[#This Row],[کد سیستم]])</f>
        <v>1</v>
      </c>
    </row>
    <row r="1069" spans="1:9" x14ac:dyDescent="0.25">
      <c r="A1069" s="1">
        <v>1068</v>
      </c>
      <c r="B1069" s="1" t="s">
        <v>3708</v>
      </c>
      <c r="C1069" s="1" t="s">
        <v>3708</v>
      </c>
      <c r="D1069" s="1" t="s">
        <v>3985</v>
      </c>
      <c r="E1069" s="1" t="s">
        <v>602</v>
      </c>
      <c r="F1069" s="1" t="str">
        <f>VLOOKUP(Table715[[#This Row],[نام کارشناس دفتر فنی]],Table1[],3,0)</f>
        <v>کارشناس عمران،خدمات صنعتی و ترانسپورت</v>
      </c>
      <c r="G1069" s="1" t="s">
        <v>63</v>
      </c>
      <c r="H1069" s="1" t="str">
        <f>VLOOKUP(Table715[[#This Row],[نام شخص کارشناس نظارت]],Table1[],3,0)</f>
        <v>کارشناس عمران نظارت</v>
      </c>
      <c r="I1069" s="1">
        <f>COUNTIF(Table2[کد سیستم],Table715[[#This Row],[کد سیستم]])</f>
        <v>1</v>
      </c>
    </row>
    <row r="1070" spans="1:9" x14ac:dyDescent="0.25">
      <c r="A1070" s="1">
        <v>1069</v>
      </c>
      <c r="B1070" s="1" t="s">
        <v>3710</v>
      </c>
      <c r="C1070" s="1" t="s">
        <v>3710</v>
      </c>
      <c r="D1070" s="1" t="s">
        <v>3985</v>
      </c>
      <c r="E1070" s="1" t="s">
        <v>602</v>
      </c>
      <c r="F1070" s="1" t="str">
        <f>VLOOKUP(Table715[[#This Row],[نام کارشناس دفتر فنی]],Table1[],3,0)</f>
        <v>کارشناس عمران،خدمات صنعتی و ترانسپورت</v>
      </c>
      <c r="G1070" s="1" t="s">
        <v>63</v>
      </c>
      <c r="H1070" s="1" t="str">
        <f>VLOOKUP(Table715[[#This Row],[نام شخص کارشناس نظارت]],Table1[],3,0)</f>
        <v>کارشناس عمران نظارت</v>
      </c>
      <c r="I1070" s="1">
        <f>COUNTIF(Table2[کد سیستم],Table715[[#This Row],[کد سیستم]])</f>
        <v>1</v>
      </c>
    </row>
    <row r="1071" spans="1:9" x14ac:dyDescent="0.25">
      <c r="A1071" s="1">
        <v>1070</v>
      </c>
      <c r="B1071" s="1" t="s">
        <v>3712</v>
      </c>
      <c r="C1071" s="1" t="s">
        <v>3712</v>
      </c>
      <c r="D1071" s="1" t="s">
        <v>3985</v>
      </c>
      <c r="E1071" s="1" t="s">
        <v>602</v>
      </c>
      <c r="F1071" s="1" t="str">
        <f>VLOOKUP(Table715[[#This Row],[نام کارشناس دفتر فنی]],Table1[],3,0)</f>
        <v>کارشناس عمران،خدمات صنعتی و ترانسپورت</v>
      </c>
      <c r="G1071" s="1" t="s">
        <v>63</v>
      </c>
      <c r="H1071" s="1" t="str">
        <f>VLOOKUP(Table715[[#This Row],[نام شخص کارشناس نظارت]],Table1[],3,0)</f>
        <v>کارشناس عمران نظارت</v>
      </c>
      <c r="I1071" s="1">
        <f>COUNTIF(Table2[کد سیستم],Table715[[#This Row],[کد سیستم]])</f>
        <v>1</v>
      </c>
    </row>
    <row r="1072" spans="1:9" x14ac:dyDescent="0.25">
      <c r="A1072" s="1">
        <v>1071</v>
      </c>
      <c r="B1072" s="1" t="s">
        <v>3714</v>
      </c>
      <c r="C1072" s="1" t="s">
        <v>3714</v>
      </c>
      <c r="D1072" s="1" t="s">
        <v>3985</v>
      </c>
      <c r="E1072" s="1" t="s">
        <v>602</v>
      </c>
      <c r="F1072" s="1" t="str">
        <f>VLOOKUP(Table715[[#This Row],[نام کارشناس دفتر فنی]],Table1[],3,0)</f>
        <v>کارشناس عمران،خدمات صنعتی و ترانسپورت</v>
      </c>
      <c r="G1072" s="1" t="s">
        <v>63</v>
      </c>
      <c r="H1072" s="1" t="str">
        <f>VLOOKUP(Table715[[#This Row],[نام شخص کارشناس نظارت]],Table1[],3,0)</f>
        <v>کارشناس عمران نظارت</v>
      </c>
      <c r="I1072" s="1">
        <f>COUNTIF(Table2[کد سیستم],Table715[[#This Row],[کد سیستم]])</f>
        <v>1</v>
      </c>
    </row>
    <row r="1073" spans="1:9" x14ac:dyDescent="0.25">
      <c r="A1073" s="1">
        <v>1072</v>
      </c>
      <c r="B1073" s="1" t="s">
        <v>3716</v>
      </c>
      <c r="C1073" s="1" t="s">
        <v>3716</v>
      </c>
      <c r="D1073" s="1" t="s">
        <v>3985</v>
      </c>
      <c r="E1073" s="1" t="s">
        <v>602</v>
      </c>
      <c r="F1073" s="1" t="str">
        <f>VLOOKUP(Table715[[#This Row],[نام کارشناس دفتر فنی]],Table1[],3,0)</f>
        <v>کارشناس عمران،خدمات صنعتی و ترانسپورت</v>
      </c>
      <c r="G1073" s="1" t="s">
        <v>63</v>
      </c>
      <c r="H1073" s="1" t="str">
        <f>VLOOKUP(Table715[[#This Row],[نام شخص کارشناس نظارت]],Table1[],3,0)</f>
        <v>کارشناس عمران نظارت</v>
      </c>
      <c r="I1073" s="1">
        <f>COUNTIF(Table2[کد سیستم],Table715[[#This Row],[کد سیستم]])</f>
        <v>1</v>
      </c>
    </row>
    <row r="1074" spans="1:9" x14ac:dyDescent="0.25">
      <c r="A1074" s="1">
        <v>1073</v>
      </c>
      <c r="B1074" s="1" t="s">
        <v>3718</v>
      </c>
      <c r="C1074" s="1" t="s">
        <v>3718</v>
      </c>
      <c r="D1074" s="1" t="s">
        <v>3985</v>
      </c>
      <c r="E1074" s="1" t="s">
        <v>602</v>
      </c>
      <c r="F1074" s="1" t="str">
        <f>VLOOKUP(Table715[[#This Row],[نام کارشناس دفتر فنی]],Table1[],3,0)</f>
        <v>کارشناس عمران،خدمات صنعتی و ترانسپورت</v>
      </c>
      <c r="G1074" s="1" t="s">
        <v>63</v>
      </c>
      <c r="H1074" s="1" t="str">
        <f>VLOOKUP(Table715[[#This Row],[نام شخص کارشناس نظارت]],Table1[],3,0)</f>
        <v>کارشناس عمران نظارت</v>
      </c>
      <c r="I1074" s="1">
        <f>COUNTIF(Table2[کد سیستم],Table715[[#This Row],[کد سیستم]])</f>
        <v>1</v>
      </c>
    </row>
    <row r="1075" spans="1:9" x14ac:dyDescent="0.25">
      <c r="A1075" s="1">
        <v>1074</v>
      </c>
      <c r="B1075" s="1" t="s">
        <v>3720</v>
      </c>
      <c r="C1075" s="1" t="s">
        <v>3720</v>
      </c>
      <c r="D1075" s="1" t="s">
        <v>3985</v>
      </c>
      <c r="E1075" s="1" t="s">
        <v>602</v>
      </c>
      <c r="F1075" s="1" t="str">
        <f>VLOOKUP(Table715[[#This Row],[نام کارشناس دفتر فنی]],Table1[],3,0)</f>
        <v>کارشناس عمران،خدمات صنعتی و ترانسپورت</v>
      </c>
      <c r="G1075" s="1" t="s">
        <v>63</v>
      </c>
      <c r="H1075" s="1" t="str">
        <f>VLOOKUP(Table715[[#This Row],[نام شخص کارشناس نظارت]],Table1[],3,0)</f>
        <v>کارشناس عمران نظارت</v>
      </c>
      <c r="I1075" s="1">
        <f>COUNTIF(Table2[کد سیستم],Table715[[#This Row],[کد سیستم]])</f>
        <v>1</v>
      </c>
    </row>
    <row r="1076" spans="1:9" x14ac:dyDescent="0.25">
      <c r="A1076" s="1">
        <v>1075</v>
      </c>
      <c r="B1076" s="1" t="s">
        <v>3722</v>
      </c>
      <c r="C1076" s="1" t="s">
        <v>3722</v>
      </c>
      <c r="D1076" s="1" t="s">
        <v>3985</v>
      </c>
      <c r="E1076" s="1" t="s">
        <v>602</v>
      </c>
      <c r="F1076" s="1" t="str">
        <f>VLOOKUP(Table715[[#This Row],[نام کارشناس دفتر فنی]],Table1[],3,0)</f>
        <v>کارشناس عمران،خدمات صنعتی و ترانسپورت</v>
      </c>
      <c r="G1076" s="1" t="s">
        <v>63</v>
      </c>
      <c r="H1076" s="1" t="str">
        <f>VLOOKUP(Table715[[#This Row],[نام شخص کارشناس نظارت]],Table1[],3,0)</f>
        <v>کارشناس عمران نظارت</v>
      </c>
      <c r="I1076" s="1">
        <f>COUNTIF(Table2[کد سیستم],Table715[[#This Row],[کد سیستم]])</f>
        <v>1</v>
      </c>
    </row>
    <row r="1077" spans="1:9" x14ac:dyDescent="0.25">
      <c r="A1077" s="1">
        <v>1076</v>
      </c>
      <c r="B1077" s="1" t="s">
        <v>3724</v>
      </c>
      <c r="C1077" s="1" t="s">
        <v>3724</v>
      </c>
      <c r="D1077" s="1" t="s">
        <v>3985</v>
      </c>
      <c r="E1077" s="1" t="s">
        <v>602</v>
      </c>
      <c r="F1077" s="1" t="str">
        <f>VLOOKUP(Table715[[#This Row],[نام کارشناس دفتر فنی]],Table1[],3,0)</f>
        <v>کارشناس عمران،خدمات صنعتی و ترانسپورت</v>
      </c>
      <c r="G1077" s="1" t="s">
        <v>63</v>
      </c>
      <c r="H1077" s="1" t="str">
        <f>VLOOKUP(Table715[[#This Row],[نام شخص کارشناس نظارت]],Table1[],3,0)</f>
        <v>کارشناس عمران نظارت</v>
      </c>
      <c r="I1077" s="1">
        <f>COUNTIF(Table2[کد سیستم],Table715[[#This Row],[کد سیستم]])</f>
        <v>1</v>
      </c>
    </row>
    <row r="1078" spans="1:9" x14ac:dyDescent="0.25">
      <c r="A1078" s="1">
        <v>1077</v>
      </c>
      <c r="B1078" s="1" t="s">
        <v>3726</v>
      </c>
      <c r="C1078" s="1" t="s">
        <v>3726</v>
      </c>
      <c r="D1078" s="1" t="s">
        <v>3985</v>
      </c>
      <c r="E1078" s="1" t="s">
        <v>602</v>
      </c>
      <c r="F1078" s="1" t="str">
        <f>VLOOKUP(Table715[[#This Row],[نام کارشناس دفتر فنی]],Table1[],3,0)</f>
        <v>کارشناس عمران،خدمات صنعتی و ترانسپورت</v>
      </c>
      <c r="G1078" s="1" t="s">
        <v>63</v>
      </c>
      <c r="H1078" s="1" t="str">
        <f>VLOOKUP(Table715[[#This Row],[نام شخص کارشناس نظارت]],Table1[],3,0)</f>
        <v>کارشناس عمران نظارت</v>
      </c>
      <c r="I1078" s="1">
        <f>COUNTIF(Table2[کد سیستم],Table715[[#This Row],[کد سیستم]])</f>
        <v>1</v>
      </c>
    </row>
    <row r="1079" spans="1:9" x14ac:dyDescent="0.25">
      <c r="A1079" s="1">
        <v>1078</v>
      </c>
      <c r="B1079" s="1" t="s">
        <v>3728</v>
      </c>
      <c r="C1079" s="1" t="s">
        <v>3728</v>
      </c>
      <c r="D1079" s="1" t="s">
        <v>3985</v>
      </c>
      <c r="E1079" s="1" t="s">
        <v>602</v>
      </c>
      <c r="F1079" s="1" t="str">
        <f>VLOOKUP(Table715[[#This Row],[نام کارشناس دفتر فنی]],Table1[],3,0)</f>
        <v>کارشناس عمران،خدمات صنعتی و ترانسپورت</v>
      </c>
      <c r="G1079" s="1" t="s">
        <v>63</v>
      </c>
      <c r="H1079" s="1" t="str">
        <f>VLOOKUP(Table715[[#This Row],[نام شخص کارشناس نظارت]],Table1[],3,0)</f>
        <v>کارشناس عمران نظارت</v>
      </c>
      <c r="I1079" s="1">
        <f>COUNTIF(Table2[کد سیستم],Table715[[#This Row],[کد سیستم]])</f>
        <v>1</v>
      </c>
    </row>
    <row r="1080" spans="1:9" x14ac:dyDescent="0.25">
      <c r="A1080" s="1">
        <v>1079</v>
      </c>
      <c r="B1080" s="1" t="s">
        <v>3730</v>
      </c>
      <c r="C1080" s="1" t="s">
        <v>3730</v>
      </c>
      <c r="D1080" s="1" t="s">
        <v>3985</v>
      </c>
      <c r="E1080" s="1" t="s">
        <v>602</v>
      </c>
      <c r="F1080" s="1" t="str">
        <f>VLOOKUP(Table715[[#This Row],[نام کارشناس دفتر فنی]],Table1[],3,0)</f>
        <v>کارشناس عمران،خدمات صنعتی و ترانسپورت</v>
      </c>
      <c r="G1080" s="1" t="s">
        <v>63</v>
      </c>
      <c r="H1080" s="1" t="str">
        <f>VLOOKUP(Table715[[#This Row],[نام شخص کارشناس نظارت]],Table1[],3,0)</f>
        <v>کارشناس عمران نظارت</v>
      </c>
      <c r="I1080" s="1">
        <f>COUNTIF(Table2[کد سیستم],Table715[[#This Row],[کد سیستم]])</f>
        <v>1</v>
      </c>
    </row>
    <row r="1081" spans="1:9" x14ac:dyDescent="0.25">
      <c r="A1081" s="1">
        <v>1080</v>
      </c>
      <c r="B1081" s="1" t="s">
        <v>3732</v>
      </c>
      <c r="C1081" s="1" t="s">
        <v>3732</v>
      </c>
      <c r="D1081" s="1" t="s">
        <v>3985</v>
      </c>
      <c r="E1081" s="1" t="s">
        <v>602</v>
      </c>
      <c r="F1081" s="1" t="str">
        <f>VLOOKUP(Table715[[#This Row],[نام کارشناس دفتر فنی]],Table1[],3,0)</f>
        <v>کارشناس عمران،خدمات صنعتی و ترانسپورت</v>
      </c>
      <c r="G1081" s="1" t="s">
        <v>63</v>
      </c>
      <c r="H1081" s="1" t="str">
        <f>VLOOKUP(Table715[[#This Row],[نام شخص کارشناس نظارت]],Table1[],3,0)</f>
        <v>کارشناس عمران نظارت</v>
      </c>
      <c r="I1081" s="1">
        <f>COUNTIF(Table2[کد سیستم],Table715[[#This Row],[کد سیستم]])</f>
        <v>1</v>
      </c>
    </row>
    <row r="1082" spans="1:9" x14ac:dyDescent="0.25">
      <c r="A1082" s="1">
        <v>1081</v>
      </c>
      <c r="B1082" s="1" t="s">
        <v>3734</v>
      </c>
      <c r="C1082" s="1" t="s">
        <v>3735</v>
      </c>
      <c r="D1082" s="1" t="s">
        <v>3985</v>
      </c>
      <c r="E1082" s="1" t="s">
        <v>602</v>
      </c>
      <c r="F1082" s="1" t="str">
        <f>VLOOKUP(Table715[[#This Row],[نام کارشناس دفتر فنی]],Table1[],3,0)</f>
        <v>کارشناس عمران،خدمات صنعتی و ترانسپورت</v>
      </c>
      <c r="G1082" s="1" t="s">
        <v>63</v>
      </c>
      <c r="H1082" s="1" t="str">
        <f>VLOOKUP(Table715[[#This Row],[نام شخص کارشناس نظارت]],Table1[],3,0)</f>
        <v>کارشناس عمران نظارت</v>
      </c>
      <c r="I1082" s="1">
        <f>COUNTIF(Table2[کد سیستم],Table715[[#This Row],[کد سیستم]])</f>
        <v>1</v>
      </c>
    </row>
    <row r="1083" spans="1:9" x14ac:dyDescent="0.25">
      <c r="A1083" s="1">
        <v>1082</v>
      </c>
      <c r="B1083" s="1" t="s">
        <v>3737</v>
      </c>
      <c r="C1083" s="1" t="s">
        <v>3738</v>
      </c>
      <c r="D1083" s="1" t="s">
        <v>3985</v>
      </c>
      <c r="E1083" s="1" t="s">
        <v>602</v>
      </c>
      <c r="F1083" s="1" t="str">
        <f>VLOOKUP(Table715[[#This Row],[نام کارشناس دفتر فنی]],Table1[],3,0)</f>
        <v>کارشناس عمران،خدمات صنعتی و ترانسپورت</v>
      </c>
      <c r="G1083" s="1" t="s">
        <v>63</v>
      </c>
      <c r="H1083" s="1" t="str">
        <f>VLOOKUP(Table715[[#This Row],[نام شخص کارشناس نظارت]],Table1[],3,0)</f>
        <v>کارشناس عمران نظارت</v>
      </c>
      <c r="I1083" s="1">
        <f>COUNTIF(Table2[کد سیستم],Table715[[#This Row],[کد سیستم]])</f>
        <v>1</v>
      </c>
    </row>
    <row r="1084" spans="1:9" x14ac:dyDescent="0.25">
      <c r="A1084" s="1">
        <v>1083</v>
      </c>
      <c r="B1084" s="1" t="s">
        <v>3740</v>
      </c>
      <c r="C1084" s="1" t="s">
        <v>3740</v>
      </c>
      <c r="D1084" s="1" t="s">
        <v>3985</v>
      </c>
      <c r="E1084" s="1" t="s">
        <v>602</v>
      </c>
      <c r="F1084" s="1" t="str">
        <f>VLOOKUP(Table715[[#This Row],[نام کارشناس دفتر فنی]],Table1[],3,0)</f>
        <v>کارشناس عمران،خدمات صنعتی و ترانسپورت</v>
      </c>
      <c r="G1084" s="1" t="s">
        <v>63</v>
      </c>
      <c r="H1084" s="1" t="str">
        <f>VLOOKUP(Table715[[#This Row],[نام شخص کارشناس نظارت]],Table1[],3,0)</f>
        <v>کارشناس عمران نظارت</v>
      </c>
      <c r="I1084" s="1">
        <f>COUNTIF(Table2[کد سیستم],Table715[[#This Row],[کد سیستم]])</f>
        <v>1</v>
      </c>
    </row>
    <row r="1085" spans="1:9" x14ac:dyDescent="0.25">
      <c r="A1085" s="1">
        <v>1084</v>
      </c>
      <c r="B1085" s="1" t="s">
        <v>3742</v>
      </c>
      <c r="C1085" s="1" t="s">
        <v>3742</v>
      </c>
      <c r="D1085" s="1" t="s">
        <v>3985</v>
      </c>
      <c r="E1085" s="1" t="s">
        <v>602</v>
      </c>
      <c r="F1085" s="1" t="str">
        <f>VLOOKUP(Table715[[#This Row],[نام کارشناس دفتر فنی]],Table1[],3,0)</f>
        <v>کارشناس عمران،خدمات صنعتی و ترانسپورت</v>
      </c>
      <c r="G1085" s="1" t="s">
        <v>63</v>
      </c>
      <c r="H1085" s="1" t="str">
        <f>VLOOKUP(Table715[[#This Row],[نام شخص کارشناس نظارت]],Table1[],3,0)</f>
        <v>کارشناس عمران نظارت</v>
      </c>
      <c r="I1085" s="1">
        <f>COUNTIF(Table2[کد سیستم],Table715[[#This Row],[کد سیستم]])</f>
        <v>1</v>
      </c>
    </row>
    <row r="1086" spans="1:9" x14ac:dyDescent="0.25">
      <c r="A1086" s="1">
        <v>1085</v>
      </c>
      <c r="B1086" s="4" t="s">
        <v>3864</v>
      </c>
      <c r="C1086" s="4" t="s">
        <v>3864</v>
      </c>
      <c r="D1086" s="1" t="s">
        <v>3985</v>
      </c>
      <c r="E1086" s="1" t="s">
        <v>602</v>
      </c>
      <c r="F1086" s="1" t="str">
        <f>VLOOKUP(Table715[[#This Row],[نام کارشناس دفتر فنی]],Table1[],3,0)</f>
        <v>کارشناس عمران،خدمات صنعتی و ترانسپورت</v>
      </c>
      <c r="G1086" s="1" t="s">
        <v>63</v>
      </c>
      <c r="H1086" s="1" t="str">
        <f>VLOOKUP(Table715[[#This Row],[نام شخص کارشناس نظارت]],Table1[],3,0)</f>
        <v>کارشناس عمران نظارت</v>
      </c>
      <c r="I1086" s="1">
        <f>COUNTIF(Table2[کد سیستم],Table715[[#This Row],[کد سیستم]])</f>
        <v>1</v>
      </c>
    </row>
    <row r="1087" spans="1:9" x14ac:dyDescent="0.25">
      <c r="A1087" s="1">
        <v>1086</v>
      </c>
      <c r="B1087" s="4" t="s">
        <v>3866</v>
      </c>
      <c r="C1087" s="4" t="s">
        <v>3866</v>
      </c>
      <c r="D1087" s="1" t="s">
        <v>3985</v>
      </c>
      <c r="E1087" s="1" t="s">
        <v>602</v>
      </c>
      <c r="F1087" s="1" t="str">
        <f>VLOOKUP(Table715[[#This Row],[نام کارشناس دفتر فنی]],Table1[],3,0)</f>
        <v>کارشناس عمران،خدمات صنعتی و ترانسپورت</v>
      </c>
      <c r="G1087" s="1" t="s">
        <v>63</v>
      </c>
      <c r="H1087" s="1" t="str">
        <f>VLOOKUP(Table715[[#This Row],[نام شخص کارشناس نظارت]],Table1[],3,0)</f>
        <v>کارشناس عمران نظارت</v>
      </c>
      <c r="I1087" s="1">
        <f>COUNTIF(Table2[کد سیستم],Table715[[#This Row],[کد سیستم]])</f>
        <v>1</v>
      </c>
    </row>
    <row r="1088" spans="1:9" x14ac:dyDescent="0.25">
      <c r="A1088" s="1">
        <v>1087</v>
      </c>
      <c r="B1088" s="4" t="s">
        <v>3868</v>
      </c>
      <c r="C1088" s="4" t="s">
        <v>3868</v>
      </c>
      <c r="D1088" s="1" t="s">
        <v>3985</v>
      </c>
      <c r="E1088" s="1" t="s">
        <v>602</v>
      </c>
      <c r="F1088" s="1" t="str">
        <f>VLOOKUP(Table715[[#This Row],[نام کارشناس دفتر فنی]],Table1[],3,0)</f>
        <v>کارشناس عمران،خدمات صنعتی و ترانسپورت</v>
      </c>
      <c r="G1088" s="1" t="s">
        <v>63</v>
      </c>
      <c r="H1088" s="1" t="str">
        <f>VLOOKUP(Table715[[#This Row],[نام شخص کارشناس نظارت]],Table1[],3,0)</f>
        <v>کارشناس عمران نظارت</v>
      </c>
      <c r="I1088" s="1">
        <f>COUNTIF(Table2[کد سیستم],Table715[[#This Row],[کد سیستم]])</f>
        <v>1</v>
      </c>
    </row>
    <row r="1089" spans="1:9" x14ac:dyDescent="0.25">
      <c r="A1089" s="1">
        <v>1088</v>
      </c>
      <c r="B1089" s="4" t="s">
        <v>3877</v>
      </c>
      <c r="C1089" s="4" t="s">
        <v>3877</v>
      </c>
      <c r="D1089" s="1" t="s">
        <v>3985</v>
      </c>
      <c r="E1089" s="1" t="s">
        <v>602</v>
      </c>
      <c r="F1089" s="1" t="str">
        <f>VLOOKUP(Table715[[#This Row],[نام کارشناس دفتر فنی]],Table1[],3,0)</f>
        <v>کارشناس عمران،خدمات صنعتی و ترانسپورت</v>
      </c>
      <c r="G1089" s="1" t="s">
        <v>63</v>
      </c>
      <c r="H1089" s="1" t="str">
        <f>VLOOKUP(Table715[[#This Row],[نام شخص کارشناس نظارت]],Table1[],3,0)</f>
        <v>کارشناس عمران نظارت</v>
      </c>
      <c r="I1089" s="1">
        <f>COUNTIF(Table2[کد سیستم],Table715[[#This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89"/>
  <sheetViews>
    <sheetView workbookViewId="0">
      <selection activeCell="D8" sqref="D8"/>
    </sheetView>
  </sheetViews>
  <sheetFormatPr defaultRowHeight="15" x14ac:dyDescent="0.25"/>
  <cols>
    <col min="1" max="1" width="9.625" style="1" bestFit="1" customWidth="1"/>
    <col min="2" max="2" width="44.625" style="1" bestFit="1" customWidth="1"/>
    <col min="3" max="3" width="24.375" style="1" bestFit="1" customWidth="1"/>
    <col min="4" max="4" width="20.125" style="1" bestFit="1" customWidth="1"/>
    <col min="5" max="5" width="20.875" style="1" bestFit="1" customWidth="1"/>
    <col min="6" max="6" width="33" style="1" bestFit="1" customWidth="1"/>
    <col min="7" max="7" width="25.375" style="1" bestFit="1" customWidth="1"/>
    <col min="8" max="8" width="25.375" style="1" customWidth="1"/>
    <col min="9" max="9" width="31.625" bestFit="1" customWidth="1"/>
  </cols>
  <sheetData>
    <row r="1" spans="1:9" x14ac:dyDescent="0.25">
      <c r="A1" s="1" t="s">
        <v>3763</v>
      </c>
      <c r="B1" s="1" t="s">
        <v>1543</v>
      </c>
      <c r="C1" s="1" t="s">
        <v>1544</v>
      </c>
      <c r="D1" s="1" t="s">
        <v>3764</v>
      </c>
      <c r="E1" s="1" t="s">
        <v>3765</v>
      </c>
      <c r="F1" s="1" t="s">
        <v>3981</v>
      </c>
      <c r="G1" s="1" t="s">
        <v>3766</v>
      </c>
      <c r="H1" s="1" t="s">
        <v>3982</v>
      </c>
      <c r="I1" s="5" t="s">
        <v>3878</v>
      </c>
    </row>
    <row r="2" spans="1:9" x14ac:dyDescent="0.25">
      <c r="A2" s="1">
        <v>1</v>
      </c>
      <c r="B2" s="1" t="s">
        <v>1546</v>
      </c>
      <c r="C2" s="1" t="s">
        <v>1546</v>
      </c>
      <c r="D2" s="1" t="s">
        <v>3983</v>
      </c>
      <c r="E2" s="1" t="s">
        <v>602</v>
      </c>
      <c r="F2" s="1" t="str">
        <f>VLOOKUP(Table7[[#This Row],[نام کارشناس دفتر فنی]],Table1[],3,0)</f>
        <v>کارشناس عمران،خدمات صنعتی و ترانسپورت</v>
      </c>
      <c r="G2" s="1" t="s">
        <v>63</v>
      </c>
      <c r="H2" s="1" t="str">
        <f>VLOOKUP(Table7[[#This Row],[نام شخص کارشناس نظارت]],Table1[],3,0)</f>
        <v>کارشناس عمران نظارت</v>
      </c>
      <c r="I2" s="1">
        <f>COUNTIF(Table2[کد سیستم],Table7[[#This Row],[کد سیستم]])</f>
        <v>1</v>
      </c>
    </row>
    <row r="3" spans="1:9" x14ac:dyDescent="0.25">
      <c r="A3" s="1">
        <v>2</v>
      </c>
      <c r="B3" s="1" t="s">
        <v>1548</v>
      </c>
      <c r="C3" s="1" t="s">
        <v>1548</v>
      </c>
      <c r="D3" s="1" t="s">
        <v>3983</v>
      </c>
      <c r="E3" s="1" t="s">
        <v>602</v>
      </c>
      <c r="F3" s="1" t="str">
        <f>VLOOKUP(Table7[[#This Row],[نام کارشناس دفتر فنی]],Table1[],3,0)</f>
        <v>کارشناس عمران،خدمات صنعتی و ترانسپورت</v>
      </c>
      <c r="G3" s="1" t="s">
        <v>63</v>
      </c>
      <c r="H3" s="1" t="str">
        <f>VLOOKUP(Table7[[#This Row],[نام شخص کارشناس نظارت]],Table1[],3,0)</f>
        <v>کارشناس عمران نظارت</v>
      </c>
      <c r="I3" s="1">
        <f>COUNTIF(Table2[کد سیستم],Table7[[#This Row],[کد سیستم]])</f>
        <v>1</v>
      </c>
    </row>
    <row r="4" spans="1:9" x14ac:dyDescent="0.25">
      <c r="A4" s="1">
        <v>3</v>
      </c>
      <c r="B4" s="1" t="s">
        <v>1550</v>
      </c>
      <c r="C4" s="1" t="s">
        <v>1550</v>
      </c>
      <c r="D4" s="1" t="s">
        <v>3983</v>
      </c>
      <c r="E4" s="1" t="s">
        <v>602</v>
      </c>
      <c r="F4" s="1" t="str">
        <f>VLOOKUP(Table7[[#This Row],[نام کارشناس دفتر فنی]],Table1[],3,0)</f>
        <v>کارشناس عمران،خدمات صنعتی و ترانسپورت</v>
      </c>
      <c r="G4" s="1" t="s">
        <v>63</v>
      </c>
      <c r="H4" s="1" t="str">
        <f>VLOOKUP(Table7[[#This Row],[نام شخص کارشناس نظارت]],Table1[],3,0)</f>
        <v>کارشناس عمران نظارت</v>
      </c>
      <c r="I4" s="1">
        <f>COUNTIF(Table2[کد سیستم],Table7[[#This Row],[کد سیستم]])</f>
        <v>1</v>
      </c>
    </row>
    <row r="5" spans="1:9" x14ac:dyDescent="0.25">
      <c r="A5" s="1">
        <v>4</v>
      </c>
      <c r="B5" s="1" t="s">
        <v>1552</v>
      </c>
      <c r="C5" s="1" t="s">
        <v>1552</v>
      </c>
      <c r="D5" s="1" t="s">
        <v>3983</v>
      </c>
      <c r="E5" s="1" t="s">
        <v>602</v>
      </c>
      <c r="F5" s="1" t="str">
        <f>VLOOKUP(Table7[[#This Row],[نام کارشناس دفتر فنی]],Table1[],3,0)</f>
        <v>کارشناس عمران،خدمات صنعتی و ترانسپورت</v>
      </c>
      <c r="G5" s="1" t="s">
        <v>63</v>
      </c>
      <c r="H5" s="1" t="str">
        <f>VLOOKUP(Table7[[#This Row],[نام شخص کارشناس نظارت]],Table1[],3,0)</f>
        <v>کارشناس عمران نظارت</v>
      </c>
      <c r="I5" s="1">
        <f>COUNTIF(Table2[کد سیستم],Table7[[#This Row],[کد سیستم]])</f>
        <v>1</v>
      </c>
    </row>
    <row r="6" spans="1:9" x14ac:dyDescent="0.25">
      <c r="A6" s="1">
        <v>5</v>
      </c>
      <c r="B6" s="1" t="s">
        <v>1554</v>
      </c>
      <c r="C6" s="1" t="s">
        <v>1554</v>
      </c>
      <c r="D6" s="1" t="s">
        <v>3983</v>
      </c>
      <c r="E6" s="1" t="s">
        <v>602</v>
      </c>
      <c r="F6" s="1" t="str">
        <f>VLOOKUP(Table7[[#This Row],[نام کارشناس دفتر فنی]],Table1[],3,0)</f>
        <v>کارشناس عمران،خدمات صنعتی و ترانسپورت</v>
      </c>
      <c r="G6" s="1" t="s">
        <v>63</v>
      </c>
      <c r="H6" s="1" t="str">
        <f>VLOOKUP(Table7[[#This Row],[نام شخص کارشناس نظارت]],Table1[],3,0)</f>
        <v>کارشناس عمران نظارت</v>
      </c>
      <c r="I6" s="1">
        <f>COUNTIF(Table2[کد سیستم],Table7[[#This Row],[کد سیستم]])</f>
        <v>1</v>
      </c>
    </row>
    <row r="7" spans="1:9" x14ac:dyDescent="0.25">
      <c r="A7" s="1">
        <v>6</v>
      </c>
      <c r="B7" s="1" t="s">
        <v>1556</v>
      </c>
      <c r="C7" s="1" t="s">
        <v>1556</v>
      </c>
      <c r="D7" s="1" t="s">
        <v>3983</v>
      </c>
      <c r="E7" s="1" t="s">
        <v>602</v>
      </c>
      <c r="F7" s="1" t="str">
        <f>VLOOKUP(Table7[[#This Row],[نام کارشناس دفتر فنی]],Table1[],3,0)</f>
        <v>کارشناس عمران،خدمات صنعتی و ترانسپورت</v>
      </c>
      <c r="G7" s="1" t="s">
        <v>63</v>
      </c>
      <c r="H7" s="1" t="str">
        <f>VLOOKUP(Table7[[#This Row],[نام شخص کارشناس نظارت]],Table1[],3,0)</f>
        <v>کارشناس عمران نظارت</v>
      </c>
      <c r="I7" s="1">
        <f>COUNTIF(Table2[کد سیستم],Table7[[#This Row],[کد سیستم]])</f>
        <v>1</v>
      </c>
    </row>
    <row r="8" spans="1:9" x14ac:dyDescent="0.25">
      <c r="A8" s="1">
        <v>7</v>
      </c>
      <c r="B8" s="1" t="s">
        <v>1558</v>
      </c>
      <c r="C8" s="1" t="s">
        <v>1558</v>
      </c>
      <c r="D8" s="1" t="s">
        <v>3983</v>
      </c>
      <c r="E8" s="1" t="s">
        <v>602</v>
      </c>
      <c r="F8" s="1" t="str">
        <f>VLOOKUP(Table7[[#This Row],[نام کارشناس دفتر فنی]],Table1[],3,0)</f>
        <v>کارشناس عمران،خدمات صنعتی و ترانسپورت</v>
      </c>
      <c r="G8" s="1" t="s">
        <v>63</v>
      </c>
      <c r="H8" s="1" t="str">
        <f>VLOOKUP(Table7[[#This Row],[نام شخص کارشناس نظارت]],Table1[],3,0)</f>
        <v>کارشناس عمران نظارت</v>
      </c>
      <c r="I8" s="1">
        <f>COUNTIF(Table2[کد سیستم],Table7[[#This Row],[کد سیستم]])</f>
        <v>1</v>
      </c>
    </row>
    <row r="9" spans="1:9" x14ac:dyDescent="0.25">
      <c r="A9" s="1">
        <v>8</v>
      </c>
      <c r="B9" s="1" t="s">
        <v>1560</v>
      </c>
      <c r="C9" s="1" t="s">
        <v>1560</v>
      </c>
      <c r="D9" s="1" t="s">
        <v>3983</v>
      </c>
      <c r="E9" s="1" t="s">
        <v>602</v>
      </c>
      <c r="F9" s="1" t="str">
        <f>VLOOKUP(Table7[[#This Row],[نام کارشناس دفتر فنی]],Table1[],3,0)</f>
        <v>کارشناس عمران،خدمات صنعتی و ترانسپورت</v>
      </c>
      <c r="G9" s="1" t="s">
        <v>63</v>
      </c>
      <c r="H9" s="1" t="str">
        <f>VLOOKUP(Table7[[#This Row],[نام شخص کارشناس نظارت]],Table1[],3,0)</f>
        <v>کارشناس عمران نظارت</v>
      </c>
      <c r="I9" s="1">
        <f>COUNTIF(Table2[کد سیستم],Table7[[#This Row],[کد سیستم]])</f>
        <v>1</v>
      </c>
    </row>
    <row r="10" spans="1:9" x14ac:dyDescent="0.25">
      <c r="A10" s="1">
        <v>9</v>
      </c>
      <c r="B10" s="1" t="s">
        <v>1562</v>
      </c>
      <c r="C10" s="1" t="s">
        <v>1562</v>
      </c>
      <c r="D10" s="1" t="s">
        <v>3983</v>
      </c>
      <c r="E10" s="1" t="s">
        <v>602</v>
      </c>
      <c r="F10" s="1" t="str">
        <f>VLOOKUP(Table7[[#This Row],[نام کارشناس دفتر فنی]],Table1[],3,0)</f>
        <v>کارشناس عمران،خدمات صنعتی و ترانسپورت</v>
      </c>
      <c r="G10" s="1" t="s">
        <v>63</v>
      </c>
      <c r="H10" s="1" t="str">
        <f>VLOOKUP(Table7[[#This Row],[نام شخص کارشناس نظارت]],Table1[],3,0)</f>
        <v>کارشناس عمران نظارت</v>
      </c>
      <c r="I10" s="1">
        <f>COUNTIF(Table2[کد سیستم],Table7[[#This Row],[کد سیستم]])</f>
        <v>1</v>
      </c>
    </row>
    <row r="11" spans="1:9" x14ac:dyDescent="0.25">
      <c r="A11" s="1">
        <v>10</v>
      </c>
      <c r="B11" s="1" t="s">
        <v>1564</v>
      </c>
      <c r="C11" s="1" t="s">
        <v>1564</v>
      </c>
      <c r="D11" s="1" t="s">
        <v>3983</v>
      </c>
      <c r="E11" s="1" t="s">
        <v>602</v>
      </c>
      <c r="F11" s="1" t="str">
        <f>VLOOKUP(Table7[[#This Row],[نام کارشناس دفتر فنی]],Table1[],3,0)</f>
        <v>کارشناس عمران،خدمات صنعتی و ترانسپورت</v>
      </c>
      <c r="G11" s="1" t="s">
        <v>63</v>
      </c>
      <c r="H11" s="1" t="str">
        <f>VLOOKUP(Table7[[#This Row],[نام شخص کارشناس نظارت]],Table1[],3,0)</f>
        <v>کارشناس عمران نظارت</v>
      </c>
      <c r="I11" s="1">
        <f>COUNTIF(Table2[کد سیستم],Table7[[#This Row],[کد سیستم]])</f>
        <v>1</v>
      </c>
    </row>
    <row r="12" spans="1:9" x14ac:dyDescent="0.25">
      <c r="A12" s="1">
        <v>11</v>
      </c>
      <c r="B12" s="1" t="s">
        <v>1566</v>
      </c>
      <c r="C12" s="1" t="s">
        <v>1566</v>
      </c>
      <c r="D12" s="1" t="s">
        <v>3983</v>
      </c>
      <c r="E12" s="1" t="s">
        <v>602</v>
      </c>
      <c r="F12" s="1" t="str">
        <f>VLOOKUP(Table7[[#This Row],[نام کارشناس دفتر فنی]],Table1[],3,0)</f>
        <v>کارشناس عمران،خدمات صنعتی و ترانسپورت</v>
      </c>
      <c r="G12" s="1" t="s">
        <v>63</v>
      </c>
      <c r="H12" s="1" t="str">
        <f>VLOOKUP(Table7[[#This Row],[نام شخص کارشناس نظارت]],Table1[],3,0)</f>
        <v>کارشناس عمران نظارت</v>
      </c>
      <c r="I12" s="1">
        <f>COUNTIF(Table2[کد سیستم],Table7[[#This Row],[کد سیستم]])</f>
        <v>1</v>
      </c>
    </row>
    <row r="13" spans="1:9" x14ac:dyDescent="0.25">
      <c r="A13" s="1">
        <v>12</v>
      </c>
      <c r="B13" s="1" t="s">
        <v>1568</v>
      </c>
      <c r="C13" s="1" t="s">
        <v>1568</v>
      </c>
      <c r="D13" s="1" t="s">
        <v>3983</v>
      </c>
      <c r="E13" s="1" t="s">
        <v>602</v>
      </c>
      <c r="F13" s="1" t="str">
        <f>VLOOKUP(Table7[[#This Row],[نام کارشناس دفتر فنی]],Table1[],3,0)</f>
        <v>کارشناس عمران،خدمات صنعتی و ترانسپورت</v>
      </c>
      <c r="G13" s="1" t="s">
        <v>63</v>
      </c>
      <c r="H13" s="1" t="str">
        <f>VLOOKUP(Table7[[#This Row],[نام شخص کارشناس نظارت]],Table1[],3,0)</f>
        <v>کارشناس عمران نظارت</v>
      </c>
      <c r="I13" s="1">
        <f>COUNTIF(Table2[کد سیستم],Table7[[#This Row],[کد سیستم]])</f>
        <v>1</v>
      </c>
    </row>
    <row r="14" spans="1:9" x14ac:dyDescent="0.25">
      <c r="A14" s="1">
        <v>13</v>
      </c>
      <c r="B14" s="1" t="s">
        <v>1570</v>
      </c>
      <c r="C14" s="1" t="s">
        <v>1570</v>
      </c>
      <c r="D14" s="1" t="s">
        <v>3983</v>
      </c>
      <c r="E14" s="1" t="s">
        <v>602</v>
      </c>
      <c r="F14" s="1" t="str">
        <f>VLOOKUP(Table7[[#This Row],[نام کارشناس دفتر فنی]],Table1[],3,0)</f>
        <v>کارشناس عمران،خدمات صنعتی و ترانسپورت</v>
      </c>
      <c r="G14" s="1" t="s">
        <v>63</v>
      </c>
      <c r="H14" s="1" t="str">
        <f>VLOOKUP(Table7[[#This Row],[نام شخص کارشناس نظارت]],Table1[],3,0)</f>
        <v>کارشناس عمران نظارت</v>
      </c>
      <c r="I14" s="1">
        <f>COUNTIF(Table2[کد سیستم],Table7[[#This Row],[کد سیستم]])</f>
        <v>1</v>
      </c>
    </row>
    <row r="15" spans="1:9" x14ac:dyDescent="0.25">
      <c r="A15" s="1">
        <v>14</v>
      </c>
      <c r="B15" s="1" t="s">
        <v>1572</v>
      </c>
      <c r="C15" s="1" t="s">
        <v>1572</v>
      </c>
      <c r="D15" s="1" t="s">
        <v>3983</v>
      </c>
      <c r="E15" s="1" t="s">
        <v>602</v>
      </c>
      <c r="F15" s="1" t="str">
        <f>VLOOKUP(Table7[[#This Row],[نام کارشناس دفتر فنی]],Table1[],3,0)</f>
        <v>کارشناس عمران،خدمات صنعتی و ترانسپورت</v>
      </c>
      <c r="G15" s="1" t="s">
        <v>63</v>
      </c>
      <c r="H15" s="1" t="str">
        <f>VLOOKUP(Table7[[#This Row],[نام شخص کارشناس نظارت]],Table1[],3,0)</f>
        <v>کارشناس عمران نظارت</v>
      </c>
      <c r="I15" s="1">
        <f>COUNTIF(Table2[کد سیستم],Table7[[#This Row],[کد سیستم]])</f>
        <v>1</v>
      </c>
    </row>
    <row r="16" spans="1:9" x14ac:dyDescent="0.25">
      <c r="A16" s="1">
        <v>15</v>
      </c>
      <c r="B16" s="1" t="s">
        <v>1574</v>
      </c>
      <c r="C16" s="1" t="s">
        <v>1574</v>
      </c>
      <c r="D16" s="1" t="s">
        <v>3983</v>
      </c>
      <c r="E16" s="1" t="s">
        <v>602</v>
      </c>
      <c r="F16" s="1" t="str">
        <f>VLOOKUP(Table7[[#This Row],[نام کارشناس دفتر فنی]],Table1[],3,0)</f>
        <v>کارشناس عمران،خدمات صنعتی و ترانسپورت</v>
      </c>
      <c r="G16" s="1" t="s">
        <v>63</v>
      </c>
      <c r="H16" s="1" t="str">
        <f>VLOOKUP(Table7[[#This Row],[نام شخص کارشناس نظارت]],Table1[],3,0)</f>
        <v>کارشناس عمران نظارت</v>
      </c>
      <c r="I16" s="1">
        <f>COUNTIF(Table2[کد سیستم],Table7[[#This Row],[کد سیستم]])</f>
        <v>1</v>
      </c>
    </row>
    <row r="17" spans="1:9" x14ac:dyDescent="0.25">
      <c r="A17" s="1">
        <v>16</v>
      </c>
      <c r="B17" s="1" t="s">
        <v>1576</v>
      </c>
      <c r="C17" s="1" t="s">
        <v>1576</v>
      </c>
      <c r="D17" s="1" t="s">
        <v>3983</v>
      </c>
      <c r="E17" s="1" t="s">
        <v>602</v>
      </c>
      <c r="F17" s="1" t="str">
        <f>VLOOKUP(Table7[[#This Row],[نام کارشناس دفتر فنی]],Table1[],3,0)</f>
        <v>کارشناس عمران،خدمات صنعتی و ترانسپورت</v>
      </c>
      <c r="G17" s="1" t="s">
        <v>63</v>
      </c>
      <c r="H17" s="1" t="str">
        <f>VLOOKUP(Table7[[#This Row],[نام شخص کارشناس نظارت]],Table1[],3,0)</f>
        <v>کارشناس عمران نظارت</v>
      </c>
      <c r="I17" s="1">
        <f>COUNTIF(Table2[کد سیستم],Table7[[#This Row],[کد سیستم]])</f>
        <v>1</v>
      </c>
    </row>
    <row r="18" spans="1:9" x14ac:dyDescent="0.25">
      <c r="A18" s="1">
        <v>17</v>
      </c>
      <c r="B18" s="1" t="s">
        <v>1578</v>
      </c>
      <c r="C18" s="1" t="s">
        <v>1578</v>
      </c>
      <c r="D18" s="1" t="s">
        <v>3983</v>
      </c>
      <c r="E18" s="1" t="s">
        <v>602</v>
      </c>
      <c r="F18" s="1" t="str">
        <f>VLOOKUP(Table7[[#This Row],[نام کارشناس دفتر فنی]],Table1[],3,0)</f>
        <v>کارشناس عمران،خدمات صنعتی و ترانسپورت</v>
      </c>
      <c r="G18" s="1" t="s">
        <v>63</v>
      </c>
      <c r="H18" s="1" t="str">
        <f>VLOOKUP(Table7[[#This Row],[نام شخص کارشناس نظارت]],Table1[],3,0)</f>
        <v>کارشناس عمران نظارت</v>
      </c>
      <c r="I18" s="1">
        <f>COUNTIF(Table2[کد سیستم],Table7[[#This Row],[کد سیستم]])</f>
        <v>1</v>
      </c>
    </row>
    <row r="19" spans="1:9" x14ac:dyDescent="0.25">
      <c r="A19" s="1">
        <v>18</v>
      </c>
      <c r="B19" s="1" t="s">
        <v>1580</v>
      </c>
      <c r="C19" s="1" t="s">
        <v>1580</v>
      </c>
      <c r="D19" s="1" t="s">
        <v>3983</v>
      </c>
      <c r="E19" s="1" t="s">
        <v>602</v>
      </c>
      <c r="F19" s="1" t="str">
        <f>VLOOKUP(Table7[[#This Row],[نام کارشناس دفتر فنی]],Table1[],3,0)</f>
        <v>کارشناس عمران،خدمات صنعتی و ترانسپورت</v>
      </c>
      <c r="G19" s="1" t="s">
        <v>63</v>
      </c>
      <c r="H19" s="1" t="str">
        <f>VLOOKUP(Table7[[#This Row],[نام شخص کارشناس نظارت]],Table1[],3,0)</f>
        <v>کارشناس عمران نظارت</v>
      </c>
      <c r="I19" s="1">
        <f>COUNTIF(Table2[کد سیستم],Table7[[#This Row],[کد سیستم]])</f>
        <v>1</v>
      </c>
    </row>
    <row r="20" spans="1:9" x14ac:dyDescent="0.25">
      <c r="A20" s="1">
        <v>19</v>
      </c>
      <c r="B20" s="1" t="s">
        <v>1582</v>
      </c>
      <c r="C20" s="1" t="s">
        <v>1582</v>
      </c>
      <c r="D20" s="1" t="s">
        <v>3983</v>
      </c>
      <c r="E20" s="1" t="s">
        <v>602</v>
      </c>
      <c r="F20" s="1" t="str">
        <f>VLOOKUP(Table7[[#This Row],[نام کارشناس دفتر فنی]],Table1[],3,0)</f>
        <v>کارشناس عمران،خدمات صنعتی و ترانسپورت</v>
      </c>
      <c r="G20" s="1" t="s">
        <v>63</v>
      </c>
      <c r="H20" s="1" t="str">
        <f>VLOOKUP(Table7[[#This Row],[نام شخص کارشناس نظارت]],Table1[],3,0)</f>
        <v>کارشناس عمران نظارت</v>
      </c>
      <c r="I20" s="1">
        <f>COUNTIF(Table2[کد سیستم],Table7[[#This Row],[کد سیستم]])</f>
        <v>1</v>
      </c>
    </row>
    <row r="21" spans="1:9" x14ac:dyDescent="0.25">
      <c r="A21" s="1">
        <v>20</v>
      </c>
      <c r="B21" s="1" t="s">
        <v>1584</v>
      </c>
      <c r="C21" s="1" t="s">
        <v>1584</v>
      </c>
      <c r="D21" s="1" t="s">
        <v>3983</v>
      </c>
      <c r="E21" s="1" t="s">
        <v>602</v>
      </c>
      <c r="F21" s="1" t="str">
        <f>VLOOKUP(Table7[[#This Row],[نام کارشناس دفتر فنی]],Table1[],3,0)</f>
        <v>کارشناس عمران،خدمات صنعتی و ترانسپورت</v>
      </c>
      <c r="G21" s="1" t="s">
        <v>63</v>
      </c>
      <c r="H21" s="1" t="str">
        <f>VLOOKUP(Table7[[#This Row],[نام شخص کارشناس نظارت]],Table1[],3,0)</f>
        <v>کارشناس عمران نظارت</v>
      </c>
      <c r="I21" s="1">
        <f>COUNTIF(Table2[کد سیستم],Table7[[#This Row],[کد سیستم]])</f>
        <v>1</v>
      </c>
    </row>
    <row r="22" spans="1:9" x14ac:dyDescent="0.25">
      <c r="A22" s="1">
        <v>21</v>
      </c>
      <c r="B22" s="1" t="s">
        <v>1586</v>
      </c>
      <c r="C22" s="1" t="s">
        <v>1586</v>
      </c>
      <c r="D22" s="1" t="s">
        <v>3983</v>
      </c>
      <c r="E22" s="1" t="s">
        <v>602</v>
      </c>
      <c r="F22" s="1" t="str">
        <f>VLOOKUP(Table7[[#This Row],[نام کارشناس دفتر فنی]],Table1[],3,0)</f>
        <v>کارشناس عمران،خدمات صنعتی و ترانسپورت</v>
      </c>
      <c r="G22" s="1" t="s">
        <v>63</v>
      </c>
      <c r="H22" s="1" t="str">
        <f>VLOOKUP(Table7[[#This Row],[نام شخص کارشناس نظارت]],Table1[],3,0)</f>
        <v>کارشناس عمران نظارت</v>
      </c>
      <c r="I22" s="1">
        <f>COUNTIF(Table2[کد سیستم],Table7[[#This Row],[کد سیستم]])</f>
        <v>1</v>
      </c>
    </row>
    <row r="23" spans="1:9" x14ac:dyDescent="0.25">
      <c r="A23" s="1">
        <v>22</v>
      </c>
      <c r="B23" s="1" t="s">
        <v>1588</v>
      </c>
      <c r="C23" s="1" t="s">
        <v>1588</v>
      </c>
      <c r="D23" s="1" t="s">
        <v>3983</v>
      </c>
      <c r="E23" s="1" t="s">
        <v>602</v>
      </c>
      <c r="F23" s="1" t="str">
        <f>VLOOKUP(Table7[[#This Row],[نام کارشناس دفتر فنی]],Table1[],3,0)</f>
        <v>کارشناس عمران،خدمات صنعتی و ترانسپورت</v>
      </c>
      <c r="G23" s="1" t="s">
        <v>63</v>
      </c>
      <c r="H23" s="1" t="str">
        <f>VLOOKUP(Table7[[#This Row],[نام شخص کارشناس نظارت]],Table1[],3,0)</f>
        <v>کارشناس عمران نظارت</v>
      </c>
      <c r="I23" s="1">
        <f>COUNTIF(Table2[کد سیستم],Table7[[#This Row],[کد سیستم]])</f>
        <v>1</v>
      </c>
    </row>
    <row r="24" spans="1:9" x14ac:dyDescent="0.25">
      <c r="A24" s="1">
        <v>23</v>
      </c>
      <c r="B24" s="1" t="s">
        <v>1590</v>
      </c>
      <c r="C24" s="1" t="s">
        <v>1590</v>
      </c>
      <c r="D24" s="1" t="s">
        <v>3983</v>
      </c>
      <c r="E24" s="1" t="s">
        <v>602</v>
      </c>
      <c r="F24" s="1" t="str">
        <f>VLOOKUP(Table7[[#This Row],[نام کارشناس دفتر فنی]],Table1[],3,0)</f>
        <v>کارشناس عمران،خدمات صنعتی و ترانسپورت</v>
      </c>
      <c r="G24" s="1" t="s">
        <v>63</v>
      </c>
      <c r="H24" s="1" t="str">
        <f>VLOOKUP(Table7[[#This Row],[نام شخص کارشناس نظارت]],Table1[],3,0)</f>
        <v>کارشناس عمران نظارت</v>
      </c>
      <c r="I24" s="1">
        <f>COUNTIF(Table2[کد سیستم],Table7[[#This Row],[کد سیستم]])</f>
        <v>1</v>
      </c>
    </row>
    <row r="25" spans="1:9" x14ac:dyDescent="0.25">
      <c r="A25" s="1">
        <v>24</v>
      </c>
      <c r="B25" s="1" t="s">
        <v>1592</v>
      </c>
      <c r="C25" s="1" t="s">
        <v>1592</v>
      </c>
      <c r="D25" s="1" t="s">
        <v>3983</v>
      </c>
      <c r="E25" s="1" t="s">
        <v>602</v>
      </c>
      <c r="F25" s="1" t="str">
        <f>VLOOKUP(Table7[[#This Row],[نام کارشناس دفتر فنی]],Table1[],3,0)</f>
        <v>کارشناس عمران،خدمات صنعتی و ترانسپورت</v>
      </c>
      <c r="G25" s="1" t="s">
        <v>63</v>
      </c>
      <c r="H25" s="1" t="str">
        <f>VLOOKUP(Table7[[#This Row],[نام شخص کارشناس نظارت]],Table1[],3,0)</f>
        <v>کارشناس عمران نظارت</v>
      </c>
      <c r="I25" s="1">
        <f>COUNTIF(Table2[کد سیستم],Table7[[#This Row],[کد سیستم]])</f>
        <v>1</v>
      </c>
    </row>
    <row r="26" spans="1:9" x14ac:dyDescent="0.25">
      <c r="A26" s="1">
        <v>25</v>
      </c>
      <c r="B26" s="1" t="s">
        <v>1594</v>
      </c>
      <c r="C26" s="1" t="s">
        <v>1594</v>
      </c>
      <c r="D26" s="1" t="s">
        <v>3983</v>
      </c>
      <c r="E26" s="1" t="s">
        <v>602</v>
      </c>
      <c r="F26" s="1" t="str">
        <f>VLOOKUP(Table7[[#This Row],[نام کارشناس دفتر فنی]],Table1[],3,0)</f>
        <v>کارشناس عمران،خدمات صنعتی و ترانسپورت</v>
      </c>
      <c r="G26" s="1" t="s">
        <v>63</v>
      </c>
      <c r="H26" s="1" t="str">
        <f>VLOOKUP(Table7[[#This Row],[نام شخص کارشناس نظارت]],Table1[],3,0)</f>
        <v>کارشناس عمران نظارت</v>
      </c>
      <c r="I26" s="1">
        <f>COUNTIF(Table2[کد سیستم],Table7[[#This Row],[کد سیستم]])</f>
        <v>1</v>
      </c>
    </row>
    <row r="27" spans="1:9" x14ac:dyDescent="0.25">
      <c r="A27" s="1">
        <v>26</v>
      </c>
      <c r="B27" s="1" t="s">
        <v>1596</v>
      </c>
      <c r="C27" s="1" t="s">
        <v>1596</v>
      </c>
      <c r="D27" s="1" t="s">
        <v>3983</v>
      </c>
      <c r="E27" s="1" t="s">
        <v>602</v>
      </c>
      <c r="F27" s="1" t="str">
        <f>VLOOKUP(Table7[[#This Row],[نام کارشناس دفتر فنی]],Table1[],3,0)</f>
        <v>کارشناس عمران،خدمات صنعتی و ترانسپورت</v>
      </c>
      <c r="G27" s="1" t="s">
        <v>63</v>
      </c>
      <c r="H27" s="1" t="str">
        <f>VLOOKUP(Table7[[#This Row],[نام شخص کارشناس نظارت]],Table1[],3,0)</f>
        <v>کارشناس عمران نظارت</v>
      </c>
      <c r="I27" s="1">
        <f>COUNTIF(Table2[کد سیستم],Table7[[#This Row],[کد سیستم]])</f>
        <v>1</v>
      </c>
    </row>
    <row r="28" spans="1:9" x14ac:dyDescent="0.25">
      <c r="A28" s="1">
        <v>27</v>
      </c>
      <c r="B28" s="1" t="s">
        <v>1598</v>
      </c>
      <c r="C28" s="1" t="s">
        <v>1598</v>
      </c>
      <c r="D28" s="1" t="s">
        <v>3983</v>
      </c>
      <c r="E28" s="1" t="s">
        <v>602</v>
      </c>
      <c r="F28" s="1" t="str">
        <f>VLOOKUP(Table7[[#This Row],[نام کارشناس دفتر فنی]],Table1[],3,0)</f>
        <v>کارشناس عمران،خدمات صنعتی و ترانسپورت</v>
      </c>
      <c r="G28" s="1" t="s">
        <v>63</v>
      </c>
      <c r="H28" s="1" t="str">
        <f>VLOOKUP(Table7[[#This Row],[نام شخص کارشناس نظارت]],Table1[],3,0)</f>
        <v>کارشناس عمران نظارت</v>
      </c>
      <c r="I28" s="1">
        <f>COUNTIF(Table2[کد سیستم],Table7[[#This Row],[کد سیستم]])</f>
        <v>1</v>
      </c>
    </row>
    <row r="29" spans="1:9" x14ac:dyDescent="0.25">
      <c r="A29" s="1">
        <v>28</v>
      </c>
      <c r="B29" s="1" t="s">
        <v>1600</v>
      </c>
      <c r="C29" s="1" t="s">
        <v>1600</v>
      </c>
      <c r="D29" s="1" t="s">
        <v>3983</v>
      </c>
      <c r="E29" s="1" t="s">
        <v>602</v>
      </c>
      <c r="F29" s="1" t="str">
        <f>VLOOKUP(Table7[[#This Row],[نام کارشناس دفتر فنی]],Table1[],3,0)</f>
        <v>کارشناس عمران،خدمات صنعتی و ترانسپورت</v>
      </c>
      <c r="G29" s="1" t="s">
        <v>63</v>
      </c>
      <c r="H29" s="1" t="str">
        <f>VLOOKUP(Table7[[#This Row],[نام شخص کارشناس نظارت]],Table1[],3,0)</f>
        <v>کارشناس عمران نظارت</v>
      </c>
      <c r="I29" s="1">
        <f>COUNTIF(Table2[کد سیستم],Table7[[#This Row],[کد سیستم]])</f>
        <v>1</v>
      </c>
    </row>
    <row r="30" spans="1:9" x14ac:dyDescent="0.25">
      <c r="A30" s="1">
        <v>29</v>
      </c>
      <c r="B30" s="1" t="s">
        <v>1602</v>
      </c>
      <c r="C30" s="1" t="s">
        <v>1602</v>
      </c>
      <c r="D30" s="1" t="s">
        <v>3983</v>
      </c>
      <c r="E30" s="1" t="s">
        <v>602</v>
      </c>
      <c r="F30" s="1" t="str">
        <f>VLOOKUP(Table7[[#This Row],[نام کارشناس دفتر فنی]],Table1[],3,0)</f>
        <v>کارشناس عمران،خدمات صنعتی و ترانسپورت</v>
      </c>
      <c r="G30" s="1" t="s">
        <v>63</v>
      </c>
      <c r="H30" s="1" t="str">
        <f>VLOOKUP(Table7[[#This Row],[نام شخص کارشناس نظارت]],Table1[],3,0)</f>
        <v>کارشناس عمران نظارت</v>
      </c>
      <c r="I30" s="1">
        <f>COUNTIF(Table2[کد سیستم],Table7[[#This Row],[کد سیستم]])</f>
        <v>1</v>
      </c>
    </row>
    <row r="31" spans="1:9" x14ac:dyDescent="0.25">
      <c r="A31" s="1">
        <v>30</v>
      </c>
      <c r="B31" s="1" t="s">
        <v>1604</v>
      </c>
      <c r="C31" s="1" t="s">
        <v>1604</v>
      </c>
      <c r="D31" s="1" t="s">
        <v>3983</v>
      </c>
      <c r="E31" s="1" t="s">
        <v>602</v>
      </c>
      <c r="F31" s="1" t="str">
        <f>VLOOKUP(Table7[[#This Row],[نام کارشناس دفتر فنی]],Table1[],3,0)</f>
        <v>کارشناس عمران،خدمات صنعتی و ترانسپورت</v>
      </c>
      <c r="G31" s="1" t="s">
        <v>63</v>
      </c>
      <c r="H31" s="1" t="str">
        <f>VLOOKUP(Table7[[#This Row],[نام شخص کارشناس نظارت]],Table1[],3,0)</f>
        <v>کارشناس عمران نظارت</v>
      </c>
      <c r="I31" s="1">
        <f>COUNTIF(Table2[کد سیستم],Table7[[#This Row],[کد سیستم]])</f>
        <v>1</v>
      </c>
    </row>
    <row r="32" spans="1:9" x14ac:dyDescent="0.25">
      <c r="A32" s="1">
        <v>31</v>
      </c>
      <c r="B32" s="1" t="s">
        <v>1606</v>
      </c>
      <c r="C32" s="1" t="s">
        <v>1606</v>
      </c>
      <c r="D32" s="1" t="s">
        <v>3983</v>
      </c>
      <c r="E32" s="1" t="s">
        <v>602</v>
      </c>
      <c r="F32" s="1" t="str">
        <f>VLOOKUP(Table7[[#This Row],[نام کارشناس دفتر فنی]],Table1[],3,0)</f>
        <v>کارشناس عمران،خدمات صنعتی و ترانسپورت</v>
      </c>
      <c r="G32" s="1" t="s">
        <v>63</v>
      </c>
      <c r="H32" s="1" t="str">
        <f>VLOOKUP(Table7[[#This Row],[نام شخص کارشناس نظارت]],Table1[],3,0)</f>
        <v>کارشناس عمران نظارت</v>
      </c>
      <c r="I32" s="1">
        <f>COUNTIF(Table2[کد سیستم],Table7[[#This Row],[کد سیستم]])</f>
        <v>1</v>
      </c>
    </row>
    <row r="33" spans="1:9" x14ac:dyDescent="0.25">
      <c r="A33" s="1">
        <v>32</v>
      </c>
      <c r="B33" s="1" t="s">
        <v>1608</v>
      </c>
      <c r="C33" s="1" t="s">
        <v>1608</v>
      </c>
      <c r="D33" s="1" t="s">
        <v>3983</v>
      </c>
      <c r="E33" s="1" t="s">
        <v>602</v>
      </c>
      <c r="F33" s="1" t="str">
        <f>VLOOKUP(Table7[[#This Row],[نام کارشناس دفتر فنی]],Table1[],3,0)</f>
        <v>کارشناس عمران،خدمات صنعتی و ترانسپورت</v>
      </c>
      <c r="G33" s="1" t="s">
        <v>63</v>
      </c>
      <c r="H33" s="1" t="str">
        <f>VLOOKUP(Table7[[#This Row],[نام شخص کارشناس نظارت]],Table1[],3,0)</f>
        <v>کارشناس عمران نظارت</v>
      </c>
      <c r="I33" s="1">
        <f>COUNTIF(Table2[کد سیستم],Table7[[#This Row],[کد سیستم]])</f>
        <v>1</v>
      </c>
    </row>
    <row r="34" spans="1:9" x14ac:dyDescent="0.25">
      <c r="A34" s="1">
        <v>33</v>
      </c>
      <c r="B34" s="1" t="s">
        <v>1610</v>
      </c>
      <c r="C34" s="1" t="s">
        <v>1610</v>
      </c>
      <c r="D34" s="1" t="s">
        <v>3983</v>
      </c>
      <c r="E34" s="1" t="s">
        <v>602</v>
      </c>
      <c r="F34" s="1" t="str">
        <f>VLOOKUP(Table7[[#This Row],[نام کارشناس دفتر فنی]],Table1[],3,0)</f>
        <v>کارشناس عمران،خدمات صنعتی و ترانسپورت</v>
      </c>
      <c r="G34" s="1" t="s">
        <v>63</v>
      </c>
      <c r="H34" s="1" t="str">
        <f>VLOOKUP(Table7[[#This Row],[نام شخص کارشناس نظارت]],Table1[],3,0)</f>
        <v>کارشناس عمران نظارت</v>
      </c>
      <c r="I34" s="1">
        <f>COUNTIF(Table2[کد سیستم],Table7[[#This Row],[کد سیستم]])</f>
        <v>1</v>
      </c>
    </row>
    <row r="35" spans="1:9" x14ac:dyDescent="0.25">
      <c r="A35" s="1">
        <v>34</v>
      </c>
      <c r="B35" s="1" t="s">
        <v>1612</v>
      </c>
      <c r="C35" s="1" t="s">
        <v>1612</v>
      </c>
      <c r="D35" s="1" t="s">
        <v>3983</v>
      </c>
      <c r="E35" s="1" t="s">
        <v>602</v>
      </c>
      <c r="F35" s="1" t="str">
        <f>VLOOKUP(Table7[[#This Row],[نام کارشناس دفتر فنی]],Table1[],3,0)</f>
        <v>کارشناس عمران،خدمات صنعتی و ترانسپورت</v>
      </c>
      <c r="G35" s="1" t="s">
        <v>63</v>
      </c>
      <c r="H35" s="1" t="str">
        <f>VLOOKUP(Table7[[#This Row],[نام شخص کارشناس نظارت]],Table1[],3,0)</f>
        <v>کارشناس عمران نظارت</v>
      </c>
      <c r="I35" s="1">
        <f>COUNTIF(Table2[کد سیستم],Table7[[#This Row],[کد سیستم]])</f>
        <v>1</v>
      </c>
    </row>
    <row r="36" spans="1:9" x14ac:dyDescent="0.25">
      <c r="A36" s="1">
        <v>35</v>
      </c>
      <c r="B36" s="1" t="s">
        <v>1614</v>
      </c>
      <c r="C36" s="1" t="s">
        <v>1614</v>
      </c>
      <c r="D36" s="1" t="s">
        <v>3983</v>
      </c>
      <c r="E36" s="1" t="s">
        <v>602</v>
      </c>
      <c r="F36" s="1" t="str">
        <f>VLOOKUP(Table7[[#This Row],[نام کارشناس دفتر فنی]],Table1[],3,0)</f>
        <v>کارشناس عمران،خدمات صنعتی و ترانسپورت</v>
      </c>
      <c r="G36" s="1" t="s">
        <v>63</v>
      </c>
      <c r="H36" s="1" t="str">
        <f>VLOOKUP(Table7[[#This Row],[نام شخص کارشناس نظارت]],Table1[],3,0)</f>
        <v>کارشناس عمران نظارت</v>
      </c>
      <c r="I36" s="1">
        <f>COUNTIF(Table2[کد سیستم],Table7[[#This Row],[کد سیستم]])</f>
        <v>1</v>
      </c>
    </row>
    <row r="37" spans="1:9" x14ac:dyDescent="0.25">
      <c r="A37" s="1">
        <v>36</v>
      </c>
      <c r="B37" s="1" t="s">
        <v>1616</v>
      </c>
      <c r="C37" s="1" t="s">
        <v>1616</v>
      </c>
      <c r="D37" s="1" t="s">
        <v>3983</v>
      </c>
      <c r="E37" s="1" t="s">
        <v>602</v>
      </c>
      <c r="F37" s="1" t="str">
        <f>VLOOKUP(Table7[[#This Row],[نام کارشناس دفتر فنی]],Table1[],3,0)</f>
        <v>کارشناس عمران،خدمات صنعتی و ترانسپورت</v>
      </c>
      <c r="G37" s="1" t="s">
        <v>63</v>
      </c>
      <c r="H37" s="1" t="str">
        <f>VLOOKUP(Table7[[#This Row],[نام شخص کارشناس نظارت]],Table1[],3,0)</f>
        <v>کارشناس عمران نظارت</v>
      </c>
      <c r="I37" s="1">
        <f>COUNTIF(Table2[کد سیستم],Table7[[#This Row],[کد سیستم]])</f>
        <v>1</v>
      </c>
    </row>
    <row r="38" spans="1:9" x14ac:dyDescent="0.25">
      <c r="A38" s="1">
        <v>37</v>
      </c>
      <c r="B38" s="1" t="s">
        <v>1618</v>
      </c>
      <c r="C38" s="1" t="s">
        <v>1618</v>
      </c>
      <c r="D38" s="1" t="s">
        <v>3983</v>
      </c>
      <c r="E38" s="1" t="s">
        <v>602</v>
      </c>
      <c r="F38" s="1" t="str">
        <f>VLOOKUP(Table7[[#This Row],[نام کارشناس دفتر فنی]],Table1[],3,0)</f>
        <v>کارشناس عمران،خدمات صنعتی و ترانسپورت</v>
      </c>
      <c r="G38" s="1" t="s">
        <v>63</v>
      </c>
      <c r="H38" s="1" t="str">
        <f>VLOOKUP(Table7[[#This Row],[نام شخص کارشناس نظارت]],Table1[],3,0)</f>
        <v>کارشناس عمران نظارت</v>
      </c>
      <c r="I38" s="1">
        <f>COUNTIF(Table2[کد سیستم],Table7[[#This Row],[کد سیستم]])</f>
        <v>1</v>
      </c>
    </row>
    <row r="39" spans="1:9" x14ac:dyDescent="0.25">
      <c r="A39" s="1">
        <v>38</v>
      </c>
      <c r="B39" s="1" t="s">
        <v>1620</v>
      </c>
      <c r="C39" s="1" t="s">
        <v>1620</v>
      </c>
      <c r="D39" s="1" t="s">
        <v>3983</v>
      </c>
      <c r="E39" s="1" t="s">
        <v>602</v>
      </c>
      <c r="F39" s="1" t="str">
        <f>VLOOKUP(Table7[[#This Row],[نام کارشناس دفتر فنی]],Table1[],3,0)</f>
        <v>کارشناس عمران،خدمات صنعتی و ترانسپورت</v>
      </c>
      <c r="G39" s="1" t="s">
        <v>63</v>
      </c>
      <c r="H39" s="1" t="str">
        <f>VLOOKUP(Table7[[#This Row],[نام شخص کارشناس نظارت]],Table1[],3,0)</f>
        <v>کارشناس عمران نظارت</v>
      </c>
      <c r="I39" s="1">
        <f>COUNTIF(Table2[کد سیستم],Table7[[#This Row],[کد سیستم]])</f>
        <v>1</v>
      </c>
    </row>
    <row r="40" spans="1:9" x14ac:dyDescent="0.25">
      <c r="A40" s="1">
        <v>39</v>
      </c>
      <c r="B40" s="1" t="s">
        <v>1622</v>
      </c>
      <c r="C40" s="1" t="s">
        <v>1622</v>
      </c>
      <c r="D40" s="1" t="s">
        <v>3983</v>
      </c>
      <c r="E40" s="1" t="s">
        <v>602</v>
      </c>
      <c r="F40" s="1" t="str">
        <f>VLOOKUP(Table7[[#This Row],[نام کارشناس دفتر فنی]],Table1[],3,0)</f>
        <v>کارشناس عمران،خدمات صنعتی و ترانسپورت</v>
      </c>
      <c r="G40" s="1" t="s">
        <v>63</v>
      </c>
      <c r="H40" s="1" t="str">
        <f>VLOOKUP(Table7[[#This Row],[نام شخص کارشناس نظارت]],Table1[],3,0)</f>
        <v>کارشناس عمران نظارت</v>
      </c>
      <c r="I40" s="1">
        <f>COUNTIF(Table2[کد سیستم],Table7[[#This Row],[کد سیستم]])</f>
        <v>1</v>
      </c>
    </row>
    <row r="41" spans="1:9" x14ac:dyDescent="0.25">
      <c r="A41" s="1">
        <v>40</v>
      </c>
      <c r="B41" s="1" t="s">
        <v>1624</v>
      </c>
      <c r="C41" s="1" t="s">
        <v>1624</v>
      </c>
      <c r="D41" s="1" t="s">
        <v>3983</v>
      </c>
      <c r="E41" s="1" t="s">
        <v>602</v>
      </c>
      <c r="F41" s="1" t="str">
        <f>VLOOKUP(Table7[[#This Row],[نام کارشناس دفتر فنی]],Table1[],3,0)</f>
        <v>کارشناس عمران،خدمات صنعتی و ترانسپورت</v>
      </c>
      <c r="G41" s="1" t="s">
        <v>63</v>
      </c>
      <c r="H41" s="1" t="str">
        <f>VLOOKUP(Table7[[#This Row],[نام شخص کارشناس نظارت]],Table1[],3,0)</f>
        <v>کارشناس عمران نظارت</v>
      </c>
      <c r="I41" s="1">
        <f>COUNTIF(Table2[کد سیستم],Table7[[#This Row],[کد سیستم]])</f>
        <v>1</v>
      </c>
    </row>
    <row r="42" spans="1:9" x14ac:dyDescent="0.25">
      <c r="A42" s="1">
        <v>41</v>
      </c>
      <c r="B42" s="1" t="s">
        <v>1626</v>
      </c>
      <c r="C42" s="1" t="s">
        <v>1626</v>
      </c>
      <c r="D42" s="1" t="s">
        <v>3983</v>
      </c>
      <c r="E42" s="1" t="s">
        <v>602</v>
      </c>
      <c r="F42" s="1" t="str">
        <f>VLOOKUP(Table7[[#This Row],[نام کارشناس دفتر فنی]],Table1[],3,0)</f>
        <v>کارشناس عمران،خدمات صنعتی و ترانسپورت</v>
      </c>
      <c r="G42" s="1" t="s">
        <v>63</v>
      </c>
      <c r="H42" s="1" t="str">
        <f>VLOOKUP(Table7[[#This Row],[نام شخص کارشناس نظارت]],Table1[],3,0)</f>
        <v>کارشناس عمران نظارت</v>
      </c>
      <c r="I42" s="1">
        <f>COUNTIF(Table2[کد سیستم],Table7[[#This Row],[کد سیستم]])</f>
        <v>1</v>
      </c>
    </row>
    <row r="43" spans="1:9" x14ac:dyDescent="0.25">
      <c r="A43" s="1">
        <v>42</v>
      </c>
      <c r="B43" s="1" t="s">
        <v>1628</v>
      </c>
      <c r="C43" s="1" t="s">
        <v>1628</v>
      </c>
      <c r="D43" s="1" t="s">
        <v>3983</v>
      </c>
      <c r="E43" s="1" t="s">
        <v>602</v>
      </c>
      <c r="F43" s="1" t="str">
        <f>VLOOKUP(Table7[[#This Row],[نام کارشناس دفتر فنی]],Table1[],3,0)</f>
        <v>کارشناس عمران،خدمات صنعتی و ترانسپورت</v>
      </c>
      <c r="G43" s="1" t="s">
        <v>63</v>
      </c>
      <c r="H43" s="1" t="str">
        <f>VLOOKUP(Table7[[#This Row],[نام شخص کارشناس نظارت]],Table1[],3,0)</f>
        <v>کارشناس عمران نظارت</v>
      </c>
      <c r="I43" s="1">
        <f>COUNTIF(Table2[کد سیستم],Table7[[#This Row],[کد سیستم]])</f>
        <v>1</v>
      </c>
    </row>
    <row r="44" spans="1:9" x14ac:dyDescent="0.25">
      <c r="A44" s="1">
        <v>43</v>
      </c>
      <c r="B44" s="1" t="s">
        <v>1630</v>
      </c>
      <c r="C44" s="1" t="s">
        <v>1630</v>
      </c>
      <c r="D44" s="1" t="s">
        <v>3983</v>
      </c>
      <c r="E44" s="1" t="s">
        <v>602</v>
      </c>
      <c r="F44" s="1" t="str">
        <f>VLOOKUP(Table7[[#This Row],[نام کارشناس دفتر فنی]],Table1[],3,0)</f>
        <v>کارشناس عمران،خدمات صنعتی و ترانسپورت</v>
      </c>
      <c r="G44" s="1" t="s">
        <v>63</v>
      </c>
      <c r="H44" s="1" t="str">
        <f>VLOOKUP(Table7[[#This Row],[نام شخص کارشناس نظارت]],Table1[],3,0)</f>
        <v>کارشناس عمران نظارت</v>
      </c>
      <c r="I44" s="1">
        <f>COUNTIF(Table2[کد سیستم],Table7[[#This Row],[کد سیستم]])</f>
        <v>1</v>
      </c>
    </row>
    <row r="45" spans="1:9" x14ac:dyDescent="0.25">
      <c r="A45" s="1">
        <v>44</v>
      </c>
      <c r="B45" s="1" t="s">
        <v>1632</v>
      </c>
      <c r="C45" s="1" t="s">
        <v>1632</v>
      </c>
      <c r="D45" s="1" t="s">
        <v>3983</v>
      </c>
      <c r="E45" s="1" t="s">
        <v>602</v>
      </c>
      <c r="F45" s="1" t="str">
        <f>VLOOKUP(Table7[[#This Row],[نام کارشناس دفتر فنی]],Table1[],3,0)</f>
        <v>کارشناس عمران،خدمات صنعتی و ترانسپورت</v>
      </c>
      <c r="G45" s="1" t="s">
        <v>63</v>
      </c>
      <c r="H45" s="1" t="str">
        <f>VLOOKUP(Table7[[#This Row],[نام شخص کارشناس نظارت]],Table1[],3,0)</f>
        <v>کارشناس عمران نظارت</v>
      </c>
      <c r="I45" s="1">
        <f>COUNTIF(Table2[کد سیستم],Table7[[#This Row],[کد سیستم]])</f>
        <v>1</v>
      </c>
    </row>
    <row r="46" spans="1:9" x14ac:dyDescent="0.25">
      <c r="A46" s="1">
        <v>45</v>
      </c>
      <c r="B46" s="1" t="s">
        <v>1634</v>
      </c>
      <c r="C46" s="1" t="s">
        <v>1634</v>
      </c>
      <c r="D46" s="1" t="s">
        <v>3983</v>
      </c>
      <c r="E46" s="1" t="s">
        <v>602</v>
      </c>
      <c r="F46" s="1" t="str">
        <f>VLOOKUP(Table7[[#This Row],[نام کارشناس دفتر فنی]],Table1[],3,0)</f>
        <v>کارشناس عمران،خدمات صنعتی و ترانسپورت</v>
      </c>
      <c r="G46" s="1" t="s">
        <v>63</v>
      </c>
      <c r="H46" s="1" t="str">
        <f>VLOOKUP(Table7[[#This Row],[نام شخص کارشناس نظارت]],Table1[],3,0)</f>
        <v>کارشناس عمران نظارت</v>
      </c>
      <c r="I46" s="1">
        <f>COUNTIF(Table2[کد سیستم],Table7[[#This Row],[کد سیستم]])</f>
        <v>1</v>
      </c>
    </row>
    <row r="47" spans="1:9" x14ac:dyDescent="0.25">
      <c r="A47" s="1">
        <v>46</v>
      </c>
      <c r="B47" s="1" t="s">
        <v>1636</v>
      </c>
      <c r="C47" s="1" t="s">
        <v>1636</v>
      </c>
      <c r="D47" s="1" t="s">
        <v>3983</v>
      </c>
      <c r="E47" s="1" t="s">
        <v>602</v>
      </c>
      <c r="F47" s="1" t="str">
        <f>VLOOKUP(Table7[[#This Row],[نام کارشناس دفتر فنی]],Table1[],3,0)</f>
        <v>کارشناس عمران،خدمات صنعتی و ترانسپورت</v>
      </c>
      <c r="G47" s="1" t="s">
        <v>63</v>
      </c>
      <c r="H47" s="1" t="str">
        <f>VLOOKUP(Table7[[#This Row],[نام شخص کارشناس نظارت]],Table1[],3,0)</f>
        <v>کارشناس عمران نظارت</v>
      </c>
      <c r="I47" s="1">
        <f>COUNTIF(Table2[کد سیستم],Table7[[#This Row],[کد سیستم]])</f>
        <v>1</v>
      </c>
    </row>
    <row r="48" spans="1:9" x14ac:dyDescent="0.25">
      <c r="A48" s="1">
        <v>47</v>
      </c>
      <c r="B48" s="1" t="s">
        <v>1638</v>
      </c>
      <c r="C48" s="1" t="s">
        <v>1638</v>
      </c>
      <c r="D48" s="1" t="s">
        <v>3983</v>
      </c>
      <c r="E48" s="1" t="s">
        <v>602</v>
      </c>
      <c r="F48" s="1" t="str">
        <f>VLOOKUP(Table7[[#This Row],[نام کارشناس دفتر فنی]],Table1[],3,0)</f>
        <v>کارشناس عمران،خدمات صنعتی و ترانسپورت</v>
      </c>
      <c r="G48" s="1" t="s">
        <v>63</v>
      </c>
      <c r="H48" s="1" t="str">
        <f>VLOOKUP(Table7[[#This Row],[نام شخص کارشناس نظارت]],Table1[],3,0)</f>
        <v>کارشناس عمران نظارت</v>
      </c>
      <c r="I48" s="1">
        <f>COUNTIF(Table2[کد سیستم],Table7[[#This Row],[کد سیستم]])</f>
        <v>1</v>
      </c>
    </row>
    <row r="49" spans="1:9" x14ac:dyDescent="0.25">
      <c r="A49" s="1">
        <v>48</v>
      </c>
      <c r="B49" s="1" t="s">
        <v>1640</v>
      </c>
      <c r="C49" s="1" t="s">
        <v>1640</v>
      </c>
      <c r="D49" s="1" t="s">
        <v>3983</v>
      </c>
      <c r="E49" s="1" t="s">
        <v>602</v>
      </c>
      <c r="F49" s="1" t="str">
        <f>VLOOKUP(Table7[[#This Row],[نام کارشناس دفتر فنی]],Table1[],3,0)</f>
        <v>کارشناس عمران،خدمات صنعتی و ترانسپورت</v>
      </c>
      <c r="G49" s="1" t="s">
        <v>63</v>
      </c>
      <c r="H49" s="1" t="str">
        <f>VLOOKUP(Table7[[#This Row],[نام شخص کارشناس نظارت]],Table1[],3,0)</f>
        <v>کارشناس عمران نظارت</v>
      </c>
      <c r="I49" s="1">
        <f>COUNTIF(Table2[کد سیستم],Table7[[#This Row],[کد سیستم]])</f>
        <v>1</v>
      </c>
    </row>
    <row r="50" spans="1:9" x14ac:dyDescent="0.25">
      <c r="A50" s="1">
        <v>49</v>
      </c>
      <c r="B50" s="1" t="s">
        <v>1642</v>
      </c>
      <c r="C50" s="1" t="s">
        <v>1642</v>
      </c>
      <c r="D50" s="1" t="s">
        <v>3983</v>
      </c>
      <c r="E50" s="1" t="s">
        <v>602</v>
      </c>
      <c r="F50" s="1" t="str">
        <f>VLOOKUP(Table7[[#This Row],[نام کارشناس دفتر فنی]],Table1[],3,0)</f>
        <v>کارشناس عمران،خدمات صنعتی و ترانسپورت</v>
      </c>
      <c r="G50" s="1" t="s">
        <v>63</v>
      </c>
      <c r="H50" s="1" t="str">
        <f>VLOOKUP(Table7[[#This Row],[نام شخص کارشناس نظارت]],Table1[],3,0)</f>
        <v>کارشناس عمران نظارت</v>
      </c>
      <c r="I50" s="1">
        <f>COUNTIF(Table2[کد سیستم],Table7[[#This Row],[کد سیستم]])</f>
        <v>1</v>
      </c>
    </row>
    <row r="51" spans="1:9" x14ac:dyDescent="0.25">
      <c r="A51" s="1">
        <v>50</v>
      </c>
      <c r="B51" s="1" t="s">
        <v>1644</v>
      </c>
      <c r="C51" s="1" t="s">
        <v>1644</v>
      </c>
      <c r="D51" s="1" t="s">
        <v>3983</v>
      </c>
      <c r="E51" s="1" t="s">
        <v>602</v>
      </c>
      <c r="F51" s="1" t="str">
        <f>VLOOKUP(Table7[[#This Row],[نام کارشناس دفتر فنی]],Table1[],3,0)</f>
        <v>کارشناس عمران،خدمات صنعتی و ترانسپورت</v>
      </c>
      <c r="G51" s="1" t="s">
        <v>63</v>
      </c>
      <c r="H51" s="1" t="str">
        <f>VLOOKUP(Table7[[#This Row],[نام شخص کارشناس نظارت]],Table1[],3,0)</f>
        <v>کارشناس عمران نظارت</v>
      </c>
      <c r="I51" s="1">
        <f>COUNTIF(Table2[کد سیستم],Table7[[#This Row],[کد سیستم]])</f>
        <v>1</v>
      </c>
    </row>
    <row r="52" spans="1:9" x14ac:dyDescent="0.25">
      <c r="A52" s="1">
        <v>51</v>
      </c>
      <c r="B52" s="1" t="s">
        <v>1646</v>
      </c>
      <c r="C52" s="1" t="s">
        <v>1646</v>
      </c>
      <c r="D52" s="1" t="s">
        <v>3983</v>
      </c>
      <c r="E52" s="1" t="s">
        <v>602</v>
      </c>
      <c r="F52" s="1" t="str">
        <f>VLOOKUP(Table7[[#This Row],[نام کارشناس دفتر فنی]],Table1[],3,0)</f>
        <v>کارشناس عمران،خدمات صنعتی و ترانسپورت</v>
      </c>
      <c r="G52" s="1" t="s">
        <v>63</v>
      </c>
      <c r="H52" s="1" t="str">
        <f>VLOOKUP(Table7[[#This Row],[نام شخص کارشناس نظارت]],Table1[],3,0)</f>
        <v>کارشناس عمران نظارت</v>
      </c>
      <c r="I52" s="1">
        <f>COUNTIF(Table2[کد سیستم],Table7[[#This Row],[کد سیستم]])</f>
        <v>1</v>
      </c>
    </row>
    <row r="53" spans="1:9" x14ac:dyDescent="0.25">
      <c r="A53" s="1">
        <v>52</v>
      </c>
      <c r="B53" s="1" t="s">
        <v>1648</v>
      </c>
      <c r="C53" s="1" t="s">
        <v>1648</v>
      </c>
      <c r="D53" s="1" t="s">
        <v>3983</v>
      </c>
      <c r="E53" s="1" t="s">
        <v>602</v>
      </c>
      <c r="F53" s="1" t="str">
        <f>VLOOKUP(Table7[[#This Row],[نام کارشناس دفتر فنی]],Table1[],3,0)</f>
        <v>کارشناس عمران،خدمات صنعتی و ترانسپورت</v>
      </c>
      <c r="G53" s="1" t="s">
        <v>63</v>
      </c>
      <c r="H53" s="1" t="str">
        <f>VLOOKUP(Table7[[#This Row],[نام شخص کارشناس نظارت]],Table1[],3,0)</f>
        <v>کارشناس عمران نظارت</v>
      </c>
      <c r="I53" s="1">
        <f>COUNTIF(Table2[کد سیستم],Table7[[#This Row],[کد سیستم]])</f>
        <v>1</v>
      </c>
    </row>
    <row r="54" spans="1:9" x14ac:dyDescent="0.25">
      <c r="A54" s="1">
        <v>53</v>
      </c>
      <c r="B54" s="1" t="s">
        <v>1650</v>
      </c>
      <c r="C54" s="1" t="s">
        <v>1650</v>
      </c>
      <c r="D54" s="1" t="s">
        <v>3983</v>
      </c>
      <c r="E54" s="1" t="s">
        <v>602</v>
      </c>
      <c r="F54" s="1" t="str">
        <f>VLOOKUP(Table7[[#This Row],[نام کارشناس دفتر فنی]],Table1[],3,0)</f>
        <v>کارشناس عمران،خدمات صنعتی و ترانسپورت</v>
      </c>
      <c r="G54" s="1" t="s">
        <v>63</v>
      </c>
      <c r="H54" s="1" t="str">
        <f>VLOOKUP(Table7[[#This Row],[نام شخص کارشناس نظارت]],Table1[],3,0)</f>
        <v>کارشناس عمران نظارت</v>
      </c>
      <c r="I54" s="1">
        <f>COUNTIF(Table2[کد سیستم],Table7[[#This Row],[کد سیستم]])</f>
        <v>1</v>
      </c>
    </row>
    <row r="55" spans="1:9" x14ac:dyDescent="0.25">
      <c r="A55" s="1">
        <v>54</v>
      </c>
      <c r="B55" s="1" t="s">
        <v>1652</v>
      </c>
      <c r="C55" s="1" t="s">
        <v>1652</v>
      </c>
      <c r="D55" s="1" t="s">
        <v>3983</v>
      </c>
      <c r="E55" s="1" t="s">
        <v>602</v>
      </c>
      <c r="F55" s="1" t="str">
        <f>VLOOKUP(Table7[[#This Row],[نام کارشناس دفتر فنی]],Table1[],3,0)</f>
        <v>کارشناس عمران،خدمات صنعتی و ترانسپورت</v>
      </c>
      <c r="G55" s="1" t="s">
        <v>63</v>
      </c>
      <c r="H55" s="1" t="str">
        <f>VLOOKUP(Table7[[#This Row],[نام شخص کارشناس نظارت]],Table1[],3,0)</f>
        <v>کارشناس عمران نظارت</v>
      </c>
      <c r="I55" s="1">
        <f>COUNTIF(Table2[کد سیستم],Table7[[#This Row],[کد سیستم]])</f>
        <v>1</v>
      </c>
    </row>
    <row r="56" spans="1:9" x14ac:dyDescent="0.25">
      <c r="A56" s="1">
        <v>55</v>
      </c>
      <c r="B56" s="1" t="s">
        <v>1654</v>
      </c>
      <c r="C56" s="1" t="s">
        <v>1654</v>
      </c>
      <c r="D56" s="1" t="s">
        <v>3983</v>
      </c>
      <c r="E56" s="1" t="s">
        <v>602</v>
      </c>
      <c r="F56" s="1" t="str">
        <f>VLOOKUP(Table7[[#This Row],[نام کارشناس دفتر فنی]],Table1[],3,0)</f>
        <v>کارشناس عمران،خدمات صنعتی و ترانسپورت</v>
      </c>
      <c r="G56" s="1" t="s">
        <v>63</v>
      </c>
      <c r="H56" s="1" t="str">
        <f>VLOOKUP(Table7[[#This Row],[نام شخص کارشناس نظارت]],Table1[],3,0)</f>
        <v>کارشناس عمران نظارت</v>
      </c>
      <c r="I56" s="1">
        <f>COUNTIF(Table2[کد سیستم],Table7[[#This Row],[کد سیستم]])</f>
        <v>1</v>
      </c>
    </row>
    <row r="57" spans="1:9" x14ac:dyDescent="0.25">
      <c r="A57" s="1">
        <v>56</v>
      </c>
      <c r="B57" s="1" t="s">
        <v>1656</v>
      </c>
      <c r="C57" s="1" t="s">
        <v>1656</v>
      </c>
      <c r="D57" s="1" t="s">
        <v>3983</v>
      </c>
      <c r="E57" s="1" t="s">
        <v>602</v>
      </c>
      <c r="F57" s="1" t="str">
        <f>VLOOKUP(Table7[[#This Row],[نام کارشناس دفتر فنی]],Table1[],3,0)</f>
        <v>کارشناس عمران،خدمات صنعتی و ترانسپورت</v>
      </c>
      <c r="G57" s="1" t="s">
        <v>63</v>
      </c>
      <c r="H57" s="1" t="str">
        <f>VLOOKUP(Table7[[#This Row],[نام شخص کارشناس نظارت]],Table1[],3,0)</f>
        <v>کارشناس عمران نظارت</v>
      </c>
      <c r="I57" s="1">
        <f>COUNTIF(Table2[کد سیستم],Table7[[#This Row],[کد سیستم]])</f>
        <v>1</v>
      </c>
    </row>
    <row r="58" spans="1:9" x14ac:dyDescent="0.25">
      <c r="A58" s="1">
        <v>57</v>
      </c>
      <c r="B58" s="1" t="s">
        <v>1658</v>
      </c>
      <c r="C58" s="1" t="s">
        <v>1658</v>
      </c>
      <c r="D58" s="1" t="s">
        <v>3983</v>
      </c>
      <c r="E58" s="1" t="s">
        <v>602</v>
      </c>
      <c r="F58" s="1" t="str">
        <f>VLOOKUP(Table7[[#This Row],[نام کارشناس دفتر فنی]],Table1[],3,0)</f>
        <v>کارشناس عمران،خدمات صنعتی و ترانسپورت</v>
      </c>
      <c r="G58" s="1" t="s">
        <v>63</v>
      </c>
      <c r="H58" s="1" t="str">
        <f>VLOOKUP(Table7[[#This Row],[نام شخص کارشناس نظارت]],Table1[],3,0)</f>
        <v>کارشناس عمران نظارت</v>
      </c>
      <c r="I58" s="1">
        <f>COUNTIF(Table2[کد سیستم],Table7[[#This Row],[کد سیستم]])</f>
        <v>1</v>
      </c>
    </row>
    <row r="59" spans="1:9" x14ac:dyDescent="0.25">
      <c r="A59" s="1">
        <v>58</v>
      </c>
      <c r="B59" s="1" t="s">
        <v>1660</v>
      </c>
      <c r="C59" s="1" t="s">
        <v>1660</v>
      </c>
      <c r="D59" s="1" t="s">
        <v>3983</v>
      </c>
      <c r="E59" s="1" t="s">
        <v>602</v>
      </c>
      <c r="F59" s="1" t="str">
        <f>VLOOKUP(Table7[[#This Row],[نام کارشناس دفتر فنی]],Table1[],3,0)</f>
        <v>کارشناس عمران،خدمات صنعتی و ترانسپورت</v>
      </c>
      <c r="G59" s="1" t="s">
        <v>63</v>
      </c>
      <c r="H59" s="1" t="str">
        <f>VLOOKUP(Table7[[#This Row],[نام شخص کارشناس نظارت]],Table1[],3,0)</f>
        <v>کارشناس عمران نظارت</v>
      </c>
      <c r="I59" s="1">
        <f>COUNTIF(Table2[کد سیستم],Table7[[#This Row],[کد سیستم]])</f>
        <v>1</v>
      </c>
    </row>
    <row r="60" spans="1:9" x14ac:dyDescent="0.25">
      <c r="A60" s="1">
        <v>59</v>
      </c>
      <c r="B60" s="1" t="s">
        <v>1662</v>
      </c>
      <c r="C60" s="1" t="s">
        <v>1662</v>
      </c>
      <c r="D60" s="1" t="s">
        <v>3983</v>
      </c>
      <c r="E60" s="1" t="s">
        <v>602</v>
      </c>
      <c r="F60" s="1" t="str">
        <f>VLOOKUP(Table7[[#This Row],[نام کارشناس دفتر فنی]],Table1[],3,0)</f>
        <v>کارشناس عمران،خدمات صنعتی و ترانسپورت</v>
      </c>
      <c r="G60" s="1" t="s">
        <v>63</v>
      </c>
      <c r="H60" s="1" t="str">
        <f>VLOOKUP(Table7[[#This Row],[نام شخص کارشناس نظارت]],Table1[],3,0)</f>
        <v>کارشناس عمران نظارت</v>
      </c>
      <c r="I60" s="1">
        <f>COUNTIF(Table2[کد سیستم],Table7[[#This Row],[کد سیستم]])</f>
        <v>1</v>
      </c>
    </row>
    <row r="61" spans="1:9" x14ac:dyDescent="0.25">
      <c r="A61" s="1">
        <v>60</v>
      </c>
      <c r="B61" s="1" t="s">
        <v>1664</v>
      </c>
      <c r="C61" s="1" t="s">
        <v>1664</v>
      </c>
      <c r="D61" s="1" t="s">
        <v>3983</v>
      </c>
      <c r="E61" s="1" t="s">
        <v>602</v>
      </c>
      <c r="F61" s="1" t="str">
        <f>VLOOKUP(Table7[[#This Row],[نام کارشناس دفتر فنی]],Table1[],3,0)</f>
        <v>کارشناس عمران،خدمات صنعتی و ترانسپورت</v>
      </c>
      <c r="G61" s="1" t="s">
        <v>63</v>
      </c>
      <c r="H61" s="1" t="str">
        <f>VLOOKUP(Table7[[#This Row],[نام شخص کارشناس نظارت]],Table1[],3,0)</f>
        <v>کارشناس عمران نظارت</v>
      </c>
      <c r="I61" s="1">
        <f>COUNTIF(Table2[کد سیستم],Table7[[#This Row],[کد سیستم]])</f>
        <v>1</v>
      </c>
    </row>
    <row r="62" spans="1:9" x14ac:dyDescent="0.25">
      <c r="A62" s="1">
        <v>61</v>
      </c>
      <c r="B62" s="1" t="s">
        <v>1666</v>
      </c>
      <c r="C62" s="1" t="s">
        <v>1666</v>
      </c>
      <c r="D62" s="1" t="s">
        <v>3983</v>
      </c>
      <c r="E62" s="1" t="s">
        <v>602</v>
      </c>
      <c r="F62" s="1" t="str">
        <f>VLOOKUP(Table7[[#This Row],[نام کارشناس دفتر فنی]],Table1[],3,0)</f>
        <v>کارشناس عمران،خدمات صنعتی و ترانسپورت</v>
      </c>
      <c r="G62" s="1" t="s">
        <v>63</v>
      </c>
      <c r="H62" s="1" t="str">
        <f>VLOOKUP(Table7[[#This Row],[نام شخص کارشناس نظارت]],Table1[],3,0)</f>
        <v>کارشناس عمران نظارت</v>
      </c>
      <c r="I62" s="1">
        <f>COUNTIF(Table2[کد سیستم],Table7[[#This Row],[کد سیستم]])</f>
        <v>1</v>
      </c>
    </row>
    <row r="63" spans="1:9" x14ac:dyDescent="0.25">
      <c r="A63" s="1">
        <v>62</v>
      </c>
      <c r="B63" s="1" t="s">
        <v>1668</v>
      </c>
      <c r="C63" s="1" t="s">
        <v>1668</v>
      </c>
      <c r="D63" s="1" t="s">
        <v>3983</v>
      </c>
      <c r="E63" s="1" t="s">
        <v>602</v>
      </c>
      <c r="F63" s="1" t="str">
        <f>VLOOKUP(Table7[[#This Row],[نام کارشناس دفتر فنی]],Table1[],3,0)</f>
        <v>کارشناس عمران،خدمات صنعتی و ترانسپورت</v>
      </c>
      <c r="G63" s="1" t="s">
        <v>63</v>
      </c>
      <c r="H63" s="1" t="str">
        <f>VLOOKUP(Table7[[#This Row],[نام شخص کارشناس نظارت]],Table1[],3,0)</f>
        <v>کارشناس عمران نظارت</v>
      </c>
      <c r="I63" s="1">
        <f>COUNTIF(Table2[کد سیستم],Table7[[#This Row],[کد سیستم]])</f>
        <v>1</v>
      </c>
    </row>
    <row r="64" spans="1:9" x14ac:dyDescent="0.25">
      <c r="A64" s="1">
        <v>63</v>
      </c>
      <c r="B64" s="1" t="s">
        <v>1670</v>
      </c>
      <c r="C64" s="1" t="s">
        <v>1670</v>
      </c>
      <c r="D64" s="1" t="s">
        <v>3983</v>
      </c>
      <c r="E64" s="1" t="s">
        <v>602</v>
      </c>
      <c r="F64" s="1" t="str">
        <f>VLOOKUP(Table7[[#This Row],[نام کارشناس دفتر فنی]],Table1[],3,0)</f>
        <v>کارشناس عمران،خدمات صنعتی و ترانسپورت</v>
      </c>
      <c r="G64" s="1" t="s">
        <v>63</v>
      </c>
      <c r="H64" s="1" t="str">
        <f>VLOOKUP(Table7[[#This Row],[نام شخص کارشناس نظارت]],Table1[],3,0)</f>
        <v>کارشناس عمران نظارت</v>
      </c>
      <c r="I64" s="1">
        <f>COUNTIF(Table2[کد سیستم],Table7[[#This Row],[کد سیستم]])</f>
        <v>1</v>
      </c>
    </row>
    <row r="65" spans="1:9" x14ac:dyDescent="0.25">
      <c r="A65" s="1">
        <v>64</v>
      </c>
      <c r="B65" s="1" t="s">
        <v>1672</v>
      </c>
      <c r="C65" s="1" t="s">
        <v>1672</v>
      </c>
      <c r="D65" s="1" t="s">
        <v>3983</v>
      </c>
      <c r="E65" s="1" t="s">
        <v>602</v>
      </c>
      <c r="F65" s="1" t="str">
        <f>VLOOKUP(Table7[[#This Row],[نام کارشناس دفتر فنی]],Table1[],3,0)</f>
        <v>کارشناس عمران،خدمات صنعتی و ترانسپورت</v>
      </c>
      <c r="G65" s="1" t="s">
        <v>63</v>
      </c>
      <c r="H65" s="1" t="str">
        <f>VLOOKUP(Table7[[#This Row],[نام شخص کارشناس نظارت]],Table1[],3,0)</f>
        <v>کارشناس عمران نظارت</v>
      </c>
      <c r="I65" s="1">
        <f>COUNTIF(Table2[کد سیستم],Table7[[#This Row],[کد سیستم]])</f>
        <v>1</v>
      </c>
    </row>
    <row r="66" spans="1:9" x14ac:dyDescent="0.25">
      <c r="A66" s="1">
        <v>65</v>
      </c>
      <c r="B66" s="1" t="s">
        <v>1674</v>
      </c>
      <c r="C66" s="1" t="s">
        <v>1674</v>
      </c>
      <c r="D66" s="1" t="s">
        <v>3983</v>
      </c>
      <c r="E66" s="1" t="s">
        <v>602</v>
      </c>
      <c r="F66" s="1" t="str">
        <f>VLOOKUP(Table7[[#This Row],[نام کارشناس دفتر فنی]],Table1[],3,0)</f>
        <v>کارشناس عمران،خدمات صنعتی و ترانسپورت</v>
      </c>
      <c r="G66" s="1" t="s">
        <v>63</v>
      </c>
      <c r="H66" s="1" t="str">
        <f>VLOOKUP(Table7[[#This Row],[نام شخص کارشناس نظارت]],Table1[],3,0)</f>
        <v>کارشناس عمران نظارت</v>
      </c>
      <c r="I66" s="1">
        <f>COUNTIF(Table2[کد سیستم],Table7[[#This Row],[کد سیستم]])</f>
        <v>1</v>
      </c>
    </row>
    <row r="67" spans="1:9" x14ac:dyDescent="0.25">
      <c r="A67" s="1">
        <v>66</v>
      </c>
      <c r="B67" s="1" t="s">
        <v>1676</v>
      </c>
      <c r="C67" s="1" t="s">
        <v>1676</v>
      </c>
      <c r="D67" s="1" t="s">
        <v>3983</v>
      </c>
      <c r="E67" s="1" t="s">
        <v>602</v>
      </c>
      <c r="F67" s="1" t="str">
        <f>VLOOKUP(Table7[[#This Row],[نام کارشناس دفتر فنی]],Table1[],3,0)</f>
        <v>کارشناس عمران،خدمات صنعتی و ترانسپورت</v>
      </c>
      <c r="G67" s="1" t="s">
        <v>63</v>
      </c>
      <c r="H67" s="1" t="str">
        <f>VLOOKUP(Table7[[#This Row],[نام شخص کارشناس نظارت]],Table1[],3,0)</f>
        <v>کارشناس عمران نظارت</v>
      </c>
      <c r="I67" s="1">
        <f>COUNTIF(Table2[کد سیستم],Table7[[#This Row],[کد سیستم]])</f>
        <v>1</v>
      </c>
    </row>
    <row r="68" spans="1:9" x14ac:dyDescent="0.25">
      <c r="A68" s="1">
        <v>67</v>
      </c>
      <c r="B68" s="1" t="s">
        <v>1678</v>
      </c>
      <c r="C68" s="1" t="s">
        <v>1678</v>
      </c>
      <c r="D68" s="1" t="s">
        <v>3983</v>
      </c>
      <c r="E68" s="1" t="s">
        <v>602</v>
      </c>
      <c r="F68" s="1" t="str">
        <f>VLOOKUP(Table7[[#This Row],[نام کارشناس دفتر فنی]],Table1[],3,0)</f>
        <v>کارشناس عمران،خدمات صنعتی و ترانسپورت</v>
      </c>
      <c r="G68" s="1" t="s">
        <v>63</v>
      </c>
      <c r="H68" s="1" t="str">
        <f>VLOOKUP(Table7[[#This Row],[نام شخص کارشناس نظارت]],Table1[],3,0)</f>
        <v>کارشناس عمران نظارت</v>
      </c>
      <c r="I68" s="1">
        <f>COUNTIF(Table2[کد سیستم],Table7[[#This Row],[کد سیستم]])</f>
        <v>1</v>
      </c>
    </row>
    <row r="69" spans="1:9" x14ac:dyDescent="0.25">
      <c r="A69" s="1">
        <v>68</v>
      </c>
      <c r="B69" s="1" t="s">
        <v>1680</v>
      </c>
      <c r="C69" s="1" t="s">
        <v>1680</v>
      </c>
      <c r="D69" s="1" t="s">
        <v>3983</v>
      </c>
      <c r="E69" s="1" t="s">
        <v>602</v>
      </c>
      <c r="F69" s="1" t="str">
        <f>VLOOKUP(Table7[[#This Row],[نام کارشناس دفتر فنی]],Table1[],3,0)</f>
        <v>کارشناس عمران،خدمات صنعتی و ترانسپورت</v>
      </c>
      <c r="G69" s="1" t="s">
        <v>63</v>
      </c>
      <c r="H69" s="1" t="str">
        <f>VLOOKUP(Table7[[#This Row],[نام شخص کارشناس نظارت]],Table1[],3,0)</f>
        <v>کارشناس عمران نظارت</v>
      </c>
      <c r="I69" s="1">
        <f>COUNTIF(Table2[کد سیستم],Table7[[#This Row],[کد سیستم]])</f>
        <v>1</v>
      </c>
    </row>
    <row r="70" spans="1:9" x14ac:dyDescent="0.25">
      <c r="A70" s="1">
        <v>69</v>
      </c>
      <c r="B70" s="1" t="s">
        <v>1682</v>
      </c>
      <c r="C70" s="1" t="s">
        <v>1682</v>
      </c>
      <c r="D70" s="1" t="s">
        <v>3983</v>
      </c>
      <c r="E70" s="1" t="s">
        <v>602</v>
      </c>
      <c r="F70" s="1" t="str">
        <f>VLOOKUP(Table7[[#This Row],[نام کارشناس دفتر فنی]],Table1[],3,0)</f>
        <v>کارشناس عمران،خدمات صنعتی و ترانسپورت</v>
      </c>
      <c r="G70" s="1" t="s">
        <v>63</v>
      </c>
      <c r="H70" s="1" t="str">
        <f>VLOOKUP(Table7[[#This Row],[نام شخص کارشناس نظارت]],Table1[],3,0)</f>
        <v>کارشناس عمران نظارت</v>
      </c>
      <c r="I70" s="1">
        <f>COUNTIF(Table2[کد سیستم],Table7[[#This Row],[کد سیستم]])</f>
        <v>1</v>
      </c>
    </row>
    <row r="71" spans="1:9" x14ac:dyDescent="0.25">
      <c r="A71" s="1">
        <v>70</v>
      </c>
      <c r="B71" s="1" t="s">
        <v>1684</v>
      </c>
      <c r="C71" s="1" t="s">
        <v>1684</v>
      </c>
      <c r="D71" s="1" t="s">
        <v>3983</v>
      </c>
      <c r="E71" s="1" t="s">
        <v>602</v>
      </c>
      <c r="F71" s="1" t="str">
        <f>VLOOKUP(Table7[[#This Row],[نام کارشناس دفتر فنی]],Table1[],3,0)</f>
        <v>کارشناس عمران،خدمات صنعتی و ترانسپورت</v>
      </c>
      <c r="G71" s="1" t="s">
        <v>63</v>
      </c>
      <c r="H71" s="1" t="str">
        <f>VLOOKUP(Table7[[#This Row],[نام شخص کارشناس نظارت]],Table1[],3,0)</f>
        <v>کارشناس عمران نظارت</v>
      </c>
      <c r="I71" s="1">
        <f>COUNTIF(Table2[کد سیستم],Table7[[#This Row],[کد سیستم]])</f>
        <v>1</v>
      </c>
    </row>
    <row r="72" spans="1:9" x14ac:dyDescent="0.25">
      <c r="A72" s="1">
        <v>71</v>
      </c>
      <c r="B72" s="1" t="s">
        <v>1686</v>
      </c>
      <c r="C72" s="1" t="s">
        <v>1686</v>
      </c>
      <c r="D72" s="1" t="s">
        <v>3983</v>
      </c>
      <c r="E72" s="1" t="s">
        <v>602</v>
      </c>
      <c r="F72" s="1" t="str">
        <f>VLOOKUP(Table7[[#This Row],[نام کارشناس دفتر فنی]],Table1[],3,0)</f>
        <v>کارشناس عمران،خدمات صنعتی و ترانسپورت</v>
      </c>
      <c r="G72" s="1" t="s">
        <v>63</v>
      </c>
      <c r="H72" s="1" t="str">
        <f>VLOOKUP(Table7[[#This Row],[نام شخص کارشناس نظارت]],Table1[],3,0)</f>
        <v>کارشناس عمران نظارت</v>
      </c>
      <c r="I72" s="1">
        <f>COUNTIF(Table2[کد سیستم],Table7[[#This Row],[کد سیستم]])</f>
        <v>1</v>
      </c>
    </row>
    <row r="73" spans="1:9" x14ac:dyDescent="0.25">
      <c r="A73" s="1">
        <v>72</v>
      </c>
      <c r="B73" s="1" t="s">
        <v>1688</v>
      </c>
      <c r="C73" s="1" t="s">
        <v>1688</v>
      </c>
      <c r="D73" s="1" t="s">
        <v>3983</v>
      </c>
      <c r="E73" s="1" t="s">
        <v>602</v>
      </c>
      <c r="F73" s="1" t="str">
        <f>VLOOKUP(Table7[[#This Row],[نام کارشناس دفتر فنی]],Table1[],3,0)</f>
        <v>کارشناس عمران،خدمات صنعتی و ترانسپورت</v>
      </c>
      <c r="G73" s="1" t="s">
        <v>63</v>
      </c>
      <c r="H73" s="1" t="str">
        <f>VLOOKUP(Table7[[#This Row],[نام شخص کارشناس نظارت]],Table1[],3,0)</f>
        <v>کارشناس عمران نظارت</v>
      </c>
      <c r="I73" s="1">
        <f>COUNTIF(Table2[کد سیستم],Table7[[#This Row],[کد سیستم]])</f>
        <v>1</v>
      </c>
    </row>
    <row r="74" spans="1:9" x14ac:dyDescent="0.25">
      <c r="A74" s="1">
        <v>73</v>
      </c>
      <c r="B74" s="1" t="s">
        <v>1690</v>
      </c>
      <c r="C74" s="1" t="s">
        <v>1690</v>
      </c>
      <c r="D74" s="1" t="s">
        <v>3983</v>
      </c>
      <c r="E74" s="1" t="s">
        <v>602</v>
      </c>
      <c r="F74" s="1" t="str">
        <f>VLOOKUP(Table7[[#This Row],[نام کارشناس دفتر فنی]],Table1[],3,0)</f>
        <v>کارشناس عمران،خدمات صنعتی و ترانسپورت</v>
      </c>
      <c r="G74" s="1" t="s">
        <v>63</v>
      </c>
      <c r="H74" s="1" t="str">
        <f>VLOOKUP(Table7[[#This Row],[نام شخص کارشناس نظارت]],Table1[],3,0)</f>
        <v>کارشناس عمران نظارت</v>
      </c>
      <c r="I74" s="1">
        <f>COUNTIF(Table2[کد سیستم],Table7[[#This Row],[کد سیستم]])</f>
        <v>1</v>
      </c>
    </row>
    <row r="75" spans="1:9" x14ac:dyDescent="0.25">
      <c r="A75" s="1">
        <v>74</v>
      </c>
      <c r="B75" s="1" t="s">
        <v>1692</v>
      </c>
      <c r="C75" s="1" t="s">
        <v>1692</v>
      </c>
      <c r="D75" s="1" t="s">
        <v>3983</v>
      </c>
      <c r="E75" s="1" t="s">
        <v>602</v>
      </c>
      <c r="F75" s="1" t="str">
        <f>VLOOKUP(Table7[[#This Row],[نام کارشناس دفتر فنی]],Table1[],3,0)</f>
        <v>کارشناس عمران،خدمات صنعتی و ترانسپورت</v>
      </c>
      <c r="G75" s="1" t="s">
        <v>63</v>
      </c>
      <c r="H75" s="1" t="str">
        <f>VLOOKUP(Table7[[#This Row],[نام شخص کارشناس نظارت]],Table1[],3,0)</f>
        <v>کارشناس عمران نظارت</v>
      </c>
      <c r="I75" s="1">
        <f>COUNTIF(Table2[کد سیستم],Table7[[#This Row],[کد سیستم]])</f>
        <v>1</v>
      </c>
    </row>
    <row r="76" spans="1:9" x14ac:dyDescent="0.25">
      <c r="A76" s="1">
        <v>75</v>
      </c>
      <c r="B76" s="1" t="s">
        <v>1694</v>
      </c>
      <c r="C76" s="1" t="s">
        <v>1694</v>
      </c>
      <c r="D76" s="1" t="s">
        <v>3983</v>
      </c>
      <c r="E76" s="1" t="s">
        <v>602</v>
      </c>
      <c r="F76" s="1" t="str">
        <f>VLOOKUP(Table7[[#This Row],[نام کارشناس دفتر فنی]],Table1[],3,0)</f>
        <v>کارشناس عمران،خدمات صنعتی و ترانسپورت</v>
      </c>
      <c r="G76" s="1" t="s">
        <v>63</v>
      </c>
      <c r="H76" s="1" t="str">
        <f>VLOOKUP(Table7[[#This Row],[نام شخص کارشناس نظارت]],Table1[],3,0)</f>
        <v>کارشناس عمران نظارت</v>
      </c>
      <c r="I76" s="1">
        <f>COUNTIF(Table2[کد سیستم],Table7[[#This Row],[کد سیستم]])</f>
        <v>1</v>
      </c>
    </row>
    <row r="77" spans="1:9" x14ac:dyDescent="0.25">
      <c r="A77" s="1">
        <v>76</v>
      </c>
      <c r="B77" s="1" t="s">
        <v>1696</v>
      </c>
      <c r="C77" s="1" t="s">
        <v>1696</v>
      </c>
      <c r="D77" s="1" t="s">
        <v>3983</v>
      </c>
      <c r="E77" s="1" t="s">
        <v>602</v>
      </c>
      <c r="F77" s="1" t="str">
        <f>VLOOKUP(Table7[[#This Row],[نام کارشناس دفتر فنی]],Table1[],3,0)</f>
        <v>کارشناس عمران،خدمات صنعتی و ترانسپورت</v>
      </c>
      <c r="G77" s="1" t="s">
        <v>63</v>
      </c>
      <c r="H77" s="1" t="str">
        <f>VLOOKUP(Table7[[#This Row],[نام شخص کارشناس نظارت]],Table1[],3,0)</f>
        <v>کارشناس عمران نظارت</v>
      </c>
      <c r="I77" s="1">
        <f>COUNTIF(Table2[کد سیستم],Table7[[#This Row],[کد سیستم]])</f>
        <v>1</v>
      </c>
    </row>
    <row r="78" spans="1:9" x14ac:dyDescent="0.25">
      <c r="A78" s="1">
        <v>77</v>
      </c>
      <c r="B78" s="1" t="s">
        <v>1698</v>
      </c>
      <c r="C78" s="1" t="s">
        <v>1698</v>
      </c>
      <c r="D78" s="1" t="s">
        <v>3983</v>
      </c>
      <c r="E78" s="1" t="s">
        <v>602</v>
      </c>
      <c r="F78" s="1" t="str">
        <f>VLOOKUP(Table7[[#This Row],[نام کارشناس دفتر فنی]],Table1[],3,0)</f>
        <v>کارشناس عمران،خدمات صنعتی و ترانسپورت</v>
      </c>
      <c r="G78" s="1" t="s">
        <v>63</v>
      </c>
      <c r="H78" s="1" t="str">
        <f>VLOOKUP(Table7[[#This Row],[نام شخص کارشناس نظارت]],Table1[],3,0)</f>
        <v>کارشناس عمران نظارت</v>
      </c>
      <c r="I78" s="1">
        <f>COUNTIF(Table2[کد سیستم],Table7[[#This Row],[کد سیستم]])</f>
        <v>1</v>
      </c>
    </row>
    <row r="79" spans="1:9" x14ac:dyDescent="0.25">
      <c r="A79" s="1">
        <v>78</v>
      </c>
      <c r="B79" s="1" t="s">
        <v>1700</v>
      </c>
      <c r="C79" s="1" t="s">
        <v>1700</v>
      </c>
      <c r="D79" s="1" t="s">
        <v>3983</v>
      </c>
      <c r="E79" s="1" t="s">
        <v>602</v>
      </c>
      <c r="F79" s="1" t="str">
        <f>VLOOKUP(Table7[[#This Row],[نام کارشناس دفتر فنی]],Table1[],3,0)</f>
        <v>کارشناس عمران،خدمات صنعتی و ترانسپورت</v>
      </c>
      <c r="G79" s="1" t="s">
        <v>63</v>
      </c>
      <c r="H79" s="1" t="str">
        <f>VLOOKUP(Table7[[#This Row],[نام شخص کارشناس نظارت]],Table1[],3,0)</f>
        <v>کارشناس عمران نظارت</v>
      </c>
      <c r="I79" s="1">
        <f>COUNTIF(Table2[کد سیستم],Table7[[#This Row],[کد سیستم]])</f>
        <v>1</v>
      </c>
    </row>
    <row r="80" spans="1:9" x14ac:dyDescent="0.25">
      <c r="A80" s="1">
        <v>79</v>
      </c>
      <c r="B80" s="1" t="s">
        <v>1702</v>
      </c>
      <c r="C80" s="1" t="s">
        <v>1702</v>
      </c>
      <c r="D80" s="1" t="s">
        <v>3983</v>
      </c>
      <c r="E80" s="1" t="s">
        <v>602</v>
      </c>
      <c r="F80" s="1" t="str">
        <f>VLOOKUP(Table7[[#This Row],[نام کارشناس دفتر فنی]],Table1[],3,0)</f>
        <v>کارشناس عمران،خدمات صنعتی و ترانسپورت</v>
      </c>
      <c r="G80" s="1" t="s">
        <v>63</v>
      </c>
      <c r="H80" s="1" t="str">
        <f>VLOOKUP(Table7[[#This Row],[نام شخص کارشناس نظارت]],Table1[],3,0)</f>
        <v>کارشناس عمران نظارت</v>
      </c>
      <c r="I80" s="1">
        <f>COUNTIF(Table2[کد سیستم],Table7[[#This Row],[کد سیستم]])</f>
        <v>1</v>
      </c>
    </row>
    <row r="81" spans="1:9" x14ac:dyDescent="0.25">
      <c r="A81" s="1">
        <v>80</v>
      </c>
      <c r="B81" s="1" t="s">
        <v>1704</v>
      </c>
      <c r="C81" s="1" t="s">
        <v>1704</v>
      </c>
      <c r="D81" s="1" t="s">
        <v>3983</v>
      </c>
      <c r="E81" s="1" t="s">
        <v>602</v>
      </c>
      <c r="F81" s="1" t="str">
        <f>VLOOKUP(Table7[[#This Row],[نام کارشناس دفتر فنی]],Table1[],3,0)</f>
        <v>کارشناس عمران،خدمات صنعتی و ترانسپورت</v>
      </c>
      <c r="G81" s="1" t="s">
        <v>63</v>
      </c>
      <c r="H81" s="1" t="str">
        <f>VLOOKUP(Table7[[#This Row],[نام شخص کارشناس نظارت]],Table1[],3,0)</f>
        <v>کارشناس عمران نظارت</v>
      </c>
      <c r="I81" s="1">
        <f>COUNTIF(Table2[کد سیستم],Table7[[#This Row],[کد سیستم]])</f>
        <v>1</v>
      </c>
    </row>
    <row r="82" spans="1:9" x14ac:dyDescent="0.25">
      <c r="A82" s="1">
        <v>81</v>
      </c>
      <c r="B82" s="1" t="s">
        <v>1706</v>
      </c>
      <c r="C82" s="1" t="s">
        <v>1706</v>
      </c>
      <c r="D82" s="1" t="s">
        <v>3983</v>
      </c>
      <c r="E82" s="1" t="s">
        <v>602</v>
      </c>
      <c r="F82" s="1" t="str">
        <f>VLOOKUP(Table7[[#This Row],[نام کارشناس دفتر فنی]],Table1[],3,0)</f>
        <v>کارشناس عمران،خدمات صنعتی و ترانسپورت</v>
      </c>
      <c r="G82" s="1" t="s">
        <v>63</v>
      </c>
      <c r="H82" s="1" t="str">
        <f>VLOOKUP(Table7[[#This Row],[نام شخص کارشناس نظارت]],Table1[],3,0)</f>
        <v>کارشناس عمران نظارت</v>
      </c>
      <c r="I82" s="1">
        <f>COUNTIF(Table2[کد سیستم],Table7[[#This Row],[کد سیستم]])</f>
        <v>1</v>
      </c>
    </row>
    <row r="83" spans="1:9" x14ac:dyDescent="0.25">
      <c r="A83" s="1">
        <v>82</v>
      </c>
      <c r="B83" s="1" t="s">
        <v>1708</v>
      </c>
      <c r="C83" s="1" t="s">
        <v>1708</v>
      </c>
      <c r="D83" s="1" t="s">
        <v>3983</v>
      </c>
      <c r="E83" s="1" t="s">
        <v>602</v>
      </c>
      <c r="F83" s="1" t="str">
        <f>VLOOKUP(Table7[[#This Row],[نام کارشناس دفتر فنی]],Table1[],3,0)</f>
        <v>کارشناس عمران،خدمات صنعتی و ترانسپورت</v>
      </c>
      <c r="G83" s="1" t="s">
        <v>63</v>
      </c>
      <c r="H83" s="1" t="str">
        <f>VLOOKUP(Table7[[#This Row],[نام شخص کارشناس نظارت]],Table1[],3,0)</f>
        <v>کارشناس عمران نظارت</v>
      </c>
      <c r="I83" s="1">
        <f>COUNTIF(Table2[کد سیستم],Table7[[#This Row],[کد سیستم]])</f>
        <v>1</v>
      </c>
    </row>
    <row r="84" spans="1:9" x14ac:dyDescent="0.25">
      <c r="A84" s="1">
        <v>83</v>
      </c>
      <c r="B84" s="1" t="s">
        <v>1710</v>
      </c>
      <c r="C84" s="1" t="s">
        <v>1710</v>
      </c>
      <c r="D84" s="1" t="s">
        <v>3983</v>
      </c>
      <c r="E84" s="1" t="s">
        <v>602</v>
      </c>
      <c r="F84" s="1" t="str">
        <f>VLOOKUP(Table7[[#This Row],[نام کارشناس دفتر فنی]],Table1[],3,0)</f>
        <v>کارشناس عمران،خدمات صنعتی و ترانسپورت</v>
      </c>
      <c r="G84" s="1" t="s">
        <v>63</v>
      </c>
      <c r="H84" s="1" t="str">
        <f>VLOOKUP(Table7[[#This Row],[نام شخص کارشناس نظارت]],Table1[],3,0)</f>
        <v>کارشناس عمران نظارت</v>
      </c>
      <c r="I84" s="1">
        <f>COUNTIF(Table2[کد سیستم],Table7[[#This Row],[کد سیستم]])</f>
        <v>1</v>
      </c>
    </row>
    <row r="85" spans="1:9" x14ac:dyDescent="0.25">
      <c r="A85" s="1">
        <v>84</v>
      </c>
      <c r="B85" s="1" t="s">
        <v>1712</v>
      </c>
      <c r="C85" s="1" t="s">
        <v>1712</v>
      </c>
      <c r="D85" s="1" t="s">
        <v>3983</v>
      </c>
      <c r="E85" s="1" t="s">
        <v>602</v>
      </c>
      <c r="F85" s="1" t="str">
        <f>VLOOKUP(Table7[[#This Row],[نام کارشناس دفتر فنی]],Table1[],3,0)</f>
        <v>کارشناس عمران،خدمات صنعتی و ترانسپورت</v>
      </c>
      <c r="G85" s="1" t="s">
        <v>63</v>
      </c>
      <c r="H85" s="1" t="str">
        <f>VLOOKUP(Table7[[#This Row],[نام شخص کارشناس نظارت]],Table1[],3,0)</f>
        <v>کارشناس عمران نظارت</v>
      </c>
      <c r="I85" s="1">
        <f>COUNTIF(Table2[کد سیستم],Table7[[#This Row],[کد سیستم]])</f>
        <v>1</v>
      </c>
    </row>
    <row r="86" spans="1:9" x14ac:dyDescent="0.25">
      <c r="A86" s="1">
        <v>85</v>
      </c>
      <c r="B86" s="1" t="s">
        <v>1714</v>
      </c>
      <c r="C86" s="1" t="s">
        <v>1714</v>
      </c>
      <c r="D86" s="1" t="s">
        <v>3983</v>
      </c>
      <c r="E86" s="1" t="s">
        <v>602</v>
      </c>
      <c r="F86" s="1" t="str">
        <f>VLOOKUP(Table7[[#This Row],[نام کارشناس دفتر فنی]],Table1[],3,0)</f>
        <v>کارشناس عمران،خدمات صنعتی و ترانسپورت</v>
      </c>
      <c r="G86" s="1" t="s">
        <v>63</v>
      </c>
      <c r="H86" s="1" t="str">
        <f>VLOOKUP(Table7[[#This Row],[نام شخص کارشناس نظارت]],Table1[],3,0)</f>
        <v>کارشناس عمران نظارت</v>
      </c>
      <c r="I86" s="1">
        <f>COUNTIF(Table2[کد سیستم],Table7[[#This Row],[کد سیستم]])</f>
        <v>1</v>
      </c>
    </row>
    <row r="87" spans="1:9" x14ac:dyDescent="0.25">
      <c r="A87" s="1">
        <v>86</v>
      </c>
      <c r="B87" s="1" t="s">
        <v>1716</v>
      </c>
      <c r="C87" s="1" t="s">
        <v>1716</v>
      </c>
      <c r="D87" s="1" t="s">
        <v>3983</v>
      </c>
      <c r="E87" s="1" t="s">
        <v>602</v>
      </c>
      <c r="F87" s="1" t="str">
        <f>VLOOKUP(Table7[[#This Row],[نام کارشناس دفتر فنی]],Table1[],3,0)</f>
        <v>کارشناس عمران،خدمات صنعتی و ترانسپورت</v>
      </c>
      <c r="G87" s="1" t="s">
        <v>63</v>
      </c>
      <c r="H87" s="1" t="str">
        <f>VLOOKUP(Table7[[#This Row],[نام شخص کارشناس نظارت]],Table1[],3,0)</f>
        <v>کارشناس عمران نظارت</v>
      </c>
      <c r="I87" s="1">
        <f>COUNTIF(Table2[کد سیستم],Table7[[#This Row],[کد سیستم]])</f>
        <v>1</v>
      </c>
    </row>
    <row r="88" spans="1:9" x14ac:dyDescent="0.25">
      <c r="A88" s="1">
        <v>87</v>
      </c>
      <c r="B88" s="1" t="s">
        <v>1718</v>
      </c>
      <c r="C88" s="1" t="s">
        <v>1718</v>
      </c>
      <c r="D88" s="1" t="s">
        <v>3983</v>
      </c>
      <c r="E88" s="1" t="s">
        <v>602</v>
      </c>
      <c r="F88" s="1" t="str">
        <f>VLOOKUP(Table7[[#This Row],[نام کارشناس دفتر فنی]],Table1[],3,0)</f>
        <v>کارشناس عمران،خدمات صنعتی و ترانسپورت</v>
      </c>
      <c r="G88" s="1" t="s">
        <v>63</v>
      </c>
      <c r="H88" s="1" t="str">
        <f>VLOOKUP(Table7[[#This Row],[نام شخص کارشناس نظارت]],Table1[],3,0)</f>
        <v>کارشناس عمران نظارت</v>
      </c>
      <c r="I88" s="1">
        <f>COUNTIF(Table2[کد سیستم],Table7[[#This Row],[کد سیستم]])</f>
        <v>1</v>
      </c>
    </row>
    <row r="89" spans="1:9" x14ac:dyDescent="0.25">
      <c r="A89" s="1">
        <v>88</v>
      </c>
      <c r="B89" s="1" t="s">
        <v>1720</v>
      </c>
      <c r="C89" s="1" t="s">
        <v>1720</v>
      </c>
      <c r="D89" s="1" t="s">
        <v>3983</v>
      </c>
      <c r="E89" s="1" t="s">
        <v>602</v>
      </c>
      <c r="F89" s="1" t="str">
        <f>VLOOKUP(Table7[[#This Row],[نام کارشناس دفتر فنی]],Table1[],3,0)</f>
        <v>کارشناس عمران،خدمات صنعتی و ترانسپورت</v>
      </c>
      <c r="G89" s="1" t="s">
        <v>63</v>
      </c>
      <c r="H89" s="1" t="str">
        <f>VLOOKUP(Table7[[#This Row],[نام شخص کارشناس نظارت]],Table1[],3,0)</f>
        <v>کارشناس عمران نظارت</v>
      </c>
      <c r="I89" s="1">
        <f>COUNTIF(Table2[کد سیستم],Table7[[#This Row],[کد سیستم]])</f>
        <v>1</v>
      </c>
    </row>
    <row r="90" spans="1:9" x14ac:dyDescent="0.25">
      <c r="A90" s="1">
        <v>89</v>
      </c>
      <c r="B90" s="1" t="s">
        <v>1722</v>
      </c>
      <c r="C90" s="1" t="s">
        <v>1722</v>
      </c>
      <c r="D90" s="1" t="s">
        <v>3983</v>
      </c>
      <c r="E90" s="1" t="s">
        <v>602</v>
      </c>
      <c r="F90" s="1" t="str">
        <f>VLOOKUP(Table7[[#This Row],[نام کارشناس دفتر فنی]],Table1[],3,0)</f>
        <v>کارشناس عمران،خدمات صنعتی و ترانسپورت</v>
      </c>
      <c r="G90" s="1" t="s">
        <v>63</v>
      </c>
      <c r="H90" s="1" t="str">
        <f>VLOOKUP(Table7[[#This Row],[نام شخص کارشناس نظارت]],Table1[],3,0)</f>
        <v>کارشناس عمران نظارت</v>
      </c>
      <c r="I90" s="1">
        <f>COUNTIF(Table2[کد سیستم],Table7[[#This Row],[کد سیستم]])</f>
        <v>1</v>
      </c>
    </row>
    <row r="91" spans="1:9" x14ac:dyDescent="0.25">
      <c r="A91" s="1">
        <v>90</v>
      </c>
      <c r="B91" s="1" t="s">
        <v>1724</v>
      </c>
      <c r="C91" s="1" t="s">
        <v>1724</v>
      </c>
      <c r="D91" s="1" t="s">
        <v>3983</v>
      </c>
      <c r="E91" s="1" t="s">
        <v>602</v>
      </c>
      <c r="F91" s="1" t="str">
        <f>VLOOKUP(Table7[[#This Row],[نام کارشناس دفتر فنی]],Table1[],3,0)</f>
        <v>کارشناس عمران،خدمات صنعتی و ترانسپورت</v>
      </c>
      <c r="G91" s="1" t="s">
        <v>63</v>
      </c>
      <c r="H91" s="1" t="str">
        <f>VLOOKUP(Table7[[#This Row],[نام شخص کارشناس نظارت]],Table1[],3,0)</f>
        <v>کارشناس عمران نظارت</v>
      </c>
      <c r="I91" s="1">
        <f>COUNTIF(Table2[کد سیستم],Table7[[#This Row],[کد سیستم]])</f>
        <v>1</v>
      </c>
    </row>
    <row r="92" spans="1:9" x14ac:dyDescent="0.25">
      <c r="A92" s="1">
        <v>91</v>
      </c>
      <c r="B92" s="1" t="s">
        <v>1726</v>
      </c>
      <c r="C92" s="1" t="s">
        <v>1726</v>
      </c>
      <c r="D92" s="1" t="s">
        <v>3983</v>
      </c>
      <c r="E92" s="1" t="s">
        <v>602</v>
      </c>
      <c r="F92" s="1" t="str">
        <f>VLOOKUP(Table7[[#This Row],[نام کارشناس دفتر فنی]],Table1[],3,0)</f>
        <v>کارشناس عمران،خدمات صنعتی و ترانسپورت</v>
      </c>
      <c r="G92" s="1" t="s">
        <v>63</v>
      </c>
      <c r="H92" s="1" t="str">
        <f>VLOOKUP(Table7[[#This Row],[نام شخص کارشناس نظارت]],Table1[],3,0)</f>
        <v>کارشناس عمران نظارت</v>
      </c>
      <c r="I92" s="1">
        <f>COUNTIF(Table2[کد سیستم],Table7[[#This Row],[کد سیستم]])</f>
        <v>1</v>
      </c>
    </row>
    <row r="93" spans="1:9" x14ac:dyDescent="0.25">
      <c r="A93" s="1">
        <v>92</v>
      </c>
      <c r="B93" s="1" t="s">
        <v>1728</v>
      </c>
      <c r="C93" s="1" t="s">
        <v>1728</v>
      </c>
      <c r="D93" s="1" t="s">
        <v>3983</v>
      </c>
      <c r="E93" s="1" t="s">
        <v>602</v>
      </c>
      <c r="F93" s="1" t="str">
        <f>VLOOKUP(Table7[[#This Row],[نام کارشناس دفتر فنی]],Table1[],3,0)</f>
        <v>کارشناس عمران،خدمات صنعتی و ترانسپورت</v>
      </c>
      <c r="G93" s="1" t="s">
        <v>63</v>
      </c>
      <c r="H93" s="1" t="str">
        <f>VLOOKUP(Table7[[#This Row],[نام شخص کارشناس نظارت]],Table1[],3,0)</f>
        <v>کارشناس عمران نظارت</v>
      </c>
      <c r="I93" s="1">
        <f>COUNTIF(Table2[کد سیستم],Table7[[#This Row],[کد سیستم]])</f>
        <v>1</v>
      </c>
    </row>
    <row r="94" spans="1:9" x14ac:dyDescent="0.25">
      <c r="A94" s="1">
        <v>93</v>
      </c>
      <c r="B94" s="1" t="s">
        <v>1730</v>
      </c>
      <c r="C94" s="1" t="s">
        <v>1730</v>
      </c>
      <c r="D94" s="1" t="s">
        <v>3983</v>
      </c>
      <c r="E94" s="1" t="s">
        <v>602</v>
      </c>
      <c r="F94" s="1" t="str">
        <f>VLOOKUP(Table7[[#This Row],[نام کارشناس دفتر فنی]],Table1[],3,0)</f>
        <v>کارشناس عمران،خدمات صنعتی و ترانسپورت</v>
      </c>
      <c r="G94" s="1" t="s">
        <v>63</v>
      </c>
      <c r="H94" s="1" t="str">
        <f>VLOOKUP(Table7[[#This Row],[نام شخص کارشناس نظارت]],Table1[],3,0)</f>
        <v>کارشناس عمران نظارت</v>
      </c>
      <c r="I94" s="1">
        <f>COUNTIF(Table2[کد سیستم],Table7[[#This Row],[کد سیستم]])</f>
        <v>1</v>
      </c>
    </row>
    <row r="95" spans="1:9" x14ac:dyDescent="0.25">
      <c r="A95" s="1">
        <v>94</v>
      </c>
      <c r="B95" s="1" t="s">
        <v>1732</v>
      </c>
      <c r="C95" s="1" t="s">
        <v>1732</v>
      </c>
      <c r="D95" s="1" t="s">
        <v>3983</v>
      </c>
      <c r="E95" s="1" t="s">
        <v>602</v>
      </c>
      <c r="F95" s="1" t="str">
        <f>VLOOKUP(Table7[[#This Row],[نام کارشناس دفتر فنی]],Table1[],3,0)</f>
        <v>کارشناس عمران،خدمات صنعتی و ترانسپورت</v>
      </c>
      <c r="G95" s="1" t="s">
        <v>63</v>
      </c>
      <c r="H95" s="1" t="str">
        <f>VLOOKUP(Table7[[#This Row],[نام شخص کارشناس نظارت]],Table1[],3,0)</f>
        <v>کارشناس عمران نظارت</v>
      </c>
      <c r="I95" s="1">
        <f>COUNTIF(Table2[کد سیستم],Table7[[#This Row],[کد سیستم]])</f>
        <v>1</v>
      </c>
    </row>
    <row r="96" spans="1:9" x14ac:dyDescent="0.25">
      <c r="A96" s="1">
        <v>95</v>
      </c>
      <c r="B96" s="1" t="s">
        <v>1734</v>
      </c>
      <c r="C96" s="1" t="s">
        <v>1734</v>
      </c>
      <c r="D96" s="1" t="s">
        <v>3983</v>
      </c>
      <c r="E96" s="1" t="s">
        <v>602</v>
      </c>
      <c r="F96" s="1" t="str">
        <f>VLOOKUP(Table7[[#This Row],[نام کارشناس دفتر فنی]],Table1[],3,0)</f>
        <v>کارشناس عمران،خدمات صنعتی و ترانسپورت</v>
      </c>
      <c r="G96" s="1" t="s">
        <v>63</v>
      </c>
      <c r="H96" s="1" t="str">
        <f>VLOOKUP(Table7[[#This Row],[نام شخص کارشناس نظارت]],Table1[],3,0)</f>
        <v>کارشناس عمران نظارت</v>
      </c>
      <c r="I96" s="1">
        <f>COUNTIF(Table2[کد سیستم],Table7[[#This Row],[کد سیستم]])</f>
        <v>1</v>
      </c>
    </row>
    <row r="97" spans="1:9" x14ac:dyDescent="0.25">
      <c r="A97" s="1">
        <v>96</v>
      </c>
      <c r="B97" s="1" t="s">
        <v>1736</v>
      </c>
      <c r="C97" s="1" t="s">
        <v>1736</v>
      </c>
      <c r="D97" s="1" t="s">
        <v>3983</v>
      </c>
      <c r="E97" s="1" t="s">
        <v>602</v>
      </c>
      <c r="F97" s="1" t="str">
        <f>VLOOKUP(Table7[[#This Row],[نام کارشناس دفتر فنی]],Table1[],3,0)</f>
        <v>کارشناس عمران،خدمات صنعتی و ترانسپورت</v>
      </c>
      <c r="G97" s="1" t="s">
        <v>63</v>
      </c>
      <c r="H97" s="1" t="str">
        <f>VLOOKUP(Table7[[#This Row],[نام شخص کارشناس نظارت]],Table1[],3,0)</f>
        <v>کارشناس عمران نظارت</v>
      </c>
      <c r="I97" s="1">
        <f>COUNTIF(Table2[کد سیستم],Table7[[#This Row],[کد سیستم]])</f>
        <v>1</v>
      </c>
    </row>
    <row r="98" spans="1:9" x14ac:dyDescent="0.25">
      <c r="A98" s="1">
        <v>97</v>
      </c>
      <c r="B98" s="1" t="s">
        <v>1738</v>
      </c>
      <c r="C98" s="1" t="s">
        <v>1738</v>
      </c>
      <c r="D98" s="1" t="s">
        <v>3983</v>
      </c>
      <c r="E98" s="1" t="s">
        <v>602</v>
      </c>
      <c r="F98" s="1" t="str">
        <f>VLOOKUP(Table7[[#This Row],[نام کارشناس دفتر فنی]],Table1[],3,0)</f>
        <v>کارشناس عمران،خدمات صنعتی و ترانسپورت</v>
      </c>
      <c r="G98" s="1" t="s">
        <v>63</v>
      </c>
      <c r="H98" s="1" t="str">
        <f>VLOOKUP(Table7[[#This Row],[نام شخص کارشناس نظارت]],Table1[],3,0)</f>
        <v>کارشناس عمران نظارت</v>
      </c>
      <c r="I98" s="1">
        <f>COUNTIF(Table2[کد سیستم],Table7[[#This Row],[کد سیستم]])</f>
        <v>1</v>
      </c>
    </row>
    <row r="99" spans="1:9" x14ac:dyDescent="0.25">
      <c r="A99" s="1">
        <v>98</v>
      </c>
      <c r="B99" s="1" t="s">
        <v>1740</v>
      </c>
      <c r="C99" s="1" t="s">
        <v>1740</v>
      </c>
      <c r="D99" s="1" t="s">
        <v>3983</v>
      </c>
      <c r="E99" s="1" t="s">
        <v>602</v>
      </c>
      <c r="F99" s="1" t="str">
        <f>VLOOKUP(Table7[[#This Row],[نام کارشناس دفتر فنی]],Table1[],3,0)</f>
        <v>کارشناس عمران،خدمات صنعتی و ترانسپورت</v>
      </c>
      <c r="G99" s="1" t="s">
        <v>63</v>
      </c>
      <c r="H99" s="1" t="str">
        <f>VLOOKUP(Table7[[#This Row],[نام شخص کارشناس نظارت]],Table1[],3,0)</f>
        <v>کارشناس عمران نظارت</v>
      </c>
      <c r="I99" s="1">
        <f>COUNTIF(Table2[کد سیستم],Table7[[#This Row],[کد سیستم]])</f>
        <v>1</v>
      </c>
    </row>
    <row r="100" spans="1:9" x14ac:dyDescent="0.25">
      <c r="A100" s="1">
        <v>99</v>
      </c>
      <c r="B100" s="1" t="s">
        <v>1742</v>
      </c>
      <c r="C100" s="1" t="s">
        <v>1742</v>
      </c>
      <c r="D100" s="1" t="s">
        <v>3983</v>
      </c>
      <c r="E100" s="1" t="s">
        <v>602</v>
      </c>
      <c r="F100" s="1" t="str">
        <f>VLOOKUP(Table7[[#This Row],[نام کارشناس دفتر فنی]],Table1[],3,0)</f>
        <v>کارشناس عمران،خدمات صنعتی و ترانسپورت</v>
      </c>
      <c r="G100" s="1" t="s">
        <v>63</v>
      </c>
      <c r="H100" s="1" t="str">
        <f>VLOOKUP(Table7[[#This Row],[نام شخص کارشناس نظارت]],Table1[],3,0)</f>
        <v>کارشناس عمران نظارت</v>
      </c>
      <c r="I100" s="1">
        <f>COUNTIF(Table2[کد سیستم],Table7[[#This Row],[کد سیستم]])</f>
        <v>1</v>
      </c>
    </row>
    <row r="101" spans="1:9" x14ac:dyDescent="0.25">
      <c r="A101" s="1">
        <v>100</v>
      </c>
      <c r="B101" s="1" t="s">
        <v>1744</v>
      </c>
      <c r="C101" s="1" t="s">
        <v>1744</v>
      </c>
      <c r="D101" s="1" t="s">
        <v>3983</v>
      </c>
      <c r="E101" s="1" t="s">
        <v>602</v>
      </c>
      <c r="F101" s="1" t="str">
        <f>VLOOKUP(Table7[[#This Row],[نام کارشناس دفتر فنی]],Table1[],3,0)</f>
        <v>کارشناس عمران،خدمات صنعتی و ترانسپورت</v>
      </c>
      <c r="G101" s="1" t="s">
        <v>63</v>
      </c>
      <c r="H101" s="1" t="str">
        <f>VLOOKUP(Table7[[#This Row],[نام شخص کارشناس نظارت]],Table1[],3,0)</f>
        <v>کارشناس عمران نظارت</v>
      </c>
      <c r="I101" s="1">
        <f>COUNTIF(Table2[کد سیستم],Table7[[#This Row],[کد سیستم]])</f>
        <v>1</v>
      </c>
    </row>
    <row r="102" spans="1:9" x14ac:dyDescent="0.25">
      <c r="A102" s="1">
        <v>101</v>
      </c>
      <c r="B102" s="1" t="s">
        <v>1746</v>
      </c>
      <c r="C102" s="1" t="s">
        <v>1746</v>
      </c>
      <c r="D102" s="1" t="s">
        <v>3983</v>
      </c>
      <c r="E102" s="1" t="s">
        <v>602</v>
      </c>
      <c r="F102" s="1" t="str">
        <f>VLOOKUP(Table7[[#This Row],[نام کارشناس دفتر فنی]],Table1[],3,0)</f>
        <v>کارشناس عمران،خدمات صنعتی و ترانسپورت</v>
      </c>
      <c r="G102" s="1" t="s">
        <v>63</v>
      </c>
      <c r="H102" s="1" t="str">
        <f>VLOOKUP(Table7[[#This Row],[نام شخص کارشناس نظارت]],Table1[],3,0)</f>
        <v>کارشناس عمران نظارت</v>
      </c>
      <c r="I102" s="1">
        <f>COUNTIF(Table2[کد سیستم],Table7[[#This Row],[کد سیستم]])</f>
        <v>1</v>
      </c>
    </row>
    <row r="103" spans="1:9" x14ac:dyDescent="0.25">
      <c r="A103" s="1">
        <v>102</v>
      </c>
      <c r="B103" s="1" t="s">
        <v>1748</v>
      </c>
      <c r="C103" s="1" t="s">
        <v>1748</v>
      </c>
      <c r="D103" s="1" t="s">
        <v>3983</v>
      </c>
      <c r="E103" s="1" t="s">
        <v>602</v>
      </c>
      <c r="F103" s="1" t="str">
        <f>VLOOKUP(Table7[[#This Row],[نام کارشناس دفتر فنی]],Table1[],3,0)</f>
        <v>کارشناس عمران،خدمات صنعتی و ترانسپورت</v>
      </c>
      <c r="G103" s="1" t="s">
        <v>63</v>
      </c>
      <c r="H103" s="1" t="str">
        <f>VLOOKUP(Table7[[#This Row],[نام شخص کارشناس نظارت]],Table1[],3,0)</f>
        <v>کارشناس عمران نظارت</v>
      </c>
      <c r="I103" s="1">
        <f>COUNTIF(Table2[کد سیستم],Table7[[#This Row],[کد سیستم]])</f>
        <v>1</v>
      </c>
    </row>
    <row r="104" spans="1:9" x14ac:dyDescent="0.25">
      <c r="A104" s="1">
        <v>103</v>
      </c>
      <c r="B104" s="1" t="s">
        <v>1750</v>
      </c>
      <c r="C104" s="1" t="s">
        <v>1750</v>
      </c>
      <c r="D104" s="1" t="s">
        <v>3983</v>
      </c>
      <c r="E104" s="1" t="s">
        <v>602</v>
      </c>
      <c r="F104" s="1" t="str">
        <f>VLOOKUP(Table7[[#This Row],[نام کارشناس دفتر فنی]],Table1[],3,0)</f>
        <v>کارشناس عمران،خدمات صنعتی و ترانسپورت</v>
      </c>
      <c r="G104" s="1" t="s">
        <v>63</v>
      </c>
      <c r="H104" s="1" t="str">
        <f>VLOOKUP(Table7[[#This Row],[نام شخص کارشناس نظارت]],Table1[],3,0)</f>
        <v>کارشناس عمران نظارت</v>
      </c>
      <c r="I104" s="1">
        <f>COUNTIF(Table2[کد سیستم],Table7[[#This Row],[کد سیستم]])</f>
        <v>1</v>
      </c>
    </row>
    <row r="105" spans="1:9" x14ac:dyDescent="0.25">
      <c r="A105" s="1">
        <v>104</v>
      </c>
      <c r="B105" s="1" t="s">
        <v>1752</v>
      </c>
      <c r="C105" s="1" t="s">
        <v>1752</v>
      </c>
      <c r="D105" s="1" t="s">
        <v>3983</v>
      </c>
      <c r="E105" s="1" t="s">
        <v>602</v>
      </c>
      <c r="F105" s="1" t="str">
        <f>VLOOKUP(Table7[[#This Row],[نام کارشناس دفتر فنی]],Table1[],3,0)</f>
        <v>کارشناس عمران،خدمات صنعتی و ترانسپورت</v>
      </c>
      <c r="G105" s="1" t="s">
        <v>63</v>
      </c>
      <c r="H105" s="1" t="str">
        <f>VLOOKUP(Table7[[#This Row],[نام شخص کارشناس نظارت]],Table1[],3,0)</f>
        <v>کارشناس عمران نظارت</v>
      </c>
      <c r="I105" s="1">
        <f>COUNTIF(Table2[کد سیستم],Table7[[#This Row],[کد سیستم]])</f>
        <v>1</v>
      </c>
    </row>
    <row r="106" spans="1:9" x14ac:dyDescent="0.25">
      <c r="A106" s="1">
        <v>105</v>
      </c>
      <c r="B106" s="1" t="s">
        <v>1754</v>
      </c>
      <c r="C106" s="1" t="s">
        <v>1754</v>
      </c>
      <c r="D106" s="1" t="s">
        <v>3983</v>
      </c>
      <c r="E106" s="1" t="s">
        <v>602</v>
      </c>
      <c r="F106" s="1" t="str">
        <f>VLOOKUP(Table7[[#This Row],[نام کارشناس دفتر فنی]],Table1[],3,0)</f>
        <v>کارشناس عمران،خدمات صنعتی و ترانسپورت</v>
      </c>
      <c r="G106" s="1" t="s">
        <v>63</v>
      </c>
      <c r="H106" s="1" t="str">
        <f>VLOOKUP(Table7[[#This Row],[نام شخص کارشناس نظارت]],Table1[],3,0)</f>
        <v>کارشناس عمران نظارت</v>
      </c>
      <c r="I106" s="1">
        <f>COUNTIF(Table2[کد سیستم],Table7[[#This Row],[کد سیستم]])</f>
        <v>1</v>
      </c>
    </row>
    <row r="107" spans="1:9" x14ac:dyDescent="0.25">
      <c r="A107" s="1">
        <v>106</v>
      </c>
      <c r="B107" s="1" t="s">
        <v>1756</v>
      </c>
      <c r="C107" s="1" t="s">
        <v>1756</v>
      </c>
      <c r="D107" s="1" t="s">
        <v>3983</v>
      </c>
      <c r="E107" s="1" t="s">
        <v>602</v>
      </c>
      <c r="F107" s="1" t="str">
        <f>VLOOKUP(Table7[[#This Row],[نام کارشناس دفتر فنی]],Table1[],3,0)</f>
        <v>کارشناس عمران،خدمات صنعتی و ترانسپورت</v>
      </c>
      <c r="G107" s="1" t="s">
        <v>63</v>
      </c>
      <c r="H107" s="1" t="str">
        <f>VLOOKUP(Table7[[#This Row],[نام شخص کارشناس نظارت]],Table1[],3,0)</f>
        <v>کارشناس عمران نظارت</v>
      </c>
      <c r="I107" s="1">
        <f>COUNTIF(Table2[کد سیستم],Table7[[#This Row],[کد سیستم]])</f>
        <v>1</v>
      </c>
    </row>
    <row r="108" spans="1:9" x14ac:dyDescent="0.25">
      <c r="A108" s="1">
        <v>107</v>
      </c>
      <c r="B108" s="1" t="s">
        <v>1758</v>
      </c>
      <c r="C108" s="1" t="s">
        <v>1758</v>
      </c>
      <c r="D108" s="1" t="s">
        <v>3983</v>
      </c>
      <c r="E108" s="1" t="s">
        <v>602</v>
      </c>
      <c r="F108" s="1" t="str">
        <f>VLOOKUP(Table7[[#This Row],[نام کارشناس دفتر فنی]],Table1[],3,0)</f>
        <v>کارشناس عمران،خدمات صنعتی و ترانسپورت</v>
      </c>
      <c r="G108" s="1" t="s">
        <v>63</v>
      </c>
      <c r="H108" s="1" t="str">
        <f>VLOOKUP(Table7[[#This Row],[نام شخص کارشناس نظارت]],Table1[],3,0)</f>
        <v>کارشناس عمران نظارت</v>
      </c>
      <c r="I108" s="1">
        <f>COUNTIF(Table2[کد سیستم],Table7[[#This Row],[کد سیستم]])</f>
        <v>1</v>
      </c>
    </row>
    <row r="109" spans="1:9" x14ac:dyDescent="0.25">
      <c r="A109" s="1">
        <v>108</v>
      </c>
      <c r="B109" s="1" t="s">
        <v>1760</v>
      </c>
      <c r="C109" s="1" t="s">
        <v>1760</v>
      </c>
      <c r="D109" s="1" t="s">
        <v>3983</v>
      </c>
      <c r="E109" s="1" t="s">
        <v>602</v>
      </c>
      <c r="F109" s="1" t="str">
        <f>VLOOKUP(Table7[[#This Row],[نام کارشناس دفتر فنی]],Table1[],3,0)</f>
        <v>کارشناس عمران،خدمات صنعتی و ترانسپورت</v>
      </c>
      <c r="G109" s="1" t="s">
        <v>63</v>
      </c>
      <c r="H109" s="1" t="str">
        <f>VLOOKUP(Table7[[#This Row],[نام شخص کارشناس نظارت]],Table1[],3,0)</f>
        <v>کارشناس عمران نظارت</v>
      </c>
      <c r="I109" s="1">
        <f>COUNTIF(Table2[کد سیستم],Table7[[#This Row],[کد سیستم]])</f>
        <v>1</v>
      </c>
    </row>
    <row r="110" spans="1:9" x14ac:dyDescent="0.25">
      <c r="A110" s="1">
        <v>109</v>
      </c>
      <c r="B110" s="1" t="s">
        <v>1762</v>
      </c>
      <c r="C110" s="1" t="s">
        <v>1762</v>
      </c>
      <c r="D110" s="1" t="s">
        <v>3983</v>
      </c>
      <c r="E110" s="1" t="s">
        <v>602</v>
      </c>
      <c r="F110" s="1" t="str">
        <f>VLOOKUP(Table7[[#This Row],[نام کارشناس دفتر فنی]],Table1[],3,0)</f>
        <v>کارشناس عمران،خدمات صنعتی و ترانسپورت</v>
      </c>
      <c r="G110" s="1" t="s">
        <v>63</v>
      </c>
      <c r="H110" s="1" t="str">
        <f>VLOOKUP(Table7[[#This Row],[نام شخص کارشناس نظارت]],Table1[],3,0)</f>
        <v>کارشناس عمران نظارت</v>
      </c>
      <c r="I110" s="1">
        <f>COUNTIF(Table2[کد سیستم],Table7[[#This Row],[کد سیستم]])</f>
        <v>1</v>
      </c>
    </row>
    <row r="111" spans="1:9" x14ac:dyDescent="0.25">
      <c r="A111" s="1">
        <v>110</v>
      </c>
      <c r="B111" s="1" t="s">
        <v>1764</v>
      </c>
      <c r="C111" s="1" t="s">
        <v>1764</v>
      </c>
      <c r="D111" s="1" t="s">
        <v>3983</v>
      </c>
      <c r="E111" s="1" t="s">
        <v>602</v>
      </c>
      <c r="F111" s="1" t="str">
        <f>VLOOKUP(Table7[[#This Row],[نام کارشناس دفتر فنی]],Table1[],3,0)</f>
        <v>کارشناس عمران،خدمات صنعتی و ترانسپورت</v>
      </c>
      <c r="G111" s="1" t="s">
        <v>63</v>
      </c>
      <c r="H111" s="1" t="str">
        <f>VLOOKUP(Table7[[#This Row],[نام شخص کارشناس نظارت]],Table1[],3,0)</f>
        <v>کارشناس عمران نظارت</v>
      </c>
      <c r="I111" s="1">
        <f>COUNTIF(Table2[کد سیستم],Table7[[#This Row],[کد سیستم]])</f>
        <v>1</v>
      </c>
    </row>
    <row r="112" spans="1:9" x14ac:dyDescent="0.25">
      <c r="A112" s="1">
        <v>111</v>
      </c>
      <c r="B112" s="1" t="s">
        <v>1766</v>
      </c>
      <c r="C112" s="1" t="s">
        <v>1766</v>
      </c>
      <c r="D112" s="1" t="s">
        <v>3983</v>
      </c>
      <c r="E112" s="1" t="s">
        <v>602</v>
      </c>
      <c r="F112" s="1" t="str">
        <f>VLOOKUP(Table7[[#This Row],[نام کارشناس دفتر فنی]],Table1[],3,0)</f>
        <v>کارشناس عمران،خدمات صنعتی و ترانسپورت</v>
      </c>
      <c r="G112" s="1" t="s">
        <v>63</v>
      </c>
      <c r="H112" s="1" t="str">
        <f>VLOOKUP(Table7[[#This Row],[نام شخص کارشناس نظارت]],Table1[],3,0)</f>
        <v>کارشناس عمران نظارت</v>
      </c>
      <c r="I112" s="1">
        <f>COUNTIF(Table2[کد سیستم],Table7[[#This Row],[کد سیستم]])</f>
        <v>1</v>
      </c>
    </row>
    <row r="113" spans="1:9" x14ac:dyDescent="0.25">
      <c r="A113" s="1">
        <v>112</v>
      </c>
      <c r="B113" s="1" t="s">
        <v>1768</v>
      </c>
      <c r="C113" s="1" t="s">
        <v>1768</v>
      </c>
      <c r="D113" s="1" t="s">
        <v>3983</v>
      </c>
      <c r="E113" s="1" t="s">
        <v>602</v>
      </c>
      <c r="F113" s="1" t="str">
        <f>VLOOKUP(Table7[[#This Row],[نام کارشناس دفتر فنی]],Table1[],3,0)</f>
        <v>کارشناس عمران،خدمات صنعتی و ترانسپورت</v>
      </c>
      <c r="G113" s="1" t="s">
        <v>63</v>
      </c>
      <c r="H113" s="1" t="str">
        <f>VLOOKUP(Table7[[#This Row],[نام شخص کارشناس نظارت]],Table1[],3,0)</f>
        <v>کارشناس عمران نظارت</v>
      </c>
      <c r="I113" s="1">
        <f>COUNTIF(Table2[کد سیستم],Table7[[#This Row],[کد سیستم]])</f>
        <v>1</v>
      </c>
    </row>
    <row r="114" spans="1:9" x14ac:dyDescent="0.25">
      <c r="A114" s="1">
        <v>113</v>
      </c>
      <c r="B114" s="1" t="s">
        <v>1770</v>
      </c>
      <c r="C114" s="1" t="s">
        <v>1770</v>
      </c>
      <c r="D114" s="1" t="s">
        <v>3983</v>
      </c>
      <c r="E114" s="1" t="s">
        <v>602</v>
      </c>
      <c r="F114" s="1" t="str">
        <f>VLOOKUP(Table7[[#This Row],[نام کارشناس دفتر فنی]],Table1[],3,0)</f>
        <v>کارشناس عمران،خدمات صنعتی و ترانسپورت</v>
      </c>
      <c r="G114" s="1" t="s">
        <v>63</v>
      </c>
      <c r="H114" s="1" t="str">
        <f>VLOOKUP(Table7[[#This Row],[نام شخص کارشناس نظارت]],Table1[],3,0)</f>
        <v>کارشناس عمران نظارت</v>
      </c>
      <c r="I114" s="1">
        <f>COUNTIF(Table2[کد سیستم],Table7[[#This Row],[کد سیستم]])</f>
        <v>1</v>
      </c>
    </row>
    <row r="115" spans="1:9" x14ac:dyDescent="0.25">
      <c r="A115" s="1">
        <v>114</v>
      </c>
      <c r="B115" s="1" t="s">
        <v>1772</v>
      </c>
      <c r="C115" s="1" t="s">
        <v>1772</v>
      </c>
      <c r="D115" s="1" t="s">
        <v>3983</v>
      </c>
      <c r="E115" s="1" t="s">
        <v>602</v>
      </c>
      <c r="F115" s="1" t="str">
        <f>VLOOKUP(Table7[[#This Row],[نام کارشناس دفتر فنی]],Table1[],3,0)</f>
        <v>کارشناس عمران،خدمات صنعتی و ترانسپورت</v>
      </c>
      <c r="G115" s="1" t="s">
        <v>63</v>
      </c>
      <c r="H115" s="1" t="str">
        <f>VLOOKUP(Table7[[#This Row],[نام شخص کارشناس نظارت]],Table1[],3,0)</f>
        <v>کارشناس عمران نظارت</v>
      </c>
      <c r="I115" s="1">
        <f>COUNTIF(Table2[کد سیستم],Table7[[#This Row],[کد سیستم]])</f>
        <v>1</v>
      </c>
    </row>
    <row r="116" spans="1:9" x14ac:dyDescent="0.25">
      <c r="A116" s="1">
        <v>115</v>
      </c>
      <c r="B116" s="1" t="s">
        <v>1774</v>
      </c>
      <c r="C116" s="1" t="s">
        <v>1774</v>
      </c>
      <c r="D116" s="1" t="s">
        <v>3983</v>
      </c>
      <c r="E116" s="1" t="s">
        <v>602</v>
      </c>
      <c r="F116" s="1" t="str">
        <f>VLOOKUP(Table7[[#This Row],[نام کارشناس دفتر فنی]],Table1[],3,0)</f>
        <v>کارشناس عمران،خدمات صنعتی و ترانسپورت</v>
      </c>
      <c r="G116" s="1" t="s">
        <v>63</v>
      </c>
      <c r="H116" s="1" t="str">
        <f>VLOOKUP(Table7[[#This Row],[نام شخص کارشناس نظارت]],Table1[],3,0)</f>
        <v>کارشناس عمران نظارت</v>
      </c>
      <c r="I116" s="1">
        <f>COUNTIF(Table2[کد سیستم],Table7[[#This Row],[کد سیستم]])</f>
        <v>1</v>
      </c>
    </row>
    <row r="117" spans="1:9" x14ac:dyDescent="0.25">
      <c r="A117" s="1">
        <v>116</v>
      </c>
      <c r="B117" s="1" t="s">
        <v>1776</v>
      </c>
      <c r="C117" s="1" t="s">
        <v>1776</v>
      </c>
      <c r="D117" s="1" t="s">
        <v>3983</v>
      </c>
      <c r="E117" s="1" t="s">
        <v>602</v>
      </c>
      <c r="F117" s="1" t="str">
        <f>VLOOKUP(Table7[[#This Row],[نام کارشناس دفتر فنی]],Table1[],3,0)</f>
        <v>کارشناس عمران،خدمات صنعتی و ترانسپورت</v>
      </c>
      <c r="G117" s="1" t="s">
        <v>63</v>
      </c>
      <c r="H117" s="1" t="str">
        <f>VLOOKUP(Table7[[#This Row],[نام شخص کارشناس نظارت]],Table1[],3,0)</f>
        <v>کارشناس عمران نظارت</v>
      </c>
      <c r="I117" s="1">
        <f>COUNTIF(Table2[کد سیستم],Table7[[#This Row],[کد سیستم]])</f>
        <v>1</v>
      </c>
    </row>
    <row r="118" spans="1:9" x14ac:dyDescent="0.25">
      <c r="A118" s="1">
        <v>117</v>
      </c>
      <c r="B118" s="1" t="s">
        <v>1778</v>
      </c>
      <c r="C118" s="1" t="s">
        <v>1778</v>
      </c>
      <c r="D118" s="1" t="s">
        <v>3983</v>
      </c>
      <c r="E118" s="1" t="s">
        <v>602</v>
      </c>
      <c r="F118" s="1" t="str">
        <f>VLOOKUP(Table7[[#This Row],[نام کارشناس دفتر فنی]],Table1[],3,0)</f>
        <v>کارشناس عمران،خدمات صنعتی و ترانسپورت</v>
      </c>
      <c r="G118" s="1" t="s">
        <v>63</v>
      </c>
      <c r="H118" s="1" t="str">
        <f>VLOOKUP(Table7[[#This Row],[نام شخص کارشناس نظارت]],Table1[],3,0)</f>
        <v>کارشناس عمران نظارت</v>
      </c>
      <c r="I118" s="1">
        <f>COUNTIF(Table2[کد سیستم],Table7[[#This Row],[کد سیستم]])</f>
        <v>1</v>
      </c>
    </row>
    <row r="119" spans="1:9" x14ac:dyDescent="0.25">
      <c r="A119" s="1">
        <v>118</v>
      </c>
      <c r="B119" s="1" t="s">
        <v>1780</v>
      </c>
      <c r="C119" s="1" t="s">
        <v>1780</v>
      </c>
      <c r="D119" s="1" t="s">
        <v>3983</v>
      </c>
      <c r="E119" s="1" t="s">
        <v>602</v>
      </c>
      <c r="F119" s="1" t="str">
        <f>VLOOKUP(Table7[[#This Row],[نام کارشناس دفتر فنی]],Table1[],3,0)</f>
        <v>کارشناس عمران،خدمات صنعتی و ترانسپورت</v>
      </c>
      <c r="G119" s="1" t="s">
        <v>63</v>
      </c>
      <c r="H119" s="1" t="str">
        <f>VLOOKUP(Table7[[#This Row],[نام شخص کارشناس نظارت]],Table1[],3,0)</f>
        <v>کارشناس عمران نظارت</v>
      </c>
      <c r="I119" s="1">
        <f>COUNTIF(Table2[کد سیستم],Table7[[#This Row],[کد سیستم]])</f>
        <v>1</v>
      </c>
    </row>
    <row r="120" spans="1:9" x14ac:dyDescent="0.25">
      <c r="A120" s="1">
        <v>119</v>
      </c>
      <c r="B120" s="1" t="s">
        <v>1782</v>
      </c>
      <c r="C120" s="1" t="s">
        <v>1782</v>
      </c>
      <c r="D120" s="1" t="s">
        <v>3983</v>
      </c>
      <c r="E120" s="1" t="s">
        <v>602</v>
      </c>
      <c r="F120" s="1" t="str">
        <f>VLOOKUP(Table7[[#This Row],[نام کارشناس دفتر فنی]],Table1[],3,0)</f>
        <v>کارشناس عمران،خدمات صنعتی و ترانسپورت</v>
      </c>
      <c r="G120" s="1" t="s">
        <v>63</v>
      </c>
      <c r="H120" s="1" t="str">
        <f>VLOOKUP(Table7[[#This Row],[نام شخص کارشناس نظارت]],Table1[],3,0)</f>
        <v>کارشناس عمران نظارت</v>
      </c>
      <c r="I120" s="1">
        <f>COUNTIF(Table2[کد سیستم],Table7[[#This Row],[کد سیستم]])</f>
        <v>1</v>
      </c>
    </row>
    <row r="121" spans="1:9" x14ac:dyDescent="0.25">
      <c r="A121" s="1">
        <v>120</v>
      </c>
      <c r="B121" s="1" t="s">
        <v>1784</v>
      </c>
      <c r="C121" s="1" t="s">
        <v>1784</v>
      </c>
      <c r="D121" s="1" t="s">
        <v>3983</v>
      </c>
      <c r="E121" s="1" t="s">
        <v>602</v>
      </c>
      <c r="F121" s="1" t="str">
        <f>VLOOKUP(Table7[[#This Row],[نام کارشناس دفتر فنی]],Table1[],3,0)</f>
        <v>کارشناس عمران،خدمات صنعتی و ترانسپورت</v>
      </c>
      <c r="G121" s="1" t="s">
        <v>63</v>
      </c>
      <c r="H121" s="1" t="str">
        <f>VLOOKUP(Table7[[#This Row],[نام شخص کارشناس نظارت]],Table1[],3,0)</f>
        <v>کارشناس عمران نظارت</v>
      </c>
      <c r="I121" s="1">
        <f>COUNTIF(Table2[کد سیستم],Table7[[#This Row],[کد سیستم]])</f>
        <v>1</v>
      </c>
    </row>
    <row r="122" spans="1:9" x14ac:dyDescent="0.25">
      <c r="A122" s="1">
        <v>121</v>
      </c>
      <c r="B122" s="1" t="s">
        <v>1786</v>
      </c>
      <c r="C122" s="1" t="s">
        <v>1786</v>
      </c>
      <c r="D122" s="1" t="s">
        <v>3983</v>
      </c>
      <c r="E122" s="1" t="s">
        <v>602</v>
      </c>
      <c r="F122" s="1" t="str">
        <f>VLOOKUP(Table7[[#This Row],[نام کارشناس دفتر فنی]],Table1[],3,0)</f>
        <v>کارشناس عمران،خدمات صنعتی و ترانسپورت</v>
      </c>
      <c r="G122" s="1" t="s">
        <v>63</v>
      </c>
      <c r="H122" s="1" t="str">
        <f>VLOOKUP(Table7[[#This Row],[نام شخص کارشناس نظارت]],Table1[],3,0)</f>
        <v>کارشناس عمران نظارت</v>
      </c>
      <c r="I122" s="1">
        <f>COUNTIF(Table2[کد سیستم],Table7[[#This Row],[کد سیستم]])</f>
        <v>1</v>
      </c>
    </row>
    <row r="123" spans="1:9" x14ac:dyDescent="0.25">
      <c r="A123" s="1">
        <v>122</v>
      </c>
      <c r="B123" s="1" t="s">
        <v>1788</v>
      </c>
      <c r="C123" s="1" t="s">
        <v>1788</v>
      </c>
      <c r="D123" s="1" t="s">
        <v>3983</v>
      </c>
      <c r="E123" s="1" t="s">
        <v>602</v>
      </c>
      <c r="F123" s="1" t="str">
        <f>VLOOKUP(Table7[[#This Row],[نام کارشناس دفتر فنی]],Table1[],3,0)</f>
        <v>کارشناس عمران،خدمات صنعتی و ترانسپورت</v>
      </c>
      <c r="G123" s="1" t="s">
        <v>63</v>
      </c>
      <c r="H123" s="1" t="str">
        <f>VLOOKUP(Table7[[#This Row],[نام شخص کارشناس نظارت]],Table1[],3,0)</f>
        <v>کارشناس عمران نظارت</v>
      </c>
      <c r="I123" s="1">
        <f>COUNTIF(Table2[کد سیستم],Table7[[#This Row],[کد سیستم]])</f>
        <v>1</v>
      </c>
    </row>
    <row r="124" spans="1:9" x14ac:dyDescent="0.25">
      <c r="A124" s="1">
        <v>123</v>
      </c>
      <c r="B124" s="1" t="s">
        <v>1790</v>
      </c>
      <c r="C124" s="1" t="s">
        <v>1790</v>
      </c>
      <c r="D124" s="1" t="s">
        <v>3983</v>
      </c>
      <c r="E124" s="1" t="s">
        <v>602</v>
      </c>
      <c r="F124" s="1" t="str">
        <f>VLOOKUP(Table7[[#This Row],[نام کارشناس دفتر فنی]],Table1[],3,0)</f>
        <v>کارشناس عمران،خدمات صنعتی و ترانسپورت</v>
      </c>
      <c r="G124" s="1" t="s">
        <v>63</v>
      </c>
      <c r="H124" s="1" t="str">
        <f>VLOOKUP(Table7[[#This Row],[نام شخص کارشناس نظارت]],Table1[],3,0)</f>
        <v>کارشناس عمران نظارت</v>
      </c>
      <c r="I124" s="1">
        <f>COUNTIF(Table2[کد سیستم],Table7[[#This Row],[کد سیستم]])</f>
        <v>1</v>
      </c>
    </row>
    <row r="125" spans="1:9" x14ac:dyDescent="0.25">
      <c r="A125" s="1">
        <v>124</v>
      </c>
      <c r="B125" s="1" t="s">
        <v>1792</v>
      </c>
      <c r="C125" s="1" t="s">
        <v>1792</v>
      </c>
      <c r="D125" s="1" t="s">
        <v>3983</v>
      </c>
      <c r="E125" s="1" t="s">
        <v>602</v>
      </c>
      <c r="F125" s="1" t="str">
        <f>VLOOKUP(Table7[[#This Row],[نام کارشناس دفتر فنی]],Table1[],3,0)</f>
        <v>کارشناس عمران،خدمات صنعتی و ترانسپورت</v>
      </c>
      <c r="G125" s="1" t="s">
        <v>63</v>
      </c>
      <c r="H125" s="1" t="str">
        <f>VLOOKUP(Table7[[#This Row],[نام شخص کارشناس نظارت]],Table1[],3,0)</f>
        <v>کارشناس عمران نظارت</v>
      </c>
      <c r="I125" s="1">
        <f>COUNTIF(Table2[کد سیستم],Table7[[#This Row],[کد سیستم]])</f>
        <v>1</v>
      </c>
    </row>
    <row r="126" spans="1:9" x14ac:dyDescent="0.25">
      <c r="A126" s="1">
        <v>125</v>
      </c>
      <c r="B126" s="1" t="s">
        <v>1794</v>
      </c>
      <c r="C126" s="1" t="s">
        <v>1794</v>
      </c>
      <c r="D126" s="1" t="s">
        <v>3983</v>
      </c>
      <c r="E126" s="1" t="s">
        <v>602</v>
      </c>
      <c r="F126" s="1" t="str">
        <f>VLOOKUP(Table7[[#This Row],[نام کارشناس دفتر فنی]],Table1[],3,0)</f>
        <v>کارشناس عمران،خدمات صنعتی و ترانسپورت</v>
      </c>
      <c r="G126" s="1" t="s">
        <v>63</v>
      </c>
      <c r="H126" s="1" t="str">
        <f>VLOOKUP(Table7[[#This Row],[نام شخص کارشناس نظارت]],Table1[],3,0)</f>
        <v>کارشناس عمران نظارت</v>
      </c>
      <c r="I126" s="1">
        <f>COUNTIF(Table2[کد سیستم],Table7[[#This Row],[کد سیستم]])</f>
        <v>1</v>
      </c>
    </row>
    <row r="127" spans="1:9" x14ac:dyDescent="0.25">
      <c r="A127" s="1">
        <v>126</v>
      </c>
      <c r="B127" s="1" t="s">
        <v>1796</v>
      </c>
      <c r="C127" s="1" t="s">
        <v>1796</v>
      </c>
      <c r="D127" s="1" t="s">
        <v>3983</v>
      </c>
      <c r="E127" s="1" t="s">
        <v>602</v>
      </c>
      <c r="F127" s="1" t="str">
        <f>VLOOKUP(Table7[[#This Row],[نام کارشناس دفتر فنی]],Table1[],3,0)</f>
        <v>کارشناس عمران،خدمات صنعتی و ترانسپورت</v>
      </c>
      <c r="G127" s="1" t="s">
        <v>63</v>
      </c>
      <c r="H127" s="1" t="str">
        <f>VLOOKUP(Table7[[#This Row],[نام شخص کارشناس نظارت]],Table1[],3,0)</f>
        <v>کارشناس عمران نظارت</v>
      </c>
      <c r="I127" s="1">
        <f>COUNTIF(Table2[کد سیستم],Table7[[#This Row],[کد سیستم]])</f>
        <v>1</v>
      </c>
    </row>
    <row r="128" spans="1:9" x14ac:dyDescent="0.25">
      <c r="A128" s="1">
        <v>127</v>
      </c>
      <c r="B128" s="1" t="s">
        <v>1798</v>
      </c>
      <c r="C128" s="1" t="s">
        <v>1798</v>
      </c>
      <c r="D128" s="1" t="s">
        <v>3983</v>
      </c>
      <c r="E128" s="1" t="s">
        <v>602</v>
      </c>
      <c r="F128" s="1" t="str">
        <f>VLOOKUP(Table7[[#This Row],[نام کارشناس دفتر فنی]],Table1[],3,0)</f>
        <v>کارشناس عمران،خدمات صنعتی و ترانسپورت</v>
      </c>
      <c r="G128" s="1" t="s">
        <v>63</v>
      </c>
      <c r="H128" s="1" t="str">
        <f>VLOOKUP(Table7[[#This Row],[نام شخص کارشناس نظارت]],Table1[],3,0)</f>
        <v>کارشناس عمران نظارت</v>
      </c>
      <c r="I128" s="1">
        <f>COUNTIF(Table2[کد سیستم],Table7[[#This Row],[کد سیستم]])</f>
        <v>1</v>
      </c>
    </row>
    <row r="129" spans="1:9" x14ac:dyDescent="0.25">
      <c r="A129" s="1">
        <v>128</v>
      </c>
      <c r="B129" s="1" t="s">
        <v>1800</v>
      </c>
      <c r="C129" s="1" t="s">
        <v>1800</v>
      </c>
      <c r="D129" s="1" t="s">
        <v>3983</v>
      </c>
      <c r="E129" s="1" t="s">
        <v>602</v>
      </c>
      <c r="F129" s="1" t="str">
        <f>VLOOKUP(Table7[[#This Row],[نام کارشناس دفتر فنی]],Table1[],3,0)</f>
        <v>کارشناس عمران،خدمات صنعتی و ترانسپورت</v>
      </c>
      <c r="G129" s="1" t="s">
        <v>63</v>
      </c>
      <c r="H129" s="1" t="str">
        <f>VLOOKUP(Table7[[#This Row],[نام شخص کارشناس نظارت]],Table1[],3,0)</f>
        <v>کارشناس عمران نظارت</v>
      </c>
      <c r="I129" s="1">
        <f>COUNTIF(Table2[کد سیستم],Table7[[#This Row],[کد سیستم]])</f>
        <v>1</v>
      </c>
    </row>
    <row r="130" spans="1:9" x14ac:dyDescent="0.25">
      <c r="A130" s="1">
        <v>129</v>
      </c>
      <c r="B130" s="1" t="s">
        <v>1802</v>
      </c>
      <c r="C130" s="1" t="s">
        <v>1802</v>
      </c>
      <c r="D130" s="1" t="s">
        <v>3983</v>
      </c>
      <c r="E130" s="1" t="s">
        <v>602</v>
      </c>
      <c r="F130" s="1" t="str">
        <f>VLOOKUP(Table7[[#This Row],[نام کارشناس دفتر فنی]],Table1[],3,0)</f>
        <v>کارشناس عمران،خدمات صنعتی و ترانسپورت</v>
      </c>
      <c r="G130" s="1" t="s">
        <v>63</v>
      </c>
      <c r="H130" s="1" t="str">
        <f>VLOOKUP(Table7[[#This Row],[نام شخص کارشناس نظارت]],Table1[],3,0)</f>
        <v>کارشناس عمران نظارت</v>
      </c>
      <c r="I130" s="1">
        <f>COUNTIF(Table2[کد سیستم],Table7[[#This Row],[کد سیستم]])</f>
        <v>1</v>
      </c>
    </row>
    <row r="131" spans="1:9" x14ac:dyDescent="0.25">
      <c r="A131" s="1">
        <v>130</v>
      </c>
      <c r="B131" s="1" t="s">
        <v>1804</v>
      </c>
      <c r="C131" s="1" t="s">
        <v>1804</v>
      </c>
      <c r="D131" s="1" t="s">
        <v>3983</v>
      </c>
      <c r="E131" s="1" t="s">
        <v>602</v>
      </c>
      <c r="F131" s="1" t="str">
        <f>VLOOKUP(Table7[[#This Row],[نام کارشناس دفتر فنی]],Table1[],3,0)</f>
        <v>کارشناس عمران،خدمات صنعتی و ترانسپورت</v>
      </c>
      <c r="G131" s="1" t="s">
        <v>63</v>
      </c>
      <c r="H131" s="1" t="str">
        <f>VLOOKUP(Table7[[#This Row],[نام شخص کارشناس نظارت]],Table1[],3,0)</f>
        <v>کارشناس عمران نظارت</v>
      </c>
      <c r="I131" s="1">
        <f>COUNTIF(Table2[کد سیستم],Table7[[#This Row],[کد سیستم]])</f>
        <v>1</v>
      </c>
    </row>
    <row r="132" spans="1:9" x14ac:dyDescent="0.25">
      <c r="A132" s="1">
        <v>131</v>
      </c>
      <c r="B132" s="1" t="s">
        <v>1806</v>
      </c>
      <c r="C132" s="1" t="s">
        <v>1806</v>
      </c>
      <c r="D132" s="1" t="s">
        <v>3983</v>
      </c>
      <c r="E132" s="1" t="s">
        <v>602</v>
      </c>
      <c r="F132" s="1" t="str">
        <f>VLOOKUP(Table7[[#This Row],[نام کارشناس دفتر فنی]],Table1[],3,0)</f>
        <v>کارشناس عمران،خدمات صنعتی و ترانسپورت</v>
      </c>
      <c r="G132" s="1" t="s">
        <v>63</v>
      </c>
      <c r="H132" s="1" t="str">
        <f>VLOOKUP(Table7[[#This Row],[نام شخص کارشناس نظارت]],Table1[],3,0)</f>
        <v>کارشناس عمران نظارت</v>
      </c>
      <c r="I132" s="1">
        <f>COUNTIF(Table2[کد سیستم],Table7[[#This Row],[کد سیستم]])</f>
        <v>1</v>
      </c>
    </row>
    <row r="133" spans="1:9" x14ac:dyDescent="0.25">
      <c r="A133" s="1">
        <v>132</v>
      </c>
      <c r="B133" s="1" t="s">
        <v>1808</v>
      </c>
      <c r="C133" s="1" t="s">
        <v>1808</v>
      </c>
      <c r="D133" s="1" t="s">
        <v>3983</v>
      </c>
      <c r="E133" s="1" t="s">
        <v>602</v>
      </c>
      <c r="F133" s="1" t="str">
        <f>VLOOKUP(Table7[[#This Row],[نام کارشناس دفتر فنی]],Table1[],3,0)</f>
        <v>کارشناس عمران،خدمات صنعتی و ترانسپورت</v>
      </c>
      <c r="G133" s="1" t="s">
        <v>63</v>
      </c>
      <c r="H133" s="1" t="str">
        <f>VLOOKUP(Table7[[#This Row],[نام شخص کارشناس نظارت]],Table1[],3,0)</f>
        <v>کارشناس عمران نظارت</v>
      </c>
      <c r="I133" s="1">
        <f>COUNTIF(Table2[کد سیستم],Table7[[#This Row],[کد سیستم]])</f>
        <v>1</v>
      </c>
    </row>
    <row r="134" spans="1:9" x14ac:dyDescent="0.25">
      <c r="A134" s="1">
        <v>133</v>
      </c>
      <c r="B134" s="1" t="s">
        <v>1810</v>
      </c>
      <c r="C134" s="1" t="s">
        <v>1810</v>
      </c>
      <c r="D134" s="1" t="s">
        <v>3983</v>
      </c>
      <c r="E134" s="1" t="s">
        <v>602</v>
      </c>
      <c r="F134" s="1" t="str">
        <f>VLOOKUP(Table7[[#This Row],[نام کارشناس دفتر فنی]],Table1[],3,0)</f>
        <v>کارشناس عمران،خدمات صنعتی و ترانسپورت</v>
      </c>
      <c r="G134" s="1" t="s">
        <v>63</v>
      </c>
      <c r="H134" s="1" t="str">
        <f>VLOOKUP(Table7[[#This Row],[نام شخص کارشناس نظارت]],Table1[],3,0)</f>
        <v>کارشناس عمران نظارت</v>
      </c>
      <c r="I134" s="1">
        <f>COUNTIF(Table2[کد سیستم],Table7[[#This Row],[کد سیستم]])</f>
        <v>1</v>
      </c>
    </row>
    <row r="135" spans="1:9" x14ac:dyDescent="0.25">
      <c r="A135" s="1">
        <v>134</v>
      </c>
      <c r="B135" s="1" t="s">
        <v>1812</v>
      </c>
      <c r="C135" s="1" t="s">
        <v>1812</v>
      </c>
      <c r="D135" s="1" t="s">
        <v>3983</v>
      </c>
      <c r="E135" s="1" t="s">
        <v>602</v>
      </c>
      <c r="F135" s="1" t="str">
        <f>VLOOKUP(Table7[[#This Row],[نام کارشناس دفتر فنی]],Table1[],3,0)</f>
        <v>کارشناس عمران،خدمات صنعتی و ترانسپورت</v>
      </c>
      <c r="G135" s="1" t="s">
        <v>63</v>
      </c>
      <c r="H135" s="1" t="str">
        <f>VLOOKUP(Table7[[#This Row],[نام شخص کارشناس نظارت]],Table1[],3,0)</f>
        <v>کارشناس عمران نظارت</v>
      </c>
      <c r="I135" s="1">
        <f>COUNTIF(Table2[کد سیستم],Table7[[#This Row],[کد سیستم]])</f>
        <v>1</v>
      </c>
    </row>
    <row r="136" spans="1:9" x14ac:dyDescent="0.25">
      <c r="A136" s="1">
        <v>135</v>
      </c>
      <c r="B136" s="1" t="s">
        <v>1814</v>
      </c>
      <c r="C136" s="1" t="s">
        <v>1814</v>
      </c>
      <c r="D136" s="1" t="s">
        <v>3983</v>
      </c>
      <c r="E136" s="1" t="s">
        <v>602</v>
      </c>
      <c r="F136" s="1" t="str">
        <f>VLOOKUP(Table7[[#This Row],[نام کارشناس دفتر فنی]],Table1[],3,0)</f>
        <v>کارشناس عمران،خدمات صنعتی و ترانسپورت</v>
      </c>
      <c r="G136" s="1" t="s">
        <v>63</v>
      </c>
      <c r="H136" s="1" t="str">
        <f>VLOOKUP(Table7[[#This Row],[نام شخص کارشناس نظارت]],Table1[],3,0)</f>
        <v>کارشناس عمران نظارت</v>
      </c>
      <c r="I136" s="1">
        <f>COUNTIF(Table2[کد سیستم],Table7[[#This Row],[کد سیستم]])</f>
        <v>1</v>
      </c>
    </row>
    <row r="137" spans="1:9" x14ac:dyDescent="0.25">
      <c r="A137" s="1">
        <v>136</v>
      </c>
      <c r="B137" s="1" t="s">
        <v>1816</v>
      </c>
      <c r="C137" s="1" t="s">
        <v>1816</v>
      </c>
      <c r="D137" s="1" t="s">
        <v>3983</v>
      </c>
      <c r="E137" s="1" t="s">
        <v>602</v>
      </c>
      <c r="F137" s="1" t="str">
        <f>VLOOKUP(Table7[[#This Row],[نام کارشناس دفتر فنی]],Table1[],3,0)</f>
        <v>کارشناس عمران،خدمات صنعتی و ترانسپورت</v>
      </c>
      <c r="G137" s="1" t="s">
        <v>63</v>
      </c>
      <c r="H137" s="1" t="str">
        <f>VLOOKUP(Table7[[#This Row],[نام شخص کارشناس نظارت]],Table1[],3,0)</f>
        <v>کارشناس عمران نظارت</v>
      </c>
      <c r="I137" s="1">
        <f>COUNTIF(Table2[کد سیستم],Table7[[#This Row],[کد سیستم]])</f>
        <v>1</v>
      </c>
    </row>
    <row r="138" spans="1:9" x14ac:dyDescent="0.25">
      <c r="A138" s="1">
        <v>137</v>
      </c>
      <c r="B138" s="1" t="s">
        <v>1818</v>
      </c>
      <c r="C138" s="1" t="s">
        <v>1818</v>
      </c>
      <c r="D138" s="1" t="s">
        <v>3983</v>
      </c>
      <c r="E138" s="1" t="s">
        <v>602</v>
      </c>
      <c r="F138" s="1" t="str">
        <f>VLOOKUP(Table7[[#This Row],[نام کارشناس دفتر فنی]],Table1[],3,0)</f>
        <v>کارشناس عمران،خدمات صنعتی و ترانسپورت</v>
      </c>
      <c r="G138" s="1" t="s">
        <v>63</v>
      </c>
      <c r="H138" s="1" t="str">
        <f>VLOOKUP(Table7[[#This Row],[نام شخص کارشناس نظارت]],Table1[],3,0)</f>
        <v>کارشناس عمران نظارت</v>
      </c>
      <c r="I138" s="1">
        <f>COUNTIF(Table2[کد سیستم],Table7[[#This Row],[کد سیستم]])</f>
        <v>1</v>
      </c>
    </row>
    <row r="139" spans="1:9" x14ac:dyDescent="0.25">
      <c r="A139" s="1">
        <v>138</v>
      </c>
      <c r="B139" s="1" t="s">
        <v>1820</v>
      </c>
      <c r="C139" s="1" t="s">
        <v>1820</v>
      </c>
      <c r="D139" s="1" t="s">
        <v>3983</v>
      </c>
      <c r="E139" s="1" t="s">
        <v>602</v>
      </c>
      <c r="F139" s="1" t="str">
        <f>VLOOKUP(Table7[[#This Row],[نام کارشناس دفتر فنی]],Table1[],3,0)</f>
        <v>کارشناس عمران،خدمات صنعتی و ترانسپورت</v>
      </c>
      <c r="G139" s="1" t="s">
        <v>63</v>
      </c>
      <c r="H139" s="1" t="str">
        <f>VLOOKUP(Table7[[#This Row],[نام شخص کارشناس نظارت]],Table1[],3,0)</f>
        <v>کارشناس عمران نظارت</v>
      </c>
      <c r="I139" s="1">
        <f>COUNTIF(Table2[کد سیستم],Table7[[#This Row],[کد سیستم]])</f>
        <v>1</v>
      </c>
    </row>
    <row r="140" spans="1:9" x14ac:dyDescent="0.25">
      <c r="A140" s="1">
        <v>139</v>
      </c>
      <c r="B140" s="1" t="s">
        <v>1822</v>
      </c>
      <c r="C140" s="1" t="s">
        <v>1822</v>
      </c>
      <c r="D140" s="1" t="s">
        <v>3983</v>
      </c>
      <c r="E140" s="1" t="s">
        <v>602</v>
      </c>
      <c r="F140" s="1" t="str">
        <f>VLOOKUP(Table7[[#This Row],[نام کارشناس دفتر فنی]],Table1[],3,0)</f>
        <v>کارشناس عمران،خدمات صنعتی و ترانسپورت</v>
      </c>
      <c r="G140" s="1" t="s">
        <v>63</v>
      </c>
      <c r="H140" s="1" t="str">
        <f>VLOOKUP(Table7[[#This Row],[نام شخص کارشناس نظارت]],Table1[],3,0)</f>
        <v>کارشناس عمران نظارت</v>
      </c>
      <c r="I140" s="1">
        <f>COUNTIF(Table2[کد سیستم],Table7[[#This Row],[کد سیستم]])</f>
        <v>1</v>
      </c>
    </row>
    <row r="141" spans="1:9" x14ac:dyDescent="0.25">
      <c r="A141" s="1">
        <v>140</v>
      </c>
      <c r="B141" s="1" t="s">
        <v>1824</v>
      </c>
      <c r="C141" s="1" t="s">
        <v>1824</v>
      </c>
      <c r="D141" s="1" t="s">
        <v>3983</v>
      </c>
      <c r="E141" s="1" t="s">
        <v>602</v>
      </c>
      <c r="F141" s="1" t="str">
        <f>VLOOKUP(Table7[[#This Row],[نام کارشناس دفتر فنی]],Table1[],3,0)</f>
        <v>کارشناس عمران،خدمات صنعتی و ترانسپورت</v>
      </c>
      <c r="G141" s="1" t="s">
        <v>63</v>
      </c>
      <c r="H141" s="1" t="str">
        <f>VLOOKUP(Table7[[#This Row],[نام شخص کارشناس نظارت]],Table1[],3,0)</f>
        <v>کارشناس عمران نظارت</v>
      </c>
      <c r="I141" s="1">
        <f>COUNTIF(Table2[کد سیستم],Table7[[#This Row],[کد سیستم]])</f>
        <v>1</v>
      </c>
    </row>
    <row r="142" spans="1:9" x14ac:dyDescent="0.25">
      <c r="A142" s="1">
        <v>141</v>
      </c>
      <c r="B142" s="1" t="s">
        <v>1826</v>
      </c>
      <c r="C142" s="1" t="s">
        <v>1826</v>
      </c>
      <c r="D142" s="1" t="s">
        <v>3983</v>
      </c>
      <c r="E142" s="1" t="s">
        <v>602</v>
      </c>
      <c r="F142" s="1" t="str">
        <f>VLOOKUP(Table7[[#This Row],[نام کارشناس دفتر فنی]],Table1[],3,0)</f>
        <v>کارشناس عمران،خدمات صنعتی و ترانسپورت</v>
      </c>
      <c r="G142" s="1" t="s">
        <v>63</v>
      </c>
      <c r="H142" s="1" t="str">
        <f>VLOOKUP(Table7[[#This Row],[نام شخص کارشناس نظارت]],Table1[],3,0)</f>
        <v>کارشناس عمران نظارت</v>
      </c>
      <c r="I142" s="1">
        <f>COUNTIF(Table2[کد سیستم],Table7[[#This Row],[کد سیستم]])</f>
        <v>1</v>
      </c>
    </row>
    <row r="143" spans="1:9" x14ac:dyDescent="0.25">
      <c r="A143" s="1">
        <v>142</v>
      </c>
      <c r="B143" s="1" t="s">
        <v>1828</v>
      </c>
      <c r="C143" s="1" t="s">
        <v>1828</v>
      </c>
      <c r="D143" s="1" t="s">
        <v>3983</v>
      </c>
      <c r="E143" s="1" t="s">
        <v>602</v>
      </c>
      <c r="F143" s="1" t="str">
        <f>VLOOKUP(Table7[[#This Row],[نام کارشناس دفتر فنی]],Table1[],3,0)</f>
        <v>کارشناس عمران،خدمات صنعتی و ترانسپورت</v>
      </c>
      <c r="G143" s="1" t="s">
        <v>63</v>
      </c>
      <c r="H143" s="1" t="str">
        <f>VLOOKUP(Table7[[#This Row],[نام شخص کارشناس نظارت]],Table1[],3,0)</f>
        <v>کارشناس عمران نظارت</v>
      </c>
      <c r="I143" s="1">
        <f>COUNTIF(Table2[کد سیستم],Table7[[#This Row],[کد سیستم]])</f>
        <v>1</v>
      </c>
    </row>
    <row r="144" spans="1:9" x14ac:dyDescent="0.25">
      <c r="A144" s="1">
        <v>143</v>
      </c>
      <c r="B144" s="1" t="s">
        <v>1830</v>
      </c>
      <c r="C144" s="1" t="s">
        <v>1830</v>
      </c>
      <c r="D144" s="1" t="s">
        <v>3983</v>
      </c>
      <c r="E144" s="1" t="s">
        <v>602</v>
      </c>
      <c r="F144" s="1" t="str">
        <f>VLOOKUP(Table7[[#This Row],[نام کارشناس دفتر فنی]],Table1[],3,0)</f>
        <v>کارشناس عمران،خدمات صنعتی و ترانسپورت</v>
      </c>
      <c r="G144" s="1" t="s">
        <v>63</v>
      </c>
      <c r="H144" s="1" t="str">
        <f>VLOOKUP(Table7[[#This Row],[نام شخص کارشناس نظارت]],Table1[],3,0)</f>
        <v>کارشناس عمران نظارت</v>
      </c>
      <c r="I144" s="1">
        <f>COUNTIF(Table2[کد سیستم],Table7[[#This Row],[کد سیستم]])</f>
        <v>1</v>
      </c>
    </row>
    <row r="145" spans="1:9" x14ac:dyDescent="0.25">
      <c r="A145" s="1">
        <v>144</v>
      </c>
      <c r="B145" s="1" t="s">
        <v>1832</v>
      </c>
      <c r="C145" s="1" t="s">
        <v>1832</v>
      </c>
      <c r="D145" s="1" t="s">
        <v>3983</v>
      </c>
      <c r="E145" s="1" t="s">
        <v>602</v>
      </c>
      <c r="F145" s="1" t="str">
        <f>VLOOKUP(Table7[[#This Row],[نام کارشناس دفتر فنی]],Table1[],3,0)</f>
        <v>کارشناس عمران،خدمات صنعتی و ترانسپورت</v>
      </c>
      <c r="G145" s="1" t="s">
        <v>63</v>
      </c>
      <c r="H145" s="1" t="str">
        <f>VLOOKUP(Table7[[#This Row],[نام شخص کارشناس نظارت]],Table1[],3,0)</f>
        <v>کارشناس عمران نظارت</v>
      </c>
      <c r="I145" s="1">
        <f>COUNTIF(Table2[کد سیستم],Table7[[#This Row],[کد سیستم]])</f>
        <v>1</v>
      </c>
    </row>
    <row r="146" spans="1:9" x14ac:dyDescent="0.25">
      <c r="A146" s="1">
        <v>145</v>
      </c>
      <c r="B146" s="1" t="s">
        <v>1834</v>
      </c>
      <c r="C146" s="1" t="s">
        <v>1834</v>
      </c>
      <c r="D146" s="1" t="s">
        <v>3983</v>
      </c>
      <c r="E146" s="1" t="s">
        <v>602</v>
      </c>
      <c r="F146" s="1" t="str">
        <f>VLOOKUP(Table7[[#This Row],[نام کارشناس دفتر فنی]],Table1[],3,0)</f>
        <v>کارشناس عمران،خدمات صنعتی و ترانسپورت</v>
      </c>
      <c r="G146" s="1" t="s">
        <v>63</v>
      </c>
      <c r="H146" s="1" t="str">
        <f>VLOOKUP(Table7[[#This Row],[نام شخص کارشناس نظارت]],Table1[],3,0)</f>
        <v>کارشناس عمران نظارت</v>
      </c>
      <c r="I146" s="1">
        <f>COUNTIF(Table2[کد سیستم],Table7[[#This Row],[کد سیستم]])</f>
        <v>1</v>
      </c>
    </row>
    <row r="147" spans="1:9" x14ac:dyDescent="0.25">
      <c r="A147" s="1">
        <v>146</v>
      </c>
      <c r="B147" s="1" t="s">
        <v>1836</v>
      </c>
      <c r="C147" s="1" t="s">
        <v>1836</v>
      </c>
      <c r="D147" s="1" t="s">
        <v>3983</v>
      </c>
      <c r="E147" s="1" t="s">
        <v>602</v>
      </c>
      <c r="F147" s="1" t="str">
        <f>VLOOKUP(Table7[[#This Row],[نام کارشناس دفتر فنی]],Table1[],3,0)</f>
        <v>کارشناس عمران،خدمات صنعتی و ترانسپورت</v>
      </c>
      <c r="G147" s="1" t="s">
        <v>63</v>
      </c>
      <c r="H147" s="1" t="str">
        <f>VLOOKUP(Table7[[#This Row],[نام شخص کارشناس نظارت]],Table1[],3,0)</f>
        <v>کارشناس عمران نظارت</v>
      </c>
      <c r="I147" s="1">
        <f>COUNTIF(Table2[کد سیستم],Table7[[#This Row],[کد سیستم]])</f>
        <v>1</v>
      </c>
    </row>
    <row r="148" spans="1:9" x14ac:dyDescent="0.25">
      <c r="A148" s="1">
        <v>147</v>
      </c>
      <c r="B148" s="1" t="s">
        <v>1838</v>
      </c>
      <c r="C148" s="1" t="s">
        <v>1838</v>
      </c>
      <c r="D148" s="1" t="s">
        <v>3983</v>
      </c>
      <c r="E148" s="1" t="s">
        <v>602</v>
      </c>
      <c r="F148" s="1" t="str">
        <f>VLOOKUP(Table7[[#This Row],[نام کارشناس دفتر فنی]],Table1[],3,0)</f>
        <v>کارشناس عمران،خدمات صنعتی و ترانسپورت</v>
      </c>
      <c r="G148" s="1" t="s">
        <v>63</v>
      </c>
      <c r="H148" s="1" t="str">
        <f>VLOOKUP(Table7[[#This Row],[نام شخص کارشناس نظارت]],Table1[],3,0)</f>
        <v>کارشناس عمران نظارت</v>
      </c>
      <c r="I148" s="1">
        <f>COUNTIF(Table2[کد سیستم],Table7[[#This Row],[کد سیستم]])</f>
        <v>1</v>
      </c>
    </row>
    <row r="149" spans="1:9" x14ac:dyDescent="0.25">
      <c r="A149" s="1">
        <v>148</v>
      </c>
      <c r="B149" s="1" t="s">
        <v>1840</v>
      </c>
      <c r="C149" s="1" t="s">
        <v>1840</v>
      </c>
      <c r="D149" s="1" t="s">
        <v>3983</v>
      </c>
      <c r="E149" s="1" t="s">
        <v>602</v>
      </c>
      <c r="F149" s="1" t="str">
        <f>VLOOKUP(Table7[[#This Row],[نام کارشناس دفتر فنی]],Table1[],3,0)</f>
        <v>کارشناس عمران،خدمات صنعتی و ترانسپورت</v>
      </c>
      <c r="G149" s="1" t="s">
        <v>63</v>
      </c>
      <c r="H149" s="1" t="str">
        <f>VLOOKUP(Table7[[#This Row],[نام شخص کارشناس نظارت]],Table1[],3,0)</f>
        <v>کارشناس عمران نظارت</v>
      </c>
      <c r="I149" s="1">
        <f>COUNTIF(Table2[کد سیستم],Table7[[#This Row],[کد سیستم]])</f>
        <v>1</v>
      </c>
    </row>
    <row r="150" spans="1:9" x14ac:dyDescent="0.25">
      <c r="A150" s="1">
        <v>149</v>
      </c>
      <c r="B150" s="1" t="s">
        <v>1842</v>
      </c>
      <c r="C150" s="1" t="s">
        <v>1842</v>
      </c>
      <c r="D150" s="1" t="s">
        <v>3983</v>
      </c>
      <c r="E150" s="1" t="s">
        <v>602</v>
      </c>
      <c r="F150" s="1" t="str">
        <f>VLOOKUP(Table7[[#This Row],[نام کارشناس دفتر فنی]],Table1[],3,0)</f>
        <v>کارشناس عمران،خدمات صنعتی و ترانسپورت</v>
      </c>
      <c r="G150" s="1" t="s">
        <v>63</v>
      </c>
      <c r="H150" s="1" t="str">
        <f>VLOOKUP(Table7[[#This Row],[نام شخص کارشناس نظارت]],Table1[],3,0)</f>
        <v>کارشناس عمران نظارت</v>
      </c>
      <c r="I150" s="1">
        <f>COUNTIF(Table2[کد سیستم],Table7[[#This Row],[کد سیستم]])</f>
        <v>1</v>
      </c>
    </row>
    <row r="151" spans="1:9" x14ac:dyDescent="0.25">
      <c r="A151" s="1">
        <v>150</v>
      </c>
      <c r="B151" s="1" t="s">
        <v>1844</v>
      </c>
      <c r="C151" s="1" t="s">
        <v>1844</v>
      </c>
      <c r="D151" s="1" t="s">
        <v>3983</v>
      </c>
      <c r="E151" s="1" t="s">
        <v>602</v>
      </c>
      <c r="F151" s="1" t="str">
        <f>VLOOKUP(Table7[[#This Row],[نام کارشناس دفتر فنی]],Table1[],3,0)</f>
        <v>کارشناس عمران،خدمات صنعتی و ترانسپورت</v>
      </c>
      <c r="G151" s="1" t="s">
        <v>63</v>
      </c>
      <c r="H151" s="1" t="str">
        <f>VLOOKUP(Table7[[#This Row],[نام شخص کارشناس نظارت]],Table1[],3,0)</f>
        <v>کارشناس عمران نظارت</v>
      </c>
      <c r="I151" s="1">
        <f>COUNTIF(Table2[کد سیستم],Table7[[#This Row],[کد سیستم]])</f>
        <v>1</v>
      </c>
    </row>
    <row r="152" spans="1:9" x14ac:dyDescent="0.25">
      <c r="A152" s="1">
        <v>151</v>
      </c>
      <c r="B152" s="1" t="s">
        <v>1846</v>
      </c>
      <c r="C152" s="1" t="s">
        <v>1846</v>
      </c>
      <c r="D152" s="1" t="s">
        <v>3983</v>
      </c>
      <c r="E152" s="1" t="s">
        <v>602</v>
      </c>
      <c r="F152" s="1" t="str">
        <f>VLOOKUP(Table7[[#This Row],[نام کارشناس دفتر فنی]],Table1[],3,0)</f>
        <v>کارشناس عمران،خدمات صنعتی و ترانسپورت</v>
      </c>
      <c r="G152" s="1" t="s">
        <v>63</v>
      </c>
      <c r="H152" s="1" t="str">
        <f>VLOOKUP(Table7[[#This Row],[نام شخص کارشناس نظارت]],Table1[],3,0)</f>
        <v>کارشناس عمران نظارت</v>
      </c>
      <c r="I152" s="1">
        <f>COUNTIF(Table2[کد سیستم],Table7[[#This Row],[کد سیستم]])</f>
        <v>1</v>
      </c>
    </row>
    <row r="153" spans="1:9" x14ac:dyDescent="0.25">
      <c r="A153" s="1">
        <v>152</v>
      </c>
      <c r="B153" s="1" t="s">
        <v>1848</v>
      </c>
      <c r="C153" s="1" t="s">
        <v>1848</v>
      </c>
      <c r="D153" s="1" t="s">
        <v>3983</v>
      </c>
      <c r="E153" s="1" t="s">
        <v>602</v>
      </c>
      <c r="F153" s="1" t="str">
        <f>VLOOKUP(Table7[[#This Row],[نام کارشناس دفتر فنی]],Table1[],3,0)</f>
        <v>کارشناس عمران،خدمات صنعتی و ترانسپورت</v>
      </c>
      <c r="G153" s="1" t="s">
        <v>63</v>
      </c>
      <c r="H153" s="1" t="str">
        <f>VLOOKUP(Table7[[#This Row],[نام شخص کارشناس نظارت]],Table1[],3,0)</f>
        <v>کارشناس عمران نظارت</v>
      </c>
      <c r="I153" s="1">
        <f>COUNTIF(Table2[کد سیستم],Table7[[#This Row],[کد سیستم]])</f>
        <v>1</v>
      </c>
    </row>
    <row r="154" spans="1:9" x14ac:dyDescent="0.25">
      <c r="A154" s="1">
        <v>153</v>
      </c>
      <c r="B154" s="1" t="s">
        <v>1850</v>
      </c>
      <c r="C154" s="1" t="s">
        <v>1850</v>
      </c>
      <c r="D154" s="1" t="s">
        <v>3983</v>
      </c>
      <c r="E154" s="1" t="s">
        <v>602</v>
      </c>
      <c r="F154" s="1" t="str">
        <f>VLOOKUP(Table7[[#This Row],[نام کارشناس دفتر فنی]],Table1[],3,0)</f>
        <v>کارشناس عمران،خدمات صنعتی و ترانسپورت</v>
      </c>
      <c r="G154" s="1" t="s">
        <v>63</v>
      </c>
      <c r="H154" s="1" t="str">
        <f>VLOOKUP(Table7[[#This Row],[نام شخص کارشناس نظارت]],Table1[],3,0)</f>
        <v>کارشناس عمران نظارت</v>
      </c>
      <c r="I154" s="1">
        <f>COUNTIF(Table2[کد سیستم],Table7[[#This Row],[کد سیستم]])</f>
        <v>1</v>
      </c>
    </row>
    <row r="155" spans="1:9" x14ac:dyDescent="0.25">
      <c r="A155" s="1">
        <v>154</v>
      </c>
      <c r="B155" s="1" t="s">
        <v>1852</v>
      </c>
      <c r="C155" s="1" t="s">
        <v>1852</v>
      </c>
      <c r="D155" s="1" t="s">
        <v>3983</v>
      </c>
      <c r="E155" s="1" t="s">
        <v>602</v>
      </c>
      <c r="F155" s="1" t="str">
        <f>VLOOKUP(Table7[[#This Row],[نام کارشناس دفتر فنی]],Table1[],3,0)</f>
        <v>کارشناس عمران،خدمات صنعتی و ترانسپورت</v>
      </c>
      <c r="G155" s="1" t="s">
        <v>63</v>
      </c>
      <c r="H155" s="1" t="str">
        <f>VLOOKUP(Table7[[#This Row],[نام شخص کارشناس نظارت]],Table1[],3,0)</f>
        <v>کارشناس عمران نظارت</v>
      </c>
      <c r="I155" s="1">
        <f>COUNTIF(Table2[کد سیستم],Table7[[#This Row],[کد سیستم]])</f>
        <v>1</v>
      </c>
    </row>
    <row r="156" spans="1:9" x14ac:dyDescent="0.25">
      <c r="A156" s="1">
        <v>155</v>
      </c>
      <c r="B156" s="1" t="s">
        <v>1854</v>
      </c>
      <c r="C156" s="1" t="s">
        <v>1854</v>
      </c>
      <c r="D156" s="1" t="s">
        <v>3983</v>
      </c>
      <c r="E156" s="1" t="s">
        <v>602</v>
      </c>
      <c r="F156" s="1" t="str">
        <f>VLOOKUP(Table7[[#This Row],[نام کارشناس دفتر فنی]],Table1[],3,0)</f>
        <v>کارشناس عمران،خدمات صنعتی و ترانسپورت</v>
      </c>
      <c r="G156" s="1" t="s">
        <v>63</v>
      </c>
      <c r="H156" s="1" t="str">
        <f>VLOOKUP(Table7[[#This Row],[نام شخص کارشناس نظارت]],Table1[],3,0)</f>
        <v>کارشناس عمران نظارت</v>
      </c>
      <c r="I156" s="1">
        <f>COUNTIF(Table2[کد سیستم],Table7[[#This Row],[کد سیستم]])</f>
        <v>1</v>
      </c>
    </row>
    <row r="157" spans="1:9" x14ac:dyDescent="0.25">
      <c r="A157" s="1">
        <v>156</v>
      </c>
      <c r="B157" s="1" t="s">
        <v>1856</v>
      </c>
      <c r="C157" s="1" t="s">
        <v>1856</v>
      </c>
      <c r="D157" s="1" t="s">
        <v>3983</v>
      </c>
      <c r="E157" s="1" t="s">
        <v>602</v>
      </c>
      <c r="F157" s="1" t="str">
        <f>VLOOKUP(Table7[[#This Row],[نام کارشناس دفتر فنی]],Table1[],3,0)</f>
        <v>کارشناس عمران،خدمات صنعتی و ترانسپورت</v>
      </c>
      <c r="G157" s="1" t="s">
        <v>63</v>
      </c>
      <c r="H157" s="1" t="str">
        <f>VLOOKUP(Table7[[#This Row],[نام شخص کارشناس نظارت]],Table1[],3,0)</f>
        <v>کارشناس عمران نظارت</v>
      </c>
      <c r="I157" s="1">
        <f>COUNTIF(Table2[کد سیستم],Table7[[#This Row],[کد سیستم]])</f>
        <v>1</v>
      </c>
    </row>
    <row r="158" spans="1:9" x14ac:dyDescent="0.25">
      <c r="A158" s="1">
        <v>157</v>
      </c>
      <c r="B158" s="1" t="s">
        <v>1858</v>
      </c>
      <c r="C158" s="1" t="s">
        <v>1858</v>
      </c>
      <c r="D158" s="1" t="s">
        <v>3983</v>
      </c>
      <c r="E158" s="1" t="s">
        <v>602</v>
      </c>
      <c r="F158" s="1" t="str">
        <f>VLOOKUP(Table7[[#This Row],[نام کارشناس دفتر فنی]],Table1[],3,0)</f>
        <v>کارشناس عمران،خدمات صنعتی و ترانسپورت</v>
      </c>
      <c r="G158" s="1" t="s">
        <v>63</v>
      </c>
      <c r="H158" s="1" t="str">
        <f>VLOOKUP(Table7[[#This Row],[نام شخص کارشناس نظارت]],Table1[],3,0)</f>
        <v>کارشناس عمران نظارت</v>
      </c>
      <c r="I158" s="1">
        <f>COUNTIF(Table2[کد سیستم],Table7[[#This Row],[کد سیستم]])</f>
        <v>1</v>
      </c>
    </row>
    <row r="159" spans="1:9" x14ac:dyDescent="0.25">
      <c r="A159" s="1">
        <v>158</v>
      </c>
      <c r="B159" s="1" t="s">
        <v>1860</v>
      </c>
      <c r="C159" s="1" t="s">
        <v>1860</v>
      </c>
      <c r="D159" s="1" t="s">
        <v>3983</v>
      </c>
      <c r="E159" s="1" t="s">
        <v>602</v>
      </c>
      <c r="F159" s="1" t="str">
        <f>VLOOKUP(Table7[[#This Row],[نام کارشناس دفتر فنی]],Table1[],3,0)</f>
        <v>کارشناس عمران،خدمات صنعتی و ترانسپورت</v>
      </c>
      <c r="G159" s="1" t="s">
        <v>63</v>
      </c>
      <c r="H159" s="1" t="str">
        <f>VLOOKUP(Table7[[#This Row],[نام شخص کارشناس نظارت]],Table1[],3,0)</f>
        <v>کارشناس عمران نظارت</v>
      </c>
      <c r="I159" s="1">
        <f>COUNTIF(Table2[کد سیستم],Table7[[#This Row],[کد سیستم]])</f>
        <v>1</v>
      </c>
    </row>
    <row r="160" spans="1:9" x14ac:dyDescent="0.25">
      <c r="A160" s="1">
        <v>159</v>
      </c>
      <c r="B160" s="1" t="s">
        <v>1862</v>
      </c>
      <c r="C160" s="1" t="s">
        <v>1862</v>
      </c>
      <c r="D160" s="1" t="s">
        <v>3983</v>
      </c>
      <c r="E160" s="1" t="s">
        <v>602</v>
      </c>
      <c r="F160" s="1" t="str">
        <f>VLOOKUP(Table7[[#This Row],[نام کارشناس دفتر فنی]],Table1[],3,0)</f>
        <v>کارشناس عمران،خدمات صنعتی و ترانسپورت</v>
      </c>
      <c r="G160" s="1" t="s">
        <v>63</v>
      </c>
      <c r="H160" s="1" t="str">
        <f>VLOOKUP(Table7[[#This Row],[نام شخص کارشناس نظارت]],Table1[],3,0)</f>
        <v>کارشناس عمران نظارت</v>
      </c>
      <c r="I160" s="1">
        <f>COUNTIF(Table2[کد سیستم],Table7[[#This Row],[کد سیستم]])</f>
        <v>1</v>
      </c>
    </row>
    <row r="161" spans="1:9" x14ac:dyDescent="0.25">
      <c r="A161" s="1">
        <v>160</v>
      </c>
      <c r="B161" s="1" t="s">
        <v>1864</v>
      </c>
      <c r="C161" s="1" t="s">
        <v>1864</v>
      </c>
      <c r="D161" s="1" t="s">
        <v>3983</v>
      </c>
      <c r="E161" s="1" t="s">
        <v>602</v>
      </c>
      <c r="F161" s="1" t="str">
        <f>VLOOKUP(Table7[[#This Row],[نام کارشناس دفتر فنی]],Table1[],3,0)</f>
        <v>کارشناس عمران،خدمات صنعتی و ترانسپورت</v>
      </c>
      <c r="G161" s="1" t="s">
        <v>63</v>
      </c>
      <c r="H161" s="1" t="str">
        <f>VLOOKUP(Table7[[#This Row],[نام شخص کارشناس نظارت]],Table1[],3,0)</f>
        <v>کارشناس عمران نظارت</v>
      </c>
      <c r="I161" s="1">
        <f>COUNTIF(Table2[کد سیستم],Table7[[#This Row],[کد سیستم]])</f>
        <v>1</v>
      </c>
    </row>
    <row r="162" spans="1:9" x14ac:dyDescent="0.25">
      <c r="A162" s="1">
        <v>161</v>
      </c>
      <c r="B162" s="1" t="s">
        <v>1866</v>
      </c>
      <c r="C162" s="1" t="s">
        <v>1866</v>
      </c>
      <c r="D162" s="1" t="s">
        <v>3983</v>
      </c>
      <c r="E162" s="1" t="s">
        <v>602</v>
      </c>
      <c r="F162" s="1" t="str">
        <f>VLOOKUP(Table7[[#This Row],[نام کارشناس دفتر فنی]],Table1[],3,0)</f>
        <v>کارشناس عمران،خدمات صنعتی و ترانسپورت</v>
      </c>
      <c r="G162" s="1" t="s">
        <v>63</v>
      </c>
      <c r="H162" s="1" t="str">
        <f>VLOOKUP(Table7[[#This Row],[نام شخص کارشناس نظارت]],Table1[],3,0)</f>
        <v>کارشناس عمران نظارت</v>
      </c>
      <c r="I162" s="1">
        <f>COUNTIF(Table2[کد سیستم],Table7[[#This Row],[کد سیستم]])</f>
        <v>1</v>
      </c>
    </row>
    <row r="163" spans="1:9" x14ac:dyDescent="0.25">
      <c r="A163" s="1">
        <v>162</v>
      </c>
      <c r="B163" s="1" t="s">
        <v>1868</v>
      </c>
      <c r="C163" s="1" t="s">
        <v>1868</v>
      </c>
      <c r="D163" s="1" t="s">
        <v>3983</v>
      </c>
      <c r="E163" s="1" t="s">
        <v>602</v>
      </c>
      <c r="F163" s="1" t="str">
        <f>VLOOKUP(Table7[[#This Row],[نام کارشناس دفتر فنی]],Table1[],3,0)</f>
        <v>کارشناس عمران،خدمات صنعتی و ترانسپورت</v>
      </c>
      <c r="G163" s="1" t="s">
        <v>63</v>
      </c>
      <c r="H163" s="1" t="str">
        <f>VLOOKUP(Table7[[#This Row],[نام شخص کارشناس نظارت]],Table1[],3,0)</f>
        <v>کارشناس عمران نظارت</v>
      </c>
      <c r="I163" s="1">
        <f>COUNTIF(Table2[کد سیستم],Table7[[#This Row],[کد سیستم]])</f>
        <v>1</v>
      </c>
    </row>
    <row r="164" spans="1:9" x14ac:dyDescent="0.25">
      <c r="A164" s="1">
        <v>163</v>
      </c>
      <c r="B164" s="1" t="s">
        <v>1870</v>
      </c>
      <c r="C164" s="1" t="s">
        <v>1870</v>
      </c>
      <c r="D164" s="1" t="s">
        <v>3983</v>
      </c>
      <c r="E164" s="1" t="s">
        <v>602</v>
      </c>
      <c r="F164" s="1" t="str">
        <f>VLOOKUP(Table7[[#This Row],[نام کارشناس دفتر فنی]],Table1[],3,0)</f>
        <v>کارشناس عمران،خدمات صنعتی و ترانسپورت</v>
      </c>
      <c r="G164" s="1" t="s">
        <v>63</v>
      </c>
      <c r="H164" s="1" t="str">
        <f>VLOOKUP(Table7[[#This Row],[نام شخص کارشناس نظارت]],Table1[],3,0)</f>
        <v>کارشناس عمران نظارت</v>
      </c>
      <c r="I164" s="1">
        <f>COUNTIF(Table2[کد سیستم],Table7[[#This Row],[کد سیستم]])</f>
        <v>1</v>
      </c>
    </row>
    <row r="165" spans="1:9" x14ac:dyDescent="0.25">
      <c r="A165" s="1">
        <v>164</v>
      </c>
      <c r="B165" s="1" t="s">
        <v>1872</v>
      </c>
      <c r="C165" s="1" t="s">
        <v>1872</v>
      </c>
      <c r="D165" s="1" t="s">
        <v>3983</v>
      </c>
      <c r="E165" s="1" t="s">
        <v>602</v>
      </c>
      <c r="F165" s="1" t="str">
        <f>VLOOKUP(Table7[[#This Row],[نام کارشناس دفتر فنی]],Table1[],3,0)</f>
        <v>کارشناس عمران،خدمات صنعتی و ترانسپورت</v>
      </c>
      <c r="G165" s="1" t="s">
        <v>63</v>
      </c>
      <c r="H165" s="1" t="str">
        <f>VLOOKUP(Table7[[#This Row],[نام شخص کارشناس نظارت]],Table1[],3,0)</f>
        <v>کارشناس عمران نظارت</v>
      </c>
      <c r="I165" s="1">
        <f>COUNTIF(Table2[کد سیستم],Table7[[#This Row],[کد سیستم]])</f>
        <v>1</v>
      </c>
    </row>
    <row r="166" spans="1:9" x14ac:dyDescent="0.25">
      <c r="A166" s="1">
        <v>165</v>
      </c>
      <c r="B166" s="1" t="s">
        <v>1874</v>
      </c>
      <c r="C166" s="1" t="s">
        <v>1874</v>
      </c>
      <c r="D166" s="1" t="s">
        <v>3983</v>
      </c>
      <c r="E166" s="1" t="s">
        <v>602</v>
      </c>
      <c r="F166" s="1" t="str">
        <f>VLOOKUP(Table7[[#This Row],[نام کارشناس دفتر فنی]],Table1[],3,0)</f>
        <v>کارشناس عمران،خدمات صنعتی و ترانسپورت</v>
      </c>
      <c r="G166" s="1" t="s">
        <v>63</v>
      </c>
      <c r="H166" s="1" t="str">
        <f>VLOOKUP(Table7[[#This Row],[نام شخص کارشناس نظارت]],Table1[],3,0)</f>
        <v>کارشناس عمران نظارت</v>
      </c>
      <c r="I166" s="1">
        <f>COUNTIF(Table2[کد سیستم],Table7[[#This Row],[کد سیستم]])</f>
        <v>1</v>
      </c>
    </row>
    <row r="167" spans="1:9" x14ac:dyDescent="0.25">
      <c r="A167" s="1">
        <v>166</v>
      </c>
      <c r="B167" s="1" t="s">
        <v>1876</v>
      </c>
      <c r="C167" s="1" t="s">
        <v>1876</v>
      </c>
      <c r="D167" s="1" t="s">
        <v>3983</v>
      </c>
      <c r="E167" s="1" t="s">
        <v>602</v>
      </c>
      <c r="F167" s="1" t="str">
        <f>VLOOKUP(Table7[[#This Row],[نام کارشناس دفتر فنی]],Table1[],3,0)</f>
        <v>کارشناس عمران،خدمات صنعتی و ترانسپورت</v>
      </c>
      <c r="G167" s="1" t="s">
        <v>63</v>
      </c>
      <c r="H167" s="1" t="str">
        <f>VLOOKUP(Table7[[#This Row],[نام شخص کارشناس نظارت]],Table1[],3,0)</f>
        <v>کارشناس عمران نظارت</v>
      </c>
      <c r="I167" s="1">
        <f>COUNTIF(Table2[کد سیستم],Table7[[#This Row],[کد سیستم]])</f>
        <v>1</v>
      </c>
    </row>
    <row r="168" spans="1:9" x14ac:dyDescent="0.25">
      <c r="A168" s="1">
        <v>167</v>
      </c>
      <c r="B168" s="1" t="s">
        <v>1878</v>
      </c>
      <c r="C168" s="1" t="s">
        <v>1878</v>
      </c>
      <c r="D168" s="1" t="s">
        <v>3983</v>
      </c>
      <c r="E168" s="1" t="s">
        <v>602</v>
      </c>
      <c r="F168" s="1" t="str">
        <f>VLOOKUP(Table7[[#This Row],[نام کارشناس دفتر فنی]],Table1[],3,0)</f>
        <v>کارشناس عمران،خدمات صنعتی و ترانسپورت</v>
      </c>
      <c r="G168" s="1" t="s">
        <v>63</v>
      </c>
      <c r="H168" s="1" t="str">
        <f>VLOOKUP(Table7[[#This Row],[نام شخص کارشناس نظارت]],Table1[],3,0)</f>
        <v>کارشناس عمران نظارت</v>
      </c>
      <c r="I168" s="1">
        <f>COUNTIF(Table2[کد سیستم],Table7[[#This Row],[کد سیستم]])</f>
        <v>1</v>
      </c>
    </row>
    <row r="169" spans="1:9" x14ac:dyDescent="0.25">
      <c r="A169" s="1">
        <v>168</v>
      </c>
      <c r="B169" s="1" t="s">
        <v>1880</v>
      </c>
      <c r="C169" s="1" t="s">
        <v>1880</v>
      </c>
      <c r="D169" s="1" t="s">
        <v>3983</v>
      </c>
      <c r="E169" s="1" t="s">
        <v>602</v>
      </c>
      <c r="F169" s="1" t="str">
        <f>VLOOKUP(Table7[[#This Row],[نام کارشناس دفتر فنی]],Table1[],3,0)</f>
        <v>کارشناس عمران،خدمات صنعتی و ترانسپورت</v>
      </c>
      <c r="G169" s="1" t="s">
        <v>63</v>
      </c>
      <c r="H169" s="1" t="str">
        <f>VLOOKUP(Table7[[#This Row],[نام شخص کارشناس نظارت]],Table1[],3,0)</f>
        <v>کارشناس عمران نظارت</v>
      </c>
      <c r="I169" s="1">
        <f>COUNTIF(Table2[کد سیستم],Table7[[#This Row],[کد سیستم]])</f>
        <v>1</v>
      </c>
    </row>
    <row r="170" spans="1:9" x14ac:dyDescent="0.25">
      <c r="A170" s="1">
        <v>169</v>
      </c>
      <c r="B170" s="1" t="s">
        <v>1882</v>
      </c>
      <c r="C170" s="1" t="s">
        <v>1882</v>
      </c>
      <c r="D170" s="1" t="s">
        <v>3983</v>
      </c>
      <c r="E170" s="1" t="s">
        <v>602</v>
      </c>
      <c r="F170" s="1" t="str">
        <f>VLOOKUP(Table7[[#This Row],[نام کارشناس دفتر فنی]],Table1[],3,0)</f>
        <v>کارشناس عمران،خدمات صنعتی و ترانسپورت</v>
      </c>
      <c r="G170" s="1" t="s">
        <v>63</v>
      </c>
      <c r="H170" s="1" t="str">
        <f>VLOOKUP(Table7[[#This Row],[نام شخص کارشناس نظارت]],Table1[],3,0)</f>
        <v>کارشناس عمران نظارت</v>
      </c>
      <c r="I170" s="1">
        <f>COUNTIF(Table2[کد سیستم],Table7[[#This Row],[کد سیستم]])</f>
        <v>1</v>
      </c>
    </row>
    <row r="171" spans="1:9" x14ac:dyDescent="0.25">
      <c r="A171" s="1">
        <v>170</v>
      </c>
      <c r="B171" s="1" t="s">
        <v>1884</v>
      </c>
      <c r="C171" s="1" t="s">
        <v>1884</v>
      </c>
      <c r="D171" s="1" t="s">
        <v>3983</v>
      </c>
      <c r="E171" s="1" t="s">
        <v>602</v>
      </c>
      <c r="F171" s="1" t="str">
        <f>VLOOKUP(Table7[[#This Row],[نام کارشناس دفتر فنی]],Table1[],3,0)</f>
        <v>کارشناس عمران،خدمات صنعتی و ترانسپورت</v>
      </c>
      <c r="G171" s="1" t="s">
        <v>63</v>
      </c>
      <c r="H171" s="1" t="str">
        <f>VLOOKUP(Table7[[#This Row],[نام شخص کارشناس نظارت]],Table1[],3,0)</f>
        <v>کارشناس عمران نظارت</v>
      </c>
      <c r="I171" s="1">
        <f>COUNTIF(Table2[کد سیستم],Table7[[#This Row],[کد سیستم]])</f>
        <v>1</v>
      </c>
    </row>
    <row r="172" spans="1:9" x14ac:dyDescent="0.25">
      <c r="A172" s="1">
        <v>171</v>
      </c>
      <c r="B172" s="1" t="s">
        <v>1886</v>
      </c>
      <c r="C172" s="1" t="s">
        <v>1886</v>
      </c>
      <c r="D172" s="1" t="s">
        <v>3983</v>
      </c>
      <c r="E172" s="1" t="s">
        <v>602</v>
      </c>
      <c r="F172" s="1" t="str">
        <f>VLOOKUP(Table7[[#This Row],[نام کارشناس دفتر فنی]],Table1[],3,0)</f>
        <v>کارشناس عمران،خدمات صنعتی و ترانسپورت</v>
      </c>
      <c r="G172" s="1" t="s">
        <v>63</v>
      </c>
      <c r="H172" s="1" t="str">
        <f>VLOOKUP(Table7[[#This Row],[نام شخص کارشناس نظارت]],Table1[],3,0)</f>
        <v>کارشناس عمران نظارت</v>
      </c>
      <c r="I172" s="1">
        <f>COUNTIF(Table2[کد سیستم],Table7[[#This Row],[کد سیستم]])</f>
        <v>1</v>
      </c>
    </row>
    <row r="173" spans="1:9" x14ac:dyDescent="0.25">
      <c r="A173" s="1">
        <v>172</v>
      </c>
      <c r="B173" s="1" t="s">
        <v>1888</v>
      </c>
      <c r="C173" s="1" t="s">
        <v>1888</v>
      </c>
      <c r="D173" s="1" t="s">
        <v>3983</v>
      </c>
      <c r="E173" s="1" t="s">
        <v>602</v>
      </c>
      <c r="F173" s="1" t="str">
        <f>VLOOKUP(Table7[[#This Row],[نام کارشناس دفتر فنی]],Table1[],3,0)</f>
        <v>کارشناس عمران،خدمات صنعتی و ترانسپورت</v>
      </c>
      <c r="G173" s="1" t="s">
        <v>63</v>
      </c>
      <c r="H173" s="1" t="str">
        <f>VLOOKUP(Table7[[#This Row],[نام شخص کارشناس نظارت]],Table1[],3,0)</f>
        <v>کارشناس عمران نظارت</v>
      </c>
      <c r="I173" s="1">
        <f>COUNTIF(Table2[کد سیستم],Table7[[#This Row],[کد سیستم]])</f>
        <v>1</v>
      </c>
    </row>
    <row r="174" spans="1:9" x14ac:dyDescent="0.25">
      <c r="A174" s="1">
        <v>173</v>
      </c>
      <c r="B174" s="1" t="s">
        <v>1890</v>
      </c>
      <c r="C174" s="1" t="s">
        <v>1890</v>
      </c>
      <c r="D174" s="1" t="s">
        <v>3983</v>
      </c>
      <c r="E174" s="1" t="s">
        <v>602</v>
      </c>
      <c r="F174" s="1" t="str">
        <f>VLOOKUP(Table7[[#This Row],[نام کارشناس دفتر فنی]],Table1[],3,0)</f>
        <v>کارشناس عمران،خدمات صنعتی و ترانسپورت</v>
      </c>
      <c r="G174" s="1" t="s">
        <v>63</v>
      </c>
      <c r="H174" s="1" t="str">
        <f>VLOOKUP(Table7[[#This Row],[نام شخص کارشناس نظارت]],Table1[],3,0)</f>
        <v>کارشناس عمران نظارت</v>
      </c>
      <c r="I174" s="1">
        <f>COUNTIF(Table2[کد سیستم],Table7[[#This Row],[کد سیستم]])</f>
        <v>1</v>
      </c>
    </row>
    <row r="175" spans="1:9" x14ac:dyDescent="0.25">
      <c r="A175" s="1">
        <v>174</v>
      </c>
      <c r="B175" s="1" t="s">
        <v>1892</v>
      </c>
      <c r="C175" s="1" t="s">
        <v>1892</v>
      </c>
      <c r="D175" s="1" t="s">
        <v>3983</v>
      </c>
      <c r="E175" s="1" t="s">
        <v>602</v>
      </c>
      <c r="F175" s="1" t="str">
        <f>VLOOKUP(Table7[[#This Row],[نام کارشناس دفتر فنی]],Table1[],3,0)</f>
        <v>کارشناس عمران،خدمات صنعتی و ترانسپورت</v>
      </c>
      <c r="G175" s="1" t="s">
        <v>63</v>
      </c>
      <c r="H175" s="1" t="str">
        <f>VLOOKUP(Table7[[#This Row],[نام شخص کارشناس نظارت]],Table1[],3,0)</f>
        <v>کارشناس عمران نظارت</v>
      </c>
      <c r="I175" s="1">
        <f>COUNTIF(Table2[کد سیستم],Table7[[#This Row],[کد سیستم]])</f>
        <v>1</v>
      </c>
    </row>
    <row r="176" spans="1:9" x14ac:dyDescent="0.25">
      <c r="A176" s="1">
        <v>175</v>
      </c>
      <c r="B176" s="1" t="s">
        <v>1894</v>
      </c>
      <c r="C176" s="1" t="s">
        <v>1894</v>
      </c>
      <c r="D176" s="1" t="s">
        <v>3983</v>
      </c>
      <c r="E176" s="1" t="s">
        <v>602</v>
      </c>
      <c r="F176" s="1" t="str">
        <f>VLOOKUP(Table7[[#This Row],[نام کارشناس دفتر فنی]],Table1[],3,0)</f>
        <v>کارشناس عمران،خدمات صنعتی و ترانسپورت</v>
      </c>
      <c r="G176" s="1" t="s">
        <v>63</v>
      </c>
      <c r="H176" s="1" t="str">
        <f>VLOOKUP(Table7[[#This Row],[نام شخص کارشناس نظارت]],Table1[],3,0)</f>
        <v>کارشناس عمران نظارت</v>
      </c>
      <c r="I176" s="1">
        <f>COUNTIF(Table2[کد سیستم],Table7[[#This Row],[کد سیستم]])</f>
        <v>1</v>
      </c>
    </row>
    <row r="177" spans="1:9" x14ac:dyDescent="0.25">
      <c r="A177" s="1">
        <v>176</v>
      </c>
      <c r="B177" s="1" t="s">
        <v>1896</v>
      </c>
      <c r="C177" s="1" t="s">
        <v>1896</v>
      </c>
      <c r="D177" s="1" t="s">
        <v>3983</v>
      </c>
      <c r="E177" s="1" t="s">
        <v>602</v>
      </c>
      <c r="F177" s="1" t="str">
        <f>VLOOKUP(Table7[[#This Row],[نام کارشناس دفتر فنی]],Table1[],3,0)</f>
        <v>کارشناس عمران،خدمات صنعتی و ترانسپورت</v>
      </c>
      <c r="G177" s="1" t="s">
        <v>63</v>
      </c>
      <c r="H177" s="1" t="str">
        <f>VLOOKUP(Table7[[#This Row],[نام شخص کارشناس نظارت]],Table1[],3,0)</f>
        <v>کارشناس عمران نظارت</v>
      </c>
      <c r="I177" s="1">
        <f>COUNTIF(Table2[کد سیستم],Table7[[#This Row],[کد سیستم]])</f>
        <v>1</v>
      </c>
    </row>
    <row r="178" spans="1:9" x14ac:dyDescent="0.25">
      <c r="A178" s="1">
        <v>177</v>
      </c>
      <c r="B178" s="1" t="s">
        <v>1898</v>
      </c>
      <c r="C178" s="1" t="s">
        <v>1898</v>
      </c>
      <c r="D178" s="1" t="s">
        <v>3983</v>
      </c>
      <c r="E178" s="1" t="s">
        <v>602</v>
      </c>
      <c r="F178" s="1" t="str">
        <f>VLOOKUP(Table7[[#This Row],[نام کارشناس دفتر فنی]],Table1[],3,0)</f>
        <v>کارشناس عمران،خدمات صنعتی و ترانسپورت</v>
      </c>
      <c r="G178" s="1" t="s">
        <v>63</v>
      </c>
      <c r="H178" s="1" t="str">
        <f>VLOOKUP(Table7[[#This Row],[نام شخص کارشناس نظارت]],Table1[],3,0)</f>
        <v>کارشناس عمران نظارت</v>
      </c>
      <c r="I178" s="1">
        <f>COUNTIF(Table2[کد سیستم],Table7[[#This Row],[کد سیستم]])</f>
        <v>1</v>
      </c>
    </row>
    <row r="179" spans="1:9" x14ac:dyDescent="0.25">
      <c r="A179" s="1">
        <v>178</v>
      </c>
      <c r="B179" s="1" t="s">
        <v>1900</v>
      </c>
      <c r="C179" s="1" t="s">
        <v>1900</v>
      </c>
      <c r="D179" s="1" t="s">
        <v>3983</v>
      </c>
      <c r="E179" s="1" t="s">
        <v>602</v>
      </c>
      <c r="F179" s="1" t="str">
        <f>VLOOKUP(Table7[[#This Row],[نام کارشناس دفتر فنی]],Table1[],3,0)</f>
        <v>کارشناس عمران،خدمات صنعتی و ترانسپورت</v>
      </c>
      <c r="G179" s="1" t="s">
        <v>63</v>
      </c>
      <c r="H179" s="1" t="str">
        <f>VLOOKUP(Table7[[#This Row],[نام شخص کارشناس نظارت]],Table1[],3,0)</f>
        <v>کارشناس عمران نظارت</v>
      </c>
      <c r="I179" s="1">
        <f>COUNTIF(Table2[کد سیستم],Table7[[#This Row],[کد سیستم]])</f>
        <v>1</v>
      </c>
    </row>
    <row r="180" spans="1:9" x14ac:dyDescent="0.25">
      <c r="A180" s="1">
        <v>179</v>
      </c>
      <c r="B180" s="1" t="s">
        <v>1902</v>
      </c>
      <c r="C180" s="1" t="s">
        <v>1902</v>
      </c>
      <c r="D180" s="1" t="s">
        <v>3983</v>
      </c>
      <c r="E180" s="1" t="s">
        <v>602</v>
      </c>
      <c r="F180" s="1" t="str">
        <f>VLOOKUP(Table7[[#This Row],[نام کارشناس دفتر فنی]],Table1[],3,0)</f>
        <v>کارشناس عمران،خدمات صنعتی و ترانسپورت</v>
      </c>
      <c r="G180" s="1" t="s">
        <v>63</v>
      </c>
      <c r="H180" s="1" t="str">
        <f>VLOOKUP(Table7[[#This Row],[نام شخص کارشناس نظارت]],Table1[],3,0)</f>
        <v>کارشناس عمران نظارت</v>
      </c>
      <c r="I180" s="1">
        <f>COUNTIF(Table2[کد سیستم],Table7[[#This Row],[کد سیستم]])</f>
        <v>1</v>
      </c>
    </row>
    <row r="181" spans="1:9" x14ac:dyDescent="0.25">
      <c r="A181" s="1">
        <v>180</v>
      </c>
      <c r="B181" s="1" t="s">
        <v>1904</v>
      </c>
      <c r="C181" s="1" t="s">
        <v>1904</v>
      </c>
      <c r="D181" s="1" t="s">
        <v>3983</v>
      </c>
      <c r="E181" s="1" t="s">
        <v>602</v>
      </c>
      <c r="F181" s="1" t="str">
        <f>VLOOKUP(Table7[[#This Row],[نام کارشناس دفتر فنی]],Table1[],3,0)</f>
        <v>کارشناس عمران،خدمات صنعتی و ترانسپورت</v>
      </c>
      <c r="G181" s="1" t="s">
        <v>63</v>
      </c>
      <c r="H181" s="1" t="str">
        <f>VLOOKUP(Table7[[#This Row],[نام شخص کارشناس نظارت]],Table1[],3,0)</f>
        <v>کارشناس عمران نظارت</v>
      </c>
      <c r="I181" s="1">
        <f>COUNTIF(Table2[کد سیستم],Table7[[#This Row],[کد سیستم]])</f>
        <v>1</v>
      </c>
    </row>
    <row r="182" spans="1:9" x14ac:dyDescent="0.25">
      <c r="A182" s="1">
        <v>181</v>
      </c>
      <c r="B182" s="1" t="s">
        <v>1906</v>
      </c>
      <c r="C182" s="1" t="s">
        <v>1906</v>
      </c>
      <c r="D182" s="1" t="s">
        <v>3983</v>
      </c>
      <c r="E182" s="1" t="s">
        <v>602</v>
      </c>
      <c r="F182" s="1" t="str">
        <f>VLOOKUP(Table7[[#This Row],[نام کارشناس دفتر فنی]],Table1[],3,0)</f>
        <v>کارشناس عمران،خدمات صنعتی و ترانسپورت</v>
      </c>
      <c r="G182" s="1" t="s">
        <v>63</v>
      </c>
      <c r="H182" s="1" t="str">
        <f>VLOOKUP(Table7[[#This Row],[نام شخص کارشناس نظارت]],Table1[],3,0)</f>
        <v>کارشناس عمران نظارت</v>
      </c>
      <c r="I182" s="1">
        <f>COUNTIF(Table2[کد سیستم],Table7[[#This Row],[کد سیستم]])</f>
        <v>1</v>
      </c>
    </row>
    <row r="183" spans="1:9" x14ac:dyDescent="0.25">
      <c r="A183" s="1">
        <v>182</v>
      </c>
      <c r="B183" s="1" t="s">
        <v>1908</v>
      </c>
      <c r="C183" s="1" t="s">
        <v>1908</v>
      </c>
      <c r="D183" s="1" t="s">
        <v>3983</v>
      </c>
      <c r="E183" s="1" t="s">
        <v>602</v>
      </c>
      <c r="F183" s="1" t="str">
        <f>VLOOKUP(Table7[[#This Row],[نام کارشناس دفتر فنی]],Table1[],3,0)</f>
        <v>کارشناس عمران،خدمات صنعتی و ترانسپورت</v>
      </c>
      <c r="G183" s="1" t="s">
        <v>63</v>
      </c>
      <c r="H183" s="1" t="str">
        <f>VLOOKUP(Table7[[#This Row],[نام شخص کارشناس نظارت]],Table1[],3,0)</f>
        <v>کارشناس عمران نظارت</v>
      </c>
      <c r="I183" s="1">
        <f>COUNTIF(Table2[کد سیستم],Table7[[#This Row],[کد سیستم]])</f>
        <v>1</v>
      </c>
    </row>
    <row r="184" spans="1:9" x14ac:dyDescent="0.25">
      <c r="A184" s="1">
        <v>183</v>
      </c>
      <c r="B184" s="1" t="s">
        <v>1910</v>
      </c>
      <c r="C184" s="1" t="s">
        <v>1910</v>
      </c>
      <c r="D184" s="1" t="s">
        <v>3983</v>
      </c>
      <c r="E184" s="1" t="s">
        <v>602</v>
      </c>
      <c r="F184" s="1" t="str">
        <f>VLOOKUP(Table7[[#This Row],[نام کارشناس دفتر فنی]],Table1[],3,0)</f>
        <v>کارشناس عمران،خدمات صنعتی و ترانسپورت</v>
      </c>
      <c r="G184" s="1" t="s">
        <v>63</v>
      </c>
      <c r="H184" s="1" t="str">
        <f>VLOOKUP(Table7[[#This Row],[نام شخص کارشناس نظارت]],Table1[],3,0)</f>
        <v>کارشناس عمران نظارت</v>
      </c>
      <c r="I184" s="1">
        <f>COUNTIF(Table2[کد سیستم],Table7[[#This Row],[کد سیستم]])</f>
        <v>1</v>
      </c>
    </row>
    <row r="185" spans="1:9" x14ac:dyDescent="0.25">
      <c r="A185" s="1">
        <v>184</v>
      </c>
      <c r="B185" s="1" t="s">
        <v>1912</v>
      </c>
      <c r="C185" s="1" t="s">
        <v>1912</v>
      </c>
      <c r="D185" s="1" t="s">
        <v>3983</v>
      </c>
      <c r="E185" s="1" t="s">
        <v>602</v>
      </c>
      <c r="F185" s="1" t="str">
        <f>VLOOKUP(Table7[[#This Row],[نام کارشناس دفتر فنی]],Table1[],3,0)</f>
        <v>کارشناس عمران،خدمات صنعتی و ترانسپورت</v>
      </c>
      <c r="G185" s="1" t="s">
        <v>63</v>
      </c>
      <c r="H185" s="1" t="str">
        <f>VLOOKUP(Table7[[#This Row],[نام شخص کارشناس نظارت]],Table1[],3,0)</f>
        <v>کارشناس عمران نظارت</v>
      </c>
      <c r="I185" s="1">
        <f>COUNTIF(Table2[کد سیستم],Table7[[#This Row],[کد سیستم]])</f>
        <v>1</v>
      </c>
    </row>
    <row r="186" spans="1:9" x14ac:dyDescent="0.25">
      <c r="A186" s="1">
        <v>185</v>
      </c>
      <c r="B186" s="1" t="s">
        <v>1914</v>
      </c>
      <c r="C186" s="1" t="s">
        <v>1914</v>
      </c>
      <c r="D186" s="1" t="s">
        <v>3983</v>
      </c>
      <c r="E186" s="1" t="s">
        <v>602</v>
      </c>
      <c r="F186" s="1" t="str">
        <f>VLOOKUP(Table7[[#This Row],[نام کارشناس دفتر فنی]],Table1[],3,0)</f>
        <v>کارشناس عمران،خدمات صنعتی و ترانسپورت</v>
      </c>
      <c r="G186" s="1" t="s">
        <v>63</v>
      </c>
      <c r="H186" s="1" t="str">
        <f>VLOOKUP(Table7[[#This Row],[نام شخص کارشناس نظارت]],Table1[],3,0)</f>
        <v>کارشناس عمران نظارت</v>
      </c>
      <c r="I186" s="1">
        <f>COUNTIF(Table2[کد سیستم],Table7[[#This Row],[کد سیستم]])</f>
        <v>1</v>
      </c>
    </row>
    <row r="187" spans="1:9" x14ac:dyDescent="0.25">
      <c r="A187" s="1">
        <v>186</v>
      </c>
      <c r="B187" s="1" t="s">
        <v>1916</v>
      </c>
      <c r="C187" s="1" t="s">
        <v>1916</v>
      </c>
      <c r="D187" s="1" t="s">
        <v>3983</v>
      </c>
      <c r="E187" s="1" t="s">
        <v>602</v>
      </c>
      <c r="F187" s="1" t="str">
        <f>VLOOKUP(Table7[[#This Row],[نام کارشناس دفتر فنی]],Table1[],3,0)</f>
        <v>کارشناس عمران،خدمات صنعتی و ترانسپورت</v>
      </c>
      <c r="G187" s="1" t="s">
        <v>63</v>
      </c>
      <c r="H187" s="1" t="str">
        <f>VLOOKUP(Table7[[#This Row],[نام شخص کارشناس نظارت]],Table1[],3,0)</f>
        <v>کارشناس عمران نظارت</v>
      </c>
      <c r="I187" s="1">
        <f>COUNTIF(Table2[کد سیستم],Table7[[#This Row],[کد سیستم]])</f>
        <v>1</v>
      </c>
    </row>
    <row r="188" spans="1:9" x14ac:dyDescent="0.25">
      <c r="A188" s="1">
        <v>187</v>
      </c>
      <c r="B188" s="1" t="s">
        <v>1918</v>
      </c>
      <c r="C188" s="1" t="s">
        <v>1918</v>
      </c>
      <c r="D188" s="1" t="s">
        <v>3983</v>
      </c>
      <c r="E188" s="1" t="s">
        <v>602</v>
      </c>
      <c r="F188" s="1" t="str">
        <f>VLOOKUP(Table7[[#This Row],[نام کارشناس دفتر فنی]],Table1[],3,0)</f>
        <v>کارشناس عمران،خدمات صنعتی و ترانسپورت</v>
      </c>
      <c r="G188" s="1" t="s">
        <v>63</v>
      </c>
      <c r="H188" s="1" t="str">
        <f>VLOOKUP(Table7[[#This Row],[نام شخص کارشناس نظارت]],Table1[],3,0)</f>
        <v>کارشناس عمران نظارت</v>
      </c>
      <c r="I188" s="1">
        <f>COUNTIF(Table2[کد سیستم],Table7[[#This Row],[کد سیستم]])</f>
        <v>1</v>
      </c>
    </row>
    <row r="189" spans="1:9" x14ac:dyDescent="0.25">
      <c r="A189" s="1">
        <v>188</v>
      </c>
      <c r="B189" s="1" t="s">
        <v>1920</v>
      </c>
      <c r="C189" s="1" t="s">
        <v>1920</v>
      </c>
      <c r="D189" s="1" t="s">
        <v>3983</v>
      </c>
      <c r="E189" s="1" t="s">
        <v>602</v>
      </c>
      <c r="F189" s="1" t="str">
        <f>VLOOKUP(Table7[[#This Row],[نام کارشناس دفتر فنی]],Table1[],3,0)</f>
        <v>کارشناس عمران،خدمات صنعتی و ترانسپورت</v>
      </c>
      <c r="G189" s="1" t="s">
        <v>63</v>
      </c>
      <c r="H189" s="1" t="str">
        <f>VLOOKUP(Table7[[#This Row],[نام شخص کارشناس نظارت]],Table1[],3,0)</f>
        <v>کارشناس عمران نظارت</v>
      </c>
      <c r="I189" s="1">
        <f>COUNTIF(Table2[کد سیستم],Table7[[#This Row],[کد سیستم]])</f>
        <v>1</v>
      </c>
    </row>
    <row r="190" spans="1:9" x14ac:dyDescent="0.25">
      <c r="A190" s="1">
        <v>189</v>
      </c>
      <c r="B190" s="1" t="s">
        <v>1922</v>
      </c>
      <c r="C190" s="1" t="s">
        <v>1922</v>
      </c>
      <c r="D190" s="1" t="s">
        <v>3983</v>
      </c>
      <c r="E190" s="1" t="s">
        <v>602</v>
      </c>
      <c r="F190" s="1" t="str">
        <f>VLOOKUP(Table7[[#This Row],[نام کارشناس دفتر فنی]],Table1[],3,0)</f>
        <v>کارشناس عمران،خدمات صنعتی و ترانسپورت</v>
      </c>
      <c r="G190" s="1" t="s">
        <v>63</v>
      </c>
      <c r="H190" s="1" t="str">
        <f>VLOOKUP(Table7[[#This Row],[نام شخص کارشناس نظارت]],Table1[],3,0)</f>
        <v>کارشناس عمران نظارت</v>
      </c>
      <c r="I190" s="1">
        <f>COUNTIF(Table2[کد سیستم],Table7[[#This Row],[کد سیستم]])</f>
        <v>1</v>
      </c>
    </row>
    <row r="191" spans="1:9" x14ac:dyDescent="0.25">
      <c r="A191" s="1">
        <v>190</v>
      </c>
      <c r="B191" s="1" t="s">
        <v>1924</v>
      </c>
      <c r="C191" s="1" t="s">
        <v>1924</v>
      </c>
      <c r="D191" s="1" t="s">
        <v>3983</v>
      </c>
      <c r="E191" s="1" t="s">
        <v>602</v>
      </c>
      <c r="F191" s="1" t="str">
        <f>VLOOKUP(Table7[[#This Row],[نام کارشناس دفتر فنی]],Table1[],3,0)</f>
        <v>کارشناس عمران،خدمات صنعتی و ترانسپورت</v>
      </c>
      <c r="G191" s="1" t="s">
        <v>63</v>
      </c>
      <c r="H191" s="1" t="str">
        <f>VLOOKUP(Table7[[#This Row],[نام شخص کارشناس نظارت]],Table1[],3,0)</f>
        <v>کارشناس عمران نظارت</v>
      </c>
      <c r="I191" s="1">
        <f>COUNTIF(Table2[کد سیستم],Table7[[#This Row],[کد سیستم]])</f>
        <v>1</v>
      </c>
    </row>
    <row r="192" spans="1:9" x14ac:dyDescent="0.25">
      <c r="A192" s="1">
        <v>191</v>
      </c>
      <c r="B192" s="1" t="s">
        <v>1926</v>
      </c>
      <c r="C192" s="1" t="s">
        <v>1926</v>
      </c>
      <c r="D192" s="1" t="s">
        <v>3983</v>
      </c>
      <c r="E192" s="1" t="s">
        <v>602</v>
      </c>
      <c r="F192" s="1" t="str">
        <f>VLOOKUP(Table7[[#This Row],[نام کارشناس دفتر فنی]],Table1[],3,0)</f>
        <v>کارشناس عمران،خدمات صنعتی و ترانسپورت</v>
      </c>
      <c r="G192" s="1" t="s">
        <v>63</v>
      </c>
      <c r="H192" s="1" t="str">
        <f>VLOOKUP(Table7[[#This Row],[نام شخص کارشناس نظارت]],Table1[],3,0)</f>
        <v>کارشناس عمران نظارت</v>
      </c>
      <c r="I192" s="1">
        <f>COUNTIF(Table2[کد سیستم],Table7[[#This Row],[کد سیستم]])</f>
        <v>1</v>
      </c>
    </row>
    <row r="193" spans="1:9" x14ac:dyDescent="0.25">
      <c r="A193" s="1">
        <v>192</v>
      </c>
      <c r="B193" s="1" t="s">
        <v>1928</v>
      </c>
      <c r="C193" s="1" t="s">
        <v>1928</v>
      </c>
      <c r="D193" s="1" t="s">
        <v>3983</v>
      </c>
      <c r="E193" s="1" t="s">
        <v>602</v>
      </c>
      <c r="F193" s="1" t="str">
        <f>VLOOKUP(Table7[[#This Row],[نام کارشناس دفتر فنی]],Table1[],3,0)</f>
        <v>کارشناس عمران،خدمات صنعتی و ترانسپورت</v>
      </c>
      <c r="G193" s="1" t="s">
        <v>63</v>
      </c>
      <c r="H193" s="1" t="str">
        <f>VLOOKUP(Table7[[#This Row],[نام شخص کارشناس نظارت]],Table1[],3,0)</f>
        <v>کارشناس عمران نظارت</v>
      </c>
      <c r="I193" s="1">
        <f>COUNTIF(Table2[کد سیستم],Table7[[#This Row],[کد سیستم]])</f>
        <v>1</v>
      </c>
    </row>
    <row r="194" spans="1:9" x14ac:dyDescent="0.25">
      <c r="A194" s="1">
        <v>193</v>
      </c>
      <c r="B194" s="1" t="s">
        <v>1930</v>
      </c>
      <c r="C194" s="1" t="s">
        <v>1930</v>
      </c>
      <c r="D194" s="1" t="s">
        <v>3983</v>
      </c>
      <c r="E194" s="1" t="s">
        <v>602</v>
      </c>
      <c r="F194" s="1" t="str">
        <f>VLOOKUP(Table7[[#This Row],[نام کارشناس دفتر فنی]],Table1[],3,0)</f>
        <v>کارشناس عمران،خدمات صنعتی و ترانسپورت</v>
      </c>
      <c r="G194" s="1" t="s">
        <v>63</v>
      </c>
      <c r="H194" s="1" t="str">
        <f>VLOOKUP(Table7[[#This Row],[نام شخص کارشناس نظارت]],Table1[],3,0)</f>
        <v>کارشناس عمران نظارت</v>
      </c>
      <c r="I194" s="1">
        <f>COUNTIF(Table2[کد سیستم],Table7[[#This Row],[کد سیستم]])</f>
        <v>1</v>
      </c>
    </row>
    <row r="195" spans="1:9" x14ac:dyDescent="0.25">
      <c r="A195" s="1">
        <v>194</v>
      </c>
      <c r="B195" s="1" t="s">
        <v>1932</v>
      </c>
      <c r="C195" s="1" t="s">
        <v>1932</v>
      </c>
      <c r="D195" s="1" t="s">
        <v>3983</v>
      </c>
      <c r="E195" s="1" t="s">
        <v>602</v>
      </c>
      <c r="F195" s="1" t="str">
        <f>VLOOKUP(Table7[[#This Row],[نام کارشناس دفتر فنی]],Table1[],3,0)</f>
        <v>کارشناس عمران،خدمات صنعتی و ترانسپورت</v>
      </c>
      <c r="G195" s="1" t="s">
        <v>63</v>
      </c>
      <c r="H195" s="1" t="str">
        <f>VLOOKUP(Table7[[#This Row],[نام شخص کارشناس نظارت]],Table1[],3,0)</f>
        <v>کارشناس عمران نظارت</v>
      </c>
      <c r="I195" s="1">
        <f>COUNTIF(Table2[کد سیستم],Table7[[#This Row],[کد سیستم]])</f>
        <v>1</v>
      </c>
    </row>
    <row r="196" spans="1:9" x14ac:dyDescent="0.25">
      <c r="A196" s="1">
        <v>195</v>
      </c>
      <c r="B196" s="1" t="s">
        <v>1934</v>
      </c>
      <c r="C196" s="1" t="s">
        <v>1934</v>
      </c>
      <c r="D196" s="1" t="s">
        <v>3983</v>
      </c>
      <c r="E196" s="1" t="s">
        <v>602</v>
      </c>
      <c r="F196" s="1" t="str">
        <f>VLOOKUP(Table7[[#This Row],[نام کارشناس دفتر فنی]],Table1[],3,0)</f>
        <v>کارشناس عمران،خدمات صنعتی و ترانسپورت</v>
      </c>
      <c r="G196" s="1" t="s">
        <v>63</v>
      </c>
      <c r="H196" s="1" t="str">
        <f>VLOOKUP(Table7[[#This Row],[نام شخص کارشناس نظارت]],Table1[],3,0)</f>
        <v>کارشناس عمران نظارت</v>
      </c>
      <c r="I196" s="1">
        <f>COUNTIF(Table2[کد سیستم],Table7[[#This Row],[کد سیستم]])</f>
        <v>1</v>
      </c>
    </row>
    <row r="197" spans="1:9" x14ac:dyDescent="0.25">
      <c r="A197" s="1">
        <v>196</v>
      </c>
      <c r="B197" s="1" t="s">
        <v>1936</v>
      </c>
      <c r="C197" s="1" t="s">
        <v>1936</v>
      </c>
      <c r="D197" s="1" t="s">
        <v>3983</v>
      </c>
      <c r="E197" s="1" t="s">
        <v>602</v>
      </c>
      <c r="F197" s="1" t="str">
        <f>VLOOKUP(Table7[[#This Row],[نام کارشناس دفتر فنی]],Table1[],3,0)</f>
        <v>کارشناس عمران،خدمات صنعتی و ترانسپورت</v>
      </c>
      <c r="G197" s="1" t="s">
        <v>63</v>
      </c>
      <c r="H197" s="1" t="str">
        <f>VLOOKUP(Table7[[#This Row],[نام شخص کارشناس نظارت]],Table1[],3,0)</f>
        <v>کارشناس عمران نظارت</v>
      </c>
      <c r="I197" s="1">
        <f>COUNTIF(Table2[کد سیستم],Table7[[#This Row],[کد سیستم]])</f>
        <v>1</v>
      </c>
    </row>
    <row r="198" spans="1:9" x14ac:dyDescent="0.25">
      <c r="A198" s="1">
        <v>197</v>
      </c>
      <c r="B198" s="1" t="s">
        <v>1938</v>
      </c>
      <c r="C198" s="1" t="s">
        <v>1938</v>
      </c>
      <c r="D198" s="1" t="s">
        <v>3983</v>
      </c>
      <c r="E198" s="1" t="s">
        <v>602</v>
      </c>
      <c r="F198" s="1" t="str">
        <f>VLOOKUP(Table7[[#This Row],[نام کارشناس دفتر فنی]],Table1[],3,0)</f>
        <v>کارشناس عمران،خدمات صنعتی و ترانسپورت</v>
      </c>
      <c r="G198" s="1" t="s">
        <v>63</v>
      </c>
      <c r="H198" s="1" t="str">
        <f>VLOOKUP(Table7[[#This Row],[نام شخص کارشناس نظارت]],Table1[],3,0)</f>
        <v>کارشناس عمران نظارت</v>
      </c>
      <c r="I198" s="1">
        <f>COUNTIF(Table2[کد سیستم],Table7[[#This Row],[کد سیستم]])</f>
        <v>1</v>
      </c>
    </row>
    <row r="199" spans="1:9" x14ac:dyDescent="0.25">
      <c r="A199" s="1">
        <v>198</v>
      </c>
      <c r="B199" s="1" t="s">
        <v>1940</v>
      </c>
      <c r="C199" s="1" t="s">
        <v>1940</v>
      </c>
      <c r="D199" s="1" t="s">
        <v>3983</v>
      </c>
      <c r="E199" s="1" t="s">
        <v>602</v>
      </c>
      <c r="F199" s="1" t="str">
        <f>VLOOKUP(Table7[[#This Row],[نام کارشناس دفتر فنی]],Table1[],3,0)</f>
        <v>کارشناس عمران،خدمات صنعتی و ترانسپورت</v>
      </c>
      <c r="G199" s="1" t="s">
        <v>63</v>
      </c>
      <c r="H199" s="1" t="str">
        <f>VLOOKUP(Table7[[#This Row],[نام شخص کارشناس نظارت]],Table1[],3,0)</f>
        <v>کارشناس عمران نظارت</v>
      </c>
      <c r="I199" s="1">
        <f>COUNTIF(Table2[کد سیستم],Table7[[#This Row],[کد سیستم]])</f>
        <v>1</v>
      </c>
    </row>
    <row r="200" spans="1:9" x14ac:dyDescent="0.25">
      <c r="A200" s="1">
        <v>199</v>
      </c>
      <c r="B200" s="1" t="s">
        <v>1942</v>
      </c>
      <c r="C200" s="1" t="s">
        <v>1942</v>
      </c>
      <c r="D200" s="1" t="s">
        <v>3983</v>
      </c>
      <c r="E200" s="1" t="s">
        <v>602</v>
      </c>
      <c r="F200" s="1" t="str">
        <f>VLOOKUP(Table7[[#This Row],[نام کارشناس دفتر فنی]],Table1[],3,0)</f>
        <v>کارشناس عمران،خدمات صنعتی و ترانسپورت</v>
      </c>
      <c r="G200" s="1" t="s">
        <v>63</v>
      </c>
      <c r="H200" s="1" t="str">
        <f>VLOOKUP(Table7[[#This Row],[نام شخص کارشناس نظارت]],Table1[],3,0)</f>
        <v>کارشناس عمران نظارت</v>
      </c>
      <c r="I200" s="1">
        <f>COUNTIF(Table2[کد سیستم],Table7[[#This Row],[کد سیستم]])</f>
        <v>1</v>
      </c>
    </row>
    <row r="201" spans="1:9" x14ac:dyDescent="0.25">
      <c r="A201" s="1">
        <v>200</v>
      </c>
      <c r="B201" s="1" t="s">
        <v>1944</v>
      </c>
      <c r="C201" s="1" t="s">
        <v>1944</v>
      </c>
      <c r="D201" s="1" t="s">
        <v>3983</v>
      </c>
      <c r="E201" s="1" t="s">
        <v>602</v>
      </c>
      <c r="F201" s="1" t="str">
        <f>VLOOKUP(Table7[[#This Row],[نام کارشناس دفتر فنی]],Table1[],3,0)</f>
        <v>کارشناس عمران،خدمات صنعتی و ترانسپورت</v>
      </c>
      <c r="G201" s="1" t="s">
        <v>63</v>
      </c>
      <c r="H201" s="1" t="str">
        <f>VLOOKUP(Table7[[#This Row],[نام شخص کارشناس نظارت]],Table1[],3,0)</f>
        <v>کارشناس عمران نظارت</v>
      </c>
      <c r="I201" s="1">
        <f>COUNTIF(Table2[کد سیستم],Table7[[#This Row],[کد سیستم]])</f>
        <v>1</v>
      </c>
    </row>
    <row r="202" spans="1:9" x14ac:dyDescent="0.25">
      <c r="A202" s="1">
        <v>201</v>
      </c>
      <c r="B202" s="1" t="s">
        <v>1946</v>
      </c>
      <c r="C202" s="1" t="s">
        <v>1946</v>
      </c>
      <c r="D202" s="1" t="s">
        <v>3983</v>
      </c>
      <c r="E202" s="1" t="s">
        <v>602</v>
      </c>
      <c r="F202" s="1" t="str">
        <f>VLOOKUP(Table7[[#This Row],[نام کارشناس دفتر فنی]],Table1[],3,0)</f>
        <v>کارشناس عمران،خدمات صنعتی و ترانسپورت</v>
      </c>
      <c r="G202" s="1" t="s">
        <v>63</v>
      </c>
      <c r="H202" s="1" t="str">
        <f>VLOOKUP(Table7[[#This Row],[نام شخص کارشناس نظارت]],Table1[],3,0)</f>
        <v>کارشناس عمران نظارت</v>
      </c>
      <c r="I202" s="1">
        <f>COUNTIF(Table2[کد سیستم],Table7[[#This Row],[کد سیستم]])</f>
        <v>1</v>
      </c>
    </row>
    <row r="203" spans="1:9" x14ac:dyDescent="0.25">
      <c r="A203" s="1">
        <v>202</v>
      </c>
      <c r="B203" s="1" t="s">
        <v>1948</v>
      </c>
      <c r="C203" s="1" t="s">
        <v>1948</v>
      </c>
      <c r="D203" s="1" t="s">
        <v>3983</v>
      </c>
      <c r="E203" s="1" t="s">
        <v>602</v>
      </c>
      <c r="F203" s="1" t="str">
        <f>VLOOKUP(Table7[[#This Row],[نام کارشناس دفتر فنی]],Table1[],3,0)</f>
        <v>کارشناس عمران،خدمات صنعتی و ترانسپورت</v>
      </c>
      <c r="G203" s="1" t="s">
        <v>63</v>
      </c>
      <c r="H203" s="1" t="str">
        <f>VLOOKUP(Table7[[#This Row],[نام شخص کارشناس نظارت]],Table1[],3,0)</f>
        <v>کارشناس عمران نظارت</v>
      </c>
      <c r="I203" s="1">
        <f>COUNTIF(Table2[کد سیستم],Table7[[#This Row],[کد سیستم]])</f>
        <v>1</v>
      </c>
    </row>
    <row r="204" spans="1:9" x14ac:dyDescent="0.25">
      <c r="A204" s="1">
        <v>203</v>
      </c>
      <c r="B204" s="1" t="s">
        <v>1950</v>
      </c>
      <c r="C204" s="1" t="s">
        <v>1950</v>
      </c>
      <c r="D204" s="1" t="s">
        <v>3983</v>
      </c>
      <c r="E204" s="1" t="s">
        <v>602</v>
      </c>
      <c r="F204" s="1" t="str">
        <f>VLOOKUP(Table7[[#This Row],[نام کارشناس دفتر فنی]],Table1[],3,0)</f>
        <v>کارشناس عمران،خدمات صنعتی و ترانسپورت</v>
      </c>
      <c r="G204" s="1" t="s">
        <v>63</v>
      </c>
      <c r="H204" s="1" t="str">
        <f>VLOOKUP(Table7[[#This Row],[نام شخص کارشناس نظارت]],Table1[],3,0)</f>
        <v>کارشناس عمران نظارت</v>
      </c>
      <c r="I204" s="1">
        <f>COUNTIF(Table2[کد سیستم],Table7[[#This Row],[کد سیستم]])</f>
        <v>1</v>
      </c>
    </row>
    <row r="205" spans="1:9" x14ac:dyDescent="0.25">
      <c r="A205" s="1">
        <v>204</v>
      </c>
      <c r="B205" s="1" t="s">
        <v>1952</v>
      </c>
      <c r="C205" s="1" t="s">
        <v>1952</v>
      </c>
      <c r="D205" s="1" t="s">
        <v>3983</v>
      </c>
      <c r="E205" s="1" t="s">
        <v>602</v>
      </c>
      <c r="F205" s="1" t="str">
        <f>VLOOKUP(Table7[[#This Row],[نام کارشناس دفتر فنی]],Table1[],3,0)</f>
        <v>کارشناس عمران،خدمات صنعتی و ترانسپورت</v>
      </c>
      <c r="G205" s="1" t="s">
        <v>63</v>
      </c>
      <c r="H205" s="1" t="str">
        <f>VLOOKUP(Table7[[#This Row],[نام شخص کارشناس نظارت]],Table1[],3,0)</f>
        <v>کارشناس عمران نظارت</v>
      </c>
      <c r="I205" s="1">
        <f>COUNTIF(Table2[کد سیستم],Table7[[#This Row],[کد سیستم]])</f>
        <v>1</v>
      </c>
    </row>
    <row r="206" spans="1:9" x14ac:dyDescent="0.25">
      <c r="A206" s="1">
        <v>205</v>
      </c>
      <c r="B206" s="1" t="s">
        <v>1954</v>
      </c>
      <c r="C206" s="1" t="s">
        <v>1954</v>
      </c>
      <c r="D206" s="1" t="s">
        <v>3983</v>
      </c>
      <c r="E206" s="1" t="s">
        <v>602</v>
      </c>
      <c r="F206" s="1" t="str">
        <f>VLOOKUP(Table7[[#This Row],[نام کارشناس دفتر فنی]],Table1[],3,0)</f>
        <v>کارشناس عمران،خدمات صنعتی و ترانسپورت</v>
      </c>
      <c r="G206" s="1" t="s">
        <v>63</v>
      </c>
      <c r="H206" s="1" t="str">
        <f>VLOOKUP(Table7[[#This Row],[نام شخص کارشناس نظارت]],Table1[],3,0)</f>
        <v>کارشناس عمران نظارت</v>
      </c>
      <c r="I206" s="1">
        <f>COUNTIF(Table2[کد سیستم],Table7[[#This Row],[کد سیستم]])</f>
        <v>1</v>
      </c>
    </row>
    <row r="207" spans="1:9" x14ac:dyDescent="0.25">
      <c r="A207" s="1">
        <v>206</v>
      </c>
      <c r="B207" s="1" t="s">
        <v>1956</v>
      </c>
      <c r="C207" s="1" t="s">
        <v>1956</v>
      </c>
      <c r="D207" s="1" t="s">
        <v>3983</v>
      </c>
      <c r="E207" s="1" t="s">
        <v>602</v>
      </c>
      <c r="F207" s="1" t="str">
        <f>VLOOKUP(Table7[[#This Row],[نام کارشناس دفتر فنی]],Table1[],3,0)</f>
        <v>کارشناس عمران،خدمات صنعتی و ترانسپورت</v>
      </c>
      <c r="G207" s="1" t="s">
        <v>63</v>
      </c>
      <c r="H207" s="1" t="str">
        <f>VLOOKUP(Table7[[#This Row],[نام شخص کارشناس نظارت]],Table1[],3,0)</f>
        <v>کارشناس عمران نظارت</v>
      </c>
      <c r="I207" s="1">
        <f>COUNTIF(Table2[کد سیستم],Table7[[#This Row],[کد سیستم]])</f>
        <v>1</v>
      </c>
    </row>
    <row r="208" spans="1:9" x14ac:dyDescent="0.25">
      <c r="A208" s="1">
        <v>207</v>
      </c>
      <c r="B208" s="1" t="s">
        <v>1958</v>
      </c>
      <c r="C208" s="1" t="s">
        <v>1958</v>
      </c>
      <c r="D208" s="1" t="s">
        <v>3983</v>
      </c>
      <c r="E208" s="1" t="s">
        <v>602</v>
      </c>
      <c r="F208" s="1" t="str">
        <f>VLOOKUP(Table7[[#This Row],[نام کارشناس دفتر فنی]],Table1[],3,0)</f>
        <v>کارشناس عمران،خدمات صنعتی و ترانسپورت</v>
      </c>
      <c r="G208" s="1" t="s">
        <v>63</v>
      </c>
      <c r="H208" s="1" t="str">
        <f>VLOOKUP(Table7[[#This Row],[نام شخص کارشناس نظارت]],Table1[],3,0)</f>
        <v>کارشناس عمران نظارت</v>
      </c>
      <c r="I208" s="1">
        <f>COUNTIF(Table2[کد سیستم],Table7[[#This Row],[کد سیستم]])</f>
        <v>1</v>
      </c>
    </row>
    <row r="209" spans="1:9" x14ac:dyDescent="0.25">
      <c r="A209" s="1">
        <v>208</v>
      </c>
      <c r="B209" s="1" t="s">
        <v>1960</v>
      </c>
      <c r="C209" s="1" t="s">
        <v>1960</v>
      </c>
      <c r="D209" s="1" t="s">
        <v>3983</v>
      </c>
      <c r="E209" s="1" t="s">
        <v>602</v>
      </c>
      <c r="F209" s="1" t="str">
        <f>VLOOKUP(Table7[[#This Row],[نام کارشناس دفتر فنی]],Table1[],3,0)</f>
        <v>کارشناس عمران،خدمات صنعتی و ترانسپورت</v>
      </c>
      <c r="G209" s="1" t="s">
        <v>63</v>
      </c>
      <c r="H209" s="1" t="str">
        <f>VLOOKUP(Table7[[#This Row],[نام شخص کارشناس نظارت]],Table1[],3,0)</f>
        <v>کارشناس عمران نظارت</v>
      </c>
      <c r="I209" s="1">
        <f>COUNTIF(Table2[کد سیستم],Table7[[#This Row],[کد سیستم]])</f>
        <v>1</v>
      </c>
    </row>
    <row r="210" spans="1:9" x14ac:dyDescent="0.25">
      <c r="A210" s="1">
        <v>209</v>
      </c>
      <c r="B210" s="1" t="s">
        <v>1962</v>
      </c>
      <c r="C210" s="1" t="s">
        <v>1962</v>
      </c>
      <c r="D210" s="1" t="s">
        <v>3983</v>
      </c>
      <c r="E210" s="1" t="s">
        <v>602</v>
      </c>
      <c r="F210" s="1" t="str">
        <f>VLOOKUP(Table7[[#This Row],[نام کارشناس دفتر فنی]],Table1[],3,0)</f>
        <v>کارشناس عمران،خدمات صنعتی و ترانسپورت</v>
      </c>
      <c r="G210" s="1" t="s">
        <v>63</v>
      </c>
      <c r="H210" s="1" t="str">
        <f>VLOOKUP(Table7[[#This Row],[نام شخص کارشناس نظارت]],Table1[],3,0)</f>
        <v>کارشناس عمران نظارت</v>
      </c>
      <c r="I210" s="1">
        <f>COUNTIF(Table2[کد سیستم],Table7[[#This Row],[کد سیستم]])</f>
        <v>1</v>
      </c>
    </row>
    <row r="211" spans="1:9" x14ac:dyDescent="0.25">
      <c r="A211" s="1">
        <v>210</v>
      </c>
      <c r="B211" s="1" t="s">
        <v>1964</v>
      </c>
      <c r="C211" s="1" t="s">
        <v>1964</v>
      </c>
      <c r="D211" s="1" t="s">
        <v>3983</v>
      </c>
      <c r="E211" s="1" t="s">
        <v>602</v>
      </c>
      <c r="F211" s="1" t="str">
        <f>VLOOKUP(Table7[[#This Row],[نام کارشناس دفتر فنی]],Table1[],3,0)</f>
        <v>کارشناس عمران،خدمات صنعتی و ترانسپورت</v>
      </c>
      <c r="G211" s="1" t="s">
        <v>63</v>
      </c>
      <c r="H211" s="1" t="str">
        <f>VLOOKUP(Table7[[#This Row],[نام شخص کارشناس نظارت]],Table1[],3,0)</f>
        <v>کارشناس عمران نظارت</v>
      </c>
      <c r="I211" s="1">
        <f>COUNTIF(Table2[کد سیستم],Table7[[#This Row],[کد سیستم]])</f>
        <v>1</v>
      </c>
    </row>
    <row r="212" spans="1:9" x14ac:dyDescent="0.25">
      <c r="A212" s="1">
        <v>211</v>
      </c>
      <c r="B212" s="1" t="s">
        <v>1966</v>
      </c>
      <c r="C212" s="1" t="s">
        <v>1966</v>
      </c>
      <c r="D212" s="1" t="s">
        <v>3983</v>
      </c>
      <c r="E212" s="1" t="s">
        <v>602</v>
      </c>
      <c r="F212" s="1" t="str">
        <f>VLOOKUP(Table7[[#This Row],[نام کارشناس دفتر فنی]],Table1[],3,0)</f>
        <v>کارشناس عمران،خدمات صنعتی و ترانسپورت</v>
      </c>
      <c r="G212" s="1" t="s">
        <v>63</v>
      </c>
      <c r="H212" s="1" t="str">
        <f>VLOOKUP(Table7[[#This Row],[نام شخص کارشناس نظارت]],Table1[],3,0)</f>
        <v>کارشناس عمران نظارت</v>
      </c>
      <c r="I212" s="1">
        <f>COUNTIF(Table2[کد سیستم],Table7[[#This Row],[کد سیستم]])</f>
        <v>1</v>
      </c>
    </row>
    <row r="213" spans="1:9" x14ac:dyDescent="0.25">
      <c r="A213" s="1">
        <v>212</v>
      </c>
      <c r="B213" s="1" t="s">
        <v>1968</v>
      </c>
      <c r="C213" s="1" t="s">
        <v>1968</v>
      </c>
      <c r="D213" s="1" t="s">
        <v>3983</v>
      </c>
      <c r="E213" s="1" t="s">
        <v>602</v>
      </c>
      <c r="F213" s="1" t="str">
        <f>VLOOKUP(Table7[[#This Row],[نام کارشناس دفتر فنی]],Table1[],3,0)</f>
        <v>کارشناس عمران،خدمات صنعتی و ترانسپورت</v>
      </c>
      <c r="G213" s="1" t="s">
        <v>63</v>
      </c>
      <c r="H213" s="1" t="str">
        <f>VLOOKUP(Table7[[#This Row],[نام شخص کارشناس نظارت]],Table1[],3,0)</f>
        <v>کارشناس عمران نظارت</v>
      </c>
      <c r="I213" s="1">
        <f>COUNTIF(Table2[کد سیستم],Table7[[#This Row],[کد سیستم]])</f>
        <v>1</v>
      </c>
    </row>
    <row r="214" spans="1:9" x14ac:dyDescent="0.25">
      <c r="A214" s="1">
        <v>213</v>
      </c>
      <c r="B214" s="1" t="s">
        <v>1970</v>
      </c>
      <c r="C214" s="1" t="s">
        <v>1970</v>
      </c>
      <c r="D214" s="1" t="s">
        <v>3983</v>
      </c>
      <c r="E214" s="1" t="s">
        <v>602</v>
      </c>
      <c r="F214" s="1" t="str">
        <f>VLOOKUP(Table7[[#This Row],[نام کارشناس دفتر فنی]],Table1[],3,0)</f>
        <v>کارشناس عمران،خدمات صنعتی و ترانسپورت</v>
      </c>
      <c r="G214" s="1" t="s">
        <v>63</v>
      </c>
      <c r="H214" s="1" t="str">
        <f>VLOOKUP(Table7[[#This Row],[نام شخص کارشناس نظارت]],Table1[],3,0)</f>
        <v>کارشناس عمران نظارت</v>
      </c>
      <c r="I214" s="1">
        <f>COUNTIF(Table2[کد سیستم],Table7[[#This Row],[کد سیستم]])</f>
        <v>1</v>
      </c>
    </row>
    <row r="215" spans="1:9" x14ac:dyDescent="0.25">
      <c r="A215" s="1">
        <v>214</v>
      </c>
      <c r="B215" s="1" t="s">
        <v>1972</v>
      </c>
      <c r="C215" s="1" t="s">
        <v>1972</v>
      </c>
      <c r="D215" s="1" t="s">
        <v>3983</v>
      </c>
      <c r="E215" s="1" t="s">
        <v>602</v>
      </c>
      <c r="F215" s="1" t="str">
        <f>VLOOKUP(Table7[[#This Row],[نام کارشناس دفتر فنی]],Table1[],3,0)</f>
        <v>کارشناس عمران،خدمات صنعتی و ترانسپورت</v>
      </c>
      <c r="G215" s="1" t="s">
        <v>63</v>
      </c>
      <c r="H215" s="1" t="str">
        <f>VLOOKUP(Table7[[#This Row],[نام شخص کارشناس نظارت]],Table1[],3,0)</f>
        <v>کارشناس عمران نظارت</v>
      </c>
      <c r="I215" s="1">
        <f>COUNTIF(Table2[کد سیستم],Table7[[#This Row],[کد سیستم]])</f>
        <v>1</v>
      </c>
    </row>
    <row r="216" spans="1:9" x14ac:dyDescent="0.25">
      <c r="A216" s="1">
        <v>215</v>
      </c>
      <c r="B216" s="1" t="s">
        <v>1974</v>
      </c>
      <c r="C216" s="1" t="s">
        <v>1974</v>
      </c>
      <c r="D216" s="1" t="s">
        <v>3983</v>
      </c>
      <c r="E216" s="1" t="s">
        <v>602</v>
      </c>
      <c r="F216" s="1" t="str">
        <f>VLOOKUP(Table7[[#This Row],[نام کارشناس دفتر فنی]],Table1[],3,0)</f>
        <v>کارشناس عمران،خدمات صنعتی و ترانسپورت</v>
      </c>
      <c r="G216" s="1" t="s">
        <v>63</v>
      </c>
      <c r="H216" s="1" t="str">
        <f>VLOOKUP(Table7[[#This Row],[نام شخص کارشناس نظارت]],Table1[],3,0)</f>
        <v>کارشناس عمران نظارت</v>
      </c>
      <c r="I216" s="1">
        <f>COUNTIF(Table2[کد سیستم],Table7[[#This Row],[کد سیستم]])</f>
        <v>1</v>
      </c>
    </row>
    <row r="217" spans="1:9" x14ac:dyDescent="0.25">
      <c r="A217" s="1">
        <v>216</v>
      </c>
      <c r="B217" s="1" t="s">
        <v>1976</v>
      </c>
      <c r="C217" s="1" t="s">
        <v>1976</v>
      </c>
      <c r="D217" s="1" t="s">
        <v>3983</v>
      </c>
      <c r="E217" s="1" t="s">
        <v>602</v>
      </c>
      <c r="F217" s="1" t="str">
        <f>VLOOKUP(Table7[[#This Row],[نام کارشناس دفتر فنی]],Table1[],3,0)</f>
        <v>کارشناس عمران،خدمات صنعتی و ترانسپورت</v>
      </c>
      <c r="G217" s="1" t="s">
        <v>63</v>
      </c>
      <c r="H217" s="1" t="str">
        <f>VLOOKUP(Table7[[#This Row],[نام شخص کارشناس نظارت]],Table1[],3,0)</f>
        <v>کارشناس عمران نظارت</v>
      </c>
      <c r="I217" s="1">
        <f>COUNTIF(Table2[کد سیستم],Table7[[#This Row],[کد سیستم]])</f>
        <v>1</v>
      </c>
    </row>
    <row r="218" spans="1:9" x14ac:dyDescent="0.25">
      <c r="A218" s="1">
        <v>217</v>
      </c>
      <c r="B218" s="1" t="s">
        <v>1978</v>
      </c>
      <c r="C218" s="1" t="s">
        <v>1978</v>
      </c>
      <c r="D218" s="1" t="s">
        <v>3983</v>
      </c>
      <c r="E218" s="1" t="s">
        <v>602</v>
      </c>
      <c r="F218" s="1" t="str">
        <f>VLOOKUP(Table7[[#This Row],[نام کارشناس دفتر فنی]],Table1[],3,0)</f>
        <v>کارشناس عمران،خدمات صنعتی و ترانسپورت</v>
      </c>
      <c r="G218" s="1" t="s">
        <v>63</v>
      </c>
      <c r="H218" s="1" t="str">
        <f>VLOOKUP(Table7[[#This Row],[نام شخص کارشناس نظارت]],Table1[],3,0)</f>
        <v>کارشناس عمران نظارت</v>
      </c>
      <c r="I218" s="1">
        <f>COUNTIF(Table2[کد سیستم],Table7[[#This Row],[کد سیستم]])</f>
        <v>1</v>
      </c>
    </row>
    <row r="219" spans="1:9" x14ac:dyDescent="0.25">
      <c r="A219" s="1">
        <v>218</v>
      </c>
      <c r="B219" s="1" t="s">
        <v>1980</v>
      </c>
      <c r="C219" s="1" t="s">
        <v>1980</v>
      </c>
      <c r="D219" s="1" t="s">
        <v>3983</v>
      </c>
      <c r="E219" s="1" t="s">
        <v>602</v>
      </c>
      <c r="F219" s="1" t="str">
        <f>VLOOKUP(Table7[[#This Row],[نام کارشناس دفتر فنی]],Table1[],3,0)</f>
        <v>کارشناس عمران،خدمات صنعتی و ترانسپورت</v>
      </c>
      <c r="G219" s="1" t="s">
        <v>63</v>
      </c>
      <c r="H219" s="1" t="str">
        <f>VLOOKUP(Table7[[#This Row],[نام شخص کارشناس نظارت]],Table1[],3,0)</f>
        <v>کارشناس عمران نظارت</v>
      </c>
      <c r="I219" s="1">
        <f>COUNTIF(Table2[کد سیستم],Table7[[#This Row],[کد سیستم]])</f>
        <v>1</v>
      </c>
    </row>
    <row r="220" spans="1:9" x14ac:dyDescent="0.25">
      <c r="A220" s="1">
        <v>219</v>
      </c>
      <c r="B220" s="1" t="s">
        <v>1982</v>
      </c>
      <c r="C220" s="1" t="s">
        <v>1982</v>
      </c>
      <c r="D220" s="1" t="s">
        <v>3983</v>
      </c>
      <c r="E220" s="1" t="s">
        <v>602</v>
      </c>
      <c r="F220" s="1" t="str">
        <f>VLOOKUP(Table7[[#This Row],[نام کارشناس دفتر فنی]],Table1[],3,0)</f>
        <v>کارشناس عمران،خدمات صنعتی و ترانسپورت</v>
      </c>
      <c r="G220" s="1" t="s">
        <v>63</v>
      </c>
      <c r="H220" s="1" t="str">
        <f>VLOOKUP(Table7[[#This Row],[نام شخص کارشناس نظارت]],Table1[],3,0)</f>
        <v>کارشناس عمران نظارت</v>
      </c>
      <c r="I220" s="1">
        <f>COUNTIF(Table2[کد سیستم],Table7[[#This Row],[کد سیستم]])</f>
        <v>1</v>
      </c>
    </row>
    <row r="221" spans="1:9" x14ac:dyDescent="0.25">
      <c r="A221" s="1">
        <v>220</v>
      </c>
      <c r="B221" s="1" t="s">
        <v>1984</v>
      </c>
      <c r="C221" s="1" t="s">
        <v>1984</v>
      </c>
      <c r="D221" s="1" t="s">
        <v>3983</v>
      </c>
      <c r="E221" s="1" t="s">
        <v>602</v>
      </c>
      <c r="F221" s="1" t="str">
        <f>VLOOKUP(Table7[[#This Row],[نام کارشناس دفتر فنی]],Table1[],3,0)</f>
        <v>کارشناس عمران،خدمات صنعتی و ترانسپورت</v>
      </c>
      <c r="G221" s="1" t="s">
        <v>63</v>
      </c>
      <c r="H221" s="1" t="str">
        <f>VLOOKUP(Table7[[#This Row],[نام شخص کارشناس نظارت]],Table1[],3,0)</f>
        <v>کارشناس عمران نظارت</v>
      </c>
      <c r="I221" s="1">
        <f>COUNTIF(Table2[کد سیستم],Table7[[#This Row],[کد سیستم]])</f>
        <v>1</v>
      </c>
    </row>
    <row r="222" spans="1:9" x14ac:dyDescent="0.25">
      <c r="A222" s="1">
        <v>221</v>
      </c>
      <c r="B222" s="1" t="s">
        <v>1986</v>
      </c>
      <c r="C222" s="1" t="s">
        <v>1986</v>
      </c>
      <c r="D222" s="1" t="s">
        <v>3983</v>
      </c>
      <c r="E222" s="1" t="s">
        <v>602</v>
      </c>
      <c r="F222" s="1" t="str">
        <f>VLOOKUP(Table7[[#This Row],[نام کارشناس دفتر فنی]],Table1[],3,0)</f>
        <v>کارشناس عمران،خدمات صنعتی و ترانسپورت</v>
      </c>
      <c r="G222" s="1" t="s">
        <v>63</v>
      </c>
      <c r="H222" s="1" t="str">
        <f>VLOOKUP(Table7[[#This Row],[نام شخص کارشناس نظارت]],Table1[],3,0)</f>
        <v>کارشناس عمران نظارت</v>
      </c>
      <c r="I222" s="1">
        <f>COUNTIF(Table2[کد سیستم],Table7[[#This Row],[کد سیستم]])</f>
        <v>1</v>
      </c>
    </row>
    <row r="223" spans="1:9" x14ac:dyDescent="0.25">
      <c r="A223" s="1">
        <v>222</v>
      </c>
      <c r="B223" s="1" t="s">
        <v>1988</v>
      </c>
      <c r="C223" s="1" t="s">
        <v>1988</v>
      </c>
      <c r="D223" s="1" t="s">
        <v>3983</v>
      </c>
      <c r="E223" s="1" t="s">
        <v>602</v>
      </c>
      <c r="F223" s="1" t="str">
        <f>VLOOKUP(Table7[[#This Row],[نام کارشناس دفتر فنی]],Table1[],3,0)</f>
        <v>کارشناس عمران،خدمات صنعتی و ترانسپورت</v>
      </c>
      <c r="G223" s="1" t="s">
        <v>63</v>
      </c>
      <c r="H223" s="1" t="str">
        <f>VLOOKUP(Table7[[#This Row],[نام شخص کارشناس نظارت]],Table1[],3,0)</f>
        <v>کارشناس عمران نظارت</v>
      </c>
      <c r="I223" s="1">
        <f>COUNTIF(Table2[کد سیستم],Table7[[#This Row],[کد سیستم]])</f>
        <v>1</v>
      </c>
    </row>
    <row r="224" spans="1:9" x14ac:dyDescent="0.25">
      <c r="A224" s="1">
        <v>223</v>
      </c>
      <c r="B224" s="1" t="s">
        <v>1990</v>
      </c>
      <c r="C224" s="1" t="s">
        <v>1990</v>
      </c>
      <c r="D224" s="1" t="s">
        <v>3983</v>
      </c>
      <c r="E224" s="1" t="s">
        <v>602</v>
      </c>
      <c r="F224" s="1" t="str">
        <f>VLOOKUP(Table7[[#This Row],[نام کارشناس دفتر فنی]],Table1[],3,0)</f>
        <v>کارشناس عمران،خدمات صنعتی و ترانسپورت</v>
      </c>
      <c r="G224" s="1" t="s">
        <v>63</v>
      </c>
      <c r="H224" s="1" t="str">
        <f>VLOOKUP(Table7[[#This Row],[نام شخص کارشناس نظارت]],Table1[],3,0)</f>
        <v>کارشناس عمران نظارت</v>
      </c>
      <c r="I224" s="1">
        <f>COUNTIF(Table2[کد سیستم],Table7[[#This Row],[کد سیستم]])</f>
        <v>1</v>
      </c>
    </row>
    <row r="225" spans="1:9" x14ac:dyDescent="0.25">
      <c r="A225" s="1">
        <v>224</v>
      </c>
      <c r="B225" s="1" t="s">
        <v>1992</v>
      </c>
      <c r="C225" s="1" t="s">
        <v>1992</v>
      </c>
      <c r="D225" s="1" t="s">
        <v>3983</v>
      </c>
      <c r="E225" s="1" t="s">
        <v>602</v>
      </c>
      <c r="F225" s="1" t="str">
        <f>VLOOKUP(Table7[[#This Row],[نام کارشناس دفتر فنی]],Table1[],3,0)</f>
        <v>کارشناس عمران،خدمات صنعتی و ترانسپورت</v>
      </c>
      <c r="G225" s="1" t="s">
        <v>63</v>
      </c>
      <c r="H225" s="1" t="str">
        <f>VLOOKUP(Table7[[#This Row],[نام شخص کارشناس نظارت]],Table1[],3,0)</f>
        <v>کارشناس عمران نظارت</v>
      </c>
      <c r="I225" s="1">
        <f>COUNTIF(Table2[کد سیستم],Table7[[#This Row],[کد سیستم]])</f>
        <v>1</v>
      </c>
    </row>
    <row r="226" spans="1:9" x14ac:dyDescent="0.25">
      <c r="A226" s="1">
        <v>225</v>
      </c>
      <c r="B226" s="1" t="s">
        <v>1994</v>
      </c>
      <c r="C226" s="1" t="s">
        <v>1994</v>
      </c>
      <c r="D226" s="1" t="s">
        <v>3983</v>
      </c>
      <c r="E226" s="1" t="s">
        <v>602</v>
      </c>
      <c r="F226" s="1" t="str">
        <f>VLOOKUP(Table7[[#This Row],[نام کارشناس دفتر فنی]],Table1[],3,0)</f>
        <v>کارشناس عمران،خدمات صنعتی و ترانسپورت</v>
      </c>
      <c r="G226" s="1" t="s">
        <v>63</v>
      </c>
      <c r="H226" s="1" t="str">
        <f>VLOOKUP(Table7[[#This Row],[نام شخص کارشناس نظارت]],Table1[],3,0)</f>
        <v>کارشناس عمران نظارت</v>
      </c>
      <c r="I226" s="1">
        <f>COUNTIF(Table2[کد سیستم],Table7[[#This Row],[کد سیستم]])</f>
        <v>1</v>
      </c>
    </row>
    <row r="227" spans="1:9" x14ac:dyDescent="0.25">
      <c r="A227" s="1">
        <v>226</v>
      </c>
      <c r="B227" s="1" t="s">
        <v>1996</v>
      </c>
      <c r="C227" s="1" t="s">
        <v>1996</v>
      </c>
      <c r="D227" s="1" t="s">
        <v>3983</v>
      </c>
      <c r="E227" s="1" t="s">
        <v>602</v>
      </c>
      <c r="F227" s="1" t="str">
        <f>VLOOKUP(Table7[[#This Row],[نام کارشناس دفتر فنی]],Table1[],3,0)</f>
        <v>کارشناس عمران،خدمات صنعتی و ترانسپورت</v>
      </c>
      <c r="G227" s="1" t="s">
        <v>63</v>
      </c>
      <c r="H227" s="1" t="str">
        <f>VLOOKUP(Table7[[#This Row],[نام شخص کارشناس نظارت]],Table1[],3,0)</f>
        <v>کارشناس عمران نظارت</v>
      </c>
      <c r="I227" s="1">
        <f>COUNTIF(Table2[کد سیستم],Table7[[#This Row],[کد سیستم]])</f>
        <v>1</v>
      </c>
    </row>
    <row r="228" spans="1:9" x14ac:dyDescent="0.25">
      <c r="A228" s="1">
        <v>227</v>
      </c>
      <c r="B228" s="1" t="s">
        <v>1998</v>
      </c>
      <c r="C228" s="1" t="s">
        <v>1998</v>
      </c>
      <c r="D228" s="1" t="s">
        <v>3983</v>
      </c>
      <c r="E228" s="1" t="s">
        <v>602</v>
      </c>
      <c r="F228" s="1" t="str">
        <f>VLOOKUP(Table7[[#This Row],[نام کارشناس دفتر فنی]],Table1[],3,0)</f>
        <v>کارشناس عمران،خدمات صنعتی و ترانسپورت</v>
      </c>
      <c r="G228" s="1" t="s">
        <v>63</v>
      </c>
      <c r="H228" s="1" t="str">
        <f>VLOOKUP(Table7[[#This Row],[نام شخص کارشناس نظارت]],Table1[],3,0)</f>
        <v>کارشناس عمران نظارت</v>
      </c>
      <c r="I228" s="1">
        <f>COUNTIF(Table2[کد سیستم],Table7[[#This Row],[کد سیستم]])</f>
        <v>1</v>
      </c>
    </row>
    <row r="229" spans="1:9" x14ac:dyDescent="0.25">
      <c r="A229" s="1">
        <v>228</v>
      </c>
      <c r="B229" s="1" t="s">
        <v>2000</v>
      </c>
      <c r="C229" s="1" t="s">
        <v>2000</v>
      </c>
      <c r="D229" s="1" t="s">
        <v>3983</v>
      </c>
      <c r="E229" s="1" t="s">
        <v>602</v>
      </c>
      <c r="F229" s="1" t="str">
        <f>VLOOKUP(Table7[[#This Row],[نام کارشناس دفتر فنی]],Table1[],3,0)</f>
        <v>کارشناس عمران،خدمات صنعتی و ترانسپورت</v>
      </c>
      <c r="G229" s="1" t="s">
        <v>63</v>
      </c>
      <c r="H229" s="1" t="str">
        <f>VLOOKUP(Table7[[#This Row],[نام شخص کارشناس نظارت]],Table1[],3,0)</f>
        <v>کارشناس عمران نظارت</v>
      </c>
      <c r="I229" s="1">
        <f>COUNTIF(Table2[کد سیستم],Table7[[#This Row],[کد سیستم]])</f>
        <v>1</v>
      </c>
    </row>
    <row r="230" spans="1:9" x14ac:dyDescent="0.25">
      <c r="A230" s="1">
        <v>229</v>
      </c>
      <c r="B230" s="1" t="s">
        <v>2002</v>
      </c>
      <c r="C230" s="1" t="s">
        <v>2002</v>
      </c>
      <c r="D230" s="1" t="s">
        <v>3983</v>
      </c>
      <c r="E230" s="1" t="s">
        <v>602</v>
      </c>
      <c r="F230" s="1" t="str">
        <f>VLOOKUP(Table7[[#This Row],[نام کارشناس دفتر فنی]],Table1[],3,0)</f>
        <v>کارشناس عمران،خدمات صنعتی و ترانسپورت</v>
      </c>
      <c r="G230" s="1" t="s">
        <v>63</v>
      </c>
      <c r="H230" s="1" t="str">
        <f>VLOOKUP(Table7[[#This Row],[نام شخص کارشناس نظارت]],Table1[],3,0)</f>
        <v>کارشناس عمران نظارت</v>
      </c>
      <c r="I230" s="1">
        <f>COUNTIF(Table2[کد سیستم],Table7[[#This Row],[کد سیستم]])</f>
        <v>1</v>
      </c>
    </row>
    <row r="231" spans="1:9" x14ac:dyDescent="0.25">
      <c r="A231" s="1">
        <v>230</v>
      </c>
      <c r="B231" s="1" t="s">
        <v>2004</v>
      </c>
      <c r="C231" s="1" t="s">
        <v>2004</v>
      </c>
      <c r="D231" s="1" t="s">
        <v>3983</v>
      </c>
      <c r="E231" s="1" t="s">
        <v>602</v>
      </c>
      <c r="F231" s="1" t="str">
        <f>VLOOKUP(Table7[[#This Row],[نام کارشناس دفتر فنی]],Table1[],3,0)</f>
        <v>کارشناس عمران،خدمات صنعتی و ترانسپورت</v>
      </c>
      <c r="G231" s="1" t="s">
        <v>63</v>
      </c>
      <c r="H231" s="1" t="str">
        <f>VLOOKUP(Table7[[#This Row],[نام شخص کارشناس نظارت]],Table1[],3,0)</f>
        <v>کارشناس عمران نظارت</v>
      </c>
      <c r="I231" s="1">
        <f>COUNTIF(Table2[کد سیستم],Table7[[#This Row],[کد سیستم]])</f>
        <v>1</v>
      </c>
    </row>
    <row r="232" spans="1:9" x14ac:dyDescent="0.25">
      <c r="A232" s="1">
        <v>231</v>
      </c>
      <c r="B232" s="1" t="s">
        <v>2006</v>
      </c>
      <c r="C232" s="1" t="s">
        <v>2006</v>
      </c>
      <c r="D232" s="1" t="s">
        <v>3983</v>
      </c>
      <c r="E232" s="1" t="s">
        <v>602</v>
      </c>
      <c r="F232" s="1" t="str">
        <f>VLOOKUP(Table7[[#This Row],[نام کارشناس دفتر فنی]],Table1[],3,0)</f>
        <v>کارشناس عمران،خدمات صنعتی و ترانسپورت</v>
      </c>
      <c r="G232" s="1" t="s">
        <v>63</v>
      </c>
      <c r="H232" s="1" t="str">
        <f>VLOOKUP(Table7[[#This Row],[نام شخص کارشناس نظارت]],Table1[],3,0)</f>
        <v>کارشناس عمران نظارت</v>
      </c>
      <c r="I232" s="1">
        <f>COUNTIF(Table2[کد سیستم],Table7[[#This Row],[کد سیستم]])</f>
        <v>1</v>
      </c>
    </row>
    <row r="233" spans="1:9" x14ac:dyDescent="0.25">
      <c r="A233" s="1">
        <v>232</v>
      </c>
      <c r="B233" s="1" t="s">
        <v>2008</v>
      </c>
      <c r="C233" s="1" t="s">
        <v>2008</v>
      </c>
      <c r="D233" s="1" t="s">
        <v>3983</v>
      </c>
      <c r="E233" s="1" t="s">
        <v>602</v>
      </c>
      <c r="F233" s="1" t="str">
        <f>VLOOKUP(Table7[[#This Row],[نام کارشناس دفتر فنی]],Table1[],3,0)</f>
        <v>کارشناس عمران،خدمات صنعتی و ترانسپورت</v>
      </c>
      <c r="G233" s="1" t="s">
        <v>63</v>
      </c>
      <c r="H233" s="1" t="str">
        <f>VLOOKUP(Table7[[#This Row],[نام شخص کارشناس نظارت]],Table1[],3,0)</f>
        <v>کارشناس عمران نظارت</v>
      </c>
      <c r="I233" s="1">
        <f>COUNTIF(Table2[کد سیستم],Table7[[#This Row],[کد سیستم]])</f>
        <v>1</v>
      </c>
    </row>
    <row r="234" spans="1:9" x14ac:dyDescent="0.25">
      <c r="A234" s="1">
        <v>233</v>
      </c>
      <c r="B234" s="1" t="s">
        <v>2010</v>
      </c>
      <c r="C234" s="1" t="s">
        <v>2010</v>
      </c>
      <c r="D234" s="1" t="s">
        <v>3983</v>
      </c>
      <c r="E234" s="1" t="s">
        <v>602</v>
      </c>
      <c r="F234" s="1" t="str">
        <f>VLOOKUP(Table7[[#This Row],[نام کارشناس دفتر فنی]],Table1[],3,0)</f>
        <v>کارشناس عمران،خدمات صنعتی و ترانسپورت</v>
      </c>
      <c r="G234" s="1" t="s">
        <v>63</v>
      </c>
      <c r="H234" s="1" t="str">
        <f>VLOOKUP(Table7[[#This Row],[نام شخص کارشناس نظارت]],Table1[],3,0)</f>
        <v>کارشناس عمران نظارت</v>
      </c>
      <c r="I234" s="1">
        <f>COUNTIF(Table2[کد سیستم],Table7[[#This Row],[کد سیستم]])</f>
        <v>1</v>
      </c>
    </row>
    <row r="235" spans="1:9" x14ac:dyDescent="0.25">
      <c r="A235" s="1">
        <v>234</v>
      </c>
      <c r="B235" s="1" t="s">
        <v>2012</v>
      </c>
      <c r="C235" s="1" t="s">
        <v>2012</v>
      </c>
      <c r="D235" s="1" t="s">
        <v>3983</v>
      </c>
      <c r="E235" s="1" t="s">
        <v>602</v>
      </c>
      <c r="F235" s="1" t="str">
        <f>VLOOKUP(Table7[[#This Row],[نام کارشناس دفتر فنی]],Table1[],3,0)</f>
        <v>کارشناس عمران،خدمات صنعتی و ترانسپورت</v>
      </c>
      <c r="G235" s="1" t="s">
        <v>63</v>
      </c>
      <c r="H235" s="1" t="str">
        <f>VLOOKUP(Table7[[#This Row],[نام شخص کارشناس نظارت]],Table1[],3,0)</f>
        <v>کارشناس عمران نظارت</v>
      </c>
      <c r="I235" s="1">
        <f>COUNTIF(Table2[کد سیستم],Table7[[#This Row],[کد سیستم]])</f>
        <v>1</v>
      </c>
    </row>
    <row r="236" spans="1:9" x14ac:dyDescent="0.25">
      <c r="A236" s="1">
        <v>235</v>
      </c>
      <c r="B236" s="1" t="s">
        <v>2014</v>
      </c>
      <c r="C236" s="1" t="s">
        <v>2014</v>
      </c>
      <c r="D236" s="1" t="s">
        <v>3983</v>
      </c>
      <c r="E236" s="1" t="s">
        <v>602</v>
      </c>
      <c r="F236" s="1" t="str">
        <f>VLOOKUP(Table7[[#This Row],[نام کارشناس دفتر فنی]],Table1[],3,0)</f>
        <v>کارشناس عمران،خدمات صنعتی و ترانسپورت</v>
      </c>
      <c r="G236" s="1" t="s">
        <v>63</v>
      </c>
      <c r="H236" s="1" t="str">
        <f>VLOOKUP(Table7[[#This Row],[نام شخص کارشناس نظارت]],Table1[],3,0)</f>
        <v>کارشناس عمران نظارت</v>
      </c>
      <c r="I236" s="1">
        <f>COUNTIF(Table2[کد سیستم],Table7[[#This Row],[کد سیستم]])</f>
        <v>1</v>
      </c>
    </row>
    <row r="237" spans="1:9" x14ac:dyDescent="0.25">
      <c r="A237" s="1">
        <v>236</v>
      </c>
      <c r="B237" s="1" t="s">
        <v>2016</v>
      </c>
      <c r="C237" s="1" t="s">
        <v>2016</v>
      </c>
      <c r="D237" s="1" t="s">
        <v>3983</v>
      </c>
      <c r="E237" s="1" t="s">
        <v>602</v>
      </c>
      <c r="F237" s="1" t="str">
        <f>VLOOKUP(Table7[[#This Row],[نام کارشناس دفتر فنی]],Table1[],3,0)</f>
        <v>کارشناس عمران،خدمات صنعتی و ترانسپورت</v>
      </c>
      <c r="G237" s="1" t="s">
        <v>63</v>
      </c>
      <c r="H237" s="1" t="str">
        <f>VLOOKUP(Table7[[#This Row],[نام شخص کارشناس نظارت]],Table1[],3,0)</f>
        <v>کارشناس عمران نظارت</v>
      </c>
      <c r="I237" s="1">
        <f>COUNTIF(Table2[کد سیستم],Table7[[#This Row],[کد سیستم]])</f>
        <v>1</v>
      </c>
    </row>
    <row r="238" spans="1:9" x14ac:dyDescent="0.25">
      <c r="A238" s="1">
        <v>237</v>
      </c>
      <c r="B238" s="1" t="s">
        <v>2018</v>
      </c>
      <c r="C238" s="1" t="s">
        <v>2018</v>
      </c>
      <c r="D238" s="1" t="s">
        <v>3983</v>
      </c>
      <c r="E238" s="1" t="s">
        <v>602</v>
      </c>
      <c r="F238" s="1" t="str">
        <f>VLOOKUP(Table7[[#This Row],[نام کارشناس دفتر فنی]],Table1[],3,0)</f>
        <v>کارشناس عمران،خدمات صنعتی و ترانسپورت</v>
      </c>
      <c r="G238" s="1" t="s">
        <v>63</v>
      </c>
      <c r="H238" s="1" t="str">
        <f>VLOOKUP(Table7[[#This Row],[نام شخص کارشناس نظارت]],Table1[],3,0)</f>
        <v>کارشناس عمران نظارت</v>
      </c>
      <c r="I238" s="1">
        <f>COUNTIF(Table2[کد سیستم],Table7[[#This Row],[کد سیستم]])</f>
        <v>1</v>
      </c>
    </row>
    <row r="239" spans="1:9" x14ac:dyDescent="0.25">
      <c r="A239" s="1">
        <v>238</v>
      </c>
      <c r="B239" s="1" t="s">
        <v>2020</v>
      </c>
      <c r="C239" s="1" t="s">
        <v>2020</v>
      </c>
      <c r="D239" s="1" t="s">
        <v>3983</v>
      </c>
      <c r="E239" s="1" t="s">
        <v>602</v>
      </c>
      <c r="F239" s="1" t="str">
        <f>VLOOKUP(Table7[[#This Row],[نام کارشناس دفتر فنی]],Table1[],3,0)</f>
        <v>کارشناس عمران،خدمات صنعتی و ترانسپورت</v>
      </c>
      <c r="G239" s="1" t="s">
        <v>63</v>
      </c>
      <c r="H239" s="1" t="str">
        <f>VLOOKUP(Table7[[#This Row],[نام شخص کارشناس نظارت]],Table1[],3,0)</f>
        <v>کارشناس عمران نظارت</v>
      </c>
      <c r="I239" s="1">
        <f>COUNTIF(Table2[کد سیستم],Table7[[#This Row],[کد سیستم]])</f>
        <v>1</v>
      </c>
    </row>
    <row r="240" spans="1:9" x14ac:dyDescent="0.25">
      <c r="A240" s="1">
        <v>239</v>
      </c>
      <c r="B240" s="1" t="s">
        <v>2022</v>
      </c>
      <c r="C240" s="1" t="s">
        <v>2022</v>
      </c>
      <c r="D240" s="1" t="s">
        <v>3983</v>
      </c>
      <c r="E240" s="1" t="s">
        <v>602</v>
      </c>
      <c r="F240" s="1" t="str">
        <f>VLOOKUP(Table7[[#This Row],[نام کارشناس دفتر فنی]],Table1[],3,0)</f>
        <v>کارشناس عمران،خدمات صنعتی و ترانسپورت</v>
      </c>
      <c r="G240" s="1" t="s">
        <v>63</v>
      </c>
      <c r="H240" s="1" t="str">
        <f>VLOOKUP(Table7[[#This Row],[نام شخص کارشناس نظارت]],Table1[],3,0)</f>
        <v>کارشناس عمران نظارت</v>
      </c>
      <c r="I240" s="1">
        <f>COUNTIF(Table2[کد سیستم],Table7[[#This Row],[کد سیستم]])</f>
        <v>1</v>
      </c>
    </row>
    <row r="241" spans="1:9" x14ac:dyDescent="0.25">
      <c r="A241" s="1">
        <v>240</v>
      </c>
      <c r="B241" s="1" t="s">
        <v>2024</v>
      </c>
      <c r="C241" s="1" t="s">
        <v>2024</v>
      </c>
      <c r="D241" s="1" t="s">
        <v>3983</v>
      </c>
      <c r="E241" s="1" t="s">
        <v>602</v>
      </c>
      <c r="F241" s="1" t="str">
        <f>VLOOKUP(Table7[[#This Row],[نام کارشناس دفتر فنی]],Table1[],3,0)</f>
        <v>کارشناس عمران،خدمات صنعتی و ترانسپورت</v>
      </c>
      <c r="G241" s="1" t="s">
        <v>63</v>
      </c>
      <c r="H241" s="1" t="str">
        <f>VLOOKUP(Table7[[#This Row],[نام شخص کارشناس نظارت]],Table1[],3,0)</f>
        <v>کارشناس عمران نظارت</v>
      </c>
      <c r="I241" s="1">
        <f>COUNTIF(Table2[کد سیستم],Table7[[#This Row],[کد سیستم]])</f>
        <v>1</v>
      </c>
    </row>
    <row r="242" spans="1:9" x14ac:dyDescent="0.25">
      <c r="A242" s="1">
        <v>241</v>
      </c>
      <c r="B242" s="1" t="s">
        <v>2026</v>
      </c>
      <c r="C242" s="1" t="s">
        <v>2026</v>
      </c>
      <c r="D242" s="1" t="s">
        <v>3983</v>
      </c>
      <c r="E242" s="1" t="s">
        <v>602</v>
      </c>
      <c r="F242" s="1" t="str">
        <f>VLOOKUP(Table7[[#This Row],[نام کارشناس دفتر فنی]],Table1[],3,0)</f>
        <v>کارشناس عمران،خدمات صنعتی و ترانسپورت</v>
      </c>
      <c r="G242" s="1" t="s">
        <v>63</v>
      </c>
      <c r="H242" s="1" t="str">
        <f>VLOOKUP(Table7[[#This Row],[نام شخص کارشناس نظارت]],Table1[],3,0)</f>
        <v>کارشناس عمران نظارت</v>
      </c>
      <c r="I242" s="1">
        <f>COUNTIF(Table2[کد سیستم],Table7[[#This Row],[کد سیستم]])</f>
        <v>1</v>
      </c>
    </row>
    <row r="243" spans="1:9" x14ac:dyDescent="0.25">
      <c r="A243" s="1">
        <v>242</v>
      </c>
      <c r="B243" s="1" t="s">
        <v>2028</v>
      </c>
      <c r="C243" s="1" t="s">
        <v>2028</v>
      </c>
      <c r="D243" s="1" t="s">
        <v>3983</v>
      </c>
      <c r="E243" s="1" t="s">
        <v>602</v>
      </c>
      <c r="F243" s="1" t="str">
        <f>VLOOKUP(Table7[[#This Row],[نام کارشناس دفتر فنی]],Table1[],3,0)</f>
        <v>کارشناس عمران،خدمات صنعتی و ترانسپورت</v>
      </c>
      <c r="G243" s="1" t="s">
        <v>63</v>
      </c>
      <c r="H243" s="1" t="str">
        <f>VLOOKUP(Table7[[#This Row],[نام شخص کارشناس نظارت]],Table1[],3,0)</f>
        <v>کارشناس عمران نظارت</v>
      </c>
      <c r="I243" s="1">
        <f>COUNTIF(Table2[کد سیستم],Table7[[#This Row],[کد سیستم]])</f>
        <v>1</v>
      </c>
    </row>
    <row r="244" spans="1:9" x14ac:dyDescent="0.25">
      <c r="A244" s="1">
        <v>243</v>
      </c>
      <c r="B244" s="1" t="s">
        <v>2030</v>
      </c>
      <c r="C244" s="1" t="s">
        <v>2030</v>
      </c>
      <c r="D244" s="1" t="s">
        <v>3983</v>
      </c>
      <c r="E244" s="1" t="s">
        <v>602</v>
      </c>
      <c r="F244" s="1" t="str">
        <f>VLOOKUP(Table7[[#This Row],[نام کارشناس دفتر فنی]],Table1[],3,0)</f>
        <v>کارشناس عمران،خدمات صنعتی و ترانسپورت</v>
      </c>
      <c r="G244" s="1" t="s">
        <v>63</v>
      </c>
      <c r="H244" s="1" t="str">
        <f>VLOOKUP(Table7[[#This Row],[نام شخص کارشناس نظارت]],Table1[],3,0)</f>
        <v>کارشناس عمران نظارت</v>
      </c>
      <c r="I244" s="1">
        <f>COUNTIF(Table2[کد سیستم],Table7[[#This Row],[کد سیستم]])</f>
        <v>1</v>
      </c>
    </row>
    <row r="245" spans="1:9" x14ac:dyDescent="0.25">
      <c r="A245" s="1">
        <v>244</v>
      </c>
      <c r="B245" s="1" t="s">
        <v>2032</v>
      </c>
      <c r="C245" s="1" t="s">
        <v>2032</v>
      </c>
      <c r="D245" s="1" t="s">
        <v>3983</v>
      </c>
      <c r="E245" s="1" t="s">
        <v>602</v>
      </c>
      <c r="F245" s="1" t="str">
        <f>VLOOKUP(Table7[[#This Row],[نام کارشناس دفتر فنی]],Table1[],3,0)</f>
        <v>کارشناس عمران،خدمات صنعتی و ترانسپورت</v>
      </c>
      <c r="G245" s="1" t="s">
        <v>63</v>
      </c>
      <c r="H245" s="1" t="str">
        <f>VLOOKUP(Table7[[#This Row],[نام شخص کارشناس نظارت]],Table1[],3,0)</f>
        <v>کارشناس عمران نظارت</v>
      </c>
      <c r="I245" s="1">
        <f>COUNTIF(Table2[کد سیستم],Table7[[#This Row],[کد سیستم]])</f>
        <v>1</v>
      </c>
    </row>
    <row r="246" spans="1:9" x14ac:dyDescent="0.25">
      <c r="A246" s="1">
        <v>245</v>
      </c>
      <c r="B246" s="1" t="s">
        <v>2034</v>
      </c>
      <c r="C246" s="1" t="s">
        <v>2034</v>
      </c>
      <c r="D246" s="1" t="s">
        <v>3983</v>
      </c>
      <c r="E246" s="1" t="s">
        <v>602</v>
      </c>
      <c r="F246" s="1" t="str">
        <f>VLOOKUP(Table7[[#This Row],[نام کارشناس دفتر فنی]],Table1[],3,0)</f>
        <v>کارشناس عمران،خدمات صنعتی و ترانسپورت</v>
      </c>
      <c r="G246" s="1" t="s">
        <v>63</v>
      </c>
      <c r="H246" s="1" t="str">
        <f>VLOOKUP(Table7[[#This Row],[نام شخص کارشناس نظارت]],Table1[],3,0)</f>
        <v>کارشناس عمران نظارت</v>
      </c>
      <c r="I246" s="1">
        <f>COUNTIF(Table2[کد سیستم],Table7[[#This Row],[کد سیستم]])</f>
        <v>1</v>
      </c>
    </row>
    <row r="247" spans="1:9" x14ac:dyDescent="0.25">
      <c r="A247" s="1">
        <v>246</v>
      </c>
      <c r="B247" s="1" t="s">
        <v>2036</v>
      </c>
      <c r="C247" s="1" t="s">
        <v>2036</v>
      </c>
      <c r="D247" s="1" t="s">
        <v>3983</v>
      </c>
      <c r="E247" s="1" t="s">
        <v>602</v>
      </c>
      <c r="F247" s="1" t="str">
        <f>VLOOKUP(Table7[[#This Row],[نام کارشناس دفتر فنی]],Table1[],3,0)</f>
        <v>کارشناس عمران،خدمات صنعتی و ترانسپورت</v>
      </c>
      <c r="G247" s="1" t="s">
        <v>63</v>
      </c>
      <c r="H247" s="1" t="str">
        <f>VLOOKUP(Table7[[#This Row],[نام شخص کارشناس نظارت]],Table1[],3,0)</f>
        <v>کارشناس عمران نظارت</v>
      </c>
      <c r="I247" s="1">
        <f>COUNTIF(Table2[کد سیستم],Table7[[#This Row],[کد سیستم]])</f>
        <v>1</v>
      </c>
    </row>
    <row r="248" spans="1:9" x14ac:dyDescent="0.25">
      <c r="A248" s="1">
        <v>247</v>
      </c>
      <c r="B248" s="1" t="s">
        <v>2038</v>
      </c>
      <c r="C248" s="1" t="s">
        <v>2038</v>
      </c>
      <c r="D248" s="1" t="s">
        <v>3983</v>
      </c>
      <c r="E248" s="1" t="s">
        <v>602</v>
      </c>
      <c r="F248" s="1" t="str">
        <f>VLOOKUP(Table7[[#This Row],[نام کارشناس دفتر فنی]],Table1[],3,0)</f>
        <v>کارشناس عمران،خدمات صنعتی و ترانسپورت</v>
      </c>
      <c r="G248" s="1" t="s">
        <v>63</v>
      </c>
      <c r="H248" s="1" t="str">
        <f>VLOOKUP(Table7[[#This Row],[نام شخص کارشناس نظارت]],Table1[],3,0)</f>
        <v>کارشناس عمران نظارت</v>
      </c>
      <c r="I248" s="1">
        <f>COUNTIF(Table2[کد سیستم],Table7[[#This Row],[کد سیستم]])</f>
        <v>1</v>
      </c>
    </row>
    <row r="249" spans="1:9" x14ac:dyDescent="0.25">
      <c r="A249" s="1">
        <v>248</v>
      </c>
      <c r="B249" s="1" t="s">
        <v>2040</v>
      </c>
      <c r="C249" s="1" t="s">
        <v>2040</v>
      </c>
      <c r="D249" s="1" t="s">
        <v>3983</v>
      </c>
      <c r="E249" s="1" t="s">
        <v>602</v>
      </c>
      <c r="F249" s="1" t="str">
        <f>VLOOKUP(Table7[[#This Row],[نام کارشناس دفتر فنی]],Table1[],3,0)</f>
        <v>کارشناس عمران،خدمات صنعتی و ترانسپورت</v>
      </c>
      <c r="G249" s="1" t="s">
        <v>63</v>
      </c>
      <c r="H249" s="1" t="str">
        <f>VLOOKUP(Table7[[#This Row],[نام شخص کارشناس نظارت]],Table1[],3,0)</f>
        <v>کارشناس عمران نظارت</v>
      </c>
      <c r="I249" s="1">
        <f>COUNTIF(Table2[کد سیستم],Table7[[#This Row],[کد سیستم]])</f>
        <v>1</v>
      </c>
    </row>
    <row r="250" spans="1:9" x14ac:dyDescent="0.25">
      <c r="A250" s="1">
        <v>249</v>
      </c>
      <c r="B250" s="1" t="s">
        <v>2042</v>
      </c>
      <c r="C250" s="1" t="s">
        <v>2042</v>
      </c>
      <c r="D250" s="1" t="s">
        <v>3983</v>
      </c>
      <c r="E250" s="1" t="s">
        <v>602</v>
      </c>
      <c r="F250" s="1" t="str">
        <f>VLOOKUP(Table7[[#This Row],[نام کارشناس دفتر فنی]],Table1[],3,0)</f>
        <v>کارشناس عمران،خدمات صنعتی و ترانسپورت</v>
      </c>
      <c r="G250" s="1" t="s">
        <v>63</v>
      </c>
      <c r="H250" s="1" t="str">
        <f>VLOOKUP(Table7[[#This Row],[نام شخص کارشناس نظارت]],Table1[],3,0)</f>
        <v>کارشناس عمران نظارت</v>
      </c>
      <c r="I250" s="1">
        <f>COUNTIF(Table2[کد سیستم],Table7[[#This Row],[کد سیستم]])</f>
        <v>1</v>
      </c>
    </row>
    <row r="251" spans="1:9" x14ac:dyDescent="0.25">
      <c r="A251" s="1">
        <v>250</v>
      </c>
      <c r="B251" s="1" t="s">
        <v>2044</v>
      </c>
      <c r="C251" s="1" t="s">
        <v>2044</v>
      </c>
      <c r="D251" s="1" t="s">
        <v>3983</v>
      </c>
      <c r="E251" s="1" t="s">
        <v>602</v>
      </c>
      <c r="F251" s="1" t="str">
        <f>VLOOKUP(Table7[[#This Row],[نام کارشناس دفتر فنی]],Table1[],3,0)</f>
        <v>کارشناس عمران،خدمات صنعتی و ترانسپورت</v>
      </c>
      <c r="G251" s="1" t="s">
        <v>63</v>
      </c>
      <c r="H251" s="1" t="str">
        <f>VLOOKUP(Table7[[#This Row],[نام شخص کارشناس نظارت]],Table1[],3,0)</f>
        <v>کارشناس عمران نظارت</v>
      </c>
      <c r="I251" s="1">
        <f>COUNTIF(Table2[کد سیستم],Table7[[#This Row],[کد سیستم]])</f>
        <v>1</v>
      </c>
    </row>
    <row r="252" spans="1:9" x14ac:dyDescent="0.25">
      <c r="A252" s="1">
        <v>251</v>
      </c>
      <c r="B252" s="1" t="s">
        <v>2046</v>
      </c>
      <c r="C252" s="1" t="s">
        <v>2046</v>
      </c>
      <c r="D252" s="1" t="s">
        <v>3983</v>
      </c>
      <c r="E252" s="1" t="s">
        <v>602</v>
      </c>
      <c r="F252" s="1" t="str">
        <f>VLOOKUP(Table7[[#This Row],[نام کارشناس دفتر فنی]],Table1[],3,0)</f>
        <v>کارشناس عمران،خدمات صنعتی و ترانسپورت</v>
      </c>
      <c r="G252" s="1" t="s">
        <v>63</v>
      </c>
      <c r="H252" s="1" t="str">
        <f>VLOOKUP(Table7[[#This Row],[نام شخص کارشناس نظارت]],Table1[],3,0)</f>
        <v>کارشناس عمران نظارت</v>
      </c>
      <c r="I252" s="1">
        <f>COUNTIF(Table2[کد سیستم],Table7[[#This Row],[کد سیستم]])</f>
        <v>1</v>
      </c>
    </row>
    <row r="253" spans="1:9" x14ac:dyDescent="0.25">
      <c r="A253" s="1">
        <v>252</v>
      </c>
      <c r="B253" s="1" t="s">
        <v>2048</v>
      </c>
      <c r="C253" s="1" t="s">
        <v>2048</v>
      </c>
      <c r="D253" s="1" t="s">
        <v>3983</v>
      </c>
      <c r="E253" s="1" t="s">
        <v>602</v>
      </c>
      <c r="F253" s="1" t="str">
        <f>VLOOKUP(Table7[[#This Row],[نام کارشناس دفتر فنی]],Table1[],3,0)</f>
        <v>کارشناس عمران،خدمات صنعتی و ترانسپورت</v>
      </c>
      <c r="G253" s="1" t="s">
        <v>63</v>
      </c>
      <c r="H253" s="1" t="str">
        <f>VLOOKUP(Table7[[#This Row],[نام شخص کارشناس نظارت]],Table1[],3,0)</f>
        <v>کارشناس عمران نظارت</v>
      </c>
      <c r="I253" s="1">
        <f>COUNTIF(Table2[کد سیستم],Table7[[#This Row],[کد سیستم]])</f>
        <v>1</v>
      </c>
    </row>
    <row r="254" spans="1:9" x14ac:dyDescent="0.25">
      <c r="A254" s="1">
        <v>253</v>
      </c>
      <c r="B254" s="1" t="s">
        <v>2050</v>
      </c>
      <c r="C254" s="1" t="s">
        <v>2050</v>
      </c>
      <c r="D254" s="1" t="s">
        <v>3983</v>
      </c>
      <c r="E254" s="1" t="s">
        <v>602</v>
      </c>
      <c r="F254" s="1" t="str">
        <f>VLOOKUP(Table7[[#This Row],[نام کارشناس دفتر فنی]],Table1[],3,0)</f>
        <v>کارشناس عمران،خدمات صنعتی و ترانسپورت</v>
      </c>
      <c r="G254" s="1" t="s">
        <v>63</v>
      </c>
      <c r="H254" s="1" t="str">
        <f>VLOOKUP(Table7[[#This Row],[نام شخص کارشناس نظارت]],Table1[],3,0)</f>
        <v>کارشناس عمران نظارت</v>
      </c>
      <c r="I254" s="1">
        <f>COUNTIF(Table2[کد سیستم],Table7[[#This Row],[کد سیستم]])</f>
        <v>1</v>
      </c>
    </row>
    <row r="255" spans="1:9" x14ac:dyDescent="0.25">
      <c r="A255" s="1">
        <v>254</v>
      </c>
      <c r="B255" s="1" t="s">
        <v>2052</v>
      </c>
      <c r="C255" s="1" t="s">
        <v>2052</v>
      </c>
      <c r="D255" s="1" t="s">
        <v>3983</v>
      </c>
      <c r="E255" s="1" t="s">
        <v>602</v>
      </c>
      <c r="F255" s="1" t="str">
        <f>VLOOKUP(Table7[[#This Row],[نام کارشناس دفتر فنی]],Table1[],3,0)</f>
        <v>کارشناس عمران،خدمات صنعتی و ترانسپورت</v>
      </c>
      <c r="G255" s="1" t="s">
        <v>63</v>
      </c>
      <c r="H255" s="1" t="str">
        <f>VLOOKUP(Table7[[#This Row],[نام شخص کارشناس نظارت]],Table1[],3,0)</f>
        <v>کارشناس عمران نظارت</v>
      </c>
      <c r="I255" s="1">
        <f>COUNTIF(Table2[کد سیستم],Table7[[#This Row],[کد سیستم]])</f>
        <v>1</v>
      </c>
    </row>
    <row r="256" spans="1:9" x14ac:dyDescent="0.25">
      <c r="A256" s="1">
        <v>255</v>
      </c>
      <c r="B256" s="1" t="s">
        <v>2054</v>
      </c>
      <c r="C256" s="1" t="s">
        <v>2054</v>
      </c>
      <c r="D256" s="1" t="s">
        <v>3983</v>
      </c>
      <c r="E256" s="1" t="s">
        <v>602</v>
      </c>
      <c r="F256" s="1" t="str">
        <f>VLOOKUP(Table7[[#This Row],[نام کارشناس دفتر فنی]],Table1[],3,0)</f>
        <v>کارشناس عمران،خدمات صنعتی و ترانسپورت</v>
      </c>
      <c r="G256" s="1" t="s">
        <v>63</v>
      </c>
      <c r="H256" s="1" t="str">
        <f>VLOOKUP(Table7[[#This Row],[نام شخص کارشناس نظارت]],Table1[],3,0)</f>
        <v>کارشناس عمران نظارت</v>
      </c>
      <c r="I256" s="1">
        <f>COUNTIF(Table2[کد سیستم],Table7[[#This Row],[کد سیستم]])</f>
        <v>1</v>
      </c>
    </row>
    <row r="257" spans="1:9" x14ac:dyDescent="0.25">
      <c r="A257" s="1">
        <v>256</v>
      </c>
      <c r="B257" s="1" t="s">
        <v>2056</v>
      </c>
      <c r="C257" s="1" t="s">
        <v>2056</v>
      </c>
      <c r="D257" s="1" t="s">
        <v>3983</v>
      </c>
      <c r="E257" s="1" t="s">
        <v>602</v>
      </c>
      <c r="F257" s="1" t="str">
        <f>VLOOKUP(Table7[[#This Row],[نام کارشناس دفتر فنی]],Table1[],3,0)</f>
        <v>کارشناس عمران،خدمات صنعتی و ترانسپورت</v>
      </c>
      <c r="G257" s="1" t="s">
        <v>63</v>
      </c>
      <c r="H257" s="1" t="str">
        <f>VLOOKUP(Table7[[#This Row],[نام شخص کارشناس نظارت]],Table1[],3,0)</f>
        <v>کارشناس عمران نظارت</v>
      </c>
      <c r="I257" s="1">
        <f>COUNTIF(Table2[کد سیستم],Table7[[#This Row],[کد سیستم]])</f>
        <v>1</v>
      </c>
    </row>
    <row r="258" spans="1:9" x14ac:dyDescent="0.25">
      <c r="A258" s="1">
        <v>257</v>
      </c>
      <c r="B258" s="1" t="s">
        <v>2058</v>
      </c>
      <c r="C258" s="1" t="s">
        <v>2058</v>
      </c>
      <c r="D258" s="1" t="s">
        <v>3983</v>
      </c>
      <c r="E258" s="1" t="s">
        <v>602</v>
      </c>
      <c r="F258" s="1" t="str">
        <f>VLOOKUP(Table7[[#This Row],[نام کارشناس دفتر فنی]],Table1[],3,0)</f>
        <v>کارشناس عمران،خدمات صنعتی و ترانسپورت</v>
      </c>
      <c r="G258" s="1" t="s">
        <v>63</v>
      </c>
      <c r="H258" s="1" t="str">
        <f>VLOOKUP(Table7[[#This Row],[نام شخص کارشناس نظارت]],Table1[],3,0)</f>
        <v>کارشناس عمران نظارت</v>
      </c>
      <c r="I258" s="1">
        <f>COUNTIF(Table2[کد سیستم],Table7[[#This Row],[کد سیستم]])</f>
        <v>1</v>
      </c>
    </row>
    <row r="259" spans="1:9" x14ac:dyDescent="0.25">
      <c r="A259" s="1">
        <v>258</v>
      </c>
      <c r="B259" s="1" t="s">
        <v>2060</v>
      </c>
      <c r="C259" s="1" t="s">
        <v>2060</v>
      </c>
      <c r="D259" s="1" t="s">
        <v>3983</v>
      </c>
      <c r="E259" s="1" t="s">
        <v>602</v>
      </c>
      <c r="F259" s="1" t="str">
        <f>VLOOKUP(Table7[[#This Row],[نام کارشناس دفتر فنی]],Table1[],3,0)</f>
        <v>کارشناس عمران،خدمات صنعتی و ترانسپورت</v>
      </c>
      <c r="G259" s="1" t="s">
        <v>63</v>
      </c>
      <c r="H259" s="1" t="str">
        <f>VLOOKUP(Table7[[#This Row],[نام شخص کارشناس نظارت]],Table1[],3,0)</f>
        <v>کارشناس عمران نظارت</v>
      </c>
      <c r="I259" s="1">
        <f>COUNTIF(Table2[کد سیستم],Table7[[#This Row],[کد سیستم]])</f>
        <v>1</v>
      </c>
    </row>
    <row r="260" spans="1:9" x14ac:dyDescent="0.25">
      <c r="A260" s="1">
        <v>259</v>
      </c>
      <c r="B260" s="1" t="s">
        <v>2062</v>
      </c>
      <c r="C260" s="1" t="s">
        <v>2062</v>
      </c>
      <c r="D260" s="1" t="s">
        <v>3983</v>
      </c>
      <c r="E260" s="1" t="s">
        <v>602</v>
      </c>
      <c r="F260" s="1" t="str">
        <f>VLOOKUP(Table7[[#This Row],[نام کارشناس دفتر فنی]],Table1[],3,0)</f>
        <v>کارشناس عمران،خدمات صنعتی و ترانسپورت</v>
      </c>
      <c r="G260" s="1" t="s">
        <v>63</v>
      </c>
      <c r="H260" s="1" t="str">
        <f>VLOOKUP(Table7[[#This Row],[نام شخص کارشناس نظارت]],Table1[],3,0)</f>
        <v>کارشناس عمران نظارت</v>
      </c>
      <c r="I260" s="1">
        <f>COUNTIF(Table2[کد سیستم],Table7[[#This Row],[کد سیستم]])</f>
        <v>1</v>
      </c>
    </row>
    <row r="261" spans="1:9" x14ac:dyDescent="0.25">
      <c r="A261" s="1">
        <v>260</v>
      </c>
      <c r="B261" s="1" t="s">
        <v>2064</v>
      </c>
      <c r="C261" s="1" t="s">
        <v>2064</v>
      </c>
      <c r="D261" s="1" t="s">
        <v>3983</v>
      </c>
      <c r="E261" s="1" t="s">
        <v>602</v>
      </c>
      <c r="F261" s="1" t="str">
        <f>VLOOKUP(Table7[[#This Row],[نام کارشناس دفتر فنی]],Table1[],3,0)</f>
        <v>کارشناس عمران،خدمات صنعتی و ترانسپورت</v>
      </c>
      <c r="G261" s="1" t="s">
        <v>63</v>
      </c>
      <c r="H261" s="1" t="str">
        <f>VLOOKUP(Table7[[#This Row],[نام شخص کارشناس نظارت]],Table1[],3,0)</f>
        <v>کارشناس عمران نظارت</v>
      </c>
      <c r="I261" s="1">
        <f>COUNTIF(Table2[کد سیستم],Table7[[#This Row],[کد سیستم]])</f>
        <v>1</v>
      </c>
    </row>
    <row r="262" spans="1:9" x14ac:dyDescent="0.25">
      <c r="A262" s="1">
        <v>261</v>
      </c>
      <c r="B262" s="1" t="s">
        <v>2066</v>
      </c>
      <c r="C262" s="1" t="s">
        <v>2066</v>
      </c>
      <c r="D262" s="1" t="s">
        <v>3983</v>
      </c>
      <c r="E262" s="1" t="s">
        <v>602</v>
      </c>
      <c r="F262" s="1" t="str">
        <f>VLOOKUP(Table7[[#This Row],[نام کارشناس دفتر فنی]],Table1[],3,0)</f>
        <v>کارشناس عمران،خدمات صنعتی و ترانسپورت</v>
      </c>
      <c r="G262" s="1" t="s">
        <v>63</v>
      </c>
      <c r="H262" s="1" t="str">
        <f>VLOOKUP(Table7[[#This Row],[نام شخص کارشناس نظارت]],Table1[],3,0)</f>
        <v>کارشناس عمران نظارت</v>
      </c>
      <c r="I262" s="1">
        <f>COUNTIF(Table2[کد سیستم],Table7[[#This Row],[کد سیستم]])</f>
        <v>1</v>
      </c>
    </row>
    <row r="263" spans="1:9" x14ac:dyDescent="0.25">
      <c r="A263" s="1">
        <v>262</v>
      </c>
      <c r="B263" s="1" t="s">
        <v>2068</v>
      </c>
      <c r="C263" s="1" t="s">
        <v>2068</v>
      </c>
      <c r="D263" s="1" t="s">
        <v>3983</v>
      </c>
      <c r="E263" s="1" t="s">
        <v>602</v>
      </c>
      <c r="F263" s="1" t="str">
        <f>VLOOKUP(Table7[[#This Row],[نام کارشناس دفتر فنی]],Table1[],3,0)</f>
        <v>کارشناس عمران،خدمات صنعتی و ترانسپورت</v>
      </c>
      <c r="G263" s="1" t="s">
        <v>63</v>
      </c>
      <c r="H263" s="1" t="str">
        <f>VLOOKUP(Table7[[#This Row],[نام شخص کارشناس نظارت]],Table1[],3,0)</f>
        <v>کارشناس عمران نظارت</v>
      </c>
      <c r="I263" s="1">
        <f>COUNTIF(Table2[کد سیستم],Table7[[#This Row],[کد سیستم]])</f>
        <v>1</v>
      </c>
    </row>
    <row r="264" spans="1:9" x14ac:dyDescent="0.25">
      <c r="A264" s="1">
        <v>263</v>
      </c>
      <c r="B264" s="1" t="s">
        <v>2070</v>
      </c>
      <c r="C264" s="1" t="s">
        <v>2070</v>
      </c>
      <c r="D264" s="1" t="s">
        <v>3983</v>
      </c>
      <c r="E264" s="1" t="s">
        <v>602</v>
      </c>
      <c r="F264" s="1" t="str">
        <f>VLOOKUP(Table7[[#This Row],[نام کارشناس دفتر فنی]],Table1[],3,0)</f>
        <v>کارشناس عمران،خدمات صنعتی و ترانسپورت</v>
      </c>
      <c r="G264" s="1" t="s">
        <v>63</v>
      </c>
      <c r="H264" s="1" t="str">
        <f>VLOOKUP(Table7[[#This Row],[نام شخص کارشناس نظارت]],Table1[],3,0)</f>
        <v>کارشناس عمران نظارت</v>
      </c>
      <c r="I264" s="1">
        <f>COUNTIF(Table2[کد سیستم],Table7[[#This Row],[کد سیستم]])</f>
        <v>1</v>
      </c>
    </row>
    <row r="265" spans="1:9" x14ac:dyDescent="0.25">
      <c r="A265" s="1">
        <v>264</v>
      </c>
      <c r="B265" s="1" t="s">
        <v>2072</v>
      </c>
      <c r="C265" s="1" t="s">
        <v>2072</v>
      </c>
      <c r="D265" s="1" t="s">
        <v>3983</v>
      </c>
      <c r="E265" s="1" t="s">
        <v>602</v>
      </c>
      <c r="F265" s="1" t="str">
        <f>VLOOKUP(Table7[[#This Row],[نام کارشناس دفتر فنی]],Table1[],3,0)</f>
        <v>کارشناس عمران،خدمات صنعتی و ترانسپورت</v>
      </c>
      <c r="G265" s="1" t="s">
        <v>63</v>
      </c>
      <c r="H265" s="1" t="str">
        <f>VLOOKUP(Table7[[#This Row],[نام شخص کارشناس نظارت]],Table1[],3,0)</f>
        <v>کارشناس عمران نظارت</v>
      </c>
      <c r="I265" s="1">
        <f>COUNTIF(Table2[کد سیستم],Table7[[#This Row],[کد سیستم]])</f>
        <v>1</v>
      </c>
    </row>
    <row r="266" spans="1:9" x14ac:dyDescent="0.25">
      <c r="A266" s="1">
        <v>265</v>
      </c>
      <c r="B266" s="1" t="s">
        <v>2074</v>
      </c>
      <c r="C266" s="1" t="s">
        <v>2074</v>
      </c>
      <c r="D266" s="1" t="s">
        <v>3983</v>
      </c>
      <c r="E266" s="1" t="s">
        <v>602</v>
      </c>
      <c r="F266" s="1" t="str">
        <f>VLOOKUP(Table7[[#This Row],[نام کارشناس دفتر فنی]],Table1[],3,0)</f>
        <v>کارشناس عمران،خدمات صنعتی و ترانسپورت</v>
      </c>
      <c r="G266" s="1" t="s">
        <v>63</v>
      </c>
      <c r="H266" s="1" t="str">
        <f>VLOOKUP(Table7[[#This Row],[نام شخص کارشناس نظارت]],Table1[],3,0)</f>
        <v>کارشناس عمران نظارت</v>
      </c>
      <c r="I266" s="1">
        <f>COUNTIF(Table2[کد سیستم],Table7[[#This Row],[کد سیستم]])</f>
        <v>1</v>
      </c>
    </row>
    <row r="267" spans="1:9" x14ac:dyDescent="0.25">
      <c r="A267" s="1">
        <v>266</v>
      </c>
      <c r="B267" s="1" t="s">
        <v>2076</v>
      </c>
      <c r="C267" s="1" t="s">
        <v>2076</v>
      </c>
      <c r="D267" s="1" t="s">
        <v>3983</v>
      </c>
      <c r="E267" s="1" t="s">
        <v>602</v>
      </c>
      <c r="F267" s="1" t="str">
        <f>VLOOKUP(Table7[[#This Row],[نام کارشناس دفتر فنی]],Table1[],3,0)</f>
        <v>کارشناس عمران،خدمات صنعتی و ترانسپورت</v>
      </c>
      <c r="G267" s="1" t="s">
        <v>63</v>
      </c>
      <c r="H267" s="1" t="str">
        <f>VLOOKUP(Table7[[#This Row],[نام شخص کارشناس نظارت]],Table1[],3,0)</f>
        <v>کارشناس عمران نظارت</v>
      </c>
      <c r="I267" s="1">
        <f>COUNTIF(Table2[کد سیستم],Table7[[#This Row],[کد سیستم]])</f>
        <v>1</v>
      </c>
    </row>
    <row r="268" spans="1:9" x14ac:dyDescent="0.25">
      <c r="A268" s="1">
        <v>267</v>
      </c>
      <c r="B268" s="1" t="s">
        <v>2078</v>
      </c>
      <c r="C268" s="1" t="s">
        <v>2078</v>
      </c>
      <c r="D268" s="1" t="s">
        <v>3983</v>
      </c>
      <c r="E268" s="1" t="s">
        <v>602</v>
      </c>
      <c r="F268" s="1" t="str">
        <f>VLOOKUP(Table7[[#This Row],[نام کارشناس دفتر فنی]],Table1[],3,0)</f>
        <v>کارشناس عمران،خدمات صنعتی و ترانسپورت</v>
      </c>
      <c r="G268" s="1" t="s">
        <v>63</v>
      </c>
      <c r="H268" s="1" t="str">
        <f>VLOOKUP(Table7[[#This Row],[نام شخص کارشناس نظارت]],Table1[],3,0)</f>
        <v>کارشناس عمران نظارت</v>
      </c>
      <c r="I268" s="1">
        <f>COUNTIF(Table2[کد سیستم],Table7[[#This Row],[کد سیستم]])</f>
        <v>1</v>
      </c>
    </row>
    <row r="269" spans="1:9" x14ac:dyDescent="0.25">
      <c r="A269" s="1">
        <v>268</v>
      </c>
      <c r="B269" s="1" t="s">
        <v>2080</v>
      </c>
      <c r="C269" s="1" t="s">
        <v>2080</v>
      </c>
      <c r="D269" s="1" t="s">
        <v>3983</v>
      </c>
      <c r="E269" s="1" t="s">
        <v>602</v>
      </c>
      <c r="F269" s="1" t="str">
        <f>VLOOKUP(Table7[[#This Row],[نام کارشناس دفتر فنی]],Table1[],3,0)</f>
        <v>کارشناس عمران،خدمات صنعتی و ترانسپورت</v>
      </c>
      <c r="G269" s="1" t="s">
        <v>63</v>
      </c>
      <c r="H269" s="1" t="str">
        <f>VLOOKUP(Table7[[#This Row],[نام شخص کارشناس نظارت]],Table1[],3,0)</f>
        <v>کارشناس عمران نظارت</v>
      </c>
      <c r="I269" s="1">
        <f>COUNTIF(Table2[کد سیستم],Table7[[#This Row],[کد سیستم]])</f>
        <v>1</v>
      </c>
    </row>
    <row r="270" spans="1:9" x14ac:dyDescent="0.25">
      <c r="A270" s="1">
        <v>269</v>
      </c>
      <c r="B270" s="1" t="s">
        <v>2082</v>
      </c>
      <c r="C270" s="1" t="s">
        <v>2082</v>
      </c>
      <c r="D270" s="1" t="s">
        <v>3983</v>
      </c>
      <c r="E270" s="1" t="s">
        <v>602</v>
      </c>
      <c r="F270" s="1" t="str">
        <f>VLOOKUP(Table7[[#This Row],[نام کارشناس دفتر فنی]],Table1[],3,0)</f>
        <v>کارشناس عمران،خدمات صنعتی و ترانسپورت</v>
      </c>
      <c r="G270" s="1" t="s">
        <v>63</v>
      </c>
      <c r="H270" s="1" t="str">
        <f>VLOOKUP(Table7[[#This Row],[نام شخص کارشناس نظارت]],Table1[],3,0)</f>
        <v>کارشناس عمران نظارت</v>
      </c>
      <c r="I270" s="1">
        <f>COUNTIF(Table2[کد سیستم],Table7[[#This Row],[کد سیستم]])</f>
        <v>1</v>
      </c>
    </row>
    <row r="271" spans="1:9" x14ac:dyDescent="0.25">
      <c r="A271" s="1">
        <v>270</v>
      </c>
      <c r="B271" s="1" t="s">
        <v>2084</v>
      </c>
      <c r="C271" s="1" t="s">
        <v>2084</v>
      </c>
      <c r="D271" s="1" t="s">
        <v>3983</v>
      </c>
      <c r="E271" s="1" t="s">
        <v>602</v>
      </c>
      <c r="F271" s="1" t="str">
        <f>VLOOKUP(Table7[[#This Row],[نام کارشناس دفتر فنی]],Table1[],3,0)</f>
        <v>کارشناس عمران،خدمات صنعتی و ترانسپورت</v>
      </c>
      <c r="G271" s="1" t="s">
        <v>63</v>
      </c>
      <c r="H271" s="1" t="str">
        <f>VLOOKUP(Table7[[#This Row],[نام شخص کارشناس نظارت]],Table1[],3,0)</f>
        <v>کارشناس عمران نظارت</v>
      </c>
      <c r="I271" s="1">
        <f>COUNTIF(Table2[کد سیستم],Table7[[#This Row],[کد سیستم]])</f>
        <v>1</v>
      </c>
    </row>
    <row r="272" spans="1:9" x14ac:dyDescent="0.25">
      <c r="A272" s="1">
        <v>271</v>
      </c>
      <c r="B272" s="1" t="s">
        <v>2086</v>
      </c>
      <c r="C272" s="1" t="s">
        <v>2086</v>
      </c>
      <c r="D272" s="1" t="s">
        <v>3983</v>
      </c>
      <c r="E272" s="1" t="s">
        <v>602</v>
      </c>
      <c r="F272" s="1" t="str">
        <f>VLOOKUP(Table7[[#This Row],[نام کارشناس دفتر فنی]],Table1[],3,0)</f>
        <v>کارشناس عمران،خدمات صنعتی و ترانسپورت</v>
      </c>
      <c r="G272" s="1" t="s">
        <v>63</v>
      </c>
      <c r="H272" s="1" t="str">
        <f>VLOOKUP(Table7[[#This Row],[نام شخص کارشناس نظارت]],Table1[],3,0)</f>
        <v>کارشناس عمران نظارت</v>
      </c>
      <c r="I272" s="1">
        <f>COUNTIF(Table2[کد سیستم],Table7[[#This Row],[کد سیستم]])</f>
        <v>1</v>
      </c>
    </row>
    <row r="273" spans="1:9" x14ac:dyDescent="0.25">
      <c r="A273" s="1">
        <v>272</v>
      </c>
      <c r="B273" s="1" t="s">
        <v>2088</v>
      </c>
      <c r="C273" s="1" t="s">
        <v>2088</v>
      </c>
      <c r="D273" s="1" t="s">
        <v>3983</v>
      </c>
      <c r="E273" s="1" t="s">
        <v>602</v>
      </c>
      <c r="F273" s="1" t="str">
        <f>VLOOKUP(Table7[[#This Row],[نام کارشناس دفتر فنی]],Table1[],3,0)</f>
        <v>کارشناس عمران،خدمات صنعتی و ترانسپورت</v>
      </c>
      <c r="G273" s="1" t="s">
        <v>63</v>
      </c>
      <c r="H273" s="1" t="str">
        <f>VLOOKUP(Table7[[#This Row],[نام شخص کارشناس نظارت]],Table1[],3,0)</f>
        <v>کارشناس عمران نظارت</v>
      </c>
      <c r="I273" s="1">
        <f>COUNTIF(Table2[کد سیستم],Table7[[#This Row],[کد سیستم]])</f>
        <v>1</v>
      </c>
    </row>
    <row r="274" spans="1:9" x14ac:dyDescent="0.25">
      <c r="A274" s="1">
        <v>273</v>
      </c>
      <c r="B274" s="1" t="s">
        <v>2090</v>
      </c>
      <c r="C274" s="1" t="s">
        <v>2090</v>
      </c>
      <c r="D274" s="1" t="s">
        <v>3983</v>
      </c>
      <c r="E274" s="1" t="s">
        <v>602</v>
      </c>
      <c r="F274" s="1" t="str">
        <f>VLOOKUP(Table7[[#This Row],[نام کارشناس دفتر فنی]],Table1[],3,0)</f>
        <v>کارشناس عمران،خدمات صنعتی و ترانسپورت</v>
      </c>
      <c r="G274" s="1" t="s">
        <v>63</v>
      </c>
      <c r="H274" s="1" t="str">
        <f>VLOOKUP(Table7[[#This Row],[نام شخص کارشناس نظارت]],Table1[],3,0)</f>
        <v>کارشناس عمران نظارت</v>
      </c>
      <c r="I274" s="1">
        <f>COUNTIF(Table2[کد سیستم],Table7[[#This Row],[کد سیستم]])</f>
        <v>1</v>
      </c>
    </row>
    <row r="275" spans="1:9" x14ac:dyDescent="0.25">
      <c r="A275" s="1">
        <v>274</v>
      </c>
      <c r="B275" s="1" t="s">
        <v>2092</v>
      </c>
      <c r="C275" s="1" t="s">
        <v>2092</v>
      </c>
      <c r="D275" s="1" t="s">
        <v>3983</v>
      </c>
      <c r="E275" s="1" t="s">
        <v>602</v>
      </c>
      <c r="F275" s="1" t="str">
        <f>VLOOKUP(Table7[[#This Row],[نام کارشناس دفتر فنی]],Table1[],3,0)</f>
        <v>کارشناس عمران،خدمات صنعتی و ترانسپورت</v>
      </c>
      <c r="G275" s="1" t="s">
        <v>63</v>
      </c>
      <c r="H275" s="1" t="str">
        <f>VLOOKUP(Table7[[#This Row],[نام شخص کارشناس نظارت]],Table1[],3,0)</f>
        <v>کارشناس عمران نظارت</v>
      </c>
      <c r="I275" s="1">
        <f>COUNTIF(Table2[کد سیستم],Table7[[#This Row],[کد سیستم]])</f>
        <v>1</v>
      </c>
    </row>
    <row r="276" spans="1:9" x14ac:dyDescent="0.25">
      <c r="A276" s="1">
        <v>275</v>
      </c>
      <c r="B276" s="1" t="s">
        <v>2094</v>
      </c>
      <c r="C276" s="1" t="s">
        <v>2094</v>
      </c>
      <c r="D276" s="1" t="s">
        <v>3983</v>
      </c>
      <c r="E276" s="1" t="s">
        <v>602</v>
      </c>
      <c r="F276" s="1" t="str">
        <f>VLOOKUP(Table7[[#This Row],[نام کارشناس دفتر فنی]],Table1[],3,0)</f>
        <v>کارشناس عمران،خدمات صنعتی و ترانسپورت</v>
      </c>
      <c r="G276" s="1" t="s">
        <v>63</v>
      </c>
      <c r="H276" s="1" t="str">
        <f>VLOOKUP(Table7[[#This Row],[نام شخص کارشناس نظارت]],Table1[],3,0)</f>
        <v>کارشناس عمران نظارت</v>
      </c>
      <c r="I276" s="1">
        <f>COUNTIF(Table2[کد سیستم],Table7[[#This Row],[کد سیستم]])</f>
        <v>1</v>
      </c>
    </row>
    <row r="277" spans="1:9" x14ac:dyDescent="0.25">
      <c r="A277" s="1">
        <v>276</v>
      </c>
      <c r="B277" s="1" t="s">
        <v>2096</v>
      </c>
      <c r="C277" s="1" t="s">
        <v>2096</v>
      </c>
      <c r="D277" s="1" t="s">
        <v>3983</v>
      </c>
      <c r="E277" s="1" t="s">
        <v>602</v>
      </c>
      <c r="F277" s="1" t="str">
        <f>VLOOKUP(Table7[[#This Row],[نام کارشناس دفتر فنی]],Table1[],3,0)</f>
        <v>کارشناس عمران،خدمات صنعتی و ترانسپورت</v>
      </c>
      <c r="G277" s="1" t="s">
        <v>63</v>
      </c>
      <c r="H277" s="1" t="str">
        <f>VLOOKUP(Table7[[#This Row],[نام شخص کارشناس نظارت]],Table1[],3,0)</f>
        <v>کارشناس عمران نظارت</v>
      </c>
      <c r="I277" s="1">
        <f>COUNTIF(Table2[کد سیستم],Table7[[#This Row],[کد سیستم]])</f>
        <v>1</v>
      </c>
    </row>
    <row r="278" spans="1:9" x14ac:dyDescent="0.25">
      <c r="A278" s="1">
        <v>277</v>
      </c>
      <c r="B278" s="1" t="s">
        <v>2098</v>
      </c>
      <c r="C278" s="1" t="s">
        <v>2098</v>
      </c>
      <c r="D278" s="1" t="s">
        <v>3983</v>
      </c>
      <c r="E278" s="1" t="s">
        <v>602</v>
      </c>
      <c r="F278" s="1" t="str">
        <f>VLOOKUP(Table7[[#This Row],[نام کارشناس دفتر فنی]],Table1[],3,0)</f>
        <v>کارشناس عمران،خدمات صنعتی و ترانسپورت</v>
      </c>
      <c r="G278" s="1" t="s">
        <v>63</v>
      </c>
      <c r="H278" s="1" t="str">
        <f>VLOOKUP(Table7[[#This Row],[نام شخص کارشناس نظارت]],Table1[],3,0)</f>
        <v>کارشناس عمران نظارت</v>
      </c>
      <c r="I278" s="1">
        <f>COUNTIF(Table2[کد سیستم],Table7[[#This Row],[کد سیستم]])</f>
        <v>1</v>
      </c>
    </row>
    <row r="279" spans="1:9" x14ac:dyDescent="0.25">
      <c r="A279" s="1">
        <v>278</v>
      </c>
      <c r="B279" s="1" t="s">
        <v>2100</v>
      </c>
      <c r="C279" s="1" t="s">
        <v>2100</v>
      </c>
      <c r="D279" s="1" t="s">
        <v>3983</v>
      </c>
      <c r="E279" s="1" t="s">
        <v>602</v>
      </c>
      <c r="F279" s="1" t="str">
        <f>VLOOKUP(Table7[[#This Row],[نام کارشناس دفتر فنی]],Table1[],3,0)</f>
        <v>کارشناس عمران،خدمات صنعتی و ترانسپورت</v>
      </c>
      <c r="G279" s="1" t="s">
        <v>63</v>
      </c>
      <c r="H279" s="1" t="str">
        <f>VLOOKUP(Table7[[#This Row],[نام شخص کارشناس نظارت]],Table1[],3,0)</f>
        <v>کارشناس عمران نظارت</v>
      </c>
      <c r="I279" s="1">
        <f>COUNTIF(Table2[کد سیستم],Table7[[#This Row],[کد سیستم]])</f>
        <v>1</v>
      </c>
    </row>
    <row r="280" spans="1:9" x14ac:dyDescent="0.25">
      <c r="A280" s="1">
        <v>279</v>
      </c>
      <c r="B280" s="1" t="s">
        <v>2102</v>
      </c>
      <c r="C280" s="1" t="s">
        <v>2102</v>
      </c>
      <c r="D280" s="1" t="s">
        <v>3983</v>
      </c>
      <c r="E280" s="1" t="s">
        <v>602</v>
      </c>
      <c r="F280" s="1" t="str">
        <f>VLOOKUP(Table7[[#This Row],[نام کارشناس دفتر فنی]],Table1[],3,0)</f>
        <v>کارشناس عمران،خدمات صنعتی و ترانسپورت</v>
      </c>
      <c r="G280" s="1" t="s">
        <v>63</v>
      </c>
      <c r="H280" s="1" t="str">
        <f>VLOOKUP(Table7[[#This Row],[نام شخص کارشناس نظارت]],Table1[],3,0)</f>
        <v>کارشناس عمران نظارت</v>
      </c>
      <c r="I280" s="1">
        <f>COUNTIF(Table2[کد سیستم],Table7[[#This Row],[کد سیستم]])</f>
        <v>1</v>
      </c>
    </row>
    <row r="281" spans="1:9" x14ac:dyDescent="0.25">
      <c r="A281" s="1">
        <v>280</v>
      </c>
      <c r="B281" s="1" t="s">
        <v>2104</v>
      </c>
      <c r="C281" s="1" t="s">
        <v>2104</v>
      </c>
      <c r="D281" s="1" t="s">
        <v>3983</v>
      </c>
      <c r="E281" s="1" t="s">
        <v>602</v>
      </c>
      <c r="F281" s="1" t="str">
        <f>VLOOKUP(Table7[[#This Row],[نام کارشناس دفتر فنی]],Table1[],3,0)</f>
        <v>کارشناس عمران،خدمات صنعتی و ترانسپورت</v>
      </c>
      <c r="G281" s="1" t="s">
        <v>63</v>
      </c>
      <c r="H281" s="1" t="str">
        <f>VLOOKUP(Table7[[#This Row],[نام شخص کارشناس نظارت]],Table1[],3,0)</f>
        <v>کارشناس عمران نظارت</v>
      </c>
      <c r="I281" s="1">
        <f>COUNTIF(Table2[کد سیستم],Table7[[#This Row],[کد سیستم]])</f>
        <v>1</v>
      </c>
    </row>
    <row r="282" spans="1:9" x14ac:dyDescent="0.25">
      <c r="A282" s="1">
        <v>281</v>
      </c>
      <c r="B282" s="1" t="s">
        <v>2106</v>
      </c>
      <c r="C282" s="1" t="s">
        <v>2106</v>
      </c>
      <c r="D282" s="1" t="s">
        <v>3983</v>
      </c>
      <c r="E282" s="1" t="s">
        <v>602</v>
      </c>
      <c r="F282" s="1" t="str">
        <f>VLOOKUP(Table7[[#This Row],[نام کارشناس دفتر فنی]],Table1[],3,0)</f>
        <v>کارشناس عمران،خدمات صنعتی و ترانسپورت</v>
      </c>
      <c r="G282" s="1" t="s">
        <v>63</v>
      </c>
      <c r="H282" s="1" t="str">
        <f>VLOOKUP(Table7[[#This Row],[نام شخص کارشناس نظارت]],Table1[],3,0)</f>
        <v>کارشناس عمران نظارت</v>
      </c>
      <c r="I282" s="1">
        <f>COUNTIF(Table2[کد سیستم],Table7[[#This Row],[کد سیستم]])</f>
        <v>1</v>
      </c>
    </row>
    <row r="283" spans="1:9" x14ac:dyDescent="0.25">
      <c r="A283" s="1">
        <v>282</v>
      </c>
      <c r="B283" s="1" t="s">
        <v>2108</v>
      </c>
      <c r="C283" s="1" t="s">
        <v>2108</v>
      </c>
      <c r="D283" s="1" t="s">
        <v>3983</v>
      </c>
      <c r="E283" s="1" t="s">
        <v>602</v>
      </c>
      <c r="F283" s="1" t="str">
        <f>VLOOKUP(Table7[[#This Row],[نام کارشناس دفتر فنی]],Table1[],3,0)</f>
        <v>کارشناس عمران،خدمات صنعتی و ترانسپورت</v>
      </c>
      <c r="G283" s="1" t="s">
        <v>63</v>
      </c>
      <c r="H283" s="1" t="str">
        <f>VLOOKUP(Table7[[#This Row],[نام شخص کارشناس نظارت]],Table1[],3,0)</f>
        <v>کارشناس عمران نظارت</v>
      </c>
      <c r="I283" s="1">
        <f>COUNTIF(Table2[کد سیستم],Table7[[#This Row],[کد سیستم]])</f>
        <v>1</v>
      </c>
    </row>
    <row r="284" spans="1:9" x14ac:dyDescent="0.25">
      <c r="A284" s="1">
        <v>283</v>
      </c>
      <c r="B284" s="1" t="s">
        <v>2110</v>
      </c>
      <c r="C284" s="1" t="s">
        <v>2110</v>
      </c>
      <c r="D284" s="1" t="s">
        <v>3983</v>
      </c>
      <c r="E284" s="1" t="s">
        <v>602</v>
      </c>
      <c r="F284" s="1" t="str">
        <f>VLOOKUP(Table7[[#This Row],[نام کارشناس دفتر فنی]],Table1[],3,0)</f>
        <v>کارشناس عمران،خدمات صنعتی و ترانسپورت</v>
      </c>
      <c r="G284" s="1" t="s">
        <v>63</v>
      </c>
      <c r="H284" s="1" t="str">
        <f>VLOOKUP(Table7[[#This Row],[نام شخص کارشناس نظارت]],Table1[],3,0)</f>
        <v>کارشناس عمران نظارت</v>
      </c>
      <c r="I284" s="1">
        <f>COUNTIF(Table2[کد سیستم],Table7[[#This Row],[کد سیستم]])</f>
        <v>1</v>
      </c>
    </row>
    <row r="285" spans="1:9" x14ac:dyDescent="0.25">
      <c r="A285" s="1">
        <v>284</v>
      </c>
      <c r="B285" s="1" t="s">
        <v>2112</v>
      </c>
      <c r="C285" s="1" t="s">
        <v>2112</v>
      </c>
      <c r="D285" s="1" t="s">
        <v>3983</v>
      </c>
      <c r="E285" s="1" t="s">
        <v>602</v>
      </c>
      <c r="F285" s="1" t="str">
        <f>VLOOKUP(Table7[[#This Row],[نام کارشناس دفتر فنی]],Table1[],3,0)</f>
        <v>کارشناس عمران،خدمات صنعتی و ترانسپورت</v>
      </c>
      <c r="G285" s="1" t="s">
        <v>63</v>
      </c>
      <c r="H285" s="1" t="str">
        <f>VLOOKUP(Table7[[#This Row],[نام شخص کارشناس نظارت]],Table1[],3,0)</f>
        <v>کارشناس عمران نظارت</v>
      </c>
      <c r="I285" s="1">
        <f>COUNTIF(Table2[کد سیستم],Table7[[#This Row],[کد سیستم]])</f>
        <v>1</v>
      </c>
    </row>
    <row r="286" spans="1:9" x14ac:dyDescent="0.25">
      <c r="A286" s="1">
        <v>285</v>
      </c>
      <c r="B286" s="1" t="s">
        <v>2114</v>
      </c>
      <c r="C286" s="1" t="s">
        <v>2114</v>
      </c>
      <c r="D286" s="1" t="s">
        <v>3983</v>
      </c>
      <c r="E286" s="1" t="s">
        <v>602</v>
      </c>
      <c r="F286" s="1" t="str">
        <f>VLOOKUP(Table7[[#This Row],[نام کارشناس دفتر فنی]],Table1[],3,0)</f>
        <v>کارشناس عمران،خدمات صنعتی و ترانسپورت</v>
      </c>
      <c r="G286" s="1" t="s">
        <v>63</v>
      </c>
      <c r="H286" s="1" t="str">
        <f>VLOOKUP(Table7[[#This Row],[نام شخص کارشناس نظارت]],Table1[],3,0)</f>
        <v>کارشناس عمران نظارت</v>
      </c>
      <c r="I286" s="1">
        <f>COUNTIF(Table2[کد سیستم],Table7[[#This Row],[کد سیستم]])</f>
        <v>1</v>
      </c>
    </row>
    <row r="287" spans="1:9" x14ac:dyDescent="0.25">
      <c r="A287" s="1">
        <v>286</v>
      </c>
      <c r="B287" s="1" t="s">
        <v>2116</v>
      </c>
      <c r="C287" s="1" t="s">
        <v>2116</v>
      </c>
      <c r="D287" s="1" t="s">
        <v>3983</v>
      </c>
      <c r="E287" s="1" t="s">
        <v>602</v>
      </c>
      <c r="F287" s="1" t="str">
        <f>VLOOKUP(Table7[[#This Row],[نام کارشناس دفتر فنی]],Table1[],3,0)</f>
        <v>کارشناس عمران،خدمات صنعتی و ترانسپورت</v>
      </c>
      <c r="G287" s="1" t="s">
        <v>63</v>
      </c>
      <c r="H287" s="1" t="str">
        <f>VLOOKUP(Table7[[#This Row],[نام شخص کارشناس نظارت]],Table1[],3,0)</f>
        <v>کارشناس عمران نظارت</v>
      </c>
      <c r="I287" s="1">
        <f>COUNTIF(Table2[کد سیستم],Table7[[#This Row],[کد سیستم]])</f>
        <v>1</v>
      </c>
    </row>
    <row r="288" spans="1:9" x14ac:dyDescent="0.25">
      <c r="A288" s="1">
        <v>287</v>
      </c>
      <c r="B288" s="1" t="s">
        <v>2118</v>
      </c>
      <c r="C288" s="1" t="s">
        <v>2118</v>
      </c>
      <c r="D288" s="1" t="s">
        <v>3983</v>
      </c>
      <c r="E288" s="1" t="s">
        <v>602</v>
      </c>
      <c r="F288" s="1" t="str">
        <f>VLOOKUP(Table7[[#This Row],[نام کارشناس دفتر فنی]],Table1[],3,0)</f>
        <v>کارشناس عمران،خدمات صنعتی و ترانسپورت</v>
      </c>
      <c r="G288" s="1" t="s">
        <v>63</v>
      </c>
      <c r="H288" s="1" t="str">
        <f>VLOOKUP(Table7[[#This Row],[نام شخص کارشناس نظارت]],Table1[],3,0)</f>
        <v>کارشناس عمران نظارت</v>
      </c>
      <c r="I288" s="1">
        <f>COUNTIF(Table2[کد سیستم],Table7[[#This Row],[کد سیستم]])</f>
        <v>1</v>
      </c>
    </row>
    <row r="289" spans="1:9" x14ac:dyDescent="0.25">
      <c r="A289" s="1">
        <v>288</v>
      </c>
      <c r="B289" s="1" t="s">
        <v>2120</v>
      </c>
      <c r="C289" s="1" t="s">
        <v>2120</v>
      </c>
      <c r="D289" s="1" t="s">
        <v>3983</v>
      </c>
      <c r="E289" s="1" t="s">
        <v>602</v>
      </c>
      <c r="F289" s="1" t="str">
        <f>VLOOKUP(Table7[[#This Row],[نام کارشناس دفتر فنی]],Table1[],3,0)</f>
        <v>کارشناس عمران،خدمات صنعتی و ترانسپورت</v>
      </c>
      <c r="G289" s="1" t="s">
        <v>63</v>
      </c>
      <c r="H289" s="1" t="str">
        <f>VLOOKUP(Table7[[#This Row],[نام شخص کارشناس نظارت]],Table1[],3,0)</f>
        <v>کارشناس عمران نظارت</v>
      </c>
      <c r="I289" s="1">
        <f>COUNTIF(Table2[کد سیستم],Table7[[#This Row],[کد سیستم]])</f>
        <v>1</v>
      </c>
    </row>
    <row r="290" spans="1:9" x14ac:dyDescent="0.25">
      <c r="A290" s="1">
        <v>289</v>
      </c>
      <c r="B290" s="1" t="s">
        <v>2122</v>
      </c>
      <c r="C290" s="1" t="s">
        <v>2122</v>
      </c>
      <c r="D290" s="1" t="s">
        <v>3983</v>
      </c>
      <c r="E290" s="1" t="s">
        <v>602</v>
      </c>
      <c r="F290" s="1" t="str">
        <f>VLOOKUP(Table7[[#This Row],[نام کارشناس دفتر فنی]],Table1[],3,0)</f>
        <v>کارشناس عمران،خدمات صنعتی و ترانسپورت</v>
      </c>
      <c r="G290" s="1" t="s">
        <v>63</v>
      </c>
      <c r="H290" s="1" t="str">
        <f>VLOOKUP(Table7[[#This Row],[نام شخص کارشناس نظارت]],Table1[],3,0)</f>
        <v>کارشناس عمران نظارت</v>
      </c>
      <c r="I290" s="1">
        <f>COUNTIF(Table2[کد سیستم],Table7[[#This Row],[کد سیستم]])</f>
        <v>1</v>
      </c>
    </row>
    <row r="291" spans="1:9" x14ac:dyDescent="0.25">
      <c r="A291" s="1">
        <v>290</v>
      </c>
      <c r="B291" s="1" t="s">
        <v>2124</v>
      </c>
      <c r="C291" s="1" t="s">
        <v>2124</v>
      </c>
      <c r="D291" s="1" t="s">
        <v>3983</v>
      </c>
      <c r="E291" s="1" t="s">
        <v>602</v>
      </c>
      <c r="F291" s="1" t="str">
        <f>VLOOKUP(Table7[[#This Row],[نام کارشناس دفتر فنی]],Table1[],3,0)</f>
        <v>کارشناس عمران،خدمات صنعتی و ترانسپورت</v>
      </c>
      <c r="G291" s="1" t="s">
        <v>63</v>
      </c>
      <c r="H291" s="1" t="str">
        <f>VLOOKUP(Table7[[#This Row],[نام شخص کارشناس نظارت]],Table1[],3,0)</f>
        <v>کارشناس عمران نظارت</v>
      </c>
      <c r="I291" s="1">
        <f>COUNTIF(Table2[کد سیستم],Table7[[#This Row],[کد سیستم]])</f>
        <v>1</v>
      </c>
    </row>
    <row r="292" spans="1:9" x14ac:dyDescent="0.25">
      <c r="A292" s="1">
        <v>291</v>
      </c>
      <c r="B292" s="1" t="s">
        <v>2126</v>
      </c>
      <c r="C292" s="1" t="s">
        <v>2126</v>
      </c>
      <c r="D292" s="1" t="s">
        <v>3983</v>
      </c>
      <c r="E292" s="1" t="s">
        <v>602</v>
      </c>
      <c r="F292" s="1" t="str">
        <f>VLOOKUP(Table7[[#This Row],[نام کارشناس دفتر فنی]],Table1[],3,0)</f>
        <v>کارشناس عمران،خدمات صنعتی و ترانسپورت</v>
      </c>
      <c r="G292" s="1" t="s">
        <v>63</v>
      </c>
      <c r="H292" s="1" t="str">
        <f>VLOOKUP(Table7[[#This Row],[نام شخص کارشناس نظارت]],Table1[],3,0)</f>
        <v>کارشناس عمران نظارت</v>
      </c>
      <c r="I292" s="1">
        <f>COUNTIF(Table2[کد سیستم],Table7[[#This Row],[کد سیستم]])</f>
        <v>1</v>
      </c>
    </row>
    <row r="293" spans="1:9" x14ac:dyDescent="0.25">
      <c r="A293" s="1">
        <v>292</v>
      </c>
      <c r="B293" s="1" t="s">
        <v>2128</v>
      </c>
      <c r="C293" s="1" t="s">
        <v>2128</v>
      </c>
      <c r="D293" s="1" t="s">
        <v>3983</v>
      </c>
      <c r="E293" s="1" t="s">
        <v>602</v>
      </c>
      <c r="F293" s="1" t="str">
        <f>VLOOKUP(Table7[[#This Row],[نام کارشناس دفتر فنی]],Table1[],3,0)</f>
        <v>کارشناس عمران،خدمات صنعتی و ترانسپورت</v>
      </c>
      <c r="G293" s="1" t="s">
        <v>63</v>
      </c>
      <c r="H293" s="1" t="str">
        <f>VLOOKUP(Table7[[#This Row],[نام شخص کارشناس نظارت]],Table1[],3,0)</f>
        <v>کارشناس عمران نظارت</v>
      </c>
      <c r="I293" s="1">
        <f>COUNTIF(Table2[کد سیستم],Table7[[#This Row],[کد سیستم]])</f>
        <v>1</v>
      </c>
    </row>
    <row r="294" spans="1:9" x14ac:dyDescent="0.25">
      <c r="A294" s="1">
        <v>293</v>
      </c>
      <c r="B294" s="1" t="s">
        <v>2130</v>
      </c>
      <c r="C294" s="1" t="s">
        <v>2130</v>
      </c>
      <c r="D294" s="1" t="s">
        <v>3983</v>
      </c>
      <c r="E294" s="1" t="s">
        <v>602</v>
      </c>
      <c r="F294" s="1" t="str">
        <f>VLOOKUP(Table7[[#This Row],[نام کارشناس دفتر فنی]],Table1[],3,0)</f>
        <v>کارشناس عمران،خدمات صنعتی و ترانسپورت</v>
      </c>
      <c r="G294" s="1" t="s">
        <v>63</v>
      </c>
      <c r="H294" s="1" t="str">
        <f>VLOOKUP(Table7[[#This Row],[نام شخص کارشناس نظارت]],Table1[],3,0)</f>
        <v>کارشناس عمران نظارت</v>
      </c>
      <c r="I294" s="1">
        <f>COUNTIF(Table2[کد سیستم],Table7[[#This Row],[کد سیستم]])</f>
        <v>1</v>
      </c>
    </row>
    <row r="295" spans="1:9" x14ac:dyDescent="0.25">
      <c r="A295" s="1">
        <v>294</v>
      </c>
      <c r="B295" s="1" t="s">
        <v>2132</v>
      </c>
      <c r="C295" s="1" t="s">
        <v>2132</v>
      </c>
      <c r="D295" s="1" t="s">
        <v>3983</v>
      </c>
      <c r="E295" s="1" t="s">
        <v>602</v>
      </c>
      <c r="F295" s="1" t="str">
        <f>VLOOKUP(Table7[[#This Row],[نام کارشناس دفتر فنی]],Table1[],3,0)</f>
        <v>کارشناس عمران،خدمات صنعتی و ترانسپورت</v>
      </c>
      <c r="G295" s="1" t="s">
        <v>63</v>
      </c>
      <c r="H295" s="1" t="str">
        <f>VLOOKUP(Table7[[#This Row],[نام شخص کارشناس نظارت]],Table1[],3,0)</f>
        <v>کارشناس عمران نظارت</v>
      </c>
      <c r="I295" s="1">
        <f>COUNTIF(Table2[کد سیستم],Table7[[#This Row],[کد سیستم]])</f>
        <v>1</v>
      </c>
    </row>
    <row r="296" spans="1:9" x14ac:dyDescent="0.25">
      <c r="A296" s="1">
        <v>295</v>
      </c>
      <c r="B296" s="1" t="s">
        <v>2134</v>
      </c>
      <c r="C296" s="1" t="s">
        <v>2134</v>
      </c>
      <c r="D296" s="1" t="s">
        <v>3983</v>
      </c>
      <c r="E296" s="1" t="s">
        <v>602</v>
      </c>
      <c r="F296" s="1" t="str">
        <f>VLOOKUP(Table7[[#This Row],[نام کارشناس دفتر فنی]],Table1[],3,0)</f>
        <v>کارشناس عمران،خدمات صنعتی و ترانسپورت</v>
      </c>
      <c r="G296" s="1" t="s">
        <v>63</v>
      </c>
      <c r="H296" s="1" t="str">
        <f>VLOOKUP(Table7[[#This Row],[نام شخص کارشناس نظارت]],Table1[],3,0)</f>
        <v>کارشناس عمران نظارت</v>
      </c>
      <c r="I296" s="1">
        <f>COUNTIF(Table2[کد سیستم],Table7[[#This Row],[کد سیستم]])</f>
        <v>1</v>
      </c>
    </row>
    <row r="297" spans="1:9" x14ac:dyDescent="0.25">
      <c r="A297" s="1">
        <v>296</v>
      </c>
      <c r="B297" s="1" t="s">
        <v>2136</v>
      </c>
      <c r="C297" s="1" t="s">
        <v>2136</v>
      </c>
      <c r="D297" s="1" t="s">
        <v>3983</v>
      </c>
      <c r="E297" s="1" t="s">
        <v>602</v>
      </c>
      <c r="F297" s="1" t="str">
        <f>VLOOKUP(Table7[[#This Row],[نام کارشناس دفتر فنی]],Table1[],3,0)</f>
        <v>کارشناس عمران،خدمات صنعتی و ترانسپورت</v>
      </c>
      <c r="G297" s="1" t="s">
        <v>63</v>
      </c>
      <c r="H297" s="1" t="str">
        <f>VLOOKUP(Table7[[#This Row],[نام شخص کارشناس نظارت]],Table1[],3,0)</f>
        <v>کارشناس عمران نظارت</v>
      </c>
      <c r="I297" s="1">
        <f>COUNTIF(Table2[کد سیستم],Table7[[#This Row],[کد سیستم]])</f>
        <v>1</v>
      </c>
    </row>
    <row r="298" spans="1:9" x14ac:dyDescent="0.25">
      <c r="A298" s="1">
        <v>297</v>
      </c>
      <c r="B298" s="1" t="s">
        <v>2138</v>
      </c>
      <c r="C298" s="1" t="s">
        <v>2138</v>
      </c>
      <c r="D298" s="1" t="s">
        <v>3983</v>
      </c>
      <c r="E298" s="1" t="s">
        <v>602</v>
      </c>
      <c r="F298" s="1" t="str">
        <f>VLOOKUP(Table7[[#This Row],[نام کارشناس دفتر فنی]],Table1[],3,0)</f>
        <v>کارشناس عمران،خدمات صنعتی و ترانسپورت</v>
      </c>
      <c r="G298" s="1" t="s">
        <v>63</v>
      </c>
      <c r="H298" s="1" t="str">
        <f>VLOOKUP(Table7[[#This Row],[نام شخص کارشناس نظارت]],Table1[],3,0)</f>
        <v>کارشناس عمران نظارت</v>
      </c>
      <c r="I298" s="1">
        <f>COUNTIF(Table2[کد سیستم],Table7[[#This Row],[کد سیستم]])</f>
        <v>1</v>
      </c>
    </row>
    <row r="299" spans="1:9" x14ac:dyDescent="0.25">
      <c r="A299" s="1">
        <v>298</v>
      </c>
      <c r="B299" s="1" t="s">
        <v>2140</v>
      </c>
      <c r="C299" s="1" t="s">
        <v>2140</v>
      </c>
      <c r="D299" s="1" t="s">
        <v>3983</v>
      </c>
      <c r="E299" s="1" t="s">
        <v>602</v>
      </c>
      <c r="F299" s="1" t="str">
        <f>VLOOKUP(Table7[[#This Row],[نام کارشناس دفتر فنی]],Table1[],3,0)</f>
        <v>کارشناس عمران،خدمات صنعتی و ترانسپورت</v>
      </c>
      <c r="G299" s="1" t="s">
        <v>63</v>
      </c>
      <c r="H299" s="1" t="str">
        <f>VLOOKUP(Table7[[#This Row],[نام شخص کارشناس نظارت]],Table1[],3,0)</f>
        <v>کارشناس عمران نظارت</v>
      </c>
      <c r="I299" s="1">
        <f>COUNTIF(Table2[کد سیستم],Table7[[#This Row],[کد سیستم]])</f>
        <v>1</v>
      </c>
    </row>
    <row r="300" spans="1:9" x14ac:dyDescent="0.25">
      <c r="A300" s="1">
        <v>299</v>
      </c>
      <c r="B300" s="1" t="s">
        <v>2142</v>
      </c>
      <c r="C300" s="1" t="s">
        <v>2142</v>
      </c>
      <c r="D300" s="1" t="s">
        <v>3983</v>
      </c>
      <c r="E300" s="1" t="s">
        <v>602</v>
      </c>
      <c r="F300" s="1" t="str">
        <f>VLOOKUP(Table7[[#This Row],[نام کارشناس دفتر فنی]],Table1[],3,0)</f>
        <v>کارشناس عمران،خدمات صنعتی و ترانسپورت</v>
      </c>
      <c r="G300" s="1" t="s">
        <v>63</v>
      </c>
      <c r="H300" s="1" t="str">
        <f>VLOOKUP(Table7[[#This Row],[نام شخص کارشناس نظارت]],Table1[],3,0)</f>
        <v>کارشناس عمران نظارت</v>
      </c>
      <c r="I300" s="1">
        <f>COUNTIF(Table2[کد سیستم],Table7[[#This Row],[کد سیستم]])</f>
        <v>1</v>
      </c>
    </row>
    <row r="301" spans="1:9" x14ac:dyDescent="0.25">
      <c r="A301" s="1">
        <v>300</v>
      </c>
      <c r="B301" s="1" t="s">
        <v>2144</v>
      </c>
      <c r="C301" s="1" t="s">
        <v>2144</v>
      </c>
      <c r="D301" s="1" t="s">
        <v>3983</v>
      </c>
      <c r="E301" s="1" t="s">
        <v>602</v>
      </c>
      <c r="F301" s="1" t="str">
        <f>VLOOKUP(Table7[[#This Row],[نام کارشناس دفتر فنی]],Table1[],3,0)</f>
        <v>کارشناس عمران،خدمات صنعتی و ترانسپورت</v>
      </c>
      <c r="G301" s="1" t="s">
        <v>63</v>
      </c>
      <c r="H301" s="1" t="str">
        <f>VLOOKUP(Table7[[#This Row],[نام شخص کارشناس نظارت]],Table1[],3,0)</f>
        <v>کارشناس عمران نظارت</v>
      </c>
      <c r="I301" s="1">
        <f>COUNTIF(Table2[کد سیستم],Table7[[#This Row],[کد سیستم]])</f>
        <v>1</v>
      </c>
    </row>
    <row r="302" spans="1:9" x14ac:dyDescent="0.25">
      <c r="A302" s="1">
        <v>301</v>
      </c>
      <c r="B302" s="1" t="s">
        <v>2146</v>
      </c>
      <c r="C302" s="1" t="s">
        <v>2146</v>
      </c>
      <c r="D302" s="1" t="s">
        <v>3983</v>
      </c>
      <c r="E302" s="1" t="s">
        <v>602</v>
      </c>
      <c r="F302" s="1" t="str">
        <f>VLOOKUP(Table7[[#This Row],[نام کارشناس دفتر فنی]],Table1[],3,0)</f>
        <v>کارشناس عمران،خدمات صنعتی و ترانسپورت</v>
      </c>
      <c r="G302" s="1" t="s">
        <v>63</v>
      </c>
      <c r="H302" s="1" t="str">
        <f>VLOOKUP(Table7[[#This Row],[نام شخص کارشناس نظارت]],Table1[],3,0)</f>
        <v>کارشناس عمران نظارت</v>
      </c>
      <c r="I302" s="1">
        <f>COUNTIF(Table2[کد سیستم],Table7[[#This Row],[کد سیستم]])</f>
        <v>1</v>
      </c>
    </row>
    <row r="303" spans="1:9" x14ac:dyDescent="0.25">
      <c r="A303" s="1">
        <v>302</v>
      </c>
      <c r="B303" s="1" t="s">
        <v>2148</v>
      </c>
      <c r="C303" s="1" t="s">
        <v>2148</v>
      </c>
      <c r="D303" s="1" t="s">
        <v>3983</v>
      </c>
      <c r="E303" s="1" t="s">
        <v>602</v>
      </c>
      <c r="F303" s="1" t="str">
        <f>VLOOKUP(Table7[[#This Row],[نام کارشناس دفتر فنی]],Table1[],3,0)</f>
        <v>کارشناس عمران،خدمات صنعتی و ترانسپورت</v>
      </c>
      <c r="G303" s="1" t="s">
        <v>63</v>
      </c>
      <c r="H303" s="1" t="str">
        <f>VLOOKUP(Table7[[#This Row],[نام شخص کارشناس نظارت]],Table1[],3,0)</f>
        <v>کارشناس عمران نظارت</v>
      </c>
      <c r="I303" s="1">
        <f>COUNTIF(Table2[کد سیستم],Table7[[#This Row],[کد سیستم]])</f>
        <v>1</v>
      </c>
    </row>
    <row r="304" spans="1:9" x14ac:dyDescent="0.25">
      <c r="A304" s="1">
        <v>303</v>
      </c>
      <c r="B304" s="1" t="s">
        <v>2150</v>
      </c>
      <c r="C304" s="1" t="s">
        <v>2150</v>
      </c>
      <c r="D304" s="1" t="s">
        <v>3983</v>
      </c>
      <c r="E304" s="1" t="s">
        <v>602</v>
      </c>
      <c r="F304" s="1" t="str">
        <f>VLOOKUP(Table7[[#This Row],[نام کارشناس دفتر فنی]],Table1[],3,0)</f>
        <v>کارشناس عمران،خدمات صنعتی و ترانسپورت</v>
      </c>
      <c r="G304" s="1" t="s">
        <v>63</v>
      </c>
      <c r="H304" s="1" t="str">
        <f>VLOOKUP(Table7[[#This Row],[نام شخص کارشناس نظارت]],Table1[],3,0)</f>
        <v>کارشناس عمران نظارت</v>
      </c>
      <c r="I304" s="1">
        <f>COUNTIF(Table2[کد سیستم],Table7[[#This Row],[کد سیستم]])</f>
        <v>1</v>
      </c>
    </row>
    <row r="305" spans="1:9" x14ac:dyDescent="0.25">
      <c r="A305" s="1">
        <v>304</v>
      </c>
      <c r="B305" s="1" t="s">
        <v>2152</v>
      </c>
      <c r="C305" s="1" t="s">
        <v>2152</v>
      </c>
      <c r="D305" s="1" t="s">
        <v>3983</v>
      </c>
      <c r="E305" s="1" t="s">
        <v>602</v>
      </c>
      <c r="F305" s="1" t="str">
        <f>VLOOKUP(Table7[[#This Row],[نام کارشناس دفتر فنی]],Table1[],3,0)</f>
        <v>کارشناس عمران،خدمات صنعتی و ترانسپورت</v>
      </c>
      <c r="G305" s="1" t="s">
        <v>63</v>
      </c>
      <c r="H305" s="1" t="str">
        <f>VLOOKUP(Table7[[#This Row],[نام شخص کارشناس نظارت]],Table1[],3,0)</f>
        <v>کارشناس عمران نظارت</v>
      </c>
      <c r="I305" s="1">
        <f>COUNTIF(Table2[کد سیستم],Table7[[#This Row],[کد سیستم]])</f>
        <v>1</v>
      </c>
    </row>
    <row r="306" spans="1:9" x14ac:dyDescent="0.25">
      <c r="A306" s="1">
        <v>305</v>
      </c>
      <c r="B306" s="1" t="s">
        <v>2154</v>
      </c>
      <c r="C306" s="1" t="s">
        <v>2154</v>
      </c>
      <c r="D306" s="1" t="s">
        <v>3983</v>
      </c>
      <c r="E306" s="1" t="s">
        <v>602</v>
      </c>
      <c r="F306" s="1" t="str">
        <f>VLOOKUP(Table7[[#This Row],[نام کارشناس دفتر فنی]],Table1[],3,0)</f>
        <v>کارشناس عمران،خدمات صنعتی و ترانسپورت</v>
      </c>
      <c r="G306" s="1" t="s">
        <v>63</v>
      </c>
      <c r="H306" s="1" t="str">
        <f>VLOOKUP(Table7[[#This Row],[نام شخص کارشناس نظارت]],Table1[],3,0)</f>
        <v>کارشناس عمران نظارت</v>
      </c>
      <c r="I306" s="1">
        <f>COUNTIF(Table2[کد سیستم],Table7[[#This Row],[کد سیستم]])</f>
        <v>1</v>
      </c>
    </row>
    <row r="307" spans="1:9" x14ac:dyDescent="0.25">
      <c r="A307" s="1">
        <v>306</v>
      </c>
      <c r="B307" s="1" t="s">
        <v>2156</v>
      </c>
      <c r="C307" s="1" t="s">
        <v>2156</v>
      </c>
      <c r="D307" s="1" t="s">
        <v>3983</v>
      </c>
      <c r="E307" s="1" t="s">
        <v>602</v>
      </c>
      <c r="F307" s="1" t="str">
        <f>VLOOKUP(Table7[[#This Row],[نام کارشناس دفتر فنی]],Table1[],3,0)</f>
        <v>کارشناس عمران،خدمات صنعتی و ترانسپورت</v>
      </c>
      <c r="G307" s="1" t="s">
        <v>63</v>
      </c>
      <c r="H307" s="1" t="str">
        <f>VLOOKUP(Table7[[#This Row],[نام شخص کارشناس نظارت]],Table1[],3,0)</f>
        <v>کارشناس عمران نظارت</v>
      </c>
      <c r="I307" s="1">
        <f>COUNTIF(Table2[کد سیستم],Table7[[#This Row],[کد سیستم]])</f>
        <v>1</v>
      </c>
    </row>
    <row r="308" spans="1:9" x14ac:dyDescent="0.25">
      <c r="A308" s="1">
        <v>307</v>
      </c>
      <c r="B308" s="1" t="s">
        <v>2158</v>
      </c>
      <c r="C308" s="1" t="s">
        <v>2158</v>
      </c>
      <c r="D308" s="1" t="s">
        <v>3983</v>
      </c>
      <c r="E308" s="1" t="s">
        <v>602</v>
      </c>
      <c r="F308" s="1" t="str">
        <f>VLOOKUP(Table7[[#This Row],[نام کارشناس دفتر فنی]],Table1[],3,0)</f>
        <v>کارشناس عمران،خدمات صنعتی و ترانسپورت</v>
      </c>
      <c r="G308" s="1" t="s">
        <v>63</v>
      </c>
      <c r="H308" s="1" t="str">
        <f>VLOOKUP(Table7[[#This Row],[نام شخص کارشناس نظارت]],Table1[],3,0)</f>
        <v>کارشناس عمران نظارت</v>
      </c>
      <c r="I308" s="1">
        <f>COUNTIF(Table2[کد سیستم],Table7[[#This Row],[کد سیستم]])</f>
        <v>1</v>
      </c>
    </row>
    <row r="309" spans="1:9" x14ac:dyDescent="0.25">
      <c r="A309" s="1">
        <v>308</v>
      </c>
      <c r="B309" s="1" t="s">
        <v>2160</v>
      </c>
      <c r="C309" s="1" t="s">
        <v>2160</v>
      </c>
      <c r="D309" s="1" t="s">
        <v>3983</v>
      </c>
      <c r="E309" s="1" t="s">
        <v>602</v>
      </c>
      <c r="F309" s="1" t="str">
        <f>VLOOKUP(Table7[[#This Row],[نام کارشناس دفتر فنی]],Table1[],3,0)</f>
        <v>کارشناس عمران،خدمات صنعتی و ترانسپورت</v>
      </c>
      <c r="G309" s="1" t="s">
        <v>63</v>
      </c>
      <c r="H309" s="1" t="str">
        <f>VLOOKUP(Table7[[#This Row],[نام شخص کارشناس نظارت]],Table1[],3,0)</f>
        <v>کارشناس عمران نظارت</v>
      </c>
      <c r="I309" s="1">
        <f>COUNTIF(Table2[کد سیستم],Table7[[#This Row],[کد سیستم]])</f>
        <v>1</v>
      </c>
    </row>
    <row r="310" spans="1:9" x14ac:dyDescent="0.25">
      <c r="A310" s="1">
        <v>309</v>
      </c>
      <c r="B310" s="1" t="s">
        <v>2162</v>
      </c>
      <c r="C310" s="1" t="s">
        <v>2162</v>
      </c>
      <c r="D310" s="1" t="s">
        <v>3983</v>
      </c>
      <c r="E310" s="1" t="s">
        <v>602</v>
      </c>
      <c r="F310" s="1" t="str">
        <f>VLOOKUP(Table7[[#This Row],[نام کارشناس دفتر فنی]],Table1[],3,0)</f>
        <v>کارشناس عمران،خدمات صنعتی و ترانسپورت</v>
      </c>
      <c r="G310" s="1" t="s">
        <v>63</v>
      </c>
      <c r="H310" s="1" t="str">
        <f>VLOOKUP(Table7[[#This Row],[نام شخص کارشناس نظارت]],Table1[],3,0)</f>
        <v>کارشناس عمران نظارت</v>
      </c>
      <c r="I310" s="1">
        <f>COUNTIF(Table2[کد سیستم],Table7[[#This Row],[کد سیستم]])</f>
        <v>1</v>
      </c>
    </row>
    <row r="311" spans="1:9" x14ac:dyDescent="0.25">
      <c r="A311" s="1">
        <v>310</v>
      </c>
      <c r="B311" s="1" t="s">
        <v>2164</v>
      </c>
      <c r="C311" s="1" t="s">
        <v>2164</v>
      </c>
      <c r="D311" s="1" t="s">
        <v>3983</v>
      </c>
      <c r="E311" s="1" t="s">
        <v>602</v>
      </c>
      <c r="F311" s="1" t="str">
        <f>VLOOKUP(Table7[[#This Row],[نام کارشناس دفتر فنی]],Table1[],3,0)</f>
        <v>کارشناس عمران،خدمات صنعتی و ترانسپورت</v>
      </c>
      <c r="G311" s="1" t="s">
        <v>63</v>
      </c>
      <c r="H311" s="1" t="str">
        <f>VLOOKUP(Table7[[#This Row],[نام شخص کارشناس نظارت]],Table1[],3,0)</f>
        <v>کارشناس عمران نظارت</v>
      </c>
      <c r="I311" s="1">
        <f>COUNTIF(Table2[کد سیستم],Table7[[#This Row],[کد سیستم]])</f>
        <v>1</v>
      </c>
    </row>
    <row r="312" spans="1:9" x14ac:dyDescent="0.25">
      <c r="A312" s="1">
        <v>311</v>
      </c>
      <c r="B312" s="1" t="s">
        <v>2166</v>
      </c>
      <c r="C312" s="1" t="s">
        <v>2166</v>
      </c>
      <c r="D312" s="1" t="s">
        <v>3983</v>
      </c>
      <c r="E312" s="1" t="s">
        <v>602</v>
      </c>
      <c r="F312" s="1" t="str">
        <f>VLOOKUP(Table7[[#This Row],[نام کارشناس دفتر فنی]],Table1[],3,0)</f>
        <v>کارشناس عمران،خدمات صنعتی و ترانسپورت</v>
      </c>
      <c r="G312" s="1" t="s">
        <v>63</v>
      </c>
      <c r="H312" s="1" t="str">
        <f>VLOOKUP(Table7[[#This Row],[نام شخص کارشناس نظارت]],Table1[],3,0)</f>
        <v>کارشناس عمران نظارت</v>
      </c>
      <c r="I312" s="1">
        <f>COUNTIF(Table2[کد سیستم],Table7[[#This Row],[کد سیستم]])</f>
        <v>1</v>
      </c>
    </row>
    <row r="313" spans="1:9" x14ac:dyDescent="0.25">
      <c r="A313" s="1">
        <v>312</v>
      </c>
      <c r="B313" s="1" t="s">
        <v>2168</v>
      </c>
      <c r="C313" s="1" t="s">
        <v>2168</v>
      </c>
      <c r="D313" s="1" t="s">
        <v>3983</v>
      </c>
      <c r="E313" s="1" t="s">
        <v>602</v>
      </c>
      <c r="F313" s="1" t="str">
        <f>VLOOKUP(Table7[[#This Row],[نام کارشناس دفتر فنی]],Table1[],3,0)</f>
        <v>کارشناس عمران،خدمات صنعتی و ترانسپورت</v>
      </c>
      <c r="G313" s="1" t="s">
        <v>63</v>
      </c>
      <c r="H313" s="1" t="str">
        <f>VLOOKUP(Table7[[#This Row],[نام شخص کارشناس نظارت]],Table1[],3,0)</f>
        <v>کارشناس عمران نظارت</v>
      </c>
      <c r="I313" s="1">
        <f>COUNTIF(Table2[کد سیستم],Table7[[#This Row],[کد سیستم]])</f>
        <v>1</v>
      </c>
    </row>
    <row r="314" spans="1:9" x14ac:dyDescent="0.25">
      <c r="A314" s="1">
        <v>313</v>
      </c>
      <c r="B314" s="1" t="s">
        <v>2170</v>
      </c>
      <c r="C314" s="1" t="s">
        <v>2170</v>
      </c>
      <c r="D314" s="1" t="s">
        <v>3983</v>
      </c>
      <c r="E314" s="1" t="s">
        <v>602</v>
      </c>
      <c r="F314" s="1" t="str">
        <f>VLOOKUP(Table7[[#This Row],[نام کارشناس دفتر فنی]],Table1[],3,0)</f>
        <v>کارشناس عمران،خدمات صنعتی و ترانسپورت</v>
      </c>
      <c r="G314" s="1" t="s">
        <v>63</v>
      </c>
      <c r="H314" s="1" t="str">
        <f>VLOOKUP(Table7[[#This Row],[نام شخص کارشناس نظارت]],Table1[],3,0)</f>
        <v>کارشناس عمران نظارت</v>
      </c>
      <c r="I314" s="1">
        <f>COUNTIF(Table2[کد سیستم],Table7[[#This Row],[کد سیستم]])</f>
        <v>1</v>
      </c>
    </row>
    <row r="315" spans="1:9" x14ac:dyDescent="0.25">
      <c r="A315" s="1">
        <v>314</v>
      </c>
      <c r="B315" s="1" t="s">
        <v>2172</v>
      </c>
      <c r="C315" s="1" t="s">
        <v>2172</v>
      </c>
      <c r="D315" s="1" t="s">
        <v>3983</v>
      </c>
      <c r="E315" s="1" t="s">
        <v>602</v>
      </c>
      <c r="F315" s="1" t="str">
        <f>VLOOKUP(Table7[[#This Row],[نام کارشناس دفتر فنی]],Table1[],3,0)</f>
        <v>کارشناس عمران،خدمات صنعتی و ترانسپورت</v>
      </c>
      <c r="G315" s="1" t="s">
        <v>63</v>
      </c>
      <c r="H315" s="1" t="str">
        <f>VLOOKUP(Table7[[#This Row],[نام شخص کارشناس نظارت]],Table1[],3,0)</f>
        <v>کارشناس عمران نظارت</v>
      </c>
      <c r="I315" s="1">
        <f>COUNTIF(Table2[کد سیستم],Table7[[#This Row],[کد سیستم]])</f>
        <v>1</v>
      </c>
    </row>
    <row r="316" spans="1:9" x14ac:dyDescent="0.25">
      <c r="A316" s="1">
        <v>315</v>
      </c>
      <c r="B316" s="1" t="s">
        <v>2174</v>
      </c>
      <c r="C316" s="1" t="s">
        <v>2174</v>
      </c>
      <c r="D316" s="1" t="s">
        <v>3983</v>
      </c>
      <c r="E316" s="1" t="s">
        <v>602</v>
      </c>
      <c r="F316" s="1" t="str">
        <f>VLOOKUP(Table7[[#This Row],[نام کارشناس دفتر فنی]],Table1[],3,0)</f>
        <v>کارشناس عمران،خدمات صنعتی و ترانسپورت</v>
      </c>
      <c r="G316" s="1" t="s">
        <v>63</v>
      </c>
      <c r="H316" s="1" t="str">
        <f>VLOOKUP(Table7[[#This Row],[نام شخص کارشناس نظارت]],Table1[],3,0)</f>
        <v>کارشناس عمران نظارت</v>
      </c>
      <c r="I316" s="1">
        <f>COUNTIF(Table2[کد سیستم],Table7[[#This Row],[کد سیستم]])</f>
        <v>1</v>
      </c>
    </row>
    <row r="317" spans="1:9" x14ac:dyDescent="0.25">
      <c r="A317" s="1">
        <v>316</v>
      </c>
      <c r="B317" s="1" t="s">
        <v>2176</v>
      </c>
      <c r="C317" s="1" t="s">
        <v>2176</v>
      </c>
      <c r="D317" s="1" t="s">
        <v>3983</v>
      </c>
      <c r="E317" s="1" t="s">
        <v>602</v>
      </c>
      <c r="F317" s="1" t="str">
        <f>VLOOKUP(Table7[[#This Row],[نام کارشناس دفتر فنی]],Table1[],3,0)</f>
        <v>کارشناس عمران،خدمات صنعتی و ترانسپورت</v>
      </c>
      <c r="G317" s="1" t="s">
        <v>63</v>
      </c>
      <c r="H317" s="1" t="str">
        <f>VLOOKUP(Table7[[#This Row],[نام شخص کارشناس نظارت]],Table1[],3,0)</f>
        <v>کارشناس عمران نظارت</v>
      </c>
      <c r="I317" s="1">
        <f>COUNTIF(Table2[کد سیستم],Table7[[#This Row],[کد سیستم]])</f>
        <v>1</v>
      </c>
    </row>
    <row r="318" spans="1:9" x14ac:dyDescent="0.25">
      <c r="A318" s="1">
        <v>317</v>
      </c>
      <c r="B318" s="1" t="s">
        <v>2178</v>
      </c>
      <c r="C318" s="1" t="s">
        <v>2178</v>
      </c>
      <c r="D318" s="1" t="s">
        <v>3983</v>
      </c>
      <c r="E318" s="1" t="s">
        <v>602</v>
      </c>
      <c r="F318" s="1" t="str">
        <f>VLOOKUP(Table7[[#This Row],[نام کارشناس دفتر فنی]],Table1[],3,0)</f>
        <v>کارشناس عمران،خدمات صنعتی و ترانسپورت</v>
      </c>
      <c r="G318" s="1" t="s">
        <v>63</v>
      </c>
      <c r="H318" s="1" t="str">
        <f>VLOOKUP(Table7[[#This Row],[نام شخص کارشناس نظارت]],Table1[],3,0)</f>
        <v>کارشناس عمران نظارت</v>
      </c>
      <c r="I318" s="1">
        <f>COUNTIF(Table2[کد سیستم],Table7[[#This Row],[کد سیستم]])</f>
        <v>1</v>
      </c>
    </row>
    <row r="319" spans="1:9" x14ac:dyDescent="0.25">
      <c r="A319" s="1">
        <v>318</v>
      </c>
      <c r="B319" s="1" t="s">
        <v>2180</v>
      </c>
      <c r="C319" s="1" t="s">
        <v>2180</v>
      </c>
      <c r="D319" s="1" t="s">
        <v>3983</v>
      </c>
      <c r="E319" s="1" t="s">
        <v>602</v>
      </c>
      <c r="F319" s="1" t="str">
        <f>VLOOKUP(Table7[[#This Row],[نام کارشناس دفتر فنی]],Table1[],3,0)</f>
        <v>کارشناس عمران،خدمات صنعتی و ترانسپورت</v>
      </c>
      <c r="G319" s="1" t="s">
        <v>63</v>
      </c>
      <c r="H319" s="1" t="str">
        <f>VLOOKUP(Table7[[#This Row],[نام شخص کارشناس نظارت]],Table1[],3,0)</f>
        <v>کارشناس عمران نظارت</v>
      </c>
      <c r="I319" s="1">
        <f>COUNTIF(Table2[کد سیستم],Table7[[#This Row],[کد سیستم]])</f>
        <v>1</v>
      </c>
    </row>
    <row r="320" spans="1:9" x14ac:dyDescent="0.25">
      <c r="A320" s="1">
        <v>319</v>
      </c>
      <c r="B320" s="1" t="s">
        <v>2182</v>
      </c>
      <c r="C320" s="1" t="s">
        <v>2182</v>
      </c>
      <c r="D320" s="1" t="s">
        <v>3983</v>
      </c>
      <c r="E320" s="1" t="s">
        <v>602</v>
      </c>
      <c r="F320" s="1" t="str">
        <f>VLOOKUP(Table7[[#This Row],[نام کارشناس دفتر فنی]],Table1[],3,0)</f>
        <v>کارشناس عمران،خدمات صنعتی و ترانسپورت</v>
      </c>
      <c r="G320" s="1" t="s">
        <v>63</v>
      </c>
      <c r="H320" s="1" t="str">
        <f>VLOOKUP(Table7[[#This Row],[نام شخص کارشناس نظارت]],Table1[],3,0)</f>
        <v>کارشناس عمران نظارت</v>
      </c>
      <c r="I320" s="1">
        <f>COUNTIF(Table2[کد سیستم],Table7[[#This Row],[کد سیستم]])</f>
        <v>1</v>
      </c>
    </row>
    <row r="321" spans="1:9" x14ac:dyDescent="0.25">
      <c r="A321" s="1">
        <v>320</v>
      </c>
      <c r="B321" s="1" t="s">
        <v>2184</v>
      </c>
      <c r="C321" s="1" t="s">
        <v>2184</v>
      </c>
      <c r="D321" s="1" t="s">
        <v>3983</v>
      </c>
      <c r="E321" s="1" t="s">
        <v>602</v>
      </c>
      <c r="F321" s="1" t="str">
        <f>VLOOKUP(Table7[[#This Row],[نام کارشناس دفتر فنی]],Table1[],3,0)</f>
        <v>کارشناس عمران،خدمات صنعتی و ترانسپورت</v>
      </c>
      <c r="G321" s="1" t="s">
        <v>63</v>
      </c>
      <c r="H321" s="1" t="str">
        <f>VLOOKUP(Table7[[#This Row],[نام شخص کارشناس نظارت]],Table1[],3,0)</f>
        <v>کارشناس عمران نظارت</v>
      </c>
      <c r="I321" s="1">
        <f>COUNTIF(Table2[کد سیستم],Table7[[#This Row],[کد سیستم]])</f>
        <v>1</v>
      </c>
    </row>
    <row r="322" spans="1:9" x14ac:dyDescent="0.25">
      <c r="A322" s="1">
        <v>321</v>
      </c>
      <c r="B322" s="1" t="s">
        <v>2186</v>
      </c>
      <c r="C322" s="1" t="s">
        <v>2186</v>
      </c>
      <c r="D322" s="1" t="s">
        <v>3983</v>
      </c>
      <c r="E322" s="1" t="s">
        <v>602</v>
      </c>
      <c r="F322" s="1" t="str">
        <f>VLOOKUP(Table7[[#This Row],[نام کارشناس دفتر فنی]],Table1[],3,0)</f>
        <v>کارشناس عمران،خدمات صنعتی و ترانسپورت</v>
      </c>
      <c r="G322" s="1" t="s">
        <v>63</v>
      </c>
      <c r="H322" s="1" t="str">
        <f>VLOOKUP(Table7[[#This Row],[نام شخص کارشناس نظارت]],Table1[],3,0)</f>
        <v>کارشناس عمران نظارت</v>
      </c>
      <c r="I322" s="1">
        <f>COUNTIF(Table2[کد سیستم],Table7[[#This Row],[کد سیستم]])</f>
        <v>1</v>
      </c>
    </row>
    <row r="323" spans="1:9" x14ac:dyDescent="0.25">
      <c r="A323" s="1">
        <v>322</v>
      </c>
      <c r="B323" s="1" t="s">
        <v>2188</v>
      </c>
      <c r="C323" s="1" t="s">
        <v>2188</v>
      </c>
      <c r="D323" s="1" t="s">
        <v>3983</v>
      </c>
      <c r="E323" s="1" t="s">
        <v>602</v>
      </c>
      <c r="F323" s="1" t="str">
        <f>VLOOKUP(Table7[[#This Row],[نام کارشناس دفتر فنی]],Table1[],3,0)</f>
        <v>کارشناس عمران،خدمات صنعتی و ترانسپورت</v>
      </c>
      <c r="G323" s="1" t="s">
        <v>63</v>
      </c>
      <c r="H323" s="1" t="str">
        <f>VLOOKUP(Table7[[#This Row],[نام شخص کارشناس نظارت]],Table1[],3,0)</f>
        <v>کارشناس عمران نظارت</v>
      </c>
      <c r="I323" s="1">
        <f>COUNTIF(Table2[کد سیستم],Table7[[#This Row],[کد سیستم]])</f>
        <v>1</v>
      </c>
    </row>
    <row r="324" spans="1:9" x14ac:dyDescent="0.25">
      <c r="A324" s="1">
        <v>323</v>
      </c>
      <c r="B324" s="1" t="s">
        <v>2190</v>
      </c>
      <c r="C324" s="1" t="s">
        <v>2190</v>
      </c>
      <c r="D324" s="1" t="s">
        <v>3983</v>
      </c>
      <c r="E324" s="1" t="s">
        <v>602</v>
      </c>
      <c r="F324" s="1" t="str">
        <f>VLOOKUP(Table7[[#This Row],[نام کارشناس دفتر فنی]],Table1[],3,0)</f>
        <v>کارشناس عمران،خدمات صنعتی و ترانسپورت</v>
      </c>
      <c r="G324" s="1" t="s">
        <v>63</v>
      </c>
      <c r="H324" s="1" t="str">
        <f>VLOOKUP(Table7[[#This Row],[نام شخص کارشناس نظارت]],Table1[],3,0)</f>
        <v>کارشناس عمران نظارت</v>
      </c>
      <c r="I324" s="1">
        <f>COUNTIF(Table2[کد سیستم],Table7[[#This Row],[کد سیستم]])</f>
        <v>1</v>
      </c>
    </row>
    <row r="325" spans="1:9" x14ac:dyDescent="0.25">
      <c r="A325" s="1">
        <v>324</v>
      </c>
      <c r="B325" s="1" t="s">
        <v>2192</v>
      </c>
      <c r="C325" s="1" t="s">
        <v>2192</v>
      </c>
      <c r="D325" s="1" t="s">
        <v>3983</v>
      </c>
      <c r="E325" s="1" t="s">
        <v>602</v>
      </c>
      <c r="F325" s="1" t="str">
        <f>VLOOKUP(Table7[[#This Row],[نام کارشناس دفتر فنی]],Table1[],3,0)</f>
        <v>کارشناس عمران،خدمات صنعتی و ترانسپورت</v>
      </c>
      <c r="G325" s="1" t="s">
        <v>63</v>
      </c>
      <c r="H325" s="1" t="str">
        <f>VLOOKUP(Table7[[#This Row],[نام شخص کارشناس نظارت]],Table1[],3,0)</f>
        <v>کارشناس عمران نظارت</v>
      </c>
      <c r="I325" s="1">
        <f>COUNTIF(Table2[کد سیستم],Table7[[#This Row],[کد سیستم]])</f>
        <v>1</v>
      </c>
    </row>
    <row r="326" spans="1:9" x14ac:dyDescent="0.25">
      <c r="A326" s="1">
        <v>325</v>
      </c>
      <c r="B326" s="1" t="s">
        <v>2194</v>
      </c>
      <c r="C326" s="1" t="s">
        <v>2194</v>
      </c>
      <c r="D326" s="1" t="s">
        <v>3983</v>
      </c>
      <c r="E326" s="1" t="s">
        <v>602</v>
      </c>
      <c r="F326" s="1" t="str">
        <f>VLOOKUP(Table7[[#This Row],[نام کارشناس دفتر فنی]],Table1[],3,0)</f>
        <v>کارشناس عمران،خدمات صنعتی و ترانسپورت</v>
      </c>
      <c r="G326" s="1" t="s">
        <v>63</v>
      </c>
      <c r="H326" s="1" t="str">
        <f>VLOOKUP(Table7[[#This Row],[نام شخص کارشناس نظارت]],Table1[],3,0)</f>
        <v>کارشناس عمران نظارت</v>
      </c>
      <c r="I326" s="1">
        <f>COUNTIF(Table2[کد سیستم],Table7[[#This Row],[کد سیستم]])</f>
        <v>1</v>
      </c>
    </row>
    <row r="327" spans="1:9" x14ac:dyDescent="0.25">
      <c r="A327" s="1">
        <v>326</v>
      </c>
      <c r="B327" s="1" t="s">
        <v>2196</v>
      </c>
      <c r="C327" s="1" t="s">
        <v>2196</v>
      </c>
      <c r="D327" s="1" t="s">
        <v>3983</v>
      </c>
      <c r="E327" s="1" t="s">
        <v>602</v>
      </c>
      <c r="F327" s="1" t="str">
        <f>VLOOKUP(Table7[[#This Row],[نام کارشناس دفتر فنی]],Table1[],3,0)</f>
        <v>کارشناس عمران،خدمات صنعتی و ترانسپورت</v>
      </c>
      <c r="G327" s="1" t="s">
        <v>63</v>
      </c>
      <c r="H327" s="1" t="str">
        <f>VLOOKUP(Table7[[#This Row],[نام شخص کارشناس نظارت]],Table1[],3,0)</f>
        <v>کارشناس عمران نظارت</v>
      </c>
      <c r="I327" s="1">
        <f>COUNTIF(Table2[کد سیستم],Table7[[#This Row],[کد سیستم]])</f>
        <v>1</v>
      </c>
    </row>
    <row r="328" spans="1:9" x14ac:dyDescent="0.25">
      <c r="A328" s="1">
        <v>327</v>
      </c>
      <c r="B328" s="1" t="s">
        <v>2198</v>
      </c>
      <c r="C328" s="1" t="s">
        <v>2198</v>
      </c>
      <c r="D328" s="1" t="s">
        <v>3983</v>
      </c>
      <c r="E328" s="1" t="s">
        <v>602</v>
      </c>
      <c r="F328" s="1" t="str">
        <f>VLOOKUP(Table7[[#This Row],[نام کارشناس دفتر فنی]],Table1[],3,0)</f>
        <v>کارشناس عمران،خدمات صنعتی و ترانسپورت</v>
      </c>
      <c r="G328" s="1" t="s">
        <v>63</v>
      </c>
      <c r="H328" s="1" t="str">
        <f>VLOOKUP(Table7[[#This Row],[نام شخص کارشناس نظارت]],Table1[],3,0)</f>
        <v>کارشناس عمران نظارت</v>
      </c>
      <c r="I328" s="1">
        <f>COUNTIF(Table2[کد سیستم],Table7[[#This Row],[کد سیستم]])</f>
        <v>1</v>
      </c>
    </row>
    <row r="329" spans="1:9" x14ac:dyDescent="0.25">
      <c r="A329" s="1">
        <v>328</v>
      </c>
      <c r="B329" s="1" t="s">
        <v>2200</v>
      </c>
      <c r="C329" s="1" t="s">
        <v>2200</v>
      </c>
      <c r="D329" s="1" t="s">
        <v>3983</v>
      </c>
      <c r="E329" s="1" t="s">
        <v>602</v>
      </c>
      <c r="F329" s="1" t="str">
        <f>VLOOKUP(Table7[[#This Row],[نام کارشناس دفتر فنی]],Table1[],3,0)</f>
        <v>کارشناس عمران،خدمات صنعتی و ترانسپورت</v>
      </c>
      <c r="G329" s="1" t="s">
        <v>63</v>
      </c>
      <c r="H329" s="1" t="str">
        <f>VLOOKUP(Table7[[#This Row],[نام شخص کارشناس نظارت]],Table1[],3,0)</f>
        <v>کارشناس عمران نظارت</v>
      </c>
      <c r="I329" s="1">
        <f>COUNTIF(Table2[کد سیستم],Table7[[#This Row],[کد سیستم]])</f>
        <v>1</v>
      </c>
    </row>
    <row r="330" spans="1:9" x14ac:dyDescent="0.25">
      <c r="A330" s="1">
        <v>329</v>
      </c>
      <c r="B330" s="1" t="s">
        <v>2202</v>
      </c>
      <c r="C330" s="1" t="s">
        <v>2202</v>
      </c>
      <c r="D330" s="1" t="s">
        <v>3983</v>
      </c>
      <c r="E330" s="1" t="s">
        <v>602</v>
      </c>
      <c r="F330" s="1" t="str">
        <f>VLOOKUP(Table7[[#This Row],[نام کارشناس دفتر فنی]],Table1[],3,0)</f>
        <v>کارشناس عمران،خدمات صنعتی و ترانسپورت</v>
      </c>
      <c r="G330" s="1" t="s">
        <v>63</v>
      </c>
      <c r="H330" s="1" t="str">
        <f>VLOOKUP(Table7[[#This Row],[نام شخص کارشناس نظارت]],Table1[],3,0)</f>
        <v>کارشناس عمران نظارت</v>
      </c>
      <c r="I330" s="1">
        <f>COUNTIF(Table2[کد سیستم],Table7[[#This Row],[کد سیستم]])</f>
        <v>1</v>
      </c>
    </row>
    <row r="331" spans="1:9" x14ac:dyDescent="0.25">
      <c r="A331" s="1">
        <v>330</v>
      </c>
      <c r="B331" s="1" t="s">
        <v>2204</v>
      </c>
      <c r="C331" s="1" t="s">
        <v>2204</v>
      </c>
      <c r="D331" s="1" t="s">
        <v>3983</v>
      </c>
      <c r="E331" s="1" t="s">
        <v>602</v>
      </c>
      <c r="F331" s="1" t="str">
        <f>VLOOKUP(Table7[[#This Row],[نام کارشناس دفتر فنی]],Table1[],3,0)</f>
        <v>کارشناس عمران،خدمات صنعتی و ترانسپورت</v>
      </c>
      <c r="G331" s="1" t="s">
        <v>63</v>
      </c>
      <c r="H331" s="1" t="str">
        <f>VLOOKUP(Table7[[#This Row],[نام شخص کارشناس نظارت]],Table1[],3,0)</f>
        <v>کارشناس عمران نظارت</v>
      </c>
      <c r="I331" s="1">
        <f>COUNTIF(Table2[کد سیستم],Table7[[#This Row],[کد سیستم]])</f>
        <v>1</v>
      </c>
    </row>
    <row r="332" spans="1:9" x14ac:dyDescent="0.25">
      <c r="A332" s="1">
        <v>331</v>
      </c>
      <c r="B332" s="1" t="s">
        <v>2206</v>
      </c>
      <c r="C332" s="1" t="s">
        <v>2206</v>
      </c>
      <c r="D332" s="1" t="s">
        <v>3983</v>
      </c>
      <c r="E332" s="1" t="s">
        <v>602</v>
      </c>
      <c r="F332" s="1" t="str">
        <f>VLOOKUP(Table7[[#This Row],[نام کارشناس دفتر فنی]],Table1[],3,0)</f>
        <v>کارشناس عمران،خدمات صنعتی و ترانسپورت</v>
      </c>
      <c r="G332" s="1" t="s">
        <v>63</v>
      </c>
      <c r="H332" s="1" t="str">
        <f>VLOOKUP(Table7[[#This Row],[نام شخص کارشناس نظارت]],Table1[],3,0)</f>
        <v>کارشناس عمران نظارت</v>
      </c>
      <c r="I332" s="1">
        <f>COUNTIF(Table2[کد سیستم],Table7[[#This Row],[کد سیستم]])</f>
        <v>1</v>
      </c>
    </row>
    <row r="333" spans="1:9" x14ac:dyDescent="0.25">
      <c r="A333" s="1">
        <v>332</v>
      </c>
      <c r="B333" s="1" t="s">
        <v>2208</v>
      </c>
      <c r="C333" s="1" t="s">
        <v>2208</v>
      </c>
      <c r="D333" s="1" t="s">
        <v>3983</v>
      </c>
      <c r="E333" s="1" t="s">
        <v>602</v>
      </c>
      <c r="F333" s="1" t="str">
        <f>VLOOKUP(Table7[[#This Row],[نام کارشناس دفتر فنی]],Table1[],3,0)</f>
        <v>کارشناس عمران،خدمات صنعتی و ترانسپورت</v>
      </c>
      <c r="G333" s="1" t="s">
        <v>63</v>
      </c>
      <c r="H333" s="1" t="str">
        <f>VLOOKUP(Table7[[#This Row],[نام شخص کارشناس نظارت]],Table1[],3,0)</f>
        <v>کارشناس عمران نظارت</v>
      </c>
      <c r="I333" s="1">
        <f>COUNTIF(Table2[کد سیستم],Table7[[#This Row],[کد سیستم]])</f>
        <v>1</v>
      </c>
    </row>
    <row r="334" spans="1:9" x14ac:dyDescent="0.25">
      <c r="A334" s="1">
        <v>333</v>
      </c>
      <c r="B334" s="1" t="s">
        <v>2210</v>
      </c>
      <c r="C334" s="1" t="s">
        <v>2210</v>
      </c>
      <c r="D334" s="1" t="s">
        <v>3983</v>
      </c>
      <c r="E334" s="1" t="s">
        <v>602</v>
      </c>
      <c r="F334" s="1" t="str">
        <f>VLOOKUP(Table7[[#This Row],[نام کارشناس دفتر فنی]],Table1[],3,0)</f>
        <v>کارشناس عمران،خدمات صنعتی و ترانسپورت</v>
      </c>
      <c r="G334" s="1" t="s">
        <v>63</v>
      </c>
      <c r="H334" s="1" t="str">
        <f>VLOOKUP(Table7[[#This Row],[نام شخص کارشناس نظارت]],Table1[],3,0)</f>
        <v>کارشناس عمران نظارت</v>
      </c>
      <c r="I334" s="1">
        <f>COUNTIF(Table2[کد سیستم],Table7[[#This Row],[کد سیستم]])</f>
        <v>1</v>
      </c>
    </row>
    <row r="335" spans="1:9" x14ac:dyDescent="0.25">
      <c r="A335" s="1">
        <v>334</v>
      </c>
      <c r="B335" s="1" t="s">
        <v>2212</v>
      </c>
      <c r="C335" s="1" t="s">
        <v>2212</v>
      </c>
      <c r="D335" s="1" t="s">
        <v>3983</v>
      </c>
      <c r="E335" s="1" t="s">
        <v>602</v>
      </c>
      <c r="F335" s="1" t="str">
        <f>VLOOKUP(Table7[[#This Row],[نام کارشناس دفتر فنی]],Table1[],3,0)</f>
        <v>کارشناس عمران،خدمات صنعتی و ترانسپورت</v>
      </c>
      <c r="G335" s="1" t="s">
        <v>63</v>
      </c>
      <c r="H335" s="1" t="str">
        <f>VLOOKUP(Table7[[#This Row],[نام شخص کارشناس نظارت]],Table1[],3,0)</f>
        <v>کارشناس عمران نظارت</v>
      </c>
      <c r="I335" s="1">
        <f>COUNTIF(Table2[کد سیستم],Table7[[#This Row],[کد سیستم]])</f>
        <v>1</v>
      </c>
    </row>
    <row r="336" spans="1:9" x14ac:dyDescent="0.25">
      <c r="A336" s="1">
        <v>335</v>
      </c>
      <c r="B336" s="1" t="s">
        <v>2214</v>
      </c>
      <c r="C336" s="1" t="s">
        <v>2214</v>
      </c>
      <c r="D336" s="1" t="s">
        <v>3983</v>
      </c>
      <c r="E336" s="1" t="s">
        <v>602</v>
      </c>
      <c r="F336" s="1" t="str">
        <f>VLOOKUP(Table7[[#This Row],[نام کارشناس دفتر فنی]],Table1[],3,0)</f>
        <v>کارشناس عمران،خدمات صنعتی و ترانسپورت</v>
      </c>
      <c r="G336" s="1" t="s">
        <v>63</v>
      </c>
      <c r="H336" s="1" t="str">
        <f>VLOOKUP(Table7[[#This Row],[نام شخص کارشناس نظارت]],Table1[],3,0)</f>
        <v>کارشناس عمران نظارت</v>
      </c>
      <c r="I336" s="1">
        <f>COUNTIF(Table2[کد سیستم],Table7[[#This Row],[کد سیستم]])</f>
        <v>1</v>
      </c>
    </row>
    <row r="337" spans="1:9" x14ac:dyDescent="0.25">
      <c r="A337" s="1">
        <v>336</v>
      </c>
      <c r="B337" s="1" t="s">
        <v>2216</v>
      </c>
      <c r="C337" s="1" t="s">
        <v>2216</v>
      </c>
      <c r="D337" s="1" t="s">
        <v>3983</v>
      </c>
      <c r="E337" s="1" t="s">
        <v>602</v>
      </c>
      <c r="F337" s="1" t="str">
        <f>VLOOKUP(Table7[[#This Row],[نام کارشناس دفتر فنی]],Table1[],3,0)</f>
        <v>کارشناس عمران،خدمات صنعتی و ترانسپورت</v>
      </c>
      <c r="G337" s="1" t="s">
        <v>63</v>
      </c>
      <c r="H337" s="1" t="str">
        <f>VLOOKUP(Table7[[#This Row],[نام شخص کارشناس نظارت]],Table1[],3,0)</f>
        <v>کارشناس عمران نظارت</v>
      </c>
      <c r="I337" s="1">
        <f>COUNTIF(Table2[کد سیستم],Table7[[#This Row],[کد سیستم]])</f>
        <v>1</v>
      </c>
    </row>
    <row r="338" spans="1:9" x14ac:dyDescent="0.25">
      <c r="A338" s="1">
        <v>337</v>
      </c>
      <c r="B338" s="1" t="s">
        <v>2218</v>
      </c>
      <c r="C338" s="1" t="s">
        <v>2218</v>
      </c>
      <c r="D338" s="1" t="s">
        <v>3983</v>
      </c>
      <c r="E338" s="1" t="s">
        <v>602</v>
      </c>
      <c r="F338" s="1" t="str">
        <f>VLOOKUP(Table7[[#This Row],[نام کارشناس دفتر فنی]],Table1[],3,0)</f>
        <v>کارشناس عمران،خدمات صنعتی و ترانسپورت</v>
      </c>
      <c r="G338" s="1" t="s">
        <v>63</v>
      </c>
      <c r="H338" s="1" t="str">
        <f>VLOOKUP(Table7[[#This Row],[نام شخص کارشناس نظارت]],Table1[],3,0)</f>
        <v>کارشناس عمران نظارت</v>
      </c>
      <c r="I338" s="1">
        <f>COUNTIF(Table2[کد سیستم],Table7[[#This Row],[کد سیستم]])</f>
        <v>1</v>
      </c>
    </row>
    <row r="339" spans="1:9" x14ac:dyDescent="0.25">
      <c r="A339" s="1">
        <v>338</v>
      </c>
      <c r="B339" s="1" t="s">
        <v>2220</v>
      </c>
      <c r="C339" s="1" t="s">
        <v>2220</v>
      </c>
      <c r="D339" s="1" t="s">
        <v>3983</v>
      </c>
      <c r="E339" s="1" t="s">
        <v>602</v>
      </c>
      <c r="F339" s="1" t="str">
        <f>VLOOKUP(Table7[[#This Row],[نام کارشناس دفتر فنی]],Table1[],3,0)</f>
        <v>کارشناس عمران،خدمات صنعتی و ترانسپورت</v>
      </c>
      <c r="G339" s="1" t="s">
        <v>63</v>
      </c>
      <c r="H339" s="1" t="str">
        <f>VLOOKUP(Table7[[#This Row],[نام شخص کارشناس نظارت]],Table1[],3,0)</f>
        <v>کارشناس عمران نظارت</v>
      </c>
      <c r="I339" s="1">
        <f>COUNTIF(Table2[کد سیستم],Table7[[#This Row],[کد سیستم]])</f>
        <v>1</v>
      </c>
    </row>
    <row r="340" spans="1:9" x14ac:dyDescent="0.25">
      <c r="A340" s="1">
        <v>339</v>
      </c>
      <c r="B340" s="1" t="s">
        <v>2222</v>
      </c>
      <c r="C340" s="1" t="s">
        <v>2222</v>
      </c>
      <c r="D340" s="1" t="s">
        <v>3983</v>
      </c>
      <c r="E340" s="1" t="s">
        <v>602</v>
      </c>
      <c r="F340" s="1" t="str">
        <f>VLOOKUP(Table7[[#This Row],[نام کارشناس دفتر فنی]],Table1[],3,0)</f>
        <v>کارشناس عمران،خدمات صنعتی و ترانسپورت</v>
      </c>
      <c r="G340" s="1" t="s">
        <v>63</v>
      </c>
      <c r="H340" s="1" t="str">
        <f>VLOOKUP(Table7[[#This Row],[نام شخص کارشناس نظارت]],Table1[],3,0)</f>
        <v>کارشناس عمران نظارت</v>
      </c>
      <c r="I340" s="1">
        <f>COUNTIF(Table2[کد سیستم],Table7[[#This Row],[کد سیستم]])</f>
        <v>1</v>
      </c>
    </row>
    <row r="341" spans="1:9" x14ac:dyDescent="0.25">
      <c r="A341" s="1">
        <v>340</v>
      </c>
      <c r="B341" s="1" t="s">
        <v>2224</v>
      </c>
      <c r="C341" s="1" t="s">
        <v>2224</v>
      </c>
      <c r="D341" s="1" t="s">
        <v>3983</v>
      </c>
      <c r="E341" s="1" t="s">
        <v>602</v>
      </c>
      <c r="F341" s="1" t="str">
        <f>VLOOKUP(Table7[[#This Row],[نام کارشناس دفتر فنی]],Table1[],3,0)</f>
        <v>کارشناس عمران،خدمات صنعتی و ترانسپورت</v>
      </c>
      <c r="G341" s="1" t="s">
        <v>63</v>
      </c>
      <c r="H341" s="1" t="str">
        <f>VLOOKUP(Table7[[#This Row],[نام شخص کارشناس نظارت]],Table1[],3,0)</f>
        <v>کارشناس عمران نظارت</v>
      </c>
      <c r="I341" s="1">
        <f>COUNTIF(Table2[کد سیستم],Table7[[#This Row],[کد سیستم]])</f>
        <v>1</v>
      </c>
    </row>
    <row r="342" spans="1:9" x14ac:dyDescent="0.25">
      <c r="A342" s="1">
        <v>341</v>
      </c>
      <c r="B342" s="1" t="s">
        <v>2226</v>
      </c>
      <c r="C342" s="1" t="s">
        <v>2226</v>
      </c>
      <c r="D342" s="1" t="s">
        <v>3983</v>
      </c>
      <c r="E342" s="1" t="s">
        <v>602</v>
      </c>
      <c r="F342" s="1" t="str">
        <f>VLOOKUP(Table7[[#This Row],[نام کارشناس دفتر فنی]],Table1[],3,0)</f>
        <v>کارشناس عمران،خدمات صنعتی و ترانسپورت</v>
      </c>
      <c r="G342" s="1" t="s">
        <v>63</v>
      </c>
      <c r="H342" s="1" t="str">
        <f>VLOOKUP(Table7[[#This Row],[نام شخص کارشناس نظارت]],Table1[],3,0)</f>
        <v>کارشناس عمران نظارت</v>
      </c>
      <c r="I342" s="1">
        <f>COUNTIF(Table2[کد سیستم],Table7[[#This Row],[کد سیستم]])</f>
        <v>1</v>
      </c>
    </row>
    <row r="343" spans="1:9" x14ac:dyDescent="0.25">
      <c r="A343" s="1">
        <v>342</v>
      </c>
      <c r="B343" s="1" t="s">
        <v>2228</v>
      </c>
      <c r="C343" s="1" t="s">
        <v>2228</v>
      </c>
      <c r="D343" s="1" t="s">
        <v>3983</v>
      </c>
      <c r="E343" s="1" t="s">
        <v>602</v>
      </c>
      <c r="F343" s="1" t="str">
        <f>VLOOKUP(Table7[[#This Row],[نام کارشناس دفتر فنی]],Table1[],3,0)</f>
        <v>کارشناس عمران،خدمات صنعتی و ترانسپورت</v>
      </c>
      <c r="G343" s="1" t="s">
        <v>63</v>
      </c>
      <c r="H343" s="1" t="str">
        <f>VLOOKUP(Table7[[#This Row],[نام شخص کارشناس نظارت]],Table1[],3,0)</f>
        <v>کارشناس عمران نظارت</v>
      </c>
      <c r="I343" s="1">
        <f>COUNTIF(Table2[کد سیستم],Table7[[#This Row],[کد سیستم]])</f>
        <v>1</v>
      </c>
    </row>
    <row r="344" spans="1:9" x14ac:dyDescent="0.25">
      <c r="A344" s="1">
        <v>343</v>
      </c>
      <c r="B344" s="1" t="s">
        <v>2230</v>
      </c>
      <c r="C344" s="1" t="s">
        <v>2230</v>
      </c>
      <c r="D344" s="1" t="s">
        <v>3983</v>
      </c>
      <c r="E344" s="1" t="s">
        <v>602</v>
      </c>
      <c r="F344" s="1" t="str">
        <f>VLOOKUP(Table7[[#This Row],[نام کارشناس دفتر فنی]],Table1[],3,0)</f>
        <v>کارشناس عمران،خدمات صنعتی و ترانسپورت</v>
      </c>
      <c r="G344" s="1" t="s">
        <v>63</v>
      </c>
      <c r="H344" s="1" t="str">
        <f>VLOOKUP(Table7[[#This Row],[نام شخص کارشناس نظارت]],Table1[],3,0)</f>
        <v>کارشناس عمران نظارت</v>
      </c>
      <c r="I344" s="1">
        <f>COUNTIF(Table2[کد سیستم],Table7[[#This Row],[کد سیستم]])</f>
        <v>1</v>
      </c>
    </row>
    <row r="345" spans="1:9" x14ac:dyDescent="0.25">
      <c r="A345" s="1">
        <v>344</v>
      </c>
      <c r="B345" s="1" t="s">
        <v>2232</v>
      </c>
      <c r="C345" s="1" t="s">
        <v>2232</v>
      </c>
      <c r="D345" s="1" t="s">
        <v>3983</v>
      </c>
      <c r="E345" s="1" t="s">
        <v>602</v>
      </c>
      <c r="F345" s="1" t="str">
        <f>VLOOKUP(Table7[[#This Row],[نام کارشناس دفتر فنی]],Table1[],3,0)</f>
        <v>کارشناس عمران،خدمات صنعتی و ترانسپورت</v>
      </c>
      <c r="G345" s="1" t="s">
        <v>63</v>
      </c>
      <c r="H345" s="1" t="str">
        <f>VLOOKUP(Table7[[#This Row],[نام شخص کارشناس نظارت]],Table1[],3,0)</f>
        <v>کارشناس عمران نظارت</v>
      </c>
      <c r="I345" s="1">
        <f>COUNTIF(Table2[کد سیستم],Table7[[#This Row],[کد سیستم]])</f>
        <v>1</v>
      </c>
    </row>
    <row r="346" spans="1:9" x14ac:dyDescent="0.25">
      <c r="A346" s="1">
        <v>345</v>
      </c>
      <c r="B346" s="1" t="s">
        <v>2234</v>
      </c>
      <c r="C346" s="1" t="s">
        <v>2234</v>
      </c>
      <c r="D346" s="1" t="s">
        <v>3983</v>
      </c>
      <c r="E346" s="1" t="s">
        <v>602</v>
      </c>
      <c r="F346" s="1" t="str">
        <f>VLOOKUP(Table7[[#This Row],[نام کارشناس دفتر فنی]],Table1[],3,0)</f>
        <v>کارشناس عمران،خدمات صنعتی و ترانسپورت</v>
      </c>
      <c r="G346" s="1" t="s">
        <v>63</v>
      </c>
      <c r="H346" s="1" t="str">
        <f>VLOOKUP(Table7[[#This Row],[نام شخص کارشناس نظارت]],Table1[],3,0)</f>
        <v>کارشناس عمران نظارت</v>
      </c>
      <c r="I346" s="1">
        <f>COUNTIF(Table2[کد سیستم],Table7[[#This Row],[کد سیستم]])</f>
        <v>1</v>
      </c>
    </row>
    <row r="347" spans="1:9" x14ac:dyDescent="0.25">
      <c r="A347" s="1">
        <v>346</v>
      </c>
      <c r="B347" s="1" t="s">
        <v>2236</v>
      </c>
      <c r="C347" s="1" t="s">
        <v>2236</v>
      </c>
      <c r="D347" s="1" t="s">
        <v>3983</v>
      </c>
      <c r="E347" s="1" t="s">
        <v>602</v>
      </c>
      <c r="F347" s="1" t="str">
        <f>VLOOKUP(Table7[[#This Row],[نام کارشناس دفتر فنی]],Table1[],3,0)</f>
        <v>کارشناس عمران،خدمات صنعتی و ترانسپورت</v>
      </c>
      <c r="G347" s="1" t="s">
        <v>63</v>
      </c>
      <c r="H347" s="1" t="str">
        <f>VLOOKUP(Table7[[#This Row],[نام شخص کارشناس نظارت]],Table1[],3,0)</f>
        <v>کارشناس عمران نظارت</v>
      </c>
      <c r="I347" s="1">
        <f>COUNTIF(Table2[کد سیستم],Table7[[#This Row],[کد سیستم]])</f>
        <v>1</v>
      </c>
    </row>
    <row r="348" spans="1:9" x14ac:dyDescent="0.25">
      <c r="A348" s="1">
        <v>347</v>
      </c>
      <c r="B348" s="1" t="s">
        <v>2238</v>
      </c>
      <c r="C348" s="1" t="s">
        <v>2238</v>
      </c>
      <c r="D348" s="1" t="s">
        <v>3983</v>
      </c>
      <c r="E348" s="1" t="s">
        <v>602</v>
      </c>
      <c r="F348" s="1" t="str">
        <f>VLOOKUP(Table7[[#This Row],[نام کارشناس دفتر فنی]],Table1[],3,0)</f>
        <v>کارشناس عمران،خدمات صنعتی و ترانسپورت</v>
      </c>
      <c r="G348" s="1" t="s">
        <v>63</v>
      </c>
      <c r="H348" s="1" t="str">
        <f>VLOOKUP(Table7[[#This Row],[نام شخص کارشناس نظارت]],Table1[],3,0)</f>
        <v>کارشناس عمران نظارت</v>
      </c>
      <c r="I348" s="1">
        <f>COUNTIF(Table2[کد سیستم],Table7[[#This Row],[کد سیستم]])</f>
        <v>1</v>
      </c>
    </row>
    <row r="349" spans="1:9" x14ac:dyDescent="0.25">
      <c r="A349" s="1">
        <v>348</v>
      </c>
      <c r="B349" s="1" t="s">
        <v>2240</v>
      </c>
      <c r="C349" s="1" t="s">
        <v>2240</v>
      </c>
      <c r="D349" s="1" t="s">
        <v>3983</v>
      </c>
      <c r="E349" s="1" t="s">
        <v>602</v>
      </c>
      <c r="F349" s="1" t="str">
        <f>VLOOKUP(Table7[[#This Row],[نام کارشناس دفتر فنی]],Table1[],3,0)</f>
        <v>کارشناس عمران،خدمات صنعتی و ترانسپورت</v>
      </c>
      <c r="G349" s="1" t="s">
        <v>63</v>
      </c>
      <c r="H349" s="1" t="str">
        <f>VLOOKUP(Table7[[#This Row],[نام شخص کارشناس نظارت]],Table1[],3,0)</f>
        <v>کارشناس عمران نظارت</v>
      </c>
      <c r="I349" s="1">
        <f>COUNTIF(Table2[کد سیستم],Table7[[#This Row],[کد سیستم]])</f>
        <v>1</v>
      </c>
    </row>
    <row r="350" spans="1:9" x14ac:dyDescent="0.25">
      <c r="A350" s="1">
        <v>349</v>
      </c>
      <c r="B350" s="1" t="s">
        <v>2242</v>
      </c>
      <c r="C350" s="1" t="s">
        <v>2242</v>
      </c>
      <c r="D350" s="1" t="s">
        <v>3983</v>
      </c>
      <c r="E350" s="1" t="s">
        <v>602</v>
      </c>
      <c r="F350" s="1" t="str">
        <f>VLOOKUP(Table7[[#This Row],[نام کارشناس دفتر فنی]],Table1[],3,0)</f>
        <v>کارشناس عمران،خدمات صنعتی و ترانسپورت</v>
      </c>
      <c r="G350" s="1" t="s">
        <v>63</v>
      </c>
      <c r="H350" s="1" t="str">
        <f>VLOOKUP(Table7[[#This Row],[نام شخص کارشناس نظارت]],Table1[],3,0)</f>
        <v>کارشناس عمران نظارت</v>
      </c>
      <c r="I350" s="1">
        <f>COUNTIF(Table2[کد سیستم],Table7[[#This Row],[کد سیستم]])</f>
        <v>1</v>
      </c>
    </row>
    <row r="351" spans="1:9" x14ac:dyDescent="0.25">
      <c r="A351" s="1">
        <v>350</v>
      </c>
      <c r="B351" s="1" t="s">
        <v>2244</v>
      </c>
      <c r="C351" s="1" t="s">
        <v>2244</v>
      </c>
      <c r="D351" s="1" t="s">
        <v>3983</v>
      </c>
      <c r="E351" s="1" t="s">
        <v>602</v>
      </c>
      <c r="F351" s="1" t="str">
        <f>VLOOKUP(Table7[[#This Row],[نام کارشناس دفتر فنی]],Table1[],3,0)</f>
        <v>کارشناس عمران،خدمات صنعتی و ترانسپورت</v>
      </c>
      <c r="G351" s="1" t="s">
        <v>63</v>
      </c>
      <c r="H351" s="1" t="str">
        <f>VLOOKUP(Table7[[#This Row],[نام شخص کارشناس نظارت]],Table1[],3,0)</f>
        <v>کارشناس عمران نظارت</v>
      </c>
      <c r="I351" s="1">
        <f>COUNTIF(Table2[کد سیستم],Table7[[#This Row],[کد سیستم]])</f>
        <v>1</v>
      </c>
    </row>
    <row r="352" spans="1:9" x14ac:dyDescent="0.25">
      <c r="A352" s="1">
        <v>351</v>
      </c>
      <c r="B352" s="1" t="s">
        <v>2246</v>
      </c>
      <c r="C352" s="1" t="s">
        <v>2246</v>
      </c>
      <c r="D352" s="1" t="s">
        <v>3983</v>
      </c>
      <c r="E352" s="1" t="s">
        <v>602</v>
      </c>
      <c r="F352" s="1" t="str">
        <f>VLOOKUP(Table7[[#This Row],[نام کارشناس دفتر فنی]],Table1[],3,0)</f>
        <v>کارشناس عمران،خدمات صنعتی و ترانسپورت</v>
      </c>
      <c r="G352" s="1" t="s">
        <v>63</v>
      </c>
      <c r="H352" s="1" t="str">
        <f>VLOOKUP(Table7[[#This Row],[نام شخص کارشناس نظارت]],Table1[],3,0)</f>
        <v>کارشناس عمران نظارت</v>
      </c>
      <c r="I352" s="1">
        <f>COUNTIF(Table2[کد سیستم],Table7[[#This Row],[کد سیستم]])</f>
        <v>1</v>
      </c>
    </row>
    <row r="353" spans="1:9" x14ac:dyDescent="0.25">
      <c r="A353" s="1">
        <v>352</v>
      </c>
      <c r="B353" s="1" t="s">
        <v>2248</v>
      </c>
      <c r="C353" s="1" t="s">
        <v>2248</v>
      </c>
      <c r="D353" s="1" t="s">
        <v>3983</v>
      </c>
      <c r="E353" s="1" t="s">
        <v>602</v>
      </c>
      <c r="F353" s="1" t="str">
        <f>VLOOKUP(Table7[[#This Row],[نام کارشناس دفتر فنی]],Table1[],3,0)</f>
        <v>کارشناس عمران،خدمات صنعتی و ترانسپورت</v>
      </c>
      <c r="G353" s="1" t="s">
        <v>63</v>
      </c>
      <c r="H353" s="1" t="str">
        <f>VLOOKUP(Table7[[#This Row],[نام شخص کارشناس نظارت]],Table1[],3,0)</f>
        <v>کارشناس عمران نظارت</v>
      </c>
      <c r="I353" s="1">
        <f>COUNTIF(Table2[کد سیستم],Table7[[#This Row],[کد سیستم]])</f>
        <v>1</v>
      </c>
    </row>
    <row r="354" spans="1:9" x14ac:dyDescent="0.25">
      <c r="A354" s="1">
        <v>353</v>
      </c>
      <c r="B354" s="1" t="s">
        <v>2250</v>
      </c>
      <c r="C354" s="1" t="s">
        <v>2250</v>
      </c>
      <c r="D354" s="1" t="s">
        <v>3983</v>
      </c>
      <c r="E354" s="1" t="s">
        <v>602</v>
      </c>
      <c r="F354" s="1" t="str">
        <f>VLOOKUP(Table7[[#This Row],[نام کارشناس دفتر فنی]],Table1[],3,0)</f>
        <v>کارشناس عمران،خدمات صنعتی و ترانسپورت</v>
      </c>
      <c r="G354" s="1" t="s">
        <v>63</v>
      </c>
      <c r="H354" s="1" t="str">
        <f>VLOOKUP(Table7[[#This Row],[نام شخص کارشناس نظارت]],Table1[],3,0)</f>
        <v>کارشناس عمران نظارت</v>
      </c>
      <c r="I354" s="1">
        <f>COUNTIF(Table2[کد سیستم],Table7[[#This Row],[کد سیستم]])</f>
        <v>1</v>
      </c>
    </row>
    <row r="355" spans="1:9" x14ac:dyDescent="0.25">
      <c r="A355" s="1">
        <v>354</v>
      </c>
      <c r="B355" s="1" t="s">
        <v>2252</v>
      </c>
      <c r="C355" s="1" t="s">
        <v>2252</v>
      </c>
      <c r="D355" s="1" t="s">
        <v>3983</v>
      </c>
      <c r="E355" s="1" t="s">
        <v>602</v>
      </c>
      <c r="F355" s="1" t="str">
        <f>VLOOKUP(Table7[[#This Row],[نام کارشناس دفتر فنی]],Table1[],3,0)</f>
        <v>کارشناس عمران،خدمات صنعتی و ترانسپورت</v>
      </c>
      <c r="G355" s="1" t="s">
        <v>63</v>
      </c>
      <c r="H355" s="1" t="str">
        <f>VLOOKUP(Table7[[#This Row],[نام شخص کارشناس نظارت]],Table1[],3,0)</f>
        <v>کارشناس عمران نظارت</v>
      </c>
      <c r="I355" s="1">
        <f>COUNTIF(Table2[کد سیستم],Table7[[#This Row],[کد سیستم]])</f>
        <v>1</v>
      </c>
    </row>
    <row r="356" spans="1:9" x14ac:dyDescent="0.25">
      <c r="A356" s="1">
        <v>355</v>
      </c>
      <c r="B356" s="1" t="s">
        <v>2254</v>
      </c>
      <c r="C356" s="1" t="s">
        <v>2254</v>
      </c>
      <c r="D356" s="1" t="s">
        <v>3983</v>
      </c>
      <c r="E356" s="1" t="s">
        <v>602</v>
      </c>
      <c r="F356" s="1" t="str">
        <f>VLOOKUP(Table7[[#This Row],[نام کارشناس دفتر فنی]],Table1[],3,0)</f>
        <v>کارشناس عمران،خدمات صنعتی و ترانسپورت</v>
      </c>
      <c r="G356" s="1" t="s">
        <v>63</v>
      </c>
      <c r="H356" s="1" t="str">
        <f>VLOOKUP(Table7[[#This Row],[نام شخص کارشناس نظارت]],Table1[],3,0)</f>
        <v>کارشناس عمران نظارت</v>
      </c>
      <c r="I356" s="1">
        <f>COUNTIF(Table2[کد سیستم],Table7[[#This Row],[کد سیستم]])</f>
        <v>1</v>
      </c>
    </row>
    <row r="357" spans="1:9" x14ac:dyDescent="0.25">
      <c r="A357" s="1">
        <v>356</v>
      </c>
      <c r="B357" s="1" t="s">
        <v>2256</v>
      </c>
      <c r="C357" s="1" t="s">
        <v>2256</v>
      </c>
      <c r="D357" s="1" t="s">
        <v>3983</v>
      </c>
      <c r="E357" s="1" t="s">
        <v>602</v>
      </c>
      <c r="F357" s="1" t="str">
        <f>VLOOKUP(Table7[[#This Row],[نام کارشناس دفتر فنی]],Table1[],3,0)</f>
        <v>کارشناس عمران،خدمات صنعتی و ترانسپورت</v>
      </c>
      <c r="G357" s="1" t="s">
        <v>63</v>
      </c>
      <c r="H357" s="1" t="str">
        <f>VLOOKUP(Table7[[#This Row],[نام شخص کارشناس نظارت]],Table1[],3,0)</f>
        <v>کارشناس عمران نظارت</v>
      </c>
      <c r="I357" s="1">
        <f>COUNTIF(Table2[کد سیستم],Table7[[#This Row],[کد سیستم]])</f>
        <v>1</v>
      </c>
    </row>
    <row r="358" spans="1:9" x14ac:dyDescent="0.25">
      <c r="A358" s="1">
        <v>357</v>
      </c>
      <c r="B358" s="1" t="s">
        <v>2258</v>
      </c>
      <c r="C358" s="1" t="s">
        <v>2258</v>
      </c>
      <c r="D358" s="1" t="s">
        <v>3983</v>
      </c>
      <c r="E358" s="1" t="s">
        <v>602</v>
      </c>
      <c r="F358" s="1" t="str">
        <f>VLOOKUP(Table7[[#This Row],[نام کارشناس دفتر فنی]],Table1[],3,0)</f>
        <v>کارشناس عمران،خدمات صنعتی و ترانسپورت</v>
      </c>
      <c r="G358" s="1" t="s">
        <v>63</v>
      </c>
      <c r="H358" s="1" t="str">
        <f>VLOOKUP(Table7[[#This Row],[نام شخص کارشناس نظارت]],Table1[],3,0)</f>
        <v>کارشناس عمران نظارت</v>
      </c>
      <c r="I358" s="1">
        <f>COUNTIF(Table2[کد سیستم],Table7[[#This Row],[کد سیستم]])</f>
        <v>1</v>
      </c>
    </row>
    <row r="359" spans="1:9" x14ac:dyDescent="0.25">
      <c r="A359" s="1">
        <v>358</v>
      </c>
      <c r="B359" s="1" t="s">
        <v>2260</v>
      </c>
      <c r="C359" s="1" t="s">
        <v>2260</v>
      </c>
      <c r="D359" s="1" t="s">
        <v>3983</v>
      </c>
      <c r="E359" s="1" t="s">
        <v>602</v>
      </c>
      <c r="F359" s="1" t="str">
        <f>VLOOKUP(Table7[[#This Row],[نام کارشناس دفتر فنی]],Table1[],3,0)</f>
        <v>کارشناس عمران،خدمات صنعتی و ترانسپورت</v>
      </c>
      <c r="G359" s="1" t="s">
        <v>63</v>
      </c>
      <c r="H359" s="1" t="str">
        <f>VLOOKUP(Table7[[#This Row],[نام شخص کارشناس نظارت]],Table1[],3,0)</f>
        <v>کارشناس عمران نظارت</v>
      </c>
      <c r="I359" s="1">
        <f>COUNTIF(Table2[کد سیستم],Table7[[#This Row],[کد سیستم]])</f>
        <v>1</v>
      </c>
    </row>
    <row r="360" spans="1:9" x14ac:dyDescent="0.25">
      <c r="A360" s="1">
        <v>359</v>
      </c>
      <c r="B360" s="1" t="s">
        <v>2262</v>
      </c>
      <c r="C360" s="1" t="s">
        <v>2262</v>
      </c>
      <c r="D360" s="1" t="s">
        <v>3983</v>
      </c>
      <c r="E360" s="1" t="s">
        <v>602</v>
      </c>
      <c r="F360" s="1" t="str">
        <f>VLOOKUP(Table7[[#This Row],[نام کارشناس دفتر فنی]],Table1[],3,0)</f>
        <v>کارشناس عمران،خدمات صنعتی و ترانسپورت</v>
      </c>
      <c r="G360" s="1" t="s">
        <v>63</v>
      </c>
      <c r="H360" s="1" t="str">
        <f>VLOOKUP(Table7[[#This Row],[نام شخص کارشناس نظارت]],Table1[],3,0)</f>
        <v>کارشناس عمران نظارت</v>
      </c>
      <c r="I360" s="1">
        <f>COUNTIF(Table2[کد سیستم],Table7[[#This Row],[کد سیستم]])</f>
        <v>1</v>
      </c>
    </row>
    <row r="361" spans="1:9" x14ac:dyDescent="0.25">
      <c r="A361" s="1">
        <v>360</v>
      </c>
      <c r="B361" s="1" t="s">
        <v>2264</v>
      </c>
      <c r="C361" s="1" t="s">
        <v>2264</v>
      </c>
      <c r="D361" s="1" t="s">
        <v>3983</v>
      </c>
      <c r="E361" s="1" t="s">
        <v>602</v>
      </c>
      <c r="F361" s="1" t="str">
        <f>VLOOKUP(Table7[[#This Row],[نام کارشناس دفتر فنی]],Table1[],3,0)</f>
        <v>کارشناس عمران،خدمات صنعتی و ترانسپورت</v>
      </c>
      <c r="G361" s="1" t="s">
        <v>63</v>
      </c>
      <c r="H361" s="1" t="str">
        <f>VLOOKUP(Table7[[#This Row],[نام شخص کارشناس نظارت]],Table1[],3,0)</f>
        <v>کارشناس عمران نظارت</v>
      </c>
      <c r="I361" s="1">
        <f>COUNTIF(Table2[کد سیستم],Table7[[#This Row],[کد سیستم]])</f>
        <v>1</v>
      </c>
    </row>
    <row r="362" spans="1:9" x14ac:dyDescent="0.25">
      <c r="A362" s="1">
        <v>361</v>
      </c>
      <c r="B362" s="1" t="s">
        <v>2266</v>
      </c>
      <c r="C362" s="1" t="s">
        <v>2266</v>
      </c>
      <c r="D362" s="1" t="s">
        <v>3983</v>
      </c>
      <c r="E362" s="1" t="s">
        <v>602</v>
      </c>
      <c r="F362" s="1" t="str">
        <f>VLOOKUP(Table7[[#This Row],[نام کارشناس دفتر فنی]],Table1[],3,0)</f>
        <v>کارشناس عمران،خدمات صنعتی و ترانسپورت</v>
      </c>
      <c r="G362" s="1" t="s">
        <v>63</v>
      </c>
      <c r="H362" s="1" t="str">
        <f>VLOOKUP(Table7[[#This Row],[نام شخص کارشناس نظارت]],Table1[],3,0)</f>
        <v>کارشناس عمران نظارت</v>
      </c>
      <c r="I362" s="1">
        <f>COUNTIF(Table2[کد سیستم],Table7[[#This Row],[کد سیستم]])</f>
        <v>1</v>
      </c>
    </row>
    <row r="363" spans="1:9" x14ac:dyDescent="0.25">
      <c r="A363" s="1">
        <v>362</v>
      </c>
      <c r="B363" s="1" t="s">
        <v>2268</v>
      </c>
      <c r="C363" s="1" t="s">
        <v>2268</v>
      </c>
      <c r="D363" s="1" t="s">
        <v>3983</v>
      </c>
      <c r="E363" s="1" t="s">
        <v>602</v>
      </c>
      <c r="F363" s="1" t="str">
        <f>VLOOKUP(Table7[[#This Row],[نام کارشناس دفتر فنی]],Table1[],3,0)</f>
        <v>کارشناس عمران،خدمات صنعتی و ترانسپورت</v>
      </c>
      <c r="G363" s="1" t="s">
        <v>63</v>
      </c>
      <c r="H363" s="1" t="str">
        <f>VLOOKUP(Table7[[#This Row],[نام شخص کارشناس نظارت]],Table1[],3,0)</f>
        <v>کارشناس عمران نظارت</v>
      </c>
      <c r="I363" s="1">
        <f>COUNTIF(Table2[کد سیستم],Table7[[#This Row],[کد سیستم]])</f>
        <v>1</v>
      </c>
    </row>
    <row r="364" spans="1:9" x14ac:dyDescent="0.25">
      <c r="A364" s="1">
        <v>363</v>
      </c>
      <c r="B364" s="1" t="s">
        <v>2270</v>
      </c>
      <c r="C364" s="1" t="s">
        <v>2270</v>
      </c>
      <c r="D364" s="1" t="s">
        <v>3983</v>
      </c>
      <c r="E364" s="1" t="s">
        <v>602</v>
      </c>
      <c r="F364" s="1" t="str">
        <f>VLOOKUP(Table7[[#This Row],[نام کارشناس دفتر فنی]],Table1[],3,0)</f>
        <v>کارشناس عمران،خدمات صنعتی و ترانسپورت</v>
      </c>
      <c r="G364" s="1" t="s">
        <v>63</v>
      </c>
      <c r="H364" s="1" t="str">
        <f>VLOOKUP(Table7[[#This Row],[نام شخص کارشناس نظارت]],Table1[],3,0)</f>
        <v>کارشناس عمران نظارت</v>
      </c>
      <c r="I364" s="1">
        <f>COUNTIF(Table2[کد سیستم],Table7[[#This Row],[کد سیستم]])</f>
        <v>1</v>
      </c>
    </row>
    <row r="365" spans="1:9" x14ac:dyDescent="0.25">
      <c r="A365" s="1">
        <v>364</v>
      </c>
      <c r="B365" s="1" t="s">
        <v>2272</v>
      </c>
      <c r="C365" s="1" t="s">
        <v>2272</v>
      </c>
      <c r="D365" s="1" t="s">
        <v>3983</v>
      </c>
      <c r="E365" s="1" t="s">
        <v>602</v>
      </c>
      <c r="F365" s="1" t="str">
        <f>VLOOKUP(Table7[[#This Row],[نام کارشناس دفتر فنی]],Table1[],3,0)</f>
        <v>کارشناس عمران،خدمات صنعتی و ترانسپورت</v>
      </c>
      <c r="G365" s="1" t="s">
        <v>63</v>
      </c>
      <c r="H365" s="1" t="str">
        <f>VLOOKUP(Table7[[#This Row],[نام شخص کارشناس نظارت]],Table1[],3,0)</f>
        <v>کارشناس عمران نظارت</v>
      </c>
      <c r="I365" s="1">
        <f>COUNTIF(Table2[کد سیستم],Table7[[#This Row],[کد سیستم]])</f>
        <v>1</v>
      </c>
    </row>
    <row r="366" spans="1:9" x14ac:dyDescent="0.25">
      <c r="A366" s="1">
        <v>365</v>
      </c>
      <c r="B366" s="1" t="s">
        <v>2274</v>
      </c>
      <c r="C366" s="1" t="s">
        <v>2274</v>
      </c>
      <c r="D366" s="1" t="s">
        <v>3983</v>
      </c>
      <c r="E366" s="1" t="s">
        <v>602</v>
      </c>
      <c r="F366" s="1" t="str">
        <f>VLOOKUP(Table7[[#This Row],[نام کارشناس دفتر فنی]],Table1[],3,0)</f>
        <v>کارشناس عمران،خدمات صنعتی و ترانسپورت</v>
      </c>
      <c r="G366" s="1" t="s">
        <v>63</v>
      </c>
      <c r="H366" s="1" t="str">
        <f>VLOOKUP(Table7[[#This Row],[نام شخص کارشناس نظارت]],Table1[],3,0)</f>
        <v>کارشناس عمران نظارت</v>
      </c>
      <c r="I366" s="1">
        <f>COUNTIF(Table2[کد سیستم],Table7[[#This Row],[کد سیستم]])</f>
        <v>1</v>
      </c>
    </row>
    <row r="367" spans="1:9" x14ac:dyDescent="0.25">
      <c r="A367" s="1">
        <v>366</v>
      </c>
      <c r="B367" s="1" t="s">
        <v>2276</v>
      </c>
      <c r="C367" s="1" t="s">
        <v>2276</v>
      </c>
      <c r="D367" s="1" t="s">
        <v>3983</v>
      </c>
      <c r="E367" s="1" t="s">
        <v>602</v>
      </c>
      <c r="F367" s="1" t="str">
        <f>VLOOKUP(Table7[[#This Row],[نام کارشناس دفتر فنی]],Table1[],3,0)</f>
        <v>کارشناس عمران،خدمات صنعتی و ترانسپورت</v>
      </c>
      <c r="G367" s="1" t="s">
        <v>63</v>
      </c>
      <c r="H367" s="1" t="str">
        <f>VLOOKUP(Table7[[#This Row],[نام شخص کارشناس نظارت]],Table1[],3,0)</f>
        <v>کارشناس عمران نظارت</v>
      </c>
      <c r="I367" s="1">
        <f>COUNTIF(Table2[کد سیستم],Table7[[#This Row],[کد سیستم]])</f>
        <v>1</v>
      </c>
    </row>
    <row r="368" spans="1:9" x14ac:dyDescent="0.25">
      <c r="A368" s="1">
        <v>367</v>
      </c>
      <c r="B368" s="1" t="s">
        <v>2278</v>
      </c>
      <c r="C368" s="1" t="s">
        <v>2278</v>
      </c>
      <c r="D368" s="1" t="s">
        <v>3983</v>
      </c>
      <c r="E368" s="1" t="s">
        <v>602</v>
      </c>
      <c r="F368" s="1" t="str">
        <f>VLOOKUP(Table7[[#This Row],[نام کارشناس دفتر فنی]],Table1[],3,0)</f>
        <v>کارشناس عمران،خدمات صنعتی و ترانسپورت</v>
      </c>
      <c r="G368" s="1" t="s">
        <v>63</v>
      </c>
      <c r="H368" s="1" t="str">
        <f>VLOOKUP(Table7[[#This Row],[نام شخص کارشناس نظارت]],Table1[],3,0)</f>
        <v>کارشناس عمران نظارت</v>
      </c>
      <c r="I368" s="1">
        <f>COUNTIF(Table2[کد سیستم],Table7[[#This Row],[کد سیستم]])</f>
        <v>1</v>
      </c>
    </row>
    <row r="369" spans="1:9" x14ac:dyDescent="0.25">
      <c r="A369" s="1">
        <v>368</v>
      </c>
      <c r="B369" s="1" t="s">
        <v>2280</v>
      </c>
      <c r="C369" s="1" t="s">
        <v>2280</v>
      </c>
      <c r="D369" s="1" t="s">
        <v>3983</v>
      </c>
      <c r="E369" s="1" t="s">
        <v>602</v>
      </c>
      <c r="F369" s="1" t="str">
        <f>VLOOKUP(Table7[[#This Row],[نام کارشناس دفتر فنی]],Table1[],3,0)</f>
        <v>کارشناس عمران،خدمات صنعتی و ترانسپورت</v>
      </c>
      <c r="G369" s="1" t="s">
        <v>63</v>
      </c>
      <c r="H369" s="1" t="str">
        <f>VLOOKUP(Table7[[#This Row],[نام شخص کارشناس نظارت]],Table1[],3,0)</f>
        <v>کارشناس عمران نظارت</v>
      </c>
      <c r="I369" s="1">
        <f>COUNTIF(Table2[کد سیستم],Table7[[#This Row],[کد سیستم]])</f>
        <v>1</v>
      </c>
    </row>
    <row r="370" spans="1:9" x14ac:dyDescent="0.25">
      <c r="A370" s="1">
        <v>369</v>
      </c>
      <c r="B370" s="1" t="s">
        <v>2282</v>
      </c>
      <c r="C370" s="1" t="s">
        <v>2282</v>
      </c>
      <c r="D370" s="1" t="s">
        <v>3983</v>
      </c>
      <c r="E370" s="1" t="s">
        <v>602</v>
      </c>
      <c r="F370" s="1" t="str">
        <f>VLOOKUP(Table7[[#This Row],[نام کارشناس دفتر فنی]],Table1[],3,0)</f>
        <v>کارشناس عمران،خدمات صنعتی و ترانسپورت</v>
      </c>
      <c r="G370" s="1" t="s">
        <v>63</v>
      </c>
      <c r="H370" s="1" t="str">
        <f>VLOOKUP(Table7[[#This Row],[نام شخص کارشناس نظارت]],Table1[],3,0)</f>
        <v>کارشناس عمران نظارت</v>
      </c>
      <c r="I370" s="1">
        <f>COUNTIF(Table2[کد سیستم],Table7[[#This Row],[کد سیستم]])</f>
        <v>1</v>
      </c>
    </row>
    <row r="371" spans="1:9" x14ac:dyDescent="0.25">
      <c r="A371" s="1">
        <v>370</v>
      </c>
      <c r="B371" s="1" t="s">
        <v>2284</v>
      </c>
      <c r="C371" s="1" t="s">
        <v>2284</v>
      </c>
      <c r="D371" s="1" t="s">
        <v>3983</v>
      </c>
      <c r="E371" s="1" t="s">
        <v>602</v>
      </c>
      <c r="F371" s="1" t="str">
        <f>VLOOKUP(Table7[[#This Row],[نام کارشناس دفتر فنی]],Table1[],3,0)</f>
        <v>کارشناس عمران،خدمات صنعتی و ترانسپورت</v>
      </c>
      <c r="G371" s="1" t="s">
        <v>63</v>
      </c>
      <c r="H371" s="1" t="str">
        <f>VLOOKUP(Table7[[#This Row],[نام شخص کارشناس نظارت]],Table1[],3,0)</f>
        <v>کارشناس عمران نظارت</v>
      </c>
      <c r="I371" s="1">
        <f>COUNTIF(Table2[کد سیستم],Table7[[#This Row],[کد سیستم]])</f>
        <v>1</v>
      </c>
    </row>
    <row r="372" spans="1:9" x14ac:dyDescent="0.25">
      <c r="A372" s="1">
        <v>371</v>
      </c>
      <c r="B372" s="1" t="s">
        <v>2286</v>
      </c>
      <c r="C372" s="1" t="s">
        <v>2286</v>
      </c>
      <c r="D372" s="1" t="s">
        <v>3983</v>
      </c>
      <c r="E372" s="1" t="s">
        <v>602</v>
      </c>
      <c r="F372" s="1" t="str">
        <f>VLOOKUP(Table7[[#This Row],[نام کارشناس دفتر فنی]],Table1[],3,0)</f>
        <v>کارشناس عمران،خدمات صنعتی و ترانسپورت</v>
      </c>
      <c r="G372" s="1" t="s">
        <v>63</v>
      </c>
      <c r="H372" s="1" t="str">
        <f>VLOOKUP(Table7[[#This Row],[نام شخص کارشناس نظارت]],Table1[],3,0)</f>
        <v>کارشناس عمران نظارت</v>
      </c>
      <c r="I372" s="1">
        <f>COUNTIF(Table2[کد سیستم],Table7[[#This Row],[کد سیستم]])</f>
        <v>1</v>
      </c>
    </row>
    <row r="373" spans="1:9" x14ac:dyDescent="0.25">
      <c r="A373" s="1">
        <v>372</v>
      </c>
      <c r="B373" s="1" t="s">
        <v>2288</v>
      </c>
      <c r="C373" s="1" t="s">
        <v>2288</v>
      </c>
      <c r="D373" s="1" t="s">
        <v>3983</v>
      </c>
      <c r="E373" s="1" t="s">
        <v>602</v>
      </c>
      <c r="F373" s="1" t="str">
        <f>VLOOKUP(Table7[[#This Row],[نام کارشناس دفتر فنی]],Table1[],3,0)</f>
        <v>کارشناس عمران،خدمات صنعتی و ترانسپورت</v>
      </c>
      <c r="G373" s="1" t="s">
        <v>63</v>
      </c>
      <c r="H373" s="1" t="str">
        <f>VLOOKUP(Table7[[#This Row],[نام شخص کارشناس نظارت]],Table1[],3,0)</f>
        <v>کارشناس عمران نظارت</v>
      </c>
      <c r="I373" s="1">
        <f>COUNTIF(Table2[کد سیستم],Table7[[#This Row],[کد سیستم]])</f>
        <v>1</v>
      </c>
    </row>
    <row r="374" spans="1:9" x14ac:dyDescent="0.25">
      <c r="A374" s="1">
        <v>373</v>
      </c>
      <c r="B374" s="1" t="s">
        <v>2290</v>
      </c>
      <c r="C374" s="1" t="s">
        <v>2290</v>
      </c>
      <c r="D374" s="1" t="s">
        <v>3983</v>
      </c>
      <c r="E374" s="1" t="s">
        <v>602</v>
      </c>
      <c r="F374" s="1" t="str">
        <f>VLOOKUP(Table7[[#This Row],[نام کارشناس دفتر فنی]],Table1[],3,0)</f>
        <v>کارشناس عمران،خدمات صنعتی و ترانسپورت</v>
      </c>
      <c r="G374" s="1" t="s">
        <v>63</v>
      </c>
      <c r="H374" s="1" t="str">
        <f>VLOOKUP(Table7[[#This Row],[نام شخص کارشناس نظارت]],Table1[],3,0)</f>
        <v>کارشناس عمران نظارت</v>
      </c>
      <c r="I374" s="1">
        <f>COUNTIF(Table2[کد سیستم],Table7[[#This Row],[کد سیستم]])</f>
        <v>1</v>
      </c>
    </row>
    <row r="375" spans="1:9" x14ac:dyDescent="0.25">
      <c r="A375" s="1">
        <v>374</v>
      </c>
      <c r="B375" s="1" t="s">
        <v>2292</v>
      </c>
      <c r="C375" s="1" t="s">
        <v>2292</v>
      </c>
      <c r="D375" s="1" t="s">
        <v>3983</v>
      </c>
      <c r="E375" s="1" t="s">
        <v>602</v>
      </c>
      <c r="F375" s="1" t="str">
        <f>VLOOKUP(Table7[[#This Row],[نام کارشناس دفتر فنی]],Table1[],3,0)</f>
        <v>کارشناس عمران،خدمات صنعتی و ترانسپورت</v>
      </c>
      <c r="G375" s="1" t="s">
        <v>63</v>
      </c>
      <c r="H375" s="1" t="str">
        <f>VLOOKUP(Table7[[#This Row],[نام شخص کارشناس نظارت]],Table1[],3,0)</f>
        <v>کارشناس عمران نظارت</v>
      </c>
      <c r="I375" s="1">
        <f>COUNTIF(Table2[کد سیستم],Table7[[#This Row],[کد سیستم]])</f>
        <v>1</v>
      </c>
    </row>
    <row r="376" spans="1:9" x14ac:dyDescent="0.25">
      <c r="A376" s="1">
        <v>375</v>
      </c>
      <c r="B376" s="1" t="s">
        <v>2294</v>
      </c>
      <c r="C376" s="1" t="s">
        <v>2294</v>
      </c>
      <c r="D376" s="1" t="s">
        <v>3983</v>
      </c>
      <c r="E376" s="1" t="s">
        <v>602</v>
      </c>
      <c r="F376" s="1" t="str">
        <f>VLOOKUP(Table7[[#This Row],[نام کارشناس دفتر فنی]],Table1[],3,0)</f>
        <v>کارشناس عمران،خدمات صنعتی و ترانسپورت</v>
      </c>
      <c r="G376" s="1" t="s">
        <v>63</v>
      </c>
      <c r="H376" s="1" t="str">
        <f>VLOOKUP(Table7[[#This Row],[نام شخص کارشناس نظارت]],Table1[],3,0)</f>
        <v>کارشناس عمران نظارت</v>
      </c>
      <c r="I376" s="1">
        <f>COUNTIF(Table2[کد سیستم],Table7[[#This Row],[کد سیستم]])</f>
        <v>1</v>
      </c>
    </row>
    <row r="377" spans="1:9" x14ac:dyDescent="0.25">
      <c r="A377" s="1">
        <v>376</v>
      </c>
      <c r="B377" s="1" t="s">
        <v>2296</v>
      </c>
      <c r="C377" s="1" t="s">
        <v>2296</v>
      </c>
      <c r="D377" s="1" t="s">
        <v>3983</v>
      </c>
      <c r="E377" s="1" t="s">
        <v>602</v>
      </c>
      <c r="F377" s="1" t="str">
        <f>VLOOKUP(Table7[[#This Row],[نام کارشناس دفتر فنی]],Table1[],3,0)</f>
        <v>کارشناس عمران،خدمات صنعتی و ترانسپورت</v>
      </c>
      <c r="G377" s="1" t="s">
        <v>63</v>
      </c>
      <c r="H377" s="1" t="str">
        <f>VLOOKUP(Table7[[#This Row],[نام شخص کارشناس نظارت]],Table1[],3,0)</f>
        <v>کارشناس عمران نظارت</v>
      </c>
      <c r="I377" s="1">
        <f>COUNTIF(Table2[کد سیستم],Table7[[#This Row],[کد سیستم]])</f>
        <v>1</v>
      </c>
    </row>
    <row r="378" spans="1:9" x14ac:dyDescent="0.25">
      <c r="A378" s="1">
        <v>377</v>
      </c>
      <c r="B378" s="1" t="s">
        <v>2298</v>
      </c>
      <c r="C378" s="1" t="s">
        <v>2298</v>
      </c>
      <c r="D378" s="1" t="s">
        <v>3983</v>
      </c>
      <c r="E378" s="1" t="s">
        <v>602</v>
      </c>
      <c r="F378" s="1" t="str">
        <f>VLOOKUP(Table7[[#This Row],[نام کارشناس دفتر فنی]],Table1[],3,0)</f>
        <v>کارشناس عمران،خدمات صنعتی و ترانسپورت</v>
      </c>
      <c r="G378" s="1" t="s">
        <v>63</v>
      </c>
      <c r="H378" s="1" t="str">
        <f>VLOOKUP(Table7[[#This Row],[نام شخص کارشناس نظارت]],Table1[],3,0)</f>
        <v>کارشناس عمران نظارت</v>
      </c>
      <c r="I378" s="1">
        <f>COUNTIF(Table2[کد سیستم],Table7[[#This Row],[کد سیستم]])</f>
        <v>1</v>
      </c>
    </row>
    <row r="379" spans="1:9" x14ac:dyDescent="0.25">
      <c r="A379" s="1">
        <v>378</v>
      </c>
      <c r="B379" s="1" t="s">
        <v>2300</v>
      </c>
      <c r="C379" s="1" t="s">
        <v>2300</v>
      </c>
      <c r="D379" s="1" t="s">
        <v>3983</v>
      </c>
      <c r="E379" s="1" t="s">
        <v>602</v>
      </c>
      <c r="F379" s="1" t="str">
        <f>VLOOKUP(Table7[[#This Row],[نام کارشناس دفتر فنی]],Table1[],3,0)</f>
        <v>کارشناس عمران،خدمات صنعتی و ترانسپورت</v>
      </c>
      <c r="G379" s="1" t="s">
        <v>63</v>
      </c>
      <c r="H379" s="1" t="str">
        <f>VLOOKUP(Table7[[#This Row],[نام شخص کارشناس نظارت]],Table1[],3,0)</f>
        <v>کارشناس عمران نظارت</v>
      </c>
      <c r="I379" s="1">
        <f>COUNTIF(Table2[کد سیستم],Table7[[#This Row],[کد سیستم]])</f>
        <v>1</v>
      </c>
    </row>
    <row r="380" spans="1:9" x14ac:dyDescent="0.25">
      <c r="A380" s="1">
        <v>379</v>
      </c>
      <c r="B380" s="1" t="s">
        <v>2302</v>
      </c>
      <c r="C380" s="1" t="s">
        <v>2302</v>
      </c>
      <c r="D380" s="1" t="s">
        <v>3983</v>
      </c>
      <c r="E380" s="1" t="s">
        <v>602</v>
      </c>
      <c r="F380" s="1" t="str">
        <f>VLOOKUP(Table7[[#This Row],[نام کارشناس دفتر فنی]],Table1[],3,0)</f>
        <v>کارشناس عمران،خدمات صنعتی و ترانسپورت</v>
      </c>
      <c r="G380" s="1" t="s">
        <v>63</v>
      </c>
      <c r="H380" s="1" t="str">
        <f>VLOOKUP(Table7[[#This Row],[نام شخص کارشناس نظارت]],Table1[],3,0)</f>
        <v>کارشناس عمران نظارت</v>
      </c>
      <c r="I380" s="1">
        <f>COUNTIF(Table2[کد سیستم],Table7[[#This Row],[کد سیستم]])</f>
        <v>1</v>
      </c>
    </row>
    <row r="381" spans="1:9" x14ac:dyDescent="0.25">
      <c r="A381" s="1">
        <v>380</v>
      </c>
      <c r="B381" s="1" t="s">
        <v>2304</v>
      </c>
      <c r="C381" s="1" t="s">
        <v>2304</v>
      </c>
      <c r="D381" s="1" t="s">
        <v>3983</v>
      </c>
      <c r="E381" s="1" t="s">
        <v>602</v>
      </c>
      <c r="F381" s="1" t="str">
        <f>VLOOKUP(Table7[[#This Row],[نام کارشناس دفتر فنی]],Table1[],3,0)</f>
        <v>کارشناس عمران،خدمات صنعتی و ترانسپورت</v>
      </c>
      <c r="G381" s="1" t="s">
        <v>63</v>
      </c>
      <c r="H381" s="1" t="str">
        <f>VLOOKUP(Table7[[#This Row],[نام شخص کارشناس نظارت]],Table1[],3,0)</f>
        <v>کارشناس عمران نظارت</v>
      </c>
      <c r="I381" s="1">
        <f>COUNTIF(Table2[کد سیستم],Table7[[#This Row],[کد سیستم]])</f>
        <v>1</v>
      </c>
    </row>
    <row r="382" spans="1:9" x14ac:dyDescent="0.25">
      <c r="A382" s="1">
        <v>381</v>
      </c>
      <c r="B382" s="1" t="s">
        <v>2306</v>
      </c>
      <c r="C382" s="1" t="s">
        <v>2306</v>
      </c>
      <c r="D382" s="1" t="s">
        <v>3983</v>
      </c>
      <c r="E382" s="1" t="s">
        <v>602</v>
      </c>
      <c r="F382" s="1" t="str">
        <f>VLOOKUP(Table7[[#This Row],[نام کارشناس دفتر فنی]],Table1[],3,0)</f>
        <v>کارشناس عمران،خدمات صنعتی و ترانسپورت</v>
      </c>
      <c r="G382" s="1" t="s">
        <v>63</v>
      </c>
      <c r="H382" s="1" t="str">
        <f>VLOOKUP(Table7[[#This Row],[نام شخص کارشناس نظارت]],Table1[],3,0)</f>
        <v>کارشناس عمران نظارت</v>
      </c>
      <c r="I382" s="1">
        <f>COUNTIF(Table2[کد سیستم],Table7[[#This Row],[کد سیستم]])</f>
        <v>1</v>
      </c>
    </row>
    <row r="383" spans="1:9" x14ac:dyDescent="0.25">
      <c r="A383" s="1">
        <v>382</v>
      </c>
      <c r="B383" s="1" t="s">
        <v>2308</v>
      </c>
      <c r="C383" s="1" t="s">
        <v>2308</v>
      </c>
      <c r="D383" s="1" t="s">
        <v>3983</v>
      </c>
      <c r="E383" s="1" t="s">
        <v>602</v>
      </c>
      <c r="F383" s="1" t="str">
        <f>VLOOKUP(Table7[[#This Row],[نام کارشناس دفتر فنی]],Table1[],3,0)</f>
        <v>کارشناس عمران،خدمات صنعتی و ترانسپورت</v>
      </c>
      <c r="G383" s="1" t="s">
        <v>63</v>
      </c>
      <c r="H383" s="1" t="str">
        <f>VLOOKUP(Table7[[#This Row],[نام شخص کارشناس نظارت]],Table1[],3,0)</f>
        <v>کارشناس عمران نظارت</v>
      </c>
      <c r="I383" s="1">
        <f>COUNTIF(Table2[کد سیستم],Table7[[#This Row],[کد سیستم]])</f>
        <v>1</v>
      </c>
    </row>
    <row r="384" spans="1:9" x14ac:dyDescent="0.25">
      <c r="A384" s="1">
        <v>383</v>
      </c>
      <c r="B384" s="1" t="s">
        <v>2310</v>
      </c>
      <c r="C384" s="1" t="s">
        <v>2310</v>
      </c>
      <c r="D384" s="1" t="s">
        <v>3983</v>
      </c>
      <c r="E384" s="1" t="s">
        <v>602</v>
      </c>
      <c r="F384" s="1" t="str">
        <f>VLOOKUP(Table7[[#This Row],[نام کارشناس دفتر فنی]],Table1[],3,0)</f>
        <v>کارشناس عمران،خدمات صنعتی و ترانسپورت</v>
      </c>
      <c r="G384" s="1" t="s">
        <v>63</v>
      </c>
      <c r="H384" s="1" t="str">
        <f>VLOOKUP(Table7[[#This Row],[نام شخص کارشناس نظارت]],Table1[],3,0)</f>
        <v>کارشناس عمران نظارت</v>
      </c>
      <c r="I384" s="1">
        <f>COUNTIF(Table2[کد سیستم],Table7[[#This Row],[کد سیستم]])</f>
        <v>1</v>
      </c>
    </row>
    <row r="385" spans="1:9" x14ac:dyDescent="0.25">
      <c r="A385" s="1">
        <v>384</v>
      </c>
      <c r="B385" s="1" t="s">
        <v>2312</v>
      </c>
      <c r="C385" s="1" t="s">
        <v>2312</v>
      </c>
      <c r="D385" s="1" t="s">
        <v>3983</v>
      </c>
      <c r="E385" s="1" t="s">
        <v>602</v>
      </c>
      <c r="F385" s="1" t="str">
        <f>VLOOKUP(Table7[[#This Row],[نام کارشناس دفتر فنی]],Table1[],3,0)</f>
        <v>کارشناس عمران،خدمات صنعتی و ترانسپورت</v>
      </c>
      <c r="G385" s="1" t="s">
        <v>63</v>
      </c>
      <c r="H385" s="1" t="str">
        <f>VLOOKUP(Table7[[#This Row],[نام شخص کارشناس نظارت]],Table1[],3,0)</f>
        <v>کارشناس عمران نظارت</v>
      </c>
      <c r="I385" s="1">
        <f>COUNTIF(Table2[کد سیستم],Table7[[#This Row],[کد سیستم]])</f>
        <v>1</v>
      </c>
    </row>
    <row r="386" spans="1:9" x14ac:dyDescent="0.25">
      <c r="A386" s="1">
        <v>385</v>
      </c>
      <c r="B386" s="1" t="s">
        <v>2314</v>
      </c>
      <c r="C386" s="1" t="s">
        <v>2314</v>
      </c>
      <c r="D386" s="1" t="s">
        <v>3983</v>
      </c>
      <c r="E386" s="1" t="s">
        <v>602</v>
      </c>
      <c r="F386" s="1" t="str">
        <f>VLOOKUP(Table7[[#This Row],[نام کارشناس دفتر فنی]],Table1[],3,0)</f>
        <v>کارشناس عمران،خدمات صنعتی و ترانسپورت</v>
      </c>
      <c r="G386" s="1" t="s">
        <v>63</v>
      </c>
      <c r="H386" s="1" t="str">
        <f>VLOOKUP(Table7[[#This Row],[نام شخص کارشناس نظارت]],Table1[],3,0)</f>
        <v>کارشناس عمران نظارت</v>
      </c>
      <c r="I386" s="1">
        <f>COUNTIF(Table2[کد سیستم],Table7[[#This Row],[کد سیستم]])</f>
        <v>1</v>
      </c>
    </row>
    <row r="387" spans="1:9" x14ac:dyDescent="0.25">
      <c r="A387" s="1">
        <v>386</v>
      </c>
      <c r="B387" s="1" t="s">
        <v>2316</v>
      </c>
      <c r="C387" s="1" t="s">
        <v>2316</v>
      </c>
      <c r="D387" s="1" t="s">
        <v>3983</v>
      </c>
      <c r="E387" s="1" t="s">
        <v>602</v>
      </c>
      <c r="F387" s="1" t="str">
        <f>VLOOKUP(Table7[[#This Row],[نام کارشناس دفتر فنی]],Table1[],3,0)</f>
        <v>کارشناس عمران،خدمات صنعتی و ترانسپورت</v>
      </c>
      <c r="G387" s="1" t="s">
        <v>63</v>
      </c>
      <c r="H387" s="1" t="str">
        <f>VLOOKUP(Table7[[#This Row],[نام شخص کارشناس نظارت]],Table1[],3,0)</f>
        <v>کارشناس عمران نظارت</v>
      </c>
      <c r="I387" s="1">
        <f>COUNTIF(Table2[کد سیستم],Table7[[#This Row],[کد سیستم]])</f>
        <v>1</v>
      </c>
    </row>
    <row r="388" spans="1:9" x14ac:dyDescent="0.25">
      <c r="A388" s="1">
        <v>387</v>
      </c>
      <c r="B388" s="1" t="s">
        <v>2318</v>
      </c>
      <c r="C388" s="1" t="s">
        <v>2318</v>
      </c>
      <c r="D388" s="1" t="s">
        <v>3983</v>
      </c>
      <c r="E388" s="1" t="s">
        <v>602</v>
      </c>
      <c r="F388" s="1" t="str">
        <f>VLOOKUP(Table7[[#This Row],[نام کارشناس دفتر فنی]],Table1[],3,0)</f>
        <v>کارشناس عمران،خدمات صنعتی و ترانسپورت</v>
      </c>
      <c r="G388" s="1" t="s">
        <v>63</v>
      </c>
      <c r="H388" s="1" t="str">
        <f>VLOOKUP(Table7[[#This Row],[نام شخص کارشناس نظارت]],Table1[],3,0)</f>
        <v>کارشناس عمران نظارت</v>
      </c>
      <c r="I388" s="1">
        <f>COUNTIF(Table2[کد سیستم],Table7[[#This Row],[کد سیستم]])</f>
        <v>1</v>
      </c>
    </row>
    <row r="389" spans="1:9" x14ac:dyDescent="0.25">
      <c r="A389" s="1">
        <v>388</v>
      </c>
      <c r="B389" s="1" t="s">
        <v>2320</v>
      </c>
      <c r="C389" s="1" t="s">
        <v>2320</v>
      </c>
      <c r="D389" s="1" t="s">
        <v>3983</v>
      </c>
      <c r="E389" s="1" t="s">
        <v>602</v>
      </c>
      <c r="F389" s="1" t="str">
        <f>VLOOKUP(Table7[[#This Row],[نام کارشناس دفتر فنی]],Table1[],3,0)</f>
        <v>کارشناس عمران،خدمات صنعتی و ترانسپورت</v>
      </c>
      <c r="G389" s="1" t="s">
        <v>63</v>
      </c>
      <c r="H389" s="1" t="str">
        <f>VLOOKUP(Table7[[#This Row],[نام شخص کارشناس نظارت]],Table1[],3,0)</f>
        <v>کارشناس عمران نظارت</v>
      </c>
      <c r="I389" s="1">
        <f>COUNTIF(Table2[کد سیستم],Table7[[#This Row],[کد سیستم]])</f>
        <v>1</v>
      </c>
    </row>
    <row r="390" spans="1:9" x14ac:dyDescent="0.25">
      <c r="A390" s="1">
        <v>389</v>
      </c>
      <c r="B390" s="1" t="s">
        <v>2322</v>
      </c>
      <c r="C390" s="1" t="s">
        <v>2322</v>
      </c>
      <c r="D390" s="1" t="s">
        <v>3983</v>
      </c>
      <c r="E390" s="1" t="s">
        <v>602</v>
      </c>
      <c r="F390" s="1" t="str">
        <f>VLOOKUP(Table7[[#This Row],[نام کارشناس دفتر فنی]],Table1[],3,0)</f>
        <v>کارشناس عمران،خدمات صنعتی و ترانسپورت</v>
      </c>
      <c r="G390" s="1" t="s">
        <v>63</v>
      </c>
      <c r="H390" s="1" t="str">
        <f>VLOOKUP(Table7[[#This Row],[نام شخص کارشناس نظارت]],Table1[],3,0)</f>
        <v>کارشناس عمران نظارت</v>
      </c>
      <c r="I390" s="1">
        <f>COUNTIF(Table2[کد سیستم],Table7[[#This Row],[کد سیستم]])</f>
        <v>1</v>
      </c>
    </row>
    <row r="391" spans="1:9" x14ac:dyDescent="0.25">
      <c r="A391" s="1">
        <v>390</v>
      </c>
      <c r="B391" s="1" t="s">
        <v>2324</v>
      </c>
      <c r="C391" s="1" t="s">
        <v>2324</v>
      </c>
      <c r="D391" s="1" t="s">
        <v>3983</v>
      </c>
      <c r="E391" s="1" t="s">
        <v>602</v>
      </c>
      <c r="F391" s="1" t="str">
        <f>VLOOKUP(Table7[[#This Row],[نام کارشناس دفتر فنی]],Table1[],3,0)</f>
        <v>کارشناس عمران،خدمات صنعتی و ترانسپورت</v>
      </c>
      <c r="G391" s="1" t="s">
        <v>63</v>
      </c>
      <c r="H391" s="1" t="str">
        <f>VLOOKUP(Table7[[#This Row],[نام شخص کارشناس نظارت]],Table1[],3,0)</f>
        <v>کارشناس عمران نظارت</v>
      </c>
      <c r="I391" s="1">
        <f>COUNTIF(Table2[کد سیستم],Table7[[#This Row],[کد سیستم]])</f>
        <v>1</v>
      </c>
    </row>
    <row r="392" spans="1:9" x14ac:dyDescent="0.25">
      <c r="A392" s="1">
        <v>391</v>
      </c>
      <c r="B392" s="1" t="s">
        <v>2326</v>
      </c>
      <c r="C392" s="1" t="s">
        <v>2326</v>
      </c>
      <c r="D392" s="1" t="s">
        <v>3983</v>
      </c>
      <c r="E392" s="1" t="s">
        <v>602</v>
      </c>
      <c r="F392" s="1" t="str">
        <f>VLOOKUP(Table7[[#This Row],[نام کارشناس دفتر فنی]],Table1[],3,0)</f>
        <v>کارشناس عمران،خدمات صنعتی و ترانسپورت</v>
      </c>
      <c r="G392" s="1" t="s">
        <v>63</v>
      </c>
      <c r="H392" s="1" t="str">
        <f>VLOOKUP(Table7[[#This Row],[نام شخص کارشناس نظارت]],Table1[],3,0)</f>
        <v>کارشناس عمران نظارت</v>
      </c>
      <c r="I392" s="1">
        <f>COUNTIF(Table2[کد سیستم],Table7[[#This Row],[کد سیستم]])</f>
        <v>1</v>
      </c>
    </row>
    <row r="393" spans="1:9" x14ac:dyDescent="0.25">
      <c r="A393" s="1">
        <v>392</v>
      </c>
      <c r="B393" s="1" t="s">
        <v>2328</v>
      </c>
      <c r="C393" s="1" t="s">
        <v>2328</v>
      </c>
      <c r="D393" s="1" t="s">
        <v>3983</v>
      </c>
      <c r="E393" s="1" t="s">
        <v>602</v>
      </c>
      <c r="F393" s="1" t="str">
        <f>VLOOKUP(Table7[[#This Row],[نام کارشناس دفتر فنی]],Table1[],3,0)</f>
        <v>کارشناس عمران،خدمات صنعتی و ترانسپورت</v>
      </c>
      <c r="G393" s="1" t="s">
        <v>63</v>
      </c>
      <c r="H393" s="1" t="str">
        <f>VLOOKUP(Table7[[#This Row],[نام شخص کارشناس نظارت]],Table1[],3,0)</f>
        <v>کارشناس عمران نظارت</v>
      </c>
      <c r="I393" s="1">
        <f>COUNTIF(Table2[کد سیستم],Table7[[#This Row],[کد سیستم]])</f>
        <v>1</v>
      </c>
    </row>
    <row r="394" spans="1:9" x14ac:dyDescent="0.25">
      <c r="A394" s="1">
        <v>393</v>
      </c>
      <c r="B394" s="1" t="s">
        <v>2330</v>
      </c>
      <c r="C394" s="1" t="s">
        <v>2330</v>
      </c>
      <c r="D394" s="1" t="s">
        <v>3983</v>
      </c>
      <c r="E394" s="1" t="s">
        <v>602</v>
      </c>
      <c r="F394" s="1" t="str">
        <f>VLOOKUP(Table7[[#This Row],[نام کارشناس دفتر فنی]],Table1[],3,0)</f>
        <v>کارشناس عمران،خدمات صنعتی و ترانسپورت</v>
      </c>
      <c r="G394" s="1" t="s">
        <v>63</v>
      </c>
      <c r="H394" s="1" t="str">
        <f>VLOOKUP(Table7[[#This Row],[نام شخص کارشناس نظارت]],Table1[],3,0)</f>
        <v>کارشناس عمران نظارت</v>
      </c>
      <c r="I394" s="1">
        <f>COUNTIF(Table2[کد سیستم],Table7[[#This Row],[کد سیستم]])</f>
        <v>1</v>
      </c>
    </row>
    <row r="395" spans="1:9" x14ac:dyDescent="0.25">
      <c r="A395" s="1">
        <v>394</v>
      </c>
      <c r="B395" s="1" t="s">
        <v>2332</v>
      </c>
      <c r="C395" s="1" t="s">
        <v>2332</v>
      </c>
      <c r="D395" s="1" t="s">
        <v>3983</v>
      </c>
      <c r="E395" s="1" t="s">
        <v>602</v>
      </c>
      <c r="F395" s="1" t="str">
        <f>VLOOKUP(Table7[[#This Row],[نام کارشناس دفتر فنی]],Table1[],3,0)</f>
        <v>کارشناس عمران،خدمات صنعتی و ترانسپورت</v>
      </c>
      <c r="G395" s="1" t="s">
        <v>63</v>
      </c>
      <c r="H395" s="1" t="str">
        <f>VLOOKUP(Table7[[#This Row],[نام شخص کارشناس نظارت]],Table1[],3,0)</f>
        <v>کارشناس عمران نظارت</v>
      </c>
      <c r="I395" s="1">
        <f>COUNTIF(Table2[کد سیستم],Table7[[#This Row],[کد سیستم]])</f>
        <v>1</v>
      </c>
    </row>
    <row r="396" spans="1:9" x14ac:dyDescent="0.25">
      <c r="A396" s="1">
        <v>395</v>
      </c>
      <c r="B396" s="1" t="s">
        <v>2334</v>
      </c>
      <c r="C396" s="1" t="s">
        <v>2334</v>
      </c>
      <c r="D396" s="1" t="s">
        <v>3983</v>
      </c>
      <c r="E396" s="1" t="s">
        <v>602</v>
      </c>
      <c r="F396" s="1" t="str">
        <f>VLOOKUP(Table7[[#This Row],[نام کارشناس دفتر فنی]],Table1[],3,0)</f>
        <v>کارشناس عمران،خدمات صنعتی و ترانسپورت</v>
      </c>
      <c r="G396" s="1" t="s">
        <v>63</v>
      </c>
      <c r="H396" s="1" t="str">
        <f>VLOOKUP(Table7[[#This Row],[نام شخص کارشناس نظارت]],Table1[],3,0)</f>
        <v>کارشناس عمران نظارت</v>
      </c>
      <c r="I396" s="1">
        <f>COUNTIF(Table2[کد سیستم],Table7[[#This Row],[کد سیستم]])</f>
        <v>1</v>
      </c>
    </row>
    <row r="397" spans="1:9" x14ac:dyDescent="0.25">
      <c r="A397" s="1">
        <v>396</v>
      </c>
      <c r="B397" s="1" t="s">
        <v>2336</v>
      </c>
      <c r="C397" s="1" t="s">
        <v>2336</v>
      </c>
      <c r="D397" s="1" t="s">
        <v>3983</v>
      </c>
      <c r="E397" s="1" t="s">
        <v>602</v>
      </c>
      <c r="F397" s="1" t="str">
        <f>VLOOKUP(Table7[[#This Row],[نام کارشناس دفتر فنی]],Table1[],3,0)</f>
        <v>کارشناس عمران،خدمات صنعتی و ترانسپورت</v>
      </c>
      <c r="G397" s="1" t="s">
        <v>63</v>
      </c>
      <c r="H397" s="1" t="str">
        <f>VLOOKUP(Table7[[#This Row],[نام شخص کارشناس نظارت]],Table1[],3,0)</f>
        <v>کارشناس عمران نظارت</v>
      </c>
      <c r="I397" s="1">
        <f>COUNTIF(Table2[کد سیستم],Table7[[#This Row],[کد سیستم]])</f>
        <v>1</v>
      </c>
    </row>
    <row r="398" spans="1:9" x14ac:dyDescent="0.25">
      <c r="A398" s="1">
        <v>397</v>
      </c>
      <c r="B398" s="1" t="s">
        <v>2338</v>
      </c>
      <c r="C398" s="1" t="s">
        <v>2338</v>
      </c>
      <c r="D398" s="1" t="s">
        <v>3983</v>
      </c>
      <c r="E398" s="1" t="s">
        <v>602</v>
      </c>
      <c r="F398" s="1" t="str">
        <f>VLOOKUP(Table7[[#This Row],[نام کارشناس دفتر فنی]],Table1[],3,0)</f>
        <v>کارشناس عمران،خدمات صنعتی و ترانسپورت</v>
      </c>
      <c r="G398" s="1" t="s">
        <v>63</v>
      </c>
      <c r="H398" s="1" t="str">
        <f>VLOOKUP(Table7[[#This Row],[نام شخص کارشناس نظارت]],Table1[],3,0)</f>
        <v>کارشناس عمران نظارت</v>
      </c>
      <c r="I398" s="1">
        <f>COUNTIF(Table2[کد سیستم],Table7[[#This Row],[کد سیستم]])</f>
        <v>1</v>
      </c>
    </row>
    <row r="399" spans="1:9" x14ac:dyDescent="0.25">
      <c r="A399" s="1">
        <v>398</v>
      </c>
      <c r="B399" s="1" t="s">
        <v>2340</v>
      </c>
      <c r="C399" s="1" t="s">
        <v>2340</v>
      </c>
      <c r="D399" s="1" t="s">
        <v>3983</v>
      </c>
      <c r="E399" s="1" t="s">
        <v>602</v>
      </c>
      <c r="F399" s="1" t="str">
        <f>VLOOKUP(Table7[[#This Row],[نام کارشناس دفتر فنی]],Table1[],3,0)</f>
        <v>کارشناس عمران،خدمات صنعتی و ترانسپورت</v>
      </c>
      <c r="G399" s="1" t="s">
        <v>63</v>
      </c>
      <c r="H399" s="1" t="str">
        <f>VLOOKUP(Table7[[#This Row],[نام شخص کارشناس نظارت]],Table1[],3,0)</f>
        <v>کارشناس عمران نظارت</v>
      </c>
      <c r="I399" s="1">
        <f>COUNTIF(Table2[کد سیستم],Table7[[#This Row],[کد سیستم]])</f>
        <v>1</v>
      </c>
    </row>
    <row r="400" spans="1:9" x14ac:dyDescent="0.25">
      <c r="A400" s="1">
        <v>399</v>
      </c>
      <c r="B400" s="1" t="s">
        <v>2342</v>
      </c>
      <c r="C400" s="1" t="s">
        <v>2342</v>
      </c>
      <c r="D400" s="1" t="s">
        <v>3983</v>
      </c>
      <c r="E400" s="1" t="s">
        <v>602</v>
      </c>
      <c r="F400" s="1" t="str">
        <f>VLOOKUP(Table7[[#This Row],[نام کارشناس دفتر فنی]],Table1[],3,0)</f>
        <v>کارشناس عمران،خدمات صنعتی و ترانسپورت</v>
      </c>
      <c r="G400" s="1" t="s">
        <v>63</v>
      </c>
      <c r="H400" s="1" t="str">
        <f>VLOOKUP(Table7[[#This Row],[نام شخص کارشناس نظارت]],Table1[],3,0)</f>
        <v>کارشناس عمران نظارت</v>
      </c>
      <c r="I400" s="1">
        <f>COUNTIF(Table2[کد سیستم],Table7[[#This Row],[کد سیستم]])</f>
        <v>1</v>
      </c>
    </row>
    <row r="401" spans="1:9" x14ac:dyDescent="0.25">
      <c r="A401" s="1">
        <v>400</v>
      </c>
      <c r="B401" s="1" t="s">
        <v>2344</v>
      </c>
      <c r="C401" s="1" t="s">
        <v>2344</v>
      </c>
      <c r="D401" s="1" t="s">
        <v>3983</v>
      </c>
      <c r="E401" s="1" t="s">
        <v>602</v>
      </c>
      <c r="F401" s="1" t="str">
        <f>VLOOKUP(Table7[[#This Row],[نام کارشناس دفتر فنی]],Table1[],3,0)</f>
        <v>کارشناس عمران،خدمات صنعتی و ترانسپورت</v>
      </c>
      <c r="G401" s="1" t="s">
        <v>63</v>
      </c>
      <c r="H401" s="1" t="str">
        <f>VLOOKUP(Table7[[#This Row],[نام شخص کارشناس نظارت]],Table1[],3,0)</f>
        <v>کارشناس عمران نظارت</v>
      </c>
      <c r="I401" s="1">
        <f>COUNTIF(Table2[کد سیستم],Table7[[#This Row],[کد سیستم]])</f>
        <v>1</v>
      </c>
    </row>
    <row r="402" spans="1:9" x14ac:dyDescent="0.25">
      <c r="A402" s="1">
        <v>401</v>
      </c>
      <c r="B402" s="1" t="s">
        <v>2346</v>
      </c>
      <c r="C402" s="1" t="s">
        <v>2346</v>
      </c>
      <c r="D402" s="1" t="s">
        <v>3983</v>
      </c>
      <c r="E402" s="1" t="s">
        <v>602</v>
      </c>
      <c r="F402" s="1" t="str">
        <f>VLOOKUP(Table7[[#This Row],[نام کارشناس دفتر فنی]],Table1[],3,0)</f>
        <v>کارشناس عمران،خدمات صنعتی و ترانسپورت</v>
      </c>
      <c r="G402" s="1" t="s">
        <v>63</v>
      </c>
      <c r="H402" s="1" t="str">
        <f>VLOOKUP(Table7[[#This Row],[نام شخص کارشناس نظارت]],Table1[],3,0)</f>
        <v>کارشناس عمران نظارت</v>
      </c>
      <c r="I402" s="1">
        <f>COUNTIF(Table2[کد سیستم],Table7[[#This Row],[کد سیستم]])</f>
        <v>1</v>
      </c>
    </row>
    <row r="403" spans="1:9" x14ac:dyDescent="0.25">
      <c r="A403" s="1">
        <v>402</v>
      </c>
      <c r="B403" s="1" t="s">
        <v>2348</v>
      </c>
      <c r="C403" s="1" t="s">
        <v>2348</v>
      </c>
      <c r="D403" s="1" t="s">
        <v>3983</v>
      </c>
      <c r="E403" s="1" t="s">
        <v>602</v>
      </c>
      <c r="F403" s="1" t="str">
        <f>VLOOKUP(Table7[[#This Row],[نام کارشناس دفتر فنی]],Table1[],3,0)</f>
        <v>کارشناس عمران،خدمات صنعتی و ترانسپورت</v>
      </c>
      <c r="G403" s="1" t="s">
        <v>63</v>
      </c>
      <c r="H403" s="1" t="str">
        <f>VLOOKUP(Table7[[#This Row],[نام شخص کارشناس نظارت]],Table1[],3,0)</f>
        <v>کارشناس عمران نظارت</v>
      </c>
      <c r="I403" s="1">
        <f>COUNTIF(Table2[کد سیستم],Table7[[#This Row],[کد سیستم]])</f>
        <v>1</v>
      </c>
    </row>
    <row r="404" spans="1:9" x14ac:dyDescent="0.25">
      <c r="A404" s="1">
        <v>403</v>
      </c>
      <c r="B404" s="1" t="s">
        <v>2350</v>
      </c>
      <c r="C404" s="1" t="s">
        <v>2350</v>
      </c>
      <c r="D404" s="1" t="s">
        <v>3983</v>
      </c>
      <c r="E404" s="1" t="s">
        <v>602</v>
      </c>
      <c r="F404" s="1" t="str">
        <f>VLOOKUP(Table7[[#This Row],[نام کارشناس دفتر فنی]],Table1[],3,0)</f>
        <v>کارشناس عمران،خدمات صنعتی و ترانسپورت</v>
      </c>
      <c r="G404" s="1" t="s">
        <v>63</v>
      </c>
      <c r="H404" s="1" t="str">
        <f>VLOOKUP(Table7[[#This Row],[نام شخص کارشناس نظارت]],Table1[],3,0)</f>
        <v>کارشناس عمران نظارت</v>
      </c>
      <c r="I404" s="1">
        <f>COUNTIF(Table2[کد سیستم],Table7[[#This Row],[کد سیستم]])</f>
        <v>1</v>
      </c>
    </row>
    <row r="405" spans="1:9" x14ac:dyDescent="0.25">
      <c r="A405" s="1">
        <v>404</v>
      </c>
      <c r="B405" s="1" t="s">
        <v>2352</v>
      </c>
      <c r="C405" s="1" t="s">
        <v>2352</v>
      </c>
      <c r="D405" s="1" t="s">
        <v>3983</v>
      </c>
      <c r="E405" s="1" t="s">
        <v>602</v>
      </c>
      <c r="F405" s="1" t="str">
        <f>VLOOKUP(Table7[[#This Row],[نام کارشناس دفتر فنی]],Table1[],3,0)</f>
        <v>کارشناس عمران،خدمات صنعتی و ترانسپورت</v>
      </c>
      <c r="G405" s="1" t="s">
        <v>63</v>
      </c>
      <c r="H405" s="1" t="str">
        <f>VLOOKUP(Table7[[#This Row],[نام شخص کارشناس نظارت]],Table1[],3,0)</f>
        <v>کارشناس عمران نظارت</v>
      </c>
      <c r="I405" s="1">
        <f>COUNTIF(Table2[کد سیستم],Table7[[#This Row],[کد سیستم]])</f>
        <v>1</v>
      </c>
    </row>
    <row r="406" spans="1:9" x14ac:dyDescent="0.25">
      <c r="A406" s="1">
        <v>405</v>
      </c>
      <c r="B406" s="1" t="s">
        <v>2354</v>
      </c>
      <c r="C406" s="1" t="s">
        <v>2354</v>
      </c>
      <c r="D406" s="1" t="s">
        <v>3983</v>
      </c>
      <c r="E406" s="1" t="s">
        <v>602</v>
      </c>
      <c r="F406" s="1" t="str">
        <f>VLOOKUP(Table7[[#This Row],[نام کارشناس دفتر فنی]],Table1[],3,0)</f>
        <v>کارشناس عمران،خدمات صنعتی و ترانسپورت</v>
      </c>
      <c r="G406" s="1" t="s">
        <v>63</v>
      </c>
      <c r="H406" s="1" t="str">
        <f>VLOOKUP(Table7[[#This Row],[نام شخص کارشناس نظارت]],Table1[],3,0)</f>
        <v>کارشناس عمران نظارت</v>
      </c>
      <c r="I406" s="1">
        <f>COUNTIF(Table2[کد سیستم],Table7[[#This Row],[کد سیستم]])</f>
        <v>1</v>
      </c>
    </row>
    <row r="407" spans="1:9" x14ac:dyDescent="0.25">
      <c r="A407" s="1">
        <v>406</v>
      </c>
      <c r="B407" s="1" t="s">
        <v>2356</v>
      </c>
      <c r="C407" s="1" t="s">
        <v>2356</v>
      </c>
      <c r="D407" s="1" t="s">
        <v>3983</v>
      </c>
      <c r="E407" s="1" t="s">
        <v>602</v>
      </c>
      <c r="F407" s="1" t="str">
        <f>VLOOKUP(Table7[[#This Row],[نام کارشناس دفتر فنی]],Table1[],3,0)</f>
        <v>کارشناس عمران،خدمات صنعتی و ترانسپورت</v>
      </c>
      <c r="G407" s="1" t="s">
        <v>63</v>
      </c>
      <c r="H407" s="1" t="str">
        <f>VLOOKUP(Table7[[#This Row],[نام شخص کارشناس نظارت]],Table1[],3,0)</f>
        <v>کارشناس عمران نظارت</v>
      </c>
      <c r="I407" s="1">
        <f>COUNTIF(Table2[کد سیستم],Table7[[#This Row],[کد سیستم]])</f>
        <v>1</v>
      </c>
    </row>
    <row r="408" spans="1:9" x14ac:dyDescent="0.25">
      <c r="A408" s="1">
        <v>407</v>
      </c>
      <c r="B408" s="1" t="s">
        <v>2358</v>
      </c>
      <c r="C408" s="1" t="s">
        <v>2358</v>
      </c>
      <c r="D408" s="1" t="s">
        <v>3983</v>
      </c>
      <c r="E408" s="1" t="s">
        <v>602</v>
      </c>
      <c r="F408" s="1" t="str">
        <f>VLOOKUP(Table7[[#This Row],[نام کارشناس دفتر فنی]],Table1[],3,0)</f>
        <v>کارشناس عمران،خدمات صنعتی و ترانسپورت</v>
      </c>
      <c r="G408" s="1" t="s">
        <v>63</v>
      </c>
      <c r="H408" s="1" t="str">
        <f>VLOOKUP(Table7[[#This Row],[نام شخص کارشناس نظارت]],Table1[],3,0)</f>
        <v>کارشناس عمران نظارت</v>
      </c>
      <c r="I408" s="1">
        <f>COUNTIF(Table2[کد سیستم],Table7[[#This Row],[کد سیستم]])</f>
        <v>1</v>
      </c>
    </row>
    <row r="409" spans="1:9" x14ac:dyDescent="0.25">
      <c r="A409" s="1">
        <v>408</v>
      </c>
      <c r="B409" s="1" t="s">
        <v>2360</v>
      </c>
      <c r="C409" s="1" t="s">
        <v>2360</v>
      </c>
      <c r="D409" s="1" t="s">
        <v>3983</v>
      </c>
      <c r="E409" s="1" t="s">
        <v>602</v>
      </c>
      <c r="F409" s="1" t="str">
        <f>VLOOKUP(Table7[[#This Row],[نام کارشناس دفتر فنی]],Table1[],3,0)</f>
        <v>کارشناس عمران،خدمات صنعتی و ترانسپورت</v>
      </c>
      <c r="G409" s="1" t="s">
        <v>63</v>
      </c>
      <c r="H409" s="1" t="str">
        <f>VLOOKUP(Table7[[#This Row],[نام شخص کارشناس نظارت]],Table1[],3,0)</f>
        <v>کارشناس عمران نظارت</v>
      </c>
      <c r="I409" s="1">
        <f>COUNTIF(Table2[کد سیستم],Table7[[#This Row],[کد سیستم]])</f>
        <v>1</v>
      </c>
    </row>
    <row r="410" spans="1:9" x14ac:dyDescent="0.25">
      <c r="A410" s="1">
        <v>409</v>
      </c>
      <c r="B410" s="1" t="s">
        <v>2362</v>
      </c>
      <c r="C410" s="1" t="s">
        <v>2362</v>
      </c>
      <c r="D410" s="1" t="s">
        <v>3983</v>
      </c>
      <c r="E410" s="1" t="s">
        <v>602</v>
      </c>
      <c r="F410" s="1" t="str">
        <f>VLOOKUP(Table7[[#This Row],[نام کارشناس دفتر فنی]],Table1[],3,0)</f>
        <v>کارشناس عمران،خدمات صنعتی و ترانسپورت</v>
      </c>
      <c r="G410" s="1" t="s">
        <v>63</v>
      </c>
      <c r="H410" s="1" t="str">
        <f>VLOOKUP(Table7[[#This Row],[نام شخص کارشناس نظارت]],Table1[],3,0)</f>
        <v>کارشناس عمران نظارت</v>
      </c>
      <c r="I410" s="1">
        <f>COUNTIF(Table2[کد سیستم],Table7[[#This Row],[کد سیستم]])</f>
        <v>1</v>
      </c>
    </row>
    <row r="411" spans="1:9" x14ac:dyDescent="0.25">
      <c r="A411" s="1">
        <v>410</v>
      </c>
      <c r="B411" s="1" t="s">
        <v>2364</v>
      </c>
      <c r="C411" s="1" t="s">
        <v>2364</v>
      </c>
      <c r="D411" s="1" t="s">
        <v>3983</v>
      </c>
      <c r="E411" s="1" t="s">
        <v>602</v>
      </c>
      <c r="F411" s="1" t="str">
        <f>VLOOKUP(Table7[[#This Row],[نام کارشناس دفتر فنی]],Table1[],3,0)</f>
        <v>کارشناس عمران،خدمات صنعتی و ترانسپورت</v>
      </c>
      <c r="G411" s="1" t="s">
        <v>63</v>
      </c>
      <c r="H411" s="1" t="str">
        <f>VLOOKUP(Table7[[#This Row],[نام شخص کارشناس نظارت]],Table1[],3,0)</f>
        <v>کارشناس عمران نظارت</v>
      </c>
      <c r="I411" s="1">
        <f>COUNTIF(Table2[کد سیستم],Table7[[#This Row],[کد سیستم]])</f>
        <v>1</v>
      </c>
    </row>
    <row r="412" spans="1:9" x14ac:dyDescent="0.25">
      <c r="A412" s="1">
        <v>411</v>
      </c>
      <c r="B412" s="1" t="s">
        <v>2366</v>
      </c>
      <c r="C412" s="1" t="s">
        <v>2366</v>
      </c>
      <c r="D412" s="1" t="s">
        <v>3983</v>
      </c>
      <c r="E412" s="1" t="s">
        <v>602</v>
      </c>
      <c r="F412" s="1" t="str">
        <f>VLOOKUP(Table7[[#This Row],[نام کارشناس دفتر فنی]],Table1[],3,0)</f>
        <v>کارشناس عمران،خدمات صنعتی و ترانسپورت</v>
      </c>
      <c r="G412" s="1" t="s">
        <v>63</v>
      </c>
      <c r="H412" s="1" t="str">
        <f>VLOOKUP(Table7[[#This Row],[نام شخص کارشناس نظارت]],Table1[],3,0)</f>
        <v>کارشناس عمران نظارت</v>
      </c>
      <c r="I412" s="1">
        <f>COUNTIF(Table2[کد سیستم],Table7[[#This Row],[کد سیستم]])</f>
        <v>1</v>
      </c>
    </row>
    <row r="413" spans="1:9" x14ac:dyDescent="0.25">
      <c r="A413" s="1">
        <v>412</v>
      </c>
      <c r="B413" s="1" t="s">
        <v>2368</v>
      </c>
      <c r="C413" s="1" t="s">
        <v>2368</v>
      </c>
      <c r="D413" s="1" t="s">
        <v>3983</v>
      </c>
      <c r="E413" s="1" t="s">
        <v>602</v>
      </c>
      <c r="F413" s="1" t="str">
        <f>VLOOKUP(Table7[[#This Row],[نام کارشناس دفتر فنی]],Table1[],3,0)</f>
        <v>کارشناس عمران،خدمات صنعتی و ترانسپورت</v>
      </c>
      <c r="G413" s="1" t="s">
        <v>63</v>
      </c>
      <c r="H413" s="1" t="str">
        <f>VLOOKUP(Table7[[#This Row],[نام شخص کارشناس نظارت]],Table1[],3,0)</f>
        <v>کارشناس عمران نظارت</v>
      </c>
      <c r="I413" s="1">
        <f>COUNTIF(Table2[کد سیستم],Table7[[#This Row],[کد سیستم]])</f>
        <v>1</v>
      </c>
    </row>
    <row r="414" spans="1:9" x14ac:dyDescent="0.25">
      <c r="A414" s="1">
        <v>413</v>
      </c>
      <c r="B414" s="1" t="s">
        <v>2370</v>
      </c>
      <c r="C414" s="1" t="s">
        <v>2370</v>
      </c>
      <c r="D414" s="1" t="s">
        <v>3983</v>
      </c>
      <c r="E414" s="1" t="s">
        <v>602</v>
      </c>
      <c r="F414" s="1" t="str">
        <f>VLOOKUP(Table7[[#This Row],[نام کارشناس دفتر فنی]],Table1[],3,0)</f>
        <v>کارشناس عمران،خدمات صنعتی و ترانسپورت</v>
      </c>
      <c r="G414" s="1" t="s">
        <v>63</v>
      </c>
      <c r="H414" s="1" t="str">
        <f>VLOOKUP(Table7[[#This Row],[نام شخص کارشناس نظارت]],Table1[],3,0)</f>
        <v>کارشناس عمران نظارت</v>
      </c>
      <c r="I414" s="1">
        <f>COUNTIF(Table2[کد سیستم],Table7[[#This Row],[کد سیستم]])</f>
        <v>1</v>
      </c>
    </row>
    <row r="415" spans="1:9" x14ac:dyDescent="0.25">
      <c r="A415" s="1">
        <v>414</v>
      </c>
      <c r="B415" s="1" t="s">
        <v>2372</v>
      </c>
      <c r="C415" s="1" t="s">
        <v>2372</v>
      </c>
      <c r="D415" s="1" t="s">
        <v>3983</v>
      </c>
      <c r="E415" s="1" t="s">
        <v>602</v>
      </c>
      <c r="F415" s="1" t="str">
        <f>VLOOKUP(Table7[[#This Row],[نام کارشناس دفتر فنی]],Table1[],3,0)</f>
        <v>کارشناس عمران،خدمات صنعتی و ترانسپورت</v>
      </c>
      <c r="G415" s="1" t="s">
        <v>63</v>
      </c>
      <c r="H415" s="1" t="str">
        <f>VLOOKUP(Table7[[#This Row],[نام شخص کارشناس نظارت]],Table1[],3,0)</f>
        <v>کارشناس عمران نظارت</v>
      </c>
      <c r="I415" s="1">
        <f>COUNTIF(Table2[کد سیستم],Table7[[#This Row],[کد سیستم]])</f>
        <v>1</v>
      </c>
    </row>
    <row r="416" spans="1:9" x14ac:dyDescent="0.25">
      <c r="A416" s="1">
        <v>415</v>
      </c>
      <c r="B416" s="1" t="s">
        <v>2374</v>
      </c>
      <c r="C416" s="1" t="s">
        <v>2374</v>
      </c>
      <c r="D416" s="1" t="s">
        <v>3983</v>
      </c>
      <c r="E416" s="1" t="s">
        <v>602</v>
      </c>
      <c r="F416" s="1" t="str">
        <f>VLOOKUP(Table7[[#This Row],[نام کارشناس دفتر فنی]],Table1[],3,0)</f>
        <v>کارشناس عمران،خدمات صنعتی و ترانسپورت</v>
      </c>
      <c r="G416" s="1" t="s">
        <v>63</v>
      </c>
      <c r="H416" s="1" t="str">
        <f>VLOOKUP(Table7[[#This Row],[نام شخص کارشناس نظارت]],Table1[],3,0)</f>
        <v>کارشناس عمران نظارت</v>
      </c>
      <c r="I416" s="1">
        <f>COUNTIF(Table2[کد سیستم],Table7[[#This Row],[کد سیستم]])</f>
        <v>1</v>
      </c>
    </row>
    <row r="417" spans="1:9" x14ac:dyDescent="0.25">
      <c r="A417" s="1">
        <v>416</v>
      </c>
      <c r="B417" s="1" t="s">
        <v>2376</v>
      </c>
      <c r="C417" s="1" t="s">
        <v>2376</v>
      </c>
      <c r="D417" s="1" t="s">
        <v>3983</v>
      </c>
      <c r="E417" s="1" t="s">
        <v>602</v>
      </c>
      <c r="F417" s="1" t="str">
        <f>VLOOKUP(Table7[[#This Row],[نام کارشناس دفتر فنی]],Table1[],3,0)</f>
        <v>کارشناس عمران،خدمات صنعتی و ترانسپورت</v>
      </c>
      <c r="G417" s="1" t="s">
        <v>63</v>
      </c>
      <c r="H417" s="1" t="str">
        <f>VLOOKUP(Table7[[#This Row],[نام شخص کارشناس نظارت]],Table1[],3,0)</f>
        <v>کارشناس عمران نظارت</v>
      </c>
      <c r="I417" s="1">
        <f>COUNTIF(Table2[کد سیستم],Table7[[#This Row],[کد سیستم]])</f>
        <v>1</v>
      </c>
    </row>
    <row r="418" spans="1:9" x14ac:dyDescent="0.25">
      <c r="A418" s="1">
        <v>417</v>
      </c>
      <c r="B418" s="1" t="s">
        <v>2378</v>
      </c>
      <c r="C418" s="1" t="s">
        <v>2378</v>
      </c>
      <c r="D418" s="1" t="s">
        <v>3983</v>
      </c>
      <c r="E418" s="1" t="s">
        <v>602</v>
      </c>
      <c r="F418" s="1" t="str">
        <f>VLOOKUP(Table7[[#This Row],[نام کارشناس دفتر فنی]],Table1[],3,0)</f>
        <v>کارشناس عمران،خدمات صنعتی و ترانسپورت</v>
      </c>
      <c r="G418" s="1" t="s">
        <v>63</v>
      </c>
      <c r="H418" s="1" t="str">
        <f>VLOOKUP(Table7[[#This Row],[نام شخص کارشناس نظارت]],Table1[],3,0)</f>
        <v>کارشناس عمران نظارت</v>
      </c>
      <c r="I418" s="1">
        <f>COUNTIF(Table2[کد سیستم],Table7[[#This Row],[کد سیستم]])</f>
        <v>1</v>
      </c>
    </row>
    <row r="419" spans="1:9" x14ac:dyDescent="0.25">
      <c r="A419" s="1">
        <v>418</v>
      </c>
      <c r="B419" s="1" t="s">
        <v>2380</v>
      </c>
      <c r="C419" s="1" t="s">
        <v>2380</v>
      </c>
      <c r="D419" s="1" t="s">
        <v>3983</v>
      </c>
      <c r="E419" s="1" t="s">
        <v>602</v>
      </c>
      <c r="F419" s="1" t="str">
        <f>VLOOKUP(Table7[[#This Row],[نام کارشناس دفتر فنی]],Table1[],3,0)</f>
        <v>کارشناس عمران،خدمات صنعتی و ترانسپورت</v>
      </c>
      <c r="G419" s="1" t="s">
        <v>63</v>
      </c>
      <c r="H419" s="1" t="str">
        <f>VLOOKUP(Table7[[#This Row],[نام شخص کارشناس نظارت]],Table1[],3,0)</f>
        <v>کارشناس عمران نظارت</v>
      </c>
      <c r="I419" s="1">
        <f>COUNTIF(Table2[کد سیستم],Table7[[#This Row],[کد سیستم]])</f>
        <v>1</v>
      </c>
    </row>
    <row r="420" spans="1:9" x14ac:dyDescent="0.25">
      <c r="A420" s="1">
        <v>419</v>
      </c>
      <c r="B420" s="1" t="s">
        <v>2382</v>
      </c>
      <c r="C420" s="1" t="s">
        <v>2382</v>
      </c>
      <c r="D420" s="1" t="s">
        <v>3983</v>
      </c>
      <c r="E420" s="1" t="s">
        <v>602</v>
      </c>
      <c r="F420" s="1" t="str">
        <f>VLOOKUP(Table7[[#This Row],[نام کارشناس دفتر فنی]],Table1[],3,0)</f>
        <v>کارشناس عمران،خدمات صنعتی و ترانسپورت</v>
      </c>
      <c r="G420" s="1" t="s">
        <v>63</v>
      </c>
      <c r="H420" s="1" t="str">
        <f>VLOOKUP(Table7[[#This Row],[نام شخص کارشناس نظارت]],Table1[],3,0)</f>
        <v>کارشناس عمران نظارت</v>
      </c>
      <c r="I420" s="1">
        <f>COUNTIF(Table2[کد سیستم],Table7[[#This Row],[کد سیستم]])</f>
        <v>1</v>
      </c>
    </row>
    <row r="421" spans="1:9" x14ac:dyDescent="0.25">
      <c r="A421" s="1">
        <v>420</v>
      </c>
      <c r="B421" s="1" t="s">
        <v>2384</v>
      </c>
      <c r="C421" s="1" t="s">
        <v>2384</v>
      </c>
      <c r="D421" s="1" t="s">
        <v>3983</v>
      </c>
      <c r="E421" s="1" t="s">
        <v>602</v>
      </c>
      <c r="F421" s="1" t="str">
        <f>VLOOKUP(Table7[[#This Row],[نام کارشناس دفتر فنی]],Table1[],3,0)</f>
        <v>کارشناس عمران،خدمات صنعتی و ترانسپورت</v>
      </c>
      <c r="G421" s="1" t="s">
        <v>63</v>
      </c>
      <c r="H421" s="1" t="str">
        <f>VLOOKUP(Table7[[#This Row],[نام شخص کارشناس نظارت]],Table1[],3,0)</f>
        <v>کارشناس عمران نظارت</v>
      </c>
      <c r="I421" s="1">
        <f>COUNTIF(Table2[کد سیستم],Table7[[#This Row],[کد سیستم]])</f>
        <v>1</v>
      </c>
    </row>
    <row r="422" spans="1:9" x14ac:dyDescent="0.25">
      <c r="A422" s="1">
        <v>421</v>
      </c>
      <c r="B422" s="1" t="s">
        <v>2386</v>
      </c>
      <c r="C422" s="1" t="s">
        <v>2386</v>
      </c>
      <c r="D422" s="1" t="s">
        <v>3983</v>
      </c>
      <c r="E422" s="1" t="s">
        <v>602</v>
      </c>
      <c r="F422" s="1" t="str">
        <f>VLOOKUP(Table7[[#This Row],[نام کارشناس دفتر فنی]],Table1[],3,0)</f>
        <v>کارشناس عمران،خدمات صنعتی و ترانسپورت</v>
      </c>
      <c r="G422" s="1" t="s">
        <v>63</v>
      </c>
      <c r="H422" s="1" t="str">
        <f>VLOOKUP(Table7[[#This Row],[نام شخص کارشناس نظارت]],Table1[],3,0)</f>
        <v>کارشناس عمران نظارت</v>
      </c>
      <c r="I422" s="1">
        <f>COUNTIF(Table2[کد سیستم],Table7[[#This Row],[کد سیستم]])</f>
        <v>1</v>
      </c>
    </row>
    <row r="423" spans="1:9" x14ac:dyDescent="0.25">
      <c r="A423" s="1">
        <v>422</v>
      </c>
      <c r="B423" s="1" t="s">
        <v>2388</v>
      </c>
      <c r="C423" s="1" t="s">
        <v>2388</v>
      </c>
      <c r="D423" s="1" t="s">
        <v>3983</v>
      </c>
      <c r="E423" s="1" t="s">
        <v>602</v>
      </c>
      <c r="F423" s="1" t="str">
        <f>VLOOKUP(Table7[[#This Row],[نام کارشناس دفتر فنی]],Table1[],3,0)</f>
        <v>کارشناس عمران،خدمات صنعتی و ترانسپورت</v>
      </c>
      <c r="G423" s="1" t="s">
        <v>63</v>
      </c>
      <c r="H423" s="1" t="str">
        <f>VLOOKUP(Table7[[#This Row],[نام شخص کارشناس نظارت]],Table1[],3,0)</f>
        <v>کارشناس عمران نظارت</v>
      </c>
      <c r="I423" s="1">
        <f>COUNTIF(Table2[کد سیستم],Table7[[#This Row],[کد سیستم]])</f>
        <v>1</v>
      </c>
    </row>
    <row r="424" spans="1:9" x14ac:dyDescent="0.25">
      <c r="A424" s="1">
        <v>423</v>
      </c>
      <c r="B424" s="1" t="s">
        <v>2390</v>
      </c>
      <c r="C424" s="1" t="s">
        <v>2390</v>
      </c>
      <c r="D424" s="1" t="s">
        <v>3983</v>
      </c>
      <c r="E424" s="1" t="s">
        <v>602</v>
      </c>
      <c r="F424" s="1" t="str">
        <f>VLOOKUP(Table7[[#This Row],[نام کارشناس دفتر فنی]],Table1[],3,0)</f>
        <v>کارشناس عمران،خدمات صنعتی و ترانسپورت</v>
      </c>
      <c r="G424" s="1" t="s">
        <v>63</v>
      </c>
      <c r="H424" s="1" t="str">
        <f>VLOOKUP(Table7[[#This Row],[نام شخص کارشناس نظارت]],Table1[],3,0)</f>
        <v>کارشناس عمران نظارت</v>
      </c>
      <c r="I424" s="1">
        <f>COUNTIF(Table2[کد سیستم],Table7[[#This Row],[کد سیستم]])</f>
        <v>1</v>
      </c>
    </row>
    <row r="425" spans="1:9" x14ac:dyDescent="0.25">
      <c r="A425" s="1">
        <v>424</v>
      </c>
      <c r="B425" s="1" t="s">
        <v>2392</v>
      </c>
      <c r="C425" s="1" t="s">
        <v>2392</v>
      </c>
      <c r="D425" s="1" t="s">
        <v>3983</v>
      </c>
      <c r="E425" s="1" t="s">
        <v>602</v>
      </c>
      <c r="F425" s="1" t="str">
        <f>VLOOKUP(Table7[[#This Row],[نام کارشناس دفتر فنی]],Table1[],3,0)</f>
        <v>کارشناس عمران،خدمات صنعتی و ترانسپورت</v>
      </c>
      <c r="G425" s="1" t="s">
        <v>63</v>
      </c>
      <c r="H425" s="1" t="str">
        <f>VLOOKUP(Table7[[#This Row],[نام شخص کارشناس نظارت]],Table1[],3,0)</f>
        <v>کارشناس عمران نظارت</v>
      </c>
      <c r="I425" s="1">
        <f>COUNTIF(Table2[کد سیستم],Table7[[#This Row],[کد سیستم]])</f>
        <v>1</v>
      </c>
    </row>
    <row r="426" spans="1:9" x14ac:dyDescent="0.25">
      <c r="A426" s="1">
        <v>425</v>
      </c>
      <c r="B426" s="1" t="s">
        <v>2394</v>
      </c>
      <c r="C426" s="1" t="s">
        <v>2394</v>
      </c>
      <c r="D426" s="1" t="s">
        <v>3983</v>
      </c>
      <c r="E426" s="1" t="s">
        <v>602</v>
      </c>
      <c r="F426" s="1" t="str">
        <f>VLOOKUP(Table7[[#This Row],[نام کارشناس دفتر فنی]],Table1[],3,0)</f>
        <v>کارشناس عمران،خدمات صنعتی و ترانسپورت</v>
      </c>
      <c r="G426" s="1" t="s">
        <v>63</v>
      </c>
      <c r="H426" s="1" t="str">
        <f>VLOOKUP(Table7[[#This Row],[نام شخص کارشناس نظارت]],Table1[],3,0)</f>
        <v>کارشناس عمران نظارت</v>
      </c>
      <c r="I426" s="1">
        <f>COUNTIF(Table2[کد سیستم],Table7[[#This Row],[کد سیستم]])</f>
        <v>1</v>
      </c>
    </row>
    <row r="427" spans="1:9" x14ac:dyDescent="0.25">
      <c r="A427" s="1">
        <v>426</v>
      </c>
      <c r="B427" s="1" t="s">
        <v>2396</v>
      </c>
      <c r="C427" s="1" t="s">
        <v>2396</v>
      </c>
      <c r="D427" s="1" t="s">
        <v>3983</v>
      </c>
      <c r="E427" s="1" t="s">
        <v>602</v>
      </c>
      <c r="F427" s="1" t="str">
        <f>VLOOKUP(Table7[[#This Row],[نام کارشناس دفتر فنی]],Table1[],3,0)</f>
        <v>کارشناس عمران،خدمات صنعتی و ترانسپورت</v>
      </c>
      <c r="G427" s="1" t="s">
        <v>63</v>
      </c>
      <c r="H427" s="1" t="str">
        <f>VLOOKUP(Table7[[#This Row],[نام شخص کارشناس نظارت]],Table1[],3,0)</f>
        <v>کارشناس عمران نظارت</v>
      </c>
      <c r="I427" s="1">
        <f>COUNTIF(Table2[کد سیستم],Table7[[#This Row],[کد سیستم]])</f>
        <v>1</v>
      </c>
    </row>
    <row r="428" spans="1:9" x14ac:dyDescent="0.25">
      <c r="A428" s="1">
        <v>427</v>
      </c>
      <c r="B428" s="1" t="s">
        <v>2398</v>
      </c>
      <c r="C428" s="1" t="s">
        <v>2398</v>
      </c>
      <c r="D428" s="1" t="s">
        <v>3983</v>
      </c>
      <c r="E428" s="1" t="s">
        <v>602</v>
      </c>
      <c r="F428" s="1" t="str">
        <f>VLOOKUP(Table7[[#This Row],[نام کارشناس دفتر فنی]],Table1[],3,0)</f>
        <v>کارشناس عمران،خدمات صنعتی و ترانسپورت</v>
      </c>
      <c r="G428" s="1" t="s">
        <v>63</v>
      </c>
      <c r="H428" s="1" t="str">
        <f>VLOOKUP(Table7[[#This Row],[نام شخص کارشناس نظارت]],Table1[],3,0)</f>
        <v>کارشناس عمران نظارت</v>
      </c>
      <c r="I428" s="1">
        <f>COUNTIF(Table2[کد سیستم],Table7[[#This Row],[کد سیستم]])</f>
        <v>1</v>
      </c>
    </row>
    <row r="429" spans="1:9" x14ac:dyDescent="0.25">
      <c r="A429" s="1">
        <v>428</v>
      </c>
      <c r="B429" s="1" t="s">
        <v>2400</v>
      </c>
      <c r="C429" s="1" t="s">
        <v>2400</v>
      </c>
      <c r="D429" s="1" t="s">
        <v>3983</v>
      </c>
      <c r="E429" s="1" t="s">
        <v>602</v>
      </c>
      <c r="F429" s="1" t="str">
        <f>VLOOKUP(Table7[[#This Row],[نام کارشناس دفتر فنی]],Table1[],3,0)</f>
        <v>کارشناس عمران،خدمات صنعتی و ترانسپورت</v>
      </c>
      <c r="G429" s="1" t="s">
        <v>63</v>
      </c>
      <c r="H429" s="1" t="str">
        <f>VLOOKUP(Table7[[#This Row],[نام شخص کارشناس نظارت]],Table1[],3,0)</f>
        <v>کارشناس عمران نظارت</v>
      </c>
      <c r="I429" s="1">
        <f>COUNTIF(Table2[کد سیستم],Table7[[#This Row],[کد سیستم]])</f>
        <v>1</v>
      </c>
    </row>
    <row r="430" spans="1:9" x14ac:dyDescent="0.25">
      <c r="A430" s="1">
        <v>429</v>
      </c>
      <c r="B430" s="1" t="s">
        <v>2402</v>
      </c>
      <c r="C430" s="1" t="s">
        <v>2402</v>
      </c>
      <c r="D430" s="1" t="s">
        <v>3983</v>
      </c>
      <c r="E430" s="1" t="s">
        <v>602</v>
      </c>
      <c r="F430" s="1" t="str">
        <f>VLOOKUP(Table7[[#This Row],[نام کارشناس دفتر فنی]],Table1[],3,0)</f>
        <v>کارشناس عمران،خدمات صنعتی و ترانسپورت</v>
      </c>
      <c r="G430" s="1" t="s">
        <v>63</v>
      </c>
      <c r="H430" s="1" t="str">
        <f>VLOOKUP(Table7[[#This Row],[نام شخص کارشناس نظارت]],Table1[],3,0)</f>
        <v>کارشناس عمران نظارت</v>
      </c>
      <c r="I430" s="1">
        <f>COUNTIF(Table2[کد سیستم],Table7[[#This Row],[کد سیستم]])</f>
        <v>1</v>
      </c>
    </row>
    <row r="431" spans="1:9" x14ac:dyDescent="0.25">
      <c r="A431" s="1">
        <v>430</v>
      </c>
      <c r="B431" s="1" t="s">
        <v>2404</v>
      </c>
      <c r="C431" s="1" t="s">
        <v>2404</v>
      </c>
      <c r="D431" s="1" t="s">
        <v>3983</v>
      </c>
      <c r="E431" s="1" t="s">
        <v>602</v>
      </c>
      <c r="F431" s="1" t="str">
        <f>VLOOKUP(Table7[[#This Row],[نام کارشناس دفتر فنی]],Table1[],3,0)</f>
        <v>کارشناس عمران،خدمات صنعتی و ترانسپورت</v>
      </c>
      <c r="G431" s="1" t="s">
        <v>63</v>
      </c>
      <c r="H431" s="1" t="str">
        <f>VLOOKUP(Table7[[#This Row],[نام شخص کارشناس نظارت]],Table1[],3,0)</f>
        <v>کارشناس عمران نظارت</v>
      </c>
      <c r="I431" s="1">
        <f>COUNTIF(Table2[کد سیستم],Table7[[#This Row],[کد سیستم]])</f>
        <v>1</v>
      </c>
    </row>
    <row r="432" spans="1:9" x14ac:dyDescent="0.25">
      <c r="A432" s="1">
        <v>431</v>
      </c>
      <c r="B432" s="1" t="s">
        <v>2406</v>
      </c>
      <c r="C432" s="1" t="s">
        <v>2406</v>
      </c>
      <c r="D432" s="1" t="s">
        <v>3983</v>
      </c>
      <c r="E432" s="1" t="s">
        <v>602</v>
      </c>
      <c r="F432" s="1" t="str">
        <f>VLOOKUP(Table7[[#This Row],[نام کارشناس دفتر فنی]],Table1[],3,0)</f>
        <v>کارشناس عمران،خدمات صنعتی و ترانسپورت</v>
      </c>
      <c r="G432" s="1" t="s">
        <v>63</v>
      </c>
      <c r="H432" s="1" t="str">
        <f>VLOOKUP(Table7[[#This Row],[نام شخص کارشناس نظارت]],Table1[],3,0)</f>
        <v>کارشناس عمران نظارت</v>
      </c>
      <c r="I432" s="1">
        <f>COUNTIF(Table2[کد سیستم],Table7[[#This Row],[کد سیستم]])</f>
        <v>1</v>
      </c>
    </row>
    <row r="433" spans="1:9" x14ac:dyDescent="0.25">
      <c r="A433" s="1">
        <v>432</v>
      </c>
      <c r="B433" s="1" t="s">
        <v>2408</v>
      </c>
      <c r="C433" s="1" t="s">
        <v>2408</v>
      </c>
      <c r="D433" s="1" t="s">
        <v>3983</v>
      </c>
      <c r="E433" s="1" t="s">
        <v>602</v>
      </c>
      <c r="F433" s="1" t="str">
        <f>VLOOKUP(Table7[[#This Row],[نام کارشناس دفتر فنی]],Table1[],3,0)</f>
        <v>کارشناس عمران،خدمات صنعتی و ترانسپورت</v>
      </c>
      <c r="G433" s="1" t="s">
        <v>63</v>
      </c>
      <c r="H433" s="1" t="str">
        <f>VLOOKUP(Table7[[#This Row],[نام شخص کارشناس نظارت]],Table1[],3,0)</f>
        <v>کارشناس عمران نظارت</v>
      </c>
      <c r="I433" s="1">
        <f>COUNTIF(Table2[کد سیستم],Table7[[#This Row],[کد سیستم]])</f>
        <v>1</v>
      </c>
    </row>
    <row r="434" spans="1:9" x14ac:dyDescent="0.25">
      <c r="A434" s="1">
        <v>433</v>
      </c>
      <c r="B434" s="1" t="s">
        <v>2410</v>
      </c>
      <c r="C434" s="1" t="s">
        <v>2410</v>
      </c>
      <c r="D434" s="1" t="s">
        <v>3983</v>
      </c>
      <c r="E434" s="1" t="s">
        <v>602</v>
      </c>
      <c r="F434" s="1" t="str">
        <f>VLOOKUP(Table7[[#This Row],[نام کارشناس دفتر فنی]],Table1[],3,0)</f>
        <v>کارشناس عمران،خدمات صنعتی و ترانسپورت</v>
      </c>
      <c r="G434" s="1" t="s">
        <v>63</v>
      </c>
      <c r="H434" s="1" t="str">
        <f>VLOOKUP(Table7[[#This Row],[نام شخص کارشناس نظارت]],Table1[],3,0)</f>
        <v>کارشناس عمران نظارت</v>
      </c>
      <c r="I434" s="1">
        <f>COUNTIF(Table2[کد سیستم],Table7[[#This Row],[کد سیستم]])</f>
        <v>1</v>
      </c>
    </row>
    <row r="435" spans="1:9" x14ac:dyDescent="0.25">
      <c r="A435" s="1">
        <v>434</v>
      </c>
      <c r="B435" s="1" t="s">
        <v>2412</v>
      </c>
      <c r="C435" s="1" t="s">
        <v>2412</v>
      </c>
      <c r="D435" s="1" t="s">
        <v>3983</v>
      </c>
      <c r="E435" s="1" t="s">
        <v>602</v>
      </c>
      <c r="F435" s="1" t="str">
        <f>VLOOKUP(Table7[[#This Row],[نام کارشناس دفتر فنی]],Table1[],3,0)</f>
        <v>کارشناس عمران،خدمات صنعتی و ترانسپورت</v>
      </c>
      <c r="G435" s="1" t="s">
        <v>63</v>
      </c>
      <c r="H435" s="1" t="str">
        <f>VLOOKUP(Table7[[#This Row],[نام شخص کارشناس نظارت]],Table1[],3,0)</f>
        <v>کارشناس عمران نظارت</v>
      </c>
      <c r="I435" s="1">
        <f>COUNTIF(Table2[کد سیستم],Table7[[#This Row],[کد سیستم]])</f>
        <v>1</v>
      </c>
    </row>
    <row r="436" spans="1:9" x14ac:dyDescent="0.25">
      <c r="A436" s="1">
        <v>435</v>
      </c>
      <c r="B436" s="1" t="s">
        <v>2414</v>
      </c>
      <c r="C436" s="1" t="s">
        <v>2414</v>
      </c>
      <c r="D436" s="1" t="s">
        <v>3983</v>
      </c>
      <c r="E436" s="1" t="s">
        <v>602</v>
      </c>
      <c r="F436" s="1" t="str">
        <f>VLOOKUP(Table7[[#This Row],[نام کارشناس دفتر فنی]],Table1[],3,0)</f>
        <v>کارشناس عمران،خدمات صنعتی و ترانسپورت</v>
      </c>
      <c r="G436" s="1" t="s">
        <v>63</v>
      </c>
      <c r="H436" s="1" t="str">
        <f>VLOOKUP(Table7[[#This Row],[نام شخص کارشناس نظارت]],Table1[],3,0)</f>
        <v>کارشناس عمران نظارت</v>
      </c>
      <c r="I436" s="1">
        <f>COUNTIF(Table2[کد سیستم],Table7[[#This Row],[کد سیستم]])</f>
        <v>1</v>
      </c>
    </row>
    <row r="437" spans="1:9" x14ac:dyDescent="0.25">
      <c r="A437" s="1">
        <v>436</v>
      </c>
      <c r="B437" s="1" t="s">
        <v>2416</v>
      </c>
      <c r="C437" s="1" t="s">
        <v>2416</v>
      </c>
      <c r="D437" s="1" t="s">
        <v>3983</v>
      </c>
      <c r="E437" s="1" t="s">
        <v>602</v>
      </c>
      <c r="F437" s="1" t="str">
        <f>VLOOKUP(Table7[[#This Row],[نام کارشناس دفتر فنی]],Table1[],3,0)</f>
        <v>کارشناس عمران،خدمات صنعتی و ترانسپورت</v>
      </c>
      <c r="G437" s="1" t="s">
        <v>63</v>
      </c>
      <c r="H437" s="1" t="str">
        <f>VLOOKUP(Table7[[#This Row],[نام شخص کارشناس نظارت]],Table1[],3,0)</f>
        <v>کارشناس عمران نظارت</v>
      </c>
      <c r="I437" s="1">
        <f>COUNTIF(Table2[کد سیستم],Table7[[#This Row],[کد سیستم]])</f>
        <v>1</v>
      </c>
    </row>
    <row r="438" spans="1:9" x14ac:dyDescent="0.25">
      <c r="A438" s="1">
        <v>437</v>
      </c>
      <c r="B438" s="1" t="s">
        <v>2418</v>
      </c>
      <c r="C438" s="1" t="s">
        <v>2418</v>
      </c>
      <c r="D438" s="1" t="s">
        <v>3983</v>
      </c>
      <c r="E438" s="1" t="s">
        <v>602</v>
      </c>
      <c r="F438" s="1" t="str">
        <f>VLOOKUP(Table7[[#This Row],[نام کارشناس دفتر فنی]],Table1[],3,0)</f>
        <v>کارشناس عمران،خدمات صنعتی و ترانسپورت</v>
      </c>
      <c r="G438" s="1" t="s">
        <v>63</v>
      </c>
      <c r="H438" s="1" t="str">
        <f>VLOOKUP(Table7[[#This Row],[نام شخص کارشناس نظارت]],Table1[],3,0)</f>
        <v>کارشناس عمران نظارت</v>
      </c>
      <c r="I438" s="1">
        <f>COUNTIF(Table2[کد سیستم],Table7[[#This Row],[کد سیستم]])</f>
        <v>1</v>
      </c>
    </row>
    <row r="439" spans="1:9" x14ac:dyDescent="0.25">
      <c r="A439" s="1">
        <v>438</v>
      </c>
      <c r="B439" s="1" t="s">
        <v>2420</v>
      </c>
      <c r="C439" s="1" t="s">
        <v>2420</v>
      </c>
      <c r="D439" s="1" t="s">
        <v>3983</v>
      </c>
      <c r="E439" s="1" t="s">
        <v>602</v>
      </c>
      <c r="F439" s="1" t="str">
        <f>VLOOKUP(Table7[[#This Row],[نام کارشناس دفتر فنی]],Table1[],3,0)</f>
        <v>کارشناس عمران،خدمات صنعتی و ترانسپورت</v>
      </c>
      <c r="G439" s="1" t="s">
        <v>63</v>
      </c>
      <c r="H439" s="1" t="str">
        <f>VLOOKUP(Table7[[#This Row],[نام شخص کارشناس نظارت]],Table1[],3,0)</f>
        <v>کارشناس عمران نظارت</v>
      </c>
      <c r="I439" s="1">
        <f>COUNTIF(Table2[کد سیستم],Table7[[#This Row],[کد سیستم]])</f>
        <v>1</v>
      </c>
    </row>
    <row r="440" spans="1:9" x14ac:dyDescent="0.25">
      <c r="A440" s="1">
        <v>439</v>
      </c>
      <c r="B440" s="1" t="s">
        <v>2422</v>
      </c>
      <c r="C440" s="1" t="s">
        <v>2422</v>
      </c>
      <c r="D440" s="1" t="s">
        <v>3983</v>
      </c>
      <c r="E440" s="1" t="s">
        <v>602</v>
      </c>
      <c r="F440" s="1" t="str">
        <f>VLOOKUP(Table7[[#This Row],[نام کارشناس دفتر فنی]],Table1[],3,0)</f>
        <v>کارشناس عمران،خدمات صنعتی و ترانسپورت</v>
      </c>
      <c r="G440" s="1" t="s">
        <v>63</v>
      </c>
      <c r="H440" s="1" t="str">
        <f>VLOOKUP(Table7[[#This Row],[نام شخص کارشناس نظارت]],Table1[],3,0)</f>
        <v>کارشناس عمران نظارت</v>
      </c>
      <c r="I440" s="1">
        <f>COUNTIF(Table2[کد سیستم],Table7[[#This Row],[کد سیستم]])</f>
        <v>1</v>
      </c>
    </row>
    <row r="441" spans="1:9" x14ac:dyDescent="0.25">
      <c r="A441" s="1">
        <v>440</v>
      </c>
      <c r="B441" s="1" t="s">
        <v>2424</v>
      </c>
      <c r="C441" s="1" t="s">
        <v>2424</v>
      </c>
      <c r="D441" s="1" t="s">
        <v>3983</v>
      </c>
      <c r="E441" s="1" t="s">
        <v>602</v>
      </c>
      <c r="F441" s="1" t="str">
        <f>VLOOKUP(Table7[[#This Row],[نام کارشناس دفتر فنی]],Table1[],3,0)</f>
        <v>کارشناس عمران،خدمات صنعتی و ترانسپورت</v>
      </c>
      <c r="G441" s="1" t="s">
        <v>63</v>
      </c>
      <c r="H441" s="1" t="str">
        <f>VLOOKUP(Table7[[#This Row],[نام شخص کارشناس نظارت]],Table1[],3,0)</f>
        <v>کارشناس عمران نظارت</v>
      </c>
      <c r="I441" s="1">
        <f>COUNTIF(Table2[کد سیستم],Table7[[#This Row],[کد سیستم]])</f>
        <v>1</v>
      </c>
    </row>
    <row r="442" spans="1:9" x14ac:dyDescent="0.25">
      <c r="A442" s="1">
        <v>441</v>
      </c>
      <c r="B442" s="1" t="s">
        <v>2426</v>
      </c>
      <c r="C442" s="1" t="s">
        <v>2426</v>
      </c>
      <c r="D442" s="1" t="s">
        <v>3983</v>
      </c>
      <c r="E442" s="1" t="s">
        <v>602</v>
      </c>
      <c r="F442" s="1" t="str">
        <f>VLOOKUP(Table7[[#This Row],[نام کارشناس دفتر فنی]],Table1[],3,0)</f>
        <v>کارشناس عمران،خدمات صنعتی و ترانسپورت</v>
      </c>
      <c r="G442" s="1" t="s">
        <v>63</v>
      </c>
      <c r="H442" s="1" t="str">
        <f>VLOOKUP(Table7[[#This Row],[نام شخص کارشناس نظارت]],Table1[],3,0)</f>
        <v>کارشناس عمران نظارت</v>
      </c>
      <c r="I442" s="1">
        <f>COUNTIF(Table2[کد سیستم],Table7[[#This Row],[کد سیستم]])</f>
        <v>1</v>
      </c>
    </row>
    <row r="443" spans="1:9" x14ac:dyDescent="0.25">
      <c r="A443" s="1">
        <v>442</v>
      </c>
      <c r="B443" s="1" t="s">
        <v>2428</v>
      </c>
      <c r="C443" s="1" t="s">
        <v>2428</v>
      </c>
      <c r="D443" s="1" t="s">
        <v>3983</v>
      </c>
      <c r="E443" s="1" t="s">
        <v>602</v>
      </c>
      <c r="F443" s="1" t="str">
        <f>VLOOKUP(Table7[[#This Row],[نام کارشناس دفتر فنی]],Table1[],3,0)</f>
        <v>کارشناس عمران،خدمات صنعتی و ترانسپورت</v>
      </c>
      <c r="G443" s="1" t="s">
        <v>63</v>
      </c>
      <c r="H443" s="1" t="str">
        <f>VLOOKUP(Table7[[#This Row],[نام شخص کارشناس نظارت]],Table1[],3,0)</f>
        <v>کارشناس عمران نظارت</v>
      </c>
      <c r="I443" s="1">
        <f>COUNTIF(Table2[کد سیستم],Table7[[#This Row],[کد سیستم]])</f>
        <v>1</v>
      </c>
    </row>
    <row r="444" spans="1:9" x14ac:dyDescent="0.25">
      <c r="A444" s="1">
        <v>443</v>
      </c>
      <c r="B444" s="1" t="s">
        <v>2430</v>
      </c>
      <c r="C444" s="1" t="s">
        <v>2430</v>
      </c>
      <c r="D444" s="1" t="s">
        <v>3983</v>
      </c>
      <c r="E444" s="1" t="s">
        <v>602</v>
      </c>
      <c r="F444" s="1" t="str">
        <f>VLOOKUP(Table7[[#This Row],[نام کارشناس دفتر فنی]],Table1[],3,0)</f>
        <v>کارشناس عمران،خدمات صنعتی و ترانسپورت</v>
      </c>
      <c r="G444" s="1" t="s">
        <v>63</v>
      </c>
      <c r="H444" s="1" t="str">
        <f>VLOOKUP(Table7[[#This Row],[نام شخص کارشناس نظارت]],Table1[],3,0)</f>
        <v>کارشناس عمران نظارت</v>
      </c>
      <c r="I444" s="1">
        <f>COUNTIF(Table2[کد سیستم],Table7[[#This Row],[کد سیستم]])</f>
        <v>1</v>
      </c>
    </row>
    <row r="445" spans="1:9" x14ac:dyDescent="0.25">
      <c r="A445" s="1">
        <v>444</v>
      </c>
      <c r="B445" s="1" t="s">
        <v>2432</v>
      </c>
      <c r="C445" s="1" t="s">
        <v>2432</v>
      </c>
      <c r="D445" s="1" t="s">
        <v>3983</v>
      </c>
      <c r="E445" s="1" t="s">
        <v>602</v>
      </c>
      <c r="F445" s="1" t="str">
        <f>VLOOKUP(Table7[[#This Row],[نام کارشناس دفتر فنی]],Table1[],3,0)</f>
        <v>کارشناس عمران،خدمات صنعتی و ترانسپورت</v>
      </c>
      <c r="G445" s="1" t="s">
        <v>63</v>
      </c>
      <c r="H445" s="1" t="str">
        <f>VLOOKUP(Table7[[#This Row],[نام شخص کارشناس نظارت]],Table1[],3,0)</f>
        <v>کارشناس عمران نظارت</v>
      </c>
      <c r="I445" s="1">
        <f>COUNTIF(Table2[کد سیستم],Table7[[#This Row],[کد سیستم]])</f>
        <v>1</v>
      </c>
    </row>
    <row r="446" spans="1:9" x14ac:dyDescent="0.25">
      <c r="A446" s="1">
        <v>445</v>
      </c>
      <c r="B446" s="1" t="s">
        <v>2434</v>
      </c>
      <c r="C446" s="1" t="s">
        <v>2434</v>
      </c>
      <c r="D446" s="1" t="s">
        <v>3983</v>
      </c>
      <c r="E446" s="1" t="s">
        <v>602</v>
      </c>
      <c r="F446" s="1" t="str">
        <f>VLOOKUP(Table7[[#This Row],[نام کارشناس دفتر فنی]],Table1[],3,0)</f>
        <v>کارشناس عمران،خدمات صنعتی و ترانسپورت</v>
      </c>
      <c r="G446" s="1" t="s">
        <v>63</v>
      </c>
      <c r="H446" s="1" t="str">
        <f>VLOOKUP(Table7[[#This Row],[نام شخص کارشناس نظارت]],Table1[],3,0)</f>
        <v>کارشناس عمران نظارت</v>
      </c>
      <c r="I446" s="1">
        <f>COUNTIF(Table2[کد سیستم],Table7[[#This Row],[کد سیستم]])</f>
        <v>1</v>
      </c>
    </row>
    <row r="447" spans="1:9" x14ac:dyDescent="0.25">
      <c r="A447" s="1">
        <v>446</v>
      </c>
      <c r="B447" s="1" t="s">
        <v>2436</v>
      </c>
      <c r="C447" s="1" t="s">
        <v>2436</v>
      </c>
      <c r="D447" s="1" t="s">
        <v>3983</v>
      </c>
      <c r="E447" s="1" t="s">
        <v>602</v>
      </c>
      <c r="F447" s="1" t="str">
        <f>VLOOKUP(Table7[[#This Row],[نام کارشناس دفتر فنی]],Table1[],3,0)</f>
        <v>کارشناس عمران،خدمات صنعتی و ترانسپورت</v>
      </c>
      <c r="G447" s="1" t="s">
        <v>63</v>
      </c>
      <c r="H447" s="1" t="str">
        <f>VLOOKUP(Table7[[#This Row],[نام شخص کارشناس نظارت]],Table1[],3,0)</f>
        <v>کارشناس عمران نظارت</v>
      </c>
      <c r="I447" s="1">
        <f>COUNTIF(Table2[کد سیستم],Table7[[#This Row],[کد سیستم]])</f>
        <v>1</v>
      </c>
    </row>
    <row r="448" spans="1:9" x14ac:dyDescent="0.25">
      <c r="A448" s="1">
        <v>447</v>
      </c>
      <c r="B448" s="1" t="s">
        <v>2438</v>
      </c>
      <c r="C448" s="1" t="s">
        <v>2438</v>
      </c>
      <c r="D448" s="1" t="s">
        <v>3983</v>
      </c>
      <c r="E448" s="1" t="s">
        <v>602</v>
      </c>
      <c r="F448" s="1" t="str">
        <f>VLOOKUP(Table7[[#This Row],[نام کارشناس دفتر فنی]],Table1[],3,0)</f>
        <v>کارشناس عمران،خدمات صنعتی و ترانسپورت</v>
      </c>
      <c r="G448" s="1" t="s">
        <v>63</v>
      </c>
      <c r="H448" s="1" t="str">
        <f>VLOOKUP(Table7[[#This Row],[نام شخص کارشناس نظارت]],Table1[],3,0)</f>
        <v>کارشناس عمران نظارت</v>
      </c>
      <c r="I448" s="1">
        <f>COUNTIF(Table2[کد سیستم],Table7[[#This Row],[کد سیستم]])</f>
        <v>1</v>
      </c>
    </row>
    <row r="449" spans="1:9" x14ac:dyDescent="0.25">
      <c r="A449" s="1">
        <v>448</v>
      </c>
      <c r="B449" s="1" t="s">
        <v>2440</v>
      </c>
      <c r="C449" s="1" t="s">
        <v>2440</v>
      </c>
      <c r="D449" s="1" t="s">
        <v>3983</v>
      </c>
      <c r="E449" s="1" t="s">
        <v>602</v>
      </c>
      <c r="F449" s="1" t="str">
        <f>VLOOKUP(Table7[[#This Row],[نام کارشناس دفتر فنی]],Table1[],3,0)</f>
        <v>کارشناس عمران،خدمات صنعتی و ترانسپورت</v>
      </c>
      <c r="G449" s="1" t="s">
        <v>63</v>
      </c>
      <c r="H449" s="1" t="str">
        <f>VLOOKUP(Table7[[#This Row],[نام شخص کارشناس نظارت]],Table1[],3,0)</f>
        <v>کارشناس عمران نظارت</v>
      </c>
      <c r="I449" s="1">
        <f>COUNTIF(Table2[کد سیستم],Table7[[#This Row],[کد سیستم]])</f>
        <v>1</v>
      </c>
    </row>
    <row r="450" spans="1:9" x14ac:dyDescent="0.25">
      <c r="A450" s="1">
        <v>449</v>
      </c>
      <c r="B450" s="1" t="s">
        <v>2442</v>
      </c>
      <c r="C450" s="1" t="s">
        <v>2442</v>
      </c>
      <c r="D450" s="1" t="s">
        <v>3983</v>
      </c>
      <c r="E450" s="1" t="s">
        <v>602</v>
      </c>
      <c r="F450" s="1" t="str">
        <f>VLOOKUP(Table7[[#This Row],[نام کارشناس دفتر فنی]],Table1[],3,0)</f>
        <v>کارشناس عمران،خدمات صنعتی و ترانسپورت</v>
      </c>
      <c r="G450" s="1" t="s">
        <v>63</v>
      </c>
      <c r="H450" s="1" t="str">
        <f>VLOOKUP(Table7[[#This Row],[نام شخص کارشناس نظارت]],Table1[],3,0)</f>
        <v>کارشناس عمران نظارت</v>
      </c>
      <c r="I450" s="1">
        <f>COUNTIF(Table2[کد سیستم],Table7[[#This Row],[کد سیستم]])</f>
        <v>1</v>
      </c>
    </row>
    <row r="451" spans="1:9" x14ac:dyDescent="0.25">
      <c r="A451" s="1">
        <v>450</v>
      </c>
      <c r="B451" s="1" t="s">
        <v>2444</v>
      </c>
      <c r="C451" s="1" t="s">
        <v>2444</v>
      </c>
      <c r="D451" s="1" t="s">
        <v>3983</v>
      </c>
      <c r="E451" s="1" t="s">
        <v>602</v>
      </c>
      <c r="F451" s="1" t="str">
        <f>VLOOKUP(Table7[[#This Row],[نام کارشناس دفتر فنی]],Table1[],3,0)</f>
        <v>کارشناس عمران،خدمات صنعتی و ترانسپورت</v>
      </c>
      <c r="G451" s="1" t="s">
        <v>63</v>
      </c>
      <c r="H451" s="1" t="str">
        <f>VLOOKUP(Table7[[#This Row],[نام شخص کارشناس نظارت]],Table1[],3,0)</f>
        <v>کارشناس عمران نظارت</v>
      </c>
      <c r="I451" s="1">
        <f>COUNTIF(Table2[کد سیستم],Table7[[#This Row],[کد سیستم]])</f>
        <v>1</v>
      </c>
    </row>
    <row r="452" spans="1:9" x14ac:dyDescent="0.25">
      <c r="A452" s="1">
        <v>451</v>
      </c>
      <c r="B452" s="1" t="s">
        <v>2446</v>
      </c>
      <c r="C452" s="1" t="s">
        <v>2446</v>
      </c>
      <c r="D452" s="1" t="s">
        <v>3983</v>
      </c>
      <c r="E452" s="1" t="s">
        <v>602</v>
      </c>
      <c r="F452" s="1" t="str">
        <f>VLOOKUP(Table7[[#This Row],[نام کارشناس دفتر فنی]],Table1[],3,0)</f>
        <v>کارشناس عمران،خدمات صنعتی و ترانسپورت</v>
      </c>
      <c r="G452" s="1" t="s">
        <v>63</v>
      </c>
      <c r="H452" s="1" t="str">
        <f>VLOOKUP(Table7[[#This Row],[نام شخص کارشناس نظارت]],Table1[],3,0)</f>
        <v>کارشناس عمران نظارت</v>
      </c>
      <c r="I452" s="1">
        <f>COUNTIF(Table2[کد سیستم],Table7[[#This Row],[کد سیستم]])</f>
        <v>1</v>
      </c>
    </row>
    <row r="453" spans="1:9" x14ac:dyDescent="0.25">
      <c r="A453" s="1">
        <v>452</v>
      </c>
      <c r="B453" s="1" t="s">
        <v>2448</v>
      </c>
      <c r="C453" s="1" t="s">
        <v>2448</v>
      </c>
      <c r="D453" s="1" t="s">
        <v>3983</v>
      </c>
      <c r="E453" s="1" t="s">
        <v>602</v>
      </c>
      <c r="F453" s="1" t="str">
        <f>VLOOKUP(Table7[[#This Row],[نام کارشناس دفتر فنی]],Table1[],3,0)</f>
        <v>کارشناس عمران،خدمات صنعتی و ترانسپورت</v>
      </c>
      <c r="G453" s="1" t="s">
        <v>63</v>
      </c>
      <c r="H453" s="1" t="str">
        <f>VLOOKUP(Table7[[#This Row],[نام شخص کارشناس نظارت]],Table1[],3,0)</f>
        <v>کارشناس عمران نظارت</v>
      </c>
      <c r="I453" s="1">
        <f>COUNTIF(Table2[کد سیستم],Table7[[#This Row],[کد سیستم]])</f>
        <v>1</v>
      </c>
    </row>
    <row r="454" spans="1:9" x14ac:dyDescent="0.25">
      <c r="A454" s="1">
        <v>453</v>
      </c>
      <c r="B454" s="1" t="s">
        <v>2450</v>
      </c>
      <c r="C454" s="1" t="s">
        <v>2450</v>
      </c>
      <c r="D454" s="1" t="s">
        <v>3983</v>
      </c>
      <c r="E454" s="1" t="s">
        <v>602</v>
      </c>
      <c r="F454" s="1" t="str">
        <f>VLOOKUP(Table7[[#This Row],[نام کارشناس دفتر فنی]],Table1[],3,0)</f>
        <v>کارشناس عمران،خدمات صنعتی و ترانسپورت</v>
      </c>
      <c r="G454" s="1" t="s">
        <v>63</v>
      </c>
      <c r="H454" s="1" t="str">
        <f>VLOOKUP(Table7[[#This Row],[نام شخص کارشناس نظارت]],Table1[],3,0)</f>
        <v>کارشناس عمران نظارت</v>
      </c>
      <c r="I454" s="1">
        <f>COUNTIF(Table2[کد سیستم],Table7[[#This Row],[کد سیستم]])</f>
        <v>1</v>
      </c>
    </row>
    <row r="455" spans="1:9" x14ac:dyDescent="0.25">
      <c r="A455" s="1">
        <v>454</v>
      </c>
      <c r="B455" s="1" t="s">
        <v>2452</v>
      </c>
      <c r="C455" s="1" t="s">
        <v>2452</v>
      </c>
      <c r="D455" s="1" t="s">
        <v>3983</v>
      </c>
      <c r="E455" s="1" t="s">
        <v>602</v>
      </c>
      <c r="F455" s="1" t="str">
        <f>VLOOKUP(Table7[[#This Row],[نام کارشناس دفتر فنی]],Table1[],3,0)</f>
        <v>کارشناس عمران،خدمات صنعتی و ترانسپورت</v>
      </c>
      <c r="G455" s="1" t="s">
        <v>63</v>
      </c>
      <c r="H455" s="1" t="str">
        <f>VLOOKUP(Table7[[#This Row],[نام شخص کارشناس نظارت]],Table1[],3,0)</f>
        <v>کارشناس عمران نظارت</v>
      </c>
      <c r="I455" s="1">
        <f>COUNTIF(Table2[کد سیستم],Table7[[#This Row],[کد سیستم]])</f>
        <v>1</v>
      </c>
    </row>
    <row r="456" spans="1:9" x14ac:dyDescent="0.25">
      <c r="A456" s="1">
        <v>455</v>
      </c>
      <c r="B456" s="1" t="s">
        <v>2454</v>
      </c>
      <c r="C456" s="1" t="s">
        <v>2454</v>
      </c>
      <c r="D456" s="1" t="s">
        <v>3983</v>
      </c>
      <c r="E456" s="1" t="s">
        <v>602</v>
      </c>
      <c r="F456" s="1" t="str">
        <f>VLOOKUP(Table7[[#This Row],[نام کارشناس دفتر فنی]],Table1[],3,0)</f>
        <v>کارشناس عمران،خدمات صنعتی و ترانسپورت</v>
      </c>
      <c r="G456" s="1" t="s">
        <v>63</v>
      </c>
      <c r="H456" s="1" t="str">
        <f>VLOOKUP(Table7[[#This Row],[نام شخص کارشناس نظارت]],Table1[],3,0)</f>
        <v>کارشناس عمران نظارت</v>
      </c>
      <c r="I456" s="1">
        <f>COUNTIF(Table2[کد سیستم],Table7[[#This Row],[کد سیستم]])</f>
        <v>1</v>
      </c>
    </row>
    <row r="457" spans="1:9" x14ac:dyDescent="0.25">
      <c r="A457" s="1">
        <v>456</v>
      </c>
      <c r="B457" s="1" t="s">
        <v>2456</v>
      </c>
      <c r="C457" s="1" t="s">
        <v>2456</v>
      </c>
      <c r="D457" s="1" t="s">
        <v>3983</v>
      </c>
      <c r="E457" s="1" t="s">
        <v>602</v>
      </c>
      <c r="F457" s="1" t="str">
        <f>VLOOKUP(Table7[[#This Row],[نام کارشناس دفتر فنی]],Table1[],3,0)</f>
        <v>کارشناس عمران،خدمات صنعتی و ترانسپورت</v>
      </c>
      <c r="G457" s="1" t="s">
        <v>63</v>
      </c>
      <c r="H457" s="1" t="str">
        <f>VLOOKUP(Table7[[#This Row],[نام شخص کارشناس نظارت]],Table1[],3,0)</f>
        <v>کارشناس عمران نظارت</v>
      </c>
      <c r="I457" s="1">
        <f>COUNTIF(Table2[کد سیستم],Table7[[#This Row],[کد سیستم]])</f>
        <v>1</v>
      </c>
    </row>
    <row r="458" spans="1:9" x14ac:dyDescent="0.25">
      <c r="A458" s="1">
        <v>457</v>
      </c>
      <c r="B458" s="1" t="s">
        <v>2458</v>
      </c>
      <c r="C458" s="1" t="s">
        <v>2458</v>
      </c>
      <c r="D458" s="1" t="s">
        <v>3983</v>
      </c>
      <c r="E458" s="1" t="s">
        <v>602</v>
      </c>
      <c r="F458" s="1" t="str">
        <f>VLOOKUP(Table7[[#This Row],[نام کارشناس دفتر فنی]],Table1[],3,0)</f>
        <v>کارشناس عمران،خدمات صنعتی و ترانسپورت</v>
      </c>
      <c r="G458" s="1" t="s">
        <v>63</v>
      </c>
      <c r="H458" s="1" t="str">
        <f>VLOOKUP(Table7[[#This Row],[نام شخص کارشناس نظارت]],Table1[],3,0)</f>
        <v>کارشناس عمران نظارت</v>
      </c>
      <c r="I458" s="1">
        <f>COUNTIF(Table2[کد سیستم],Table7[[#This Row],[کد سیستم]])</f>
        <v>1</v>
      </c>
    </row>
    <row r="459" spans="1:9" x14ac:dyDescent="0.25">
      <c r="A459" s="1">
        <v>458</v>
      </c>
      <c r="B459" s="1" t="s">
        <v>2460</v>
      </c>
      <c r="C459" s="1" t="s">
        <v>2460</v>
      </c>
      <c r="D459" s="1" t="s">
        <v>3983</v>
      </c>
      <c r="E459" s="1" t="s">
        <v>602</v>
      </c>
      <c r="F459" s="1" t="str">
        <f>VLOOKUP(Table7[[#This Row],[نام کارشناس دفتر فنی]],Table1[],3,0)</f>
        <v>کارشناس عمران،خدمات صنعتی و ترانسپورت</v>
      </c>
      <c r="G459" s="1" t="s">
        <v>63</v>
      </c>
      <c r="H459" s="1" t="str">
        <f>VLOOKUP(Table7[[#This Row],[نام شخص کارشناس نظارت]],Table1[],3,0)</f>
        <v>کارشناس عمران نظارت</v>
      </c>
      <c r="I459" s="1">
        <f>COUNTIF(Table2[کد سیستم],Table7[[#This Row],[کد سیستم]])</f>
        <v>1</v>
      </c>
    </row>
    <row r="460" spans="1:9" x14ac:dyDescent="0.25">
      <c r="A460" s="1">
        <v>459</v>
      </c>
      <c r="B460" s="1" t="s">
        <v>2462</v>
      </c>
      <c r="C460" s="1" t="s">
        <v>2462</v>
      </c>
      <c r="D460" s="1" t="s">
        <v>3983</v>
      </c>
      <c r="E460" s="1" t="s">
        <v>602</v>
      </c>
      <c r="F460" s="1" t="str">
        <f>VLOOKUP(Table7[[#This Row],[نام کارشناس دفتر فنی]],Table1[],3,0)</f>
        <v>کارشناس عمران،خدمات صنعتی و ترانسپورت</v>
      </c>
      <c r="G460" s="1" t="s">
        <v>63</v>
      </c>
      <c r="H460" s="1" t="str">
        <f>VLOOKUP(Table7[[#This Row],[نام شخص کارشناس نظارت]],Table1[],3,0)</f>
        <v>کارشناس عمران نظارت</v>
      </c>
      <c r="I460" s="1">
        <f>COUNTIF(Table2[کد سیستم],Table7[[#This Row],[کد سیستم]])</f>
        <v>1</v>
      </c>
    </row>
    <row r="461" spans="1:9" x14ac:dyDescent="0.25">
      <c r="A461" s="1">
        <v>460</v>
      </c>
      <c r="B461" s="1" t="s">
        <v>2464</v>
      </c>
      <c r="C461" s="1" t="s">
        <v>2464</v>
      </c>
      <c r="D461" s="1" t="s">
        <v>3983</v>
      </c>
      <c r="E461" s="1" t="s">
        <v>602</v>
      </c>
      <c r="F461" s="1" t="str">
        <f>VLOOKUP(Table7[[#This Row],[نام کارشناس دفتر فنی]],Table1[],3,0)</f>
        <v>کارشناس عمران،خدمات صنعتی و ترانسپورت</v>
      </c>
      <c r="G461" s="1" t="s">
        <v>63</v>
      </c>
      <c r="H461" s="1" t="str">
        <f>VLOOKUP(Table7[[#This Row],[نام شخص کارشناس نظارت]],Table1[],3,0)</f>
        <v>کارشناس عمران نظارت</v>
      </c>
      <c r="I461" s="1">
        <f>COUNTIF(Table2[کد سیستم],Table7[[#This Row],[کد سیستم]])</f>
        <v>1</v>
      </c>
    </row>
    <row r="462" spans="1:9" x14ac:dyDescent="0.25">
      <c r="A462" s="1">
        <v>461</v>
      </c>
      <c r="B462" s="1" t="s">
        <v>2466</v>
      </c>
      <c r="C462" s="1" t="s">
        <v>2466</v>
      </c>
      <c r="D462" s="1" t="s">
        <v>3983</v>
      </c>
      <c r="E462" s="1" t="s">
        <v>602</v>
      </c>
      <c r="F462" s="1" t="str">
        <f>VLOOKUP(Table7[[#This Row],[نام کارشناس دفتر فنی]],Table1[],3,0)</f>
        <v>کارشناس عمران،خدمات صنعتی و ترانسپورت</v>
      </c>
      <c r="G462" s="1" t="s">
        <v>63</v>
      </c>
      <c r="H462" s="1" t="str">
        <f>VLOOKUP(Table7[[#This Row],[نام شخص کارشناس نظارت]],Table1[],3,0)</f>
        <v>کارشناس عمران نظارت</v>
      </c>
      <c r="I462" s="1">
        <f>COUNTIF(Table2[کد سیستم],Table7[[#This Row],[کد سیستم]])</f>
        <v>1</v>
      </c>
    </row>
    <row r="463" spans="1:9" x14ac:dyDescent="0.25">
      <c r="A463" s="1">
        <v>462</v>
      </c>
      <c r="B463" s="1" t="s">
        <v>2468</v>
      </c>
      <c r="C463" s="1" t="s">
        <v>2468</v>
      </c>
      <c r="D463" s="1" t="s">
        <v>3983</v>
      </c>
      <c r="E463" s="1" t="s">
        <v>602</v>
      </c>
      <c r="F463" s="1" t="str">
        <f>VLOOKUP(Table7[[#This Row],[نام کارشناس دفتر فنی]],Table1[],3,0)</f>
        <v>کارشناس عمران،خدمات صنعتی و ترانسپورت</v>
      </c>
      <c r="G463" s="1" t="s">
        <v>63</v>
      </c>
      <c r="H463" s="1" t="str">
        <f>VLOOKUP(Table7[[#This Row],[نام شخص کارشناس نظارت]],Table1[],3,0)</f>
        <v>کارشناس عمران نظارت</v>
      </c>
      <c r="I463" s="1">
        <f>COUNTIF(Table2[کد سیستم],Table7[[#This Row],[کد سیستم]])</f>
        <v>1</v>
      </c>
    </row>
    <row r="464" spans="1:9" x14ac:dyDescent="0.25">
      <c r="A464" s="1">
        <v>463</v>
      </c>
      <c r="B464" s="1" t="s">
        <v>2470</v>
      </c>
      <c r="C464" s="1" t="s">
        <v>2470</v>
      </c>
      <c r="D464" s="1" t="s">
        <v>3983</v>
      </c>
      <c r="E464" s="1" t="s">
        <v>602</v>
      </c>
      <c r="F464" s="1" t="str">
        <f>VLOOKUP(Table7[[#This Row],[نام کارشناس دفتر فنی]],Table1[],3,0)</f>
        <v>کارشناس عمران،خدمات صنعتی و ترانسپورت</v>
      </c>
      <c r="G464" s="1" t="s">
        <v>63</v>
      </c>
      <c r="H464" s="1" t="str">
        <f>VLOOKUP(Table7[[#This Row],[نام شخص کارشناس نظارت]],Table1[],3,0)</f>
        <v>کارشناس عمران نظارت</v>
      </c>
      <c r="I464" s="1">
        <f>COUNTIF(Table2[کد سیستم],Table7[[#This Row],[کد سیستم]])</f>
        <v>1</v>
      </c>
    </row>
    <row r="465" spans="1:9" x14ac:dyDescent="0.25">
      <c r="A465" s="1">
        <v>464</v>
      </c>
      <c r="B465" s="1" t="s">
        <v>2472</v>
      </c>
      <c r="C465" s="1" t="s">
        <v>2472</v>
      </c>
      <c r="D465" s="1" t="s">
        <v>3983</v>
      </c>
      <c r="E465" s="1" t="s">
        <v>602</v>
      </c>
      <c r="F465" s="1" t="str">
        <f>VLOOKUP(Table7[[#This Row],[نام کارشناس دفتر فنی]],Table1[],3,0)</f>
        <v>کارشناس عمران،خدمات صنعتی و ترانسپورت</v>
      </c>
      <c r="G465" s="1" t="s">
        <v>63</v>
      </c>
      <c r="H465" s="1" t="str">
        <f>VLOOKUP(Table7[[#This Row],[نام شخص کارشناس نظارت]],Table1[],3,0)</f>
        <v>کارشناس عمران نظارت</v>
      </c>
      <c r="I465" s="1">
        <f>COUNTIF(Table2[کد سیستم],Table7[[#This Row],[کد سیستم]])</f>
        <v>1</v>
      </c>
    </row>
    <row r="466" spans="1:9" x14ac:dyDescent="0.25">
      <c r="A466" s="1">
        <v>465</v>
      </c>
      <c r="B466" s="1" t="s">
        <v>2474</v>
      </c>
      <c r="C466" s="1" t="s">
        <v>2474</v>
      </c>
      <c r="D466" s="1" t="s">
        <v>3983</v>
      </c>
      <c r="E466" s="1" t="s">
        <v>602</v>
      </c>
      <c r="F466" s="1" t="str">
        <f>VLOOKUP(Table7[[#This Row],[نام کارشناس دفتر فنی]],Table1[],3,0)</f>
        <v>کارشناس عمران،خدمات صنعتی و ترانسپورت</v>
      </c>
      <c r="G466" s="1" t="s">
        <v>63</v>
      </c>
      <c r="H466" s="1" t="str">
        <f>VLOOKUP(Table7[[#This Row],[نام شخص کارشناس نظارت]],Table1[],3,0)</f>
        <v>کارشناس عمران نظارت</v>
      </c>
      <c r="I466" s="1">
        <f>COUNTIF(Table2[کد سیستم],Table7[[#This Row],[کد سیستم]])</f>
        <v>1</v>
      </c>
    </row>
    <row r="467" spans="1:9" x14ac:dyDescent="0.25">
      <c r="A467" s="1">
        <v>466</v>
      </c>
      <c r="B467" s="1" t="s">
        <v>2476</v>
      </c>
      <c r="C467" s="1" t="s">
        <v>2476</v>
      </c>
      <c r="D467" s="1" t="s">
        <v>3983</v>
      </c>
      <c r="E467" s="1" t="s">
        <v>602</v>
      </c>
      <c r="F467" s="1" t="str">
        <f>VLOOKUP(Table7[[#This Row],[نام کارشناس دفتر فنی]],Table1[],3,0)</f>
        <v>کارشناس عمران،خدمات صنعتی و ترانسپورت</v>
      </c>
      <c r="G467" s="1" t="s">
        <v>63</v>
      </c>
      <c r="H467" s="1" t="str">
        <f>VLOOKUP(Table7[[#This Row],[نام شخص کارشناس نظارت]],Table1[],3,0)</f>
        <v>کارشناس عمران نظارت</v>
      </c>
      <c r="I467" s="1">
        <f>COUNTIF(Table2[کد سیستم],Table7[[#This Row],[کد سیستم]])</f>
        <v>1</v>
      </c>
    </row>
    <row r="468" spans="1:9" x14ac:dyDescent="0.25">
      <c r="A468" s="1">
        <v>467</v>
      </c>
      <c r="B468" s="1" t="s">
        <v>2478</v>
      </c>
      <c r="C468" s="1" t="s">
        <v>2478</v>
      </c>
      <c r="D468" s="1" t="s">
        <v>3983</v>
      </c>
      <c r="E468" s="1" t="s">
        <v>602</v>
      </c>
      <c r="F468" s="1" t="str">
        <f>VLOOKUP(Table7[[#This Row],[نام کارشناس دفتر فنی]],Table1[],3,0)</f>
        <v>کارشناس عمران،خدمات صنعتی و ترانسپورت</v>
      </c>
      <c r="G468" s="1" t="s">
        <v>63</v>
      </c>
      <c r="H468" s="1" t="str">
        <f>VLOOKUP(Table7[[#This Row],[نام شخص کارشناس نظارت]],Table1[],3,0)</f>
        <v>کارشناس عمران نظارت</v>
      </c>
      <c r="I468" s="1">
        <f>COUNTIF(Table2[کد سیستم],Table7[[#This Row],[کد سیستم]])</f>
        <v>1</v>
      </c>
    </row>
    <row r="469" spans="1:9" x14ac:dyDescent="0.25">
      <c r="A469" s="1">
        <v>468</v>
      </c>
      <c r="B469" s="1" t="s">
        <v>2480</v>
      </c>
      <c r="C469" s="1" t="s">
        <v>2480</v>
      </c>
      <c r="D469" s="1" t="s">
        <v>3983</v>
      </c>
      <c r="E469" s="1" t="s">
        <v>602</v>
      </c>
      <c r="F469" s="1" t="str">
        <f>VLOOKUP(Table7[[#This Row],[نام کارشناس دفتر فنی]],Table1[],3,0)</f>
        <v>کارشناس عمران،خدمات صنعتی و ترانسپورت</v>
      </c>
      <c r="G469" s="1" t="s">
        <v>63</v>
      </c>
      <c r="H469" s="1" t="str">
        <f>VLOOKUP(Table7[[#This Row],[نام شخص کارشناس نظارت]],Table1[],3,0)</f>
        <v>کارشناس عمران نظارت</v>
      </c>
      <c r="I469" s="1">
        <f>COUNTIF(Table2[کد سیستم],Table7[[#This Row],[کد سیستم]])</f>
        <v>1</v>
      </c>
    </row>
    <row r="470" spans="1:9" x14ac:dyDescent="0.25">
      <c r="A470" s="1">
        <v>469</v>
      </c>
      <c r="B470" s="1" t="s">
        <v>2482</v>
      </c>
      <c r="C470" s="1" t="s">
        <v>2482</v>
      </c>
      <c r="D470" s="1" t="s">
        <v>3983</v>
      </c>
      <c r="E470" s="1" t="s">
        <v>602</v>
      </c>
      <c r="F470" s="1" t="str">
        <f>VLOOKUP(Table7[[#This Row],[نام کارشناس دفتر فنی]],Table1[],3,0)</f>
        <v>کارشناس عمران،خدمات صنعتی و ترانسپورت</v>
      </c>
      <c r="G470" s="1" t="s">
        <v>63</v>
      </c>
      <c r="H470" s="1" t="str">
        <f>VLOOKUP(Table7[[#This Row],[نام شخص کارشناس نظارت]],Table1[],3,0)</f>
        <v>کارشناس عمران نظارت</v>
      </c>
      <c r="I470" s="1">
        <f>COUNTIF(Table2[کد سیستم],Table7[[#This Row],[کد سیستم]])</f>
        <v>1</v>
      </c>
    </row>
    <row r="471" spans="1:9" x14ac:dyDescent="0.25">
      <c r="A471" s="1">
        <v>470</v>
      </c>
      <c r="B471" s="1" t="s">
        <v>2484</v>
      </c>
      <c r="C471" s="1" t="s">
        <v>2484</v>
      </c>
      <c r="D471" s="1" t="s">
        <v>3983</v>
      </c>
      <c r="E471" s="1" t="s">
        <v>602</v>
      </c>
      <c r="F471" s="1" t="str">
        <f>VLOOKUP(Table7[[#This Row],[نام کارشناس دفتر فنی]],Table1[],3,0)</f>
        <v>کارشناس عمران،خدمات صنعتی و ترانسپورت</v>
      </c>
      <c r="G471" s="1" t="s">
        <v>63</v>
      </c>
      <c r="H471" s="1" t="str">
        <f>VLOOKUP(Table7[[#This Row],[نام شخص کارشناس نظارت]],Table1[],3,0)</f>
        <v>کارشناس عمران نظارت</v>
      </c>
      <c r="I471" s="1">
        <f>COUNTIF(Table2[کد سیستم],Table7[[#This Row],[کد سیستم]])</f>
        <v>1</v>
      </c>
    </row>
    <row r="472" spans="1:9" x14ac:dyDescent="0.25">
      <c r="A472" s="1">
        <v>471</v>
      </c>
      <c r="B472" s="1" t="s">
        <v>2486</v>
      </c>
      <c r="C472" s="1" t="s">
        <v>2486</v>
      </c>
      <c r="D472" s="1" t="s">
        <v>3983</v>
      </c>
      <c r="E472" s="1" t="s">
        <v>602</v>
      </c>
      <c r="F472" s="1" t="str">
        <f>VLOOKUP(Table7[[#This Row],[نام کارشناس دفتر فنی]],Table1[],3,0)</f>
        <v>کارشناس عمران،خدمات صنعتی و ترانسپورت</v>
      </c>
      <c r="G472" s="1" t="s">
        <v>63</v>
      </c>
      <c r="H472" s="1" t="str">
        <f>VLOOKUP(Table7[[#This Row],[نام شخص کارشناس نظارت]],Table1[],3,0)</f>
        <v>کارشناس عمران نظارت</v>
      </c>
      <c r="I472" s="1">
        <f>COUNTIF(Table2[کد سیستم],Table7[[#This Row],[کد سیستم]])</f>
        <v>1</v>
      </c>
    </row>
    <row r="473" spans="1:9" x14ac:dyDescent="0.25">
      <c r="A473" s="1">
        <v>472</v>
      </c>
      <c r="B473" s="1" t="s">
        <v>2488</v>
      </c>
      <c r="C473" s="1">
        <v>100</v>
      </c>
      <c r="D473" s="1" t="s">
        <v>3983</v>
      </c>
      <c r="E473" s="1" t="s">
        <v>602</v>
      </c>
      <c r="F473" s="1" t="str">
        <f>VLOOKUP(Table7[[#This Row],[نام کارشناس دفتر فنی]],Table1[],3,0)</f>
        <v>کارشناس عمران،خدمات صنعتی و ترانسپورت</v>
      </c>
      <c r="G473" s="1" t="s">
        <v>63</v>
      </c>
      <c r="H473" s="1" t="str">
        <f>VLOOKUP(Table7[[#This Row],[نام شخص کارشناس نظارت]],Table1[],3,0)</f>
        <v>کارشناس عمران نظارت</v>
      </c>
      <c r="I473" s="1">
        <f>COUNTIF(Table2[کد سیستم],Table7[[#This Row],[کد سیستم]])</f>
        <v>1</v>
      </c>
    </row>
    <row r="474" spans="1:9" x14ac:dyDescent="0.25">
      <c r="A474" s="1">
        <v>473</v>
      </c>
      <c r="B474" s="1" t="s">
        <v>2490</v>
      </c>
      <c r="C474" s="1">
        <v>1000</v>
      </c>
      <c r="D474" s="1" t="s">
        <v>3983</v>
      </c>
      <c r="E474" s="1" t="s">
        <v>602</v>
      </c>
      <c r="F474" s="1" t="str">
        <f>VLOOKUP(Table7[[#This Row],[نام کارشناس دفتر فنی]],Table1[],3,0)</f>
        <v>کارشناس عمران،خدمات صنعتی و ترانسپورت</v>
      </c>
      <c r="G474" s="1" t="s">
        <v>63</v>
      </c>
      <c r="H474" s="1" t="str">
        <f>VLOOKUP(Table7[[#This Row],[نام شخص کارشناس نظارت]],Table1[],3,0)</f>
        <v>کارشناس عمران نظارت</v>
      </c>
      <c r="I474" s="1">
        <f>COUNTIF(Table2[کد سیستم],Table7[[#This Row],[کد سیستم]])</f>
        <v>1</v>
      </c>
    </row>
    <row r="475" spans="1:9" x14ac:dyDescent="0.25">
      <c r="A475" s="1">
        <v>474</v>
      </c>
      <c r="B475" s="1" t="s">
        <v>2492</v>
      </c>
      <c r="C475" s="1">
        <v>1010</v>
      </c>
      <c r="D475" s="1" t="s">
        <v>3983</v>
      </c>
      <c r="E475" s="1" t="s">
        <v>602</v>
      </c>
      <c r="F475" s="1" t="str">
        <f>VLOOKUP(Table7[[#This Row],[نام کارشناس دفتر فنی]],Table1[],3,0)</f>
        <v>کارشناس عمران،خدمات صنعتی و ترانسپورت</v>
      </c>
      <c r="G475" s="1" t="s">
        <v>63</v>
      </c>
      <c r="H475" s="1" t="str">
        <f>VLOOKUP(Table7[[#This Row],[نام شخص کارشناس نظارت]],Table1[],3,0)</f>
        <v>کارشناس عمران نظارت</v>
      </c>
      <c r="I475" s="1">
        <f>COUNTIF(Table2[کد سیستم],Table7[[#This Row],[کد سیستم]])</f>
        <v>1</v>
      </c>
    </row>
    <row r="476" spans="1:9" x14ac:dyDescent="0.25">
      <c r="A476" s="1">
        <v>475</v>
      </c>
      <c r="B476" s="1" t="s">
        <v>2494</v>
      </c>
      <c r="C476" s="1" t="s">
        <v>2494</v>
      </c>
      <c r="D476" s="1" t="s">
        <v>3983</v>
      </c>
      <c r="E476" s="1" t="s">
        <v>602</v>
      </c>
      <c r="F476" s="1" t="str">
        <f>VLOOKUP(Table7[[#This Row],[نام کارشناس دفتر فنی]],Table1[],3,0)</f>
        <v>کارشناس عمران،خدمات صنعتی و ترانسپورت</v>
      </c>
      <c r="G476" s="1" t="s">
        <v>63</v>
      </c>
      <c r="H476" s="1" t="str">
        <f>VLOOKUP(Table7[[#This Row],[نام شخص کارشناس نظارت]],Table1[],3,0)</f>
        <v>کارشناس عمران نظارت</v>
      </c>
      <c r="I476" s="1">
        <f>COUNTIF(Table2[کد سیستم],Table7[[#This Row],[کد سیستم]])</f>
        <v>1</v>
      </c>
    </row>
    <row r="477" spans="1:9" x14ac:dyDescent="0.25">
      <c r="A477" s="1">
        <v>476</v>
      </c>
      <c r="B477" s="1" t="s">
        <v>2496</v>
      </c>
      <c r="C477" s="1" t="s">
        <v>2496</v>
      </c>
      <c r="D477" s="1" t="s">
        <v>3983</v>
      </c>
      <c r="E477" s="1" t="s">
        <v>602</v>
      </c>
      <c r="F477" s="1" t="str">
        <f>VLOOKUP(Table7[[#This Row],[نام کارشناس دفتر فنی]],Table1[],3,0)</f>
        <v>کارشناس عمران،خدمات صنعتی و ترانسپورت</v>
      </c>
      <c r="G477" s="1" t="s">
        <v>63</v>
      </c>
      <c r="H477" s="1" t="str">
        <f>VLOOKUP(Table7[[#This Row],[نام شخص کارشناس نظارت]],Table1[],3,0)</f>
        <v>کارشناس عمران نظارت</v>
      </c>
      <c r="I477" s="1">
        <f>COUNTIF(Table2[کد سیستم],Table7[[#This Row],[کد سیستم]])</f>
        <v>1</v>
      </c>
    </row>
    <row r="478" spans="1:9" x14ac:dyDescent="0.25">
      <c r="A478" s="1">
        <v>477</v>
      </c>
      <c r="B478" s="1" t="s">
        <v>2498</v>
      </c>
      <c r="C478" s="1" t="s">
        <v>2498</v>
      </c>
      <c r="D478" s="1" t="s">
        <v>3983</v>
      </c>
      <c r="E478" s="1" t="s">
        <v>602</v>
      </c>
      <c r="F478" s="1" t="str">
        <f>VLOOKUP(Table7[[#This Row],[نام کارشناس دفتر فنی]],Table1[],3,0)</f>
        <v>کارشناس عمران،خدمات صنعتی و ترانسپورت</v>
      </c>
      <c r="G478" s="1" t="s">
        <v>63</v>
      </c>
      <c r="H478" s="1" t="str">
        <f>VLOOKUP(Table7[[#This Row],[نام شخص کارشناس نظارت]],Table1[],3,0)</f>
        <v>کارشناس عمران نظارت</v>
      </c>
      <c r="I478" s="1">
        <f>COUNTIF(Table2[کد سیستم],Table7[[#This Row],[کد سیستم]])</f>
        <v>1</v>
      </c>
    </row>
    <row r="479" spans="1:9" x14ac:dyDescent="0.25">
      <c r="A479" s="1">
        <v>478</v>
      </c>
      <c r="B479" s="1" t="s">
        <v>2500</v>
      </c>
      <c r="C479" s="1" t="s">
        <v>2500</v>
      </c>
      <c r="D479" s="1" t="s">
        <v>3983</v>
      </c>
      <c r="E479" s="1" t="s">
        <v>602</v>
      </c>
      <c r="F479" s="1" t="str">
        <f>VLOOKUP(Table7[[#This Row],[نام کارشناس دفتر فنی]],Table1[],3,0)</f>
        <v>کارشناس عمران،خدمات صنعتی و ترانسپورت</v>
      </c>
      <c r="G479" s="1" t="s">
        <v>63</v>
      </c>
      <c r="H479" s="1" t="str">
        <f>VLOOKUP(Table7[[#This Row],[نام شخص کارشناس نظارت]],Table1[],3,0)</f>
        <v>کارشناس عمران نظارت</v>
      </c>
      <c r="I479" s="1">
        <f>COUNTIF(Table2[کد سیستم],Table7[[#This Row],[کد سیستم]])</f>
        <v>1</v>
      </c>
    </row>
    <row r="480" spans="1:9" x14ac:dyDescent="0.25">
      <c r="A480" s="1">
        <v>479</v>
      </c>
      <c r="B480" s="1" t="s">
        <v>2502</v>
      </c>
      <c r="C480" s="1" t="s">
        <v>2502</v>
      </c>
      <c r="D480" s="1" t="s">
        <v>3983</v>
      </c>
      <c r="E480" s="1" t="s">
        <v>602</v>
      </c>
      <c r="F480" s="1" t="str">
        <f>VLOOKUP(Table7[[#This Row],[نام کارشناس دفتر فنی]],Table1[],3,0)</f>
        <v>کارشناس عمران،خدمات صنعتی و ترانسپورت</v>
      </c>
      <c r="G480" s="1" t="s">
        <v>63</v>
      </c>
      <c r="H480" s="1" t="str">
        <f>VLOOKUP(Table7[[#This Row],[نام شخص کارشناس نظارت]],Table1[],3,0)</f>
        <v>کارشناس عمران نظارت</v>
      </c>
      <c r="I480" s="1">
        <f>COUNTIF(Table2[کد سیستم],Table7[[#This Row],[کد سیستم]])</f>
        <v>1</v>
      </c>
    </row>
    <row r="481" spans="1:9" x14ac:dyDescent="0.25">
      <c r="A481" s="1">
        <v>480</v>
      </c>
      <c r="B481" s="1" t="s">
        <v>2504</v>
      </c>
      <c r="C481" s="1" t="s">
        <v>2504</v>
      </c>
      <c r="D481" s="1" t="s">
        <v>3983</v>
      </c>
      <c r="E481" s="1" t="s">
        <v>602</v>
      </c>
      <c r="F481" s="1" t="str">
        <f>VLOOKUP(Table7[[#This Row],[نام کارشناس دفتر فنی]],Table1[],3,0)</f>
        <v>کارشناس عمران،خدمات صنعتی و ترانسپورت</v>
      </c>
      <c r="G481" s="1" t="s">
        <v>63</v>
      </c>
      <c r="H481" s="1" t="str">
        <f>VLOOKUP(Table7[[#This Row],[نام شخص کارشناس نظارت]],Table1[],3,0)</f>
        <v>کارشناس عمران نظارت</v>
      </c>
      <c r="I481" s="1">
        <f>COUNTIF(Table2[کد سیستم],Table7[[#This Row],[کد سیستم]])</f>
        <v>1</v>
      </c>
    </row>
    <row r="482" spans="1:9" x14ac:dyDescent="0.25">
      <c r="A482" s="1">
        <v>481</v>
      </c>
      <c r="B482" s="1" t="s">
        <v>2506</v>
      </c>
      <c r="C482" s="1" t="s">
        <v>2506</v>
      </c>
      <c r="D482" s="1" t="s">
        <v>3983</v>
      </c>
      <c r="E482" s="1" t="s">
        <v>602</v>
      </c>
      <c r="F482" s="1" t="str">
        <f>VLOOKUP(Table7[[#This Row],[نام کارشناس دفتر فنی]],Table1[],3,0)</f>
        <v>کارشناس عمران،خدمات صنعتی و ترانسپورت</v>
      </c>
      <c r="G482" s="1" t="s">
        <v>63</v>
      </c>
      <c r="H482" s="1" t="str">
        <f>VLOOKUP(Table7[[#This Row],[نام شخص کارشناس نظارت]],Table1[],3,0)</f>
        <v>کارشناس عمران نظارت</v>
      </c>
      <c r="I482" s="1">
        <f>COUNTIF(Table2[کد سیستم],Table7[[#This Row],[کد سیستم]])</f>
        <v>1</v>
      </c>
    </row>
    <row r="483" spans="1:9" x14ac:dyDescent="0.25">
      <c r="A483" s="1">
        <v>482</v>
      </c>
      <c r="B483" s="1" t="s">
        <v>2508</v>
      </c>
      <c r="C483" s="1" t="s">
        <v>2508</v>
      </c>
      <c r="D483" s="1" t="s">
        <v>3983</v>
      </c>
      <c r="E483" s="1" t="s">
        <v>602</v>
      </c>
      <c r="F483" s="1" t="str">
        <f>VLOOKUP(Table7[[#This Row],[نام کارشناس دفتر فنی]],Table1[],3,0)</f>
        <v>کارشناس عمران،خدمات صنعتی و ترانسپورت</v>
      </c>
      <c r="G483" s="1" t="s">
        <v>63</v>
      </c>
      <c r="H483" s="1" t="str">
        <f>VLOOKUP(Table7[[#This Row],[نام شخص کارشناس نظارت]],Table1[],3,0)</f>
        <v>کارشناس عمران نظارت</v>
      </c>
      <c r="I483" s="1">
        <f>COUNTIF(Table2[کد سیستم],Table7[[#This Row],[کد سیستم]])</f>
        <v>1</v>
      </c>
    </row>
    <row r="484" spans="1:9" x14ac:dyDescent="0.25">
      <c r="A484" s="1">
        <v>483</v>
      </c>
      <c r="B484" s="1" t="s">
        <v>2510</v>
      </c>
      <c r="C484" s="1" t="s">
        <v>2510</v>
      </c>
      <c r="D484" s="1" t="s">
        <v>3983</v>
      </c>
      <c r="E484" s="1" t="s">
        <v>602</v>
      </c>
      <c r="F484" s="1" t="str">
        <f>VLOOKUP(Table7[[#This Row],[نام کارشناس دفتر فنی]],Table1[],3,0)</f>
        <v>کارشناس عمران،خدمات صنعتی و ترانسپورت</v>
      </c>
      <c r="G484" s="1" t="s">
        <v>63</v>
      </c>
      <c r="H484" s="1" t="str">
        <f>VLOOKUP(Table7[[#This Row],[نام شخص کارشناس نظارت]],Table1[],3,0)</f>
        <v>کارشناس عمران نظارت</v>
      </c>
      <c r="I484" s="1">
        <f>COUNTIF(Table2[کد سیستم],Table7[[#This Row],[کد سیستم]])</f>
        <v>1</v>
      </c>
    </row>
    <row r="485" spans="1:9" x14ac:dyDescent="0.25">
      <c r="A485" s="1">
        <v>484</v>
      </c>
      <c r="B485" s="1" t="s">
        <v>2512</v>
      </c>
      <c r="C485" s="1" t="s">
        <v>2512</v>
      </c>
      <c r="D485" s="1" t="s">
        <v>3983</v>
      </c>
      <c r="E485" s="1" t="s">
        <v>602</v>
      </c>
      <c r="F485" s="1" t="str">
        <f>VLOOKUP(Table7[[#This Row],[نام کارشناس دفتر فنی]],Table1[],3,0)</f>
        <v>کارشناس عمران،خدمات صنعتی و ترانسپورت</v>
      </c>
      <c r="G485" s="1" t="s">
        <v>63</v>
      </c>
      <c r="H485" s="1" t="str">
        <f>VLOOKUP(Table7[[#This Row],[نام شخص کارشناس نظارت]],Table1[],3,0)</f>
        <v>کارشناس عمران نظارت</v>
      </c>
      <c r="I485" s="1">
        <f>COUNTIF(Table2[کد سیستم],Table7[[#This Row],[کد سیستم]])</f>
        <v>1</v>
      </c>
    </row>
    <row r="486" spans="1:9" x14ac:dyDescent="0.25">
      <c r="A486" s="1">
        <v>485</v>
      </c>
      <c r="B486" s="1" t="s">
        <v>2514</v>
      </c>
      <c r="C486" s="1" t="s">
        <v>2514</v>
      </c>
      <c r="D486" s="1" t="s">
        <v>3983</v>
      </c>
      <c r="E486" s="1" t="s">
        <v>602</v>
      </c>
      <c r="F486" s="1" t="str">
        <f>VLOOKUP(Table7[[#This Row],[نام کارشناس دفتر فنی]],Table1[],3,0)</f>
        <v>کارشناس عمران،خدمات صنعتی و ترانسپورت</v>
      </c>
      <c r="G486" s="1" t="s">
        <v>63</v>
      </c>
      <c r="H486" s="1" t="str">
        <f>VLOOKUP(Table7[[#This Row],[نام شخص کارشناس نظارت]],Table1[],3,0)</f>
        <v>کارشناس عمران نظارت</v>
      </c>
      <c r="I486" s="1">
        <f>COUNTIF(Table2[کد سیستم],Table7[[#This Row],[کد سیستم]])</f>
        <v>1</v>
      </c>
    </row>
    <row r="487" spans="1:9" x14ac:dyDescent="0.25">
      <c r="A487" s="1">
        <v>486</v>
      </c>
      <c r="B487" s="1" t="s">
        <v>2516</v>
      </c>
      <c r="C487" s="1" t="s">
        <v>2516</v>
      </c>
      <c r="D487" s="1" t="s">
        <v>3983</v>
      </c>
      <c r="E487" s="1" t="s">
        <v>602</v>
      </c>
      <c r="F487" s="1" t="str">
        <f>VLOOKUP(Table7[[#This Row],[نام کارشناس دفتر فنی]],Table1[],3,0)</f>
        <v>کارشناس عمران،خدمات صنعتی و ترانسپورت</v>
      </c>
      <c r="G487" s="1" t="s">
        <v>63</v>
      </c>
      <c r="H487" s="1" t="str">
        <f>VLOOKUP(Table7[[#This Row],[نام شخص کارشناس نظارت]],Table1[],3,0)</f>
        <v>کارشناس عمران نظارت</v>
      </c>
      <c r="I487" s="1">
        <f>COUNTIF(Table2[کد سیستم],Table7[[#This Row],[کد سیستم]])</f>
        <v>1</v>
      </c>
    </row>
    <row r="488" spans="1:9" x14ac:dyDescent="0.25">
      <c r="A488" s="1">
        <v>487</v>
      </c>
      <c r="B488" s="1" t="s">
        <v>2518</v>
      </c>
      <c r="C488" s="1" t="s">
        <v>2518</v>
      </c>
      <c r="D488" s="1" t="s">
        <v>3983</v>
      </c>
      <c r="E488" s="1" t="s">
        <v>602</v>
      </c>
      <c r="F488" s="1" t="str">
        <f>VLOOKUP(Table7[[#This Row],[نام کارشناس دفتر فنی]],Table1[],3,0)</f>
        <v>کارشناس عمران،خدمات صنعتی و ترانسپورت</v>
      </c>
      <c r="G488" s="1" t="s">
        <v>63</v>
      </c>
      <c r="H488" s="1" t="str">
        <f>VLOOKUP(Table7[[#This Row],[نام شخص کارشناس نظارت]],Table1[],3,0)</f>
        <v>کارشناس عمران نظارت</v>
      </c>
      <c r="I488" s="1">
        <f>COUNTIF(Table2[کد سیستم],Table7[[#This Row],[کد سیستم]])</f>
        <v>1</v>
      </c>
    </row>
    <row r="489" spans="1:9" x14ac:dyDescent="0.25">
      <c r="A489" s="1">
        <v>488</v>
      </c>
      <c r="B489" s="1" t="s">
        <v>2520</v>
      </c>
      <c r="C489" s="1" t="s">
        <v>2520</v>
      </c>
      <c r="D489" s="1" t="s">
        <v>3983</v>
      </c>
      <c r="E489" s="1" t="s">
        <v>602</v>
      </c>
      <c r="F489" s="1" t="str">
        <f>VLOOKUP(Table7[[#This Row],[نام کارشناس دفتر فنی]],Table1[],3,0)</f>
        <v>کارشناس عمران،خدمات صنعتی و ترانسپورت</v>
      </c>
      <c r="G489" s="1" t="s">
        <v>63</v>
      </c>
      <c r="H489" s="1" t="str">
        <f>VLOOKUP(Table7[[#This Row],[نام شخص کارشناس نظارت]],Table1[],3,0)</f>
        <v>کارشناس عمران نظارت</v>
      </c>
      <c r="I489" s="1">
        <f>COUNTIF(Table2[کد سیستم],Table7[[#This Row],[کد سیستم]])</f>
        <v>1</v>
      </c>
    </row>
    <row r="490" spans="1:9" x14ac:dyDescent="0.25">
      <c r="A490" s="1">
        <v>489</v>
      </c>
      <c r="B490" s="1" t="s">
        <v>2522</v>
      </c>
      <c r="C490" s="1" t="s">
        <v>2522</v>
      </c>
      <c r="D490" s="1" t="s">
        <v>3983</v>
      </c>
      <c r="E490" s="1" t="s">
        <v>602</v>
      </c>
      <c r="F490" s="1" t="str">
        <f>VLOOKUP(Table7[[#This Row],[نام کارشناس دفتر فنی]],Table1[],3,0)</f>
        <v>کارشناس عمران،خدمات صنعتی و ترانسپورت</v>
      </c>
      <c r="G490" s="1" t="s">
        <v>63</v>
      </c>
      <c r="H490" s="1" t="str">
        <f>VLOOKUP(Table7[[#This Row],[نام شخص کارشناس نظارت]],Table1[],3,0)</f>
        <v>کارشناس عمران نظارت</v>
      </c>
      <c r="I490" s="1">
        <f>COUNTIF(Table2[کد سیستم],Table7[[#This Row],[کد سیستم]])</f>
        <v>1</v>
      </c>
    </row>
    <row r="491" spans="1:9" x14ac:dyDescent="0.25">
      <c r="A491" s="1">
        <v>490</v>
      </c>
      <c r="B491" s="1" t="s">
        <v>2524</v>
      </c>
      <c r="C491" s="1" t="s">
        <v>2524</v>
      </c>
      <c r="D491" s="1" t="s">
        <v>3983</v>
      </c>
      <c r="E491" s="1" t="s">
        <v>602</v>
      </c>
      <c r="F491" s="1" t="str">
        <f>VLOOKUP(Table7[[#This Row],[نام کارشناس دفتر فنی]],Table1[],3,0)</f>
        <v>کارشناس عمران،خدمات صنعتی و ترانسپورت</v>
      </c>
      <c r="G491" s="1" t="s">
        <v>63</v>
      </c>
      <c r="H491" s="1" t="str">
        <f>VLOOKUP(Table7[[#This Row],[نام شخص کارشناس نظارت]],Table1[],3,0)</f>
        <v>کارشناس عمران نظارت</v>
      </c>
      <c r="I491" s="1">
        <f>COUNTIF(Table2[کد سیستم],Table7[[#This Row],[کد سیستم]])</f>
        <v>1</v>
      </c>
    </row>
    <row r="492" spans="1:9" x14ac:dyDescent="0.25">
      <c r="A492" s="1">
        <v>491</v>
      </c>
      <c r="B492" s="1" t="s">
        <v>2526</v>
      </c>
      <c r="C492" s="1" t="s">
        <v>2526</v>
      </c>
      <c r="D492" s="1" t="s">
        <v>3983</v>
      </c>
      <c r="E492" s="1" t="s">
        <v>602</v>
      </c>
      <c r="F492" s="1" t="str">
        <f>VLOOKUP(Table7[[#This Row],[نام کارشناس دفتر فنی]],Table1[],3,0)</f>
        <v>کارشناس عمران،خدمات صنعتی و ترانسپورت</v>
      </c>
      <c r="G492" s="1" t="s">
        <v>63</v>
      </c>
      <c r="H492" s="1" t="str">
        <f>VLOOKUP(Table7[[#This Row],[نام شخص کارشناس نظارت]],Table1[],3,0)</f>
        <v>کارشناس عمران نظارت</v>
      </c>
      <c r="I492" s="1">
        <f>COUNTIF(Table2[کد سیستم],Table7[[#This Row],[کد سیستم]])</f>
        <v>1</v>
      </c>
    </row>
    <row r="493" spans="1:9" x14ac:dyDescent="0.25">
      <c r="A493" s="1">
        <v>492</v>
      </c>
      <c r="B493" s="1" t="s">
        <v>2528</v>
      </c>
      <c r="C493" s="1" t="s">
        <v>2528</v>
      </c>
      <c r="D493" s="1" t="s">
        <v>3983</v>
      </c>
      <c r="E493" s="1" t="s">
        <v>602</v>
      </c>
      <c r="F493" s="1" t="str">
        <f>VLOOKUP(Table7[[#This Row],[نام کارشناس دفتر فنی]],Table1[],3,0)</f>
        <v>کارشناس عمران،خدمات صنعتی و ترانسپورت</v>
      </c>
      <c r="G493" s="1" t="s">
        <v>63</v>
      </c>
      <c r="H493" s="1" t="str">
        <f>VLOOKUP(Table7[[#This Row],[نام شخص کارشناس نظارت]],Table1[],3,0)</f>
        <v>کارشناس عمران نظارت</v>
      </c>
      <c r="I493" s="1">
        <f>COUNTIF(Table2[کد سیستم],Table7[[#This Row],[کد سیستم]])</f>
        <v>1</v>
      </c>
    </row>
    <row r="494" spans="1:9" x14ac:dyDescent="0.25">
      <c r="A494" s="1">
        <v>493</v>
      </c>
      <c r="B494" s="1" t="s">
        <v>2530</v>
      </c>
      <c r="C494" s="1" t="s">
        <v>2530</v>
      </c>
      <c r="D494" s="1" t="s">
        <v>3983</v>
      </c>
      <c r="E494" s="1" t="s">
        <v>602</v>
      </c>
      <c r="F494" s="1" t="str">
        <f>VLOOKUP(Table7[[#This Row],[نام کارشناس دفتر فنی]],Table1[],3,0)</f>
        <v>کارشناس عمران،خدمات صنعتی و ترانسپورت</v>
      </c>
      <c r="G494" s="1" t="s">
        <v>63</v>
      </c>
      <c r="H494" s="1" t="str">
        <f>VLOOKUP(Table7[[#This Row],[نام شخص کارشناس نظارت]],Table1[],3,0)</f>
        <v>کارشناس عمران نظارت</v>
      </c>
      <c r="I494" s="1">
        <f>COUNTIF(Table2[کد سیستم],Table7[[#This Row],[کد سیستم]])</f>
        <v>1</v>
      </c>
    </row>
    <row r="495" spans="1:9" x14ac:dyDescent="0.25">
      <c r="A495" s="1">
        <v>494</v>
      </c>
      <c r="B495" s="1" t="s">
        <v>2532</v>
      </c>
      <c r="C495" s="1" t="s">
        <v>2532</v>
      </c>
      <c r="D495" s="1" t="s">
        <v>3983</v>
      </c>
      <c r="E495" s="1" t="s">
        <v>602</v>
      </c>
      <c r="F495" s="1" t="str">
        <f>VLOOKUP(Table7[[#This Row],[نام کارشناس دفتر فنی]],Table1[],3,0)</f>
        <v>کارشناس عمران،خدمات صنعتی و ترانسپورت</v>
      </c>
      <c r="G495" s="1" t="s">
        <v>63</v>
      </c>
      <c r="H495" s="1" t="str">
        <f>VLOOKUP(Table7[[#This Row],[نام شخص کارشناس نظارت]],Table1[],3,0)</f>
        <v>کارشناس عمران نظارت</v>
      </c>
      <c r="I495" s="1">
        <f>COUNTIF(Table2[کد سیستم],Table7[[#This Row],[کد سیستم]])</f>
        <v>1</v>
      </c>
    </row>
    <row r="496" spans="1:9" x14ac:dyDescent="0.25">
      <c r="A496" s="1">
        <v>495</v>
      </c>
      <c r="B496" s="1" t="s">
        <v>2534</v>
      </c>
      <c r="C496" s="1" t="s">
        <v>2534</v>
      </c>
      <c r="D496" s="1" t="s">
        <v>3983</v>
      </c>
      <c r="E496" s="1" t="s">
        <v>602</v>
      </c>
      <c r="F496" s="1" t="str">
        <f>VLOOKUP(Table7[[#This Row],[نام کارشناس دفتر فنی]],Table1[],3,0)</f>
        <v>کارشناس عمران،خدمات صنعتی و ترانسپورت</v>
      </c>
      <c r="G496" s="1" t="s">
        <v>63</v>
      </c>
      <c r="H496" s="1" t="str">
        <f>VLOOKUP(Table7[[#This Row],[نام شخص کارشناس نظارت]],Table1[],3,0)</f>
        <v>کارشناس عمران نظارت</v>
      </c>
      <c r="I496" s="1">
        <f>COUNTIF(Table2[کد سیستم],Table7[[#This Row],[کد سیستم]])</f>
        <v>1</v>
      </c>
    </row>
    <row r="497" spans="1:9" x14ac:dyDescent="0.25">
      <c r="A497" s="1">
        <v>496</v>
      </c>
      <c r="B497" s="1" t="s">
        <v>2536</v>
      </c>
      <c r="C497" s="1" t="s">
        <v>2536</v>
      </c>
      <c r="D497" s="1" t="s">
        <v>3983</v>
      </c>
      <c r="E497" s="1" t="s">
        <v>602</v>
      </c>
      <c r="F497" s="1" t="str">
        <f>VLOOKUP(Table7[[#This Row],[نام کارشناس دفتر فنی]],Table1[],3,0)</f>
        <v>کارشناس عمران،خدمات صنعتی و ترانسپورت</v>
      </c>
      <c r="G497" s="1" t="s">
        <v>63</v>
      </c>
      <c r="H497" s="1" t="str">
        <f>VLOOKUP(Table7[[#This Row],[نام شخص کارشناس نظارت]],Table1[],3,0)</f>
        <v>کارشناس عمران نظارت</v>
      </c>
      <c r="I497" s="1">
        <f>COUNTIF(Table2[کد سیستم],Table7[[#This Row],[کد سیستم]])</f>
        <v>1</v>
      </c>
    </row>
    <row r="498" spans="1:9" x14ac:dyDescent="0.25">
      <c r="A498" s="1">
        <v>497</v>
      </c>
      <c r="B498" s="1" t="s">
        <v>2538</v>
      </c>
      <c r="C498" s="1" t="s">
        <v>2538</v>
      </c>
      <c r="D498" s="1" t="s">
        <v>3983</v>
      </c>
      <c r="E498" s="1" t="s">
        <v>602</v>
      </c>
      <c r="F498" s="1" t="str">
        <f>VLOOKUP(Table7[[#This Row],[نام کارشناس دفتر فنی]],Table1[],3,0)</f>
        <v>کارشناس عمران،خدمات صنعتی و ترانسپورت</v>
      </c>
      <c r="G498" s="1" t="s">
        <v>63</v>
      </c>
      <c r="H498" s="1" t="str">
        <f>VLOOKUP(Table7[[#This Row],[نام شخص کارشناس نظارت]],Table1[],3,0)</f>
        <v>کارشناس عمران نظارت</v>
      </c>
      <c r="I498" s="1">
        <f>COUNTIF(Table2[کد سیستم],Table7[[#This Row],[کد سیستم]])</f>
        <v>1</v>
      </c>
    </row>
    <row r="499" spans="1:9" x14ac:dyDescent="0.25">
      <c r="A499" s="1">
        <v>498</v>
      </c>
      <c r="B499" s="1" t="s">
        <v>2540</v>
      </c>
      <c r="C499" s="1">
        <v>110</v>
      </c>
      <c r="D499" s="1" t="s">
        <v>3983</v>
      </c>
      <c r="E499" s="1" t="s">
        <v>602</v>
      </c>
      <c r="F499" s="1" t="str">
        <f>VLOOKUP(Table7[[#This Row],[نام کارشناس دفتر فنی]],Table1[],3,0)</f>
        <v>کارشناس عمران،خدمات صنعتی و ترانسپورت</v>
      </c>
      <c r="G499" s="1" t="s">
        <v>63</v>
      </c>
      <c r="H499" s="1" t="str">
        <f>VLOOKUP(Table7[[#This Row],[نام شخص کارشناس نظارت]],Table1[],3,0)</f>
        <v>کارشناس عمران نظارت</v>
      </c>
      <c r="I499" s="1">
        <f>COUNTIF(Table2[کد سیستم],Table7[[#This Row],[کد سیستم]])</f>
        <v>1</v>
      </c>
    </row>
    <row r="500" spans="1:9" x14ac:dyDescent="0.25">
      <c r="A500" s="1">
        <v>499</v>
      </c>
      <c r="B500" s="1" t="s">
        <v>2542</v>
      </c>
      <c r="C500" s="1">
        <v>1100</v>
      </c>
      <c r="D500" s="1" t="s">
        <v>3983</v>
      </c>
      <c r="E500" s="1" t="s">
        <v>602</v>
      </c>
      <c r="F500" s="1" t="str">
        <f>VLOOKUP(Table7[[#This Row],[نام کارشناس دفتر فنی]],Table1[],3,0)</f>
        <v>کارشناس عمران،خدمات صنعتی و ترانسپورت</v>
      </c>
      <c r="G500" s="1" t="s">
        <v>63</v>
      </c>
      <c r="H500" s="1" t="str">
        <f>VLOOKUP(Table7[[#This Row],[نام شخص کارشناس نظارت]],Table1[],3,0)</f>
        <v>کارشناس عمران نظارت</v>
      </c>
      <c r="I500" s="1">
        <f>COUNTIF(Table2[کد سیستم],Table7[[#This Row],[کد سیستم]])</f>
        <v>1</v>
      </c>
    </row>
    <row r="501" spans="1:9" x14ac:dyDescent="0.25">
      <c r="A501" s="1">
        <v>500</v>
      </c>
      <c r="B501" s="1" t="s">
        <v>2544</v>
      </c>
      <c r="C501" s="1">
        <v>1110</v>
      </c>
      <c r="D501" s="1" t="s">
        <v>3983</v>
      </c>
      <c r="E501" s="1" t="s">
        <v>602</v>
      </c>
      <c r="F501" s="1" t="str">
        <f>VLOOKUP(Table7[[#This Row],[نام کارشناس دفتر فنی]],Table1[],3,0)</f>
        <v>کارشناس عمران،خدمات صنعتی و ترانسپورت</v>
      </c>
      <c r="G501" s="1" t="s">
        <v>63</v>
      </c>
      <c r="H501" s="1" t="str">
        <f>VLOOKUP(Table7[[#This Row],[نام شخص کارشناس نظارت]],Table1[],3,0)</f>
        <v>کارشناس عمران نظارت</v>
      </c>
      <c r="I501" s="1">
        <f>COUNTIF(Table2[کد سیستم],Table7[[#This Row],[کد سیستم]])</f>
        <v>1</v>
      </c>
    </row>
    <row r="502" spans="1:9" x14ac:dyDescent="0.25">
      <c r="A502" s="1">
        <v>501</v>
      </c>
      <c r="B502" s="1" t="s">
        <v>2546</v>
      </c>
      <c r="C502" s="1" t="s">
        <v>2546</v>
      </c>
      <c r="D502" s="1" t="s">
        <v>3983</v>
      </c>
      <c r="E502" s="1" t="s">
        <v>602</v>
      </c>
      <c r="F502" s="1" t="str">
        <f>VLOOKUP(Table7[[#This Row],[نام کارشناس دفتر فنی]],Table1[],3,0)</f>
        <v>کارشناس عمران،خدمات صنعتی و ترانسپورت</v>
      </c>
      <c r="G502" s="1" t="s">
        <v>63</v>
      </c>
      <c r="H502" s="1" t="str">
        <f>VLOOKUP(Table7[[#This Row],[نام شخص کارشناس نظارت]],Table1[],3,0)</f>
        <v>کارشناس عمران نظارت</v>
      </c>
      <c r="I502" s="1">
        <f>COUNTIF(Table2[کد سیستم],Table7[[#This Row],[کد سیستم]])</f>
        <v>1</v>
      </c>
    </row>
    <row r="503" spans="1:9" x14ac:dyDescent="0.25">
      <c r="A503" s="1">
        <v>502</v>
      </c>
      <c r="B503" s="1" t="s">
        <v>2548</v>
      </c>
      <c r="C503" s="1" t="s">
        <v>2548</v>
      </c>
      <c r="D503" s="1" t="s">
        <v>3983</v>
      </c>
      <c r="E503" s="1" t="s">
        <v>602</v>
      </c>
      <c r="F503" s="1" t="str">
        <f>VLOOKUP(Table7[[#This Row],[نام کارشناس دفتر فنی]],Table1[],3,0)</f>
        <v>کارشناس عمران،خدمات صنعتی و ترانسپورت</v>
      </c>
      <c r="G503" s="1" t="s">
        <v>63</v>
      </c>
      <c r="H503" s="1" t="str">
        <f>VLOOKUP(Table7[[#This Row],[نام شخص کارشناس نظارت]],Table1[],3,0)</f>
        <v>کارشناس عمران نظارت</v>
      </c>
      <c r="I503" s="1">
        <f>COUNTIF(Table2[کد سیستم],Table7[[#This Row],[کد سیستم]])</f>
        <v>1</v>
      </c>
    </row>
    <row r="504" spans="1:9" x14ac:dyDescent="0.25">
      <c r="A504" s="1">
        <v>503</v>
      </c>
      <c r="B504" s="1" t="s">
        <v>2550</v>
      </c>
      <c r="C504" s="1">
        <v>120</v>
      </c>
      <c r="D504" s="1" t="s">
        <v>3983</v>
      </c>
      <c r="E504" s="1" t="s">
        <v>602</v>
      </c>
      <c r="F504" s="1" t="str">
        <f>VLOOKUP(Table7[[#This Row],[نام کارشناس دفتر فنی]],Table1[],3,0)</f>
        <v>کارشناس عمران،خدمات صنعتی و ترانسپورت</v>
      </c>
      <c r="G504" s="1" t="s">
        <v>63</v>
      </c>
      <c r="H504" s="1" t="str">
        <f>VLOOKUP(Table7[[#This Row],[نام شخص کارشناس نظارت]],Table1[],3,0)</f>
        <v>کارشناس عمران نظارت</v>
      </c>
      <c r="I504" s="1">
        <f>COUNTIF(Table2[کد سیستم],Table7[[#This Row],[کد سیستم]])</f>
        <v>1</v>
      </c>
    </row>
    <row r="505" spans="1:9" x14ac:dyDescent="0.25">
      <c r="A505" s="1">
        <v>504</v>
      </c>
      <c r="B505" s="1" t="s">
        <v>2552</v>
      </c>
      <c r="C505" s="1">
        <v>1200</v>
      </c>
      <c r="D505" s="1" t="s">
        <v>3983</v>
      </c>
      <c r="E505" s="1" t="s">
        <v>602</v>
      </c>
      <c r="F505" s="1" t="str">
        <f>VLOOKUP(Table7[[#This Row],[نام کارشناس دفتر فنی]],Table1[],3,0)</f>
        <v>کارشناس عمران،خدمات صنعتی و ترانسپورت</v>
      </c>
      <c r="G505" s="1" t="s">
        <v>63</v>
      </c>
      <c r="H505" s="1" t="str">
        <f>VLOOKUP(Table7[[#This Row],[نام شخص کارشناس نظارت]],Table1[],3,0)</f>
        <v>کارشناس عمران نظارت</v>
      </c>
      <c r="I505" s="1">
        <f>COUNTIF(Table2[کد سیستم],Table7[[#This Row],[کد سیستم]])</f>
        <v>1</v>
      </c>
    </row>
    <row r="506" spans="1:9" x14ac:dyDescent="0.25">
      <c r="A506" s="1">
        <v>505</v>
      </c>
      <c r="B506" s="1" t="s">
        <v>2554</v>
      </c>
      <c r="C506" s="1">
        <v>1210</v>
      </c>
      <c r="D506" s="1" t="s">
        <v>3983</v>
      </c>
      <c r="E506" s="1" t="s">
        <v>602</v>
      </c>
      <c r="F506" s="1" t="str">
        <f>VLOOKUP(Table7[[#This Row],[نام کارشناس دفتر فنی]],Table1[],3,0)</f>
        <v>کارشناس عمران،خدمات صنعتی و ترانسپورت</v>
      </c>
      <c r="G506" s="1" t="s">
        <v>63</v>
      </c>
      <c r="H506" s="1" t="str">
        <f>VLOOKUP(Table7[[#This Row],[نام شخص کارشناس نظارت]],Table1[],3,0)</f>
        <v>کارشناس عمران نظارت</v>
      </c>
      <c r="I506" s="1">
        <f>COUNTIF(Table2[کد سیستم],Table7[[#This Row],[کد سیستم]])</f>
        <v>1</v>
      </c>
    </row>
    <row r="507" spans="1:9" x14ac:dyDescent="0.25">
      <c r="A507" s="1">
        <v>506</v>
      </c>
      <c r="B507" s="1" t="s">
        <v>2556</v>
      </c>
      <c r="C507" s="1" t="s">
        <v>2556</v>
      </c>
      <c r="D507" s="1" t="s">
        <v>3983</v>
      </c>
      <c r="E507" s="1" t="s">
        <v>602</v>
      </c>
      <c r="F507" s="1" t="str">
        <f>VLOOKUP(Table7[[#This Row],[نام کارشناس دفتر فنی]],Table1[],3,0)</f>
        <v>کارشناس عمران،خدمات صنعتی و ترانسپورت</v>
      </c>
      <c r="G507" s="1" t="s">
        <v>63</v>
      </c>
      <c r="H507" s="1" t="str">
        <f>VLOOKUP(Table7[[#This Row],[نام شخص کارشناس نظارت]],Table1[],3,0)</f>
        <v>کارشناس عمران نظارت</v>
      </c>
      <c r="I507" s="1">
        <f>COUNTIF(Table2[کد سیستم],Table7[[#This Row],[کد سیستم]])</f>
        <v>1</v>
      </c>
    </row>
    <row r="508" spans="1:9" x14ac:dyDescent="0.25">
      <c r="A508" s="1">
        <v>507</v>
      </c>
      <c r="B508" s="1" t="s">
        <v>2558</v>
      </c>
      <c r="C508" s="1" t="s">
        <v>2558</v>
      </c>
      <c r="D508" s="1" t="s">
        <v>3983</v>
      </c>
      <c r="E508" s="1" t="s">
        <v>602</v>
      </c>
      <c r="F508" s="1" t="str">
        <f>VLOOKUP(Table7[[#This Row],[نام کارشناس دفتر فنی]],Table1[],3,0)</f>
        <v>کارشناس عمران،خدمات صنعتی و ترانسپورت</v>
      </c>
      <c r="G508" s="1" t="s">
        <v>63</v>
      </c>
      <c r="H508" s="1" t="str">
        <f>VLOOKUP(Table7[[#This Row],[نام شخص کارشناس نظارت]],Table1[],3,0)</f>
        <v>کارشناس عمران نظارت</v>
      </c>
      <c r="I508" s="1">
        <f>COUNTIF(Table2[کد سیستم],Table7[[#This Row],[کد سیستم]])</f>
        <v>1</v>
      </c>
    </row>
    <row r="509" spans="1:9" x14ac:dyDescent="0.25">
      <c r="A509" s="1">
        <v>508</v>
      </c>
      <c r="B509" s="1" t="s">
        <v>2560</v>
      </c>
      <c r="C509" s="1" t="s">
        <v>2560</v>
      </c>
      <c r="D509" s="1" t="s">
        <v>3983</v>
      </c>
      <c r="E509" s="1" t="s">
        <v>602</v>
      </c>
      <c r="F509" s="1" t="str">
        <f>VLOOKUP(Table7[[#This Row],[نام کارشناس دفتر فنی]],Table1[],3,0)</f>
        <v>کارشناس عمران،خدمات صنعتی و ترانسپورت</v>
      </c>
      <c r="G509" s="1" t="s">
        <v>63</v>
      </c>
      <c r="H509" s="1" t="str">
        <f>VLOOKUP(Table7[[#This Row],[نام شخص کارشناس نظارت]],Table1[],3,0)</f>
        <v>کارشناس عمران نظارت</v>
      </c>
      <c r="I509" s="1">
        <f>COUNTIF(Table2[کد سیستم],Table7[[#This Row],[کد سیستم]])</f>
        <v>1</v>
      </c>
    </row>
    <row r="510" spans="1:9" x14ac:dyDescent="0.25">
      <c r="A510" s="1">
        <v>509</v>
      </c>
      <c r="B510" s="1" t="s">
        <v>2562</v>
      </c>
      <c r="C510" s="1" t="s">
        <v>2562</v>
      </c>
      <c r="D510" s="1" t="s">
        <v>3983</v>
      </c>
      <c r="E510" s="1" t="s">
        <v>602</v>
      </c>
      <c r="F510" s="1" t="str">
        <f>VLOOKUP(Table7[[#This Row],[نام کارشناس دفتر فنی]],Table1[],3,0)</f>
        <v>کارشناس عمران،خدمات صنعتی و ترانسپورت</v>
      </c>
      <c r="G510" s="1" t="s">
        <v>63</v>
      </c>
      <c r="H510" s="1" t="str">
        <f>VLOOKUP(Table7[[#This Row],[نام شخص کارشناس نظارت]],Table1[],3,0)</f>
        <v>کارشناس عمران نظارت</v>
      </c>
      <c r="I510" s="1">
        <f>COUNTIF(Table2[کد سیستم],Table7[[#This Row],[کد سیستم]])</f>
        <v>1</v>
      </c>
    </row>
    <row r="511" spans="1:9" x14ac:dyDescent="0.25">
      <c r="A511" s="1">
        <v>510</v>
      </c>
      <c r="B511" s="1" t="s">
        <v>2564</v>
      </c>
      <c r="C511" s="1" t="s">
        <v>2564</v>
      </c>
      <c r="D511" s="1" t="s">
        <v>3983</v>
      </c>
      <c r="E511" s="1" t="s">
        <v>602</v>
      </c>
      <c r="F511" s="1" t="str">
        <f>VLOOKUP(Table7[[#This Row],[نام کارشناس دفتر فنی]],Table1[],3,0)</f>
        <v>کارشناس عمران،خدمات صنعتی و ترانسپورت</v>
      </c>
      <c r="G511" s="1" t="s">
        <v>63</v>
      </c>
      <c r="H511" s="1" t="str">
        <f>VLOOKUP(Table7[[#This Row],[نام شخص کارشناس نظارت]],Table1[],3,0)</f>
        <v>کارشناس عمران نظارت</v>
      </c>
      <c r="I511" s="1">
        <f>COUNTIF(Table2[کد سیستم],Table7[[#This Row],[کد سیستم]])</f>
        <v>1</v>
      </c>
    </row>
    <row r="512" spans="1:9" x14ac:dyDescent="0.25">
      <c r="A512" s="1">
        <v>511</v>
      </c>
      <c r="B512" s="1" t="s">
        <v>2566</v>
      </c>
      <c r="C512" s="1">
        <v>130</v>
      </c>
      <c r="D512" s="1" t="s">
        <v>3983</v>
      </c>
      <c r="E512" s="1" t="s">
        <v>602</v>
      </c>
      <c r="F512" s="1" t="str">
        <f>VLOOKUP(Table7[[#This Row],[نام کارشناس دفتر فنی]],Table1[],3,0)</f>
        <v>کارشناس عمران،خدمات صنعتی و ترانسپورت</v>
      </c>
      <c r="G512" s="1" t="s">
        <v>63</v>
      </c>
      <c r="H512" s="1" t="str">
        <f>VLOOKUP(Table7[[#This Row],[نام شخص کارشناس نظارت]],Table1[],3,0)</f>
        <v>کارشناس عمران نظارت</v>
      </c>
      <c r="I512" s="1">
        <f>COUNTIF(Table2[کد سیستم],Table7[[#This Row],[کد سیستم]])</f>
        <v>1</v>
      </c>
    </row>
    <row r="513" spans="1:9" x14ac:dyDescent="0.25">
      <c r="A513" s="1">
        <v>512</v>
      </c>
      <c r="B513" s="1" t="s">
        <v>2568</v>
      </c>
      <c r="C513" s="1">
        <v>1300</v>
      </c>
      <c r="D513" s="1" t="s">
        <v>3983</v>
      </c>
      <c r="E513" s="1" t="s">
        <v>602</v>
      </c>
      <c r="F513" s="1" t="str">
        <f>VLOOKUP(Table7[[#This Row],[نام کارشناس دفتر فنی]],Table1[],3,0)</f>
        <v>کارشناس عمران،خدمات صنعتی و ترانسپورت</v>
      </c>
      <c r="G513" s="1" t="s">
        <v>63</v>
      </c>
      <c r="H513" s="1" t="str">
        <f>VLOOKUP(Table7[[#This Row],[نام شخص کارشناس نظارت]],Table1[],3,0)</f>
        <v>کارشناس عمران نظارت</v>
      </c>
      <c r="I513" s="1">
        <f>COUNTIF(Table2[کد سیستم],Table7[[#This Row],[کد سیستم]])</f>
        <v>1</v>
      </c>
    </row>
    <row r="514" spans="1:9" x14ac:dyDescent="0.25">
      <c r="A514" s="1">
        <v>513</v>
      </c>
      <c r="B514" s="1" t="s">
        <v>2570</v>
      </c>
      <c r="C514" s="1">
        <v>1310</v>
      </c>
      <c r="D514" s="1" t="s">
        <v>3983</v>
      </c>
      <c r="E514" s="1" t="s">
        <v>602</v>
      </c>
      <c r="F514" s="1" t="str">
        <f>VLOOKUP(Table7[[#This Row],[نام کارشناس دفتر فنی]],Table1[],3,0)</f>
        <v>کارشناس عمران،خدمات صنعتی و ترانسپورت</v>
      </c>
      <c r="G514" s="1" t="s">
        <v>63</v>
      </c>
      <c r="H514" s="1" t="str">
        <f>VLOOKUP(Table7[[#This Row],[نام شخص کارشناس نظارت]],Table1[],3,0)</f>
        <v>کارشناس عمران نظارت</v>
      </c>
      <c r="I514" s="1">
        <f>COUNTIF(Table2[کد سیستم],Table7[[#This Row],[کد سیستم]])</f>
        <v>1</v>
      </c>
    </row>
    <row r="515" spans="1:9" x14ac:dyDescent="0.25">
      <c r="A515" s="1">
        <v>514</v>
      </c>
      <c r="B515" s="1" t="s">
        <v>2572</v>
      </c>
      <c r="C515" s="1" t="s">
        <v>2572</v>
      </c>
      <c r="D515" s="1" t="s">
        <v>3983</v>
      </c>
      <c r="E515" s="1" t="s">
        <v>602</v>
      </c>
      <c r="F515" s="1" t="str">
        <f>VLOOKUP(Table7[[#This Row],[نام کارشناس دفتر فنی]],Table1[],3,0)</f>
        <v>کارشناس عمران،خدمات صنعتی و ترانسپورت</v>
      </c>
      <c r="G515" s="1" t="s">
        <v>63</v>
      </c>
      <c r="H515" s="1" t="str">
        <f>VLOOKUP(Table7[[#This Row],[نام شخص کارشناس نظارت]],Table1[],3,0)</f>
        <v>کارشناس عمران نظارت</v>
      </c>
      <c r="I515" s="1">
        <f>COUNTIF(Table2[کد سیستم],Table7[[#This Row],[کد سیستم]])</f>
        <v>1</v>
      </c>
    </row>
    <row r="516" spans="1:9" x14ac:dyDescent="0.25">
      <c r="A516" s="1">
        <v>515</v>
      </c>
      <c r="B516" s="1" t="s">
        <v>2574</v>
      </c>
      <c r="C516" s="1" t="s">
        <v>2574</v>
      </c>
      <c r="D516" s="1" t="s">
        <v>3983</v>
      </c>
      <c r="E516" s="1" t="s">
        <v>602</v>
      </c>
      <c r="F516" s="1" t="str">
        <f>VLOOKUP(Table7[[#This Row],[نام کارشناس دفتر فنی]],Table1[],3,0)</f>
        <v>کارشناس عمران،خدمات صنعتی و ترانسپورت</v>
      </c>
      <c r="G516" s="1" t="s">
        <v>63</v>
      </c>
      <c r="H516" s="1" t="str">
        <f>VLOOKUP(Table7[[#This Row],[نام شخص کارشناس نظارت]],Table1[],3,0)</f>
        <v>کارشناس عمران نظارت</v>
      </c>
      <c r="I516" s="1">
        <f>COUNTIF(Table2[کد سیستم],Table7[[#This Row],[کد سیستم]])</f>
        <v>1</v>
      </c>
    </row>
    <row r="517" spans="1:9" x14ac:dyDescent="0.25">
      <c r="A517" s="1">
        <v>516</v>
      </c>
      <c r="B517" s="1" t="s">
        <v>2576</v>
      </c>
      <c r="C517" s="1" t="s">
        <v>2576</v>
      </c>
      <c r="D517" s="1" t="s">
        <v>3983</v>
      </c>
      <c r="E517" s="1" t="s">
        <v>602</v>
      </c>
      <c r="F517" s="1" t="str">
        <f>VLOOKUP(Table7[[#This Row],[نام کارشناس دفتر فنی]],Table1[],3,0)</f>
        <v>کارشناس عمران،خدمات صنعتی و ترانسپورت</v>
      </c>
      <c r="G517" s="1" t="s">
        <v>63</v>
      </c>
      <c r="H517" s="1" t="str">
        <f>VLOOKUP(Table7[[#This Row],[نام شخص کارشناس نظارت]],Table1[],3,0)</f>
        <v>کارشناس عمران نظارت</v>
      </c>
      <c r="I517" s="1">
        <f>COUNTIF(Table2[کد سیستم],Table7[[#This Row],[کد سیستم]])</f>
        <v>1</v>
      </c>
    </row>
    <row r="518" spans="1:9" x14ac:dyDescent="0.25">
      <c r="A518" s="1">
        <v>517</v>
      </c>
      <c r="B518" s="1" t="s">
        <v>2578</v>
      </c>
      <c r="C518" s="1" t="s">
        <v>2578</v>
      </c>
      <c r="D518" s="1" t="s">
        <v>3983</v>
      </c>
      <c r="E518" s="1" t="s">
        <v>602</v>
      </c>
      <c r="F518" s="1" t="str">
        <f>VLOOKUP(Table7[[#This Row],[نام کارشناس دفتر فنی]],Table1[],3,0)</f>
        <v>کارشناس عمران،خدمات صنعتی و ترانسپورت</v>
      </c>
      <c r="G518" s="1" t="s">
        <v>63</v>
      </c>
      <c r="H518" s="1" t="str">
        <f>VLOOKUP(Table7[[#This Row],[نام شخص کارشناس نظارت]],Table1[],3,0)</f>
        <v>کارشناس عمران نظارت</v>
      </c>
      <c r="I518" s="1">
        <f>COUNTIF(Table2[کد سیستم],Table7[[#This Row],[کد سیستم]])</f>
        <v>1</v>
      </c>
    </row>
    <row r="519" spans="1:9" x14ac:dyDescent="0.25">
      <c r="A519" s="1">
        <v>518</v>
      </c>
      <c r="B519" s="1" t="s">
        <v>2580</v>
      </c>
      <c r="C519" s="1" t="s">
        <v>2580</v>
      </c>
      <c r="D519" s="1" t="s">
        <v>3983</v>
      </c>
      <c r="E519" s="1" t="s">
        <v>602</v>
      </c>
      <c r="F519" s="1" t="str">
        <f>VLOOKUP(Table7[[#This Row],[نام کارشناس دفتر فنی]],Table1[],3,0)</f>
        <v>کارشناس عمران،خدمات صنعتی و ترانسپورت</v>
      </c>
      <c r="G519" s="1" t="s">
        <v>63</v>
      </c>
      <c r="H519" s="1" t="str">
        <f>VLOOKUP(Table7[[#This Row],[نام شخص کارشناس نظارت]],Table1[],3,0)</f>
        <v>کارشناس عمران نظارت</v>
      </c>
      <c r="I519" s="1">
        <f>COUNTIF(Table2[کد سیستم],Table7[[#This Row],[کد سیستم]])</f>
        <v>1</v>
      </c>
    </row>
    <row r="520" spans="1:9" x14ac:dyDescent="0.25">
      <c r="A520" s="1">
        <v>519</v>
      </c>
      <c r="B520" s="1" t="s">
        <v>2582</v>
      </c>
      <c r="C520" s="1" t="s">
        <v>2582</v>
      </c>
      <c r="D520" s="1" t="s">
        <v>3983</v>
      </c>
      <c r="E520" s="1" t="s">
        <v>602</v>
      </c>
      <c r="F520" s="1" t="str">
        <f>VLOOKUP(Table7[[#This Row],[نام کارشناس دفتر فنی]],Table1[],3,0)</f>
        <v>کارشناس عمران،خدمات صنعتی و ترانسپورت</v>
      </c>
      <c r="G520" s="1" t="s">
        <v>63</v>
      </c>
      <c r="H520" s="1" t="str">
        <f>VLOOKUP(Table7[[#This Row],[نام شخص کارشناس نظارت]],Table1[],3,0)</f>
        <v>کارشناس عمران نظارت</v>
      </c>
      <c r="I520" s="1">
        <f>COUNTIF(Table2[کد سیستم],Table7[[#This Row],[کد سیستم]])</f>
        <v>1</v>
      </c>
    </row>
    <row r="521" spans="1:9" x14ac:dyDescent="0.25">
      <c r="A521" s="1">
        <v>520</v>
      </c>
      <c r="B521" s="1" t="s">
        <v>2584</v>
      </c>
      <c r="C521" s="1">
        <v>1320</v>
      </c>
      <c r="D521" s="1" t="s">
        <v>3983</v>
      </c>
      <c r="E521" s="1" t="s">
        <v>602</v>
      </c>
      <c r="F521" s="1" t="str">
        <f>VLOOKUP(Table7[[#This Row],[نام کارشناس دفتر فنی]],Table1[],3,0)</f>
        <v>کارشناس عمران،خدمات صنعتی و ترانسپورت</v>
      </c>
      <c r="G521" s="1" t="s">
        <v>63</v>
      </c>
      <c r="H521" s="1" t="str">
        <f>VLOOKUP(Table7[[#This Row],[نام شخص کارشناس نظارت]],Table1[],3,0)</f>
        <v>کارشناس عمران نظارت</v>
      </c>
      <c r="I521" s="1">
        <f>COUNTIF(Table2[کد سیستم],Table7[[#This Row],[کد سیستم]])</f>
        <v>1</v>
      </c>
    </row>
    <row r="522" spans="1:9" x14ac:dyDescent="0.25">
      <c r="A522" s="1">
        <v>521</v>
      </c>
      <c r="B522" s="1" t="s">
        <v>2586</v>
      </c>
      <c r="C522" s="1" t="s">
        <v>2586</v>
      </c>
      <c r="D522" s="1" t="s">
        <v>3983</v>
      </c>
      <c r="E522" s="1" t="s">
        <v>602</v>
      </c>
      <c r="F522" s="1" t="str">
        <f>VLOOKUP(Table7[[#This Row],[نام کارشناس دفتر فنی]],Table1[],3,0)</f>
        <v>کارشناس عمران،خدمات صنعتی و ترانسپورت</v>
      </c>
      <c r="G522" s="1" t="s">
        <v>63</v>
      </c>
      <c r="H522" s="1" t="str">
        <f>VLOOKUP(Table7[[#This Row],[نام شخص کارشناس نظارت]],Table1[],3,0)</f>
        <v>کارشناس عمران نظارت</v>
      </c>
      <c r="I522" s="1">
        <f>COUNTIF(Table2[کد سیستم],Table7[[#This Row],[کد سیستم]])</f>
        <v>1</v>
      </c>
    </row>
    <row r="523" spans="1:9" x14ac:dyDescent="0.25">
      <c r="A523" s="1">
        <v>522</v>
      </c>
      <c r="B523" s="1" t="s">
        <v>2588</v>
      </c>
      <c r="C523" s="1" t="s">
        <v>2588</v>
      </c>
      <c r="D523" s="1" t="s">
        <v>3983</v>
      </c>
      <c r="E523" s="1" t="s">
        <v>602</v>
      </c>
      <c r="F523" s="1" t="str">
        <f>VLOOKUP(Table7[[#This Row],[نام کارشناس دفتر فنی]],Table1[],3,0)</f>
        <v>کارشناس عمران،خدمات صنعتی و ترانسپورت</v>
      </c>
      <c r="G523" s="1" t="s">
        <v>63</v>
      </c>
      <c r="H523" s="1" t="str">
        <f>VLOOKUP(Table7[[#This Row],[نام شخص کارشناس نظارت]],Table1[],3,0)</f>
        <v>کارشناس عمران نظارت</v>
      </c>
      <c r="I523" s="1">
        <f>COUNTIF(Table2[کد سیستم],Table7[[#This Row],[کد سیستم]])</f>
        <v>1</v>
      </c>
    </row>
    <row r="524" spans="1:9" x14ac:dyDescent="0.25">
      <c r="A524" s="1">
        <v>523</v>
      </c>
      <c r="B524" s="1" t="s">
        <v>2590</v>
      </c>
      <c r="C524" s="1" t="s">
        <v>2590</v>
      </c>
      <c r="D524" s="1" t="s">
        <v>3983</v>
      </c>
      <c r="E524" s="1" t="s">
        <v>602</v>
      </c>
      <c r="F524" s="1" t="str">
        <f>VLOOKUP(Table7[[#This Row],[نام کارشناس دفتر فنی]],Table1[],3,0)</f>
        <v>کارشناس عمران،خدمات صنعتی و ترانسپورت</v>
      </c>
      <c r="G524" s="1" t="s">
        <v>63</v>
      </c>
      <c r="H524" s="1" t="str">
        <f>VLOOKUP(Table7[[#This Row],[نام شخص کارشناس نظارت]],Table1[],3,0)</f>
        <v>کارشناس عمران نظارت</v>
      </c>
      <c r="I524" s="1">
        <f>COUNTIF(Table2[کد سیستم],Table7[[#This Row],[کد سیستم]])</f>
        <v>1</v>
      </c>
    </row>
    <row r="525" spans="1:9" x14ac:dyDescent="0.25">
      <c r="A525" s="1">
        <v>524</v>
      </c>
      <c r="B525" s="1" t="s">
        <v>2592</v>
      </c>
      <c r="C525" s="1" t="s">
        <v>2592</v>
      </c>
      <c r="D525" s="1" t="s">
        <v>3983</v>
      </c>
      <c r="E525" s="1" t="s">
        <v>602</v>
      </c>
      <c r="F525" s="1" t="str">
        <f>VLOOKUP(Table7[[#This Row],[نام کارشناس دفتر فنی]],Table1[],3,0)</f>
        <v>کارشناس عمران،خدمات صنعتی و ترانسپورت</v>
      </c>
      <c r="G525" s="1" t="s">
        <v>63</v>
      </c>
      <c r="H525" s="1" t="str">
        <f>VLOOKUP(Table7[[#This Row],[نام شخص کارشناس نظارت]],Table1[],3,0)</f>
        <v>کارشناس عمران نظارت</v>
      </c>
      <c r="I525" s="1">
        <f>COUNTIF(Table2[کد سیستم],Table7[[#This Row],[کد سیستم]])</f>
        <v>1</v>
      </c>
    </row>
    <row r="526" spans="1:9" x14ac:dyDescent="0.25">
      <c r="A526" s="1">
        <v>525</v>
      </c>
      <c r="B526" s="1" t="s">
        <v>2594</v>
      </c>
      <c r="C526" s="1" t="s">
        <v>2594</v>
      </c>
      <c r="D526" s="1" t="s">
        <v>3983</v>
      </c>
      <c r="E526" s="1" t="s">
        <v>602</v>
      </c>
      <c r="F526" s="1" t="str">
        <f>VLOOKUP(Table7[[#This Row],[نام کارشناس دفتر فنی]],Table1[],3,0)</f>
        <v>کارشناس عمران،خدمات صنعتی و ترانسپورت</v>
      </c>
      <c r="G526" s="1" t="s">
        <v>63</v>
      </c>
      <c r="H526" s="1" t="str">
        <f>VLOOKUP(Table7[[#This Row],[نام شخص کارشناس نظارت]],Table1[],3,0)</f>
        <v>کارشناس عمران نظارت</v>
      </c>
      <c r="I526" s="1">
        <f>COUNTIF(Table2[کد سیستم],Table7[[#This Row],[کد سیستم]])</f>
        <v>1</v>
      </c>
    </row>
    <row r="527" spans="1:9" x14ac:dyDescent="0.25">
      <c r="A527" s="1">
        <v>526</v>
      </c>
      <c r="B527" s="1" t="s">
        <v>2596</v>
      </c>
      <c r="C527" s="1" t="s">
        <v>2596</v>
      </c>
      <c r="D527" s="1" t="s">
        <v>3983</v>
      </c>
      <c r="E527" s="1" t="s">
        <v>602</v>
      </c>
      <c r="F527" s="1" t="str">
        <f>VLOOKUP(Table7[[#This Row],[نام کارشناس دفتر فنی]],Table1[],3,0)</f>
        <v>کارشناس عمران،خدمات صنعتی و ترانسپورت</v>
      </c>
      <c r="G527" s="1" t="s">
        <v>63</v>
      </c>
      <c r="H527" s="1" t="str">
        <f>VLOOKUP(Table7[[#This Row],[نام شخص کارشناس نظارت]],Table1[],3,0)</f>
        <v>کارشناس عمران نظارت</v>
      </c>
      <c r="I527" s="1">
        <f>COUNTIF(Table2[کد سیستم],Table7[[#This Row],[کد سیستم]])</f>
        <v>1</v>
      </c>
    </row>
    <row r="528" spans="1:9" x14ac:dyDescent="0.25">
      <c r="A528" s="1">
        <v>527</v>
      </c>
      <c r="B528" s="1" t="s">
        <v>2598</v>
      </c>
      <c r="C528" s="1" t="s">
        <v>2598</v>
      </c>
      <c r="D528" s="1" t="s">
        <v>3983</v>
      </c>
      <c r="E528" s="1" t="s">
        <v>602</v>
      </c>
      <c r="F528" s="1" t="str">
        <f>VLOOKUP(Table7[[#This Row],[نام کارشناس دفتر فنی]],Table1[],3,0)</f>
        <v>کارشناس عمران،خدمات صنعتی و ترانسپورت</v>
      </c>
      <c r="G528" s="1" t="s">
        <v>63</v>
      </c>
      <c r="H528" s="1" t="str">
        <f>VLOOKUP(Table7[[#This Row],[نام شخص کارشناس نظارت]],Table1[],3,0)</f>
        <v>کارشناس عمران نظارت</v>
      </c>
      <c r="I528" s="1">
        <f>COUNTIF(Table2[کد سیستم],Table7[[#This Row],[کد سیستم]])</f>
        <v>1</v>
      </c>
    </row>
    <row r="529" spans="1:9" x14ac:dyDescent="0.25">
      <c r="A529" s="1">
        <v>528</v>
      </c>
      <c r="B529" s="1" t="s">
        <v>2600</v>
      </c>
      <c r="C529" s="1" t="s">
        <v>2600</v>
      </c>
      <c r="D529" s="1" t="s">
        <v>3983</v>
      </c>
      <c r="E529" s="1" t="s">
        <v>602</v>
      </c>
      <c r="F529" s="1" t="str">
        <f>VLOOKUP(Table7[[#This Row],[نام کارشناس دفتر فنی]],Table1[],3,0)</f>
        <v>کارشناس عمران،خدمات صنعتی و ترانسپورت</v>
      </c>
      <c r="G529" s="1" t="s">
        <v>63</v>
      </c>
      <c r="H529" s="1" t="str">
        <f>VLOOKUP(Table7[[#This Row],[نام شخص کارشناس نظارت]],Table1[],3,0)</f>
        <v>کارشناس عمران نظارت</v>
      </c>
      <c r="I529" s="1">
        <f>COUNTIF(Table2[کد سیستم],Table7[[#This Row],[کد سیستم]])</f>
        <v>1</v>
      </c>
    </row>
    <row r="530" spans="1:9" x14ac:dyDescent="0.25">
      <c r="A530" s="1">
        <v>529</v>
      </c>
      <c r="B530" s="1" t="s">
        <v>2602</v>
      </c>
      <c r="C530" s="1" t="s">
        <v>2602</v>
      </c>
      <c r="D530" s="1" t="s">
        <v>3983</v>
      </c>
      <c r="E530" s="1" t="s">
        <v>602</v>
      </c>
      <c r="F530" s="1" t="str">
        <f>VLOOKUP(Table7[[#This Row],[نام کارشناس دفتر فنی]],Table1[],3,0)</f>
        <v>کارشناس عمران،خدمات صنعتی و ترانسپورت</v>
      </c>
      <c r="G530" s="1" t="s">
        <v>63</v>
      </c>
      <c r="H530" s="1" t="str">
        <f>VLOOKUP(Table7[[#This Row],[نام شخص کارشناس نظارت]],Table1[],3,0)</f>
        <v>کارشناس عمران نظارت</v>
      </c>
      <c r="I530" s="1">
        <f>COUNTIF(Table2[کد سیستم],Table7[[#This Row],[کد سیستم]])</f>
        <v>1</v>
      </c>
    </row>
    <row r="531" spans="1:9" x14ac:dyDescent="0.25">
      <c r="A531" s="1">
        <v>530</v>
      </c>
      <c r="B531" s="1" t="s">
        <v>2604</v>
      </c>
      <c r="C531" s="1" t="s">
        <v>2604</v>
      </c>
      <c r="D531" s="1" t="s">
        <v>3983</v>
      </c>
      <c r="E531" s="1" t="s">
        <v>602</v>
      </c>
      <c r="F531" s="1" t="str">
        <f>VLOOKUP(Table7[[#This Row],[نام کارشناس دفتر فنی]],Table1[],3,0)</f>
        <v>کارشناس عمران،خدمات صنعتی و ترانسپورت</v>
      </c>
      <c r="G531" s="1" t="s">
        <v>63</v>
      </c>
      <c r="H531" s="1" t="str">
        <f>VLOOKUP(Table7[[#This Row],[نام شخص کارشناس نظارت]],Table1[],3,0)</f>
        <v>کارشناس عمران نظارت</v>
      </c>
      <c r="I531" s="1">
        <f>COUNTIF(Table2[کد سیستم],Table7[[#This Row],[کد سیستم]])</f>
        <v>1</v>
      </c>
    </row>
    <row r="532" spans="1:9" x14ac:dyDescent="0.25">
      <c r="A532" s="1">
        <v>531</v>
      </c>
      <c r="B532" s="1" t="s">
        <v>2606</v>
      </c>
      <c r="C532" s="1" t="s">
        <v>2606</v>
      </c>
      <c r="D532" s="1" t="s">
        <v>3983</v>
      </c>
      <c r="E532" s="1" t="s">
        <v>602</v>
      </c>
      <c r="F532" s="1" t="str">
        <f>VLOOKUP(Table7[[#This Row],[نام کارشناس دفتر فنی]],Table1[],3,0)</f>
        <v>کارشناس عمران،خدمات صنعتی و ترانسپورت</v>
      </c>
      <c r="G532" s="1" t="s">
        <v>63</v>
      </c>
      <c r="H532" s="1" t="str">
        <f>VLOOKUP(Table7[[#This Row],[نام شخص کارشناس نظارت]],Table1[],3,0)</f>
        <v>کارشناس عمران نظارت</v>
      </c>
      <c r="I532" s="1">
        <f>COUNTIF(Table2[کد سیستم],Table7[[#This Row],[کد سیستم]])</f>
        <v>1</v>
      </c>
    </row>
    <row r="533" spans="1:9" x14ac:dyDescent="0.25">
      <c r="A533" s="1">
        <v>532</v>
      </c>
      <c r="B533" s="1" t="s">
        <v>2608</v>
      </c>
      <c r="C533" s="1" t="s">
        <v>2608</v>
      </c>
      <c r="D533" s="1" t="s">
        <v>3983</v>
      </c>
      <c r="E533" s="1" t="s">
        <v>602</v>
      </c>
      <c r="F533" s="1" t="str">
        <f>VLOOKUP(Table7[[#This Row],[نام کارشناس دفتر فنی]],Table1[],3,0)</f>
        <v>کارشناس عمران،خدمات صنعتی و ترانسپورت</v>
      </c>
      <c r="G533" s="1" t="s">
        <v>63</v>
      </c>
      <c r="H533" s="1" t="str">
        <f>VLOOKUP(Table7[[#This Row],[نام شخص کارشناس نظارت]],Table1[],3,0)</f>
        <v>کارشناس عمران نظارت</v>
      </c>
      <c r="I533" s="1">
        <f>COUNTIF(Table2[کد سیستم],Table7[[#This Row],[کد سیستم]])</f>
        <v>1</v>
      </c>
    </row>
    <row r="534" spans="1:9" x14ac:dyDescent="0.25">
      <c r="A534" s="1">
        <v>533</v>
      </c>
      <c r="B534" s="1" t="s">
        <v>2610</v>
      </c>
      <c r="C534" s="1" t="s">
        <v>2610</v>
      </c>
      <c r="D534" s="1" t="s">
        <v>3983</v>
      </c>
      <c r="E534" s="1" t="s">
        <v>602</v>
      </c>
      <c r="F534" s="1" t="str">
        <f>VLOOKUP(Table7[[#This Row],[نام کارشناس دفتر فنی]],Table1[],3,0)</f>
        <v>کارشناس عمران،خدمات صنعتی و ترانسپورت</v>
      </c>
      <c r="G534" s="1" t="s">
        <v>63</v>
      </c>
      <c r="H534" s="1" t="str">
        <f>VLOOKUP(Table7[[#This Row],[نام شخص کارشناس نظارت]],Table1[],3,0)</f>
        <v>کارشناس عمران نظارت</v>
      </c>
      <c r="I534" s="1">
        <f>COUNTIF(Table2[کد سیستم],Table7[[#This Row],[کد سیستم]])</f>
        <v>1</v>
      </c>
    </row>
    <row r="535" spans="1:9" x14ac:dyDescent="0.25">
      <c r="A535" s="1">
        <v>534</v>
      </c>
      <c r="B535" s="1" t="s">
        <v>2612</v>
      </c>
      <c r="C535" s="1" t="s">
        <v>2612</v>
      </c>
      <c r="D535" s="1" t="s">
        <v>3983</v>
      </c>
      <c r="E535" s="1" t="s">
        <v>602</v>
      </c>
      <c r="F535" s="1" t="str">
        <f>VLOOKUP(Table7[[#This Row],[نام کارشناس دفتر فنی]],Table1[],3,0)</f>
        <v>کارشناس عمران،خدمات صنعتی و ترانسپورت</v>
      </c>
      <c r="G535" s="1" t="s">
        <v>63</v>
      </c>
      <c r="H535" s="1" t="str">
        <f>VLOOKUP(Table7[[#This Row],[نام شخص کارشناس نظارت]],Table1[],3,0)</f>
        <v>کارشناس عمران نظارت</v>
      </c>
      <c r="I535" s="1">
        <f>COUNTIF(Table2[کد سیستم],Table7[[#This Row],[کد سیستم]])</f>
        <v>1</v>
      </c>
    </row>
    <row r="536" spans="1:9" x14ac:dyDescent="0.25">
      <c r="A536" s="1">
        <v>535</v>
      </c>
      <c r="B536" s="1" t="s">
        <v>2614</v>
      </c>
      <c r="C536" s="1" t="s">
        <v>2614</v>
      </c>
      <c r="D536" s="1" t="s">
        <v>3983</v>
      </c>
      <c r="E536" s="1" t="s">
        <v>602</v>
      </c>
      <c r="F536" s="1" t="str">
        <f>VLOOKUP(Table7[[#This Row],[نام کارشناس دفتر فنی]],Table1[],3,0)</f>
        <v>کارشناس عمران،خدمات صنعتی و ترانسپورت</v>
      </c>
      <c r="G536" s="1" t="s">
        <v>63</v>
      </c>
      <c r="H536" s="1" t="str">
        <f>VLOOKUP(Table7[[#This Row],[نام شخص کارشناس نظارت]],Table1[],3,0)</f>
        <v>کارشناس عمران نظارت</v>
      </c>
      <c r="I536" s="1">
        <f>COUNTIF(Table2[کد سیستم],Table7[[#This Row],[کد سیستم]])</f>
        <v>1</v>
      </c>
    </row>
    <row r="537" spans="1:9" x14ac:dyDescent="0.25">
      <c r="A537" s="1">
        <v>536</v>
      </c>
      <c r="B537" s="1" t="s">
        <v>2616</v>
      </c>
      <c r="C537" s="1" t="s">
        <v>2616</v>
      </c>
      <c r="D537" s="1" t="s">
        <v>3983</v>
      </c>
      <c r="E537" s="1" t="s">
        <v>602</v>
      </c>
      <c r="F537" s="1" t="str">
        <f>VLOOKUP(Table7[[#This Row],[نام کارشناس دفتر فنی]],Table1[],3,0)</f>
        <v>کارشناس عمران،خدمات صنعتی و ترانسپورت</v>
      </c>
      <c r="G537" s="1" t="s">
        <v>63</v>
      </c>
      <c r="H537" s="1" t="str">
        <f>VLOOKUP(Table7[[#This Row],[نام شخص کارشناس نظارت]],Table1[],3,0)</f>
        <v>کارشناس عمران نظارت</v>
      </c>
      <c r="I537" s="1">
        <f>COUNTIF(Table2[کد سیستم],Table7[[#This Row],[کد سیستم]])</f>
        <v>1</v>
      </c>
    </row>
    <row r="538" spans="1:9" x14ac:dyDescent="0.25">
      <c r="A538" s="1">
        <v>537</v>
      </c>
      <c r="B538" s="1" t="s">
        <v>2618</v>
      </c>
      <c r="C538" s="1" t="s">
        <v>2618</v>
      </c>
      <c r="D538" s="1" t="s">
        <v>3983</v>
      </c>
      <c r="E538" s="1" t="s">
        <v>602</v>
      </c>
      <c r="F538" s="1" t="str">
        <f>VLOOKUP(Table7[[#This Row],[نام کارشناس دفتر فنی]],Table1[],3,0)</f>
        <v>کارشناس عمران،خدمات صنعتی و ترانسپورت</v>
      </c>
      <c r="G538" s="1" t="s">
        <v>63</v>
      </c>
      <c r="H538" s="1" t="str">
        <f>VLOOKUP(Table7[[#This Row],[نام شخص کارشناس نظارت]],Table1[],3,0)</f>
        <v>کارشناس عمران نظارت</v>
      </c>
      <c r="I538" s="1">
        <f>COUNTIF(Table2[کد سیستم],Table7[[#This Row],[کد سیستم]])</f>
        <v>1</v>
      </c>
    </row>
    <row r="539" spans="1:9" x14ac:dyDescent="0.25">
      <c r="A539" s="1">
        <v>538</v>
      </c>
      <c r="B539" s="1" t="s">
        <v>2620</v>
      </c>
      <c r="C539" s="1" t="s">
        <v>2620</v>
      </c>
      <c r="D539" s="1" t="s">
        <v>3983</v>
      </c>
      <c r="E539" s="1" t="s">
        <v>602</v>
      </c>
      <c r="F539" s="1" t="str">
        <f>VLOOKUP(Table7[[#This Row],[نام کارشناس دفتر فنی]],Table1[],3,0)</f>
        <v>کارشناس عمران،خدمات صنعتی و ترانسپورت</v>
      </c>
      <c r="G539" s="1" t="s">
        <v>63</v>
      </c>
      <c r="H539" s="1" t="str">
        <f>VLOOKUP(Table7[[#This Row],[نام شخص کارشناس نظارت]],Table1[],3,0)</f>
        <v>کارشناس عمران نظارت</v>
      </c>
      <c r="I539" s="1">
        <f>COUNTIF(Table2[کد سیستم],Table7[[#This Row],[کد سیستم]])</f>
        <v>1</v>
      </c>
    </row>
    <row r="540" spans="1:9" x14ac:dyDescent="0.25">
      <c r="A540" s="1">
        <v>539</v>
      </c>
      <c r="B540" s="1" t="s">
        <v>2622</v>
      </c>
      <c r="C540" s="1" t="s">
        <v>2622</v>
      </c>
      <c r="D540" s="1" t="s">
        <v>3983</v>
      </c>
      <c r="E540" s="1" t="s">
        <v>602</v>
      </c>
      <c r="F540" s="1" t="str">
        <f>VLOOKUP(Table7[[#This Row],[نام کارشناس دفتر فنی]],Table1[],3,0)</f>
        <v>کارشناس عمران،خدمات صنعتی و ترانسپورت</v>
      </c>
      <c r="G540" s="1" t="s">
        <v>63</v>
      </c>
      <c r="H540" s="1" t="str">
        <f>VLOOKUP(Table7[[#This Row],[نام شخص کارشناس نظارت]],Table1[],3,0)</f>
        <v>کارشناس عمران نظارت</v>
      </c>
      <c r="I540" s="1">
        <f>COUNTIF(Table2[کد سیستم],Table7[[#This Row],[کد سیستم]])</f>
        <v>1</v>
      </c>
    </row>
    <row r="541" spans="1:9" x14ac:dyDescent="0.25">
      <c r="A541" s="1">
        <v>540</v>
      </c>
      <c r="B541" s="1" t="s">
        <v>2624</v>
      </c>
      <c r="C541" s="1" t="s">
        <v>2624</v>
      </c>
      <c r="D541" s="1" t="s">
        <v>3983</v>
      </c>
      <c r="E541" s="1" t="s">
        <v>602</v>
      </c>
      <c r="F541" s="1" t="str">
        <f>VLOOKUP(Table7[[#This Row],[نام کارشناس دفتر فنی]],Table1[],3,0)</f>
        <v>کارشناس عمران،خدمات صنعتی و ترانسپورت</v>
      </c>
      <c r="G541" s="1" t="s">
        <v>63</v>
      </c>
      <c r="H541" s="1" t="str">
        <f>VLOOKUP(Table7[[#This Row],[نام شخص کارشناس نظارت]],Table1[],3,0)</f>
        <v>کارشناس عمران نظارت</v>
      </c>
      <c r="I541" s="1">
        <f>COUNTIF(Table2[کد سیستم],Table7[[#This Row],[کد سیستم]])</f>
        <v>1</v>
      </c>
    </row>
    <row r="542" spans="1:9" x14ac:dyDescent="0.25">
      <c r="A542" s="1">
        <v>541</v>
      </c>
      <c r="B542" s="1" t="s">
        <v>2626</v>
      </c>
      <c r="C542" s="1" t="s">
        <v>2626</v>
      </c>
      <c r="D542" s="1" t="s">
        <v>3983</v>
      </c>
      <c r="E542" s="1" t="s">
        <v>602</v>
      </c>
      <c r="F542" s="1" t="str">
        <f>VLOOKUP(Table7[[#This Row],[نام کارشناس دفتر فنی]],Table1[],3,0)</f>
        <v>کارشناس عمران،خدمات صنعتی و ترانسپورت</v>
      </c>
      <c r="G542" s="1" t="s">
        <v>63</v>
      </c>
      <c r="H542" s="1" t="str">
        <f>VLOOKUP(Table7[[#This Row],[نام شخص کارشناس نظارت]],Table1[],3,0)</f>
        <v>کارشناس عمران نظارت</v>
      </c>
      <c r="I542" s="1">
        <f>COUNTIF(Table2[کد سیستم],Table7[[#This Row],[کد سیستم]])</f>
        <v>1</v>
      </c>
    </row>
    <row r="543" spans="1:9" x14ac:dyDescent="0.25">
      <c r="A543" s="1">
        <v>542</v>
      </c>
      <c r="B543" s="1" t="s">
        <v>2628</v>
      </c>
      <c r="C543" s="1" t="s">
        <v>2628</v>
      </c>
      <c r="D543" s="1" t="s">
        <v>3983</v>
      </c>
      <c r="E543" s="1" t="s">
        <v>602</v>
      </c>
      <c r="F543" s="1" t="str">
        <f>VLOOKUP(Table7[[#This Row],[نام کارشناس دفتر فنی]],Table1[],3,0)</f>
        <v>کارشناس عمران،خدمات صنعتی و ترانسپورت</v>
      </c>
      <c r="G543" s="1" t="s">
        <v>63</v>
      </c>
      <c r="H543" s="1" t="str">
        <f>VLOOKUP(Table7[[#This Row],[نام شخص کارشناس نظارت]],Table1[],3,0)</f>
        <v>کارشناس عمران نظارت</v>
      </c>
      <c r="I543" s="1">
        <f>COUNTIF(Table2[کد سیستم],Table7[[#This Row],[کد سیستم]])</f>
        <v>1</v>
      </c>
    </row>
    <row r="544" spans="1:9" x14ac:dyDescent="0.25">
      <c r="A544" s="1">
        <v>543</v>
      </c>
      <c r="B544" s="1" t="s">
        <v>2630</v>
      </c>
      <c r="C544" s="1" t="s">
        <v>2630</v>
      </c>
      <c r="D544" s="1" t="s">
        <v>3983</v>
      </c>
      <c r="E544" s="1" t="s">
        <v>602</v>
      </c>
      <c r="F544" s="1" t="str">
        <f>VLOOKUP(Table7[[#This Row],[نام کارشناس دفتر فنی]],Table1[],3,0)</f>
        <v>کارشناس عمران،خدمات صنعتی و ترانسپورت</v>
      </c>
      <c r="G544" s="1" t="s">
        <v>63</v>
      </c>
      <c r="H544" s="1" t="str">
        <f>VLOOKUP(Table7[[#This Row],[نام شخص کارشناس نظارت]],Table1[],3,0)</f>
        <v>کارشناس عمران نظارت</v>
      </c>
      <c r="I544" s="1">
        <f>COUNTIF(Table2[کد سیستم],Table7[[#This Row],[کد سیستم]])</f>
        <v>1</v>
      </c>
    </row>
    <row r="545" spans="1:9" x14ac:dyDescent="0.25">
      <c r="A545" s="1">
        <v>544</v>
      </c>
      <c r="B545" s="1" t="s">
        <v>2632</v>
      </c>
      <c r="C545" s="1" t="s">
        <v>2632</v>
      </c>
      <c r="D545" s="1" t="s">
        <v>3983</v>
      </c>
      <c r="E545" s="1" t="s">
        <v>602</v>
      </c>
      <c r="F545" s="1" t="str">
        <f>VLOOKUP(Table7[[#This Row],[نام کارشناس دفتر فنی]],Table1[],3,0)</f>
        <v>کارشناس عمران،خدمات صنعتی و ترانسپورت</v>
      </c>
      <c r="G545" s="1" t="s">
        <v>63</v>
      </c>
      <c r="H545" s="1" t="str">
        <f>VLOOKUP(Table7[[#This Row],[نام شخص کارشناس نظارت]],Table1[],3,0)</f>
        <v>کارشناس عمران نظارت</v>
      </c>
      <c r="I545" s="1">
        <f>COUNTIF(Table2[کد سیستم],Table7[[#This Row],[کد سیستم]])</f>
        <v>1</v>
      </c>
    </row>
    <row r="546" spans="1:9" x14ac:dyDescent="0.25">
      <c r="A546" s="1">
        <v>545</v>
      </c>
      <c r="B546" s="1" t="s">
        <v>2634</v>
      </c>
      <c r="C546" s="1">
        <v>1330</v>
      </c>
      <c r="D546" s="1" t="s">
        <v>3983</v>
      </c>
      <c r="E546" s="1" t="s">
        <v>602</v>
      </c>
      <c r="F546" s="1" t="str">
        <f>VLOOKUP(Table7[[#This Row],[نام کارشناس دفتر فنی]],Table1[],3,0)</f>
        <v>کارشناس عمران،خدمات صنعتی و ترانسپورت</v>
      </c>
      <c r="G546" s="1" t="s">
        <v>63</v>
      </c>
      <c r="H546" s="1" t="str">
        <f>VLOOKUP(Table7[[#This Row],[نام شخص کارشناس نظارت]],Table1[],3,0)</f>
        <v>کارشناس عمران نظارت</v>
      </c>
      <c r="I546" s="1">
        <f>COUNTIF(Table2[کد سیستم],Table7[[#This Row],[کد سیستم]])</f>
        <v>1</v>
      </c>
    </row>
    <row r="547" spans="1:9" x14ac:dyDescent="0.25">
      <c r="A547" s="1">
        <v>546</v>
      </c>
      <c r="B547" s="1" t="s">
        <v>2636</v>
      </c>
      <c r="C547" s="1" t="s">
        <v>2636</v>
      </c>
      <c r="D547" s="1" t="s">
        <v>3983</v>
      </c>
      <c r="E547" s="1" t="s">
        <v>602</v>
      </c>
      <c r="F547" s="1" t="str">
        <f>VLOOKUP(Table7[[#This Row],[نام کارشناس دفتر فنی]],Table1[],3,0)</f>
        <v>کارشناس عمران،خدمات صنعتی و ترانسپورت</v>
      </c>
      <c r="G547" s="1" t="s">
        <v>63</v>
      </c>
      <c r="H547" s="1" t="str">
        <f>VLOOKUP(Table7[[#This Row],[نام شخص کارشناس نظارت]],Table1[],3,0)</f>
        <v>کارشناس عمران نظارت</v>
      </c>
      <c r="I547" s="1">
        <f>COUNTIF(Table2[کد سیستم],Table7[[#This Row],[کد سیستم]])</f>
        <v>1</v>
      </c>
    </row>
    <row r="548" spans="1:9" x14ac:dyDescent="0.25">
      <c r="A548" s="1">
        <v>547</v>
      </c>
      <c r="B548" s="1" t="s">
        <v>2638</v>
      </c>
      <c r="C548" s="1" t="s">
        <v>2638</v>
      </c>
      <c r="D548" s="1" t="s">
        <v>3983</v>
      </c>
      <c r="E548" s="1" t="s">
        <v>602</v>
      </c>
      <c r="F548" s="1" t="str">
        <f>VLOOKUP(Table7[[#This Row],[نام کارشناس دفتر فنی]],Table1[],3,0)</f>
        <v>کارشناس عمران،خدمات صنعتی و ترانسپورت</v>
      </c>
      <c r="G548" s="1" t="s">
        <v>63</v>
      </c>
      <c r="H548" s="1" t="str">
        <f>VLOOKUP(Table7[[#This Row],[نام شخص کارشناس نظارت]],Table1[],3,0)</f>
        <v>کارشناس عمران نظارت</v>
      </c>
      <c r="I548" s="1">
        <f>COUNTIF(Table2[کد سیستم],Table7[[#This Row],[کد سیستم]])</f>
        <v>1</v>
      </c>
    </row>
    <row r="549" spans="1:9" x14ac:dyDescent="0.25">
      <c r="A549" s="1">
        <v>548</v>
      </c>
      <c r="B549" s="1" t="s">
        <v>2640</v>
      </c>
      <c r="C549" s="1" t="s">
        <v>2640</v>
      </c>
      <c r="D549" s="1" t="s">
        <v>3983</v>
      </c>
      <c r="E549" s="1" t="s">
        <v>602</v>
      </c>
      <c r="F549" s="1" t="str">
        <f>VLOOKUP(Table7[[#This Row],[نام کارشناس دفتر فنی]],Table1[],3,0)</f>
        <v>کارشناس عمران،خدمات صنعتی و ترانسپورت</v>
      </c>
      <c r="G549" s="1" t="s">
        <v>63</v>
      </c>
      <c r="H549" s="1" t="str">
        <f>VLOOKUP(Table7[[#This Row],[نام شخص کارشناس نظارت]],Table1[],3,0)</f>
        <v>کارشناس عمران نظارت</v>
      </c>
      <c r="I549" s="1">
        <f>COUNTIF(Table2[کد سیستم],Table7[[#This Row],[کد سیستم]])</f>
        <v>1</v>
      </c>
    </row>
    <row r="550" spans="1:9" x14ac:dyDescent="0.25">
      <c r="A550" s="1">
        <v>549</v>
      </c>
      <c r="B550" s="1" t="s">
        <v>2642</v>
      </c>
      <c r="C550" s="1" t="s">
        <v>2642</v>
      </c>
      <c r="D550" s="1" t="s">
        <v>3983</v>
      </c>
      <c r="E550" s="1" t="s">
        <v>602</v>
      </c>
      <c r="F550" s="1" t="str">
        <f>VLOOKUP(Table7[[#This Row],[نام کارشناس دفتر فنی]],Table1[],3,0)</f>
        <v>کارشناس عمران،خدمات صنعتی و ترانسپورت</v>
      </c>
      <c r="G550" s="1" t="s">
        <v>63</v>
      </c>
      <c r="H550" s="1" t="str">
        <f>VLOOKUP(Table7[[#This Row],[نام شخص کارشناس نظارت]],Table1[],3,0)</f>
        <v>کارشناس عمران نظارت</v>
      </c>
      <c r="I550" s="1">
        <f>COUNTIF(Table2[کد سیستم],Table7[[#This Row],[کد سیستم]])</f>
        <v>1</v>
      </c>
    </row>
    <row r="551" spans="1:9" x14ac:dyDescent="0.25">
      <c r="A551" s="1">
        <v>550</v>
      </c>
      <c r="B551" s="1" t="s">
        <v>2644</v>
      </c>
      <c r="C551" s="1" t="s">
        <v>2644</v>
      </c>
      <c r="D551" s="1" t="s">
        <v>3983</v>
      </c>
      <c r="E551" s="1" t="s">
        <v>602</v>
      </c>
      <c r="F551" s="1" t="str">
        <f>VLOOKUP(Table7[[#This Row],[نام کارشناس دفتر فنی]],Table1[],3,0)</f>
        <v>کارشناس عمران،خدمات صنعتی و ترانسپورت</v>
      </c>
      <c r="G551" s="1" t="s">
        <v>63</v>
      </c>
      <c r="H551" s="1" t="str">
        <f>VLOOKUP(Table7[[#This Row],[نام شخص کارشناس نظارت]],Table1[],3,0)</f>
        <v>کارشناس عمران نظارت</v>
      </c>
      <c r="I551" s="1">
        <f>COUNTIF(Table2[کد سیستم],Table7[[#This Row],[کد سیستم]])</f>
        <v>1</v>
      </c>
    </row>
    <row r="552" spans="1:9" x14ac:dyDescent="0.25">
      <c r="A552" s="1">
        <v>551</v>
      </c>
      <c r="B552" s="1" t="s">
        <v>2646</v>
      </c>
      <c r="C552" s="1" t="s">
        <v>2646</v>
      </c>
      <c r="D552" s="1" t="s">
        <v>3983</v>
      </c>
      <c r="E552" s="1" t="s">
        <v>602</v>
      </c>
      <c r="F552" s="1" t="str">
        <f>VLOOKUP(Table7[[#This Row],[نام کارشناس دفتر فنی]],Table1[],3,0)</f>
        <v>کارشناس عمران،خدمات صنعتی و ترانسپورت</v>
      </c>
      <c r="G552" s="1" t="s">
        <v>63</v>
      </c>
      <c r="H552" s="1" t="str">
        <f>VLOOKUP(Table7[[#This Row],[نام شخص کارشناس نظارت]],Table1[],3,0)</f>
        <v>کارشناس عمران نظارت</v>
      </c>
      <c r="I552" s="1">
        <f>COUNTIF(Table2[کد سیستم],Table7[[#This Row],[کد سیستم]])</f>
        <v>1</v>
      </c>
    </row>
    <row r="553" spans="1:9" x14ac:dyDescent="0.25">
      <c r="A553" s="1">
        <v>552</v>
      </c>
      <c r="B553" s="1" t="s">
        <v>2648</v>
      </c>
      <c r="C553" s="1" t="s">
        <v>2648</v>
      </c>
      <c r="D553" s="1" t="s">
        <v>3983</v>
      </c>
      <c r="E553" s="1" t="s">
        <v>602</v>
      </c>
      <c r="F553" s="1" t="str">
        <f>VLOOKUP(Table7[[#This Row],[نام کارشناس دفتر فنی]],Table1[],3,0)</f>
        <v>کارشناس عمران،خدمات صنعتی و ترانسپورت</v>
      </c>
      <c r="G553" s="1" t="s">
        <v>63</v>
      </c>
      <c r="H553" s="1" t="str">
        <f>VLOOKUP(Table7[[#This Row],[نام شخص کارشناس نظارت]],Table1[],3,0)</f>
        <v>کارشناس عمران نظارت</v>
      </c>
      <c r="I553" s="1">
        <f>COUNTIF(Table2[کد سیستم],Table7[[#This Row],[کد سیستم]])</f>
        <v>1</v>
      </c>
    </row>
    <row r="554" spans="1:9" x14ac:dyDescent="0.25">
      <c r="A554" s="1">
        <v>553</v>
      </c>
      <c r="B554" s="1" t="s">
        <v>2650</v>
      </c>
      <c r="C554" s="1">
        <v>1340</v>
      </c>
      <c r="D554" s="1" t="s">
        <v>3983</v>
      </c>
      <c r="E554" s="1" t="s">
        <v>602</v>
      </c>
      <c r="F554" s="1" t="str">
        <f>VLOOKUP(Table7[[#This Row],[نام کارشناس دفتر فنی]],Table1[],3,0)</f>
        <v>کارشناس عمران،خدمات صنعتی و ترانسپورت</v>
      </c>
      <c r="G554" s="1" t="s">
        <v>63</v>
      </c>
      <c r="H554" s="1" t="str">
        <f>VLOOKUP(Table7[[#This Row],[نام شخص کارشناس نظارت]],Table1[],3,0)</f>
        <v>کارشناس عمران نظارت</v>
      </c>
      <c r="I554" s="1">
        <f>COUNTIF(Table2[کد سیستم],Table7[[#This Row],[کد سیستم]])</f>
        <v>1</v>
      </c>
    </row>
    <row r="555" spans="1:9" x14ac:dyDescent="0.25">
      <c r="A555" s="1">
        <v>554</v>
      </c>
      <c r="B555" s="1" t="s">
        <v>2652</v>
      </c>
      <c r="C555" s="1" t="s">
        <v>2652</v>
      </c>
      <c r="D555" s="1" t="s">
        <v>3983</v>
      </c>
      <c r="E555" s="1" t="s">
        <v>602</v>
      </c>
      <c r="F555" s="1" t="str">
        <f>VLOOKUP(Table7[[#This Row],[نام کارشناس دفتر فنی]],Table1[],3,0)</f>
        <v>کارشناس عمران،خدمات صنعتی و ترانسپورت</v>
      </c>
      <c r="G555" s="1" t="s">
        <v>63</v>
      </c>
      <c r="H555" s="1" t="str">
        <f>VLOOKUP(Table7[[#This Row],[نام شخص کارشناس نظارت]],Table1[],3,0)</f>
        <v>کارشناس عمران نظارت</v>
      </c>
      <c r="I555" s="1">
        <f>COUNTIF(Table2[کد سیستم],Table7[[#This Row],[کد سیستم]])</f>
        <v>1</v>
      </c>
    </row>
    <row r="556" spans="1:9" x14ac:dyDescent="0.25">
      <c r="A556" s="1">
        <v>555</v>
      </c>
      <c r="B556" s="1" t="s">
        <v>2654</v>
      </c>
      <c r="C556" s="1">
        <v>1350</v>
      </c>
      <c r="D556" s="1" t="s">
        <v>3983</v>
      </c>
      <c r="E556" s="1" t="s">
        <v>602</v>
      </c>
      <c r="F556" s="1" t="str">
        <f>VLOOKUP(Table7[[#This Row],[نام کارشناس دفتر فنی]],Table1[],3,0)</f>
        <v>کارشناس عمران،خدمات صنعتی و ترانسپورت</v>
      </c>
      <c r="G556" s="1" t="s">
        <v>63</v>
      </c>
      <c r="H556" s="1" t="str">
        <f>VLOOKUP(Table7[[#This Row],[نام شخص کارشناس نظارت]],Table1[],3,0)</f>
        <v>کارشناس عمران نظارت</v>
      </c>
      <c r="I556" s="1">
        <f>COUNTIF(Table2[کد سیستم],Table7[[#This Row],[کد سیستم]])</f>
        <v>1</v>
      </c>
    </row>
    <row r="557" spans="1:9" x14ac:dyDescent="0.25">
      <c r="A557" s="1">
        <v>556</v>
      </c>
      <c r="B557" s="1" t="s">
        <v>2656</v>
      </c>
      <c r="C557" s="1" t="s">
        <v>2656</v>
      </c>
      <c r="D557" s="1" t="s">
        <v>3983</v>
      </c>
      <c r="E557" s="1" t="s">
        <v>602</v>
      </c>
      <c r="F557" s="1" t="str">
        <f>VLOOKUP(Table7[[#This Row],[نام کارشناس دفتر فنی]],Table1[],3,0)</f>
        <v>کارشناس عمران،خدمات صنعتی و ترانسپورت</v>
      </c>
      <c r="G557" s="1" t="s">
        <v>63</v>
      </c>
      <c r="H557" s="1" t="str">
        <f>VLOOKUP(Table7[[#This Row],[نام شخص کارشناس نظارت]],Table1[],3,0)</f>
        <v>کارشناس عمران نظارت</v>
      </c>
      <c r="I557" s="1">
        <f>COUNTIF(Table2[کد سیستم],Table7[[#This Row],[کد سیستم]])</f>
        <v>1</v>
      </c>
    </row>
    <row r="558" spans="1:9" x14ac:dyDescent="0.25">
      <c r="A558" s="1">
        <v>557</v>
      </c>
      <c r="B558" s="1" t="s">
        <v>2658</v>
      </c>
      <c r="C558" s="1" t="s">
        <v>2658</v>
      </c>
      <c r="D558" s="1" t="s">
        <v>3983</v>
      </c>
      <c r="E558" s="1" t="s">
        <v>602</v>
      </c>
      <c r="F558" s="1" t="str">
        <f>VLOOKUP(Table7[[#This Row],[نام کارشناس دفتر فنی]],Table1[],3,0)</f>
        <v>کارشناس عمران،خدمات صنعتی و ترانسپورت</v>
      </c>
      <c r="G558" s="1" t="s">
        <v>63</v>
      </c>
      <c r="H558" s="1" t="str">
        <f>VLOOKUP(Table7[[#This Row],[نام شخص کارشناس نظارت]],Table1[],3,0)</f>
        <v>کارشناس عمران نظارت</v>
      </c>
      <c r="I558" s="1">
        <f>COUNTIF(Table2[کد سیستم],Table7[[#This Row],[کد سیستم]])</f>
        <v>1</v>
      </c>
    </row>
    <row r="559" spans="1:9" x14ac:dyDescent="0.25">
      <c r="A559" s="1">
        <v>558</v>
      </c>
      <c r="B559" s="1" t="s">
        <v>2660</v>
      </c>
      <c r="C559" s="1" t="s">
        <v>2660</v>
      </c>
      <c r="D559" s="1" t="s">
        <v>3983</v>
      </c>
      <c r="E559" s="1" t="s">
        <v>602</v>
      </c>
      <c r="F559" s="1" t="str">
        <f>VLOOKUP(Table7[[#This Row],[نام کارشناس دفتر فنی]],Table1[],3,0)</f>
        <v>کارشناس عمران،خدمات صنعتی و ترانسپورت</v>
      </c>
      <c r="G559" s="1" t="s">
        <v>63</v>
      </c>
      <c r="H559" s="1" t="str">
        <f>VLOOKUP(Table7[[#This Row],[نام شخص کارشناس نظارت]],Table1[],3,0)</f>
        <v>کارشناس عمران نظارت</v>
      </c>
      <c r="I559" s="1">
        <f>COUNTIF(Table2[کد سیستم],Table7[[#This Row],[کد سیستم]])</f>
        <v>1</v>
      </c>
    </row>
    <row r="560" spans="1:9" x14ac:dyDescent="0.25">
      <c r="A560" s="1">
        <v>559</v>
      </c>
      <c r="B560" s="1" t="s">
        <v>2662</v>
      </c>
      <c r="C560" s="1" t="s">
        <v>2662</v>
      </c>
      <c r="D560" s="1" t="s">
        <v>3983</v>
      </c>
      <c r="E560" s="1" t="s">
        <v>602</v>
      </c>
      <c r="F560" s="1" t="str">
        <f>VLOOKUP(Table7[[#This Row],[نام کارشناس دفتر فنی]],Table1[],3,0)</f>
        <v>کارشناس عمران،خدمات صنعتی و ترانسپورت</v>
      </c>
      <c r="G560" s="1" t="s">
        <v>63</v>
      </c>
      <c r="H560" s="1" t="str">
        <f>VLOOKUP(Table7[[#This Row],[نام شخص کارشناس نظارت]],Table1[],3,0)</f>
        <v>کارشناس عمران نظارت</v>
      </c>
      <c r="I560" s="1">
        <f>COUNTIF(Table2[کد سیستم],Table7[[#This Row],[کد سیستم]])</f>
        <v>1</v>
      </c>
    </row>
    <row r="561" spans="1:9" x14ac:dyDescent="0.25">
      <c r="A561" s="1">
        <v>560</v>
      </c>
      <c r="B561" s="1" t="s">
        <v>2664</v>
      </c>
      <c r="C561" s="1" t="s">
        <v>2664</v>
      </c>
      <c r="D561" s="1" t="s">
        <v>3983</v>
      </c>
      <c r="E561" s="1" t="s">
        <v>602</v>
      </c>
      <c r="F561" s="1" t="str">
        <f>VLOOKUP(Table7[[#This Row],[نام کارشناس دفتر فنی]],Table1[],3,0)</f>
        <v>کارشناس عمران،خدمات صنعتی و ترانسپورت</v>
      </c>
      <c r="G561" s="1" t="s">
        <v>63</v>
      </c>
      <c r="H561" s="1" t="str">
        <f>VLOOKUP(Table7[[#This Row],[نام شخص کارشناس نظارت]],Table1[],3,0)</f>
        <v>کارشناس عمران نظارت</v>
      </c>
      <c r="I561" s="1">
        <f>COUNTIF(Table2[کد سیستم],Table7[[#This Row],[کد سیستم]])</f>
        <v>1</v>
      </c>
    </row>
    <row r="562" spans="1:9" x14ac:dyDescent="0.25">
      <c r="A562" s="1">
        <v>561</v>
      </c>
      <c r="B562" s="1" t="s">
        <v>2666</v>
      </c>
      <c r="C562" s="1" t="s">
        <v>2666</v>
      </c>
      <c r="D562" s="1" t="s">
        <v>3983</v>
      </c>
      <c r="E562" s="1" t="s">
        <v>602</v>
      </c>
      <c r="F562" s="1" t="str">
        <f>VLOOKUP(Table7[[#This Row],[نام کارشناس دفتر فنی]],Table1[],3,0)</f>
        <v>کارشناس عمران،خدمات صنعتی و ترانسپورت</v>
      </c>
      <c r="G562" s="1" t="s">
        <v>63</v>
      </c>
      <c r="H562" s="1" t="str">
        <f>VLOOKUP(Table7[[#This Row],[نام شخص کارشناس نظارت]],Table1[],3,0)</f>
        <v>کارشناس عمران نظارت</v>
      </c>
      <c r="I562" s="1">
        <f>COUNTIF(Table2[کد سیستم],Table7[[#This Row],[کد سیستم]])</f>
        <v>1</v>
      </c>
    </row>
    <row r="563" spans="1:9" x14ac:dyDescent="0.25">
      <c r="A563" s="1">
        <v>562</v>
      </c>
      <c r="B563" s="1" t="s">
        <v>2668</v>
      </c>
      <c r="C563" s="1" t="s">
        <v>2668</v>
      </c>
      <c r="D563" s="1" t="s">
        <v>3983</v>
      </c>
      <c r="E563" s="1" t="s">
        <v>602</v>
      </c>
      <c r="F563" s="1" t="str">
        <f>VLOOKUP(Table7[[#This Row],[نام کارشناس دفتر فنی]],Table1[],3,0)</f>
        <v>کارشناس عمران،خدمات صنعتی و ترانسپورت</v>
      </c>
      <c r="G563" s="1" t="s">
        <v>63</v>
      </c>
      <c r="H563" s="1" t="str">
        <f>VLOOKUP(Table7[[#This Row],[نام شخص کارشناس نظارت]],Table1[],3,0)</f>
        <v>کارشناس عمران نظارت</v>
      </c>
      <c r="I563" s="1">
        <f>COUNTIF(Table2[کد سیستم],Table7[[#This Row],[کد سیستم]])</f>
        <v>1</v>
      </c>
    </row>
    <row r="564" spans="1:9" x14ac:dyDescent="0.25">
      <c r="A564" s="1">
        <v>563</v>
      </c>
      <c r="B564" s="1" t="s">
        <v>2670</v>
      </c>
      <c r="C564" s="1" t="s">
        <v>2670</v>
      </c>
      <c r="D564" s="1" t="s">
        <v>3983</v>
      </c>
      <c r="E564" s="1" t="s">
        <v>602</v>
      </c>
      <c r="F564" s="1" t="str">
        <f>VLOOKUP(Table7[[#This Row],[نام کارشناس دفتر فنی]],Table1[],3,0)</f>
        <v>کارشناس عمران،خدمات صنعتی و ترانسپورت</v>
      </c>
      <c r="G564" s="1" t="s">
        <v>63</v>
      </c>
      <c r="H564" s="1" t="str">
        <f>VLOOKUP(Table7[[#This Row],[نام شخص کارشناس نظارت]],Table1[],3,0)</f>
        <v>کارشناس عمران نظارت</v>
      </c>
      <c r="I564" s="1">
        <f>COUNTIF(Table2[کد سیستم],Table7[[#This Row],[کد سیستم]])</f>
        <v>1</v>
      </c>
    </row>
    <row r="565" spans="1:9" x14ac:dyDescent="0.25">
      <c r="A565" s="1">
        <v>564</v>
      </c>
      <c r="B565" s="1" t="s">
        <v>2672</v>
      </c>
      <c r="C565" s="1" t="s">
        <v>2672</v>
      </c>
      <c r="D565" s="1" t="s">
        <v>3983</v>
      </c>
      <c r="E565" s="1" t="s">
        <v>602</v>
      </c>
      <c r="F565" s="1" t="str">
        <f>VLOOKUP(Table7[[#This Row],[نام کارشناس دفتر فنی]],Table1[],3,0)</f>
        <v>کارشناس عمران،خدمات صنعتی و ترانسپورت</v>
      </c>
      <c r="G565" s="1" t="s">
        <v>63</v>
      </c>
      <c r="H565" s="1" t="str">
        <f>VLOOKUP(Table7[[#This Row],[نام شخص کارشناس نظارت]],Table1[],3,0)</f>
        <v>کارشناس عمران نظارت</v>
      </c>
      <c r="I565" s="1">
        <f>COUNTIF(Table2[کد سیستم],Table7[[#This Row],[کد سیستم]])</f>
        <v>1</v>
      </c>
    </row>
    <row r="566" spans="1:9" x14ac:dyDescent="0.25">
      <c r="A566" s="1">
        <v>565</v>
      </c>
      <c r="B566" s="1" t="s">
        <v>2674</v>
      </c>
      <c r="C566" s="1">
        <v>1360</v>
      </c>
      <c r="D566" s="1" t="s">
        <v>3983</v>
      </c>
      <c r="E566" s="1" t="s">
        <v>602</v>
      </c>
      <c r="F566" s="1" t="str">
        <f>VLOOKUP(Table7[[#This Row],[نام کارشناس دفتر فنی]],Table1[],3,0)</f>
        <v>کارشناس عمران،خدمات صنعتی و ترانسپورت</v>
      </c>
      <c r="G566" s="1" t="s">
        <v>63</v>
      </c>
      <c r="H566" s="1" t="str">
        <f>VLOOKUP(Table7[[#This Row],[نام شخص کارشناس نظارت]],Table1[],3,0)</f>
        <v>کارشناس عمران نظارت</v>
      </c>
      <c r="I566" s="1">
        <f>COUNTIF(Table2[کد سیستم],Table7[[#This Row],[کد سیستم]])</f>
        <v>1</v>
      </c>
    </row>
    <row r="567" spans="1:9" x14ac:dyDescent="0.25">
      <c r="A567" s="1">
        <v>566</v>
      </c>
      <c r="B567" s="1" t="s">
        <v>2676</v>
      </c>
      <c r="C567" s="1" t="s">
        <v>2676</v>
      </c>
      <c r="D567" s="1" t="s">
        <v>3983</v>
      </c>
      <c r="E567" s="1" t="s">
        <v>602</v>
      </c>
      <c r="F567" s="1" t="str">
        <f>VLOOKUP(Table7[[#This Row],[نام کارشناس دفتر فنی]],Table1[],3,0)</f>
        <v>کارشناس عمران،خدمات صنعتی و ترانسپورت</v>
      </c>
      <c r="G567" s="1" t="s">
        <v>63</v>
      </c>
      <c r="H567" s="1" t="str">
        <f>VLOOKUP(Table7[[#This Row],[نام شخص کارشناس نظارت]],Table1[],3,0)</f>
        <v>کارشناس عمران نظارت</v>
      </c>
      <c r="I567" s="1">
        <f>COUNTIF(Table2[کد سیستم],Table7[[#This Row],[کد سیستم]])</f>
        <v>1</v>
      </c>
    </row>
    <row r="568" spans="1:9" x14ac:dyDescent="0.25">
      <c r="A568" s="1">
        <v>567</v>
      </c>
      <c r="B568" s="1" t="s">
        <v>2678</v>
      </c>
      <c r="C568" s="1" t="s">
        <v>2678</v>
      </c>
      <c r="D568" s="1" t="s">
        <v>3983</v>
      </c>
      <c r="E568" s="1" t="s">
        <v>602</v>
      </c>
      <c r="F568" s="1" t="str">
        <f>VLOOKUP(Table7[[#This Row],[نام کارشناس دفتر فنی]],Table1[],3,0)</f>
        <v>کارشناس عمران،خدمات صنعتی و ترانسپورت</v>
      </c>
      <c r="G568" s="1" t="s">
        <v>63</v>
      </c>
      <c r="H568" s="1" t="str">
        <f>VLOOKUP(Table7[[#This Row],[نام شخص کارشناس نظارت]],Table1[],3,0)</f>
        <v>کارشناس عمران نظارت</v>
      </c>
      <c r="I568" s="1">
        <f>COUNTIF(Table2[کد سیستم],Table7[[#This Row],[کد سیستم]])</f>
        <v>1</v>
      </c>
    </row>
    <row r="569" spans="1:9" x14ac:dyDescent="0.25">
      <c r="A569" s="1">
        <v>568</v>
      </c>
      <c r="B569" s="1" t="s">
        <v>2680</v>
      </c>
      <c r="C569" s="1" t="s">
        <v>2680</v>
      </c>
      <c r="D569" s="1" t="s">
        <v>3983</v>
      </c>
      <c r="E569" s="1" t="s">
        <v>602</v>
      </c>
      <c r="F569" s="1" t="str">
        <f>VLOOKUP(Table7[[#This Row],[نام کارشناس دفتر فنی]],Table1[],3,0)</f>
        <v>کارشناس عمران،خدمات صنعتی و ترانسپورت</v>
      </c>
      <c r="G569" s="1" t="s">
        <v>63</v>
      </c>
      <c r="H569" s="1" t="str">
        <f>VLOOKUP(Table7[[#This Row],[نام شخص کارشناس نظارت]],Table1[],3,0)</f>
        <v>کارشناس عمران نظارت</v>
      </c>
      <c r="I569" s="1">
        <f>COUNTIF(Table2[کد سیستم],Table7[[#This Row],[کد سیستم]])</f>
        <v>1</v>
      </c>
    </row>
    <row r="570" spans="1:9" x14ac:dyDescent="0.25">
      <c r="A570" s="1">
        <v>569</v>
      </c>
      <c r="B570" s="1" t="s">
        <v>2682</v>
      </c>
      <c r="C570" s="1" t="s">
        <v>2682</v>
      </c>
      <c r="D570" s="1" t="s">
        <v>3983</v>
      </c>
      <c r="E570" s="1" t="s">
        <v>602</v>
      </c>
      <c r="F570" s="1" t="str">
        <f>VLOOKUP(Table7[[#This Row],[نام کارشناس دفتر فنی]],Table1[],3,0)</f>
        <v>کارشناس عمران،خدمات صنعتی و ترانسپورت</v>
      </c>
      <c r="G570" s="1" t="s">
        <v>63</v>
      </c>
      <c r="H570" s="1" t="str">
        <f>VLOOKUP(Table7[[#This Row],[نام شخص کارشناس نظارت]],Table1[],3,0)</f>
        <v>کارشناس عمران نظارت</v>
      </c>
      <c r="I570" s="1">
        <f>COUNTIF(Table2[کد سیستم],Table7[[#This Row],[کد سیستم]])</f>
        <v>1</v>
      </c>
    </row>
    <row r="571" spans="1:9" x14ac:dyDescent="0.25">
      <c r="A571" s="1">
        <v>570</v>
      </c>
      <c r="B571" s="1" t="s">
        <v>2684</v>
      </c>
      <c r="C571" s="1" t="s">
        <v>2684</v>
      </c>
      <c r="D571" s="1" t="s">
        <v>3983</v>
      </c>
      <c r="E571" s="1" t="s">
        <v>602</v>
      </c>
      <c r="F571" s="1" t="str">
        <f>VLOOKUP(Table7[[#This Row],[نام کارشناس دفتر فنی]],Table1[],3,0)</f>
        <v>کارشناس عمران،خدمات صنعتی و ترانسپورت</v>
      </c>
      <c r="G571" s="1" t="s">
        <v>63</v>
      </c>
      <c r="H571" s="1" t="str">
        <f>VLOOKUP(Table7[[#This Row],[نام شخص کارشناس نظارت]],Table1[],3,0)</f>
        <v>کارشناس عمران نظارت</v>
      </c>
      <c r="I571" s="1">
        <f>COUNTIF(Table2[کد سیستم],Table7[[#This Row],[کد سیستم]])</f>
        <v>1</v>
      </c>
    </row>
    <row r="572" spans="1:9" x14ac:dyDescent="0.25">
      <c r="A572" s="1">
        <v>571</v>
      </c>
      <c r="B572" s="1" t="s">
        <v>2686</v>
      </c>
      <c r="C572" s="1" t="s">
        <v>2686</v>
      </c>
      <c r="D572" s="1" t="s">
        <v>3983</v>
      </c>
      <c r="E572" s="1" t="s">
        <v>602</v>
      </c>
      <c r="F572" s="1" t="str">
        <f>VLOOKUP(Table7[[#This Row],[نام کارشناس دفتر فنی]],Table1[],3,0)</f>
        <v>کارشناس عمران،خدمات صنعتی و ترانسپورت</v>
      </c>
      <c r="G572" s="1" t="s">
        <v>63</v>
      </c>
      <c r="H572" s="1" t="str">
        <f>VLOOKUP(Table7[[#This Row],[نام شخص کارشناس نظارت]],Table1[],3,0)</f>
        <v>کارشناس عمران نظارت</v>
      </c>
      <c r="I572" s="1">
        <f>COUNTIF(Table2[کد سیستم],Table7[[#This Row],[کد سیستم]])</f>
        <v>1</v>
      </c>
    </row>
    <row r="573" spans="1:9" x14ac:dyDescent="0.25">
      <c r="A573" s="1">
        <v>572</v>
      </c>
      <c r="B573" s="1" t="s">
        <v>2688</v>
      </c>
      <c r="C573" s="1">
        <v>1370</v>
      </c>
      <c r="D573" s="1" t="s">
        <v>3983</v>
      </c>
      <c r="E573" s="1" t="s">
        <v>602</v>
      </c>
      <c r="F573" s="1" t="str">
        <f>VLOOKUP(Table7[[#This Row],[نام کارشناس دفتر فنی]],Table1[],3,0)</f>
        <v>کارشناس عمران،خدمات صنعتی و ترانسپورت</v>
      </c>
      <c r="G573" s="1" t="s">
        <v>63</v>
      </c>
      <c r="H573" s="1" t="str">
        <f>VLOOKUP(Table7[[#This Row],[نام شخص کارشناس نظارت]],Table1[],3,0)</f>
        <v>کارشناس عمران نظارت</v>
      </c>
      <c r="I573" s="1">
        <f>COUNTIF(Table2[کد سیستم],Table7[[#This Row],[کد سیستم]])</f>
        <v>1</v>
      </c>
    </row>
    <row r="574" spans="1:9" x14ac:dyDescent="0.25">
      <c r="A574" s="1">
        <v>573</v>
      </c>
      <c r="B574" s="1" t="s">
        <v>2690</v>
      </c>
      <c r="C574" s="1" t="s">
        <v>2690</v>
      </c>
      <c r="D574" s="1" t="s">
        <v>3983</v>
      </c>
      <c r="E574" s="1" t="s">
        <v>602</v>
      </c>
      <c r="F574" s="1" t="str">
        <f>VLOOKUP(Table7[[#This Row],[نام کارشناس دفتر فنی]],Table1[],3,0)</f>
        <v>کارشناس عمران،خدمات صنعتی و ترانسپورت</v>
      </c>
      <c r="G574" s="1" t="s">
        <v>63</v>
      </c>
      <c r="H574" s="1" t="str">
        <f>VLOOKUP(Table7[[#This Row],[نام شخص کارشناس نظارت]],Table1[],3,0)</f>
        <v>کارشناس عمران نظارت</v>
      </c>
      <c r="I574" s="1">
        <f>COUNTIF(Table2[کد سیستم],Table7[[#This Row],[کد سیستم]])</f>
        <v>1</v>
      </c>
    </row>
    <row r="575" spans="1:9" x14ac:dyDescent="0.25">
      <c r="A575" s="1">
        <v>574</v>
      </c>
      <c r="B575" s="1" t="s">
        <v>2692</v>
      </c>
      <c r="C575" s="1">
        <v>1380</v>
      </c>
      <c r="D575" s="1" t="s">
        <v>3983</v>
      </c>
      <c r="E575" s="1" t="s">
        <v>602</v>
      </c>
      <c r="F575" s="1" t="str">
        <f>VLOOKUP(Table7[[#This Row],[نام کارشناس دفتر فنی]],Table1[],3,0)</f>
        <v>کارشناس عمران،خدمات صنعتی و ترانسپورت</v>
      </c>
      <c r="G575" s="1" t="s">
        <v>63</v>
      </c>
      <c r="H575" s="1" t="str">
        <f>VLOOKUP(Table7[[#This Row],[نام شخص کارشناس نظارت]],Table1[],3,0)</f>
        <v>کارشناس عمران نظارت</v>
      </c>
      <c r="I575" s="1">
        <f>COUNTIF(Table2[کد سیستم],Table7[[#This Row],[کد سیستم]])</f>
        <v>1</v>
      </c>
    </row>
    <row r="576" spans="1:9" x14ac:dyDescent="0.25">
      <c r="A576" s="1">
        <v>575</v>
      </c>
      <c r="B576" s="1" t="s">
        <v>2694</v>
      </c>
      <c r="C576" s="1">
        <v>1390</v>
      </c>
      <c r="D576" s="1" t="s">
        <v>3983</v>
      </c>
      <c r="E576" s="1" t="s">
        <v>602</v>
      </c>
      <c r="F576" s="1" t="str">
        <f>VLOOKUP(Table7[[#This Row],[نام کارشناس دفتر فنی]],Table1[],3,0)</f>
        <v>کارشناس عمران،خدمات صنعتی و ترانسپورت</v>
      </c>
      <c r="G576" s="1" t="s">
        <v>63</v>
      </c>
      <c r="H576" s="1" t="str">
        <f>VLOOKUP(Table7[[#This Row],[نام شخص کارشناس نظارت]],Table1[],3,0)</f>
        <v>کارشناس عمران نظارت</v>
      </c>
      <c r="I576" s="1">
        <f>COUNTIF(Table2[کد سیستم],Table7[[#This Row],[کد سیستم]])</f>
        <v>1</v>
      </c>
    </row>
    <row r="577" spans="1:9" x14ac:dyDescent="0.25">
      <c r="A577" s="1">
        <v>576</v>
      </c>
      <c r="B577" s="1" t="s">
        <v>2696</v>
      </c>
      <c r="C577" s="1" t="s">
        <v>2696</v>
      </c>
      <c r="D577" s="1" t="s">
        <v>3983</v>
      </c>
      <c r="E577" s="1" t="s">
        <v>602</v>
      </c>
      <c r="F577" s="1" t="str">
        <f>VLOOKUP(Table7[[#This Row],[نام کارشناس دفتر فنی]],Table1[],3,0)</f>
        <v>کارشناس عمران،خدمات صنعتی و ترانسپورت</v>
      </c>
      <c r="G577" s="1" t="s">
        <v>63</v>
      </c>
      <c r="H577" s="1" t="str">
        <f>VLOOKUP(Table7[[#This Row],[نام شخص کارشناس نظارت]],Table1[],3,0)</f>
        <v>کارشناس عمران نظارت</v>
      </c>
      <c r="I577" s="1">
        <f>COUNTIF(Table2[کد سیستم],Table7[[#This Row],[کد سیستم]])</f>
        <v>1</v>
      </c>
    </row>
    <row r="578" spans="1:9" x14ac:dyDescent="0.25">
      <c r="A578" s="1">
        <v>577</v>
      </c>
      <c r="B578" s="1" t="s">
        <v>2698</v>
      </c>
      <c r="C578" s="1" t="s">
        <v>2698</v>
      </c>
      <c r="D578" s="1" t="s">
        <v>3983</v>
      </c>
      <c r="E578" s="1" t="s">
        <v>602</v>
      </c>
      <c r="F578" s="1" t="str">
        <f>VLOOKUP(Table7[[#This Row],[نام کارشناس دفتر فنی]],Table1[],3,0)</f>
        <v>کارشناس عمران،خدمات صنعتی و ترانسپورت</v>
      </c>
      <c r="G578" s="1" t="s">
        <v>63</v>
      </c>
      <c r="H578" s="1" t="str">
        <f>VLOOKUP(Table7[[#This Row],[نام شخص کارشناس نظارت]],Table1[],3,0)</f>
        <v>کارشناس عمران نظارت</v>
      </c>
      <c r="I578" s="1">
        <f>COUNTIF(Table2[کد سیستم],Table7[[#This Row],[کد سیستم]])</f>
        <v>1</v>
      </c>
    </row>
    <row r="579" spans="1:9" x14ac:dyDescent="0.25">
      <c r="A579" s="1">
        <v>578</v>
      </c>
      <c r="B579" s="1" t="s">
        <v>2700</v>
      </c>
      <c r="C579" s="1" t="s">
        <v>2700</v>
      </c>
      <c r="D579" s="1" t="s">
        <v>3983</v>
      </c>
      <c r="E579" s="1" t="s">
        <v>602</v>
      </c>
      <c r="F579" s="1" t="str">
        <f>VLOOKUP(Table7[[#This Row],[نام کارشناس دفتر فنی]],Table1[],3,0)</f>
        <v>کارشناس عمران،خدمات صنعتی و ترانسپورت</v>
      </c>
      <c r="G579" s="1" t="s">
        <v>63</v>
      </c>
      <c r="H579" s="1" t="str">
        <f>VLOOKUP(Table7[[#This Row],[نام شخص کارشناس نظارت]],Table1[],3,0)</f>
        <v>کارشناس عمران نظارت</v>
      </c>
      <c r="I579" s="1">
        <f>COUNTIF(Table2[کد سیستم],Table7[[#This Row],[کد سیستم]])</f>
        <v>1</v>
      </c>
    </row>
    <row r="580" spans="1:9" x14ac:dyDescent="0.25">
      <c r="A580" s="1">
        <v>579</v>
      </c>
      <c r="B580" s="1" t="s">
        <v>2702</v>
      </c>
      <c r="C580" s="1" t="s">
        <v>2702</v>
      </c>
      <c r="D580" s="1" t="s">
        <v>3983</v>
      </c>
      <c r="E580" s="1" t="s">
        <v>602</v>
      </c>
      <c r="F580" s="1" t="str">
        <f>VLOOKUP(Table7[[#This Row],[نام کارشناس دفتر فنی]],Table1[],3,0)</f>
        <v>کارشناس عمران،خدمات صنعتی و ترانسپورت</v>
      </c>
      <c r="G580" s="1" t="s">
        <v>63</v>
      </c>
      <c r="H580" s="1" t="str">
        <f>VLOOKUP(Table7[[#This Row],[نام شخص کارشناس نظارت]],Table1[],3,0)</f>
        <v>کارشناس عمران نظارت</v>
      </c>
      <c r="I580" s="1">
        <f>COUNTIF(Table2[کد سیستم],Table7[[#This Row],[کد سیستم]])</f>
        <v>1</v>
      </c>
    </row>
    <row r="581" spans="1:9" x14ac:dyDescent="0.25">
      <c r="A581" s="1">
        <v>580</v>
      </c>
      <c r="B581" s="1" t="s">
        <v>2704</v>
      </c>
      <c r="C581" s="1">
        <v>1400</v>
      </c>
      <c r="D581" s="1" t="s">
        <v>3983</v>
      </c>
      <c r="E581" s="1" t="s">
        <v>602</v>
      </c>
      <c r="F581" s="1" t="str">
        <f>VLOOKUP(Table7[[#This Row],[نام کارشناس دفتر فنی]],Table1[],3,0)</f>
        <v>کارشناس عمران،خدمات صنعتی و ترانسپورت</v>
      </c>
      <c r="G581" s="1" t="s">
        <v>63</v>
      </c>
      <c r="H581" s="1" t="str">
        <f>VLOOKUP(Table7[[#This Row],[نام شخص کارشناس نظارت]],Table1[],3,0)</f>
        <v>کارشناس عمران نظارت</v>
      </c>
      <c r="I581" s="1">
        <f>COUNTIF(Table2[کد سیستم],Table7[[#This Row],[کد سیستم]])</f>
        <v>1</v>
      </c>
    </row>
    <row r="582" spans="1:9" x14ac:dyDescent="0.25">
      <c r="A582" s="1">
        <v>581</v>
      </c>
      <c r="B582" s="1" t="s">
        <v>2706</v>
      </c>
      <c r="C582" s="1" t="s">
        <v>2706</v>
      </c>
      <c r="D582" s="1" t="s">
        <v>3983</v>
      </c>
      <c r="E582" s="1" t="s">
        <v>602</v>
      </c>
      <c r="F582" s="1" t="str">
        <f>VLOOKUP(Table7[[#This Row],[نام کارشناس دفتر فنی]],Table1[],3,0)</f>
        <v>کارشناس عمران،خدمات صنعتی و ترانسپورت</v>
      </c>
      <c r="G582" s="1" t="s">
        <v>63</v>
      </c>
      <c r="H582" s="1" t="str">
        <f>VLOOKUP(Table7[[#This Row],[نام شخص کارشناس نظارت]],Table1[],3,0)</f>
        <v>کارشناس عمران نظارت</v>
      </c>
      <c r="I582" s="1">
        <f>COUNTIF(Table2[کد سیستم],Table7[[#This Row],[کد سیستم]])</f>
        <v>1</v>
      </c>
    </row>
    <row r="583" spans="1:9" x14ac:dyDescent="0.25">
      <c r="A583" s="1">
        <v>582</v>
      </c>
      <c r="B583" s="1" t="s">
        <v>2708</v>
      </c>
      <c r="C583" s="1" t="s">
        <v>2708</v>
      </c>
      <c r="D583" s="1" t="s">
        <v>3983</v>
      </c>
      <c r="E583" s="1" t="s">
        <v>602</v>
      </c>
      <c r="F583" s="1" t="str">
        <f>VLOOKUP(Table7[[#This Row],[نام کارشناس دفتر فنی]],Table1[],3,0)</f>
        <v>کارشناس عمران،خدمات صنعتی و ترانسپورت</v>
      </c>
      <c r="G583" s="1" t="s">
        <v>63</v>
      </c>
      <c r="H583" s="1" t="str">
        <f>VLOOKUP(Table7[[#This Row],[نام شخص کارشناس نظارت]],Table1[],3,0)</f>
        <v>کارشناس عمران نظارت</v>
      </c>
      <c r="I583" s="1">
        <f>COUNTIF(Table2[کد سیستم],Table7[[#This Row],[کد سیستم]])</f>
        <v>1</v>
      </c>
    </row>
    <row r="584" spans="1:9" x14ac:dyDescent="0.25">
      <c r="A584" s="1">
        <v>583</v>
      </c>
      <c r="B584" s="1" t="s">
        <v>2710</v>
      </c>
      <c r="C584" s="1" t="s">
        <v>2710</v>
      </c>
      <c r="D584" s="1" t="s">
        <v>3983</v>
      </c>
      <c r="E584" s="1" t="s">
        <v>602</v>
      </c>
      <c r="F584" s="1" t="str">
        <f>VLOOKUP(Table7[[#This Row],[نام کارشناس دفتر فنی]],Table1[],3,0)</f>
        <v>کارشناس عمران،خدمات صنعتی و ترانسپورت</v>
      </c>
      <c r="G584" s="1" t="s">
        <v>63</v>
      </c>
      <c r="H584" s="1" t="str">
        <f>VLOOKUP(Table7[[#This Row],[نام شخص کارشناس نظارت]],Table1[],3,0)</f>
        <v>کارشناس عمران نظارت</v>
      </c>
      <c r="I584" s="1">
        <f>COUNTIF(Table2[کد سیستم],Table7[[#This Row],[کد سیستم]])</f>
        <v>1</v>
      </c>
    </row>
    <row r="585" spans="1:9" x14ac:dyDescent="0.25">
      <c r="A585" s="1">
        <v>584</v>
      </c>
      <c r="B585" s="1" t="s">
        <v>2712</v>
      </c>
      <c r="C585" s="1" t="s">
        <v>2712</v>
      </c>
      <c r="D585" s="1" t="s">
        <v>3983</v>
      </c>
      <c r="E585" s="1" t="s">
        <v>602</v>
      </c>
      <c r="F585" s="1" t="str">
        <f>VLOOKUP(Table7[[#This Row],[نام کارشناس دفتر فنی]],Table1[],3,0)</f>
        <v>کارشناس عمران،خدمات صنعتی و ترانسپورت</v>
      </c>
      <c r="G585" s="1" t="s">
        <v>63</v>
      </c>
      <c r="H585" s="1" t="str">
        <f>VLOOKUP(Table7[[#This Row],[نام شخص کارشناس نظارت]],Table1[],3,0)</f>
        <v>کارشناس عمران نظارت</v>
      </c>
      <c r="I585" s="1">
        <f>COUNTIF(Table2[کد سیستم],Table7[[#This Row],[کد سیستم]])</f>
        <v>1</v>
      </c>
    </row>
    <row r="586" spans="1:9" x14ac:dyDescent="0.25">
      <c r="A586" s="1">
        <v>585</v>
      </c>
      <c r="B586" s="1" t="s">
        <v>2714</v>
      </c>
      <c r="C586" s="1" t="s">
        <v>2714</v>
      </c>
      <c r="D586" s="1" t="s">
        <v>3983</v>
      </c>
      <c r="E586" s="1" t="s">
        <v>602</v>
      </c>
      <c r="F586" s="1" t="str">
        <f>VLOOKUP(Table7[[#This Row],[نام کارشناس دفتر فنی]],Table1[],3,0)</f>
        <v>کارشناس عمران،خدمات صنعتی و ترانسپورت</v>
      </c>
      <c r="G586" s="1" t="s">
        <v>63</v>
      </c>
      <c r="H586" s="1" t="str">
        <f>VLOOKUP(Table7[[#This Row],[نام شخص کارشناس نظارت]],Table1[],3,0)</f>
        <v>کارشناس عمران نظارت</v>
      </c>
      <c r="I586" s="1">
        <f>COUNTIF(Table2[کد سیستم],Table7[[#This Row],[کد سیستم]])</f>
        <v>1</v>
      </c>
    </row>
    <row r="587" spans="1:9" x14ac:dyDescent="0.25">
      <c r="A587" s="1">
        <v>586</v>
      </c>
      <c r="B587" s="1" t="s">
        <v>2716</v>
      </c>
      <c r="C587" s="1">
        <v>150</v>
      </c>
      <c r="D587" s="1" t="s">
        <v>3983</v>
      </c>
      <c r="E587" s="1" t="s">
        <v>602</v>
      </c>
      <c r="F587" s="1" t="str">
        <f>VLOOKUP(Table7[[#This Row],[نام کارشناس دفتر فنی]],Table1[],3,0)</f>
        <v>کارشناس عمران،خدمات صنعتی و ترانسپورت</v>
      </c>
      <c r="G587" s="1" t="s">
        <v>63</v>
      </c>
      <c r="H587" s="1" t="str">
        <f>VLOOKUP(Table7[[#This Row],[نام شخص کارشناس نظارت]],Table1[],3,0)</f>
        <v>کارشناس عمران نظارت</v>
      </c>
      <c r="I587" s="1">
        <f>COUNTIF(Table2[کد سیستم],Table7[[#This Row],[کد سیستم]])</f>
        <v>1</v>
      </c>
    </row>
    <row r="588" spans="1:9" x14ac:dyDescent="0.25">
      <c r="A588" s="1">
        <v>587</v>
      </c>
      <c r="B588" s="1" t="s">
        <v>2718</v>
      </c>
      <c r="C588" s="1">
        <v>1500</v>
      </c>
      <c r="D588" s="1" t="s">
        <v>3983</v>
      </c>
      <c r="E588" s="1" t="s">
        <v>602</v>
      </c>
      <c r="F588" s="1" t="str">
        <f>VLOOKUP(Table7[[#This Row],[نام کارشناس دفتر فنی]],Table1[],3,0)</f>
        <v>کارشناس عمران،خدمات صنعتی و ترانسپورت</v>
      </c>
      <c r="G588" s="1" t="s">
        <v>63</v>
      </c>
      <c r="H588" s="1" t="str">
        <f>VLOOKUP(Table7[[#This Row],[نام شخص کارشناس نظارت]],Table1[],3,0)</f>
        <v>کارشناس عمران نظارت</v>
      </c>
      <c r="I588" s="1">
        <f>COUNTIF(Table2[کد سیستم],Table7[[#This Row],[کد سیستم]])</f>
        <v>1</v>
      </c>
    </row>
    <row r="589" spans="1:9" x14ac:dyDescent="0.25">
      <c r="A589" s="1">
        <v>588</v>
      </c>
      <c r="B589" s="1" t="s">
        <v>2720</v>
      </c>
      <c r="C589" s="1" t="s">
        <v>2720</v>
      </c>
      <c r="D589" s="1" t="s">
        <v>3983</v>
      </c>
      <c r="E589" s="1" t="s">
        <v>602</v>
      </c>
      <c r="F589" s="1" t="str">
        <f>VLOOKUP(Table7[[#This Row],[نام کارشناس دفتر فنی]],Table1[],3,0)</f>
        <v>کارشناس عمران،خدمات صنعتی و ترانسپورت</v>
      </c>
      <c r="G589" s="1" t="s">
        <v>63</v>
      </c>
      <c r="H589" s="1" t="str">
        <f>VLOOKUP(Table7[[#This Row],[نام شخص کارشناس نظارت]],Table1[],3,0)</f>
        <v>کارشناس عمران نظارت</v>
      </c>
      <c r="I589" s="1">
        <f>COUNTIF(Table2[کد سیستم],Table7[[#This Row],[کد سیستم]])</f>
        <v>1</v>
      </c>
    </row>
    <row r="590" spans="1:9" x14ac:dyDescent="0.25">
      <c r="A590" s="1">
        <v>589</v>
      </c>
      <c r="B590" s="1" t="s">
        <v>2722</v>
      </c>
      <c r="C590" s="1">
        <v>1510</v>
      </c>
      <c r="D590" s="1" t="s">
        <v>3983</v>
      </c>
      <c r="E590" s="1" t="s">
        <v>602</v>
      </c>
      <c r="F590" s="1" t="str">
        <f>VLOOKUP(Table7[[#This Row],[نام کارشناس دفتر فنی]],Table1[],3,0)</f>
        <v>کارشناس عمران،خدمات صنعتی و ترانسپورت</v>
      </c>
      <c r="G590" s="1" t="s">
        <v>63</v>
      </c>
      <c r="H590" s="1" t="str">
        <f>VLOOKUP(Table7[[#This Row],[نام شخص کارشناس نظارت]],Table1[],3,0)</f>
        <v>کارشناس عمران نظارت</v>
      </c>
      <c r="I590" s="1">
        <f>COUNTIF(Table2[کد سیستم],Table7[[#This Row],[کد سیستم]])</f>
        <v>1</v>
      </c>
    </row>
    <row r="591" spans="1:9" x14ac:dyDescent="0.25">
      <c r="A591" s="1">
        <v>590</v>
      </c>
      <c r="B591" s="1" t="s">
        <v>2724</v>
      </c>
      <c r="C591" s="1" t="s">
        <v>2724</v>
      </c>
      <c r="D591" s="1" t="s">
        <v>3983</v>
      </c>
      <c r="E591" s="1" t="s">
        <v>602</v>
      </c>
      <c r="F591" s="1" t="str">
        <f>VLOOKUP(Table7[[#This Row],[نام کارشناس دفتر فنی]],Table1[],3,0)</f>
        <v>کارشناس عمران،خدمات صنعتی و ترانسپورت</v>
      </c>
      <c r="G591" s="1" t="s">
        <v>63</v>
      </c>
      <c r="H591" s="1" t="str">
        <f>VLOOKUP(Table7[[#This Row],[نام شخص کارشناس نظارت]],Table1[],3,0)</f>
        <v>کارشناس عمران نظارت</v>
      </c>
      <c r="I591" s="1">
        <f>COUNTIF(Table2[کد سیستم],Table7[[#This Row],[کد سیستم]])</f>
        <v>1</v>
      </c>
    </row>
    <row r="592" spans="1:9" x14ac:dyDescent="0.25">
      <c r="A592" s="1">
        <v>591</v>
      </c>
      <c r="B592" s="1" t="s">
        <v>2726</v>
      </c>
      <c r="C592" s="1" t="s">
        <v>2726</v>
      </c>
      <c r="D592" s="1" t="s">
        <v>3983</v>
      </c>
      <c r="E592" s="1" t="s">
        <v>602</v>
      </c>
      <c r="F592" s="1" t="str">
        <f>VLOOKUP(Table7[[#This Row],[نام کارشناس دفتر فنی]],Table1[],3,0)</f>
        <v>کارشناس عمران،خدمات صنعتی و ترانسپورت</v>
      </c>
      <c r="G592" s="1" t="s">
        <v>63</v>
      </c>
      <c r="H592" s="1" t="str">
        <f>VLOOKUP(Table7[[#This Row],[نام شخص کارشناس نظارت]],Table1[],3,0)</f>
        <v>کارشناس عمران نظارت</v>
      </c>
      <c r="I592" s="1">
        <f>COUNTIF(Table2[کد سیستم],Table7[[#This Row],[کد سیستم]])</f>
        <v>1</v>
      </c>
    </row>
    <row r="593" spans="1:9" x14ac:dyDescent="0.25">
      <c r="A593" s="1">
        <v>592</v>
      </c>
      <c r="B593" s="1" t="s">
        <v>2728</v>
      </c>
      <c r="C593" s="1" t="s">
        <v>2728</v>
      </c>
      <c r="D593" s="1" t="s">
        <v>3983</v>
      </c>
      <c r="E593" s="1" t="s">
        <v>602</v>
      </c>
      <c r="F593" s="1" t="str">
        <f>VLOOKUP(Table7[[#This Row],[نام کارشناس دفتر فنی]],Table1[],3,0)</f>
        <v>کارشناس عمران،خدمات صنعتی و ترانسپورت</v>
      </c>
      <c r="G593" s="1" t="s">
        <v>63</v>
      </c>
      <c r="H593" s="1" t="str">
        <f>VLOOKUP(Table7[[#This Row],[نام شخص کارشناس نظارت]],Table1[],3,0)</f>
        <v>کارشناس عمران نظارت</v>
      </c>
      <c r="I593" s="1">
        <f>COUNTIF(Table2[کد سیستم],Table7[[#This Row],[کد سیستم]])</f>
        <v>1</v>
      </c>
    </row>
    <row r="594" spans="1:9" x14ac:dyDescent="0.25">
      <c r="A594" s="1">
        <v>593</v>
      </c>
      <c r="B594" s="1" t="s">
        <v>2730</v>
      </c>
      <c r="C594" s="1" t="s">
        <v>2730</v>
      </c>
      <c r="D594" s="1" t="s">
        <v>3983</v>
      </c>
      <c r="E594" s="1" t="s">
        <v>602</v>
      </c>
      <c r="F594" s="1" t="str">
        <f>VLOOKUP(Table7[[#This Row],[نام کارشناس دفتر فنی]],Table1[],3,0)</f>
        <v>کارشناس عمران،خدمات صنعتی و ترانسپورت</v>
      </c>
      <c r="G594" s="1" t="s">
        <v>63</v>
      </c>
      <c r="H594" s="1" t="str">
        <f>VLOOKUP(Table7[[#This Row],[نام شخص کارشناس نظارت]],Table1[],3,0)</f>
        <v>کارشناس عمران نظارت</v>
      </c>
      <c r="I594" s="1">
        <f>COUNTIF(Table2[کد سیستم],Table7[[#This Row],[کد سیستم]])</f>
        <v>1</v>
      </c>
    </row>
    <row r="595" spans="1:9" x14ac:dyDescent="0.25">
      <c r="A595" s="1">
        <v>594</v>
      </c>
      <c r="B595" s="1" t="s">
        <v>2732</v>
      </c>
      <c r="C595" s="1" t="s">
        <v>2732</v>
      </c>
      <c r="D595" s="1" t="s">
        <v>3983</v>
      </c>
      <c r="E595" s="1" t="s">
        <v>602</v>
      </c>
      <c r="F595" s="1" t="str">
        <f>VLOOKUP(Table7[[#This Row],[نام کارشناس دفتر فنی]],Table1[],3,0)</f>
        <v>کارشناس عمران،خدمات صنعتی و ترانسپورت</v>
      </c>
      <c r="G595" s="1" t="s">
        <v>63</v>
      </c>
      <c r="H595" s="1" t="str">
        <f>VLOOKUP(Table7[[#This Row],[نام شخص کارشناس نظارت]],Table1[],3,0)</f>
        <v>کارشناس عمران نظارت</v>
      </c>
      <c r="I595" s="1">
        <f>COUNTIF(Table2[کد سیستم],Table7[[#This Row],[کد سیستم]])</f>
        <v>1</v>
      </c>
    </row>
    <row r="596" spans="1:9" x14ac:dyDescent="0.25">
      <c r="A596" s="1">
        <v>595</v>
      </c>
      <c r="B596" s="1" t="s">
        <v>2734</v>
      </c>
      <c r="C596" s="1" t="s">
        <v>2734</v>
      </c>
      <c r="D596" s="1" t="s">
        <v>3983</v>
      </c>
      <c r="E596" s="1" t="s">
        <v>602</v>
      </c>
      <c r="F596" s="1" t="str">
        <f>VLOOKUP(Table7[[#This Row],[نام کارشناس دفتر فنی]],Table1[],3,0)</f>
        <v>کارشناس عمران،خدمات صنعتی و ترانسپورت</v>
      </c>
      <c r="G596" s="1" t="s">
        <v>63</v>
      </c>
      <c r="H596" s="1" t="str">
        <f>VLOOKUP(Table7[[#This Row],[نام شخص کارشناس نظارت]],Table1[],3,0)</f>
        <v>کارشناس عمران نظارت</v>
      </c>
      <c r="I596" s="1">
        <f>COUNTIF(Table2[کد سیستم],Table7[[#This Row],[کد سیستم]])</f>
        <v>1</v>
      </c>
    </row>
    <row r="597" spans="1:9" x14ac:dyDescent="0.25">
      <c r="A597" s="1">
        <v>596</v>
      </c>
      <c r="B597" s="1" t="s">
        <v>2736</v>
      </c>
      <c r="C597" s="1" t="s">
        <v>2736</v>
      </c>
      <c r="D597" s="1" t="s">
        <v>3983</v>
      </c>
      <c r="E597" s="1" t="s">
        <v>602</v>
      </c>
      <c r="F597" s="1" t="str">
        <f>VLOOKUP(Table7[[#This Row],[نام کارشناس دفتر فنی]],Table1[],3,0)</f>
        <v>کارشناس عمران،خدمات صنعتی و ترانسپورت</v>
      </c>
      <c r="G597" s="1" t="s">
        <v>63</v>
      </c>
      <c r="H597" s="1" t="str">
        <f>VLOOKUP(Table7[[#This Row],[نام شخص کارشناس نظارت]],Table1[],3,0)</f>
        <v>کارشناس عمران نظارت</v>
      </c>
      <c r="I597" s="1">
        <f>COUNTIF(Table2[کد سیستم],Table7[[#This Row],[کد سیستم]])</f>
        <v>1</v>
      </c>
    </row>
    <row r="598" spans="1:9" x14ac:dyDescent="0.25">
      <c r="A598" s="1">
        <v>597</v>
      </c>
      <c r="B598" s="1" t="s">
        <v>2738</v>
      </c>
      <c r="C598" s="1" t="s">
        <v>2738</v>
      </c>
      <c r="D598" s="1" t="s">
        <v>3983</v>
      </c>
      <c r="E598" s="1" t="s">
        <v>602</v>
      </c>
      <c r="F598" s="1" t="str">
        <f>VLOOKUP(Table7[[#This Row],[نام کارشناس دفتر فنی]],Table1[],3,0)</f>
        <v>کارشناس عمران،خدمات صنعتی و ترانسپورت</v>
      </c>
      <c r="G598" s="1" t="s">
        <v>63</v>
      </c>
      <c r="H598" s="1" t="str">
        <f>VLOOKUP(Table7[[#This Row],[نام شخص کارشناس نظارت]],Table1[],3,0)</f>
        <v>کارشناس عمران نظارت</v>
      </c>
      <c r="I598" s="1">
        <f>COUNTIF(Table2[کد سیستم],Table7[[#This Row],[کد سیستم]])</f>
        <v>1</v>
      </c>
    </row>
    <row r="599" spans="1:9" x14ac:dyDescent="0.25">
      <c r="A599" s="1">
        <v>598</v>
      </c>
      <c r="B599" s="1" t="s">
        <v>2740</v>
      </c>
      <c r="C599" s="1" t="s">
        <v>2740</v>
      </c>
      <c r="D599" s="1" t="s">
        <v>3983</v>
      </c>
      <c r="E599" s="1" t="s">
        <v>602</v>
      </c>
      <c r="F599" s="1" t="str">
        <f>VLOOKUP(Table7[[#This Row],[نام کارشناس دفتر فنی]],Table1[],3,0)</f>
        <v>کارشناس عمران،خدمات صنعتی و ترانسپورت</v>
      </c>
      <c r="G599" s="1" t="s">
        <v>63</v>
      </c>
      <c r="H599" s="1" t="str">
        <f>VLOOKUP(Table7[[#This Row],[نام شخص کارشناس نظارت]],Table1[],3,0)</f>
        <v>کارشناس عمران نظارت</v>
      </c>
      <c r="I599" s="1">
        <f>COUNTIF(Table2[کد سیستم],Table7[[#This Row],[کد سیستم]])</f>
        <v>1</v>
      </c>
    </row>
    <row r="600" spans="1:9" x14ac:dyDescent="0.25">
      <c r="A600" s="1">
        <v>599</v>
      </c>
      <c r="B600" s="1" t="s">
        <v>2742</v>
      </c>
      <c r="C600" s="1" t="s">
        <v>2742</v>
      </c>
      <c r="D600" s="1" t="s">
        <v>3983</v>
      </c>
      <c r="E600" s="1" t="s">
        <v>602</v>
      </c>
      <c r="F600" s="1" t="str">
        <f>VLOOKUP(Table7[[#This Row],[نام کارشناس دفتر فنی]],Table1[],3,0)</f>
        <v>کارشناس عمران،خدمات صنعتی و ترانسپورت</v>
      </c>
      <c r="G600" s="1" t="s">
        <v>63</v>
      </c>
      <c r="H600" s="1" t="str">
        <f>VLOOKUP(Table7[[#This Row],[نام شخص کارشناس نظارت]],Table1[],3,0)</f>
        <v>کارشناس عمران نظارت</v>
      </c>
      <c r="I600" s="1">
        <f>COUNTIF(Table2[کد سیستم],Table7[[#This Row],[کد سیستم]])</f>
        <v>1</v>
      </c>
    </row>
    <row r="601" spans="1:9" x14ac:dyDescent="0.25">
      <c r="A601" s="1">
        <v>600</v>
      </c>
      <c r="B601" s="1" t="s">
        <v>2744</v>
      </c>
      <c r="C601" s="1" t="s">
        <v>2744</v>
      </c>
      <c r="D601" s="1" t="s">
        <v>3983</v>
      </c>
      <c r="E601" s="1" t="s">
        <v>602</v>
      </c>
      <c r="F601" s="1" t="str">
        <f>VLOOKUP(Table7[[#This Row],[نام کارشناس دفتر فنی]],Table1[],3,0)</f>
        <v>کارشناس عمران،خدمات صنعتی و ترانسپورت</v>
      </c>
      <c r="G601" s="1" t="s">
        <v>63</v>
      </c>
      <c r="H601" s="1" t="str">
        <f>VLOOKUP(Table7[[#This Row],[نام شخص کارشناس نظارت]],Table1[],3,0)</f>
        <v>کارشناس عمران نظارت</v>
      </c>
      <c r="I601" s="1">
        <f>COUNTIF(Table2[کد سیستم],Table7[[#This Row],[کد سیستم]])</f>
        <v>1</v>
      </c>
    </row>
    <row r="602" spans="1:9" x14ac:dyDescent="0.25">
      <c r="A602" s="1">
        <v>601</v>
      </c>
      <c r="B602" s="1" t="s">
        <v>2746</v>
      </c>
      <c r="C602" s="1" t="s">
        <v>2746</v>
      </c>
      <c r="D602" s="1" t="s">
        <v>3983</v>
      </c>
      <c r="E602" s="1" t="s">
        <v>602</v>
      </c>
      <c r="F602" s="1" t="str">
        <f>VLOOKUP(Table7[[#This Row],[نام کارشناس دفتر فنی]],Table1[],3,0)</f>
        <v>کارشناس عمران،خدمات صنعتی و ترانسپورت</v>
      </c>
      <c r="G602" s="1" t="s">
        <v>63</v>
      </c>
      <c r="H602" s="1" t="str">
        <f>VLOOKUP(Table7[[#This Row],[نام شخص کارشناس نظارت]],Table1[],3,0)</f>
        <v>کارشناس عمران نظارت</v>
      </c>
      <c r="I602" s="1">
        <f>COUNTIF(Table2[کد سیستم],Table7[[#This Row],[کد سیستم]])</f>
        <v>1</v>
      </c>
    </row>
    <row r="603" spans="1:9" x14ac:dyDescent="0.25">
      <c r="A603" s="1">
        <v>602</v>
      </c>
      <c r="B603" s="1" t="s">
        <v>2748</v>
      </c>
      <c r="C603" s="1" t="s">
        <v>2748</v>
      </c>
      <c r="D603" s="1" t="s">
        <v>3983</v>
      </c>
      <c r="E603" s="1" t="s">
        <v>602</v>
      </c>
      <c r="F603" s="1" t="str">
        <f>VLOOKUP(Table7[[#This Row],[نام کارشناس دفتر فنی]],Table1[],3,0)</f>
        <v>کارشناس عمران،خدمات صنعتی و ترانسپورت</v>
      </c>
      <c r="G603" s="1" t="s">
        <v>63</v>
      </c>
      <c r="H603" s="1" t="str">
        <f>VLOOKUP(Table7[[#This Row],[نام شخص کارشناس نظارت]],Table1[],3,0)</f>
        <v>کارشناس عمران نظارت</v>
      </c>
      <c r="I603" s="1">
        <f>COUNTIF(Table2[کد سیستم],Table7[[#This Row],[کد سیستم]])</f>
        <v>1</v>
      </c>
    </row>
    <row r="604" spans="1:9" x14ac:dyDescent="0.25">
      <c r="A604" s="1">
        <v>603</v>
      </c>
      <c r="B604" s="1" t="s">
        <v>2750</v>
      </c>
      <c r="C604" s="1" t="s">
        <v>2750</v>
      </c>
      <c r="D604" s="1" t="s">
        <v>3983</v>
      </c>
      <c r="E604" s="1" t="s">
        <v>602</v>
      </c>
      <c r="F604" s="1" t="str">
        <f>VLOOKUP(Table7[[#This Row],[نام کارشناس دفتر فنی]],Table1[],3,0)</f>
        <v>کارشناس عمران،خدمات صنعتی و ترانسپورت</v>
      </c>
      <c r="G604" s="1" t="s">
        <v>63</v>
      </c>
      <c r="H604" s="1" t="str">
        <f>VLOOKUP(Table7[[#This Row],[نام شخص کارشناس نظارت]],Table1[],3,0)</f>
        <v>کارشناس عمران نظارت</v>
      </c>
      <c r="I604" s="1">
        <f>COUNTIF(Table2[کد سیستم],Table7[[#This Row],[کد سیستم]])</f>
        <v>1</v>
      </c>
    </row>
    <row r="605" spans="1:9" x14ac:dyDescent="0.25">
      <c r="A605" s="1">
        <v>604</v>
      </c>
      <c r="B605" s="1" t="s">
        <v>2752</v>
      </c>
      <c r="C605" s="1" t="s">
        <v>2752</v>
      </c>
      <c r="D605" s="1" t="s">
        <v>3983</v>
      </c>
      <c r="E605" s="1" t="s">
        <v>602</v>
      </c>
      <c r="F605" s="1" t="str">
        <f>VLOOKUP(Table7[[#This Row],[نام کارشناس دفتر فنی]],Table1[],3,0)</f>
        <v>کارشناس عمران،خدمات صنعتی و ترانسپورت</v>
      </c>
      <c r="G605" s="1" t="s">
        <v>63</v>
      </c>
      <c r="H605" s="1" t="str">
        <f>VLOOKUP(Table7[[#This Row],[نام شخص کارشناس نظارت]],Table1[],3,0)</f>
        <v>کارشناس عمران نظارت</v>
      </c>
      <c r="I605" s="1">
        <f>COUNTIF(Table2[کد سیستم],Table7[[#This Row],[کد سیستم]])</f>
        <v>1</v>
      </c>
    </row>
    <row r="606" spans="1:9" x14ac:dyDescent="0.25">
      <c r="A606" s="1">
        <v>605</v>
      </c>
      <c r="B606" s="1" t="s">
        <v>2754</v>
      </c>
      <c r="C606" s="1" t="s">
        <v>2754</v>
      </c>
      <c r="D606" s="1" t="s">
        <v>3983</v>
      </c>
      <c r="E606" s="1" t="s">
        <v>602</v>
      </c>
      <c r="F606" s="1" t="str">
        <f>VLOOKUP(Table7[[#This Row],[نام کارشناس دفتر فنی]],Table1[],3,0)</f>
        <v>کارشناس عمران،خدمات صنعتی و ترانسپورت</v>
      </c>
      <c r="G606" s="1" t="s">
        <v>63</v>
      </c>
      <c r="H606" s="1" t="str">
        <f>VLOOKUP(Table7[[#This Row],[نام شخص کارشناس نظارت]],Table1[],3,0)</f>
        <v>کارشناس عمران نظارت</v>
      </c>
      <c r="I606" s="1">
        <f>COUNTIF(Table2[کد سیستم],Table7[[#This Row],[کد سیستم]])</f>
        <v>1</v>
      </c>
    </row>
    <row r="607" spans="1:9" x14ac:dyDescent="0.25">
      <c r="A607" s="1">
        <v>606</v>
      </c>
      <c r="B607" s="1" t="s">
        <v>2756</v>
      </c>
      <c r="C607" s="1" t="s">
        <v>2756</v>
      </c>
      <c r="D607" s="1" t="s">
        <v>3983</v>
      </c>
      <c r="E607" s="1" t="s">
        <v>602</v>
      </c>
      <c r="F607" s="1" t="str">
        <f>VLOOKUP(Table7[[#This Row],[نام کارشناس دفتر فنی]],Table1[],3,0)</f>
        <v>کارشناس عمران،خدمات صنعتی و ترانسپورت</v>
      </c>
      <c r="G607" s="1" t="s">
        <v>63</v>
      </c>
      <c r="H607" s="1" t="str">
        <f>VLOOKUP(Table7[[#This Row],[نام شخص کارشناس نظارت]],Table1[],3,0)</f>
        <v>کارشناس عمران نظارت</v>
      </c>
      <c r="I607" s="1">
        <f>COUNTIF(Table2[کد سیستم],Table7[[#This Row],[کد سیستم]])</f>
        <v>1</v>
      </c>
    </row>
    <row r="608" spans="1:9" x14ac:dyDescent="0.25">
      <c r="A608" s="1">
        <v>607</v>
      </c>
      <c r="B608" s="1" t="s">
        <v>2758</v>
      </c>
      <c r="C608" s="1" t="s">
        <v>2758</v>
      </c>
      <c r="D608" s="1" t="s">
        <v>3983</v>
      </c>
      <c r="E608" s="1" t="s">
        <v>602</v>
      </c>
      <c r="F608" s="1" t="str">
        <f>VLOOKUP(Table7[[#This Row],[نام کارشناس دفتر فنی]],Table1[],3,0)</f>
        <v>کارشناس عمران،خدمات صنعتی و ترانسپورت</v>
      </c>
      <c r="G608" s="1" t="s">
        <v>63</v>
      </c>
      <c r="H608" s="1" t="str">
        <f>VLOOKUP(Table7[[#This Row],[نام شخص کارشناس نظارت]],Table1[],3,0)</f>
        <v>کارشناس عمران نظارت</v>
      </c>
      <c r="I608" s="1">
        <f>COUNTIF(Table2[کد سیستم],Table7[[#This Row],[کد سیستم]])</f>
        <v>1</v>
      </c>
    </row>
    <row r="609" spans="1:9" x14ac:dyDescent="0.25">
      <c r="A609" s="1">
        <v>608</v>
      </c>
      <c r="B609" s="1" t="s">
        <v>2760</v>
      </c>
      <c r="C609" s="1" t="s">
        <v>2760</v>
      </c>
      <c r="D609" s="1" t="s">
        <v>3983</v>
      </c>
      <c r="E609" s="1" t="s">
        <v>602</v>
      </c>
      <c r="F609" s="1" t="str">
        <f>VLOOKUP(Table7[[#This Row],[نام کارشناس دفتر فنی]],Table1[],3,0)</f>
        <v>کارشناس عمران،خدمات صنعتی و ترانسپورت</v>
      </c>
      <c r="G609" s="1" t="s">
        <v>63</v>
      </c>
      <c r="H609" s="1" t="str">
        <f>VLOOKUP(Table7[[#This Row],[نام شخص کارشناس نظارت]],Table1[],3,0)</f>
        <v>کارشناس عمران نظارت</v>
      </c>
      <c r="I609" s="1">
        <f>COUNTIF(Table2[کد سیستم],Table7[[#This Row],[کد سیستم]])</f>
        <v>1</v>
      </c>
    </row>
    <row r="610" spans="1:9" x14ac:dyDescent="0.25">
      <c r="A610" s="1">
        <v>609</v>
      </c>
      <c r="B610" s="1" t="s">
        <v>2762</v>
      </c>
      <c r="C610" s="1" t="s">
        <v>2762</v>
      </c>
      <c r="D610" s="1" t="s">
        <v>3983</v>
      </c>
      <c r="E610" s="1" t="s">
        <v>602</v>
      </c>
      <c r="F610" s="1" t="str">
        <f>VLOOKUP(Table7[[#This Row],[نام کارشناس دفتر فنی]],Table1[],3,0)</f>
        <v>کارشناس عمران،خدمات صنعتی و ترانسپورت</v>
      </c>
      <c r="G610" s="1" t="s">
        <v>63</v>
      </c>
      <c r="H610" s="1" t="str">
        <f>VLOOKUP(Table7[[#This Row],[نام شخص کارشناس نظارت]],Table1[],3,0)</f>
        <v>کارشناس عمران نظارت</v>
      </c>
      <c r="I610" s="1">
        <f>COUNTIF(Table2[کد سیستم],Table7[[#This Row],[کد سیستم]])</f>
        <v>1</v>
      </c>
    </row>
    <row r="611" spans="1:9" x14ac:dyDescent="0.25">
      <c r="A611" s="1">
        <v>610</v>
      </c>
      <c r="B611" s="1" t="s">
        <v>2764</v>
      </c>
      <c r="C611" s="1">
        <v>1520</v>
      </c>
      <c r="D611" s="1" t="s">
        <v>3983</v>
      </c>
      <c r="E611" s="1" t="s">
        <v>602</v>
      </c>
      <c r="F611" s="1" t="str">
        <f>VLOOKUP(Table7[[#This Row],[نام کارشناس دفتر فنی]],Table1[],3,0)</f>
        <v>کارشناس عمران،خدمات صنعتی و ترانسپورت</v>
      </c>
      <c r="G611" s="1" t="s">
        <v>63</v>
      </c>
      <c r="H611" s="1" t="str">
        <f>VLOOKUP(Table7[[#This Row],[نام شخص کارشناس نظارت]],Table1[],3,0)</f>
        <v>کارشناس عمران نظارت</v>
      </c>
      <c r="I611" s="1">
        <f>COUNTIF(Table2[کد سیستم],Table7[[#This Row],[کد سیستم]])</f>
        <v>1</v>
      </c>
    </row>
    <row r="612" spans="1:9" x14ac:dyDescent="0.25">
      <c r="A612" s="1">
        <v>611</v>
      </c>
      <c r="B612" s="1" t="s">
        <v>2766</v>
      </c>
      <c r="C612" s="1" t="s">
        <v>2766</v>
      </c>
      <c r="D612" s="1" t="s">
        <v>3983</v>
      </c>
      <c r="E612" s="1" t="s">
        <v>602</v>
      </c>
      <c r="F612" s="1" t="str">
        <f>VLOOKUP(Table7[[#This Row],[نام کارشناس دفتر فنی]],Table1[],3,0)</f>
        <v>کارشناس عمران،خدمات صنعتی و ترانسپورت</v>
      </c>
      <c r="G612" s="1" t="s">
        <v>63</v>
      </c>
      <c r="H612" s="1" t="str">
        <f>VLOOKUP(Table7[[#This Row],[نام شخص کارشناس نظارت]],Table1[],3,0)</f>
        <v>کارشناس عمران نظارت</v>
      </c>
      <c r="I612" s="1">
        <f>COUNTIF(Table2[کد سیستم],Table7[[#This Row],[کد سیستم]])</f>
        <v>1</v>
      </c>
    </row>
    <row r="613" spans="1:9" x14ac:dyDescent="0.25">
      <c r="A613" s="1">
        <v>612</v>
      </c>
      <c r="B613" s="1" t="s">
        <v>2768</v>
      </c>
      <c r="C613" s="1" t="s">
        <v>2768</v>
      </c>
      <c r="D613" s="1" t="s">
        <v>3983</v>
      </c>
      <c r="E613" s="1" t="s">
        <v>602</v>
      </c>
      <c r="F613" s="1" t="str">
        <f>VLOOKUP(Table7[[#This Row],[نام کارشناس دفتر فنی]],Table1[],3,0)</f>
        <v>کارشناس عمران،خدمات صنعتی و ترانسپورت</v>
      </c>
      <c r="G613" s="1" t="s">
        <v>63</v>
      </c>
      <c r="H613" s="1" t="str">
        <f>VLOOKUP(Table7[[#This Row],[نام شخص کارشناس نظارت]],Table1[],3,0)</f>
        <v>کارشناس عمران نظارت</v>
      </c>
      <c r="I613" s="1">
        <f>COUNTIF(Table2[کد سیستم],Table7[[#This Row],[کد سیستم]])</f>
        <v>1</v>
      </c>
    </row>
    <row r="614" spans="1:9" x14ac:dyDescent="0.25">
      <c r="A614" s="1">
        <v>613</v>
      </c>
      <c r="B614" s="1" t="s">
        <v>2770</v>
      </c>
      <c r="C614" s="1" t="s">
        <v>2770</v>
      </c>
      <c r="D614" s="1" t="s">
        <v>3983</v>
      </c>
      <c r="E614" s="1" t="s">
        <v>602</v>
      </c>
      <c r="F614" s="1" t="str">
        <f>VLOOKUP(Table7[[#This Row],[نام کارشناس دفتر فنی]],Table1[],3,0)</f>
        <v>کارشناس عمران،خدمات صنعتی و ترانسپورت</v>
      </c>
      <c r="G614" s="1" t="s">
        <v>63</v>
      </c>
      <c r="H614" s="1" t="str">
        <f>VLOOKUP(Table7[[#This Row],[نام شخص کارشناس نظارت]],Table1[],3,0)</f>
        <v>کارشناس عمران نظارت</v>
      </c>
      <c r="I614" s="1">
        <f>COUNTIF(Table2[کد سیستم],Table7[[#This Row],[کد سیستم]])</f>
        <v>1</v>
      </c>
    </row>
    <row r="615" spans="1:9" x14ac:dyDescent="0.25">
      <c r="A615" s="1">
        <v>614</v>
      </c>
      <c r="B615" s="1" t="s">
        <v>2772</v>
      </c>
      <c r="C615" s="1" t="s">
        <v>2772</v>
      </c>
      <c r="D615" s="1" t="s">
        <v>3983</v>
      </c>
      <c r="E615" s="1" t="s">
        <v>602</v>
      </c>
      <c r="F615" s="1" t="str">
        <f>VLOOKUP(Table7[[#This Row],[نام کارشناس دفتر فنی]],Table1[],3,0)</f>
        <v>کارشناس عمران،خدمات صنعتی و ترانسپورت</v>
      </c>
      <c r="G615" s="1" t="s">
        <v>63</v>
      </c>
      <c r="H615" s="1" t="str">
        <f>VLOOKUP(Table7[[#This Row],[نام شخص کارشناس نظارت]],Table1[],3,0)</f>
        <v>کارشناس عمران نظارت</v>
      </c>
      <c r="I615" s="1">
        <f>COUNTIF(Table2[کد سیستم],Table7[[#This Row],[کد سیستم]])</f>
        <v>1</v>
      </c>
    </row>
    <row r="616" spans="1:9" x14ac:dyDescent="0.25">
      <c r="A616" s="1">
        <v>615</v>
      </c>
      <c r="B616" s="1" t="s">
        <v>2774</v>
      </c>
      <c r="C616" s="1" t="s">
        <v>2774</v>
      </c>
      <c r="D616" s="1" t="s">
        <v>3983</v>
      </c>
      <c r="E616" s="1" t="s">
        <v>602</v>
      </c>
      <c r="F616" s="1" t="str">
        <f>VLOOKUP(Table7[[#This Row],[نام کارشناس دفتر فنی]],Table1[],3,0)</f>
        <v>کارشناس عمران،خدمات صنعتی و ترانسپورت</v>
      </c>
      <c r="G616" s="1" t="s">
        <v>63</v>
      </c>
      <c r="H616" s="1" t="str">
        <f>VLOOKUP(Table7[[#This Row],[نام شخص کارشناس نظارت]],Table1[],3,0)</f>
        <v>کارشناس عمران نظارت</v>
      </c>
      <c r="I616" s="1">
        <f>COUNTIF(Table2[کد سیستم],Table7[[#This Row],[کد سیستم]])</f>
        <v>1</v>
      </c>
    </row>
    <row r="617" spans="1:9" x14ac:dyDescent="0.25">
      <c r="A617" s="1">
        <v>616</v>
      </c>
      <c r="B617" s="1" t="s">
        <v>2776</v>
      </c>
      <c r="C617" s="1" t="s">
        <v>2776</v>
      </c>
      <c r="D617" s="1" t="s">
        <v>3983</v>
      </c>
      <c r="E617" s="1" t="s">
        <v>602</v>
      </c>
      <c r="F617" s="1" t="str">
        <f>VLOOKUP(Table7[[#This Row],[نام کارشناس دفتر فنی]],Table1[],3,0)</f>
        <v>کارشناس عمران،خدمات صنعتی و ترانسپورت</v>
      </c>
      <c r="G617" s="1" t="s">
        <v>63</v>
      </c>
      <c r="H617" s="1" t="str">
        <f>VLOOKUP(Table7[[#This Row],[نام شخص کارشناس نظارت]],Table1[],3,0)</f>
        <v>کارشناس عمران نظارت</v>
      </c>
      <c r="I617" s="1">
        <f>COUNTIF(Table2[کد سیستم],Table7[[#This Row],[کد سیستم]])</f>
        <v>1</v>
      </c>
    </row>
    <row r="618" spans="1:9" x14ac:dyDescent="0.25">
      <c r="A618" s="1">
        <v>617</v>
      </c>
      <c r="B618" s="1" t="s">
        <v>2778</v>
      </c>
      <c r="C618" s="1" t="s">
        <v>2778</v>
      </c>
      <c r="D618" s="1" t="s">
        <v>3983</v>
      </c>
      <c r="E618" s="1" t="s">
        <v>602</v>
      </c>
      <c r="F618" s="1" t="str">
        <f>VLOOKUP(Table7[[#This Row],[نام کارشناس دفتر فنی]],Table1[],3,0)</f>
        <v>کارشناس عمران،خدمات صنعتی و ترانسپورت</v>
      </c>
      <c r="G618" s="1" t="s">
        <v>63</v>
      </c>
      <c r="H618" s="1" t="str">
        <f>VLOOKUP(Table7[[#This Row],[نام شخص کارشناس نظارت]],Table1[],3,0)</f>
        <v>کارشناس عمران نظارت</v>
      </c>
      <c r="I618" s="1">
        <f>COUNTIF(Table2[کد سیستم],Table7[[#This Row],[کد سیستم]])</f>
        <v>1</v>
      </c>
    </row>
    <row r="619" spans="1:9" x14ac:dyDescent="0.25">
      <c r="A619" s="1">
        <v>618</v>
      </c>
      <c r="B619" s="1" t="s">
        <v>2780</v>
      </c>
      <c r="C619" s="1" t="s">
        <v>2780</v>
      </c>
      <c r="D619" s="1" t="s">
        <v>3983</v>
      </c>
      <c r="E619" s="1" t="s">
        <v>602</v>
      </c>
      <c r="F619" s="1" t="str">
        <f>VLOOKUP(Table7[[#This Row],[نام کارشناس دفتر فنی]],Table1[],3,0)</f>
        <v>کارشناس عمران،خدمات صنعتی و ترانسپورت</v>
      </c>
      <c r="G619" s="1" t="s">
        <v>63</v>
      </c>
      <c r="H619" s="1" t="str">
        <f>VLOOKUP(Table7[[#This Row],[نام شخص کارشناس نظارت]],Table1[],3,0)</f>
        <v>کارشناس عمران نظارت</v>
      </c>
      <c r="I619" s="1">
        <f>COUNTIF(Table2[کد سیستم],Table7[[#This Row],[کد سیستم]])</f>
        <v>1</v>
      </c>
    </row>
    <row r="620" spans="1:9" x14ac:dyDescent="0.25">
      <c r="A620" s="1">
        <v>619</v>
      </c>
      <c r="B620" s="1" t="s">
        <v>2782</v>
      </c>
      <c r="C620" s="1" t="s">
        <v>2782</v>
      </c>
      <c r="D620" s="1" t="s">
        <v>3983</v>
      </c>
      <c r="E620" s="1" t="s">
        <v>602</v>
      </c>
      <c r="F620" s="1" t="str">
        <f>VLOOKUP(Table7[[#This Row],[نام کارشناس دفتر فنی]],Table1[],3,0)</f>
        <v>کارشناس عمران،خدمات صنعتی و ترانسپورت</v>
      </c>
      <c r="G620" s="1" t="s">
        <v>63</v>
      </c>
      <c r="H620" s="1" t="str">
        <f>VLOOKUP(Table7[[#This Row],[نام شخص کارشناس نظارت]],Table1[],3,0)</f>
        <v>کارشناس عمران نظارت</v>
      </c>
      <c r="I620" s="1">
        <f>COUNTIF(Table2[کد سیستم],Table7[[#This Row],[کد سیستم]])</f>
        <v>1</v>
      </c>
    </row>
    <row r="621" spans="1:9" x14ac:dyDescent="0.25">
      <c r="A621" s="1">
        <v>620</v>
      </c>
      <c r="B621" s="1" t="s">
        <v>2784</v>
      </c>
      <c r="C621" s="1" t="s">
        <v>2784</v>
      </c>
      <c r="D621" s="1" t="s">
        <v>3983</v>
      </c>
      <c r="E621" s="1" t="s">
        <v>602</v>
      </c>
      <c r="F621" s="1" t="str">
        <f>VLOOKUP(Table7[[#This Row],[نام کارشناس دفتر فنی]],Table1[],3,0)</f>
        <v>کارشناس عمران،خدمات صنعتی و ترانسپورت</v>
      </c>
      <c r="G621" s="1" t="s">
        <v>63</v>
      </c>
      <c r="H621" s="1" t="str">
        <f>VLOOKUP(Table7[[#This Row],[نام شخص کارشناس نظارت]],Table1[],3,0)</f>
        <v>کارشناس عمران نظارت</v>
      </c>
      <c r="I621" s="1">
        <f>COUNTIF(Table2[کد سیستم],Table7[[#This Row],[کد سیستم]])</f>
        <v>1</v>
      </c>
    </row>
    <row r="622" spans="1:9" x14ac:dyDescent="0.25">
      <c r="A622" s="1">
        <v>621</v>
      </c>
      <c r="B622" s="1" t="s">
        <v>2786</v>
      </c>
      <c r="C622" s="1" t="s">
        <v>2786</v>
      </c>
      <c r="D622" s="1" t="s">
        <v>3983</v>
      </c>
      <c r="E622" s="1" t="s">
        <v>602</v>
      </c>
      <c r="F622" s="1" t="str">
        <f>VLOOKUP(Table7[[#This Row],[نام کارشناس دفتر فنی]],Table1[],3,0)</f>
        <v>کارشناس عمران،خدمات صنعتی و ترانسپورت</v>
      </c>
      <c r="G622" s="1" t="s">
        <v>63</v>
      </c>
      <c r="H622" s="1" t="str">
        <f>VLOOKUP(Table7[[#This Row],[نام شخص کارشناس نظارت]],Table1[],3,0)</f>
        <v>کارشناس عمران نظارت</v>
      </c>
      <c r="I622" s="1">
        <f>COUNTIF(Table2[کد سیستم],Table7[[#This Row],[کد سیستم]])</f>
        <v>1</v>
      </c>
    </row>
    <row r="623" spans="1:9" x14ac:dyDescent="0.25">
      <c r="A623" s="1">
        <v>622</v>
      </c>
      <c r="B623" s="1" t="s">
        <v>2788</v>
      </c>
      <c r="C623" s="1" t="s">
        <v>2788</v>
      </c>
      <c r="D623" s="1" t="s">
        <v>3983</v>
      </c>
      <c r="E623" s="1" t="s">
        <v>602</v>
      </c>
      <c r="F623" s="1" t="str">
        <f>VLOOKUP(Table7[[#This Row],[نام کارشناس دفتر فنی]],Table1[],3,0)</f>
        <v>کارشناس عمران،خدمات صنعتی و ترانسپورت</v>
      </c>
      <c r="G623" s="1" t="s">
        <v>63</v>
      </c>
      <c r="H623" s="1" t="str">
        <f>VLOOKUP(Table7[[#This Row],[نام شخص کارشناس نظارت]],Table1[],3,0)</f>
        <v>کارشناس عمران نظارت</v>
      </c>
      <c r="I623" s="1">
        <f>COUNTIF(Table2[کد سیستم],Table7[[#This Row],[کد سیستم]])</f>
        <v>1</v>
      </c>
    </row>
    <row r="624" spans="1:9" x14ac:dyDescent="0.25">
      <c r="A624" s="1">
        <v>623</v>
      </c>
      <c r="B624" s="1" t="s">
        <v>2790</v>
      </c>
      <c r="C624" s="1" t="s">
        <v>2790</v>
      </c>
      <c r="D624" s="1" t="s">
        <v>3983</v>
      </c>
      <c r="E624" s="1" t="s">
        <v>602</v>
      </c>
      <c r="F624" s="1" t="str">
        <f>VLOOKUP(Table7[[#This Row],[نام کارشناس دفتر فنی]],Table1[],3,0)</f>
        <v>کارشناس عمران،خدمات صنعتی و ترانسپورت</v>
      </c>
      <c r="G624" s="1" t="s">
        <v>63</v>
      </c>
      <c r="H624" s="1" t="str">
        <f>VLOOKUP(Table7[[#This Row],[نام شخص کارشناس نظارت]],Table1[],3,0)</f>
        <v>کارشناس عمران نظارت</v>
      </c>
      <c r="I624" s="1">
        <f>COUNTIF(Table2[کد سیستم],Table7[[#This Row],[کد سیستم]])</f>
        <v>1</v>
      </c>
    </row>
    <row r="625" spans="1:9" x14ac:dyDescent="0.25">
      <c r="A625" s="1">
        <v>624</v>
      </c>
      <c r="B625" s="1" t="s">
        <v>2792</v>
      </c>
      <c r="C625" s="1" t="s">
        <v>2792</v>
      </c>
      <c r="D625" s="1" t="s">
        <v>3983</v>
      </c>
      <c r="E625" s="1" t="s">
        <v>602</v>
      </c>
      <c r="F625" s="1" t="str">
        <f>VLOOKUP(Table7[[#This Row],[نام کارشناس دفتر فنی]],Table1[],3,0)</f>
        <v>کارشناس عمران،خدمات صنعتی و ترانسپورت</v>
      </c>
      <c r="G625" s="1" t="s">
        <v>63</v>
      </c>
      <c r="H625" s="1" t="str">
        <f>VLOOKUP(Table7[[#This Row],[نام شخص کارشناس نظارت]],Table1[],3,0)</f>
        <v>کارشناس عمران نظارت</v>
      </c>
      <c r="I625" s="1">
        <f>COUNTIF(Table2[کد سیستم],Table7[[#This Row],[کد سیستم]])</f>
        <v>1</v>
      </c>
    </row>
    <row r="626" spans="1:9" x14ac:dyDescent="0.25">
      <c r="A626" s="1">
        <v>625</v>
      </c>
      <c r="B626" s="1" t="s">
        <v>2794</v>
      </c>
      <c r="C626" s="1" t="s">
        <v>2794</v>
      </c>
      <c r="D626" s="1" t="s">
        <v>3983</v>
      </c>
      <c r="E626" s="1" t="s">
        <v>602</v>
      </c>
      <c r="F626" s="1" t="str">
        <f>VLOOKUP(Table7[[#This Row],[نام کارشناس دفتر فنی]],Table1[],3,0)</f>
        <v>کارشناس عمران،خدمات صنعتی و ترانسپورت</v>
      </c>
      <c r="G626" s="1" t="s">
        <v>63</v>
      </c>
      <c r="H626" s="1" t="str">
        <f>VLOOKUP(Table7[[#This Row],[نام شخص کارشناس نظارت]],Table1[],3,0)</f>
        <v>کارشناس عمران نظارت</v>
      </c>
      <c r="I626" s="1">
        <f>COUNTIF(Table2[کد سیستم],Table7[[#This Row],[کد سیستم]])</f>
        <v>1</v>
      </c>
    </row>
    <row r="627" spans="1:9" x14ac:dyDescent="0.25">
      <c r="A627" s="1">
        <v>626</v>
      </c>
      <c r="B627" s="1" t="s">
        <v>2796</v>
      </c>
      <c r="C627" s="1" t="s">
        <v>2796</v>
      </c>
      <c r="D627" s="1" t="s">
        <v>3983</v>
      </c>
      <c r="E627" s="1" t="s">
        <v>602</v>
      </c>
      <c r="F627" s="1" t="str">
        <f>VLOOKUP(Table7[[#This Row],[نام کارشناس دفتر فنی]],Table1[],3,0)</f>
        <v>کارشناس عمران،خدمات صنعتی و ترانسپورت</v>
      </c>
      <c r="G627" s="1" t="s">
        <v>63</v>
      </c>
      <c r="H627" s="1" t="str">
        <f>VLOOKUP(Table7[[#This Row],[نام شخص کارشناس نظارت]],Table1[],3,0)</f>
        <v>کارشناس عمران نظارت</v>
      </c>
      <c r="I627" s="1">
        <f>COUNTIF(Table2[کد سیستم],Table7[[#This Row],[کد سیستم]])</f>
        <v>1</v>
      </c>
    </row>
    <row r="628" spans="1:9" x14ac:dyDescent="0.25">
      <c r="A628" s="1">
        <v>627</v>
      </c>
      <c r="B628" s="1" t="s">
        <v>2798</v>
      </c>
      <c r="C628" s="1" t="s">
        <v>2798</v>
      </c>
      <c r="D628" s="1" t="s">
        <v>3983</v>
      </c>
      <c r="E628" s="1" t="s">
        <v>602</v>
      </c>
      <c r="F628" s="1" t="str">
        <f>VLOOKUP(Table7[[#This Row],[نام کارشناس دفتر فنی]],Table1[],3,0)</f>
        <v>کارشناس عمران،خدمات صنعتی و ترانسپورت</v>
      </c>
      <c r="G628" s="1" t="s">
        <v>63</v>
      </c>
      <c r="H628" s="1" t="str">
        <f>VLOOKUP(Table7[[#This Row],[نام شخص کارشناس نظارت]],Table1[],3,0)</f>
        <v>کارشناس عمران نظارت</v>
      </c>
      <c r="I628" s="1">
        <f>COUNTIF(Table2[کد سیستم],Table7[[#This Row],[کد سیستم]])</f>
        <v>1</v>
      </c>
    </row>
    <row r="629" spans="1:9" x14ac:dyDescent="0.25">
      <c r="A629" s="1">
        <v>628</v>
      </c>
      <c r="B629" s="1" t="s">
        <v>2800</v>
      </c>
      <c r="C629" s="1" t="s">
        <v>2800</v>
      </c>
      <c r="D629" s="1" t="s">
        <v>3983</v>
      </c>
      <c r="E629" s="1" t="s">
        <v>602</v>
      </c>
      <c r="F629" s="1" t="str">
        <f>VLOOKUP(Table7[[#This Row],[نام کارشناس دفتر فنی]],Table1[],3,0)</f>
        <v>کارشناس عمران،خدمات صنعتی و ترانسپورت</v>
      </c>
      <c r="G629" s="1" t="s">
        <v>63</v>
      </c>
      <c r="H629" s="1" t="str">
        <f>VLOOKUP(Table7[[#This Row],[نام شخص کارشناس نظارت]],Table1[],3,0)</f>
        <v>کارشناس عمران نظارت</v>
      </c>
      <c r="I629" s="1">
        <f>COUNTIF(Table2[کد سیستم],Table7[[#This Row],[کد سیستم]])</f>
        <v>1</v>
      </c>
    </row>
    <row r="630" spans="1:9" x14ac:dyDescent="0.25">
      <c r="A630" s="1">
        <v>629</v>
      </c>
      <c r="B630" s="1" t="s">
        <v>2802</v>
      </c>
      <c r="C630" s="1" t="s">
        <v>2802</v>
      </c>
      <c r="D630" s="1" t="s">
        <v>3983</v>
      </c>
      <c r="E630" s="1" t="s">
        <v>602</v>
      </c>
      <c r="F630" s="1" t="str">
        <f>VLOOKUP(Table7[[#This Row],[نام کارشناس دفتر فنی]],Table1[],3,0)</f>
        <v>کارشناس عمران،خدمات صنعتی و ترانسپورت</v>
      </c>
      <c r="G630" s="1" t="s">
        <v>63</v>
      </c>
      <c r="H630" s="1" t="str">
        <f>VLOOKUP(Table7[[#This Row],[نام شخص کارشناس نظارت]],Table1[],3,0)</f>
        <v>کارشناس عمران نظارت</v>
      </c>
      <c r="I630" s="1">
        <f>COUNTIF(Table2[کد سیستم],Table7[[#This Row],[کد سیستم]])</f>
        <v>1</v>
      </c>
    </row>
    <row r="631" spans="1:9" x14ac:dyDescent="0.25">
      <c r="A631" s="1">
        <v>630</v>
      </c>
      <c r="B631" s="1" t="s">
        <v>2804</v>
      </c>
      <c r="C631" s="1" t="s">
        <v>2804</v>
      </c>
      <c r="D631" s="1" t="s">
        <v>3983</v>
      </c>
      <c r="E631" s="1" t="s">
        <v>602</v>
      </c>
      <c r="F631" s="1" t="str">
        <f>VLOOKUP(Table7[[#This Row],[نام کارشناس دفتر فنی]],Table1[],3,0)</f>
        <v>کارشناس عمران،خدمات صنعتی و ترانسپورت</v>
      </c>
      <c r="G631" s="1" t="s">
        <v>63</v>
      </c>
      <c r="H631" s="1" t="str">
        <f>VLOOKUP(Table7[[#This Row],[نام شخص کارشناس نظارت]],Table1[],3,0)</f>
        <v>کارشناس عمران نظارت</v>
      </c>
      <c r="I631" s="1">
        <f>COUNTIF(Table2[کد سیستم],Table7[[#This Row],[کد سیستم]])</f>
        <v>1</v>
      </c>
    </row>
    <row r="632" spans="1:9" x14ac:dyDescent="0.25">
      <c r="A632" s="1">
        <v>631</v>
      </c>
      <c r="B632" s="1" t="s">
        <v>2806</v>
      </c>
      <c r="C632" s="1" t="s">
        <v>2806</v>
      </c>
      <c r="D632" s="1" t="s">
        <v>3983</v>
      </c>
      <c r="E632" s="1" t="s">
        <v>602</v>
      </c>
      <c r="F632" s="1" t="str">
        <f>VLOOKUP(Table7[[#This Row],[نام کارشناس دفتر فنی]],Table1[],3,0)</f>
        <v>کارشناس عمران،خدمات صنعتی و ترانسپورت</v>
      </c>
      <c r="G632" s="1" t="s">
        <v>63</v>
      </c>
      <c r="H632" s="1" t="str">
        <f>VLOOKUP(Table7[[#This Row],[نام شخص کارشناس نظارت]],Table1[],3,0)</f>
        <v>کارشناس عمران نظارت</v>
      </c>
      <c r="I632" s="1">
        <f>COUNTIF(Table2[کد سیستم],Table7[[#This Row],[کد سیستم]])</f>
        <v>1</v>
      </c>
    </row>
    <row r="633" spans="1:9" x14ac:dyDescent="0.25">
      <c r="A633" s="1">
        <v>632</v>
      </c>
      <c r="B633" s="1" t="s">
        <v>2808</v>
      </c>
      <c r="C633" s="1" t="s">
        <v>2808</v>
      </c>
      <c r="D633" s="1" t="s">
        <v>3983</v>
      </c>
      <c r="E633" s="1" t="s">
        <v>602</v>
      </c>
      <c r="F633" s="1" t="str">
        <f>VLOOKUP(Table7[[#This Row],[نام کارشناس دفتر فنی]],Table1[],3,0)</f>
        <v>کارشناس عمران،خدمات صنعتی و ترانسپورت</v>
      </c>
      <c r="G633" s="1" t="s">
        <v>63</v>
      </c>
      <c r="H633" s="1" t="str">
        <f>VLOOKUP(Table7[[#This Row],[نام شخص کارشناس نظارت]],Table1[],3,0)</f>
        <v>کارشناس عمران نظارت</v>
      </c>
      <c r="I633" s="1">
        <f>COUNTIF(Table2[کد سیستم],Table7[[#This Row],[کد سیستم]])</f>
        <v>1</v>
      </c>
    </row>
    <row r="634" spans="1:9" x14ac:dyDescent="0.25">
      <c r="A634" s="1">
        <v>633</v>
      </c>
      <c r="B634" s="1" t="s">
        <v>2810</v>
      </c>
      <c r="C634" s="1" t="s">
        <v>2810</v>
      </c>
      <c r="D634" s="1" t="s">
        <v>3983</v>
      </c>
      <c r="E634" s="1" t="s">
        <v>602</v>
      </c>
      <c r="F634" s="1" t="str">
        <f>VLOOKUP(Table7[[#This Row],[نام کارشناس دفتر فنی]],Table1[],3,0)</f>
        <v>کارشناس عمران،خدمات صنعتی و ترانسپورت</v>
      </c>
      <c r="G634" s="1" t="s">
        <v>63</v>
      </c>
      <c r="H634" s="1" t="str">
        <f>VLOOKUP(Table7[[#This Row],[نام شخص کارشناس نظارت]],Table1[],3,0)</f>
        <v>کارشناس عمران نظارت</v>
      </c>
      <c r="I634" s="1">
        <f>COUNTIF(Table2[کد سیستم],Table7[[#This Row],[کد سیستم]])</f>
        <v>1</v>
      </c>
    </row>
    <row r="635" spans="1:9" x14ac:dyDescent="0.25">
      <c r="A635" s="1">
        <v>634</v>
      </c>
      <c r="B635" s="1" t="s">
        <v>2812</v>
      </c>
      <c r="C635" s="1" t="s">
        <v>2812</v>
      </c>
      <c r="D635" s="1" t="s">
        <v>3983</v>
      </c>
      <c r="E635" s="1" t="s">
        <v>602</v>
      </c>
      <c r="F635" s="1" t="str">
        <f>VLOOKUP(Table7[[#This Row],[نام کارشناس دفتر فنی]],Table1[],3,0)</f>
        <v>کارشناس عمران،خدمات صنعتی و ترانسپورت</v>
      </c>
      <c r="G635" s="1" t="s">
        <v>63</v>
      </c>
      <c r="H635" s="1" t="str">
        <f>VLOOKUP(Table7[[#This Row],[نام شخص کارشناس نظارت]],Table1[],3,0)</f>
        <v>کارشناس عمران نظارت</v>
      </c>
      <c r="I635" s="1">
        <f>COUNTIF(Table2[کد سیستم],Table7[[#This Row],[کد سیستم]])</f>
        <v>1</v>
      </c>
    </row>
    <row r="636" spans="1:9" x14ac:dyDescent="0.25">
      <c r="A636" s="1">
        <v>635</v>
      </c>
      <c r="B636" s="1" t="s">
        <v>2814</v>
      </c>
      <c r="C636" s="1" t="s">
        <v>2814</v>
      </c>
      <c r="D636" s="1" t="s">
        <v>3983</v>
      </c>
      <c r="E636" s="1" t="s">
        <v>602</v>
      </c>
      <c r="F636" s="1" t="str">
        <f>VLOOKUP(Table7[[#This Row],[نام کارشناس دفتر فنی]],Table1[],3,0)</f>
        <v>کارشناس عمران،خدمات صنعتی و ترانسپورت</v>
      </c>
      <c r="G636" s="1" t="s">
        <v>63</v>
      </c>
      <c r="H636" s="1" t="str">
        <f>VLOOKUP(Table7[[#This Row],[نام شخص کارشناس نظارت]],Table1[],3,0)</f>
        <v>کارشناس عمران نظارت</v>
      </c>
      <c r="I636" s="1">
        <f>COUNTIF(Table2[کد سیستم],Table7[[#This Row],[کد سیستم]])</f>
        <v>1</v>
      </c>
    </row>
    <row r="637" spans="1:9" x14ac:dyDescent="0.25">
      <c r="A637" s="1">
        <v>636</v>
      </c>
      <c r="B637" s="1" t="s">
        <v>2816</v>
      </c>
      <c r="C637" s="1" t="s">
        <v>2816</v>
      </c>
      <c r="D637" s="1" t="s">
        <v>3983</v>
      </c>
      <c r="E637" s="1" t="s">
        <v>602</v>
      </c>
      <c r="F637" s="1" t="str">
        <f>VLOOKUP(Table7[[#This Row],[نام کارشناس دفتر فنی]],Table1[],3,0)</f>
        <v>کارشناس عمران،خدمات صنعتی و ترانسپورت</v>
      </c>
      <c r="G637" s="1" t="s">
        <v>63</v>
      </c>
      <c r="H637" s="1" t="str">
        <f>VLOOKUP(Table7[[#This Row],[نام شخص کارشناس نظارت]],Table1[],3,0)</f>
        <v>کارشناس عمران نظارت</v>
      </c>
      <c r="I637" s="1">
        <f>COUNTIF(Table2[کد سیستم],Table7[[#This Row],[کد سیستم]])</f>
        <v>1</v>
      </c>
    </row>
    <row r="638" spans="1:9" x14ac:dyDescent="0.25">
      <c r="A638" s="1">
        <v>637</v>
      </c>
      <c r="B638" s="1" t="s">
        <v>2818</v>
      </c>
      <c r="C638" s="1">
        <v>1530</v>
      </c>
      <c r="D638" s="1" t="s">
        <v>3983</v>
      </c>
      <c r="E638" s="1" t="s">
        <v>602</v>
      </c>
      <c r="F638" s="1" t="str">
        <f>VLOOKUP(Table7[[#This Row],[نام کارشناس دفتر فنی]],Table1[],3,0)</f>
        <v>کارشناس عمران،خدمات صنعتی و ترانسپورت</v>
      </c>
      <c r="G638" s="1" t="s">
        <v>63</v>
      </c>
      <c r="H638" s="1" t="str">
        <f>VLOOKUP(Table7[[#This Row],[نام شخص کارشناس نظارت]],Table1[],3,0)</f>
        <v>کارشناس عمران نظارت</v>
      </c>
      <c r="I638" s="1">
        <f>COUNTIF(Table2[کد سیستم],Table7[[#This Row],[کد سیستم]])</f>
        <v>1</v>
      </c>
    </row>
    <row r="639" spans="1:9" x14ac:dyDescent="0.25">
      <c r="A639" s="1">
        <v>638</v>
      </c>
      <c r="B639" s="1" t="s">
        <v>2820</v>
      </c>
      <c r="C639" s="1" t="s">
        <v>2820</v>
      </c>
      <c r="D639" s="1" t="s">
        <v>3983</v>
      </c>
      <c r="E639" s="1" t="s">
        <v>602</v>
      </c>
      <c r="F639" s="1" t="str">
        <f>VLOOKUP(Table7[[#This Row],[نام کارشناس دفتر فنی]],Table1[],3,0)</f>
        <v>کارشناس عمران،خدمات صنعتی و ترانسپورت</v>
      </c>
      <c r="G639" s="1" t="s">
        <v>63</v>
      </c>
      <c r="H639" s="1" t="str">
        <f>VLOOKUP(Table7[[#This Row],[نام شخص کارشناس نظارت]],Table1[],3,0)</f>
        <v>کارشناس عمران نظارت</v>
      </c>
      <c r="I639" s="1">
        <f>COUNTIF(Table2[کد سیستم],Table7[[#This Row],[کد سیستم]])</f>
        <v>1</v>
      </c>
    </row>
    <row r="640" spans="1:9" x14ac:dyDescent="0.25">
      <c r="A640" s="1">
        <v>639</v>
      </c>
      <c r="B640" s="1" t="s">
        <v>2822</v>
      </c>
      <c r="C640" s="1">
        <v>1540</v>
      </c>
      <c r="D640" s="1" t="s">
        <v>3983</v>
      </c>
      <c r="E640" s="1" t="s">
        <v>602</v>
      </c>
      <c r="F640" s="1" t="str">
        <f>VLOOKUP(Table7[[#This Row],[نام کارشناس دفتر فنی]],Table1[],3,0)</f>
        <v>کارشناس عمران،خدمات صنعتی و ترانسپورت</v>
      </c>
      <c r="G640" s="1" t="s">
        <v>63</v>
      </c>
      <c r="H640" s="1" t="str">
        <f>VLOOKUP(Table7[[#This Row],[نام شخص کارشناس نظارت]],Table1[],3,0)</f>
        <v>کارشناس عمران نظارت</v>
      </c>
      <c r="I640" s="1">
        <f>COUNTIF(Table2[کد سیستم],Table7[[#This Row],[کد سیستم]])</f>
        <v>1</v>
      </c>
    </row>
    <row r="641" spans="1:9" x14ac:dyDescent="0.25">
      <c r="A641" s="1">
        <v>640</v>
      </c>
      <c r="B641" s="1" t="s">
        <v>2824</v>
      </c>
      <c r="C641" s="1" t="s">
        <v>2824</v>
      </c>
      <c r="D641" s="1" t="s">
        <v>3983</v>
      </c>
      <c r="E641" s="1" t="s">
        <v>602</v>
      </c>
      <c r="F641" s="1" t="str">
        <f>VLOOKUP(Table7[[#This Row],[نام کارشناس دفتر فنی]],Table1[],3,0)</f>
        <v>کارشناس عمران،خدمات صنعتی و ترانسپورت</v>
      </c>
      <c r="G641" s="1" t="s">
        <v>63</v>
      </c>
      <c r="H641" s="1" t="str">
        <f>VLOOKUP(Table7[[#This Row],[نام شخص کارشناس نظارت]],Table1[],3,0)</f>
        <v>کارشناس عمران نظارت</v>
      </c>
      <c r="I641" s="1">
        <f>COUNTIF(Table2[کد سیستم],Table7[[#This Row],[کد سیستم]])</f>
        <v>1</v>
      </c>
    </row>
    <row r="642" spans="1:9" x14ac:dyDescent="0.25">
      <c r="A642" s="1">
        <v>641</v>
      </c>
      <c r="B642" s="1" t="s">
        <v>2826</v>
      </c>
      <c r="C642" s="1" t="s">
        <v>2826</v>
      </c>
      <c r="D642" s="1" t="s">
        <v>3983</v>
      </c>
      <c r="E642" s="1" t="s">
        <v>602</v>
      </c>
      <c r="F642" s="1" t="str">
        <f>VLOOKUP(Table7[[#This Row],[نام کارشناس دفتر فنی]],Table1[],3,0)</f>
        <v>کارشناس عمران،خدمات صنعتی و ترانسپورت</v>
      </c>
      <c r="G642" s="1" t="s">
        <v>63</v>
      </c>
      <c r="H642" s="1" t="str">
        <f>VLOOKUP(Table7[[#This Row],[نام شخص کارشناس نظارت]],Table1[],3,0)</f>
        <v>کارشناس عمران نظارت</v>
      </c>
      <c r="I642" s="1">
        <f>COUNTIF(Table2[کد سیستم],Table7[[#This Row],[کد سیستم]])</f>
        <v>1</v>
      </c>
    </row>
    <row r="643" spans="1:9" x14ac:dyDescent="0.25">
      <c r="A643" s="1">
        <v>642</v>
      </c>
      <c r="B643" s="1" t="s">
        <v>2828</v>
      </c>
      <c r="C643" s="1">
        <v>1550</v>
      </c>
      <c r="D643" s="1" t="s">
        <v>3983</v>
      </c>
      <c r="E643" s="1" t="s">
        <v>602</v>
      </c>
      <c r="F643" s="1" t="str">
        <f>VLOOKUP(Table7[[#This Row],[نام کارشناس دفتر فنی]],Table1[],3,0)</f>
        <v>کارشناس عمران،خدمات صنعتی و ترانسپورت</v>
      </c>
      <c r="G643" s="1" t="s">
        <v>63</v>
      </c>
      <c r="H643" s="1" t="str">
        <f>VLOOKUP(Table7[[#This Row],[نام شخص کارشناس نظارت]],Table1[],3,0)</f>
        <v>کارشناس عمران نظارت</v>
      </c>
      <c r="I643" s="1">
        <f>COUNTIF(Table2[کد سیستم],Table7[[#This Row],[کد سیستم]])</f>
        <v>1</v>
      </c>
    </row>
    <row r="644" spans="1:9" x14ac:dyDescent="0.25">
      <c r="A644" s="1">
        <v>643</v>
      </c>
      <c r="B644" s="1" t="s">
        <v>2830</v>
      </c>
      <c r="C644" s="1" t="s">
        <v>2830</v>
      </c>
      <c r="D644" s="1" t="s">
        <v>3983</v>
      </c>
      <c r="E644" s="1" t="s">
        <v>602</v>
      </c>
      <c r="F644" s="1" t="str">
        <f>VLOOKUP(Table7[[#This Row],[نام کارشناس دفتر فنی]],Table1[],3,0)</f>
        <v>کارشناس عمران،خدمات صنعتی و ترانسپورت</v>
      </c>
      <c r="G644" s="1" t="s">
        <v>63</v>
      </c>
      <c r="H644" s="1" t="str">
        <f>VLOOKUP(Table7[[#This Row],[نام شخص کارشناس نظارت]],Table1[],3,0)</f>
        <v>کارشناس عمران نظارت</v>
      </c>
      <c r="I644" s="1">
        <f>COUNTIF(Table2[کد سیستم],Table7[[#This Row],[کد سیستم]])</f>
        <v>1</v>
      </c>
    </row>
    <row r="645" spans="1:9" x14ac:dyDescent="0.25">
      <c r="A645" s="1">
        <v>644</v>
      </c>
      <c r="B645" s="1" t="s">
        <v>2832</v>
      </c>
      <c r="C645" s="1" t="s">
        <v>2832</v>
      </c>
      <c r="D645" s="1" t="s">
        <v>3983</v>
      </c>
      <c r="E645" s="1" t="s">
        <v>602</v>
      </c>
      <c r="F645" s="1" t="str">
        <f>VLOOKUP(Table7[[#This Row],[نام کارشناس دفتر فنی]],Table1[],3,0)</f>
        <v>کارشناس عمران،خدمات صنعتی و ترانسپورت</v>
      </c>
      <c r="G645" s="1" t="s">
        <v>63</v>
      </c>
      <c r="H645" s="1" t="str">
        <f>VLOOKUP(Table7[[#This Row],[نام شخص کارشناس نظارت]],Table1[],3,0)</f>
        <v>کارشناس عمران نظارت</v>
      </c>
      <c r="I645" s="1">
        <f>COUNTIF(Table2[کد سیستم],Table7[[#This Row],[کد سیستم]])</f>
        <v>1</v>
      </c>
    </row>
    <row r="646" spans="1:9" x14ac:dyDescent="0.25">
      <c r="A646" s="1">
        <v>645</v>
      </c>
      <c r="B646" s="1" t="s">
        <v>2834</v>
      </c>
      <c r="C646" s="1" t="s">
        <v>2834</v>
      </c>
      <c r="D646" s="1" t="s">
        <v>3983</v>
      </c>
      <c r="E646" s="1" t="s">
        <v>602</v>
      </c>
      <c r="F646" s="1" t="str">
        <f>VLOOKUP(Table7[[#This Row],[نام کارشناس دفتر فنی]],Table1[],3,0)</f>
        <v>کارشناس عمران،خدمات صنعتی و ترانسپورت</v>
      </c>
      <c r="G646" s="1" t="s">
        <v>63</v>
      </c>
      <c r="H646" s="1" t="str">
        <f>VLOOKUP(Table7[[#This Row],[نام شخص کارشناس نظارت]],Table1[],3,0)</f>
        <v>کارشناس عمران نظارت</v>
      </c>
      <c r="I646" s="1">
        <f>COUNTIF(Table2[کد سیستم],Table7[[#This Row],[کد سیستم]])</f>
        <v>1</v>
      </c>
    </row>
    <row r="647" spans="1:9" x14ac:dyDescent="0.25">
      <c r="A647" s="1">
        <v>646</v>
      </c>
      <c r="B647" s="1" t="s">
        <v>2836</v>
      </c>
      <c r="C647" s="1" t="s">
        <v>2836</v>
      </c>
      <c r="D647" s="1" t="s">
        <v>3983</v>
      </c>
      <c r="E647" s="1" t="s">
        <v>602</v>
      </c>
      <c r="F647" s="1" t="str">
        <f>VLOOKUP(Table7[[#This Row],[نام کارشناس دفتر فنی]],Table1[],3,0)</f>
        <v>کارشناس عمران،خدمات صنعتی و ترانسپورت</v>
      </c>
      <c r="G647" s="1" t="s">
        <v>63</v>
      </c>
      <c r="H647" s="1" t="str">
        <f>VLOOKUP(Table7[[#This Row],[نام شخص کارشناس نظارت]],Table1[],3,0)</f>
        <v>کارشناس عمران نظارت</v>
      </c>
      <c r="I647" s="1">
        <f>COUNTIF(Table2[کد سیستم],Table7[[#This Row],[کد سیستم]])</f>
        <v>1</v>
      </c>
    </row>
    <row r="648" spans="1:9" x14ac:dyDescent="0.25">
      <c r="A648" s="1">
        <v>647</v>
      </c>
      <c r="B648" s="1" t="s">
        <v>2838</v>
      </c>
      <c r="C648" s="1" t="s">
        <v>2838</v>
      </c>
      <c r="D648" s="1" t="s">
        <v>3983</v>
      </c>
      <c r="E648" s="1" t="s">
        <v>602</v>
      </c>
      <c r="F648" s="1" t="str">
        <f>VLOOKUP(Table7[[#This Row],[نام کارشناس دفتر فنی]],Table1[],3,0)</f>
        <v>کارشناس عمران،خدمات صنعتی و ترانسپورت</v>
      </c>
      <c r="G648" s="1" t="s">
        <v>63</v>
      </c>
      <c r="H648" s="1" t="str">
        <f>VLOOKUP(Table7[[#This Row],[نام شخص کارشناس نظارت]],Table1[],3,0)</f>
        <v>کارشناس عمران نظارت</v>
      </c>
      <c r="I648" s="1">
        <f>COUNTIF(Table2[کد سیستم],Table7[[#This Row],[کد سیستم]])</f>
        <v>1</v>
      </c>
    </row>
    <row r="649" spans="1:9" x14ac:dyDescent="0.25">
      <c r="A649" s="1">
        <v>648</v>
      </c>
      <c r="B649" s="1" t="s">
        <v>2840</v>
      </c>
      <c r="C649" s="1" t="s">
        <v>2840</v>
      </c>
      <c r="D649" s="1" t="s">
        <v>3983</v>
      </c>
      <c r="E649" s="1" t="s">
        <v>602</v>
      </c>
      <c r="F649" s="1" t="str">
        <f>VLOOKUP(Table7[[#This Row],[نام کارشناس دفتر فنی]],Table1[],3,0)</f>
        <v>کارشناس عمران،خدمات صنعتی و ترانسپورت</v>
      </c>
      <c r="G649" s="1" t="s">
        <v>63</v>
      </c>
      <c r="H649" s="1" t="str">
        <f>VLOOKUP(Table7[[#This Row],[نام شخص کارشناس نظارت]],Table1[],3,0)</f>
        <v>کارشناس عمران نظارت</v>
      </c>
      <c r="I649" s="1">
        <f>COUNTIF(Table2[کد سیستم],Table7[[#This Row],[کد سیستم]])</f>
        <v>1</v>
      </c>
    </row>
    <row r="650" spans="1:9" x14ac:dyDescent="0.25">
      <c r="A650" s="1">
        <v>649</v>
      </c>
      <c r="B650" s="1" t="s">
        <v>2842</v>
      </c>
      <c r="C650" s="1">
        <v>1560</v>
      </c>
      <c r="D650" s="1" t="s">
        <v>3983</v>
      </c>
      <c r="E650" s="1" t="s">
        <v>602</v>
      </c>
      <c r="F650" s="1" t="str">
        <f>VLOOKUP(Table7[[#This Row],[نام کارشناس دفتر فنی]],Table1[],3,0)</f>
        <v>کارشناس عمران،خدمات صنعتی و ترانسپورت</v>
      </c>
      <c r="G650" s="1" t="s">
        <v>63</v>
      </c>
      <c r="H650" s="1" t="str">
        <f>VLOOKUP(Table7[[#This Row],[نام شخص کارشناس نظارت]],Table1[],3,0)</f>
        <v>کارشناس عمران نظارت</v>
      </c>
      <c r="I650" s="1">
        <f>COUNTIF(Table2[کد سیستم],Table7[[#This Row],[کد سیستم]])</f>
        <v>1</v>
      </c>
    </row>
    <row r="651" spans="1:9" x14ac:dyDescent="0.25">
      <c r="A651" s="1">
        <v>650</v>
      </c>
      <c r="B651" s="1" t="s">
        <v>2844</v>
      </c>
      <c r="C651" s="1" t="s">
        <v>2844</v>
      </c>
      <c r="D651" s="1" t="s">
        <v>3983</v>
      </c>
      <c r="E651" s="1" t="s">
        <v>602</v>
      </c>
      <c r="F651" s="1" t="str">
        <f>VLOOKUP(Table7[[#This Row],[نام کارشناس دفتر فنی]],Table1[],3,0)</f>
        <v>کارشناس عمران،خدمات صنعتی و ترانسپورت</v>
      </c>
      <c r="G651" s="1" t="s">
        <v>63</v>
      </c>
      <c r="H651" s="1" t="str">
        <f>VLOOKUP(Table7[[#This Row],[نام شخص کارشناس نظارت]],Table1[],3,0)</f>
        <v>کارشناس عمران نظارت</v>
      </c>
      <c r="I651" s="1">
        <f>COUNTIF(Table2[کد سیستم],Table7[[#This Row],[کد سیستم]])</f>
        <v>1</v>
      </c>
    </row>
    <row r="652" spans="1:9" x14ac:dyDescent="0.25">
      <c r="A652" s="1">
        <v>651</v>
      </c>
      <c r="B652" s="1" t="s">
        <v>2846</v>
      </c>
      <c r="C652" s="1" t="s">
        <v>2846</v>
      </c>
      <c r="D652" s="1" t="s">
        <v>3983</v>
      </c>
      <c r="E652" s="1" t="s">
        <v>602</v>
      </c>
      <c r="F652" s="1" t="str">
        <f>VLOOKUP(Table7[[#This Row],[نام کارشناس دفتر فنی]],Table1[],3,0)</f>
        <v>کارشناس عمران،خدمات صنعتی و ترانسپورت</v>
      </c>
      <c r="G652" s="1" t="s">
        <v>63</v>
      </c>
      <c r="H652" s="1" t="str">
        <f>VLOOKUP(Table7[[#This Row],[نام شخص کارشناس نظارت]],Table1[],3,0)</f>
        <v>کارشناس عمران نظارت</v>
      </c>
      <c r="I652" s="1">
        <f>COUNTIF(Table2[کد سیستم],Table7[[#This Row],[کد سیستم]])</f>
        <v>1</v>
      </c>
    </row>
    <row r="653" spans="1:9" x14ac:dyDescent="0.25">
      <c r="A653" s="1">
        <v>652</v>
      </c>
      <c r="B653" s="1" t="s">
        <v>2848</v>
      </c>
      <c r="C653" s="1" t="s">
        <v>2848</v>
      </c>
      <c r="D653" s="1" t="s">
        <v>3983</v>
      </c>
      <c r="E653" s="1" t="s">
        <v>602</v>
      </c>
      <c r="F653" s="1" t="str">
        <f>VLOOKUP(Table7[[#This Row],[نام کارشناس دفتر فنی]],Table1[],3,0)</f>
        <v>کارشناس عمران،خدمات صنعتی و ترانسپورت</v>
      </c>
      <c r="G653" s="1" t="s">
        <v>63</v>
      </c>
      <c r="H653" s="1" t="str">
        <f>VLOOKUP(Table7[[#This Row],[نام شخص کارشناس نظارت]],Table1[],3,0)</f>
        <v>کارشناس عمران نظارت</v>
      </c>
      <c r="I653" s="1">
        <f>COUNTIF(Table2[کد سیستم],Table7[[#This Row],[کد سیستم]])</f>
        <v>1</v>
      </c>
    </row>
    <row r="654" spans="1:9" x14ac:dyDescent="0.25">
      <c r="A654" s="1">
        <v>653</v>
      </c>
      <c r="B654" s="1" t="s">
        <v>2850</v>
      </c>
      <c r="C654" s="1" t="s">
        <v>2850</v>
      </c>
      <c r="D654" s="1" t="s">
        <v>3983</v>
      </c>
      <c r="E654" s="1" t="s">
        <v>602</v>
      </c>
      <c r="F654" s="1" t="str">
        <f>VLOOKUP(Table7[[#This Row],[نام کارشناس دفتر فنی]],Table1[],3,0)</f>
        <v>کارشناس عمران،خدمات صنعتی و ترانسپورت</v>
      </c>
      <c r="G654" s="1" t="s">
        <v>63</v>
      </c>
      <c r="H654" s="1" t="str">
        <f>VLOOKUP(Table7[[#This Row],[نام شخص کارشناس نظارت]],Table1[],3,0)</f>
        <v>کارشناس عمران نظارت</v>
      </c>
      <c r="I654" s="1">
        <f>COUNTIF(Table2[کد سیستم],Table7[[#This Row],[کد سیستم]])</f>
        <v>1</v>
      </c>
    </row>
    <row r="655" spans="1:9" x14ac:dyDescent="0.25">
      <c r="A655" s="1">
        <v>654</v>
      </c>
      <c r="B655" s="1" t="s">
        <v>2852</v>
      </c>
      <c r="C655" s="1">
        <v>1570</v>
      </c>
      <c r="D655" s="1" t="s">
        <v>3983</v>
      </c>
      <c r="E655" s="1" t="s">
        <v>602</v>
      </c>
      <c r="F655" s="1" t="str">
        <f>VLOOKUP(Table7[[#This Row],[نام کارشناس دفتر فنی]],Table1[],3,0)</f>
        <v>کارشناس عمران،خدمات صنعتی و ترانسپورت</v>
      </c>
      <c r="G655" s="1" t="s">
        <v>63</v>
      </c>
      <c r="H655" s="1" t="str">
        <f>VLOOKUP(Table7[[#This Row],[نام شخص کارشناس نظارت]],Table1[],3,0)</f>
        <v>کارشناس عمران نظارت</v>
      </c>
      <c r="I655" s="1">
        <f>COUNTIF(Table2[کد سیستم],Table7[[#This Row],[کد سیستم]])</f>
        <v>1</v>
      </c>
    </row>
    <row r="656" spans="1:9" x14ac:dyDescent="0.25">
      <c r="A656" s="1">
        <v>655</v>
      </c>
      <c r="B656" s="1" t="s">
        <v>2854</v>
      </c>
      <c r="C656" s="1" t="s">
        <v>2854</v>
      </c>
      <c r="D656" s="1" t="s">
        <v>3983</v>
      </c>
      <c r="E656" s="1" t="s">
        <v>602</v>
      </c>
      <c r="F656" s="1" t="str">
        <f>VLOOKUP(Table7[[#This Row],[نام کارشناس دفتر فنی]],Table1[],3,0)</f>
        <v>کارشناس عمران،خدمات صنعتی و ترانسپورت</v>
      </c>
      <c r="G656" s="1" t="s">
        <v>63</v>
      </c>
      <c r="H656" s="1" t="str">
        <f>VLOOKUP(Table7[[#This Row],[نام شخص کارشناس نظارت]],Table1[],3,0)</f>
        <v>کارشناس عمران نظارت</v>
      </c>
      <c r="I656" s="1">
        <f>COUNTIF(Table2[کد سیستم],Table7[[#This Row],[کد سیستم]])</f>
        <v>1</v>
      </c>
    </row>
    <row r="657" spans="1:9" x14ac:dyDescent="0.25">
      <c r="A657" s="1">
        <v>656</v>
      </c>
      <c r="B657" s="1" t="s">
        <v>2856</v>
      </c>
      <c r="C657" s="1" t="s">
        <v>2856</v>
      </c>
      <c r="D657" s="1" t="s">
        <v>3983</v>
      </c>
      <c r="E657" s="1" t="s">
        <v>602</v>
      </c>
      <c r="F657" s="1" t="str">
        <f>VLOOKUP(Table7[[#This Row],[نام کارشناس دفتر فنی]],Table1[],3,0)</f>
        <v>کارشناس عمران،خدمات صنعتی و ترانسپورت</v>
      </c>
      <c r="G657" s="1" t="s">
        <v>63</v>
      </c>
      <c r="H657" s="1" t="str">
        <f>VLOOKUP(Table7[[#This Row],[نام شخص کارشناس نظارت]],Table1[],3,0)</f>
        <v>کارشناس عمران نظارت</v>
      </c>
      <c r="I657" s="1">
        <f>COUNTIF(Table2[کد سیستم],Table7[[#This Row],[کد سیستم]])</f>
        <v>1</v>
      </c>
    </row>
    <row r="658" spans="1:9" x14ac:dyDescent="0.25">
      <c r="A658" s="1">
        <v>657</v>
      </c>
      <c r="B658" s="1" t="s">
        <v>2858</v>
      </c>
      <c r="C658" s="1" t="s">
        <v>2858</v>
      </c>
      <c r="D658" s="1" t="s">
        <v>3983</v>
      </c>
      <c r="E658" s="1" t="s">
        <v>602</v>
      </c>
      <c r="F658" s="1" t="str">
        <f>VLOOKUP(Table7[[#This Row],[نام کارشناس دفتر فنی]],Table1[],3,0)</f>
        <v>کارشناس عمران،خدمات صنعتی و ترانسپورت</v>
      </c>
      <c r="G658" s="1" t="s">
        <v>63</v>
      </c>
      <c r="H658" s="1" t="str">
        <f>VLOOKUP(Table7[[#This Row],[نام شخص کارشناس نظارت]],Table1[],3,0)</f>
        <v>کارشناس عمران نظارت</v>
      </c>
      <c r="I658" s="1">
        <f>COUNTIF(Table2[کد سیستم],Table7[[#This Row],[کد سیستم]])</f>
        <v>1</v>
      </c>
    </row>
    <row r="659" spans="1:9" x14ac:dyDescent="0.25">
      <c r="A659" s="1">
        <v>658</v>
      </c>
      <c r="B659" s="1" t="s">
        <v>2860</v>
      </c>
      <c r="C659" s="1" t="s">
        <v>2860</v>
      </c>
      <c r="D659" s="1" t="s">
        <v>3983</v>
      </c>
      <c r="E659" s="1" t="s">
        <v>602</v>
      </c>
      <c r="F659" s="1" t="str">
        <f>VLOOKUP(Table7[[#This Row],[نام کارشناس دفتر فنی]],Table1[],3,0)</f>
        <v>کارشناس عمران،خدمات صنعتی و ترانسپورت</v>
      </c>
      <c r="G659" s="1" t="s">
        <v>63</v>
      </c>
      <c r="H659" s="1" t="str">
        <f>VLOOKUP(Table7[[#This Row],[نام شخص کارشناس نظارت]],Table1[],3,0)</f>
        <v>کارشناس عمران نظارت</v>
      </c>
      <c r="I659" s="1">
        <f>COUNTIF(Table2[کد سیستم],Table7[[#This Row],[کد سیستم]])</f>
        <v>1</v>
      </c>
    </row>
    <row r="660" spans="1:9" x14ac:dyDescent="0.25">
      <c r="A660" s="1">
        <v>659</v>
      </c>
      <c r="B660" s="1" t="s">
        <v>2862</v>
      </c>
      <c r="C660" s="1" t="s">
        <v>2862</v>
      </c>
      <c r="D660" s="1" t="s">
        <v>3983</v>
      </c>
      <c r="E660" s="1" t="s">
        <v>602</v>
      </c>
      <c r="F660" s="1" t="str">
        <f>VLOOKUP(Table7[[#This Row],[نام کارشناس دفتر فنی]],Table1[],3,0)</f>
        <v>کارشناس عمران،خدمات صنعتی و ترانسپورت</v>
      </c>
      <c r="G660" s="1" t="s">
        <v>63</v>
      </c>
      <c r="H660" s="1" t="str">
        <f>VLOOKUP(Table7[[#This Row],[نام شخص کارشناس نظارت]],Table1[],3,0)</f>
        <v>کارشناس عمران نظارت</v>
      </c>
      <c r="I660" s="1">
        <f>COUNTIF(Table2[کد سیستم],Table7[[#This Row],[کد سیستم]])</f>
        <v>1</v>
      </c>
    </row>
    <row r="661" spans="1:9" x14ac:dyDescent="0.25">
      <c r="A661" s="1">
        <v>660</v>
      </c>
      <c r="B661" s="1" t="s">
        <v>2864</v>
      </c>
      <c r="C661" s="1" t="s">
        <v>2864</v>
      </c>
      <c r="D661" s="1" t="s">
        <v>3983</v>
      </c>
      <c r="E661" s="1" t="s">
        <v>602</v>
      </c>
      <c r="F661" s="1" t="str">
        <f>VLOOKUP(Table7[[#This Row],[نام کارشناس دفتر فنی]],Table1[],3,0)</f>
        <v>کارشناس عمران،خدمات صنعتی و ترانسپورت</v>
      </c>
      <c r="G661" s="1" t="s">
        <v>63</v>
      </c>
      <c r="H661" s="1" t="str">
        <f>VLOOKUP(Table7[[#This Row],[نام شخص کارشناس نظارت]],Table1[],3,0)</f>
        <v>کارشناس عمران نظارت</v>
      </c>
      <c r="I661" s="1">
        <f>COUNTIF(Table2[کد سیستم],Table7[[#This Row],[کد سیستم]])</f>
        <v>1</v>
      </c>
    </row>
    <row r="662" spans="1:9" x14ac:dyDescent="0.25">
      <c r="A662" s="1">
        <v>661</v>
      </c>
      <c r="B662" s="1" t="s">
        <v>2866</v>
      </c>
      <c r="C662" s="1" t="s">
        <v>2866</v>
      </c>
      <c r="D662" s="1" t="s">
        <v>3983</v>
      </c>
      <c r="E662" s="1" t="s">
        <v>602</v>
      </c>
      <c r="F662" s="1" t="str">
        <f>VLOOKUP(Table7[[#This Row],[نام کارشناس دفتر فنی]],Table1[],3,0)</f>
        <v>کارشناس عمران،خدمات صنعتی و ترانسپورت</v>
      </c>
      <c r="G662" s="1" t="s">
        <v>63</v>
      </c>
      <c r="H662" s="1" t="str">
        <f>VLOOKUP(Table7[[#This Row],[نام شخص کارشناس نظارت]],Table1[],3,0)</f>
        <v>کارشناس عمران نظارت</v>
      </c>
      <c r="I662" s="1">
        <f>COUNTIF(Table2[کد سیستم],Table7[[#This Row],[کد سیستم]])</f>
        <v>1</v>
      </c>
    </row>
    <row r="663" spans="1:9" x14ac:dyDescent="0.25">
      <c r="A663" s="1">
        <v>662</v>
      </c>
      <c r="B663" s="1" t="s">
        <v>2868</v>
      </c>
      <c r="C663" s="1" t="s">
        <v>2868</v>
      </c>
      <c r="D663" s="1" t="s">
        <v>3983</v>
      </c>
      <c r="E663" s="1" t="s">
        <v>602</v>
      </c>
      <c r="F663" s="1" t="str">
        <f>VLOOKUP(Table7[[#This Row],[نام کارشناس دفتر فنی]],Table1[],3,0)</f>
        <v>کارشناس عمران،خدمات صنعتی و ترانسپورت</v>
      </c>
      <c r="G663" s="1" t="s">
        <v>63</v>
      </c>
      <c r="H663" s="1" t="str">
        <f>VLOOKUP(Table7[[#This Row],[نام شخص کارشناس نظارت]],Table1[],3,0)</f>
        <v>کارشناس عمران نظارت</v>
      </c>
      <c r="I663" s="1">
        <f>COUNTIF(Table2[کد سیستم],Table7[[#This Row],[کد سیستم]])</f>
        <v>1</v>
      </c>
    </row>
    <row r="664" spans="1:9" x14ac:dyDescent="0.25">
      <c r="A664" s="1">
        <v>663</v>
      </c>
      <c r="B664" s="1" t="s">
        <v>2870</v>
      </c>
      <c r="C664" s="1" t="s">
        <v>2870</v>
      </c>
      <c r="D664" s="1" t="s">
        <v>3983</v>
      </c>
      <c r="E664" s="1" t="s">
        <v>602</v>
      </c>
      <c r="F664" s="1" t="str">
        <f>VLOOKUP(Table7[[#This Row],[نام کارشناس دفتر فنی]],Table1[],3,0)</f>
        <v>کارشناس عمران،خدمات صنعتی و ترانسپورت</v>
      </c>
      <c r="G664" s="1" t="s">
        <v>63</v>
      </c>
      <c r="H664" s="1" t="str">
        <f>VLOOKUP(Table7[[#This Row],[نام شخص کارشناس نظارت]],Table1[],3,0)</f>
        <v>کارشناس عمران نظارت</v>
      </c>
      <c r="I664" s="1">
        <f>COUNTIF(Table2[کد سیستم],Table7[[#This Row],[کد سیستم]])</f>
        <v>1</v>
      </c>
    </row>
    <row r="665" spans="1:9" x14ac:dyDescent="0.25">
      <c r="A665" s="1">
        <v>664</v>
      </c>
      <c r="B665" s="1" t="s">
        <v>2872</v>
      </c>
      <c r="C665" s="1" t="s">
        <v>2872</v>
      </c>
      <c r="D665" s="1" t="s">
        <v>3983</v>
      </c>
      <c r="E665" s="1" t="s">
        <v>602</v>
      </c>
      <c r="F665" s="1" t="str">
        <f>VLOOKUP(Table7[[#This Row],[نام کارشناس دفتر فنی]],Table1[],3,0)</f>
        <v>کارشناس عمران،خدمات صنعتی و ترانسپورت</v>
      </c>
      <c r="G665" s="1" t="s">
        <v>63</v>
      </c>
      <c r="H665" s="1" t="str">
        <f>VLOOKUP(Table7[[#This Row],[نام شخص کارشناس نظارت]],Table1[],3,0)</f>
        <v>کارشناس عمران نظارت</v>
      </c>
      <c r="I665" s="1">
        <f>COUNTIF(Table2[کد سیستم],Table7[[#This Row],[کد سیستم]])</f>
        <v>1</v>
      </c>
    </row>
    <row r="666" spans="1:9" x14ac:dyDescent="0.25">
      <c r="A666" s="1">
        <v>665</v>
      </c>
      <c r="B666" s="1" t="s">
        <v>2874</v>
      </c>
      <c r="C666" s="1">
        <v>1580</v>
      </c>
      <c r="D666" s="1" t="s">
        <v>3983</v>
      </c>
      <c r="E666" s="1" t="s">
        <v>602</v>
      </c>
      <c r="F666" s="1" t="str">
        <f>VLOOKUP(Table7[[#This Row],[نام کارشناس دفتر فنی]],Table1[],3,0)</f>
        <v>کارشناس عمران،خدمات صنعتی و ترانسپورت</v>
      </c>
      <c r="G666" s="1" t="s">
        <v>63</v>
      </c>
      <c r="H666" s="1" t="str">
        <f>VLOOKUP(Table7[[#This Row],[نام شخص کارشناس نظارت]],Table1[],3,0)</f>
        <v>کارشناس عمران نظارت</v>
      </c>
      <c r="I666" s="1">
        <f>COUNTIF(Table2[کد سیستم],Table7[[#This Row],[کد سیستم]])</f>
        <v>1</v>
      </c>
    </row>
    <row r="667" spans="1:9" x14ac:dyDescent="0.25">
      <c r="A667" s="1">
        <v>666</v>
      </c>
      <c r="B667" s="1" t="s">
        <v>2876</v>
      </c>
      <c r="C667" s="1" t="s">
        <v>2876</v>
      </c>
      <c r="D667" s="1" t="s">
        <v>3983</v>
      </c>
      <c r="E667" s="1" t="s">
        <v>602</v>
      </c>
      <c r="F667" s="1" t="str">
        <f>VLOOKUP(Table7[[#This Row],[نام کارشناس دفتر فنی]],Table1[],3,0)</f>
        <v>کارشناس عمران،خدمات صنعتی و ترانسپورت</v>
      </c>
      <c r="G667" s="1" t="s">
        <v>63</v>
      </c>
      <c r="H667" s="1" t="str">
        <f>VLOOKUP(Table7[[#This Row],[نام شخص کارشناس نظارت]],Table1[],3,0)</f>
        <v>کارشناس عمران نظارت</v>
      </c>
      <c r="I667" s="1">
        <f>COUNTIF(Table2[کد سیستم],Table7[[#This Row],[کد سیستم]])</f>
        <v>1</v>
      </c>
    </row>
    <row r="668" spans="1:9" x14ac:dyDescent="0.25">
      <c r="A668" s="1">
        <v>667</v>
      </c>
      <c r="B668" s="1" t="s">
        <v>2878</v>
      </c>
      <c r="C668" s="1" t="s">
        <v>2878</v>
      </c>
      <c r="D668" s="1" t="s">
        <v>3983</v>
      </c>
      <c r="E668" s="1" t="s">
        <v>602</v>
      </c>
      <c r="F668" s="1" t="str">
        <f>VLOOKUP(Table7[[#This Row],[نام کارشناس دفتر فنی]],Table1[],3,0)</f>
        <v>کارشناس عمران،خدمات صنعتی و ترانسپورت</v>
      </c>
      <c r="G668" s="1" t="s">
        <v>63</v>
      </c>
      <c r="H668" s="1" t="str">
        <f>VLOOKUP(Table7[[#This Row],[نام شخص کارشناس نظارت]],Table1[],3,0)</f>
        <v>کارشناس عمران نظارت</v>
      </c>
      <c r="I668" s="1">
        <f>COUNTIF(Table2[کد سیستم],Table7[[#This Row],[کد سیستم]])</f>
        <v>1</v>
      </c>
    </row>
    <row r="669" spans="1:9" x14ac:dyDescent="0.25">
      <c r="A669" s="1">
        <v>668</v>
      </c>
      <c r="B669" s="1" t="s">
        <v>2880</v>
      </c>
      <c r="C669" s="1" t="s">
        <v>2880</v>
      </c>
      <c r="D669" s="1" t="s">
        <v>3983</v>
      </c>
      <c r="E669" s="1" t="s">
        <v>602</v>
      </c>
      <c r="F669" s="1" t="str">
        <f>VLOOKUP(Table7[[#This Row],[نام کارشناس دفتر فنی]],Table1[],3,0)</f>
        <v>کارشناس عمران،خدمات صنعتی و ترانسپورت</v>
      </c>
      <c r="G669" s="1" t="s">
        <v>63</v>
      </c>
      <c r="H669" s="1" t="str">
        <f>VLOOKUP(Table7[[#This Row],[نام شخص کارشناس نظارت]],Table1[],3,0)</f>
        <v>کارشناس عمران نظارت</v>
      </c>
      <c r="I669" s="1">
        <f>COUNTIF(Table2[کد سیستم],Table7[[#This Row],[کد سیستم]])</f>
        <v>1</v>
      </c>
    </row>
    <row r="670" spans="1:9" x14ac:dyDescent="0.25">
      <c r="A670" s="1">
        <v>669</v>
      </c>
      <c r="B670" s="1" t="s">
        <v>2882</v>
      </c>
      <c r="C670" s="1">
        <v>1590</v>
      </c>
      <c r="D670" s="1" t="s">
        <v>3983</v>
      </c>
      <c r="E670" s="1" t="s">
        <v>602</v>
      </c>
      <c r="F670" s="1" t="str">
        <f>VLOOKUP(Table7[[#This Row],[نام کارشناس دفتر فنی]],Table1[],3,0)</f>
        <v>کارشناس عمران،خدمات صنعتی و ترانسپورت</v>
      </c>
      <c r="G670" s="1" t="s">
        <v>63</v>
      </c>
      <c r="H670" s="1" t="str">
        <f>VLOOKUP(Table7[[#This Row],[نام شخص کارشناس نظارت]],Table1[],3,0)</f>
        <v>کارشناس عمران نظارت</v>
      </c>
      <c r="I670" s="1">
        <f>COUNTIF(Table2[کد سیستم],Table7[[#This Row],[کد سیستم]])</f>
        <v>1</v>
      </c>
    </row>
    <row r="671" spans="1:9" x14ac:dyDescent="0.25">
      <c r="A671" s="1">
        <v>670</v>
      </c>
      <c r="B671" s="1" t="s">
        <v>2884</v>
      </c>
      <c r="C671" s="1" t="s">
        <v>2884</v>
      </c>
      <c r="D671" s="1" t="s">
        <v>3983</v>
      </c>
      <c r="E671" s="1" t="s">
        <v>602</v>
      </c>
      <c r="F671" s="1" t="str">
        <f>VLOOKUP(Table7[[#This Row],[نام کارشناس دفتر فنی]],Table1[],3,0)</f>
        <v>کارشناس عمران،خدمات صنعتی و ترانسپورت</v>
      </c>
      <c r="G671" s="1" t="s">
        <v>63</v>
      </c>
      <c r="H671" s="1" t="str">
        <f>VLOOKUP(Table7[[#This Row],[نام شخص کارشناس نظارت]],Table1[],3,0)</f>
        <v>کارشناس عمران نظارت</v>
      </c>
      <c r="I671" s="1">
        <f>COUNTIF(Table2[کد سیستم],Table7[[#This Row],[کد سیستم]])</f>
        <v>1</v>
      </c>
    </row>
    <row r="672" spans="1:9" x14ac:dyDescent="0.25">
      <c r="A672" s="1">
        <v>671</v>
      </c>
      <c r="B672" s="1" t="s">
        <v>2886</v>
      </c>
      <c r="C672" s="1" t="s">
        <v>2886</v>
      </c>
      <c r="D672" s="1" t="s">
        <v>3983</v>
      </c>
      <c r="E672" s="1" t="s">
        <v>602</v>
      </c>
      <c r="F672" s="1" t="str">
        <f>VLOOKUP(Table7[[#This Row],[نام کارشناس دفتر فنی]],Table1[],3,0)</f>
        <v>کارشناس عمران،خدمات صنعتی و ترانسپورت</v>
      </c>
      <c r="G672" s="1" t="s">
        <v>63</v>
      </c>
      <c r="H672" s="1" t="str">
        <f>VLOOKUP(Table7[[#This Row],[نام شخص کارشناس نظارت]],Table1[],3,0)</f>
        <v>کارشناس عمران نظارت</v>
      </c>
      <c r="I672" s="1">
        <f>COUNTIF(Table2[کد سیستم],Table7[[#This Row],[کد سیستم]])</f>
        <v>1</v>
      </c>
    </row>
    <row r="673" spans="1:9" x14ac:dyDescent="0.25">
      <c r="A673" s="1">
        <v>672</v>
      </c>
      <c r="B673" s="1" t="s">
        <v>2888</v>
      </c>
      <c r="C673" s="1" t="s">
        <v>2888</v>
      </c>
      <c r="D673" s="1" t="s">
        <v>3983</v>
      </c>
      <c r="E673" s="1" t="s">
        <v>602</v>
      </c>
      <c r="F673" s="1" t="str">
        <f>VLOOKUP(Table7[[#This Row],[نام کارشناس دفتر فنی]],Table1[],3,0)</f>
        <v>کارشناس عمران،خدمات صنعتی و ترانسپورت</v>
      </c>
      <c r="G673" s="1" t="s">
        <v>63</v>
      </c>
      <c r="H673" s="1" t="str">
        <f>VLOOKUP(Table7[[#This Row],[نام شخص کارشناس نظارت]],Table1[],3,0)</f>
        <v>کارشناس عمران نظارت</v>
      </c>
      <c r="I673" s="1">
        <f>COUNTIF(Table2[کد سیستم],Table7[[#This Row],[کد سیستم]])</f>
        <v>1</v>
      </c>
    </row>
    <row r="674" spans="1:9" x14ac:dyDescent="0.25">
      <c r="A674" s="1">
        <v>673</v>
      </c>
      <c r="B674" s="1" t="s">
        <v>2890</v>
      </c>
      <c r="C674" s="1" t="s">
        <v>2890</v>
      </c>
      <c r="D674" s="1" t="s">
        <v>3983</v>
      </c>
      <c r="E674" s="1" t="s">
        <v>602</v>
      </c>
      <c r="F674" s="1" t="str">
        <f>VLOOKUP(Table7[[#This Row],[نام کارشناس دفتر فنی]],Table1[],3,0)</f>
        <v>کارشناس عمران،خدمات صنعتی و ترانسپورت</v>
      </c>
      <c r="G674" s="1" t="s">
        <v>63</v>
      </c>
      <c r="H674" s="1" t="str">
        <f>VLOOKUP(Table7[[#This Row],[نام شخص کارشناس نظارت]],Table1[],3,0)</f>
        <v>کارشناس عمران نظارت</v>
      </c>
      <c r="I674" s="1">
        <f>COUNTIF(Table2[کد سیستم],Table7[[#This Row],[کد سیستم]])</f>
        <v>1</v>
      </c>
    </row>
    <row r="675" spans="1:9" x14ac:dyDescent="0.25">
      <c r="A675" s="1">
        <v>674</v>
      </c>
      <c r="B675" s="1" t="s">
        <v>2892</v>
      </c>
      <c r="C675" s="1" t="s">
        <v>2892</v>
      </c>
      <c r="D675" s="1" t="s">
        <v>3983</v>
      </c>
      <c r="E675" s="1" t="s">
        <v>602</v>
      </c>
      <c r="F675" s="1" t="str">
        <f>VLOOKUP(Table7[[#This Row],[نام کارشناس دفتر فنی]],Table1[],3,0)</f>
        <v>کارشناس عمران،خدمات صنعتی و ترانسپورت</v>
      </c>
      <c r="G675" s="1" t="s">
        <v>63</v>
      </c>
      <c r="H675" s="1" t="str">
        <f>VLOOKUP(Table7[[#This Row],[نام شخص کارشناس نظارت]],Table1[],3,0)</f>
        <v>کارشناس عمران نظارت</v>
      </c>
      <c r="I675" s="1">
        <f>COUNTIF(Table2[کد سیستم],Table7[[#This Row],[کد سیستم]])</f>
        <v>1</v>
      </c>
    </row>
    <row r="676" spans="1:9" x14ac:dyDescent="0.25">
      <c r="A676" s="1">
        <v>675</v>
      </c>
      <c r="B676" s="1" t="s">
        <v>2894</v>
      </c>
      <c r="C676" s="1" t="s">
        <v>2894</v>
      </c>
      <c r="D676" s="1" t="s">
        <v>3983</v>
      </c>
      <c r="E676" s="1" t="s">
        <v>602</v>
      </c>
      <c r="F676" s="1" t="str">
        <f>VLOOKUP(Table7[[#This Row],[نام کارشناس دفتر فنی]],Table1[],3,0)</f>
        <v>کارشناس عمران،خدمات صنعتی و ترانسپورت</v>
      </c>
      <c r="G676" s="1" t="s">
        <v>63</v>
      </c>
      <c r="H676" s="1" t="str">
        <f>VLOOKUP(Table7[[#This Row],[نام شخص کارشناس نظارت]],Table1[],3,0)</f>
        <v>کارشناس عمران نظارت</v>
      </c>
      <c r="I676" s="1">
        <f>COUNTIF(Table2[کد سیستم],Table7[[#This Row],[کد سیستم]])</f>
        <v>1</v>
      </c>
    </row>
    <row r="677" spans="1:9" x14ac:dyDescent="0.25">
      <c r="A677" s="1">
        <v>676</v>
      </c>
      <c r="B677" s="1" t="s">
        <v>2896</v>
      </c>
      <c r="C677" s="1" t="s">
        <v>2896</v>
      </c>
      <c r="D677" s="1" t="s">
        <v>3983</v>
      </c>
      <c r="E677" s="1" t="s">
        <v>602</v>
      </c>
      <c r="F677" s="1" t="str">
        <f>VLOOKUP(Table7[[#This Row],[نام کارشناس دفتر فنی]],Table1[],3,0)</f>
        <v>کارشناس عمران،خدمات صنعتی و ترانسپورت</v>
      </c>
      <c r="G677" s="1" t="s">
        <v>63</v>
      </c>
      <c r="H677" s="1" t="str">
        <f>VLOOKUP(Table7[[#This Row],[نام شخص کارشناس نظارت]],Table1[],3,0)</f>
        <v>کارشناس عمران نظارت</v>
      </c>
      <c r="I677" s="1">
        <f>COUNTIF(Table2[کد سیستم],Table7[[#This Row],[کد سیستم]])</f>
        <v>1</v>
      </c>
    </row>
    <row r="678" spans="1:9" x14ac:dyDescent="0.25">
      <c r="A678" s="1">
        <v>677</v>
      </c>
      <c r="B678" s="1" t="s">
        <v>2898</v>
      </c>
      <c r="C678" s="1" t="s">
        <v>2898</v>
      </c>
      <c r="D678" s="1" t="s">
        <v>3983</v>
      </c>
      <c r="E678" s="1" t="s">
        <v>602</v>
      </c>
      <c r="F678" s="1" t="str">
        <f>VLOOKUP(Table7[[#This Row],[نام کارشناس دفتر فنی]],Table1[],3,0)</f>
        <v>کارشناس عمران،خدمات صنعتی و ترانسپورت</v>
      </c>
      <c r="G678" s="1" t="s">
        <v>63</v>
      </c>
      <c r="H678" s="1" t="str">
        <f>VLOOKUP(Table7[[#This Row],[نام شخص کارشناس نظارت]],Table1[],3,0)</f>
        <v>کارشناس عمران نظارت</v>
      </c>
      <c r="I678" s="1">
        <f>COUNTIF(Table2[کد سیستم],Table7[[#This Row],[کد سیستم]])</f>
        <v>1</v>
      </c>
    </row>
    <row r="679" spans="1:9" x14ac:dyDescent="0.25">
      <c r="A679" s="1">
        <v>678</v>
      </c>
      <c r="B679" s="1" t="s">
        <v>2900</v>
      </c>
      <c r="C679" s="1" t="s">
        <v>2900</v>
      </c>
      <c r="D679" s="1" t="s">
        <v>3983</v>
      </c>
      <c r="E679" s="1" t="s">
        <v>602</v>
      </c>
      <c r="F679" s="1" t="str">
        <f>VLOOKUP(Table7[[#This Row],[نام کارشناس دفتر فنی]],Table1[],3,0)</f>
        <v>کارشناس عمران،خدمات صنعتی و ترانسپورت</v>
      </c>
      <c r="G679" s="1" t="s">
        <v>63</v>
      </c>
      <c r="H679" s="1" t="str">
        <f>VLOOKUP(Table7[[#This Row],[نام شخص کارشناس نظارت]],Table1[],3,0)</f>
        <v>کارشناس عمران نظارت</v>
      </c>
      <c r="I679" s="1">
        <f>COUNTIF(Table2[کد سیستم],Table7[[#This Row],[کد سیستم]])</f>
        <v>1</v>
      </c>
    </row>
    <row r="680" spans="1:9" x14ac:dyDescent="0.25">
      <c r="A680" s="1">
        <v>679</v>
      </c>
      <c r="B680" s="1" t="s">
        <v>2902</v>
      </c>
      <c r="C680" s="1" t="s">
        <v>2902</v>
      </c>
      <c r="D680" s="1" t="s">
        <v>3983</v>
      </c>
      <c r="E680" s="1" t="s">
        <v>602</v>
      </c>
      <c r="F680" s="1" t="str">
        <f>VLOOKUP(Table7[[#This Row],[نام کارشناس دفتر فنی]],Table1[],3,0)</f>
        <v>کارشناس عمران،خدمات صنعتی و ترانسپورت</v>
      </c>
      <c r="G680" s="1" t="s">
        <v>63</v>
      </c>
      <c r="H680" s="1" t="str">
        <f>VLOOKUP(Table7[[#This Row],[نام شخص کارشناس نظارت]],Table1[],3,0)</f>
        <v>کارشناس عمران نظارت</v>
      </c>
      <c r="I680" s="1">
        <f>COUNTIF(Table2[کد سیستم],Table7[[#This Row],[کد سیستم]])</f>
        <v>1</v>
      </c>
    </row>
    <row r="681" spans="1:9" x14ac:dyDescent="0.25">
      <c r="A681" s="1">
        <v>680</v>
      </c>
      <c r="B681" s="1" t="s">
        <v>2904</v>
      </c>
      <c r="C681" s="1" t="s">
        <v>2904</v>
      </c>
      <c r="D681" s="1" t="s">
        <v>3983</v>
      </c>
      <c r="E681" s="1" t="s">
        <v>602</v>
      </c>
      <c r="F681" s="1" t="str">
        <f>VLOOKUP(Table7[[#This Row],[نام کارشناس دفتر فنی]],Table1[],3,0)</f>
        <v>کارشناس عمران،خدمات صنعتی و ترانسپورت</v>
      </c>
      <c r="G681" s="1" t="s">
        <v>63</v>
      </c>
      <c r="H681" s="1" t="str">
        <f>VLOOKUP(Table7[[#This Row],[نام شخص کارشناس نظارت]],Table1[],3,0)</f>
        <v>کارشناس عمران نظارت</v>
      </c>
      <c r="I681" s="1">
        <f>COUNTIF(Table2[کد سیستم],Table7[[#This Row],[کد سیستم]])</f>
        <v>1</v>
      </c>
    </row>
    <row r="682" spans="1:9" x14ac:dyDescent="0.25">
      <c r="A682" s="1">
        <v>681</v>
      </c>
      <c r="B682" s="1" t="s">
        <v>2906</v>
      </c>
      <c r="C682" s="1" t="s">
        <v>2906</v>
      </c>
      <c r="D682" s="1" t="s">
        <v>3983</v>
      </c>
      <c r="E682" s="1" t="s">
        <v>602</v>
      </c>
      <c r="F682" s="1" t="str">
        <f>VLOOKUP(Table7[[#This Row],[نام کارشناس دفتر فنی]],Table1[],3,0)</f>
        <v>کارشناس عمران،خدمات صنعتی و ترانسپورت</v>
      </c>
      <c r="G682" s="1" t="s">
        <v>63</v>
      </c>
      <c r="H682" s="1" t="str">
        <f>VLOOKUP(Table7[[#This Row],[نام شخص کارشناس نظارت]],Table1[],3,0)</f>
        <v>کارشناس عمران نظارت</v>
      </c>
      <c r="I682" s="1">
        <f>COUNTIF(Table2[کد سیستم],Table7[[#This Row],[کد سیستم]])</f>
        <v>1</v>
      </c>
    </row>
    <row r="683" spans="1:9" x14ac:dyDescent="0.25">
      <c r="A683" s="1">
        <v>682</v>
      </c>
      <c r="B683" s="1" t="s">
        <v>2908</v>
      </c>
      <c r="C683" s="1" t="s">
        <v>2908</v>
      </c>
      <c r="D683" s="1" t="s">
        <v>3983</v>
      </c>
      <c r="E683" s="1" t="s">
        <v>602</v>
      </c>
      <c r="F683" s="1" t="str">
        <f>VLOOKUP(Table7[[#This Row],[نام کارشناس دفتر فنی]],Table1[],3,0)</f>
        <v>کارشناس عمران،خدمات صنعتی و ترانسپورت</v>
      </c>
      <c r="G683" s="1" t="s">
        <v>63</v>
      </c>
      <c r="H683" s="1" t="str">
        <f>VLOOKUP(Table7[[#This Row],[نام شخص کارشناس نظارت]],Table1[],3,0)</f>
        <v>کارشناس عمران نظارت</v>
      </c>
      <c r="I683" s="1">
        <f>COUNTIF(Table2[کد سیستم],Table7[[#This Row],[کد سیستم]])</f>
        <v>1</v>
      </c>
    </row>
    <row r="684" spans="1:9" x14ac:dyDescent="0.25">
      <c r="A684" s="1">
        <v>683</v>
      </c>
      <c r="B684" s="1" t="s">
        <v>2910</v>
      </c>
      <c r="C684" s="1" t="s">
        <v>2910</v>
      </c>
      <c r="D684" s="1" t="s">
        <v>3983</v>
      </c>
      <c r="E684" s="1" t="s">
        <v>602</v>
      </c>
      <c r="F684" s="1" t="str">
        <f>VLOOKUP(Table7[[#This Row],[نام کارشناس دفتر فنی]],Table1[],3,0)</f>
        <v>کارشناس عمران،خدمات صنعتی و ترانسپورت</v>
      </c>
      <c r="G684" s="1" t="s">
        <v>63</v>
      </c>
      <c r="H684" s="1" t="str">
        <f>VLOOKUP(Table7[[#This Row],[نام شخص کارشناس نظارت]],Table1[],3,0)</f>
        <v>کارشناس عمران نظارت</v>
      </c>
      <c r="I684" s="1">
        <f>COUNTIF(Table2[کد سیستم],Table7[[#This Row],[کد سیستم]])</f>
        <v>1</v>
      </c>
    </row>
    <row r="685" spans="1:9" x14ac:dyDescent="0.25">
      <c r="A685" s="1">
        <v>684</v>
      </c>
      <c r="B685" s="1" t="s">
        <v>2912</v>
      </c>
      <c r="C685" s="1" t="s">
        <v>2912</v>
      </c>
      <c r="D685" s="1" t="s">
        <v>3983</v>
      </c>
      <c r="E685" s="1" t="s">
        <v>602</v>
      </c>
      <c r="F685" s="1" t="str">
        <f>VLOOKUP(Table7[[#This Row],[نام کارشناس دفتر فنی]],Table1[],3,0)</f>
        <v>کارشناس عمران،خدمات صنعتی و ترانسپورت</v>
      </c>
      <c r="G685" s="1" t="s">
        <v>63</v>
      </c>
      <c r="H685" s="1" t="str">
        <f>VLOOKUP(Table7[[#This Row],[نام شخص کارشناس نظارت]],Table1[],3,0)</f>
        <v>کارشناس عمران نظارت</v>
      </c>
      <c r="I685" s="1">
        <f>COUNTIF(Table2[کد سیستم],Table7[[#This Row],[کد سیستم]])</f>
        <v>1</v>
      </c>
    </row>
    <row r="686" spans="1:9" x14ac:dyDescent="0.25">
      <c r="A686" s="1">
        <v>685</v>
      </c>
      <c r="B686" s="1" t="s">
        <v>2914</v>
      </c>
      <c r="C686" s="1">
        <v>160</v>
      </c>
      <c r="D686" s="1" t="s">
        <v>3983</v>
      </c>
      <c r="E686" s="1" t="s">
        <v>602</v>
      </c>
      <c r="F686" s="1" t="str">
        <f>VLOOKUP(Table7[[#This Row],[نام کارشناس دفتر فنی]],Table1[],3,0)</f>
        <v>کارشناس عمران،خدمات صنعتی و ترانسپورت</v>
      </c>
      <c r="G686" s="1" t="s">
        <v>63</v>
      </c>
      <c r="H686" s="1" t="str">
        <f>VLOOKUP(Table7[[#This Row],[نام شخص کارشناس نظارت]],Table1[],3,0)</f>
        <v>کارشناس عمران نظارت</v>
      </c>
      <c r="I686" s="1">
        <f>COUNTIF(Table2[کد سیستم],Table7[[#This Row],[کد سیستم]])</f>
        <v>1</v>
      </c>
    </row>
    <row r="687" spans="1:9" x14ac:dyDescent="0.25">
      <c r="A687" s="1">
        <v>686</v>
      </c>
      <c r="B687" s="1" t="s">
        <v>2916</v>
      </c>
      <c r="C687" s="1">
        <v>200</v>
      </c>
      <c r="D687" s="1" t="s">
        <v>3983</v>
      </c>
      <c r="E687" s="1" t="s">
        <v>602</v>
      </c>
      <c r="F687" s="1" t="str">
        <f>VLOOKUP(Table7[[#This Row],[نام کارشناس دفتر فنی]],Table1[],3,0)</f>
        <v>کارشناس عمران،خدمات صنعتی و ترانسپورت</v>
      </c>
      <c r="G687" s="1" t="s">
        <v>63</v>
      </c>
      <c r="H687" s="1" t="str">
        <f>VLOOKUP(Table7[[#This Row],[نام شخص کارشناس نظارت]],Table1[],3,0)</f>
        <v>کارشناس عمران نظارت</v>
      </c>
      <c r="I687" s="1">
        <f>COUNTIF(Table2[کد سیستم],Table7[[#This Row],[کد سیستم]])</f>
        <v>1</v>
      </c>
    </row>
    <row r="688" spans="1:9" x14ac:dyDescent="0.25">
      <c r="A688" s="1">
        <v>687</v>
      </c>
      <c r="B688" s="1" t="s">
        <v>2918</v>
      </c>
      <c r="C688" s="1">
        <v>210</v>
      </c>
      <c r="D688" s="1" t="s">
        <v>3983</v>
      </c>
      <c r="E688" s="1" t="s">
        <v>602</v>
      </c>
      <c r="F688" s="1" t="str">
        <f>VLOOKUP(Table7[[#This Row],[نام کارشناس دفتر فنی]],Table1[],3,0)</f>
        <v>کارشناس عمران،خدمات صنعتی و ترانسپورت</v>
      </c>
      <c r="G688" s="1" t="s">
        <v>63</v>
      </c>
      <c r="H688" s="1" t="str">
        <f>VLOOKUP(Table7[[#This Row],[نام شخص کارشناس نظارت]],Table1[],3,0)</f>
        <v>کارشناس عمران نظارت</v>
      </c>
      <c r="I688" s="1">
        <f>COUNTIF(Table2[کد سیستم],Table7[[#This Row],[کد سیستم]])</f>
        <v>1</v>
      </c>
    </row>
    <row r="689" spans="1:9" x14ac:dyDescent="0.25">
      <c r="A689" s="1">
        <v>688</v>
      </c>
      <c r="B689" s="1" t="s">
        <v>2920</v>
      </c>
      <c r="C689" s="1">
        <v>300</v>
      </c>
      <c r="D689" s="1" t="s">
        <v>3983</v>
      </c>
      <c r="E689" s="1" t="s">
        <v>602</v>
      </c>
      <c r="F689" s="1" t="str">
        <f>VLOOKUP(Table7[[#This Row],[نام کارشناس دفتر فنی]],Table1[],3,0)</f>
        <v>کارشناس عمران،خدمات صنعتی و ترانسپورت</v>
      </c>
      <c r="G689" s="1" t="s">
        <v>63</v>
      </c>
      <c r="H689" s="1" t="str">
        <f>VLOOKUP(Table7[[#This Row],[نام شخص کارشناس نظارت]],Table1[],3,0)</f>
        <v>کارشناس عمران نظارت</v>
      </c>
      <c r="I689" s="1">
        <f>COUNTIF(Table2[کد سیستم],Table7[[#This Row],[کد سیستم]])</f>
        <v>1</v>
      </c>
    </row>
    <row r="690" spans="1:9" x14ac:dyDescent="0.25">
      <c r="A690" s="1">
        <v>689</v>
      </c>
      <c r="B690" s="1" t="s">
        <v>2922</v>
      </c>
      <c r="C690" s="1">
        <v>310</v>
      </c>
      <c r="D690" s="1" t="s">
        <v>3983</v>
      </c>
      <c r="E690" s="1" t="s">
        <v>602</v>
      </c>
      <c r="F690" s="1" t="str">
        <f>VLOOKUP(Table7[[#This Row],[نام کارشناس دفتر فنی]],Table1[],3,0)</f>
        <v>کارشناس عمران،خدمات صنعتی و ترانسپورت</v>
      </c>
      <c r="G690" s="1" t="s">
        <v>63</v>
      </c>
      <c r="H690" s="1" t="str">
        <f>VLOOKUP(Table7[[#This Row],[نام شخص کارشناس نظارت]],Table1[],3,0)</f>
        <v>کارشناس عمران نظارت</v>
      </c>
      <c r="I690" s="1">
        <f>COUNTIF(Table2[کد سیستم],Table7[[#This Row],[کد سیستم]])</f>
        <v>1</v>
      </c>
    </row>
    <row r="691" spans="1:9" x14ac:dyDescent="0.25">
      <c r="A691" s="1">
        <v>690</v>
      </c>
      <c r="B691" s="1" t="s">
        <v>2924</v>
      </c>
      <c r="C691" s="1">
        <v>330</v>
      </c>
      <c r="D691" s="1" t="s">
        <v>3983</v>
      </c>
      <c r="E691" s="1" t="s">
        <v>602</v>
      </c>
      <c r="F691" s="1" t="str">
        <f>VLOOKUP(Table7[[#This Row],[نام کارشناس دفتر فنی]],Table1[],3,0)</f>
        <v>کارشناس عمران،خدمات صنعتی و ترانسپورت</v>
      </c>
      <c r="G691" s="1" t="s">
        <v>63</v>
      </c>
      <c r="H691" s="1" t="str">
        <f>VLOOKUP(Table7[[#This Row],[نام شخص کارشناس نظارت]],Table1[],3,0)</f>
        <v>کارشناس عمران نظارت</v>
      </c>
      <c r="I691" s="1">
        <f>COUNTIF(Table2[کد سیستم],Table7[[#This Row],[کد سیستم]])</f>
        <v>1</v>
      </c>
    </row>
    <row r="692" spans="1:9" x14ac:dyDescent="0.25">
      <c r="A692" s="1">
        <v>691</v>
      </c>
      <c r="B692" s="1" t="s">
        <v>2926</v>
      </c>
      <c r="C692" s="1">
        <v>500</v>
      </c>
      <c r="D692" s="1" t="s">
        <v>3983</v>
      </c>
      <c r="E692" s="1" t="s">
        <v>602</v>
      </c>
      <c r="F692" s="1" t="str">
        <f>VLOOKUP(Table7[[#This Row],[نام کارشناس دفتر فنی]],Table1[],3,0)</f>
        <v>کارشناس عمران،خدمات صنعتی و ترانسپورت</v>
      </c>
      <c r="G692" s="1" t="s">
        <v>63</v>
      </c>
      <c r="H692" s="1" t="str">
        <f>VLOOKUP(Table7[[#This Row],[نام شخص کارشناس نظارت]],Table1[],3,0)</f>
        <v>کارشناس عمران نظارت</v>
      </c>
      <c r="I692" s="1">
        <f>COUNTIF(Table2[کد سیستم],Table7[[#This Row],[کد سیستم]])</f>
        <v>1</v>
      </c>
    </row>
    <row r="693" spans="1:9" x14ac:dyDescent="0.25">
      <c r="A693" s="1">
        <v>692</v>
      </c>
      <c r="B693" s="1" t="s">
        <v>2928</v>
      </c>
      <c r="C693" s="1">
        <v>510</v>
      </c>
      <c r="D693" s="1" t="s">
        <v>3983</v>
      </c>
      <c r="E693" s="1" t="s">
        <v>602</v>
      </c>
      <c r="F693" s="1" t="str">
        <f>VLOOKUP(Table7[[#This Row],[نام کارشناس دفتر فنی]],Table1[],3,0)</f>
        <v>کارشناس عمران،خدمات صنعتی و ترانسپورت</v>
      </c>
      <c r="G693" s="1" t="s">
        <v>63</v>
      </c>
      <c r="H693" s="1" t="str">
        <f>VLOOKUP(Table7[[#This Row],[نام شخص کارشناس نظارت]],Table1[],3,0)</f>
        <v>کارشناس عمران نظارت</v>
      </c>
      <c r="I693" s="1">
        <f>COUNTIF(Table2[کد سیستم],Table7[[#This Row],[کد سیستم]])</f>
        <v>1</v>
      </c>
    </row>
    <row r="694" spans="1:9" x14ac:dyDescent="0.25">
      <c r="A694" s="1">
        <v>693</v>
      </c>
      <c r="B694" s="1" t="s">
        <v>2930</v>
      </c>
      <c r="C694" s="1">
        <v>520</v>
      </c>
      <c r="D694" s="1" t="s">
        <v>3983</v>
      </c>
      <c r="E694" s="1" t="s">
        <v>602</v>
      </c>
      <c r="F694" s="1" t="str">
        <f>VLOOKUP(Table7[[#This Row],[نام کارشناس دفتر فنی]],Table1[],3,0)</f>
        <v>کارشناس عمران،خدمات صنعتی و ترانسپورت</v>
      </c>
      <c r="G694" s="1" t="s">
        <v>63</v>
      </c>
      <c r="H694" s="1" t="str">
        <f>VLOOKUP(Table7[[#This Row],[نام شخص کارشناس نظارت]],Table1[],3,0)</f>
        <v>کارشناس عمران نظارت</v>
      </c>
      <c r="I694" s="1">
        <f>COUNTIF(Table2[کد سیستم],Table7[[#This Row],[کد سیستم]])</f>
        <v>1</v>
      </c>
    </row>
    <row r="695" spans="1:9" x14ac:dyDescent="0.25">
      <c r="A695" s="1">
        <v>694</v>
      </c>
      <c r="B695" s="1" t="s">
        <v>2932</v>
      </c>
      <c r="C695" s="1">
        <v>600</v>
      </c>
      <c r="D695" s="1" t="s">
        <v>3983</v>
      </c>
      <c r="E695" s="1" t="s">
        <v>602</v>
      </c>
      <c r="F695" s="1" t="str">
        <f>VLOOKUP(Table7[[#This Row],[نام کارشناس دفتر فنی]],Table1[],3,0)</f>
        <v>کارشناس عمران،خدمات صنعتی و ترانسپورت</v>
      </c>
      <c r="G695" s="1" t="s">
        <v>63</v>
      </c>
      <c r="H695" s="1" t="str">
        <f>VLOOKUP(Table7[[#This Row],[نام شخص کارشناس نظارت]],Table1[],3,0)</f>
        <v>کارشناس عمران نظارت</v>
      </c>
      <c r="I695" s="1">
        <f>COUNTIF(Table2[کد سیستم],Table7[[#This Row],[کد سیستم]])</f>
        <v>1</v>
      </c>
    </row>
    <row r="696" spans="1:9" x14ac:dyDescent="0.25">
      <c r="A696" s="1">
        <v>695</v>
      </c>
      <c r="B696" s="1" t="s">
        <v>2934</v>
      </c>
      <c r="C696" s="1">
        <v>610</v>
      </c>
      <c r="D696" s="1" t="s">
        <v>3983</v>
      </c>
      <c r="E696" s="1" t="s">
        <v>602</v>
      </c>
      <c r="F696" s="1" t="str">
        <f>VLOOKUP(Table7[[#This Row],[نام کارشناس دفتر فنی]],Table1[],3,0)</f>
        <v>کارشناس عمران،خدمات صنعتی و ترانسپورت</v>
      </c>
      <c r="G696" s="1" t="s">
        <v>63</v>
      </c>
      <c r="H696" s="1" t="str">
        <f>VLOOKUP(Table7[[#This Row],[نام شخص کارشناس نظارت]],Table1[],3,0)</f>
        <v>کارشناس عمران نظارت</v>
      </c>
      <c r="I696" s="1">
        <f>COUNTIF(Table2[کد سیستم],Table7[[#This Row],[کد سیستم]])</f>
        <v>1</v>
      </c>
    </row>
    <row r="697" spans="1:9" x14ac:dyDescent="0.25">
      <c r="A697" s="1">
        <v>696</v>
      </c>
      <c r="B697" s="1" t="s">
        <v>2936</v>
      </c>
      <c r="C697" s="1">
        <v>620</v>
      </c>
      <c r="D697" s="1" t="s">
        <v>3983</v>
      </c>
      <c r="E697" s="1" t="s">
        <v>602</v>
      </c>
      <c r="F697" s="1" t="str">
        <f>VLOOKUP(Table7[[#This Row],[نام کارشناس دفتر فنی]],Table1[],3,0)</f>
        <v>کارشناس عمران،خدمات صنعتی و ترانسپورت</v>
      </c>
      <c r="G697" s="1" t="s">
        <v>63</v>
      </c>
      <c r="H697" s="1" t="str">
        <f>VLOOKUP(Table7[[#This Row],[نام شخص کارشناس نظارت]],Table1[],3,0)</f>
        <v>کارشناس عمران نظارت</v>
      </c>
      <c r="I697" s="1">
        <f>COUNTIF(Table2[کد سیستم],Table7[[#This Row],[کد سیستم]])</f>
        <v>1</v>
      </c>
    </row>
    <row r="698" spans="1:9" x14ac:dyDescent="0.25">
      <c r="A698" s="1">
        <v>697</v>
      </c>
      <c r="B698" s="1" t="s">
        <v>2938</v>
      </c>
      <c r="C698" s="1">
        <v>700</v>
      </c>
      <c r="D698" s="1" t="s">
        <v>3983</v>
      </c>
      <c r="E698" s="1" t="s">
        <v>602</v>
      </c>
      <c r="F698" s="1" t="str">
        <f>VLOOKUP(Table7[[#This Row],[نام کارشناس دفتر فنی]],Table1[],3,0)</f>
        <v>کارشناس عمران،خدمات صنعتی و ترانسپورت</v>
      </c>
      <c r="G698" s="1" t="s">
        <v>63</v>
      </c>
      <c r="H698" s="1" t="str">
        <f>VLOOKUP(Table7[[#This Row],[نام شخص کارشناس نظارت]],Table1[],3,0)</f>
        <v>کارشناس عمران نظارت</v>
      </c>
      <c r="I698" s="1">
        <f>COUNTIF(Table2[کد سیستم],Table7[[#This Row],[کد سیستم]])</f>
        <v>1</v>
      </c>
    </row>
    <row r="699" spans="1:9" x14ac:dyDescent="0.25">
      <c r="A699" s="1">
        <v>698</v>
      </c>
      <c r="B699" s="1" t="s">
        <v>2940</v>
      </c>
      <c r="C699" s="1">
        <v>710</v>
      </c>
      <c r="D699" s="1" t="s">
        <v>3983</v>
      </c>
      <c r="E699" s="1" t="s">
        <v>602</v>
      </c>
      <c r="F699" s="1" t="str">
        <f>VLOOKUP(Table7[[#This Row],[نام کارشناس دفتر فنی]],Table1[],3,0)</f>
        <v>کارشناس عمران،خدمات صنعتی و ترانسپورت</v>
      </c>
      <c r="G699" s="1" t="s">
        <v>63</v>
      </c>
      <c r="H699" s="1" t="str">
        <f>VLOOKUP(Table7[[#This Row],[نام شخص کارشناس نظارت]],Table1[],3,0)</f>
        <v>کارشناس عمران نظارت</v>
      </c>
      <c r="I699" s="1">
        <f>COUNTIF(Table2[کد سیستم],Table7[[#This Row],[کد سیستم]])</f>
        <v>1</v>
      </c>
    </row>
    <row r="700" spans="1:9" x14ac:dyDescent="0.25">
      <c r="A700" s="1">
        <v>699</v>
      </c>
      <c r="B700" s="1" t="s">
        <v>2942</v>
      </c>
      <c r="C700" s="1">
        <v>720</v>
      </c>
      <c r="D700" s="1" t="s">
        <v>3983</v>
      </c>
      <c r="E700" s="1" t="s">
        <v>602</v>
      </c>
      <c r="F700" s="1" t="str">
        <f>VLOOKUP(Table7[[#This Row],[نام کارشناس دفتر فنی]],Table1[],3,0)</f>
        <v>کارشناس عمران،خدمات صنعتی و ترانسپورت</v>
      </c>
      <c r="G700" s="1" t="s">
        <v>63</v>
      </c>
      <c r="H700" s="1" t="str">
        <f>VLOOKUP(Table7[[#This Row],[نام شخص کارشناس نظارت]],Table1[],3,0)</f>
        <v>کارشناس عمران نظارت</v>
      </c>
      <c r="I700" s="1">
        <f>COUNTIF(Table2[کد سیستم],Table7[[#This Row],[کد سیستم]])</f>
        <v>1</v>
      </c>
    </row>
    <row r="701" spans="1:9" x14ac:dyDescent="0.25">
      <c r="A701" s="1">
        <v>700</v>
      </c>
      <c r="B701" s="1" t="s">
        <v>2944</v>
      </c>
      <c r="C701" s="1">
        <v>730</v>
      </c>
      <c r="D701" s="1" t="s">
        <v>3983</v>
      </c>
      <c r="E701" s="1" t="s">
        <v>602</v>
      </c>
      <c r="F701" s="1" t="str">
        <f>VLOOKUP(Table7[[#This Row],[نام کارشناس دفتر فنی]],Table1[],3,0)</f>
        <v>کارشناس عمران،خدمات صنعتی و ترانسپورت</v>
      </c>
      <c r="G701" s="1" t="s">
        <v>63</v>
      </c>
      <c r="H701" s="1" t="str">
        <f>VLOOKUP(Table7[[#This Row],[نام شخص کارشناس نظارت]],Table1[],3,0)</f>
        <v>کارشناس عمران نظارت</v>
      </c>
      <c r="I701" s="1">
        <f>COUNTIF(Table2[کد سیستم],Table7[[#This Row],[کد سیستم]])</f>
        <v>1</v>
      </c>
    </row>
    <row r="702" spans="1:9" x14ac:dyDescent="0.25">
      <c r="A702" s="1">
        <v>701</v>
      </c>
      <c r="B702" s="1" t="s">
        <v>2946</v>
      </c>
      <c r="C702" s="1">
        <v>740</v>
      </c>
      <c r="D702" s="1" t="s">
        <v>3983</v>
      </c>
      <c r="E702" s="1" t="s">
        <v>602</v>
      </c>
      <c r="F702" s="1" t="str">
        <f>VLOOKUP(Table7[[#This Row],[نام کارشناس دفتر فنی]],Table1[],3,0)</f>
        <v>کارشناس عمران،خدمات صنعتی و ترانسپورت</v>
      </c>
      <c r="G702" s="1" t="s">
        <v>63</v>
      </c>
      <c r="H702" s="1" t="str">
        <f>VLOOKUP(Table7[[#This Row],[نام شخص کارشناس نظارت]],Table1[],3,0)</f>
        <v>کارشناس عمران نظارت</v>
      </c>
      <c r="I702" s="1">
        <f>COUNTIF(Table2[کد سیستم],Table7[[#This Row],[کد سیستم]])</f>
        <v>1</v>
      </c>
    </row>
    <row r="703" spans="1:9" x14ac:dyDescent="0.25">
      <c r="A703" s="1">
        <v>702</v>
      </c>
      <c r="B703" s="1" t="s">
        <v>2948</v>
      </c>
      <c r="C703" s="1">
        <v>800</v>
      </c>
      <c r="D703" s="1" t="s">
        <v>3983</v>
      </c>
      <c r="E703" s="1" t="s">
        <v>602</v>
      </c>
      <c r="F703" s="1" t="str">
        <f>VLOOKUP(Table7[[#This Row],[نام کارشناس دفتر فنی]],Table1[],3,0)</f>
        <v>کارشناس عمران،خدمات صنعتی و ترانسپورت</v>
      </c>
      <c r="G703" s="1" t="s">
        <v>63</v>
      </c>
      <c r="H703" s="1" t="str">
        <f>VLOOKUP(Table7[[#This Row],[نام شخص کارشناس نظارت]],Table1[],3,0)</f>
        <v>کارشناس عمران نظارت</v>
      </c>
      <c r="I703" s="1">
        <f>COUNTIF(Table2[کد سیستم],Table7[[#This Row],[کد سیستم]])</f>
        <v>1</v>
      </c>
    </row>
    <row r="704" spans="1:9" x14ac:dyDescent="0.25">
      <c r="A704" s="1">
        <v>703</v>
      </c>
      <c r="B704" s="1" t="s">
        <v>2950</v>
      </c>
      <c r="C704" s="1">
        <v>810</v>
      </c>
      <c r="D704" s="1" t="s">
        <v>3983</v>
      </c>
      <c r="E704" s="1" t="s">
        <v>602</v>
      </c>
      <c r="F704" s="1" t="str">
        <f>VLOOKUP(Table7[[#This Row],[نام کارشناس دفتر فنی]],Table1[],3,0)</f>
        <v>کارشناس عمران،خدمات صنعتی و ترانسپورت</v>
      </c>
      <c r="G704" s="1" t="s">
        <v>63</v>
      </c>
      <c r="H704" s="1" t="str">
        <f>VLOOKUP(Table7[[#This Row],[نام شخص کارشناس نظارت]],Table1[],3,0)</f>
        <v>کارشناس عمران نظارت</v>
      </c>
      <c r="I704" s="1">
        <f>COUNTIF(Table2[کد سیستم],Table7[[#This Row],[کد سیستم]])</f>
        <v>1</v>
      </c>
    </row>
    <row r="705" spans="1:9" x14ac:dyDescent="0.25">
      <c r="A705" s="1">
        <v>704</v>
      </c>
      <c r="B705" s="1" t="s">
        <v>2952</v>
      </c>
      <c r="C705" s="1">
        <v>820</v>
      </c>
      <c r="D705" s="1" t="s">
        <v>3983</v>
      </c>
      <c r="E705" s="1" t="s">
        <v>602</v>
      </c>
      <c r="F705" s="1" t="str">
        <f>VLOOKUP(Table7[[#This Row],[نام کارشناس دفتر فنی]],Table1[],3,0)</f>
        <v>کارشناس عمران،خدمات صنعتی و ترانسپورت</v>
      </c>
      <c r="G705" s="1" t="s">
        <v>63</v>
      </c>
      <c r="H705" s="1" t="str">
        <f>VLOOKUP(Table7[[#This Row],[نام شخص کارشناس نظارت]],Table1[],3,0)</f>
        <v>کارشناس عمران نظارت</v>
      </c>
      <c r="I705" s="1">
        <f>COUNTIF(Table2[کد سیستم],Table7[[#This Row],[کد سیستم]])</f>
        <v>1</v>
      </c>
    </row>
    <row r="706" spans="1:9" x14ac:dyDescent="0.25">
      <c r="A706" s="1">
        <v>705</v>
      </c>
      <c r="B706" s="1" t="s">
        <v>2954</v>
      </c>
      <c r="C706" s="1">
        <v>830</v>
      </c>
      <c r="D706" s="1" t="s">
        <v>3983</v>
      </c>
      <c r="E706" s="1" t="s">
        <v>602</v>
      </c>
      <c r="F706" s="1" t="str">
        <f>VLOOKUP(Table7[[#This Row],[نام کارشناس دفتر فنی]],Table1[],3,0)</f>
        <v>کارشناس عمران،خدمات صنعتی و ترانسپورت</v>
      </c>
      <c r="G706" s="1" t="s">
        <v>63</v>
      </c>
      <c r="H706" s="1" t="str">
        <f>VLOOKUP(Table7[[#This Row],[نام شخص کارشناس نظارت]],Table1[],3,0)</f>
        <v>کارشناس عمران نظارت</v>
      </c>
      <c r="I706" s="1">
        <f>COUNTIF(Table2[کد سیستم],Table7[[#This Row],[کد سیستم]])</f>
        <v>1</v>
      </c>
    </row>
    <row r="707" spans="1:9" x14ac:dyDescent="0.25">
      <c r="A707" s="1">
        <v>706</v>
      </c>
      <c r="B707" s="1" t="s">
        <v>2956</v>
      </c>
      <c r="C707" s="1">
        <v>900</v>
      </c>
      <c r="D707" s="1" t="s">
        <v>3983</v>
      </c>
      <c r="E707" s="1" t="s">
        <v>602</v>
      </c>
      <c r="F707" s="1" t="str">
        <f>VLOOKUP(Table7[[#This Row],[نام کارشناس دفتر فنی]],Table1[],3,0)</f>
        <v>کارشناس عمران،خدمات صنعتی و ترانسپورت</v>
      </c>
      <c r="G707" s="1" t="s">
        <v>63</v>
      </c>
      <c r="H707" s="1" t="str">
        <f>VLOOKUP(Table7[[#This Row],[نام شخص کارشناس نظارت]],Table1[],3,0)</f>
        <v>کارشناس عمران نظارت</v>
      </c>
      <c r="I707" s="1">
        <f>COUNTIF(Table2[کد سیستم],Table7[[#This Row],[کد سیستم]])</f>
        <v>1</v>
      </c>
    </row>
    <row r="708" spans="1:9" x14ac:dyDescent="0.25">
      <c r="A708" s="1">
        <v>707</v>
      </c>
      <c r="B708" s="1" t="s">
        <v>2958</v>
      </c>
      <c r="C708" s="1">
        <v>910</v>
      </c>
      <c r="D708" s="1" t="s">
        <v>3983</v>
      </c>
      <c r="E708" s="1" t="s">
        <v>602</v>
      </c>
      <c r="F708" s="1" t="str">
        <f>VLOOKUP(Table7[[#This Row],[نام کارشناس دفتر فنی]],Table1[],3,0)</f>
        <v>کارشناس عمران،خدمات صنعتی و ترانسپورت</v>
      </c>
      <c r="G708" s="1" t="s">
        <v>63</v>
      </c>
      <c r="H708" s="1" t="str">
        <f>VLOOKUP(Table7[[#This Row],[نام شخص کارشناس نظارت]],Table1[],3,0)</f>
        <v>کارشناس عمران نظارت</v>
      </c>
      <c r="I708" s="1">
        <f>COUNTIF(Table2[کد سیستم],Table7[[#This Row],[کد سیستم]])</f>
        <v>1</v>
      </c>
    </row>
    <row r="709" spans="1:9" x14ac:dyDescent="0.25">
      <c r="A709" s="1">
        <v>708</v>
      </c>
      <c r="B709" s="1" t="s">
        <v>2960</v>
      </c>
      <c r="C709" s="1">
        <v>920</v>
      </c>
      <c r="D709" s="1" t="s">
        <v>3983</v>
      </c>
      <c r="E709" s="1" t="s">
        <v>602</v>
      </c>
      <c r="F709" s="1" t="str">
        <f>VLOOKUP(Table7[[#This Row],[نام کارشناس دفتر فنی]],Table1[],3,0)</f>
        <v>کارشناس عمران،خدمات صنعتی و ترانسپورت</v>
      </c>
      <c r="G709" s="1" t="s">
        <v>63</v>
      </c>
      <c r="H709" s="1" t="str">
        <f>VLOOKUP(Table7[[#This Row],[نام شخص کارشناس نظارت]],Table1[],3,0)</f>
        <v>کارشناس عمران نظارت</v>
      </c>
      <c r="I709" s="1">
        <f>COUNTIF(Table2[کد سیستم],Table7[[#This Row],[کد سیستم]])</f>
        <v>1</v>
      </c>
    </row>
    <row r="710" spans="1:9" x14ac:dyDescent="0.25">
      <c r="A710" s="1">
        <v>709</v>
      </c>
      <c r="B710" s="1" t="s">
        <v>2962</v>
      </c>
      <c r="C710" s="1">
        <v>930</v>
      </c>
      <c r="D710" s="1" t="s">
        <v>3983</v>
      </c>
      <c r="E710" s="1" t="s">
        <v>602</v>
      </c>
      <c r="F710" s="1" t="str">
        <f>VLOOKUP(Table7[[#This Row],[نام کارشناس دفتر فنی]],Table1[],3,0)</f>
        <v>کارشناس عمران،خدمات صنعتی و ترانسپورت</v>
      </c>
      <c r="G710" s="1" t="s">
        <v>63</v>
      </c>
      <c r="H710" s="1" t="str">
        <f>VLOOKUP(Table7[[#This Row],[نام شخص کارشناس نظارت]],Table1[],3,0)</f>
        <v>کارشناس عمران نظارت</v>
      </c>
      <c r="I710" s="1">
        <f>COUNTIF(Table2[کد سیستم],Table7[[#This Row],[کد سیستم]])</f>
        <v>1</v>
      </c>
    </row>
    <row r="711" spans="1:9" x14ac:dyDescent="0.25">
      <c r="A711" s="1">
        <v>710</v>
      </c>
      <c r="B711" s="1" t="s">
        <v>2964</v>
      </c>
      <c r="C711" s="1">
        <v>940</v>
      </c>
      <c r="D711" s="1" t="s">
        <v>3983</v>
      </c>
      <c r="E711" s="1" t="s">
        <v>602</v>
      </c>
      <c r="F711" s="1" t="str">
        <f>VLOOKUP(Table7[[#This Row],[نام کارشناس دفتر فنی]],Table1[],3,0)</f>
        <v>کارشناس عمران،خدمات صنعتی و ترانسپورت</v>
      </c>
      <c r="G711" s="1" t="s">
        <v>63</v>
      </c>
      <c r="H711" s="1" t="str">
        <f>VLOOKUP(Table7[[#This Row],[نام شخص کارشناس نظارت]],Table1[],3,0)</f>
        <v>کارشناس عمران نظارت</v>
      </c>
      <c r="I711" s="1">
        <f>COUNTIF(Table2[کد سیستم],Table7[[#This Row],[کد سیستم]])</f>
        <v>1</v>
      </c>
    </row>
    <row r="712" spans="1:9" x14ac:dyDescent="0.25">
      <c r="A712" s="1">
        <v>711</v>
      </c>
      <c r="B712" s="1" t="s">
        <v>2966</v>
      </c>
      <c r="C712" s="1">
        <v>950</v>
      </c>
      <c r="D712" s="1" t="s">
        <v>3983</v>
      </c>
      <c r="E712" s="1" t="s">
        <v>602</v>
      </c>
      <c r="F712" s="1" t="str">
        <f>VLOOKUP(Table7[[#This Row],[نام کارشناس دفتر فنی]],Table1[],3,0)</f>
        <v>کارشناس عمران،خدمات صنعتی و ترانسپورت</v>
      </c>
      <c r="G712" s="1" t="s">
        <v>63</v>
      </c>
      <c r="H712" s="1" t="str">
        <f>VLOOKUP(Table7[[#This Row],[نام شخص کارشناس نظارت]],Table1[],3,0)</f>
        <v>کارشناس عمران نظارت</v>
      </c>
      <c r="I712" s="1">
        <f>COUNTIF(Table2[کد سیستم],Table7[[#This Row],[کد سیستم]])</f>
        <v>1</v>
      </c>
    </row>
    <row r="713" spans="1:9" x14ac:dyDescent="0.25">
      <c r="A713" s="1">
        <v>712</v>
      </c>
      <c r="B713" s="1" t="s">
        <v>2968</v>
      </c>
      <c r="C713" s="1" t="s">
        <v>2969</v>
      </c>
      <c r="D713" s="1" t="s">
        <v>3983</v>
      </c>
      <c r="E713" s="1" t="s">
        <v>602</v>
      </c>
      <c r="F713" s="1" t="str">
        <f>VLOOKUP(Table7[[#This Row],[نام کارشناس دفتر فنی]],Table1[],3,0)</f>
        <v>کارشناس عمران،خدمات صنعتی و ترانسپورت</v>
      </c>
      <c r="G713" s="1" t="s">
        <v>63</v>
      </c>
      <c r="H713" s="1" t="str">
        <f>VLOOKUP(Table7[[#This Row],[نام شخص کارشناس نظارت]],Table1[],3,0)</f>
        <v>کارشناس عمران نظارت</v>
      </c>
      <c r="I713" s="1">
        <f>COUNTIF(Table2[کد سیستم],Table7[[#This Row],[کد سیستم]])</f>
        <v>1</v>
      </c>
    </row>
    <row r="714" spans="1:9" x14ac:dyDescent="0.25">
      <c r="A714" s="1">
        <v>713</v>
      </c>
      <c r="B714" s="1" t="s">
        <v>2971</v>
      </c>
      <c r="C714" s="1" t="s">
        <v>2971</v>
      </c>
      <c r="D714" s="1" t="s">
        <v>3983</v>
      </c>
      <c r="E714" s="1" t="s">
        <v>602</v>
      </c>
      <c r="F714" s="1" t="str">
        <f>VLOOKUP(Table7[[#This Row],[نام کارشناس دفتر فنی]],Table1[],3,0)</f>
        <v>کارشناس عمران،خدمات صنعتی و ترانسپورت</v>
      </c>
      <c r="G714" s="1" t="s">
        <v>63</v>
      </c>
      <c r="H714" s="1" t="str">
        <f>VLOOKUP(Table7[[#This Row],[نام شخص کارشناس نظارت]],Table1[],3,0)</f>
        <v>کارشناس عمران نظارت</v>
      </c>
      <c r="I714" s="1">
        <f>COUNTIF(Table2[کد سیستم],Table7[[#This Row],[کد سیستم]])</f>
        <v>1</v>
      </c>
    </row>
    <row r="715" spans="1:9" x14ac:dyDescent="0.25">
      <c r="A715" s="1">
        <v>714</v>
      </c>
      <c r="B715" s="1" t="s">
        <v>2973</v>
      </c>
      <c r="C715" s="1" t="s">
        <v>2973</v>
      </c>
      <c r="D715" s="1" t="s">
        <v>3983</v>
      </c>
      <c r="E715" s="1" t="s">
        <v>602</v>
      </c>
      <c r="F715" s="1" t="str">
        <f>VLOOKUP(Table7[[#This Row],[نام کارشناس دفتر فنی]],Table1[],3,0)</f>
        <v>کارشناس عمران،خدمات صنعتی و ترانسپورت</v>
      </c>
      <c r="G715" s="1" t="s">
        <v>63</v>
      </c>
      <c r="H715" s="1" t="str">
        <f>VLOOKUP(Table7[[#This Row],[نام شخص کارشناس نظارت]],Table1[],3,0)</f>
        <v>کارشناس عمران نظارت</v>
      </c>
      <c r="I715" s="1">
        <f>COUNTIF(Table2[کد سیستم],Table7[[#This Row],[کد سیستم]])</f>
        <v>1</v>
      </c>
    </row>
    <row r="716" spans="1:9" x14ac:dyDescent="0.25">
      <c r="A716" s="1">
        <v>715</v>
      </c>
      <c r="B716" s="1" t="s">
        <v>2975</v>
      </c>
      <c r="C716" s="1" t="s">
        <v>2975</v>
      </c>
      <c r="D716" s="1" t="s">
        <v>3983</v>
      </c>
      <c r="E716" s="1" t="s">
        <v>602</v>
      </c>
      <c r="F716" s="1" t="str">
        <f>VLOOKUP(Table7[[#This Row],[نام کارشناس دفتر فنی]],Table1[],3,0)</f>
        <v>کارشناس عمران،خدمات صنعتی و ترانسپورت</v>
      </c>
      <c r="G716" s="1" t="s">
        <v>63</v>
      </c>
      <c r="H716" s="1" t="str">
        <f>VLOOKUP(Table7[[#This Row],[نام شخص کارشناس نظارت]],Table1[],3,0)</f>
        <v>کارشناس عمران نظارت</v>
      </c>
      <c r="I716" s="1">
        <f>COUNTIF(Table2[کد سیستم],Table7[[#This Row],[کد سیستم]])</f>
        <v>1</v>
      </c>
    </row>
    <row r="717" spans="1:9" x14ac:dyDescent="0.25">
      <c r="A717" s="1">
        <v>716</v>
      </c>
      <c r="B717" s="1" t="s">
        <v>2977</v>
      </c>
      <c r="C717" s="1" t="s">
        <v>2978</v>
      </c>
      <c r="D717" s="1" t="s">
        <v>3983</v>
      </c>
      <c r="E717" s="1" t="s">
        <v>602</v>
      </c>
      <c r="F717" s="1" t="str">
        <f>VLOOKUP(Table7[[#This Row],[نام کارشناس دفتر فنی]],Table1[],3,0)</f>
        <v>کارشناس عمران،خدمات صنعتی و ترانسپورت</v>
      </c>
      <c r="G717" s="1" t="s">
        <v>63</v>
      </c>
      <c r="H717" s="1" t="str">
        <f>VLOOKUP(Table7[[#This Row],[نام شخص کارشناس نظارت]],Table1[],3,0)</f>
        <v>کارشناس عمران نظارت</v>
      </c>
      <c r="I717" s="1">
        <f>COUNTIF(Table2[کد سیستم],Table7[[#This Row],[کد سیستم]])</f>
        <v>1</v>
      </c>
    </row>
    <row r="718" spans="1:9" x14ac:dyDescent="0.25">
      <c r="A718" s="1">
        <v>717</v>
      </c>
      <c r="B718" s="1" t="s">
        <v>2980</v>
      </c>
      <c r="C718" s="1" t="s">
        <v>2981</v>
      </c>
      <c r="D718" s="1" t="s">
        <v>3983</v>
      </c>
      <c r="E718" s="1" t="s">
        <v>602</v>
      </c>
      <c r="F718" s="1" t="str">
        <f>VLOOKUP(Table7[[#This Row],[نام کارشناس دفتر فنی]],Table1[],3,0)</f>
        <v>کارشناس عمران،خدمات صنعتی و ترانسپورت</v>
      </c>
      <c r="G718" s="1" t="s">
        <v>63</v>
      </c>
      <c r="H718" s="1" t="str">
        <f>VLOOKUP(Table7[[#This Row],[نام شخص کارشناس نظارت]],Table1[],3,0)</f>
        <v>کارشناس عمران نظارت</v>
      </c>
      <c r="I718" s="1">
        <f>COUNTIF(Table2[کد سیستم],Table7[[#This Row],[کد سیستم]])</f>
        <v>1</v>
      </c>
    </row>
    <row r="719" spans="1:9" x14ac:dyDescent="0.25">
      <c r="A719" s="1">
        <v>718</v>
      </c>
      <c r="B719" s="1" t="s">
        <v>2983</v>
      </c>
      <c r="C719" s="1" t="s">
        <v>2984</v>
      </c>
      <c r="D719" s="1" t="s">
        <v>3983</v>
      </c>
      <c r="E719" s="1" t="s">
        <v>602</v>
      </c>
      <c r="F719" s="1" t="str">
        <f>VLOOKUP(Table7[[#This Row],[نام کارشناس دفتر فنی]],Table1[],3,0)</f>
        <v>کارشناس عمران،خدمات صنعتی و ترانسپورت</v>
      </c>
      <c r="G719" s="1" t="s">
        <v>63</v>
      </c>
      <c r="H719" s="1" t="str">
        <f>VLOOKUP(Table7[[#This Row],[نام شخص کارشناس نظارت]],Table1[],3,0)</f>
        <v>کارشناس عمران نظارت</v>
      </c>
      <c r="I719" s="1">
        <f>COUNTIF(Table2[کد سیستم],Table7[[#This Row],[کد سیستم]])</f>
        <v>1</v>
      </c>
    </row>
    <row r="720" spans="1:9" x14ac:dyDescent="0.25">
      <c r="A720" s="1">
        <v>719</v>
      </c>
      <c r="B720" s="1" t="s">
        <v>2986</v>
      </c>
      <c r="C720" s="1" t="s">
        <v>2987</v>
      </c>
      <c r="D720" s="1" t="s">
        <v>3983</v>
      </c>
      <c r="E720" s="1" t="s">
        <v>602</v>
      </c>
      <c r="F720" s="1" t="str">
        <f>VLOOKUP(Table7[[#This Row],[نام کارشناس دفتر فنی]],Table1[],3,0)</f>
        <v>کارشناس عمران،خدمات صنعتی و ترانسپورت</v>
      </c>
      <c r="G720" s="1" t="s">
        <v>63</v>
      </c>
      <c r="H720" s="1" t="str">
        <f>VLOOKUP(Table7[[#This Row],[نام شخص کارشناس نظارت]],Table1[],3,0)</f>
        <v>کارشناس عمران نظارت</v>
      </c>
      <c r="I720" s="1">
        <f>COUNTIF(Table2[کد سیستم],Table7[[#This Row],[کد سیستم]])</f>
        <v>1</v>
      </c>
    </row>
    <row r="721" spans="1:9" x14ac:dyDescent="0.25">
      <c r="A721" s="1">
        <v>720</v>
      </c>
      <c r="B721" s="1" t="s">
        <v>2990</v>
      </c>
      <c r="C721" s="1" t="s">
        <v>2991</v>
      </c>
      <c r="D721" s="1" t="s">
        <v>3983</v>
      </c>
      <c r="E721" s="1" t="s">
        <v>602</v>
      </c>
      <c r="F721" s="1" t="str">
        <f>VLOOKUP(Table7[[#This Row],[نام کارشناس دفتر فنی]],Table1[],3,0)</f>
        <v>کارشناس عمران،خدمات صنعتی و ترانسپورت</v>
      </c>
      <c r="G721" s="1" t="s">
        <v>63</v>
      </c>
      <c r="H721" s="1" t="str">
        <f>VLOOKUP(Table7[[#This Row],[نام شخص کارشناس نظارت]],Table1[],3,0)</f>
        <v>کارشناس عمران نظارت</v>
      </c>
      <c r="I721" s="1">
        <f>COUNTIF(Table2[کد سیستم],Table7[[#This Row],[کد سیستم]])</f>
        <v>1</v>
      </c>
    </row>
    <row r="722" spans="1:9" x14ac:dyDescent="0.25">
      <c r="A722" s="1">
        <v>721</v>
      </c>
      <c r="B722" s="1" t="s">
        <v>2993</v>
      </c>
      <c r="C722" s="1" t="s">
        <v>2994</v>
      </c>
      <c r="D722" s="1" t="s">
        <v>3983</v>
      </c>
      <c r="E722" s="1" t="s">
        <v>602</v>
      </c>
      <c r="F722" s="1" t="str">
        <f>VLOOKUP(Table7[[#This Row],[نام کارشناس دفتر فنی]],Table1[],3,0)</f>
        <v>کارشناس عمران،خدمات صنعتی و ترانسپورت</v>
      </c>
      <c r="G722" s="1" t="s">
        <v>63</v>
      </c>
      <c r="H722" s="1" t="str">
        <f>VLOOKUP(Table7[[#This Row],[نام شخص کارشناس نظارت]],Table1[],3,0)</f>
        <v>کارشناس عمران نظارت</v>
      </c>
      <c r="I722" s="1">
        <f>COUNTIF(Table2[کد سیستم],Table7[[#This Row],[کد سیستم]])</f>
        <v>1</v>
      </c>
    </row>
    <row r="723" spans="1:9" x14ac:dyDescent="0.25">
      <c r="A723" s="1">
        <v>722</v>
      </c>
      <c r="B723" s="1" t="s">
        <v>2996</v>
      </c>
      <c r="C723" s="1" t="s">
        <v>2996</v>
      </c>
      <c r="D723" s="1" t="s">
        <v>3983</v>
      </c>
      <c r="E723" s="1" t="s">
        <v>602</v>
      </c>
      <c r="F723" s="1" t="str">
        <f>VLOOKUP(Table7[[#This Row],[نام کارشناس دفتر فنی]],Table1[],3,0)</f>
        <v>کارشناس عمران،خدمات صنعتی و ترانسپورت</v>
      </c>
      <c r="G723" s="1" t="s">
        <v>63</v>
      </c>
      <c r="H723" s="1" t="str">
        <f>VLOOKUP(Table7[[#This Row],[نام شخص کارشناس نظارت]],Table1[],3,0)</f>
        <v>کارشناس عمران نظارت</v>
      </c>
      <c r="I723" s="1">
        <f>COUNTIF(Table2[کد سیستم],Table7[[#This Row],[کد سیستم]])</f>
        <v>1</v>
      </c>
    </row>
    <row r="724" spans="1:9" x14ac:dyDescent="0.25">
      <c r="A724" s="1">
        <v>723</v>
      </c>
      <c r="B724" s="1" t="s">
        <v>2998</v>
      </c>
      <c r="C724" s="1" t="s">
        <v>2999</v>
      </c>
      <c r="D724" s="1" t="s">
        <v>3983</v>
      </c>
      <c r="E724" s="1" t="s">
        <v>602</v>
      </c>
      <c r="F724" s="1" t="str">
        <f>VLOOKUP(Table7[[#This Row],[نام کارشناس دفتر فنی]],Table1[],3,0)</f>
        <v>کارشناس عمران،خدمات صنعتی و ترانسپورت</v>
      </c>
      <c r="G724" s="1" t="s">
        <v>63</v>
      </c>
      <c r="H724" s="1" t="str">
        <f>VLOOKUP(Table7[[#This Row],[نام شخص کارشناس نظارت]],Table1[],3,0)</f>
        <v>کارشناس عمران نظارت</v>
      </c>
      <c r="I724" s="1">
        <f>COUNTIF(Table2[کد سیستم],Table7[[#This Row],[کد سیستم]])</f>
        <v>1</v>
      </c>
    </row>
    <row r="725" spans="1:9" x14ac:dyDescent="0.25">
      <c r="A725" s="1">
        <v>724</v>
      </c>
      <c r="B725" s="1" t="s">
        <v>3001</v>
      </c>
      <c r="C725" s="1" t="s">
        <v>3001</v>
      </c>
      <c r="D725" s="1" t="s">
        <v>3983</v>
      </c>
      <c r="E725" s="1" t="s">
        <v>602</v>
      </c>
      <c r="F725" s="1" t="str">
        <f>VLOOKUP(Table7[[#This Row],[نام کارشناس دفتر فنی]],Table1[],3,0)</f>
        <v>کارشناس عمران،خدمات صنعتی و ترانسپورت</v>
      </c>
      <c r="G725" s="1" t="s">
        <v>63</v>
      </c>
      <c r="H725" s="1" t="str">
        <f>VLOOKUP(Table7[[#This Row],[نام شخص کارشناس نظارت]],Table1[],3,0)</f>
        <v>کارشناس عمران نظارت</v>
      </c>
      <c r="I725" s="1">
        <f>COUNTIF(Table2[کد سیستم],Table7[[#This Row],[کد سیستم]])</f>
        <v>1</v>
      </c>
    </row>
    <row r="726" spans="1:9" x14ac:dyDescent="0.25">
      <c r="A726" s="1">
        <v>725</v>
      </c>
      <c r="B726" s="1" t="s">
        <v>3003</v>
      </c>
      <c r="C726" s="1" t="s">
        <v>3003</v>
      </c>
      <c r="D726" s="1" t="s">
        <v>3983</v>
      </c>
      <c r="E726" s="1" t="s">
        <v>602</v>
      </c>
      <c r="F726" s="1" t="str">
        <f>VLOOKUP(Table7[[#This Row],[نام کارشناس دفتر فنی]],Table1[],3,0)</f>
        <v>کارشناس عمران،خدمات صنعتی و ترانسپورت</v>
      </c>
      <c r="G726" s="1" t="s">
        <v>63</v>
      </c>
      <c r="H726" s="1" t="str">
        <f>VLOOKUP(Table7[[#This Row],[نام شخص کارشناس نظارت]],Table1[],3,0)</f>
        <v>کارشناس عمران نظارت</v>
      </c>
      <c r="I726" s="1">
        <f>COUNTIF(Table2[کد سیستم],Table7[[#This Row],[کد سیستم]])</f>
        <v>1</v>
      </c>
    </row>
    <row r="727" spans="1:9" x14ac:dyDescent="0.25">
      <c r="A727" s="1">
        <v>726</v>
      </c>
      <c r="B727" s="1" t="s">
        <v>3005</v>
      </c>
      <c r="C727" s="1" t="s">
        <v>3005</v>
      </c>
      <c r="D727" s="1" t="s">
        <v>3983</v>
      </c>
      <c r="E727" s="1" t="s">
        <v>602</v>
      </c>
      <c r="F727" s="1" t="str">
        <f>VLOOKUP(Table7[[#This Row],[نام کارشناس دفتر فنی]],Table1[],3,0)</f>
        <v>کارشناس عمران،خدمات صنعتی و ترانسپورت</v>
      </c>
      <c r="G727" s="1" t="s">
        <v>63</v>
      </c>
      <c r="H727" s="1" t="str">
        <f>VLOOKUP(Table7[[#This Row],[نام شخص کارشناس نظارت]],Table1[],3,0)</f>
        <v>کارشناس عمران نظارت</v>
      </c>
      <c r="I727" s="1">
        <f>COUNTIF(Table2[کد سیستم],Table7[[#This Row],[کد سیستم]])</f>
        <v>1</v>
      </c>
    </row>
    <row r="728" spans="1:9" x14ac:dyDescent="0.25">
      <c r="A728" s="1">
        <v>727</v>
      </c>
      <c r="B728" s="1" t="s">
        <v>3007</v>
      </c>
      <c r="C728" s="1" t="s">
        <v>3008</v>
      </c>
      <c r="D728" s="1" t="s">
        <v>3983</v>
      </c>
      <c r="E728" s="1" t="s">
        <v>602</v>
      </c>
      <c r="F728" s="1" t="str">
        <f>VLOOKUP(Table7[[#This Row],[نام کارشناس دفتر فنی]],Table1[],3,0)</f>
        <v>کارشناس عمران،خدمات صنعتی و ترانسپورت</v>
      </c>
      <c r="G728" s="1" t="s">
        <v>63</v>
      </c>
      <c r="H728" s="1" t="str">
        <f>VLOOKUP(Table7[[#This Row],[نام شخص کارشناس نظارت]],Table1[],3,0)</f>
        <v>کارشناس عمران نظارت</v>
      </c>
      <c r="I728" s="1">
        <f>COUNTIF(Table2[کد سیستم],Table7[[#This Row],[کد سیستم]])</f>
        <v>1</v>
      </c>
    </row>
    <row r="729" spans="1:9" x14ac:dyDescent="0.25">
      <c r="A729" s="1">
        <v>728</v>
      </c>
      <c r="B729" s="1" t="s">
        <v>3010</v>
      </c>
      <c r="C729" s="1" t="s">
        <v>3011</v>
      </c>
      <c r="D729" s="1" t="s">
        <v>3983</v>
      </c>
      <c r="E729" s="1" t="s">
        <v>602</v>
      </c>
      <c r="F729" s="1" t="str">
        <f>VLOOKUP(Table7[[#This Row],[نام کارشناس دفتر فنی]],Table1[],3,0)</f>
        <v>کارشناس عمران،خدمات صنعتی و ترانسپورت</v>
      </c>
      <c r="G729" s="1" t="s">
        <v>63</v>
      </c>
      <c r="H729" s="1" t="str">
        <f>VLOOKUP(Table7[[#This Row],[نام شخص کارشناس نظارت]],Table1[],3,0)</f>
        <v>کارشناس عمران نظارت</v>
      </c>
      <c r="I729" s="1">
        <f>COUNTIF(Table2[کد سیستم],Table7[[#This Row],[کد سیستم]])</f>
        <v>1</v>
      </c>
    </row>
    <row r="730" spans="1:9" x14ac:dyDescent="0.25">
      <c r="A730" s="1">
        <v>729</v>
      </c>
      <c r="B730" s="1" t="s">
        <v>3013</v>
      </c>
      <c r="C730" s="1" t="s">
        <v>3014</v>
      </c>
      <c r="D730" s="1" t="s">
        <v>3983</v>
      </c>
      <c r="E730" s="1" t="s">
        <v>602</v>
      </c>
      <c r="F730" s="1" t="str">
        <f>VLOOKUP(Table7[[#This Row],[نام کارشناس دفتر فنی]],Table1[],3,0)</f>
        <v>کارشناس عمران،خدمات صنعتی و ترانسپورت</v>
      </c>
      <c r="G730" s="1" t="s">
        <v>63</v>
      </c>
      <c r="H730" s="1" t="str">
        <f>VLOOKUP(Table7[[#This Row],[نام شخص کارشناس نظارت]],Table1[],3,0)</f>
        <v>کارشناس عمران نظارت</v>
      </c>
      <c r="I730" s="1">
        <f>COUNTIF(Table2[کد سیستم],Table7[[#This Row],[کد سیستم]])</f>
        <v>1</v>
      </c>
    </row>
    <row r="731" spans="1:9" x14ac:dyDescent="0.25">
      <c r="A731" s="1">
        <v>730</v>
      </c>
      <c r="B731" s="1" t="s">
        <v>3016</v>
      </c>
      <c r="C731" s="1" t="s">
        <v>3017</v>
      </c>
      <c r="D731" s="1" t="s">
        <v>3983</v>
      </c>
      <c r="E731" s="1" t="s">
        <v>602</v>
      </c>
      <c r="F731" s="1" t="str">
        <f>VLOOKUP(Table7[[#This Row],[نام کارشناس دفتر فنی]],Table1[],3,0)</f>
        <v>کارشناس عمران،خدمات صنعتی و ترانسپورت</v>
      </c>
      <c r="G731" s="1" t="s">
        <v>63</v>
      </c>
      <c r="H731" s="1" t="str">
        <f>VLOOKUP(Table7[[#This Row],[نام شخص کارشناس نظارت]],Table1[],3,0)</f>
        <v>کارشناس عمران نظارت</v>
      </c>
      <c r="I731" s="1">
        <f>COUNTIF(Table2[کد سیستم],Table7[[#This Row],[کد سیستم]])</f>
        <v>1</v>
      </c>
    </row>
    <row r="732" spans="1:9" x14ac:dyDescent="0.25">
      <c r="A732" s="1">
        <v>731</v>
      </c>
      <c r="B732" s="1" t="s">
        <v>3019</v>
      </c>
      <c r="C732" s="1" t="s">
        <v>3020</v>
      </c>
      <c r="D732" s="1" t="s">
        <v>3983</v>
      </c>
      <c r="E732" s="1" t="s">
        <v>602</v>
      </c>
      <c r="F732" s="1" t="str">
        <f>VLOOKUP(Table7[[#This Row],[نام کارشناس دفتر فنی]],Table1[],3,0)</f>
        <v>کارشناس عمران،خدمات صنعتی و ترانسپورت</v>
      </c>
      <c r="G732" s="1" t="s">
        <v>63</v>
      </c>
      <c r="H732" s="1" t="str">
        <f>VLOOKUP(Table7[[#This Row],[نام شخص کارشناس نظارت]],Table1[],3,0)</f>
        <v>کارشناس عمران نظارت</v>
      </c>
      <c r="I732" s="1">
        <f>COUNTIF(Table2[کد سیستم],Table7[[#This Row],[کد سیستم]])</f>
        <v>1</v>
      </c>
    </row>
    <row r="733" spans="1:9" x14ac:dyDescent="0.25">
      <c r="A733" s="1">
        <v>732</v>
      </c>
      <c r="B733" s="1" t="s">
        <v>3022</v>
      </c>
      <c r="C733" s="1" t="s">
        <v>3022</v>
      </c>
      <c r="D733" s="1" t="s">
        <v>3983</v>
      </c>
      <c r="E733" s="1" t="s">
        <v>602</v>
      </c>
      <c r="F733" s="1" t="str">
        <f>VLOOKUP(Table7[[#This Row],[نام کارشناس دفتر فنی]],Table1[],3,0)</f>
        <v>کارشناس عمران،خدمات صنعتی و ترانسپورت</v>
      </c>
      <c r="G733" s="1" t="s">
        <v>63</v>
      </c>
      <c r="H733" s="1" t="str">
        <f>VLOOKUP(Table7[[#This Row],[نام شخص کارشناس نظارت]],Table1[],3,0)</f>
        <v>کارشناس عمران نظارت</v>
      </c>
      <c r="I733" s="1">
        <f>COUNTIF(Table2[کد سیستم],Table7[[#This Row],[کد سیستم]])</f>
        <v>1</v>
      </c>
    </row>
    <row r="734" spans="1:9" x14ac:dyDescent="0.25">
      <c r="A734" s="1">
        <v>733</v>
      </c>
      <c r="B734" s="1" t="s">
        <v>3024</v>
      </c>
      <c r="C734" s="1" t="s">
        <v>3024</v>
      </c>
      <c r="D734" s="1" t="s">
        <v>3983</v>
      </c>
      <c r="E734" s="1" t="s">
        <v>602</v>
      </c>
      <c r="F734" s="1" t="str">
        <f>VLOOKUP(Table7[[#This Row],[نام کارشناس دفتر فنی]],Table1[],3,0)</f>
        <v>کارشناس عمران،خدمات صنعتی و ترانسپورت</v>
      </c>
      <c r="G734" s="1" t="s">
        <v>63</v>
      </c>
      <c r="H734" s="1" t="str">
        <f>VLOOKUP(Table7[[#This Row],[نام شخص کارشناس نظارت]],Table1[],3,0)</f>
        <v>کارشناس عمران نظارت</v>
      </c>
      <c r="I734" s="1">
        <f>COUNTIF(Table2[کد سیستم],Table7[[#This Row],[کد سیستم]])</f>
        <v>1</v>
      </c>
    </row>
    <row r="735" spans="1:9" x14ac:dyDescent="0.25">
      <c r="A735" s="1">
        <v>734</v>
      </c>
      <c r="B735" s="1" t="s">
        <v>3026</v>
      </c>
      <c r="C735" s="1" t="s">
        <v>3026</v>
      </c>
      <c r="D735" s="1" t="s">
        <v>3983</v>
      </c>
      <c r="E735" s="1" t="s">
        <v>602</v>
      </c>
      <c r="F735" s="1" t="str">
        <f>VLOOKUP(Table7[[#This Row],[نام کارشناس دفتر فنی]],Table1[],3,0)</f>
        <v>کارشناس عمران،خدمات صنعتی و ترانسپورت</v>
      </c>
      <c r="G735" s="1" t="s">
        <v>63</v>
      </c>
      <c r="H735" s="1" t="str">
        <f>VLOOKUP(Table7[[#This Row],[نام شخص کارشناس نظارت]],Table1[],3,0)</f>
        <v>کارشناس عمران نظارت</v>
      </c>
      <c r="I735" s="1">
        <f>COUNTIF(Table2[کد سیستم],Table7[[#This Row],[کد سیستم]])</f>
        <v>1</v>
      </c>
    </row>
    <row r="736" spans="1:9" x14ac:dyDescent="0.25">
      <c r="A736" s="1">
        <v>735</v>
      </c>
      <c r="B736" s="1" t="s">
        <v>3028</v>
      </c>
      <c r="C736" s="1" t="s">
        <v>3028</v>
      </c>
      <c r="D736" s="1" t="s">
        <v>3983</v>
      </c>
      <c r="E736" s="1" t="s">
        <v>602</v>
      </c>
      <c r="F736" s="1" t="str">
        <f>VLOOKUP(Table7[[#This Row],[نام کارشناس دفتر فنی]],Table1[],3,0)</f>
        <v>کارشناس عمران،خدمات صنعتی و ترانسپورت</v>
      </c>
      <c r="G736" s="1" t="s">
        <v>63</v>
      </c>
      <c r="H736" s="1" t="str">
        <f>VLOOKUP(Table7[[#This Row],[نام شخص کارشناس نظارت]],Table1[],3,0)</f>
        <v>کارشناس عمران نظارت</v>
      </c>
      <c r="I736" s="1">
        <f>COUNTIF(Table2[کد سیستم],Table7[[#This Row],[کد سیستم]])</f>
        <v>1</v>
      </c>
    </row>
    <row r="737" spans="1:9" x14ac:dyDescent="0.25">
      <c r="A737" s="1">
        <v>736</v>
      </c>
      <c r="B737" s="1" t="s">
        <v>3030</v>
      </c>
      <c r="C737" s="1" t="s">
        <v>3030</v>
      </c>
      <c r="D737" s="1" t="s">
        <v>3983</v>
      </c>
      <c r="E737" s="1" t="s">
        <v>602</v>
      </c>
      <c r="F737" s="1" t="str">
        <f>VLOOKUP(Table7[[#This Row],[نام کارشناس دفتر فنی]],Table1[],3,0)</f>
        <v>کارشناس عمران،خدمات صنعتی و ترانسپورت</v>
      </c>
      <c r="G737" s="1" t="s">
        <v>63</v>
      </c>
      <c r="H737" s="1" t="str">
        <f>VLOOKUP(Table7[[#This Row],[نام شخص کارشناس نظارت]],Table1[],3,0)</f>
        <v>کارشناس عمران نظارت</v>
      </c>
      <c r="I737" s="1">
        <f>COUNTIF(Table2[کد سیستم],Table7[[#This Row],[کد سیستم]])</f>
        <v>1</v>
      </c>
    </row>
    <row r="738" spans="1:9" x14ac:dyDescent="0.25">
      <c r="A738" s="1">
        <v>737</v>
      </c>
      <c r="B738" s="1" t="s">
        <v>3032</v>
      </c>
      <c r="C738" s="1" t="s">
        <v>3032</v>
      </c>
      <c r="D738" s="1" t="s">
        <v>3983</v>
      </c>
      <c r="E738" s="1" t="s">
        <v>602</v>
      </c>
      <c r="F738" s="1" t="str">
        <f>VLOOKUP(Table7[[#This Row],[نام کارشناس دفتر فنی]],Table1[],3,0)</f>
        <v>کارشناس عمران،خدمات صنعتی و ترانسپورت</v>
      </c>
      <c r="G738" s="1" t="s">
        <v>63</v>
      </c>
      <c r="H738" s="1" t="str">
        <f>VLOOKUP(Table7[[#This Row],[نام شخص کارشناس نظارت]],Table1[],3,0)</f>
        <v>کارشناس عمران نظارت</v>
      </c>
      <c r="I738" s="1">
        <f>COUNTIF(Table2[کد سیستم],Table7[[#This Row],[کد سیستم]])</f>
        <v>1</v>
      </c>
    </row>
    <row r="739" spans="1:9" x14ac:dyDescent="0.25">
      <c r="A739" s="1">
        <v>738</v>
      </c>
      <c r="B739" s="1" t="s">
        <v>3034</v>
      </c>
      <c r="C739" s="1" t="s">
        <v>3034</v>
      </c>
      <c r="D739" s="1" t="s">
        <v>3983</v>
      </c>
      <c r="E739" s="1" t="s">
        <v>602</v>
      </c>
      <c r="F739" s="1" t="str">
        <f>VLOOKUP(Table7[[#This Row],[نام کارشناس دفتر فنی]],Table1[],3,0)</f>
        <v>کارشناس عمران،خدمات صنعتی و ترانسپورت</v>
      </c>
      <c r="G739" s="1" t="s">
        <v>63</v>
      </c>
      <c r="H739" s="1" t="str">
        <f>VLOOKUP(Table7[[#This Row],[نام شخص کارشناس نظارت]],Table1[],3,0)</f>
        <v>کارشناس عمران نظارت</v>
      </c>
      <c r="I739" s="1">
        <f>COUNTIF(Table2[کد سیستم],Table7[[#This Row],[کد سیستم]])</f>
        <v>1</v>
      </c>
    </row>
    <row r="740" spans="1:9" x14ac:dyDescent="0.25">
      <c r="A740" s="1">
        <v>739</v>
      </c>
      <c r="B740" s="1" t="s">
        <v>3036</v>
      </c>
      <c r="C740" s="1" t="s">
        <v>3036</v>
      </c>
      <c r="D740" s="1" t="s">
        <v>3983</v>
      </c>
      <c r="E740" s="1" t="s">
        <v>602</v>
      </c>
      <c r="F740" s="1" t="str">
        <f>VLOOKUP(Table7[[#This Row],[نام کارشناس دفتر فنی]],Table1[],3,0)</f>
        <v>کارشناس عمران،خدمات صنعتی و ترانسپورت</v>
      </c>
      <c r="G740" s="1" t="s">
        <v>63</v>
      </c>
      <c r="H740" s="1" t="str">
        <f>VLOOKUP(Table7[[#This Row],[نام شخص کارشناس نظارت]],Table1[],3,0)</f>
        <v>کارشناس عمران نظارت</v>
      </c>
      <c r="I740" s="1">
        <f>COUNTIF(Table2[کد سیستم],Table7[[#This Row],[کد سیستم]])</f>
        <v>1</v>
      </c>
    </row>
    <row r="741" spans="1:9" x14ac:dyDescent="0.25">
      <c r="A741" s="1">
        <v>740</v>
      </c>
      <c r="B741" s="1" t="s">
        <v>3038</v>
      </c>
      <c r="C741" s="1" t="s">
        <v>3039</v>
      </c>
      <c r="D741" s="1" t="s">
        <v>3983</v>
      </c>
      <c r="E741" s="1" t="s">
        <v>602</v>
      </c>
      <c r="F741" s="1" t="str">
        <f>VLOOKUP(Table7[[#This Row],[نام کارشناس دفتر فنی]],Table1[],3,0)</f>
        <v>کارشناس عمران،خدمات صنعتی و ترانسپورت</v>
      </c>
      <c r="G741" s="1" t="s">
        <v>63</v>
      </c>
      <c r="H741" s="1" t="str">
        <f>VLOOKUP(Table7[[#This Row],[نام شخص کارشناس نظارت]],Table1[],3,0)</f>
        <v>کارشناس عمران نظارت</v>
      </c>
      <c r="I741" s="1">
        <f>COUNTIF(Table2[کد سیستم],Table7[[#This Row],[کد سیستم]])</f>
        <v>1</v>
      </c>
    </row>
    <row r="742" spans="1:9" x14ac:dyDescent="0.25">
      <c r="A742" s="1">
        <v>741</v>
      </c>
      <c r="B742" s="1" t="s">
        <v>3041</v>
      </c>
      <c r="C742" s="1" t="s">
        <v>3041</v>
      </c>
      <c r="D742" s="1" t="s">
        <v>3983</v>
      </c>
      <c r="E742" s="1" t="s">
        <v>602</v>
      </c>
      <c r="F742" s="1" t="str">
        <f>VLOOKUP(Table7[[#This Row],[نام کارشناس دفتر فنی]],Table1[],3,0)</f>
        <v>کارشناس عمران،خدمات صنعتی و ترانسپورت</v>
      </c>
      <c r="G742" s="1" t="s">
        <v>63</v>
      </c>
      <c r="H742" s="1" t="str">
        <f>VLOOKUP(Table7[[#This Row],[نام شخص کارشناس نظارت]],Table1[],3,0)</f>
        <v>کارشناس عمران نظارت</v>
      </c>
      <c r="I742" s="1">
        <f>COUNTIF(Table2[کد سیستم],Table7[[#This Row],[کد سیستم]])</f>
        <v>1</v>
      </c>
    </row>
    <row r="743" spans="1:9" x14ac:dyDescent="0.25">
      <c r="A743" s="1">
        <v>742</v>
      </c>
      <c r="B743" s="1" t="s">
        <v>3043</v>
      </c>
      <c r="C743" s="1" t="s">
        <v>3043</v>
      </c>
      <c r="D743" s="1" t="s">
        <v>3983</v>
      </c>
      <c r="E743" s="1" t="s">
        <v>602</v>
      </c>
      <c r="F743" s="1" t="str">
        <f>VLOOKUP(Table7[[#This Row],[نام کارشناس دفتر فنی]],Table1[],3,0)</f>
        <v>کارشناس عمران،خدمات صنعتی و ترانسپورت</v>
      </c>
      <c r="G743" s="1" t="s">
        <v>63</v>
      </c>
      <c r="H743" s="1" t="str">
        <f>VLOOKUP(Table7[[#This Row],[نام شخص کارشناس نظارت]],Table1[],3,0)</f>
        <v>کارشناس عمران نظارت</v>
      </c>
      <c r="I743" s="1">
        <f>COUNTIF(Table2[کد سیستم],Table7[[#This Row],[کد سیستم]])</f>
        <v>1</v>
      </c>
    </row>
    <row r="744" spans="1:9" x14ac:dyDescent="0.25">
      <c r="A744" s="1">
        <v>743</v>
      </c>
      <c r="B744" s="1" t="s">
        <v>3045</v>
      </c>
      <c r="C744" s="1" t="s">
        <v>3045</v>
      </c>
      <c r="D744" s="1" t="s">
        <v>3983</v>
      </c>
      <c r="E744" s="1" t="s">
        <v>602</v>
      </c>
      <c r="F744" s="1" t="str">
        <f>VLOOKUP(Table7[[#This Row],[نام کارشناس دفتر فنی]],Table1[],3,0)</f>
        <v>کارشناس عمران،خدمات صنعتی و ترانسپورت</v>
      </c>
      <c r="G744" s="1" t="s">
        <v>63</v>
      </c>
      <c r="H744" s="1" t="str">
        <f>VLOOKUP(Table7[[#This Row],[نام شخص کارشناس نظارت]],Table1[],3,0)</f>
        <v>کارشناس عمران نظارت</v>
      </c>
      <c r="I744" s="1">
        <f>COUNTIF(Table2[کد سیستم],Table7[[#This Row],[کد سیستم]])</f>
        <v>1</v>
      </c>
    </row>
    <row r="745" spans="1:9" x14ac:dyDescent="0.25">
      <c r="A745" s="1">
        <v>744</v>
      </c>
      <c r="B745" s="1" t="s">
        <v>3047</v>
      </c>
      <c r="C745" s="1" t="s">
        <v>3048</v>
      </c>
      <c r="D745" s="1" t="s">
        <v>3983</v>
      </c>
      <c r="E745" s="1" t="s">
        <v>602</v>
      </c>
      <c r="F745" s="1" t="str">
        <f>VLOOKUP(Table7[[#This Row],[نام کارشناس دفتر فنی]],Table1[],3,0)</f>
        <v>کارشناس عمران،خدمات صنعتی و ترانسپورت</v>
      </c>
      <c r="G745" s="1" t="s">
        <v>63</v>
      </c>
      <c r="H745" s="1" t="str">
        <f>VLOOKUP(Table7[[#This Row],[نام شخص کارشناس نظارت]],Table1[],3,0)</f>
        <v>کارشناس عمران نظارت</v>
      </c>
      <c r="I745" s="1">
        <f>COUNTIF(Table2[کد سیستم],Table7[[#This Row],[کد سیستم]])</f>
        <v>1</v>
      </c>
    </row>
    <row r="746" spans="1:9" x14ac:dyDescent="0.25">
      <c r="A746" s="1">
        <v>745</v>
      </c>
      <c r="B746" s="1" t="s">
        <v>3050</v>
      </c>
      <c r="C746" s="1" t="s">
        <v>3050</v>
      </c>
      <c r="D746" s="1" t="s">
        <v>3983</v>
      </c>
      <c r="E746" s="1" t="s">
        <v>602</v>
      </c>
      <c r="F746" s="1" t="str">
        <f>VLOOKUP(Table7[[#This Row],[نام کارشناس دفتر فنی]],Table1[],3,0)</f>
        <v>کارشناس عمران،خدمات صنعتی و ترانسپورت</v>
      </c>
      <c r="G746" s="1" t="s">
        <v>63</v>
      </c>
      <c r="H746" s="1" t="str">
        <f>VLOOKUP(Table7[[#This Row],[نام شخص کارشناس نظارت]],Table1[],3,0)</f>
        <v>کارشناس عمران نظارت</v>
      </c>
      <c r="I746" s="1">
        <f>COUNTIF(Table2[کد سیستم],Table7[[#This Row],[کد سیستم]])</f>
        <v>1</v>
      </c>
    </row>
    <row r="747" spans="1:9" x14ac:dyDescent="0.25">
      <c r="A747" s="1">
        <v>746</v>
      </c>
      <c r="B747" s="1" t="s">
        <v>3052</v>
      </c>
      <c r="C747" s="1" t="s">
        <v>3052</v>
      </c>
      <c r="D747" s="1" t="s">
        <v>3983</v>
      </c>
      <c r="E747" s="1" t="s">
        <v>602</v>
      </c>
      <c r="F747" s="1" t="str">
        <f>VLOOKUP(Table7[[#This Row],[نام کارشناس دفتر فنی]],Table1[],3,0)</f>
        <v>کارشناس عمران،خدمات صنعتی و ترانسپورت</v>
      </c>
      <c r="G747" s="1" t="s">
        <v>63</v>
      </c>
      <c r="H747" s="1" t="str">
        <f>VLOOKUP(Table7[[#This Row],[نام شخص کارشناس نظارت]],Table1[],3,0)</f>
        <v>کارشناس عمران نظارت</v>
      </c>
      <c r="I747" s="1">
        <f>COUNTIF(Table2[کد سیستم],Table7[[#This Row],[کد سیستم]])</f>
        <v>1</v>
      </c>
    </row>
    <row r="748" spans="1:9" x14ac:dyDescent="0.25">
      <c r="A748" s="1">
        <v>747</v>
      </c>
      <c r="B748" s="1" t="s">
        <v>3054</v>
      </c>
      <c r="C748" s="1" t="s">
        <v>3054</v>
      </c>
      <c r="D748" s="1" t="s">
        <v>3983</v>
      </c>
      <c r="E748" s="1" t="s">
        <v>602</v>
      </c>
      <c r="F748" s="1" t="str">
        <f>VLOOKUP(Table7[[#This Row],[نام کارشناس دفتر فنی]],Table1[],3,0)</f>
        <v>کارشناس عمران،خدمات صنعتی و ترانسپورت</v>
      </c>
      <c r="G748" s="1" t="s">
        <v>63</v>
      </c>
      <c r="H748" s="1" t="str">
        <f>VLOOKUP(Table7[[#This Row],[نام شخص کارشناس نظارت]],Table1[],3,0)</f>
        <v>کارشناس عمران نظارت</v>
      </c>
      <c r="I748" s="1">
        <f>COUNTIF(Table2[کد سیستم],Table7[[#This Row],[کد سیستم]])</f>
        <v>1</v>
      </c>
    </row>
    <row r="749" spans="1:9" x14ac:dyDescent="0.25">
      <c r="A749" s="1">
        <v>748</v>
      </c>
      <c r="B749" s="1" t="s">
        <v>3056</v>
      </c>
      <c r="C749" s="1" t="s">
        <v>3057</v>
      </c>
      <c r="D749" s="1" t="s">
        <v>3983</v>
      </c>
      <c r="E749" s="1" t="s">
        <v>602</v>
      </c>
      <c r="F749" s="1" t="str">
        <f>VLOOKUP(Table7[[#This Row],[نام کارشناس دفتر فنی]],Table1[],3,0)</f>
        <v>کارشناس عمران،خدمات صنعتی و ترانسپورت</v>
      </c>
      <c r="G749" s="1" t="s">
        <v>63</v>
      </c>
      <c r="H749" s="1" t="str">
        <f>VLOOKUP(Table7[[#This Row],[نام شخص کارشناس نظارت]],Table1[],3,0)</f>
        <v>کارشناس عمران نظارت</v>
      </c>
      <c r="I749" s="1">
        <f>COUNTIF(Table2[کد سیستم],Table7[[#This Row],[کد سیستم]])</f>
        <v>1</v>
      </c>
    </row>
    <row r="750" spans="1:9" x14ac:dyDescent="0.25">
      <c r="A750" s="1">
        <v>749</v>
      </c>
      <c r="B750" s="1" t="s">
        <v>3059</v>
      </c>
      <c r="C750" s="1" t="s">
        <v>3059</v>
      </c>
      <c r="D750" s="1" t="s">
        <v>3983</v>
      </c>
      <c r="E750" s="1" t="s">
        <v>602</v>
      </c>
      <c r="F750" s="1" t="str">
        <f>VLOOKUP(Table7[[#This Row],[نام کارشناس دفتر فنی]],Table1[],3,0)</f>
        <v>کارشناس عمران،خدمات صنعتی و ترانسپورت</v>
      </c>
      <c r="G750" s="1" t="s">
        <v>63</v>
      </c>
      <c r="H750" s="1" t="str">
        <f>VLOOKUP(Table7[[#This Row],[نام شخص کارشناس نظارت]],Table1[],3,0)</f>
        <v>کارشناس عمران نظارت</v>
      </c>
      <c r="I750" s="1">
        <f>COUNTIF(Table2[کد سیستم],Table7[[#This Row],[کد سیستم]])</f>
        <v>1</v>
      </c>
    </row>
    <row r="751" spans="1:9" x14ac:dyDescent="0.25">
      <c r="A751" s="1">
        <v>750</v>
      </c>
      <c r="B751" s="1" t="s">
        <v>3061</v>
      </c>
      <c r="C751" s="1" t="s">
        <v>3061</v>
      </c>
      <c r="D751" s="1" t="s">
        <v>3983</v>
      </c>
      <c r="E751" s="1" t="s">
        <v>602</v>
      </c>
      <c r="F751" s="1" t="str">
        <f>VLOOKUP(Table7[[#This Row],[نام کارشناس دفتر فنی]],Table1[],3,0)</f>
        <v>کارشناس عمران،خدمات صنعتی و ترانسپورت</v>
      </c>
      <c r="G751" s="1" t="s">
        <v>63</v>
      </c>
      <c r="H751" s="1" t="str">
        <f>VLOOKUP(Table7[[#This Row],[نام شخص کارشناس نظارت]],Table1[],3,0)</f>
        <v>کارشناس عمران نظارت</v>
      </c>
      <c r="I751" s="1">
        <f>COUNTIF(Table2[کد سیستم],Table7[[#This Row],[کد سیستم]])</f>
        <v>1</v>
      </c>
    </row>
    <row r="752" spans="1:9" x14ac:dyDescent="0.25">
      <c r="A752" s="1">
        <v>751</v>
      </c>
      <c r="B752" s="1" t="s">
        <v>3063</v>
      </c>
      <c r="C752" s="1" t="s">
        <v>3064</v>
      </c>
      <c r="D752" s="1" t="s">
        <v>3983</v>
      </c>
      <c r="E752" s="1" t="s">
        <v>602</v>
      </c>
      <c r="F752" s="1" t="str">
        <f>VLOOKUP(Table7[[#This Row],[نام کارشناس دفتر فنی]],Table1[],3,0)</f>
        <v>کارشناس عمران،خدمات صنعتی و ترانسپورت</v>
      </c>
      <c r="G752" s="1" t="s">
        <v>63</v>
      </c>
      <c r="H752" s="1" t="str">
        <f>VLOOKUP(Table7[[#This Row],[نام شخص کارشناس نظارت]],Table1[],3,0)</f>
        <v>کارشناس عمران نظارت</v>
      </c>
      <c r="I752" s="1">
        <f>COUNTIF(Table2[کد سیستم],Table7[[#This Row],[کد سیستم]])</f>
        <v>1</v>
      </c>
    </row>
    <row r="753" spans="1:9" x14ac:dyDescent="0.25">
      <c r="A753" s="1">
        <v>752</v>
      </c>
      <c r="B753" s="1" t="s">
        <v>3066</v>
      </c>
      <c r="C753" s="1" t="s">
        <v>3066</v>
      </c>
      <c r="D753" s="1" t="s">
        <v>3983</v>
      </c>
      <c r="E753" s="1" t="s">
        <v>602</v>
      </c>
      <c r="F753" s="1" t="str">
        <f>VLOOKUP(Table7[[#This Row],[نام کارشناس دفتر فنی]],Table1[],3,0)</f>
        <v>کارشناس عمران،خدمات صنعتی و ترانسپورت</v>
      </c>
      <c r="G753" s="1" t="s">
        <v>63</v>
      </c>
      <c r="H753" s="1" t="str">
        <f>VLOOKUP(Table7[[#This Row],[نام شخص کارشناس نظارت]],Table1[],3,0)</f>
        <v>کارشناس عمران نظارت</v>
      </c>
      <c r="I753" s="1">
        <f>COUNTIF(Table2[کد سیستم],Table7[[#This Row],[کد سیستم]])</f>
        <v>1</v>
      </c>
    </row>
    <row r="754" spans="1:9" x14ac:dyDescent="0.25">
      <c r="A754" s="1">
        <v>753</v>
      </c>
      <c r="B754" s="1" t="s">
        <v>3068</v>
      </c>
      <c r="C754" s="1" t="s">
        <v>3068</v>
      </c>
      <c r="D754" s="1" t="s">
        <v>3983</v>
      </c>
      <c r="E754" s="1" t="s">
        <v>602</v>
      </c>
      <c r="F754" s="1" t="str">
        <f>VLOOKUP(Table7[[#This Row],[نام کارشناس دفتر فنی]],Table1[],3,0)</f>
        <v>کارشناس عمران،خدمات صنعتی و ترانسپورت</v>
      </c>
      <c r="G754" s="1" t="s">
        <v>63</v>
      </c>
      <c r="H754" s="1" t="str">
        <f>VLOOKUP(Table7[[#This Row],[نام شخص کارشناس نظارت]],Table1[],3,0)</f>
        <v>کارشناس عمران نظارت</v>
      </c>
      <c r="I754" s="1">
        <f>COUNTIF(Table2[کد سیستم],Table7[[#This Row],[کد سیستم]])</f>
        <v>1</v>
      </c>
    </row>
    <row r="755" spans="1:9" x14ac:dyDescent="0.25">
      <c r="A755" s="1">
        <v>754</v>
      </c>
      <c r="B755" s="1" t="s">
        <v>3070</v>
      </c>
      <c r="C755" s="1" t="s">
        <v>3070</v>
      </c>
      <c r="D755" s="1" t="s">
        <v>3983</v>
      </c>
      <c r="E755" s="1" t="s">
        <v>602</v>
      </c>
      <c r="F755" s="1" t="str">
        <f>VLOOKUP(Table7[[#This Row],[نام کارشناس دفتر فنی]],Table1[],3,0)</f>
        <v>کارشناس عمران،خدمات صنعتی و ترانسپورت</v>
      </c>
      <c r="G755" s="1" t="s">
        <v>63</v>
      </c>
      <c r="H755" s="1" t="str">
        <f>VLOOKUP(Table7[[#This Row],[نام شخص کارشناس نظارت]],Table1[],3,0)</f>
        <v>کارشناس عمران نظارت</v>
      </c>
      <c r="I755" s="1">
        <f>COUNTIF(Table2[کد سیستم],Table7[[#This Row],[کد سیستم]])</f>
        <v>1</v>
      </c>
    </row>
    <row r="756" spans="1:9" x14ac:dyDescent="0.25">
      <c r="A756" s="1">
        <v>755</v>
      </c>
      <c r="B756" s="1" t="s">
        <v>3072</v>
      </c>
      <c r="C756" s="1" t="s">
        <v>3072</v>
      </c>
      <c r="D756" s="1" t="s">
        <v>3983</v>
      </c>
      <c r="E756" s="1" t="s">
        <v>602</v>
      </c>
      <c r="F756" s="1" t="str">
        <f>VLOOKUP(Table7[[#This Row],[نام کارشناس دفتر فنی]],Table1[],3,0)</f>
        <v>کارشناس عمران،خدمات صنعتی و ترانسپورت</v>
      </c>
      <c r="G756" s="1" t="s">
        <v>63</v>
      </c>
      <c r="H756" s="1" t="str">
        <f>VLOOKUP(Table7[[#This Row],[نام شخص کارشناس نظارت]],Table1[],3,0)</f>
        <v>کارشناس عمران نظارت</v>
      </c>
      <c r="I756" s="1">
        <f>COUNTIF(Table2[کد سیستم],Table7[[#This Row],[کد سیستم]])</f>
        <v>1</v>
      </c>
    </row>
    <row r="757" spans="1:9" x14ac:dyDescent="0.25">
      <c r="A757" s="1">
        <v>756</v>
      </c>
      <c r="B757" s="1" t="s">
        <v>3074</v>
      </c>
      <c r="C757" s="1" t="s">
        <v>3074</v>
      </c>
      <c r="D757" s="1" t="s">
        <v>3983</v>
      </c>
      <c r="E757" s="1" t="s">
        <v>602</v>
      </c>
      <c r="F757" s="1" t="str">
        <f>VLOOKUP(Table7[[#This Row],[نام کارشناس دفتر فنی]],Table1[],3,0)</f>
        <v>کارشناس عمران،خدمات صنعتی و ترانسپورت</v>
      </c>
      <c r="G757" s="1" t="s">
        <v>63</v>
      </c>
      <c r="H757" s="1" t="str">
        <f>VLOOKUP(Table7[[#This Row],[نام شخص کارشناس نظارت]],Table1[],3,0)</f>
        <v>کارشناس عمران نظارت</v>
      </c>
      <c r="I757" s="1">
        <f>COUNTIF(Table2[کد سیستم],Table7[[#This Row],[کد سیستم]])</f>
        <v>1</v>
      </c>
    </row>
    <row r="758" spans="1:9" x14ac:dyDescent="0.25">
      <c r="A758" s="1">
        <v>757</v>
      </c>
      <c r="B758" s="1" t="s">
        <v>3076</v>
      </c>
      <c r="C758" s="1" t="s">
        <v>3076</v>
      </c>
      <c r="D758" s="1" t="s">
        <v>3983</v>
      </c>
      <c r="E758" s="1" t="s">
        <v>602</v>
      </c>
      <c r="F758" s="1" t="str">
        <f>VLOOKUP(Table7[[#This Row],[نام کارشناس دفتر فنی]],Table1[],3,0)</f>
        <v>کارشناس عمران،خدمات صنعتی و ترانسپورت</v>
      </c>
      <c r="G758" s="1" t="s">
        <v>63</v>
      </c>
      <c r="H758" s="1" t="str">
        <f>VLOOKUP(Table7[[#This Row],[نام شخص کارشناس نظارت]],Table1[],3,0)</f>
        <v>کارشناس عمران نظارت</v>
      </c>
      <c r="I758" s="1">
        <f>COUNTIF(Table2[کد سیستم],Table7[[#This Row],[کد سیستم]])</f>
        <v>1</v>
      </c>
    </row>
    <row r="759" spans="1:9" x14ac:dyDescent="0.25">
      <c r="A759" s="1">
        <v>758</v>
      </c>
      <c r="B759" s="1" t="s">
        <v>3078</v>
      </c>
      <c r="C759" s="1" t="s">
        <v>3078</v>
      </c>
      <c r="D759" s="1" t="s">
        <v>3983</v>
      </c>
      <c r="E759" s="1" t="s">
        <v>602</v>
      </c>
      <c r="F759" s="1" t="str">
        <f>VLOOKUP(Table7[[#This Row],[نام کارشناس دفتر فنی]],Table1[],3,0)</f>
        <v>کارشناس عمران،خدمات صنعتی و ترانسپورت</v>
      </c>
      <c r="G759" s="1" t="s">
        <v>63</v>
      </c>
      <c r="H759" s="1" t="str">
        <f>VLOOKUP(Table7[[#This Row],[نام شخص کارشناس نظارت]],Table1[],3,0)</f>
        <v>کارشناس عمران نظارت</v>
      </c>
      <c r="I759" s="1">
        <f>COUNTIF(Table2[کد سیستم],Table7[[#This Row],[کد سیستم]])</f>
        <v>1</v>
      </c>
    </row>
    <row r="760" spans="1:9" x14ac:dyDescent="0.25">
      <c r="A760" s="1">
        <v>759</v>
      </c>
      <c r="B760" s="1" t="s">
        <v>3080</v>
      </c>
      <c r="C760" s="1" t="s">
        <v>3080</v>
      </c>
      <c r="D760" s="1" t="s">
        <v>3983</v>
      </c>
      <c r="E760" s="1" t="s">
        <v>602</v>
      </c>
      <c r="F760" s="1" t="str">
        <f>VLOOKUP(Table7[[#This Row],[نام کارشناس دفتر فنی]],Table1[],3,0)</f>
        <v>کارشناس عمران،خدمات صنعتی و ترانسپورت</v>
      </c>
      <c r="G760" s="1" t="s">
        <v>63</v>
      </c>
      <c r="H760" s="1" t="str">
        <f>VLOOKUP(Table7[[#This Row],[نام شخص کارشناس نظارت]],Table1[],3,0)</f>
        <v>کارشناس عمران نظارت</v>
      </c>
      <c r="I760" s="1">
        <f>COUNTIF(Table2[کد سیستم],Table7[[#This Row],[کد سیستم]])</f>
        <v>1</v>
      </c>
    </row>
    <row r="761" spans="1:9" x14ac:dyDescent="0.25">
      <c r="A761" s="1">
        <v>760</v>
      </c>
      <c r="B761" s="1" t="s">
        <v>3082</v>
      </c>
      <c r="C761" s="1" t="s">
        <v>3082</v>
      </c>
      <c r="D761" s="1" t="s">
        <v>3983</v>
      </c>
      <c r="E761" s="1" t="s">
        <v>602</v>
      </c>
      <c r="F761" s="1" t="str">
        <f>VLOOKUP(Table7[[#This Row],[نام کارشناس دفتر فنی]],Table1[],3,0)</f>
        <v>کارشناس عمران،خدمات صنعتی و ترانسپورت</v>
      </c>
      <c r="G761" s="1" t="s">
        <v>63</v>
      </c>
      <c r="H761" s="1" t="str">
        <f>VLOOKUP(Table7[[#This Row],[نام شخص کارشناس نظارت]],Table1[],3,0)</f>
        <v>کارشناس عمران نظارت</v>
      </c>
      <c r="I761" s="1">
        <f>COUNTIF(Table2[کد سیستم],Table7[[#This Row],[کد سیستم]])</f>
        <v>1</v>
      </c>
    </row>
    <row r="762" spans="1:9" x14ac:dyDescent="0.25">
      <c r="A762" s="1">
        <v>761</v>
      </c>
      <c r="B762" s="1" t="s">
        <v>3084</v>
      </c>
      <c r="C762" s="1" t="s">
        <v>3084</v>
      </c>
      <c r="D762" s="1" t="s">
        <v>3983</v>
      </c>
      <c r="E762" s="1" t="s">
        <v>602</v>
      </c>
      <c r="F762" s="1" t="str">
        <f>VLOOKUP(Table7[[#This Row],[نام کارشناس دفتر فنی]],Table1[],3,0)</f>
        <v>کارشناس عمران،خدمات صنعتی و ترانسپورت</v>
      </c>
      <c r="G762" s="1" t="s">
        <v>63</v>
      </c>
      <c r="H762" s="1" t="str">
        <f>VLOOKUP(Table7[[#This Row],[نام شخص کارشناس نظارت]],Table1[],3,0)</f>
        <v>کارشناس عمران نظارت</v>
      </c>
      <c r="I762" s="1">
        <f>COUNTIF(Table2[کد سیستم],Table7[[#This Row],[کد سیستم]])</f>
        <v>1</v>
      </c>
    </row>
    <row r="763" spans="1:9" x14ac:dyDescent="0.25">
      <c r="A763" s="1">
        <v>762</v>
      </c>
      <c r="B763" s="1" t="s">
        <v>3086</v>
      </c>
      <c r="C763" s="1" t="s">
        <v>3086</v>
      </c>
      <c r="D763" s="1" t="s">
        <v>3983</v>
      </c>
      <c r="E763" s="1" t="s">
        <v>602</v>
      </c>
      <c r="F763" s="1" t="str">
        <f>VLOOKUP(Table7[[#This Row],[نام کارشناس دفتر فنی]],Table1[],3,0)</f>
        <v>کارشناس عمران،خدمات صنعتی و ترانسپورت</v>
      </c>
      <c r="G763" s="1" t="s">
        <v>63</v>
      </c>
      <c r="H763" s="1" t="str">
        <f>VLOOKUP(Table7[[#This Row],[نام شخص کارشناس نظارت]],Table1[],3,0)</f>
        <v>کارشناس عمران نظارت</v>
      </c>
      <c r="I763" s="1">
        <f>COUNTIF(Table2[کد سیستم],Table7[[#This Row],[کد سیستم]])</f>
        <v>1</v>
      </c>
    </row>
    <row r="764" spans="1:9" x14ac:dyDescent="0.25">
      <c r="A764" s="1">
        <v>763</v>
      </c>
      <c r="B764" s="1" t="s">
        <v>3088</v>
      </c>
      <c r="C764" s="1" t="s">
        <v>3088</v>
      </c>
      <c r="D764" s="1" t="s">
        <v>3983</v>
      </c>
      <c r="E764" s="1" t="s">
        <v>602</v>
      </c>
      <c r="F764" s="1" t="str">
        <f>VLOOKUP(Table7[[#This Row],[نام کارشناس دفتر فنی]],Table1[],3,0)</f>
        <v>کارشناس عمران،خدمات صنعتی و ترانسپورت</v>
      </c>
      <c r="G764" s="1" t="s">
        <v>63</v>
      </c>
      <c r="H764" s="1" t="str">
        <f>VLOOKUP(Table7[[#This Row],[نام شخص کارشناس نظارت]],Table1[],3,0)</f>
        <v>کارشناس عمران نظارت</v>
      </c>
      <c r="I764" s="1">
        <f>COUNTIF(Table2[کد سیستم],Table7[[#This Row],[کد سیستم]])</f>
        <v>1</v>
      </c>
    </row>
    <row r="765" spans="1:9" x14ac:dyDescent="0.25">
      <c r="A765" s="1">
        <v>764</v>
      </c>
      <c r="B765" s="1" t="s">
        <v>3090</v>
      </c>
      <c r="C765" s="1" t="s">
        <v>3090</v>
      </c>
      <c r="D765" s="1" t="s">
        <v>3983</v>
      </c>
      <c r="E765" s="1" t="s">
        <v>602</v>
      </c>
      <c r="F765" s="1" t="str">
        <f>VLOOKUP(Table7[[#This Row],[نام کارشناس دفتر فنی]],Table1[],3,0)</f>
        <v>کارشناس عمران،خدمات صنعتی و ترانسپورت</v>
      </c>
      <c r="G765" s="1" t="s">
        <v>63</v>
      </c>
      <c r="H765" s="1" t="str">
        <f>VLOOKUP(Table7[[#This Row],[نام شخص کارشناس نظارت]],Table1[],3,0)</f>
        <v>کارشناس عمران نظارت</v>
      </c>
      <c r="I765" s="1">
        <f>COUNTIF(Table2[کد سیستم],Table7[[#This Row],[کد سیستم]])</f>
        <v>1</v>
      </c>
    </row>
    <row r="766" spans="1:9" x14ac:dyDescent="0.25">
      <c r="A766" s="1">
        <v>765</v>
      </c>
      <c r="B766" s="1" t="s">
        <v>3092</v>
      </c>
      <c r="C766" s="1" t="s">
        <v>3092</v>
      </c>
      <c r="D766" s="1" t="s">
        <v>3983</v>
      </c>
      <c r="E766" s="1" t="s">
        <v>602</v>
      </c>
      <c r="F766" s="1" t="str">
        <f>VLOOKUP(Table7[[#This Row],[نام کارشناس دفتر فنی]],Table1[],3,0)</f>
        <v>کارشناس عمران،خدمات صنعتی و ترانسپورت</v>
      </c>
      <c r="G766" s="1" t="s">
        <v>63</v>
      </c>
      <c r="H766" s="1" t="str">
        <f>VLOOKUP(Table7[[#This Row],[نام شخص کارشناس نظارت]],Table1[],3,0)</f>
        <v>کارشناس عمران نظارت</v>
      </c>
      <c r="I766" s="1">
        <f>COUNTIF(Table2[کد سیستم],Table7[[#This Row],[کد سیستم]])</f>
        <v>1</v>
      </c>
    </row>
    <row r="767" spans="1:9" x14ac:dyDescent="0.25">
      <c r="A767" s="1">
        <v>766</v>
      </c>
      <c r="B767" s="1" t="s">
        <v>3094</v>
      </c>
      <c r="C767" s="1" t="s">
        <v>3094</v>
      </c>
      <c r="D767" s="1" t="s">
        <v>3983</v>
      </c>
      <c r="E767" s="1" t="s">
        <v>602</v>
      </c>
      <c r="F767" s="1" t="str">
        <f>VLOOKUP(Table7[[#This Row],[نام کارشناس دفتر فنی]],Table1[],3,0)</f>
        <v>کارشناس عمران،خدمات صنعتی و ترانسپورت</v>
      </c>
      <c r="G767" s="1" t="s">
        <v>63</v>
      </c>
      <c r="H767" s="1" t="str">
        <f>VLOOKUP(Table7[[#This Row],[نام شخص کارشناس نظارت]],Table1[],3,0)</f>
        <v>کارشناس عمران نظارت</v>
      </c>
      <c r="I767" s="1">
        <f>COUNTIF(Table2[کد سیستم],Table7[[#This Row],[کد سیستم]])</f>
        <v>1</v>
      </c>
    </row>
    <row r="768" spans="1:9" x14ac:dyDescent="0.25">
      <c r="A768" s="1">
        <v>767</v>
      </c>
      <c r="B768" s="1" t="s">
        <v>3096</v>
      </c>
      <c r="C768" s="1" t="s">
        <v>3096</v>
      </c>
      <c r="D768" s="1" t="s">
        <v>3983</v>
      </c>
      <c r="E768" s="1" t="s">
        <v>602</v>
      </c>
      <c r="F768" s="1" t="str">
        <f>VLOOKUP(Table7[[#This Row],[نام کارشناس دفتر فنی]],Table1[],3,0)</f>
        <v>کارشناس عمران،خدمات صنعتی و ترانسپورت</v>
      </c>
      <c r="G768" s="1" t="s">
        <v>63</v>
      </c>
      <c r="H768" s="1" t="str">
        <f>VLOOKUP(Table7[[#This Row],[نام شخص کارشناس نظارت]],Table1[],3,0)</f>
        <v>کارشناس عمران نظارت</v>
      </c>
      <c r="I768" s="1">
        <f>COUNTIF(Table2[کد سیستم],Table7[[#This Row],[کد سیستم]])</f>
        <v>1</v>
      </c>
    </row>
    <row r="769" spans="1:9" x14ac:dyDescent="0.25">
      <c r="A769" s="1">
        <v>768</v>
      </c>
      <c r="B769" s="1" t="s">
        <v>3098</v>
      </c>
      <c r="C769" s="1" t="s">
        <v>3098</v>
      </c>
      <c r="D769" s="1" t="s">
        <v>3983</v>
      </c>
      <c r="E769" s="1" t="s">
        <v>602</v>
      </c>
      <c r="F769" s="1" t="str">
        <f>VLOOKUP(Table7[[#This Row],[نام کارشناس دفتر فنی]],Table1[],3,0)</f>
        <v>کارشناس عمران،خدمات صنعتی و ترانسپورت</v>
      </c>
      <c r="G769" s="1" t="s">
        <v>63</v>
      </c>
      <c r="H769" s="1" t="str">
        <f>VLOOKUP(Table7[[#This Row],[نام شخص کارشناس نظارت]],Table1[],3,0)</f>
        <v>کارشناس عمران نظارت</v>
      </c>
      <c r="I769" s="1">
        <f>COUNTIF(Table2[کد سیستم],Table7[[#This Row],[کد سیستم]])</f>
        <v>1</v>
      </c>
    </row>
    <row r="770" spans="1:9" x14ac:dyDescent="0.25">
      <c r="A770" s="1">
        <v>769</v>
      </c>
      <c r="B770" s="1" t="s">
        <v>3100</v>
      </c>
      <c r="C770" s="1" t="s">
        <v>3100</v>
      </c>
      <c r="D770" s="1" t="s">
        <v>3983</v>
      </c>
      <c r="E770" s="1" t="s">
        <v>602</v>
      </c>
      <c r="F770" s="1" t="str">
        <f>VLOOKUP(Table7[[#This Row],[نام کارشناس دفتر فنی]],Table1[],3,0)</f>
        <v>کارشناس عمران،خدمات صنعتی و ترانسپورت</v>
      </c>
      <c r="G770" s="1" t="s">
        <v>63</v>
      </c>
      <c r="H770" s="1" t="str">
        <f>VLOOKUP(Table7[[#This Row],[نام شخص کارشناس نظارت]],Table1[],3,0)</f>
        <v>کارشناس عمران نظارت</v>
      </c>
      <c r="I770" s="1">
        <f>COUNTIF(Table2[کد سیستم],Table7[[#This Row],[کد سیستم]])</f>
        <v>1</v>
      </c>
    </row>
    <row r="771" spans="1:9" x14ac:dyDescent="0.25">
      <c r="A771" s="1">
        <v>770</v>
      </c>
      <c r="B771" s="1" t="s">
        <v>3102</v>
      </c>
      <c r="C771" s="1" t="s">
        <v>3102</v>
      </c>
      <c r="D771" s="1" t="s">
        <v>3983</v>
      </c>
      <c r="E771" s="1" t="s">
        <v>602</v>
      </c>
      <c r="F771" s="1" t="str">
        <f>VLOOKUP(Table7[[#This Row],[نام کارشناس دفتر فنی]],Table1[],3,0)</f>
        <v>کارشناس عمران،خدمات صنعتی و ترانسپورت</v>
      </c>
      <c r="G771" s="1" t="s">
        <v>63</v>
      </c>
      <c r="H771" s="1" t="str">
        <f>VLOOKUP(Table7[[#This Row],[نام شخص کارشناس نظارت]],Table1[],3,0)</f>
        <v>کارشناس عمران نظارت</v>
      </c>
      <c r="I771" s="1">
        <f>COUNTIF(Table2[کد سیستم],Table7[[#This Row],[کد سیستم]])</f>
        <v>1</v>
      </c>
    </row>
    <row r="772" spans="1:9" x14ac:dyDescent="0.25">
      <c r="A772" s="1">
        <v>771</v>
      </c>
      <c r="B772" s="1" t="s">
        <v>3104</v>
      </c>
      <c r="C772" s="1" t="s">
        <v>3104</v>
      </c>
      <c r="D772" s="1" t="s">
        <v>3983</v>
      </c>
      <c r="E772" s="1" t="s">
        <v>602</v>
      </c>
      <c r="F772" s="1" t="str">
        <f>VLOOKUP(Table7[[#This Row],[نام کارشناس دفتر فنی]],Table1[],3,0)</f>
        <v>کارشناس عمران،خدمات صنعتی و ترانسپورت</v>
      </c>
      <c r="G772" s="1" t="s">
        <v>63</v>
      </c>
      <c r="H772" s="1" t="str">
        <f>VLOOKUP(Table7[[#This Row],[نام شخص کارشناس نظارت]],Table1[],3,0)</f>
        <v>کارشناس عمران نظارت</v>
      </c>
      <c r="I772" s="1">
        <f>COUNTIF(Table2[کد سیستم],Table7[[#This Row],[کد سیستم]])</f>
        <v>1</v>
      </c>
    </row>
    <row r="773" spans="1:9" x14ac:dyDescent="0.25">
      <c r="A773" s="1">
        <v>772</v>
      </c>
      <c r="B773" s="1" t="s">
        <v>3106</v>
      </c>
      <c r="C773" s="1" t="s">
        <v>3106</v>
      </c>
      <c r="D773" s="1" t="s">
        <v>3983</v>
      </c>
      <c r="E773" s="1" t="s">
        <v>602</v>
      </c>
      <c r="F773" s="1" t="str">
        <f>VLOOKUP(Table7[[#This Row],[نام کارشناس دفتر فنی]],Table1[],3,0)</f>
        <v>کارشناس عمران،خدمات صنعتی و ترانسپورت</v>
      </c>
      <c r="G773" s="1" t="s">
        <v>63</v>
      </c>
      <c r="H773" s="1" t="str">
        <f>VLOOKUP(Table7[[#This Row],[نام شخص کارشناس نظارت]],Table1[],3,0)</f>
        <v>کارشناس عمران نظارت</v>
      </c>
      <c r="I773" s="1">
        <f>COUNTIF(Table2[کد سیستم],Table7[[#This Row],[کد سیستم]])</f>
        <v>1</v>
      </c>
    </row>
    <row r="774" spans="1:9" x14ac:dyDescent="0.25">
      <c r="A774" s="1">
        <v>773</v>
      </c>
      <c r="B774" s="1" t="s">
        <v>3108</v>
      </c>
      <c r="C774" s="1" t="s">
        <v>3108</v>
      </c>
      <c r="D774" s="1" t="s">
        <v>3983</v>
      </c>
      <c r="E774" s="1" t="s">
        <v>602</v>
      </c>
      <c r="F774" s="1" t="str">
        <f>VLOOKUP(Table7[[#This Row],[نام کارشناس دفتر فنی]],Table1[],3,0)</f>
        <v>کارشناس عمران،خدمات صنعتی و ترانسپورت</v>
      </c>
      <c r="G774" s="1" t="s">
        <v>63</v>
      </c>
      <c r="H774" s="1" t="str">
        <f>VLOOKUP(Table7[[#This Row],[نام شخص کارشناس نظارت]],Table1[],3,0)</f>
        <v>کارشناس عمران نظارت</v>
      </c>
      <c r="I774" s="1">
        <f>COUNTIF(Table2[کد سیستم],Table7[[#This Row],[کد سیستم]])</f>
        <v>1</v>
      </c>
    </row>
    <row r="775" spans="1:9" x14ac:dyDescent="0.25">
      <c r="A775" s="1">
        <v>774</v>
      </c>
      <c r="B775" s="1" t="s">
        <v>3110</v>
      </c>
      <c r="C775" s="1" t="s">
        <v>3110</v>
      </c>
      <c r="D775" s="1" t="s">
        <v>3983</v>
      </c>
      <c r="E775" s="1" t="s">
        <v>602</v>
      </c>
      <c r="F775" s="1" t="str">
        <f>VLOOKUP(Table7[[#This Row],[نام کارشناس دفتر فنی]],Table1[],3,0)</f>
        <v>کارشناس عمران،خدمات صنعتی و ترانسپورت</v>
      </c>
      <c r="G775" s="1" t="s">
        <v>63</v>
      </c>
      <c r="H775" s="1" t="str">
        <f>VLOOKUP(Table7[[#This Row],[نام شخص کارشناس نظارت]],Table1[],3,0)</f>
        <v>کارشناس عمران نظارت</v>
      </c>
      <c r="I775" s="1">
        <f>COUNTIF(Table2[کد سیستم],Table7[[#This Row],[کد سیستم]])</f>
        <v>1</v>
      </c>
    </row>
    <row r="776" spans="1:9" x14ac:dyDescent="0.25">
      <c r="A776" s="1">
        <v>775</v>
      </c>
      <c r="B776" s="1" t="s">
        <v>3112</v>
      </c>
      <c r="C776" s="1" t="s">
        <v>3112</v>
      </c>
      <c r="D776" s="1" t="s">
        <v>3983</v>
      </c>
      <c r="E776" s="1" t="s">
        <v>602</v>
      </c>
      <c r="F776" s="1" t="str">
        <f>VLOOKUP(Table7[[#This Row],[نام کارشناس دفتر فنی]],Table1[],3,0)</f>
        <v>کارشناس عمران،خدمات صنعتی و ترانسپورت</v>
      </c>
      <c r="G776" s="1" t="s">
        <v>63</v>
      </c>
      <c r="H776" s="1" t="str">
        <f>VLOOKUP(Table7[[#This Row],[نام شخص کارشناس نظارت]],Table1[],3,0)</f>
        <v>کارشناس عمران نظارت</v>
      </c>
      <c r="I776" s="1">
        <f>COUNTIF(Table2[کد سیستم],Table7[[#This Row],[کد سیستم]])</f>
        <v>1</v>
      </c>
    </row>
    <row r="777" spans="1:9" x14ac:dyDescent="0.25">
      <c r="A777" s="1">
        <v>776</v>
      </c>
      <c r="B777" s="1" t="s">
        <v>3114</v>
      </c>
      <c r="C777" s="1" t="s">
        <v>3114</v>
      </c>
      <c r="D777" s="1" t="s">
        <v>3983</v>
      </c>
      <c r="E777" s="1" t="s">
        <v>602</v>
      </c>
      <c r="F777" s="1" t="str">
        <f>VLOOKUP(Table7[[#This Row],[نام کارشناس دفتر فنی]],Table1[],3,0)</f>
        <v>کارشناس عمران،خدمات صنعتی و ترانسپورت</v>
      </c>
      <c r="G777" s="1" t="s">
        <v>63</v>
      </c>
      <c r="H777" s="1" t="str">
        <f>VLOOKUP(Table7[[#This Row],[نام شخص کارشناس نظارت]],Table1[],3,0)</f>
        <v>کارشناس عمران نظارت</v>
      </c>
      <c r="I777" s="1">
        <f>COUNTIF(Table2[کد سیستم],Table7[[#This Row],[کد سیستم]])</f>
        <v>1</v>
      </c>
    </row>
    <row r="778" spans="1:9" x14ac:dyDescent="0.25">
      <c r="A778" s="1">
        <v>777</v>
      </c>
      <c r="B778" s="1" t="s">
        <v>3116</v>
      </c>
      <c r="C778" s="1" t="s">
        <v>3116</v>
      </c>
      <c r="D778" s="1" t="s">
        <v>3983</v>
      </c>
      <c r="E778" s="1" t="s">
        <v>602</v>
      </c>
      <c r="F778" s="1" t="str">
        <f>VLOOKUP(Table7[[#This Row],[نام کارشناس دفتر فنی]],Table1[],3,0)</f>
        <v>کارشناس عمران،خدمات صنعتی و ترانسپورت</v>
      </c>
      <c r="G778" s="1" t="s">
        <v>63</v>
      </c>
      <c r="H778" s="1" t="str">
        <f>VLOOKUP(Table7[[#This Row],[نام شخص کارشناس نظارت]],Table1[],3,0)</f>
        <v>کارشناس عمران نظارت</v>
      </c>
      <c r="I778" s="1">
        <f>COUNTIF(Table2[کد سیستم],Table7[[#This Row],[کد سیستم]])</f>
        <v>1</v>
      </c>
    </row>
    <row r="779" spans="1:9" x14ac:dyDescent="0.25">
      <c r="A779" s="1">
        <v>778</v>
      </c>
      <c r="B779" s="1" t="s">
        <v>3118</v>
      </c>
      <c r="C779" s="1" t="s">
        <v>3118</v>
      </c>
      <c r="D779" s="1" t="s">
        <v>3983</v>
      </c>
      <c r="E779" s="1" t="s">
        <v>602</v>
      </c>
      <c r="F779" s="1" t="str">
        <f>VLOOKUP(Table7[[#This Row],[نام کارشناس دفتر فنی]],Table1[],3,0)</f>
        <v>کارشناس عمران،خدمات صنعتی و ترانسپورت</v>
      </c>
      <c r="G779" s="1" t="s">
        <v>63</v>
      </c>
      <c r="H779" s="1" t="str">
        <f>VLOOKUP(Table7[[#This Row],[نام شخص کارشناس نظارت]],Table1[],3,0)</f>
        <v>کارشناس عمران نظارت</v>
      </c>
      <c r="I779" s="1">
        <f>COUNTIF(Table2[کد سیستم],Table7[[#This Row],[کد سیستم]])</f>
        <v>1</v>
      </c>
    </row>
    <row r="780" spans="1:9" x14ac:dyDescent="0.25">
      <c r="A780" s="1">
        <v>779</v>
      </c>
      <c r="B780" s="1" t="s">
        <v>3120</v>
      </c>
      <c r="C780" s="1" t="s">
        <v>3120</v>
      </c>
      <c r="D780" s="1" t="s">
        <v>3983</v>
      </c>
      <c r="E780" s="1" t="s">
        <v>602</v>
      </c>
      <c r="F780" s="1" t="str">
        <f>VLOOKUP(Table7[[#This Row],[نام کارشناس دفتر فنی]],Table1[],3,0)</f>
        <v>کارشناس عمران،خدمات صنعتی و ترانسپورت</v>
      </c>
      <c r="G780" s="1" t="s">
        <v>63</v>
      </c>
      <c r="H780" s="1" t="str">
        <f>VLOOKUP(Table7[[#This Row],[نام شخص کارشناس نظارت]],Table1[],3,0)</f>
        <v>کارشناس عمران نظارت</v>
      </c>
      <c r="I780" s="1">
        <f>COUNTIF(Table2[کد سیستم],Table7[[#This Row],[کد سیستم]])</f>
        <v>1</v>
      </c>
    </row>
    <row r="781" spans="1:9" x14ac:dyDescent="0.25">
      <c r="A781" s="1">
        <v>780</v>
      </c>
      <c r="B781" s="1" t="s">
        <v>3122</v>
      </c>
      <c r="C781" s="1" t="s">
        <v>3122</v>
      </c>
      <c r="D781" s="1" t="s">
        <v>3983</v>
      </c>
      <c r="E781" s="1" t="s">
        <v>602</v>
      </c>
      <c r="F781" s="1" t="str">
        <f>VLOOKUP(Table7[[#This Row],[نام کارشناس دفتر فنی]],Table1[],3,0)</f>
        <v>کارشناس عمران،خدمات صنعتی و ترانسپورت</v>
      </c>
      <c r="G781" s="1" t="s">
        <v>63</v>
      </c>
      <c r="H781" s="1" t="str">
        <f>VLOOKUP(Table7[[#This Row],[نام شخص کارشناس نظارت]],Table1[],3,0)</f>
        <v>کارشناس عمران نظارت</v>
      </c>
      <c r="I781" s="1">
        <f>COUNTIF(Table2[کد سیستم],Table7[[#This Row],[کد سیستم]])</f>
        <v>1</v>
      </c>
    </row>
    <row r="782" spans="1:9" x14ac:dyDescent="0.25">
      <c r="A782" s="1">
        <v>781</v>
      </c>
      <c r="B782" s="1" t="s">
        <v>3124</v>
      </c>
      <c r="C782" s="1" t="s">
        <v>3124</v>
      </c>
      <c r="D782" s="1" t="s">
        <v>3983</v>
      </c>
      <c r="E782" s="1" t="s">
        <v>602</v>
      </c>
      <c r="F782" s="1" t="str">
        <f>VLOOKUP(Table7[[#This Row],[نام کارشناس دفتر فنی]],Table1[],3,0)</f>
        <v>کارشناس عمران،خدمات صنعتی و ترانسپورت</v>
      </c>
      <c r="G782" s="1" t="s">
        <v>63</v>
      </c>
      <c r="H782" s="1" t="str">
        <f>VLOOKUP(Table7[[#This Row],[نام شخص کارشناس نظارت]],Table1[],3,0)</f>
        <v>کارشناس عمران نظارت</v>
      </c>
      <c r="I782" s="1">
        <f>COUNTIF(Table2[کد سیستم],Table7[[#This Row],[کد سیستم]])</f>
        <v>1</v>
      </c>
    </row>
    <row r="783" spans="1:9" x14ac:dyDescent="0.25">
      <c r="A783" s="1">
        <v>782</v>
      </c>
      <c r="B783" s="1" t="s">
        <v>3126</v>
      </c>
      <c r="C783" s="1" t="s">
        <v>3126</v>
      </c>
      <c r="D783" s="1" t="s">
        <v>3983</v>
      </c>
      <c r="E783" s="1" t="s">
        <v>602</v>
      </c>
      <c r="F783" s="1" t="str">
        <f>VLOOKUP(Table7[[#This Row],[نام کارشناس دفتر فنی]],Table1[],3,0)</f>
        <v>کارشناس عمران،خدمات صنعتی و ترانسپورت</v>
      </c>
      <c r="G783" s="1" t="s">
        <v>63</v>
      </c>
      <c r="H783" s="1" t="str">
        <f>VLOOKUP(Table7[[#This Row],[نام شخص کارشناس نظارت]],Table1[],3,0)</f>
        <v>کارشناس عمران نظارت</v>
      </c>
      <c r="I783" s="1">
        <f>COUNTIF(Table2[کد سیستم],Table7[[#This Row],[کد سیستم]])</f>
        <v>1</v>
      </c>
    </row>
    <row r="784" spans="1:9" x14ac:dyDescent="0.25">
      <c r="A784" s="1">
        <v>783</v>
      </c>
      <c r="B784" s="1" t="s">
        <v>3128</v>
      </c>
      <c r="C784" s="1" t="s">
        <v>3128</v>
      </c>
      <c r="D784" s="1" t="s">
        <v>3983</v>
      </c>
      <c r="E784" s="1" t="s">
        <v>602</v>
      </c>
      <c r="F784" s="1" t="str">
        <f>VLOOKUP(Table7[[#This Row],[نام کارشناس دفتر فنی]],Table1[],3,0)</f>
        <v>کارشناس عمران،خدمات صنعتی و ترانسپورت</v>
      </c>
      <c r="G784" s="1" t="s">
        <v>63</v>
      </c>
      <c r="H784" s="1" t="str">
        <f>VLOOKUP(Table7[[#This Row],[نام شخص کارشناس نظارت]],Table1[],3,0)</f>
        <v>کارشناس عمران نظارت</v>
      </c>
      <c r="I784" s="1">
        <f>COUNTIF(Table2[کد سیستم],Table7[[#This Row],[کد سیستم]])</f>
        <v>1</v>
      </c>
    </row>
    <row r="785" spans="1:9" x14ac:dyDescent="0.25">
      <c r="A785" s="1">
        <v>784</v>
      </c>
      <c r="B785" s="1" t="s">
        <v>3130</v>
      </c>
      <c r="C785" s="1" t="s">
        <v>3130</v>
      </c>
      <c r="D785" s="1" t="s">
        <v>3983</v>
      </c>
      <c r="E785" s="1" t="s">
        <v>602</v>
      </c>
      <c r="F785" s="1" t="str">
        <f>VLOOKUP(Table7[[#This Row],[نام کارشناس دفتر فنی]],Table1[],3,0)</f>
        <v>کارشناس عمران،خدمات صنعتی و ترانسپورت</v>
      </c>
      <c r="G785" s="1" t="s">
        <v>63</v>
      </c>
      <c r="H785" s="1" t="str">
        <f>VLOOKUP(Table7[[#This Row],[نام شخص کارشناس نظارت]],Table1[],3,0)</f>
        <v>کارشناس عمران نظارت</v>
      </c>
      <c r="I785" s="1">
        <f>COUNTIF(Table2[کد سیستم],Table7[[#This Row],[کد سیستم]])</f>
        <v>1</v>
      </c>
    </row>
    <row r="786" spans="1:9" x14ac:dyDescent="0.25">
      <c r="A786" s="1">
        <v>785</v>
      </c>
      <c r="B786" s="1" t="s">
        <v>3132</v>
      </c>
      <c r="C786" s="1" t="s">
        <v>3132</v>
      </c>
      <c r="D786" s="1" t="s">
        <v>3983</v>
      </c>
      <c r="E786" s="1" t="s">
        <v>602</v>
      </c>
      <c r="F786" s="1" t="str">
        <f>VLOOKUP(Table7[[#This Row],[نام کارشناس دفتر فنی]],Table1[],3,0)</f>
        <v>کارشناس عمران،خدمات صنعتی و ترانسپورت</v>
      </c>
      <c r="G786" s="1" t="s">
        <v>63</v>
      </c>
      <c r="H786" s="1" t="str">
        <f>VLOOKUP(Table7[[#This Row],[نام شخص کارشناس نظارت]],Table1[],3,0)</f>
        <v>کارشناس عمران نظارت</v>
      </c>
      <c r="I786" s="1">
        <f>COUNTIF(Table2[کد سیستم],Table7[[#This Row],[کد سیستم]])</f>
        <v>1</v>
      </c>
    </row>
    <row r="787" spans="1:9" x14ac:dyDescent="0.25">
      <c r="A787" s="1">
        <v>786</v>
      </c>
      <c r="B787" s="1" t="s">
        <v>3134</v>
      </c>
      <c r="C787" s="1" t="s">
        <v>3134</v>
      </c>
      <c r="D787" s="1" t="s">
        <v>3983</v>
      </c>
      <c r="E787" s="1" t="s">
        <v>602</v>
      </c>
      <c r="F787" s="1" t="str">
        <f>VLOOKUP(Table7[[#This Row],[نام کارشناس دفتر فنی]],Table1[],3,0)</f>
        <v>کارشناس عمران،خدمات صنعتی و ترانسپورت</v>
      </c>
      <c r="G787" s="1" t="s">
        <v>63</v>
      </c>
      <c r="H787" s="1" t="str">
        <f>VLOOKUP(Table7[[#This Row],[نام شخص کارشناس نظارت]],Table1[],3,0)</f>
        <v>کارشناس عمران نظارت</v>
      </c>
      <c r="I787" s="1">
        <f>COUNTIF(Table2[کد سیستم],Table7[[#This Row],[کد سیستم]])</f>
        <v>1</v>
      </c>
    </row>
    <row r="788" spans="1:9" x14ac:dyDescent="0.25">
      <c r="A788" s="1">
        <v>787</v>
      </c>
      <c r="B788" s="1" t="s">
        <v>3136</v>
      </c>
      <c r="C788" s="1" t="s">
        <v>3136</v>
      </c>
      <c r="D788" s="1" t="s">
        <v>3983</v>
      </c>
      <c r="E788" s="1" t="s">
        <v>602</v>
      </c>
      <c r="F788" s="1" t="str">
        <f>VLOOKUP(Table7[[#This Row],[نام کارشناس دفتر فنی]],Table1[],3,0)</f>
        <v>کارشناس عمران،خدمات صنعتی و ترانسپورت</v>
      </c>
      <c r="G788" s="1" t="s">
        <v>63</v>
      </c>
      <c r="H788" s="1" t="str">
        <f>VLOOKUP(Table7[[#This Row],[نام شخص کارشناس نظارت]],Table1[],3,0)</f>
        <v>کارشناس عمران نظارت</v>
      </c>
      <c r="I788" s="1">
        <f>COUNTIF(Table2[کد سیستم],Table7[[#This Row],[کد سیستم]])</f>
        <v>1</v>
      </c>
    </row>
    <row r="789" spans="1:9" x14ac:dyDescent="0.25">
      <c r="A789" s="1">
        <v>788</v>
      </c>
      <c r="B789" s="1" t="s">
        <v>3138</v>
      </c>
      <c r="C789" s="1" t="s">
        <v>3138</v>
      </c>
      <c r="D789" s="1" t="s">
        <v>3983</v>
      </c>
      <c r="E789" s="1" t="s">
        <v>602</v>
      </c>
      <c r="F789" s="1" t="str">
        <f>VLOOKUP(Table7[[#This Row],[نام کارشناس دفتر فنی]],Table1[],3,0)</f>
        <v>کارشناس عمران،خدمات صنعتی و ترانسپورت</v>
      </c>
      <c r="G789" s="1" t="s">
        <v>63</v>
      </c>
      <c r="H789" s="1" t="str">
        <f>VLOOKUP(Table7[[#This Row],[نام شخص کارشناس نظارت]],Table1[],3,0)</f>
        <v>کارشناس عمران نظارت</v>
      </c>
      <c r="I789" s="1">
        <f>COUNTIF(Table2[کد سیستم],Table7[[#This Row],[کد سیستم]])</f>
        <v>1</v>
      </c>
    </row>
    <row r="790" spans="1:9" x14ac:dyDescent="0.25">
      <c r="A790" s="1">
        <v>789</v>
      </c>
      <c r="B790" s="1" t="s">
        <v>3140</v>
      </c>
      <c r="C790" s="1" t="s">
        <v>3140</v>
      </c>
      <c r="D790" s="1" t="s">
        <v>3983</v>
      </c>
      <c r="E790" s="1" t="s">
        <v>602</v>
      </c>
      <c r="F790" s="1" t="str">
        <f>VLOOKUP(Table7[[#This Row],[نام کارشناس دفتر فنی]],Table1[],3,0)</f>
        <v>کارشناس عمران،خدمات صنعتی و ترانسپورت</v>
      </c>
      <c r="G790" s="1" t="s">
        <v>63</v>
      </c>
      <c r="H790" s="1" t="str">
        <f>VLOOKUP(Table7[[#This Row],[نام شخص کارشناس نظارت]],Table1[],3,0)</f>
        <v>کارشناس عمران نظارت</v>
      </c>
      <c r="I790" s="1">
        <f>COUNTIF(Table2[کد سیستم],Table7[[#This Row],[کد سیستم]])</f>
        <v>1</v>
      </c>
    </row>
    <row r="791" spans="1:9" x14ac:dyDescent="0.25">
      <c r="A791" s="1">
        <v>790</v>
      </c>
      <c r="B791" s="1" t="s">
        <v>3142</v>
      </c>
      <c r="C791" s="1" t="s">
        <v>3142</v>
      </c>
      <c r="D791" s="1" t="s">
        <v>3983</v>
      </c>
      <c r="E791" s="1" t="s">
        <v>602</v>
      </c>
      <c r="F791" s="1" t="str">
        <f>VLOOKUP(Table7[[#This Row],[نام کارشناس دفتر فنی]],Table1[],3,0)</f>
        <v>کارشناس عمران،خدمات صنعتی و ترانسپورت</v>
      </c>
      <c r="G791" s="1" t="s">
        <v>63</v>
      </c>
      <c r="H791" s="1" t="str">
        <f>VLOOKUP(Table7[[#This Row],[نام شخص کارشناس نظارت]],Table1[],3,0)</f>
        <v>کارشناس عمران نظارت</v>
      </c>
      <c r="I791" s="1">
        <f>COUNTIF(Table2[کد سیستم],Table7[[#This Row],[کد سیستم]])</f>
        <v>1</v>
      </c>
    </row>
    <row r="792" spans="1:9" x14ac:dyDescent="0.25">
      <c r="A792" s="1">
        <v>791</v>
      </c>
      <c r="B792" s="1" t="s">
        <v>3144</v>
      </c>
      <c r="C792" s="1" t="s">
        <v>3144</v>
      </c>
      <c r="D792" s="1" t="s">
        <v>3983</v>
      </c>
      <c r="E792" s="1" t="s">
        <v>602</v>
      </c>
      <c r="F792" s="1" t="str">
        <f>VLOOKUP(Table7[[#This Row],[نام کارشناس دفتر فنی]],Table1[],3,0)</f>
        <v>کارشناس عمران،خدمات صنعتی و ترانسپورت</v>
      </c>
      <c r="G792" s="1" t="s">
        <v>63</v>
      </c>
      <c r="H792" s="1" t="str">
        <f>VLOOKUP(Table7[[#This Row],[نام شخص کارشناس نظارت]],Table1[],3,0)</f>
        <v>کارشناس عمران نظارت</v>
      </c>
      <c r="I792" s="1">
        <f>COUNTIF(Table2[کد سیستم],Table7[[#This Row],[کد سیستم]])</f>
        <v>1</v>
      </c>
    </row>
    <row r="793" spans="1:9" x14ac:dyDescent="0.25">
      <c r="A793" s="1">
        <v>792</v>
      </c>
      <c r="B793" s="1" t="s">
        <v>3146</v>
      </c>
      <c r="C793" s="1" t="s">
        <v>3146</v>
      </c>
      <c r="D793" s="1" t="s">
        <v>3983</v>
      </c>
      <c r="E793" s="1" t="s">
        <v>602</v>
      </c>
      <c r="F793" s="1" t="str">
        <f>VLOOKUP(Table7[[#This Row],[نام کارشناس دفتر فنی]],Table1[],3,0)</f>
        <v>کارشناس عمران،خدمات صنعتی و ترانسپورت</v>
      </c>
      <c r="G793" s="1" t="s">
        <v>63</v>
      </c>
      <c r="H793" s="1" t="str">
        <f>VLOOKUP(Table7[[#This Row],[نام شخص کارشناس نظارت]],Table1[],3,0)</f>
        <v>کارشناس عمران نظارت</v>
      </c>
      <c r="I793" s="1">
        <f>COUNTIF(Table2[کد سیستم],Table7[[#This Row],[کد سیستم]])</f>
        <v>1</v>
      </c>
    </row>
    <row r="794" spans="1:9" x14ac:dyDescent="0.25">
      <c r="A794" s="1">
        <v>793</v>
      </c>
      <c r="B794" s="1" t="s">
        <v>3148</v>
      </c>
      <c r="C794" s="1" t="s">
        <v>3148</v>
      </c>
      <c r="D794" s="1" t="s">
        <v>3983</v>
      </c>
      <c r="E794" s="1" t="s">
        <v>602</v>
      </c>
      <c r="F794" s="1" t="str">
        <f>VLOOKUP(Table7[[#This Row],[نام کارشناس دفتر فنی]],Table1[],3,0)</f>
        <v>کارشناس عمران،خدمات صنعتی و ترانسپورت</v>
      </c>
      <c r="G794" s="1" t="s">
        <v>63</v>
      </c>
      <c r="H794" s="1" t="str">
        <f>VLOOKUP(Table7[[#This Row],[نام شخص کارشناس نظارت]],Table1[],3,0)</f>
        <v>کارشناس عمران نظارت</v>
      </c>
      <c r="I794" s="1">
        <f>COUNTIF(Table2[کد سیستم],Table7[[#This Row],[کد سیستم]])</f>
        <v>1</v>
      </c>
    </row>
    <row r="795" spans="1:9" x14ac:dyDescent="0.25">
      <c r="A795" s="1">
        <v>794</v>
      </c>
      <c r="B795" s="1" t="s">
        <v>3150</v>
      </c>
      <c r="C795" s="1" t="s">
        <v>3150</v>
      </c>
      <c r="D795" s="1" t="s">
        <v>3983</v>
      </c>
      <c r="E795" s="1" t="s">
        <v>602</v>
      </c>
      <c r="F795" s="1" t="str">
        <f>VLOOKUP(Table7[[#This Row],[نام کارشناس دفتر فنی]],Table1[],3,0)</f>
        <v>کارشناس عمران،خدمات صنعتی و ترانسپورت</v>
      </c>
      <c r="G795" s="1" t="s">
        <v>63</v>
      </c>
      <c r="H795" s="1" t="str">
        <f>VLOOKUP(Table7[[#This Row],[نام شخص کارشناس نظارت]],Table1[],3,0)</f>
        <v>کارشناس عمران نظارت</v>
      </c>
      <c r="I795" s="1">
        <f>COUNTIF(Table2[کد سیستم],Table7[[#This Row],[کد سیستم]])</f>
        <v>1</v>
      </c>
    </row>
    <row r="796" spans="1:9" x14ac:dyDescent="0.25">
      <c r="A796" s="1">
        <v>795</v>
      </c>
      <c r="B796" s="1" t="s">
        <v>3152</v>
      </c>
      <c r="C796" s="1" t="s">
        <v>3152</v>
      </c>
      <c r="D796" s="1" t="s">
        <v>3983</v>
      </c>
      <c r="E796" s="1" t="s">
        <v>602</v>
      </c>
      <c r="F796" s="1" t="str">
        <f>VLOOKUP(Table7[[#This Row],[نام کارشناس دفتر فنی]],Table1[],3,0)</f>
        <v>کارشناس عمران،خدمات صنعتی و ترانسپورت</v>
      </c>
      <c r="G796" s="1" t="s">
        <v>63</v>
      </c>
      <c r="H796" s="1" t="str">
        <f>VLOOKUP(Table7[[#This Row],[نام شخص کارشناس نظارت]],Table1[],3,0)</f>
        <v>کارشناس عمران نظارت</v>
      </c>
      <c r="I796" s="1">
        <f>COUNTIF(Table2[کد سیستم],Table7[[#This Row],[کد سیستم]])</f>
        <v>1</v>
      </c>
    </row>
    <row r="797" spans="1:9" x14ac:dyDescent="0.25">
      <c r="A797" s="1">
        <v>796</v>
      </c>
      <c r="B797" s="1" t="s">
        <v>3154</v>
      </c>
      <c r="C797" s="1" t="s">
        <v>3154</v>
      </c>
      <c r="D797" s="1" t="s">
        <v>3983</v>
      </c>
      <c r="E797" s="1" t="s">
        <v>602</v>
      </c>
      <c r="F797" s="1" t="str">
        <f>VLOOKUP(Table7[[#This Row],[نام کارشناس دفتر فنی]],Table1[],3,0)</f>
        <v>کارشناس عمران،خدمات صنعتی و ترانسپورت</v>
      </c>
      <c r="G797" s="1" t="s">
        <v>63</v>
      </c>
      <c r="H797" s="1" t="str">
        <f>VLOOKUP(Table7[[#This Row],[نام شخص کارشناس نظارت]],Table1[],3,0)</f>
        <v>کارشناس عمران نظارت</v>
      </c>
      <c r="I797" s="1">
        <f>COUNTIF(Table2[کد سیستم],Table7[[#This Row],[کد سیستم]])</f>
        <v>1</v>
      </c>
    </row>
    <row r="798" spans="1:9" x14ac:dyDescent="0.25">
      <c r="A798" s="1">
        <v>797</v>
      </c>
      <c r="B798" s="1" t="s">
        <v>3156</v>
      </c>
      <c r="C798" s="1" t="s">
        <v>3156</v>
      </c>
      <c r="D798" s="1" t="s">
        <v>3983</v>
      </c>
      <c r="E798" s="1" t="s">
        <v>602</v>
      </c>
      <c r="F798" s="1" t="str">
        <f>VLOOKUP(Table7[[#This Row],[نام کارشناس دفتر فنی]],Table1[],3,0)</f>
        <v>کارشناس عمران،خدمات صنعتی و ترانسپورت</v>
      </c>
      <c r="G798" s="1" t="s">
        <v>63</v>
      </c>
      <c r="H798" s="1" t="str">
        <f>VLOOKUP(Table7[[#This Row],[نام شخص کارشناس نظارت]],Table1[],3,0)</f>
        <v>کارشناس عمران نظارت</v>
      </c>
      <c r="I798" s="1">
        <f>COUNTIF(Table2[کد سیستم],Table7[[#This Row],[کد سیستم]])</f>
        <v>1</v>
      </c>
    </row>
    <row r="799" spans="1:9" x14ac:dyDescent="0.25">
      <c r="A799" s="1">
        <v>798</v>
      </c>
      <c r="B799" s="1" t="s">
        <v>3158</v>
      </c>
      <c r="C799" s="1" t="s">
        <v>3158</v>
      </c>
      <c r="D799" s="1" t="s">
        <v>3983</v>
      </c>
      <c r="E799" s="1" t="s">
        <v>602</v>
      </c>
      <c r="F799" s="1" t="str">
        <f>VLOOKUP(Table7[[#This Row],[نام کارشناس دفتر فنی]],Table1[],3,0)</f>
        <v>کارشناس عمران،خدمات صنعتی و ترانسپورت</v>
      </c>
      <c r="G799" s="1" t="s">
        <v>63</v>
      </c>
      <c r="H799" s="1" t="str">
        <f>VLOOKUP(Table7[[#This Row],[نام شخص کارشناس نظارت]],Table1[],3,0)</f>
        <v>کارشناس عمران نظارت</v>
      </c>
      <c r="I799" s="1">
        <f>COUNTIF(Table2[کد سیستم],Table7[[#This Row],[کد سیستم]])</f>
        <v>1</v>
      </c>
    </row>
    <row r="800" spans="1:9" x14ac:dyDescent="0.25">
      <c r="A800" s="1">
        <v>799</v>
      </c>
      <c r="B800" s="1" t="s">
        <v>3160</v>
      </c>
      <c r="C800" s="1" t="s">
        <v>3160</v>
      </c>
      <c r="D800" s="1" t="s">
        <v>3983</v>
      </c>
      <c r="E800" s="1" t="s">
        <v>602</v>
      </c>
      <c r="F800" s="1" t="str">
        <f>VLOOKUP(Table7[[#This Row],[نام کارشناس دفتر فنی]],Table1[],3,0)</f>
        <v>کارشناس عمران،خدمات صنعتی و ترانسپورت</v>
      </c>
      <c r="G800" s="1" t="s">
        <v>63</v>
      </c>
      <c r="H800" s="1" t="str">
        <f>VLOOKUP(Table7[[#This Row],[نام شخص کارشناس نظارت]],Table1[],3,0)</f>
        <v>کارشناس عمران نظارت</v>
      </c>
      <c r="I800" s="1">
        <f>COUNTIF(Table2[کد سیستم],Table7[[#This Row],[کد سیستم]])</f>
        <v>1</v>
      </c>
    </row>
    <row r="801" spans="1:9" x14ac:dyDescent="0.25">
      <c r="A801" s="1">
        <v>800</v>
      </c>
      <c r="B801" s="1" t="s">
        <v>3162</v>
      </c>
      <c r="C801" s="1" t="s">
        <v>3162</v>
      </c>
      <c r="D801" s="1" t="s">
        <v>3983</v>
      </c>
      <c r="E801" s="1" t="s">
        <v>602</v>
      </c>
      <c r="F801" s="1" t="str">
        <f>VLOOKUP(Table7[[#This Row],[نام کارشناس دفتر فنی]],Table1[],3,0)</f>
        <v>کارشناس عمران،خدمات صنعتی و ترانسپورت</v>
      </c>
      <c r="G801" s="1" t="s">
        <v>63</v>
      </c>
      <c r="H801" s="1" t="str">
        <f>VLOOKUP(Table7[[#This Row],[نام شخص کارشناس نظارت]],Table1[],3,0)</f>
        <v>کارشناس عمران نظارت</v>
      </c>
      <c r="I801" s="1">
        <f>COUNTIF(Table2[کد سیستم],Table7[[#This Row],[کد سیستم]])</f>
        <v>1</v>
      </c>
    </row>
    <row r="802" spans="1:9" x14ac:dyDescent="0.25">
      <c r="A802" s="1">
        <v>801</v>
      </c>
      <c r="B802" s="1" t="s">
        <v>3164</v>
      </c>
      <c r="C802" s="1" t="s">
        <v>3164</v>
      </c>
      <c r="D802" s="1" t="s">
        <v>3983</v>
      </c>
      <c r="E802" s="1" t="s">
        <v>602</v>
      </c>
      <c r="F802" s="1" t="str">
        <f>VLOOKUP(Table7[[#This Row],[نام کارشناس دفتر فنی]],Table1[],3,0)</f>
        <v>کارشناس عمران،خدمات صنعتی و ترانسپورت</v>
      </c>
      <c r="G802" s="1" t="s">
        <v>63</v>
      </c>
      <c r="H802" s="1" t="str">
        <f>VLOOKUP(Table7[[#This Row],[نام شخص کارشناس نظارت]],Table1[],3,0)</f>
        <v>کارشناس عمران نظارت</v>
      </c>
      <c r="I802" s="1">
        <f>COUNTIF(Table2[کد سیستم],Table7[[#This Row],[کد سیستم]])</f>
        <v>1</v>
      </c>
    </row>
    <row r="803" spans="1:9" x14ac:dyDescent="0.25">
      <c r="A803" s="1">
        <v>802</v>
      </c>
      <c r="B803" s="1" t="s">
        <v>3166</v>
      </c>
      <c r="C803" s="1" t="s">
        <v>3166</v>
      </c>
      <c r="D803" s="1" t="s">
        <v>3983</v>
      </c>
      <c r="E803" s="1" t="s">
        <v>602</v>
      </c>
      <c r="F803" s="1" t="str">
        <f>VLOOKUP(Table7[[#This Row],[نام کارشناس دفتر فنی]],Table1[],3,0)</f>
        <v>کارشناس عمران،خدمات صنعتی و ترانسپورت</v>
      </c>
      <c r="G803" s="1" t="s">
        <v>63</v>
      </c>
      <c r="H803" s="1" t="str">
        <f>VLOOKUP(Table7[[#This Row],[نام شخص کارشناس نظارت]],Table1[],3,0)</f>
        <v>کارشناس عمران نظارت</v>
      </c>
      <c r="I803" s="1">
        <f>COUNTIF(Table2[کد سیستم],Table7[[#This Row],[کد سیستم]])</f>
        <v>1</v>
      </c>
    </row>
    <row r="804" spans="1:9" x14ac:dyDescent="0.25">
      <c r="A804" s="1">
        <v>803</v>
      </c>
      <c r="B804" s="1" t="s">
        <v>3168</v>
      </c>
      <c r="C804" s="1" t="s">
        <v>3168</v>
      </c>
      <c r="D804" s="1" t="s">
        <v>3983</v>
      </c>
      <c r="E804" s="1" t="s">
        <v>602</v>
      </c>
      <c r="F804" s="1" t="str">
        <f>VLOOKUP(Table7[[#This Row],[نام کارشناس دفتر فنی]],Table1[],3,0)</f>
        <v>کارشناس عمران،خدمات صنعتی و ترانسپورت</v>
      </c>
      <c r="G804" s="1" t="s">
        <v>63</v>
      </c>
      <c r="H804" s="1" t="str">
        <f>VLOOKUP(Table7[[#This Row],[نام شخص کارشناس نظارت]],Table1[],3,0)</f>
        <v>کارشناس عمران نظارت</v>
      </c>
      <c r="I804" s="1">
        <f>COUNTIF(Table2[کد سیستم],Table7[[#This Row],[کد سیستم]])</f>
        <v>1</v>
      </c>
    </row>
    <row r="805" spans="1:9" x14ac:dyDescent="0.25">
      <c r="A805" s="1">
        <v>804</v>
      </c>
      <c r="B805" s="1" t="s">
        <v>3170</v>
      </c>
      <c r="C805" s="1" t="s">
        <v>3170</v>
      </c>
      <c r="D805" s="1" t="s">
        <v>3983</v>
      </c>
      <c r="E805" s="1" t="s">
        <v>602</v>
      </c>
      <c r="F805" s="1" t="str">
        <f>VLOOKUP(Table7[[#This Row],[نام کارشناس دفتر فنی]],Table1[],3,0)</f>
        <v>کارشناس عمران،خدمات صنعتی و ترانسپورت</v>
      </c>
      <c r="G805" s="1" t="s">
        <v>63</v>
      </c>
      <c r="H805" s="1" t="str">
        <f>VLOOKUP(Table7[[#This Row],[نام شخص کارشناس نظارت]],Table1[],3,0)</f>
        <v>کارشناس عمران نظارت</v>
      </c>
      <c r="I805" s="1">
        <f>COUNTIF(Table2[کد سیستم],Table7[[#This Row],[کد سیستم]])</f>
        <v>1</v>
      </c>
    </row>
    <row r="806" spans="1:9" x14ac:dyDescent="0.25">
      <c r="A806" s="1">
        <v>805</v>
      </c>
      <c r="B806" s="1" t="s">
        <v>3172</v>
      </c>
      <c r="C806" s="1" t="s">
        <v>3172</v>
      </c>
      <c r="D806" s="1" t="s">
        <v>3983</v>
      </c>
      <c r="E806" s="1" t="s">
        <v>602</v>
      </c>
      <c r="F806" s="1" t="str">
        <f>VLOOKUP(Table7[[#This Row],[نام کارشناس دفتر فنی]],Table1[],3,0)</f>
        <v>کارشناس عمران،خدمات صنعتی و ترانسپورت</v>
      </c>
      <c r="G806" s="1" t="s">
        <v>63</v>
      </c>
      <c r="H806" s="1" t="str">
        <f>VLOOKUP(Table7[[#This Row],[نام شخص کارشناس نظارت]],Table1[],3,0)</f>
        <v>کارشناس عمران نظارت</v>
      </c>
      <c r="I806" s="1">
        <f>COUNTIF(Table2[کد سیستم],Table7[[#This Row],[کد سیستم]])</f>
        <v>1</v>
      </c>
    </row>
    <row r="807" spans="1:9" x14ac:dyDescent="0.25">
      <c r="A807" s="1">
        <v>806</v>
      </c>
      <c r="B807" s="1" t="s">
        <v>3174</v>
      </c>
      <c r="C807" s="1" t="s">
        <v>3174</v>
      </c>
      <c r="D807" s="1" t="s">
        <v>3983</v>
      </c>
      <c r="E807" s="1" t="s">
        <v>602</v>
      </c>
      <c r="F807" s="1" t="str">
        <f>VLOOKUP(Table7[[#This Row],[نام کارشناس دفتر فنی]],Table1[],3,0)</f>
        <v>کارشناس عمران،خدمات صنعتی و ترانسپورت</v>
      </c>
      <c r="G807" s="1" t="s">
        <v>63</v>
      </c>
      <c r="H807" s="1" t="str">
        <f>VLOOKUP(Table7[[#This Row],[نام شخص کارشناس نظارت]],Table1[],3,0)</f>
        <v>کارشناس عمران نظارت</v>
      </c>
      <c r="I807" s="1">
        <f>COUNTIF(Table2[کد سیستم],Table7[[#This Row],[کد سیستم]])</f>
        <v>1</v>
      </c>
    </row>
    <row r="808" spans="1:9" x14ac:dyDescent="0.25">
      <c r="A808" s="1">
        <v>807</v>
      </c>
      <c r="B808" s="1" t="s">
        <v>3176</v>
      </c>
      <c r="C808" s="1" t="s">
        <v>3176</v>
      </c>
      <c r="D808" s="1" t="s">
        <v>3983</v>
      </c>
      <c r="E808" s="1" t="s">
        <v>602</v>
      </c>
      <c r="F808" s="1" t="str">
        <f>VLOOKUP(Table7[[#This Row],[نام کارشناس دفتر فنی]],Table1[],3,0)</f>
        <v>کارشناس عمران،خدمات صنعتی و ترانسپورت</v>
      </c>
      <c r="G808" s="1" t="s">
        <v>63</v>
      </c>
      <c r="H808" s="1" t="str">
        <f>VLOOKUP(Table7[[#This Row],[نام شخص کارشناس نظارت]],Table1[],3,0)</f>
        <v>کارشناس عمران نظارت</v>
      </c>
      <c r="I808" s="1">
        <f>COUNTIF(Table2[کد سیستم],Table7[[#This Row],[کد سیستم]])</f>
        <v>1</v>
      </c>
    </row>
    <row r="809" spans="1:9" x14ac:dyDescent="0.25">
      <c r="A809" s="1">
        <v>808</v>
      </c>
      <c r="B809" s="1" t="s">
        <v>3178</v>
      </c>
      <c r="C809" s="1" t="s">
        <v>3178</v>
      </c>
      <c r="D809" s="1" t="s">
        <v>3983</v>
      </c>
      <c r="E809" s="1" t="s">
        <v>602</v>
      </c>
      <c r="F809" s="1" t="str">
        <f>VLOOKUP(Table7[[#This Row],[نام کارشناس دفتر فنی]],Table1[],3,0)</f>
        <v>کارشناس عمران،خدمات صنعتی و ترانسپورت</v>
      </c>
      <c r="G809" s="1" t="s">
        <v>63</v>
      </c>
      <c r="H809" s="1" t="str">
        <f>VLOOKUP(Table7[[#This Row],[نام شخص کارشناس نظارت]],Table1[],3,0)</f>
        <v>کارشناس عمران نظارت</v>
      </c>
      <c r="I809" s="1">
        <f>COUNTIF(Table2[کد سیستم],Table7[[#This Row],[کد سیستم]])</f>
        <v>1</v>
      </c>
    </row>
    <row r="810" spans="1:9" x14ac:dyDescent="0.25">
      <c r="A810" s="1">
        <v>809</v>
      </c>
      <c r="B810" s="1" t="s">
        <v>3180</v>
      </c>
      <c r="C810" s="1" t="s">
        <v>3180</v>
      </c>
      <c r="D810" s="1" t="s">
        <v>3983</v>
      </c>
      <c r="E810" s="1" t="s">
        <v>602</v>
      </c>
      <c r="F810" s="1" t="str">
        <f>VLOOKUP(Table7[[#This Row],[نام کارشناس دفتر فنی]],Table1[],3,0)</f>
        <v>کارشناس عمران،خدمات صنعتی و ترانسپورت</v>
      </c>
      <c r="G810" s="1" t="s">
        <v>63</v>
      </c>
      <c r="H810" s="1" t="str">
        <f>VLOOKUP(Table7[[#This Row],[نام شخص کارشناس نظارت]],Table1[],3,0)</f>
        <v>کارشناس عمران نظارت</v>
      </c>
      <c r="I810" s="1">
        <f>COUNTIF(Table2[کد سیستم],Table7[[#This Row],[کد سیستم]])</f>
        <v>1</v>
      </c>
    </row>
    <row r="811" spans="1:9" x14ac:dyDescent="0.25">
      <c r="A811" s="1">
        <v>810</v>
      </c>
      <c r="B811" s="1" t="s">
        <v>3182</v>
      </c>
      <c r="C811" s="1" t="s">
        <v>3182</v>
      </c>
      <c r="D811" s="1" t="s">
        <v>3983</v>
      </c>
      <c r="E811" s="1" t="s">
        <v>602</v>
      </c>
      <c r="F811" s="1" t="str">
        <f>VLOOKUP(Table7[[#This Row],[نام کارشناس دفتر فنی]],Table1[],3,0)</f>
        <v>کارشناس عمران،خدمات صنعتی و ترانسپورت</v>
      </c>
      <c r="G811" s="1" t="s">
        <v>63</v>
      </c>
      <c r="H811" s="1" t="str">
        <f>VLOOKUP(Table7[[#This Row],[نام شخص کارشناس نظارت]],Table1[],3,0)</f>
        <v>کارشناس عمران نظارت</v>
      </c>
      <c r="I811" s="1">
        <f>COUNTIF(Table2[کد سیستم],Table7[[#This Row],[کد سیستم]])</f>
        <v>1</v>
      </c>
    </row>
    <row r="812" spans="1:9" x14ac:dyDescent="0.25">
      <c r="A812" s="1">
        <v>811</v>
      </c>
      <c r="B812" s="1" t="s">
        <v>3184</v>
      </c>
      <c r="C812" s="1" t="s">
        <v>3184</v>
      </c>
      <c r="D812" s="1" t="s">
        <v>3983</v>
      </c>
      <c r="E812" s="1" t="s">
        <v>602</v>
      </c>
      <c r="F812" s="1" t="str">
        <f>VLOOKUP(Table7[[#This Row],[نام کارشناس دفتر فنی]],Table1[],3,0)</f>
        <v>کارشناس عمران،خدمات صنعتی و ترانسپورت</v>
      </c>
      <c r="G812" s="1" t="s">
        <v>63</v>
      </c>
      <c r="H812" s="1" t="str">
        <f>VLOOKUP(Table7[[#This Row],[نام شخص کارشناس نظارت]],Table1[],3,0)</f>
        <v>کارشناس عمران نظارت</v>
      </c>
      <c r="I812" s="1">
        <f>COUNTIF(Table2[کد سیستم],Table7[[#This Row],[کد سیستم]])</f>
        <v>1</v>
      </c>
    </row>
    <row r="813" spans="1:9" x14ac:dyDescent="0.25">
      <c r="A813" s="1">
        <v>812</v>
      </c>
      <c r="B813" s="1" t="s">
        <v>3186</v>
      </c>
      <c r="C813" s="1" t="s">
        <v>3186</v>
      </c>
      <c r="D813" s="1" t="s">
        <v>3983</v>
      </c>
      <c r="E813" s="1" t="s">
        <v>602</v>
      </c>
      <c r="F813" s="1" t="str">
        <f>VLOOKUP(Table7[[#This Row],[نام کارشناس دفتر فنی]],Table1[],3,0)</f>
        <v>کارشناس عمران،خدمات صنعتی و ترانسپورت</v>
      </c>
      <c r="G813" s="1" t="s">
        <v>63</v>
      </c>
      <c r="H813" s="1" t="str">
        <f>VLOOKUP(Table7[[#This Row],[نام شخص کارشناس نظارت]],Table1[],3,0)</f>
        <v>کارشناس عمران نظارت</v>
      </c>
      <c r="I813" s="1">
        <f>COUNTIF(Table2[کد سیستم],Table7[[#This Row],[کد سیستم]])</f>
        <v>1</v>
      </c>
    </row>
    <row r="814" spans="1:9" x14ac:dyDescent="0.25">
      <c r="A814" s="1">
        <v>813</v>
      </c>
      <c r="B814" s="1" t="s">
        <v>3188</v>
      </c>
      <c r="C814" s="1" t="s">
        <v>3188</v>
      </c>
      <c r="D814" s="1" t="s">
        <v>3983</v>
      </c>
      <c r="E814" s="1" t="s">
        <v>602</v>
      </c>
      <c r="F814" s="1" t="str">
        <f>VLOOKUP(Table7[[#This Row],[نام کارشناس دفتر فنی]],Table1[],3,0)</f>
        <v>کارشناس عمران،خدمات صنعتی و ترانسپورت</v>
      </c>
      <c r="G814" s="1" t="s">
        <v>63</v>
      </c>
      <c r="H814" s="1" t="str">
        <f>VLOOKUP(Table7[[#This Row],[نام شخص کارشناس نظارت]],Table1[],3,0)</f>
        <v>کارشناس عمران نظارت</v>
      </c>
      <c r="I814" s="1">
        <f>COUNTIF(Table2[کد سیستم],Table7[[#This Row],[کد سیستم]])</f>
        <v>1</v>
      </c>
    </row>
    <row r="815" spans="1:9" x14ac:dyDescent="0.25">
      <c r="A815" s="1">
        <v>814</v>
      </c>
      <c r="B815" s="1" t="s">
        <v>3190</v>
      </c>
      <c r="C815" s="1" t="s">
        <v>3190</v>
      </c>
      <c r="D815" s="1" t="s">
        <v>3983</v>
      </c>
      <c r="E815" s="1" t="s">
        <v>602</v>
      </c>
      <c r="F815" s="1" t="str">
        <f>VLOOKUP(Table7[[#This Row],[نام کارشناس دفتر فنی]],Table1[],3,0)</f>
        <v>کارشناس عمران،خدمات صنعتی و ترانسپورت</v>
      </c>
      <c r="G815" s="1" t="s">
        <v>63</v>
      </c>
      <c r="H815" s="1" t="str">
        <f>VLOOKUP(Table7[[#This Row],[نام شخص کارشناس نظارت]],Table1[],3,0)</f>
        <v>کارشناس عمران نظارت</v>
      </c>
      <c r="I815" s="1">
        <f>COUNTIF(Table2[کد سیستم],Table7[[#This Row],[کد سیستم]])</f>
        <v>1</v>
      </c>
    </row>
    <row r="816" spans="1:9" x14ac:dyDescent="0.25">
      <c r="A816" s="1">
        <v>815</v>
      </c>
      <c r="B816" s="1" t="s">
        <v>3192</v>
      </c>
      <c r="C816" s="1" t="s">
        <v>3192</v>
      </c>
      <c r="D816" s="1" t="s">
        <v>3983</v>
      </c>
      <c r="E816" s="1" t="s">
        <v>602</v>
      </c>
      <c r="F816" s="1" t="str">
        <f>VLOOKUP(Table7[[#This Row],[نام کارشناس دفتر فنی]],Table1[],3,0)</f>
        <v>کارشناس عمران،خدمات صنعتی و ترانسپورت</v>
      </c>
      <c r="G816" s="1" t="s">
        <v>63</v>
      </c>
      <c r="H816" s="1" t="str">
        <f>VLOOKUP(Table7[[#This Row],[نام شخص کارشناس نظارت]],Table1[],3,0)</f>
        <v>کارشناس عمران نظارت</v>
      </c>
      <c r="I816" s="1">
        <f>COUNTIF(Table2[کد سیستم],Table7[[#This Row],[کد سیستم]])</f>
        <v>1</v>
      </c>
    </row>
    <row r="817" spans="1:9" x14ac:dyDescent="0.25">
      <c r="A817" s="1">
        <v>816</v>
      </c>
      <c r="B817" s="1" t="s">
        <v>3194</v>
      </c>
      <c r="C817" s="1" t="s">
        <v>3194</v>
      </c>
      <c r="D817" s="1" t="s">
        <v>3983</v>
      </c>
      <c r="E817" s="1" t="s">
        <v>602</v>
      </c>
      <c r="F817" s="1" t="str">
        <f>VLOOKUP(Table7[[#This Row],[نام کارشناس دفتر فنی]],Table1[],3,0)</f>
        <v>کارشناس عمران،خدمات صنعتی و ترانسپورت</v>
      </c>
      <c r="G817" s="1" t="s">
        <v>63</v>
      </c>
      <c r="H817" s="1" t="str">
        <f>VLOOKUP(Table7[[#This Row],[نام شخص کارشناس نظارت]],Table1[],3,0)</f>
        <v>کارشناس عمران نظارت</v>
      </c>
      <c r="I817" s="1">
        <f>COUNTIF(Table2[کد سیستم],Table7[[#This Row],[کد سیستم]])</f>
        <v>1</v>
      </c>
    </row>
    <row r="818" spans="1:9" x14ac:dyDescent="0.25">
      <c r="A818" s="1">
        <v>817</v>
      </c>
      <c r="B818" s="1" t="s">
        <v>3196</v>
      </c>
      <c r="C818" s="1" t="s">
        <v>3196</v>
      </c>
      <c r="D818" s="1" t="s">
        <v>3983</v>
      </c>
      <c r="E818" s="1" t="s">
        <v>602</v>
      </c>
      <c r="F818" s="1" t="str">
        <f>VLOOKUP(Table7[[#This Row],[نام کارشناس دفتر فنی]],Table1[],3,0)</f>
        <v>کارشناس عمران،خدمات صنعتی و ترانسپورت</v>
      </c>
      <c r="G818" s="1" t="s">
        <v>63</v>
      </c>
      <c r="H818" s="1" t="str">
        <f>VLOOKUP(Table7[[#This Row],[نام شخص کارشناس نظارت]],Table1[],3,0)</f>
        <v>کارشناس عمران نظارت</v>
      </c>
      <c r="I818" s="1">
        <f>COUNTIF(Table2[کد سیستم],Table7[[#This Row],[کد سیستم]])</f>
        <v>1</v>
      </c>
    </row>
    <row r="819" spans="1:9" x14ac:dyDescent="0.25">
      <c r="A819" s="1">
        <v>818</v>
      </c>
      <c r="B819" s="1" t="s">
        <v>3198</v>
      </c>
      <c r="C819" s="1" t="s">
        <v>3198</v>
      </c>
      <c r="D819" s="1" t="s">
        <v>3983</v>
      </c>
      <c r="E819" s="1" t="s">
        <v>602</v>
      </c>
      <c r="F819" s="1" t="str">
        <f>VLOOKUP(Table7[[#This Row],[نام کارشناس دفتر فنی]],Table1[],3,0)</f>
        <v>کارشناس عمران،خدمات صنعتی و ترانسپورت</v>
      </c>
      <c r="G819" s="1" t="s">
        <v>63</v>
      </c>
      <c r="H819" s="1" t="str">
        <f>VLOOKUP(Table7[[#This Row],[نام شخص کارشناس نظارت]],Table1[],3,0)</f>
        <v>کارشناس عمران نظارت</v>
      </c>
      <c r="I819" s="1">
        <f>COUNTIF(Table2[کد سیستم],Table7[[#This Row],[کد سیستم]])</f>
        <v>1</v>
      </c>
    </row>
    <row r="820" spans="1:9" x14ac:dyDescent="0.25">
      <c r="A820" s="1">
        <v>819</v>
      </c>
      <c r="B820" s="1" t="s">
        <v>3200</v>
      </c>
      <c r="C820" s="1" t="s">
        <v>3200</v>
      </c>
      <c r="D820" s="1" t="s">
        <v>3983</v>
      </c>
      <c r="E820" s="1" t="s">
        <v>602</v>
      </c>
      <c r="F820" s="1" t="str">
        <f>VLOOKUP(Table7[[#This Row],[نام کارشناس دفتر فنی]],Table1[],3,0)</f>
        <v>کارشناس عمران،خدمات صنعتی و ترانسپورت</v>
      </c>
      <c r="G820" s="1" t="s">
        <v>63</v>
      </c>
      <c r="H820" s="1" t="str">
        <f>VLOOKUP(Table7[[#This Row],[نام شخص کارشناس نظارت]],Table1[],3,0)</f>
        <v>کارشناس عمران نظارت</v>
      </c>
      <c r="I820" s="1">
        <f>COUNTIF(Table2[کد سیستم],Table7[[#This Row],[کد سیستم]])</f>
        <v>1</v>
      </c>
    </row>
    <row r="821" spans="1:9" x14ac:dyDescent="0.25">
      <c r="A821" s="1">
        <v>820</v>
      </c>
      <c r="B821" s="1" t="s">
        <v>3202</v>
      </c>
      <c r="C821" s="1" t="s">
        <v>3202</v>
      </c>
      <c r="D821" s="1" t="s">
        <v>3983</v>
      </c>
      <c r="E821" s="1" t="s">
        <v>602</v>
      </c>
      <c r="F821" s="1" t="str">
        <f>VLOOKUP(Table7[[#This Row],[نام کارشناس دفتر فنی]],Table1[],3,0)</f>
        <v>کارشناس عمران،خدمات صنعتی و ترانسپورت</v>
      </c>
      <c r="G821" s="1" t="s">
        <v>63</v>
      </c>
      <c r="H821" s="1" t="str">
        <f>VLOOKUP(Table7[[#This Row],[نام شخص کارشناس نظارت]],Table1[],3,0)</f>
        <v>کارشناس عمران نظارت</v>
      </c>
      <c r="I821" s="1">
        <f>COUNTIF(Table2[کد سیستم],Table7[[#This Row],[کد سیستم]])</f>
        <v>1</v>
      </c>
    </row>
    <row r="822" spans="1:9" x14ac:dyDescent="0.25">
      <c r="A822" s="1">
        <v>821</v>
      </c>
      <c r="B822" s="1" t="s">
        <v>3204</v>
      </c>
      <c r="C822" s="1" t="s">
        <v>3204</v>
      </c>
      <c r="D822" s="1" t="s">
        <v>3983</v>
      </c>
      <c r="E822" s="1" t="s">
        <v>602</v>
      </c>
      <c r="F822" s="1" t="str">
        <f>VLOOKUP(Table7[[#This Row],[نام کارشناس دفتر فنی]],Table1[],3,0)</f>
        <v>کارشناس عمران،خدمات صنعتی و ترانسپورت</v>
      </c>
      <c r="G822" s="1" t="s">
        <v>63</v>
      </c>
      <c r="H822" s="1" t="str">
        <f>VLOOKUP(Table7[[#This Row],[نام شخص کارشناس نظارت]],Table1[],3,0)</f>
        <v>کارشناس عمران نظارت</v>
      </c>
      <c r="I822" s="1">
        <f>COUNTIF(Table2[کد سیستم],Table7[[#This Row],[کد سیستم]])</f>
        <v>1</v>
      </c>
    </row>
    <row r="823" spans="1:9" x14ac:dyDescent="0.25">
      <c r="A823" s="1">
        <v>822</v>
      </c>
      <c r="B823" s="1" t="s">
        <v>3206</v>
      </c>
      <c r="C823" s="1" t="s">
        <v>3206</v>
      </c>
      <c r="D823" s="1" t="s">
        <v>3983</v>
      </c>
      <c r="E823" s="1" t="s">
        <v>602</v>
      </c>
      <c r="F823" s="1" t="str">
        <f>VLOOKUP(Table7[[#This Row],[نام کارشناس دفتر فنی]],Table1[],3,0)</f>
        <v>کارشناس عمران،خدمات صنعتی و ترانسپورت</v>
      </c>
      <c r="G823" s="1" t="s">
        <v>63</v>
      </c>
      <c r="H823" s="1" t="str">
        <f>VLOOKUP(Table7[[#This Row],[نام شخص کارشناس نظارت]],Table1[],3,0)</f>
        <v>کارشناس عمران نظارت</v>
      </c>
      <c r="I823" s="1">
        <f>COUNTIF(Table2[کد سیستم],Table7[[#This Row],[کد سیستم]])</f>
        <v>1</v>
      </c>
    </row>
    <row r="824" spans="1:9" x14ac:dyDescent="0.25">
      <c r="A824" s="1">
        <v>823</v>
      </c>
      <c r="B824" s="1" t="s">
        <v>3208</v>
      </c>
      <c r="C824" s="1" t="s">
        <v>3208</v>
      </c>
      <c r="D824" s="1" t="s">
        <v>3983</v>
      </c>
      <c r="E824" s="1" t="s">
        <v>602</v>
      </c>
      <c r="F824" s="1" t="str">
        <f>VLOOKUP(Table7[[#This Row],[نام کارشناس دفتر فنی]],Table1[],3,0)</f>
        <v>کارشناس عمران،خدمات صنعتی و ترانسپورت</v>
      </c>
      <c r="G824" s="1" t="s">
        <v>63</v>
      </c>
      <c r="H824" s="1" t="str">
        <f>VLOOKUP(Table7[[#This Row],[نام شخص کارشناس نظارت]],Table1[],3,0)</f>
        <v>کارشناس عمران نظارت</v>
      </c>
      <c r="I824" s="1">
        <f>COUNTIF(Table2[کد سیستم],Table7[[#This Row],[کد سیستم]])</f>
        <v>1</v>
      </c>
    </row>
    <row r="825" spans="1:9" x14ac:dyDescent="0.25">
      <c r="A825" s="1">
        <v>824</v>
      </c>
      <c r="B825" s="1" t="s">
        <v>3210</v>
      </c>
      <c r="C825" s="1" t="s">
        <v>3210</v>
      </c>
      <c r="D825" s="1" t="s">
        <v>3983</v>
      </c>
      <c r="E825" s="1" t="s">
        <v>602</v>
      </c>
      <c r="F825" s="1" t="str">
        <f>VLOOKUP(Table7[[#This Row],[نام کارشناس دفتر فنی]],Table1[],3,0)</f>
        <v>کارشناس عمران،خدمات صنعتی و ترانسپورت</v>
      </c>
      <c r="G825" s="1" t="s">
        <v>63</v>
      </c>
      <c r="H825" s="1" t="str">
        <f>VLOOKUP(Table7[[#This Row],[نام شخص کارشناس نظارت]],Table1[],3,0)</f>
        <v>کارشناس عمران نظارت</v>
      </c>
      <c r="I825" s="1">
        <f>COUNTIF(Table2[کد سیستم],Table7[[#This Row],[کد سیستم]])</f>
        <v>1</v>
      </c>
    </row>
    <row r="826" spans="1:9" x14ac:dyDescent="0.25">
      <c r="A826" s="1">
        <v>825</v>
      </c>
      <c r="B826" s="1" t="s">
        <v>3212</v>
      </c>
      <c r="C826" s="1" t="s">
        <v>3212</v>
      </c>
      <c r="D826" s="1" t="s">
        <v>3983</v>
      </c>
      <c r="E826" s="1" t="s">
        <v>602</v>
      </c>
      <c r="F826" s="1" t="str">
        <f>VLOOKUP(Table7[[#This Row],[نام کارشناس دفتر فنی]],Table1[],3,0)</f>
        <v>کارشناس عمران،خدمات صنعتی و ترانسپورت</v>
      </c>
      <c r="G826" s="1" t="s">
        <v>63</v>
      </c>
      <c r="H826" s="1" t="str">
        <f>VLOOKUP(Table7[[#This Row],[نام شخص کارشناس نظارت]],Table1[],3,0)</f>
        <v>کارشناس عمران نظارت</v>
      </c>
      <c r="I826" s="1">
        <f>COUNTIF(Table2[کد سیستم],Table7[[#This Row],[کد سیستم]])</f>
        <v>1</v>
      </c>
    </row>
    <row r="827" spans="1:9" x14ac:dyDescent="0.25">
      <c r="A827" s="1">
        <v>826</v>
      </c>
      <c r="B827" s="1" t="s">
        <v>3214</v>
      </c>
      <c r="C827" s="1" t="s">
        <v>3214</v>
      </c>
      <c r="D827" s="1" t="s">
        <v>3983</v>
      </c>
      <c r="E827" s="1" t="s">
        <v>602</v>
      </c>
      <c r="F827" s="1" t="str">
        <f>VLOOKUP(Table7[[#This Row],[نام کارشناس دفتر فنی]],Table1[],3,0)</f>
        <v>کارشناس عمران،خدمات صنعتی و ترانسپورت</v>
      </c>
      <c r="G827" s="1" t="s">
        <v>63</v>
      </c>
      <c r="H827" s="1" t="str">
        <f>VLOOKUP(Table7[[#This Row],[نام شخص کارشناس نظارت]],Table1[],3,0)</f>
        <v>کارشناس عمران نظارت</v>
      </c>
      <c r="I827" s="1">
        <f>COUNTIF(Table2[کد سیستم],Table7[[#This Row],[کد سیستم]])</f>
        <v>1</v>
      </c>
    </row>
    <row r="828" spans="1:9" x14ac:dyDescent="0.25">
      <c r="A828" s="1">
        <v>827</v>
      </c>
      <c r="B828" s="1" t="s">
        <v>3216</v>
      </c>
      <c r="C828" s="1" t="s">
        <v>3216</v>
      </c>
      <c r="D828" s="1" t="s">
        <v>3983</v>
      </c>
      <c r="E828" s="1" t="s">
        <v>602</v>
      </c>
      <c r="F828" s="1" t="str">
        <f>VLOOKUP(Table7[[#This Row],[نام کارشناس دفتر فنی]],Table1[],3,0)</f>
        <v>کارشناس عمران،خدمات صنعتی و ترانسپورت</v>
      </c>
      <c r="G828" s="1" t="s">
        <v>63</v>
      </c>
      <c r="H828" s="1" t="str">
        <f>VLOOKUP(Table7[[#This Row],[نام شخص کارشناس نظارت]],Table1[],3,0)</f>
        <v>کارشناس عمران نظارت</v>
      </c>
      <c r="I828" s="1">
        <f>COUNTIF(Table2[کد سیستم],Table7[[#This Row],[کد سیستم]])</f>
        <v>1</v>
      </c>
    </row>
    <row r="829" spans="1:9" x14ac:dyDescent="0.25">
      <c r="A829" s="1">
        <v>828</v>
      </c>
      <c r="B829" s="1" t="s">
        <v>3218</v>
      </c>
      <c r="C829" s="1" t="s">
        <v>3218</v>
      </c>
      <c r="D829" s="1" t="s">
        <v>3983</v>
      </c>
      <c r="E829" s="1" t="s">
        <v>602</v>
      </c>
      <c r="F829" s="1" t="str">
        <f>VLOOKUP(Table7[[#This Row],[نام کارشناس دفتر فنی]],Table1[],3,0)</f>
        <v>کارشناس عمران،خدمات صنعتی و ترانسپورت</v>
      </c>
      <c r="G829" s="1" t="s">
        <v>63</v>
      </c>
      <c r="H829" s="1" t="str">
        <f>VLOOKUP(Table7[[#This Row],[نام شخص کارشناس نظارت]],Table1[],3,0)</f>
        <v>کارشناس عمران نظارت</v>
      </c>
      <c r="I829" s="1">
        <f>COUNTIF(Table2[کد سیستم],Table7[[#This Row],[کد سیستم]])</f>
        <v>1</v>
      </c>
    </row>
    <row r="830" spans="1:9" x14ac:dyDescent="0.25">
      <c r="A830" s="1">
        <v>829</v>
      </c>
      <c r="B830" s="1" t="s">
        <v>3220</v>
      </c>
      <c r="C830" s="1" t="s">
        <v>3220</v>
      </c>
      <c r="D830" s="1" t="s">
        <v>3983</v>
      </c>
      <c r="E830" s="1" t="s">
        <v>602</v>
      </c>
      <c r="F830" s="1" t="str">
        <f>VLOOKUP(Table7[[#This Row],[نام کارشناس دفتر فنی]],Table1[],3,0)</f>
        <v>کارشناس عمران،خدمات صنعتی و ترانسپورت</v>
      </c>
      <c r="G830" s="1" t="s">
        <v>63</v>
      </c>
      <c r="H830" s="1" t="str">
        <f>VLOOKUP(Table7[[#This Row],[نام شخص کارشناس نظارت]],Table1[],3,0)</f>
        <v>کارشناس عمران نظارت</v>
      </c>
      <c r="I830" s="1">
        <f>COUNTIF(Table2[کد سیستم],Table7[[#This Row],[کد سیستم]])</f>
        <v>1</v>
      </c>
    </row>
    <row r="831" spans="1:9" x14ac:dyDescent="0.25">
      <c r="A831" s="1">
        <v>830</v>
      </c>
      <c r="B831" s="1" t="s">
        <v>3222</v>
      </c>
      <c r="C831" s="1" t="s">
        <v>3222</v>
      </c>
      <c r="D831" s="1" t="s">
        <v>3983</v>
      </c>
      <c r="E831" s="1" t="s">
        <v>602</v>
      </c>
      <c r="F831" s="1" t="str">
        <f>VLOOKUP(Table7[[#This Row],[نام کارشناس دفتر فنی]],Table1[],3,0)</f>
        <v>کارشناس عمران،خدمات صنعتی و ترانسپورت</v>
      </c>
      <c r="G831" s="1" t="s">
        <v>63</v>
      </c>
      <c r="H831" s="1" t="str">
        <f>VLOOKUP(Table7[[#This Row],[نام شخص کارشناس نظارت]],Table1[],3,0)</f>
        <v>کارشناس عمران نظارت</v>
      </c>
      <c r="I831" s="1">
        <f>COUNTIF(Table2[کد سیستم],Table7[[#This Row],[کد سیستم]])</f>
        <v>1</v>
      </c>
    </row>
    <row r="832" spans="1:9" x14ac:dyDescent="0.25">
      <c r="A832" s="1">
        <v>831</v>
      </c>
      <c r="B832" s="1" t="s">
        <v>3224</v>
      </c>
      <c r="C832" s="1" t="s">
        <v>3224</v>
      </c>
      <c r="D832" s="1" t="s">
        <v>3983</v>
      </c>
      <c r="E832" s="1" t="s">
        <v>602</v>
      </c>
      <c r="F832" s="1" t="str">
        <f>VLOOKUP(Table7[[#This Row],[نام کارشناس دفتر فنی]],Table1[],3,0)</f>
        <v>کارشناس عمران،خدمات صنعتی و ترانسپورت</v>
      </c>
      <c r="G832" s="1" t="s">
        <v>63</v>
      </c>
      <c r="H832" s="1" t="str">
        <f>VLOOKUP(Table7[[#This Row],[نام شخص کارشناس نظارت]],Table1[],3,0)</f>
        <v>کارشناس عمران نظارت</v>
      </c>
      <c r="I832" s="1">
        <f>COUNTIF(Table2[کد سیستم],Table7[[#This Row],[کد سیستم]])</f>
        <v>1</v>
      </c>
    </row>
    <row r="833" spans="1:9" x14ac:dyDescent="0.25">
      <c r="A833" s="1">
        <v>832</v>
      </c>
      <c r="B833" s="1" t="s">
        <v>3226</v>
      </c>
      <c r="C833" s="1" t="s">
        <v>3226</v>
      </c>
      <c r="D833" s="1" t="s">
        <v>3983</v>
      </c>
      <c r="E833" s="1" t="s">
        <v>602</v>
      </c>
      <c r="F833" s="1" t="str">
        <f>VLOOKUP(Table7[[#This Row],[نام کارشناس دفتر فنی]],Table1[],3,0)</f>
        <v>کارشناس عمران،خدمات صنعتی و ترانسپورت</v>
      </c>
      <c r="G833" s="1" t="s">
        <v>63</v>
      </c>
      <c r="H833" s="1" t="str">
        <f>VLOOKUP(Table7[[#This Row],[نام شخص کارشناس نظارت]],Table1[],3,0)</f>
        <v>کارشناس عمران نظارت</v>
      </c>
      <c r="I833" s="1">
        <f>COUNTIF(Table2[کد سیستم],Table7[[#This Row],[کد سیستم]])</f>
        <v>1</v>
      </c>
    </row>
    <row r="834" spans="1:9" x14ac:dyDescent="0.25">
      <c r="A834" s="1">
        <v>833</v>
      </c>
      <c r="B834" s="1" t="s">
        <v>3228</v>
      </c>
      <c r="C834" s="1" t="s">
        <v>3228</v>
      </c>
      <c r="D834" s="1" t="s">
        <v>3983</v>
      </c>
      <c r="E834" s="1" t="s">
        <v>602</v>
      </c>
      <c r="F834" s="1" t="str">
        <f>VLOOKUP(Table7[[#This Row],[نام کارشناس دفتر فنی]],Table1[],3,0)</f>
        <v>کارشناس عمران،خدمات صنعتی و ترانسپورت</v>
      </c>
      <c r="G834" s="1" t="s">
        <v>63</v>
      </c>
      <c r="H834" s="1" t="str">
        <f>VLOOKUP(Table7[[#This Row],[نام شخص کارشناس نظارت]],Table1[],3,0)</f>
        <v>کارشناس عمران نظارت</v>
      </c>
      <c r="I834" s="1">
        <f>COUNTIF(Table2[کد سیستم],Table7[[#This Row],[کد سیستم]])</f>
        <v>1</v>
      </c>
    </row>
    <row r="835" spans="1:9" x14ac:dyDescent="0.25">
      <c r="A835" s="1">
        <v>834</v>
      </c>
      <c r="B835" s="1" t="s">
        <v>3230</v>
      </c>
      <c r="C835" s="1" t="s">
        <v>3230</v>
      </c>
      <c r="D835" s="1" t="s">
        <v>3983</v>
      </c>
      <c r="E835" s="1" t="s">
        <v>602</v>
      </c>
      <c r="F835" s="1" t="str">
        <f>VLOOKUP(Table7[[#This Row],[نام کارشناس دفتر فنی]],Table1[],3,0)</f>
        <v>کارشناس عمران،خدمات صنعتی و ترانسپورت</v>
      </c>
      <c r="G835" s="1" t="s">
        <v>63</v>
      </c>
      <c r="H835" s="1" t="str">
        <f>VLOOKUP(Table7[[#This Row],[نام شخص کارشناس نظارت]],Table1[],3,0)</f>
        <v>کارشناس عمران نظارت</v>
      </c>
      <c r="I835" s="1">
        <f>COUNTIF(Table2[کد سیستم],Table7[[#This Row],[کد سیستم]])</f>
        <v>1</v>
      </c>
    </row>
    <row r="836" spans="1:9" x14ac:dyDescent="0.25">
      <c r="A836" s="1">
        <v>835</v>
      </c>
      <c r="B836" s="1" t="s">
        <v>3232</v>
      </c>
      <c r="C836" s="1" t="s">
        <v>3232</v>
      </c>
      <c r="D836" s="1" t="s">
        <v>3983</v>
      </c>
      <c r="E836" s="1" t="s">
        <v>602</v>
      </c>
      <c r="F836" s="1" t="str">
        <f>VLOOKUP(Table7[[#This Row],[نام کارشناس دفتر فنی]],Table1[],3,0)</f>
        <v>کارشناس عمران،خدمات صنعتی و ترانسپورت</v>
      </c>
      <c r="G836" s="1" t="s">
        <v>63</v>
      </c>
      <c r="H836" s="1" t="str">
        <f>VLOOKUP(Table7[[#This Row],[نام شخص کارشناس نظارت]],Table1[],3,0)</f>
        <v>کارشناس عمران نظارت</v>
      </c>
      <c r="I836" s="1">
        <f>COUNTIF(Table2[کد سیستم],Table7[[#This Row],[کد سیستم]])</f>
        <v>1</v>
      </c>
    </row>
    <row r="837" spans="1:9" x14ac:dyDescent="0.25">
      <c r="A837" s="1">
        <v>836</v>
      </c>
      <c r="B837" s="1" t="s">
        <v>3234</v>
      </c>
      <c r="C837" s="1" t="s">
        <v>3234</v>
      </c>
      <c r="D837" s="1" t="s">
        <v>3983</v>
      </c>
      <c r="E837" s="1" t="s">
        <v>602</v>
      </c>
      <c r="F837" s="1" t="str">
        <f>VLOOKUP(Table7[[#This Row],[نام کارشناس دفتر فنی]],Table1[],3,0)</f>
        <v>کارشناس عمران،خدمات صنعتی و ترانسپورت</v>
      </c>
      <c r="G837" s="1" t="s">
        <v>63</v>
      </c>
      <c r="H837" s="1" t="str">
        <f>VLOOKUP(Table7[[#This Row],[نام شخص کارشناس نظارت]],Table1[],3,0)</f>
        <v>کارشناس عمران نظارت</v>
      </c>
      <c r="I837" s="1">
        <f>COUNTIF(Table2[کد سیستم],Table7[[#This Row],[کد سیستم]])</f>
        <v>1</v>
      </c>
    </row>
    <row r="838" spans="1:9" x14ac:dyDescent="0.25">
      <c r="A838" s="1">
        <v>837</v>
      </c>
      <c r="B838" s="1" t="s">
        <v>3236</v>
      </c>
      <c r="C838" s="1" t="s">
        <v>3236</v>
      </c>
      <c r="D838" s="1" t="s">
        <v>3983</v>
      </c>
      <c r="E838" s="1" t="s">
        <v>602</v>
      </c>
      <c r="F838" s="1" t="str">
        <f>VLOOKUP(Table7[[#This Row],[نام کارشناس دفتر فنی]],Table1[],3,0)</f>
        <v>کارشناس عمران،خدمات صنعتی و ترانسپورت</v>
      </c>
      <c r="G838" s="1" t="s">
        <v>63</v>
      </c>
      <c r="H838" s="1" t="str">
        <f>VLOOKUP(Table7[[#This Row],[نام شخص کارشناس نظارت]],Table1[],3,0)</f>
        <v>کارشناس عمران نظارت</v>
      </c>
      <c r="I838" s="1">
        <f>COUNTIF(Table2[کد سیستم],Table7[[#This Row],[کد سیستم]])</f>
        <v>1</v>
      </c>
    </row>
    <row r="839" spans="1:9" x14ac:dyDescent="0.25">
      <c r="A839" s="1">
        <v>838</v>
      </c>
      <c r="B839" s="1" t="s">
        <v>3238</v>
      </c>
      <c r="C839" s="1" t="s">
        <v>3239</v>
      </c>
      <c r="D839" s="1" t="s">
        <v>3983</v>
      </c>
      <c r="E839" s="1" t="s">
        <v>602</v>
      </c>
      <c r="F839" s="1" t="str">
        <f>VLOOKUP(Table7[[#This Row],[نام کارشناس دفتر فنی]],Table1[],3,0)</f>
        <v>کارشناس عمران،خدمات صنعتی و ترانسپورت</v>
      </c>
      <c r="G839" s="1" t="s">
        <v>63</v>
      </c>
      <c r="H839" s="1" t="str">
        <f>VLOOKUP(Table7[[#This Row],[نام شخص کارشناس نظارت]],Table1[],3,0)</f>
        <v>کارشناس عمران نظارت</v>
      </c>
      <c r="I839" s="1">
        <f>COUNTIF(Table2[کد سیستم],Table7[[#This Row],[کد سیستم]])</f>
        <v>1</v>
      </c>
    </row>
    <row r="840" spans="1:9" x14ac:dyDescent="0.25">
      <c r="A840" s="1">
        <v>839</v>
      </c>
      <c r="B840" s="1" t="s">
        <v>3241</v>
      </c>
      <c r="C840" s="1" t="s">
        <v>3242</v>
      </c>
      <c r="D840" s="1" t="s">
        <v>3983</v>
      </c>
      <c r="E840" s="1" t="s">
        <v>602</v>
      </c>
      <c r="F840" s="1" t="str">
        <f>VLOOKUP(Table7[[#This Row],[نام کارشناس دفتر فنی]],Table1[],3,0)</f>
        <v>کارشناس عمران،خدمات صنعتی و ترانسپورت</v>
      </c>
      <c r="G840" s="1" t="s">
        <v>63</v>
      </c>
      <c r="H840" s="1" t="str">
        <f>VLOOKUP(Table7[[#This Row],[نام شخص کارشناس نظارت]],Table1[],3,0)</f>
        <v>کارشناس عمران نظارت</v>
      </c>
      <c r="I840" s="1">
        <f>COUNTIF(Table2[کد سیستم],Table7[[#This Row],[کد سیستم]])</f>
        <v>1</v>
      </c>
    </row>
    <row r="841" spans="1:9" x14ac:dyDescent="0.25">
      <c r="A841" s="1">
        <v>840</v>
      </c>
      <c r="B841" s="1" t="s">
        <v>3244</v>
      </c>
      <c r="C841" s="1" t="s">
        <v>3245</v>
      </c>
      <c r="D841" s="1" t="s">
        <v>3983</v>
      </c>
      <c r="E841" s="1" t="s">
        <v>602</v>
      </c>
      <c r="F841" s="1" t="str">
        <f>VLOOKUP(Table7[[#This Row],[نام کارشناس دفتر فنی]],Table1[],3,0)</f>
        <v>کارشناس عمران،خدمات صنعتی و ترانسپورت</v>
      </c>
      <c r="G841" s="1" t="s">
        <v>63</v>
      </c>
      <c r="H841" s="1" t="str">
        <f>VLOOKUP(Table7[[#This Row],[نام شخص کارشناس نظارت]],Table1[],3,0)</f>
        <v>کارشناس عمران نظارت</v>
      </c>
      <c r="I841" s="1">
        <f>COUNTIF(Table2[کد سیستم],Table7[[#This Row],[کد سیستم]])</f>
        <v>1</v>
      </c>
    </row>
    <row r="842" spans="1:9" x14ac:dyDescent="0.25">
      <c r="A842" s="1">
        <v>841</v>
      </c>
      <c r="B842" s="1" t="s">
        <v>3247</v>
      </c>
      <c r="C842" s="1" t="s">
        <v>3247</v>
      </c>
      <c r="D842" s="1" t="s">
        <v>3983</v>
      </c>
      <c r="E842" s="1" t="s">
        <v>602</v>
      </c>
      <c r="F842" s="1" t="str">
        <f>VLOOKUP(Table7[[#This Row],[نام کارشناس دفتر فنی]],Table1[],3,0)</f>
        <v>کارشناس عمران،خدمات صنعتی و ترانسپورت</v>
      </c>
      <c r="G842" s="1" t="s">
        <v>63</v>
      </c>
      <c r="H842" s="1" t="str">
        <f>VLOOKUP(Table7[[#This Row],[نام شخص کارشناس نظارت]],Table1[],3,0)</f>
        <v>کارشناس عمران نظارت</v>
      </c>
      <c r="I842" s="1">
        <f>COUNTIF(Table2[کد سیستم],Table7[[#This Row],[کد سیستم]])</f>
        <v>1</v>
      </c>
    </row>
    <row r="843" spans="1:9" x14ac:dyDescent="0.25">
      <c r="A843" s="1">
        <v>842</v>
      </c>
      <c r="B843" s="1" t="s">
        <v>3249</v>
      </c>
      <c r="C843" s="1" t="s">
        <v>3249</v>
      </c>
      <c r="D843" s="1" t="s">
        <v>3983</v>
      </c>
      <c r="E843" s="1" t="s">
        <v>602</v>
      </c>
      <c r="F843" s="1" t="str">
        <f>VLOOKUP(Table7[[#This Row],[نام کارشناس دفتر فنی]],Table1[],3,0)</f>
        <v>کارشناس عمران،خدمات صنعتی و ترانسپورت</v>
      </c>
      <c r="G843" s="1" t="s">
        <v>63</v>
      </c>
      <c r="H843" s="1" t="str">
        <f>VLOOKUP(Table7[[#This Row],[نام شخص کارشناس نظارت]],Table1[],3,0)</f>
        <v>کارشناس عمران نظارت</v>
      </c>
      <c r="I843" s="1">
        <f>COUNTIF(Table2[کد سیستم],Table7[[#This Row],[کد سیستم]])</f>
        <v>1</v>
      </c>
    </row>
    <row r="844" spans="1:9" x14ac:dyDescent="0.25">
      <c r="A844" s="1">
        <v>843</v>
      </c>
      <c r="B844" s="1" t="s">
        <v>3251</v>
      </c>
      <c r="C844" s="1" t="s">
        <v>3251</v>
      </c>
      <c r="D844" s="1" t="s">
        <v>3983</v>
      </c>
      <c r="E844" s="1" t="s">
        <v>602</v>
      </c>
      <c r="F844" s="1" t="str">
        <f>VLOOKUP(Table7[[#This Row],[نام کارشناس دفتر فنی]],Table1[],3,0)</f>
        <v>کارشناس عمران،خدمات صنعتی و ترانسپورت</v>
      </c>
      <c r="G844" s="1" t="s">
        <v>63</v>
      </c>
      <c r="H844" s="1" t="str">
        <f>VLOOKUP(Table7[[#This Row],[نام شخص کارشناس نظارت]],Table1[],3,0)</f>
        <v>کارشناس عمران نظارت</v>
      </c>
      <c r="I844" s="1">
        <f>COUNTIF(Table2[کد سیستم],Table7[[#This Row],[کد سیستم]])</f>
        <v>1</v>
      </c>
    </row>
    <row r="845" spans="1:9" x14ac:dyDescent="0.25">
      <c r="A845" s="1">
        <v>844</v>
      </c>
      <c r="B845" s="1" t="s">
        <v>3253</v>
      </c>
      <c r="C845" s="1" t="s">
        <v>3253</v>
      </c>
      <c r="D845" s="1" t="s">
        <v>3983</v>
      </c>
      <c r="E845" s="1" t="s">
        <v>602</v>
      </c>
      <c r="F845" s="1" t="str">
        <f>VLOOKUP(Table7[[#This Row],[نام کارشناس دفتر فنی]],Table1[],3,0)</f>
        <v>کارشناس عمران،خدمات صنعتی و ترانسپورت</v>
      </c>
      <c r="G845" s="1" t="s">
        <v>63</v>
      </c>
      <c r="H845" s="1" t="str">
        <f>VLOOKUP(Table7[[#This Row],[نام شخص کارشناس نظارت]],Table1[],3,0)</f>
        <v>کارشناس عمران نظارت</v>
      </c>
      <c r="I845" s="1">
        <f>COUNTIF(Table2[کد سیستم],Table7[[#This Row],[کد سیستم]])</f>
        <v>1</v>
      </c>
    </row>
    <row r="846" spans="1:9" x14ac:dyDescent="0.25">
      <c r="A846" s="1">
        <v>845</v>
      </c>
      <c r="B846" s="1" t="s">
        <v>3255</v>
      </c>
      <c r="C846" s="1" t="s">
        <v>3255</v>
      </c>
      <c r="D846" s="1" t="s">
        <v>3983</v>
      </c>
      <c r="E846" s="1" t="s">
        <v>602</v>
      </c>
      <c r="F846" s="1" t="str">
        <f>VLOOKUP(Table7[[#This Row],[نام کارشناس دفتر فنی]],Table1[],3,0)</f>
        <v>کارشناس عمران،خدمات صنعتی و ترانسپورت</v>
      </c>
      <c r="G846" s="1" t="s">
        <v>63</v>
      </c>
      <c r="H846" s="1" t="str">
        <f>VLOOKUP(Table7[[#This Row],[نام شخص کارشناس نظارت]],Table1[],3,0)</f>
        <v>کارشناس عمران نظارت</v>
      </c>
      <c r="I846" s="1">
        <f>COUNTIF(Table2[کد سیستم],Table7[[#This Row],[کد سیستم]])</f>
        <v>1</v>
      </c>
    </row>
    <row r="847" spans="1:9" x14ac:dyDescent="0.25">
      <c r="A847" s="1">
        <v>846</v>
      </c>
      <c r="B847" s="1" t="s">
        <v>3257</v>
      </c>
      <c r="C847" s="1" t="s">
        <v>3257</v>
      </c>
      <c r="D847" s="1" t="s">
        <v>3983</v>
      </c>
      <c r="E847" s="1" t="s">
        <v>602</v>
      </c>
      <c r="F847" s="1" t="str">
        <f>VLOOKUP(Table7[[#This Row],[نام کارشناس دفتر فنی]],Table1[],3,0)</f>
        <v>کارشناس عمران،خدمات صنعتی و ترانسپورت</v>
      </c>
      <c r="G847" s="1" t="s">
        <v>63</v>
      </c>
      <c r="H847" s="1" t="str">
        <f>VLOOKUP(Table7[[#This Row],[نام شخص کارشناس نظارت]],Table1[],3,0)</f>
        <v>کارشناس عمران نظارت</v>
      </c>
      <c r="I847" s="1">
        <f>COUNTIF(Table2[کد سیستم],Table7[[#This Row],[کد سیستم]])</f>
        <v>1</v>
      </c>
    </row>
    <row r="848" spans="1:9" x14ac:dyDescent="0.25">
      <c r="A848" s="1">
        <v>847</v>
      </c>
      <c r="B848" s="1" t="s">
        <v>3259</v>
      </c>
      <c r="C848" s="1" t="s">
        <v>3260</v>
      </c>
      <c r="D848" s="1" t="s">
        <v>3983</v>
      </c>
      <c r="E848" s="1" t="s">
        <v>602</v>
      </c>
      <c r="F848" s="1" t="str">
        <f>VLOOKUP(Table7[[#This Row],[نام کارشناس دفتر فنی]],Table1[],3,0)</f>
        <v>کارشناس عمران،خدمات صنعتی و ترانسپورت</v>
      </c>
      <c r="G848" s="1" t="s">
        <v>63</v>
      </c>
      <c r="H848" s="1" t="str">
        <f>VLOOKUP(Table7[[#This Row],[نام شخص کارشناس نظارت]],Table1[],3,0)</f>
        <v>کارشناس عمران نظارت</v>
      </c>
      <c r="I848" s="1">
        <f>COUNTIF(Table2[کد سیستم],Table7[[#This Row],[کد سیستم]])</f>
        <v>1</v>
      </c>
    </row>
    <row r="849" spans="1:9" x14ac:dyDescent="0.25">
      <c r="A849" s="1">
        <v>848</v>
      </c>
      <c r="B849" s="1" t="s">
        <v>3262</v>
      </c>
      <c r="C849" s="1" t="s">
        <v>3263</v>
      </c>
      <c r="D849" s="1" t="s">
        <v>3983</v>
      </c>
      <c r="E849" s="1" t="s">
        <v>602</v>
      </c>
      <c r="F849" s="1" t="str">
        <f>VLOOKUP(Table7[[#This Row],[نام کارشناس دفتر فنی]],Table1[],3,0)</f>
        <v>کارشناس عمران،خدمات صنعتی و ترانسپورت</v>
      </c>
      <c r="G849" s="1" t="s">
        <v>63</v>
      </c>
      <c r="H849" s="1" t="str">
        <f>VLOOKUP(Table7[[#This Row],[نام شخص کارشناس نظارت]],Table1[],3,0)</f>
        <v>کارشناس عمران نظارت</v>
      </c>
      <c r="I849" s="1">
        <f>COUNTIF(Table2[کد سیستم],Table7[[#This Row],[کد سیستم]])</f>
        <v>1</v>
      </c>
    </row>
    <row r="850" spans="1:9" x14ac:dyDescent="0.25">
      <c r="A850" s="1">
        <v>849</v>
      </c>
      <c r="B850" s="1" t="s">
        <v>3265</v>
      </c>
      <c r="C850" s="1" t="s">
        <v>3265</v>
      </c>
      <c r="D850" s="1" t="s">
        <v>3983</v>
      </c>
      <c r="E850" s="1" t="s">
        <v>602</v>
      </c>
      <c r="F850" s="1" t="str">
        <f>VLOOKUP(Table7[[#This Row],[نام کارشناس دفتر فنی]],Table1[],3,0)</f>
        <v>کارشناس عمران،خدمات صنعتی و ترانسپورت</v>
      </c>
      <c r="G850" s="1" t="s">
        <v>63</v>
      </c>
      <c r="H850" s="1" t="str">
        <f>VLOOKUP(Table7[[#This Row],[نام شخص کارشناس نظارت]],Table1[],3,0)</f>
        <v>کارشناس عمران نظارت</v>
      </c>
      <c r="I850" s="1">
        <f>COUNTIF(Table2[کد سیستم],Table7[[#This Row],[کد سیستم]])</f>
        <v>1</v>
      </c>
    </row>
    <row r="851" spans="1:9" x14ac:dyDescent="0.25">
      <c r="A851" s="1">
        <v>850</v>
      </c>
      <c r="B851" s="1" t="s">
        <v>3267</v>
      </c>
      <c r="C851" s="1" t="s">
        <v>3267</v>
      </c>
      <c r="D851" s="1" t="s">
        <v>3983</v>
      </c>
      <c r="E851" s="1" t="s">
        <v>602</v>
      </c>
      <c r="F851" s="1" t="str">
        <f>VLOOKUP(Table7[[#This Row],[نام کارشناس دفتر فنی]],Table1[],3,0)</f>
        <v>کارشناس عمران،خدمات صنعتی و ترانسپورت</v>
      </c>
      <c r="G851" s="1" t="s">
        <v>63</v>
      </c>
      <c r="H851" s="1" t="str">
        <f>VLOOKUP(Table7[[#This Row],[نام شخص کارشناس نظارت]],Table1[],3,0)</f>
        <v>کارشناس عمران نظارت</v>
      </c>
      <c r="I851" s="1">
        <f>COUNTIF(Table2[کد سیستم],Table7[[#This Row],[کد سیستم]])</f>
        <v>1</v>
      </c>
    </row>
    <row r="852" spans="1:9" x14ac:dyDescent="0.25">
      <c r="A852" s="1">
        <v>851</v>
      </c>
      <c r="B852" s="1" t="s">
        <v>3269</v>
      </c>
      <c r="C852" s="1" t="s">
        <v>3269</v>
      </c>
      <c r="D852" s="1" t="s">
        <v>3983</v>
      </c>
      <c r="E852" s="1" t="s">
        <v>602</v>
      </c>
      <c r="F852" s="1" t="str">
        <f>VLOOKUP(Table7[[#This Row],[نام کارشناس دفتر فنی]],Table1[],3,0)</f>
        <v>کارشناس عمران،خدمات صنعتی و ترانسپورت</v>
      </c>
      <c r="G852" s="1" t="s">
        <v>63</v>
      </c>
      <c r="H852" s="1" t="str">
        <f>VLOOKUP(Table7[[#This Row],[نام شخص کارشناس نظارت]],Table1[],3,0)</f>
        <v>کارشناس عمران نظارت</v>
      </c>
      <c r="I852" s="1">
        <f>COUNTIF(Table2[کد سیستم],Table7[[#This Row],[کد سیستم]])</f>
        <v>1</v>
      </c>
    </row>
    <row r="853" spans="1:9" x14ac:dyDescent="0.25">
      <c r="A853" s="1">
        <v>852</v>
      </c>
      <c r="B853" s="1" t="s">
        <v>3271</v>
      </c>
      <c r="C853" s="1" t="s">
        <v>3271</v>
      </c>
      <c r="D853" s="1" t="s">
        <v>3983</v>
      </c>
      <c r="E853" s="1" t="s">
        <v>602</v>
      </c>
      <c r="F853" s="1" t="str">
        <f>VLOOKUP(Table7[[#This Row],[نام کارشناس دفتر فنی]],Table1[],3,0)</f>
        <v>کارشناس عمران،خدمات صنعتی و ترانسپورت</v>
      </c>
      <c r="G853" s="1" t="s">
        <v>63</v>
      </c>
      <c r="H853" s="1" t="str">
        <f>VLOOKUP(Table7[[#This Row],[نام شخص کارشناس نظارت]],Table1[],3,0)</f>
        <v>کارشناس عمران نظارت</v>
      </c>
      <c r="I853" s="1">
        <f>COUNTIF(Table2[کد سیستم],Table7[[#This Row],[کد سیستم]])</f>
        <v>1</v>
      </c>
    </row>
    <row r="854" spans="1:9" x14ac:dyDescent="0.25">
      <c r="A854" s="1">
        <v>853</v>
      </c>
      <c r="B854" s="1" t="s">
        <v>3273</v>
      </c>
      <c r="C854" s="1" t="s">
        <v>3273</v>
      </c>
      <c r="D854" s="1" t="s">
        <v>3983</v>
      </c>
      <c r="E854" s="1" t="s">
        <v>602</v>
      </c>
      <c r="F854" s="1" t="str">
        <f>VLOOKUP(Table7[[#This Row],[نام کارشناس دفتر فنی]],Table1[],3,0)</f>
        <v>کارشناس عمران،خدمات صنعتی و ترانسپورت</v>
      </c>
      <c r="G854" s="1" t="s">
        <v>63</v>
      </c>
      <c r="H854" s="1" t="str">
        <f>VLOOKUP(Table7[[#This Row],[نام شخص کارشناس نظارت]],Table1[],3,0)</f>
        <v>کارشناس عمران نظارت</v>
      </c>
      <c r="I854" s="1">
        <f>COUNTIF(Table2[کد سیستم],Table7[[#This Row],[کد سیستم]])</f>
        <v>1</v>
      </c>
    </row>
    <row r="855" spans="1:9" x14ac:dyDescent="0.25">
      <c r="A855" s="1">
        <v>854</v>
      </c>
      <c r="B855" s="1" t="s">
        <v>3275</v>
      </c>
      <c r="C855" s="1" t="s">
        <v>3275</v>
      </c>
      <c r="D855" s="1" t="s">
        <v>3983</v>
      </c>
      <c r="E855" s="1" t="s">
        <v>602</v>
      </c>
      <c r="F855" s="1" t="str">
        <f>VLOOKUP(Table7[[#This Row],[نام کارشناس دفتر فنی]],Table1[],3,0)</f>
        <v>کارشناس عمران،خدمات صنعتی و ترانسپورت</v>
      </c>
      <c r="G855" s="1" t="s">
        <v>63</v>
      </c>
      <c r="H855" s="1" t="str">
        <f>VLOOKUP(Table7[[#This Row],[نام شخص کارشناس نظارت]],Table1[],3,0)</f>
        <v>کارشناس عمران نظارت</v>
      </c>
      <c r="I855" s="1">
        <f>COUNTIF(Table2[کد سیستم],Table7[[#This Row],[کد سیستم]])</f>
        <v>1</v>
      </c>
    </row>
    <row r="856" spans="1:9" x14ac:dyDescent="0.25">
      <c r="A856" s="1">
        <v>855</v>
      </c>
      <c r="B856" s="1" t="s">
        <v>3277</v>
      </c>
      <c r="C856" s="1" t="s">
        <v>3277</v>
      </c>
      <c r="D856" s="1" t="s">
        <v>3983</v>
      </c>
      <c r="E856" s="1" t="s">
        <v>602</v>
      </c>
      <c r="F856" s="1" t="str">
        <f>VLOOKUP(Table7[[#This Row],[نام کارشناس دفتر فنی]],Table1[],3,0)</f>
        <v>کارشناس عمران،خدمات صنعتی و ترانسپورت</v>
      </c>
      <c r="G856" s="1" t="s">
        <v>63</v>
      </c>
      <c r="H856" s="1" t="str">
        <f>VLOOKUP(Table7[[#This Row],[نام شخص کارشناس نظارت]],Table1[],3,0)</f>
        <v>کارشناس عمران نظارت</v>
      </c>
      <c r="I856" s="1">
        <f>COUNTIF(Table2[کد سیستم],Table7[[#This Row],[کد سیستم]])</f>
        <v>1</v>
      </c>
    </row>
    <row r="857" spans="1:9" x14ac:dyDescent="0.25">
      <c r="A857" s="1">
        <v>856</v>
      </c>
      <c r="B857" s="1" t="s">
        <v>3279</v>
      </c>
      <c r="C857" s="1" t="s">
        <v>3279</v>
      </c>
      <c r="D857" s="1" t="s">
        <v>3983</v>
      </c>
      <c r="E857" s="1" t="s">
        <v>602</v>
      </c>
      <c r="F857" s="1" t="str">
        <f>VLOOKUP(Table7[[#This Row],[نام کارشناس دفتر فنی]],Table1[],3,0)</f>
        <v>کارشناس عمران،خدمات صنعتی و ترانسپورت</v>
      </c>
      <c r="G857" s="1" t="s">
        <v>63</v>
      </c>
      <c r="H857" s="1" t="str">
        <f>VLOOKUP(Table7[[#This Row],[نام شخص کارشناس نظارت]],Table1[],3,0)</f>
        <v>کارشناس عمران نظارت</v>
      </c>
      <c r="I857" s="1">
        <f>COUNTIF(Table2[کد سیستم],Table7[[#This Row],[کد سیستم]])</f>
        <v>1</v>
      </c>
    </row>
    <row r="858" spans="1:9" x14ac:dyDescent="0.25">
      <c r="A858" s="1">
        <v>857</v>
      </c>
      <c r="B858" s="1" t="s">
        <v>3281</v>
      </c>
      <c r="C858" s="1" t="s">
        <v>3281</v>
      </c>
      <c r="D858" s="1" t="s">
        <v>3983</v>
      </c>
      <c r="E858" s="1" t="s">
        <v>602</v>
      </c>
      <c r="F858" s="1" t="str">
        <f>VLOOKUP(Table7[[#This Row],[نام کارشناس دفتر فنی]],Table1[],3,0)</f>
        <v>کارشناس عمران،خدمات صنعتی و ترانسپورت</v>
      </c>
      <c r="G858" s="1" t="s">
        <v>63</v>
      </c>
      <c r="H858" s="1" t="str">
        <f>VLOOKUP(Table7[[#This Row],[نام شخص کارشناس نظارت]],Table1[],3,0)</f>
        <v>کارشناس عمران نظارت</v>
      </c>
      <c r="I858" s="1">
        <f>COUNTIF(Table2[کد سیستم],Table7[[#This Row],[کد سیستم]])</f>
        <v>1</v>
      </c>
    </row>
    <row r="859" spans="1:9" x14ac:dyDescent="0.25">
      <c r="A859" s="1">
        <v>858</v>
      </c>
      <c r="B859" s="1" t="s">
        <v>3283</v>
      </c>
      <c r="C859" s="1" t="s">
        <v>3283</v>
      </c>
      <c r="D859" s="1" t="s">
        <v>3983</v>
      </c>
      <c r="E859" s="1" t="s">
        <v>602</v>
      </c>
      <c r="F859" s="1" t="str">
        <f>VLOOKUP(Table7[[#This Row],[نام کارشناس دفتر فنی]],Table1[],3,0)</f>
        <v>کارشناس عمران،خدمات صنعتی و ترانسپورت</v>
      </c>
      <c r="G859" s="1" t="s">
        <v>63</v>
      </c>
      <c r="H859" s="1" t="str">
        <f>VLOOKUP(Table7[[#This Row],[نام شخص کارشناس نظارت]],Table1[],3,0)</f>
        <v>کارشناس عمران نظارت</v>
      </c>
      <c r="I859" s="1">
        <f>COUNTIF(Table2[کد سیستم],Table7[[#This Row],[کد سیستم]])</f>
        <v>1</v>
      </c>
    </row>
    <row r="860" spans="1:9" x14ac:dyDescent="0.25">
      <c r="A860" s="1">
        <v>859</v>
      </c>
      <c r="B860" s="1" t="s">
        <v>3285</v>
      </c>
      <c r="C860" s="1" t="s">
        <v>3285</v>
      </c>
      <c r="D860" s="1" t="s">
        <v>3983</v>
      </c>
      <c r="E860" s="1" t="s">
        <v>602</v>
      </c>
      <c r="F860" s="1" t="str">
        <f>VLOOKUP(Table7[[#This Row],[نام کارشناس دفتر فنی]],Table1[],3,0)</f>
        <v>کارشناس عمران،خدمات صنعتی و ترانسپورت</v>
      </c>
      <c r="G860" s="1" t="s">
        <v>63</v>
      </c>
      <c r="H860" s="1" t="str">
        <f>VLOOKUP(Table7[[#This Row],[نام شخص کارشناس نظارت]],Table1[],3,0)</f>
        <v>کارشناس عمران نظارت</v>
      </c>
      <c r="I860" s="1">
        <f>COUNTIF(Table2[کد سیستم],Table7[[#This Row],[کد سیستم]])</f>
        <v>1</v>
      </c>
    </row>
    <row r="861" spans="1:9" x14ac:dyDescent="0.25">
      <c r="A861" s="1">
        <v>860</v>
      </c>
      <c r="B861" s="1" t="s">
        <v>3287</v>
      </c>
      <c r="C861" s="1" t="s">
        <v>3287</v>
      </c>
      <c r="D861" s="1" t="s">
        <v>3983</v>
      </c>
      <c r="E861" s="1" t="s">
        <v>602</v>
      </c>
      <c r="F861" s="1" t="str">
        <f>VLOOKUP(Table7[[#This Row],[نام کارشناس دفتر فنی]],Table1[],3,0)</f>
        <v>کارشناس عمران،خدمات صنعتی و ترانسپورت</v>
      </c>
      <c r="G861" s="1" t="s">
        <v>63</v>
      </c>
      <c r="H861" s="1" t="str">
        <f>VLOOKUP(Table7[[#This Row],[نام شخص کارشناس نظارت]],Table1[],3,0)</f>
        <v>کارشناس عمران نظارت</v>
      </c>
      <c r="I861" s="1">
        <f>COUNTIF(Table2[کد سیستم],Table7[[#This Row],[کد سیستم]])</f>
        <v>1</v>
      </c>
    </row>
    <row r="862" spans="1:9" x14ac:dyDescent="0.25">
      <c r="A862" s="1">
        <v>861</v>
      </c>
      <c r="B862" s="1" t="s">
        <v>3289</v>
      </c>
      <c r="C862" s="1" t="s">
        <v>3289</v>
      </c>
      <c r="D862" s="1" t="s">
        <v>3983</v>
      </c>
      <c r="E862" s="1" t="s">
        <v>602</v>
      </c>
      <c r="F862" s="1" t="str">
        <f>VLOOKUP(Table7[[#This Row],[نام کارشناس دفتر فنی]],Table1[],3,0)</f>
        <v>کارشناس عمران،خدمات صنعتی و ترانسپورت</v>
      </c>
      <c r="G862" s="1" t="s">
        <v>63</v>
      </c>
      <c r="H862" s="1" t="str">
        <f>VLOOKUP(Table7[[#This Row],[نام شخص کارشناس نظارت]],Table1[],3,0)</f>
        <v>کارشناس عمران نظارت</v>
      </c>
      <c r="I862" s="1">
        <f>COUNTIF(Table2[کد سیستم],Table7[[#This Row],[کد سیستم]])</f>
        <v>1</v>
      </c>
    </row>
    <row r="863" spans="1:9" x14ac:dyDescent="0.25">
      <c r="A863" s="1">
        <v>862</v>
      </c>
      <c r="B863" s="1" t="s">
        <v>3291</v>
      </c>
      <c r="C863" s="1" t="s">
        <v>3291</v>
      </c>
      <c r="D863" s="1" t="s">
        <v>3983</v>
      </c>
      <c r="E863" s="1" t="s">
        <v>602</v>
      </c>
      <c r="F863" s="1" t="str">
        <f>VLOOKUP(Table7[[#This Row],[نام کارشناس دفتر فنی]],Table1[],3,0)</f>
        <v>کارشناس عمران،خدمات صنعتی و ترانسپورت</v>
      </c>
      <c r="G863" s="1" t="s">
        <v>63</v>
      </c>
      <c r="H863" s="1" t="str">
        <f>VLOOKUP(Table7[[#This Row],[نام شخص کارشناس نظارت]],Table1[],3,0)</f>
        <v>کارشناس عمران نظارت</v>
      </c>
      <c r="I863" s="1">
        <f>COUNTIF(Table2[کد سیستم],Table7[[#This Row],[کد سیستم]])</f>
        <v>1</v>
      </c>
    </row>
    <row r="864" spans="1:9" x14ac:dyDescent="0.25">
      <c r="A864" s="1">
        <v>863</v>
      </c>
      <c r="B864" s="1" t="s">
        <v>3293</v>
      </c>
      <c r="C864" s="1" t="s">
        <v>3293</v>
      </c>
      <c r="D864" s="1" t="s">
        <v>3983</v>
      </c>
      <c r="E864" s="1" t="s">
        <v>602</v>
      </c>
      <c r="F864" s="1" t="str">
        <f>VLOOKUP(Table7[[#This Row],[نام کارشناس دفتر فنی]],Table1[],3,0)</f>
        <v>کارشناس عمران،خدمات صنعتی و ترانسپورت</v>
      </c>
      <c r="G864" s="1" t="s">
        <v>63</v>
      </c>
      <c r="H864" s="1" t="str">
        <f>VLOOKUP(Table7[[#This Row],[نام شخص کارشناس نظارت]],Table1[],3,0)</f>
        <v>کارشناس عمران نظارت</v>
      </c>
      <c r="I864" s="1">
        <f>COUNTIF(Table2[کد سیستم],Table7[[#This Row],[کد سیستم]])</f>
        <v>1</v>
      </c>
    </row>
    <row r="865" spans="1:9" x14ac:dyDescent="0.25">
      <c r="A865" s="1">
        <v>864</v>
      </c>
      <c r="B865" s="1" t="s">
        <v>3295</v>
      </c>
      <c r="C865" s="1" t="s">
        <v>3295</v>
      </c>
      <c r="D865" s="1" t="s">
        <v>3983</v>
      </c>
      <c r="E865" s="1" t="s">
        <v>602</v>
      </c>
      <c r="F865" s="1" t="str">
        <f>VLOOKUP(Table7[[#This Row],[نام کارشناس دفتر فنی]],Table1[],3,0)</f>
        <v>کارشناس عمران،خدمات صنعتی و ترانسپورت</v>
      </c>
      <c r="G865" s="1" t="s">
        <v>63</v>
      </c>
      <c r="H865" s="1" t="str">
        <f>VLOOKUP(Table7[[#This Row],[نام شخص کارشناس نظارت]],Table1[],3,0)</f>
        <v>کارشناس عمران نظارت</v>
      </c>
      <c r="I865" s="1">
        <f>COUNTIF(Table2[کد سیستم],Table7[[#This Row],[کد سیستم]])</f>
        <v>1</v>
      </c>
    </row>
    <row r="866" spans="1:9" x14ac:dyDescent="0.25">
      <c r="A866" s="1">
        <v>865</v>
      </c>
      <c r="B866" s="1" t="s">
        <v>3297</v>
      </c>
      <c r="C866" s="1" t="s">
        <v>3297</v>
      </c>
      <c r="D866" s="1" t="s">
        <v>3983</v>
      </c>
      <c r="E866" s="1" t="s">
        <v>602</v>
      </c>
      <c r="F866" s="1" t="str">
        <f>VLOOKUP(Table7[[#This Row],[نام کارشناس دفتر فنی]],Table1[],3,0)</f>
        <v>کارشناس عمران،خدمات صنعتی و ترانسپورت</v>
      </c>
      <c r="G866" s="1" t="s">
        <v>63</v>
      </c>
      <c r="H866" s="1" t="str">
        <f>VLOOKUP(Table7[[#This Row],[نام شخص کارشناس نظارت]],Table1[],3,0)</f>
        <v>کارشناس عمران نظارت</v>
      </c>
      <c r="I866" s="1">
        <f>COUNTIF(Table2[کد سیستم],Table7[[#This Row],[کد سیستم]])</f>
        <v>1</v>
      </c>
    </row>
    <row r="867" spans="1:9" x14ac:dyDescent="0.25">
      <c r="A867" s="1">
        <v>866</v>
      </c>
      <c r="B867" s="1" t="s">
        <v>3299</v>
      </c>
      <c r="C867" s="1" t="s">
        <v>3299</v>
      </c>
      <c r="D867" s="1" t="s">
        <v>3983</v>
      </c>
      <c r="E867" s="1" t="s">
        <v>602</v>
      </c>
      <c r="F867" s="1" t="str">
        <f>VLOOKUP(Table7[[#This Row],[نام کارشناس دفتر فنی]],Table1[],3,0)</f>
        <v>کارشناس عمران،خدمات صنعتی و ترانسپورت</v>
      </c>
      <c r="G867" s="1" t="s">
        <v>63</v>
      </c>
      <c r="H867" s="1" t="str">
        <f>VLOOKUP(Table7[[#This Row],[نام شخص کارشناس نظارت]],Table1[],3,0)</f>
        <v>کارشناس عمران نظارت</v>
      </c>
      <c r="I867" s="1">
        <f>COUNTIF(Table2[کد سیستم],Table7[[#This Row],[کد سیستم]])</f>
        <v>1</v>
      </c>
    </row>
    <row r="868" spans="1:9" x14ac:dyDescent="0.25">
      <c r="A868" s="1">
        <v>867</v>
      </c>
      <c r="B868" s="1" t="s">
        <v>3301</v>
      </c>
      <c r="C868" s="1" t="s">
        <v>3301</v>
      </c>
      <c r="D868" s="1" t="s">
        <v>3983</v>
      </c>
      <c r="E868" s="1" t="s">
        <v>602</v>
      </c>
      <c r="F868" s="1" t="str">
        <f>VLOOKUP(Table7[[#This Row],[نام کارشناس دفتر فنی]],Table1[],3,0)</f>
        <v>کارشناس عمران،خدمات صنعتی و ترانسپورت</v>
      </c>
      <c r="G868" s="1" t="s">
        <v>63</v>
      </c>
      <c r="H868" s="1" t="str">
        <f>VLOOKUP(Table7[[#This Row],[نام شخص کارشناس نظارت]],Table1[],3,0)</f>
        <v>کارشناس عمران نظارت</v>
      </c>
      <c r="I868" s="1">
        <f>COUNTIF(Table2[کد سیستم],Table7[[#This Row],[کد سیستم]])</f>
        <v>1</v>
      </c>
    </row>
    <row r="869" spans="1:9" x14ac:dyDescent="0.25">
      <c r="A869" s="1">
        <v>868</v>
      </c>
      <c r="B869" s="1" t="s">
        <v>3303</v>
      </c>
      <c r="C869" s="1" t="s">
        <v>3303</v>
      </c>
      <c r="D869" s="1" t="s">
        <v>3983</v>
      </c>
      <c r="E869" s="1" t="s">
        <v>602</v>
      </c>
      <c r="F869" s="1" t="str">
        <f>VLOOKUP(Table7[[#This Row],[نام کارشناس دفتر فنی]],Table1[],3,0)</f>
        <v>کارشناس عمران،خدمات صنعتی و ترانسپورت</v>
      </c>
      <c r="G869" s="1" t="s">
        <v>63</v>
      </c>
      <c r="H869" s="1" t="str">
        <f>VLOOKUP(Table7[[#This Row],[نام شخص کارشناس نظارت]],Table1[],3,0)</f>
        <v>کارشناس عمران نظارت</v>
      </c>
      <c r="I869" s="1">
        <f>COUNTIF(Table2[کد سیستم],Table7[[#This Row],[کد سیستم]])</f>
        <v>1</v>
      </c>
    </row>
    <row r="870" spans="1:9" x14ac:dyDescent="0.25">
      <c r="A870" s="1">
        <v>869</v>
      </c>
      <c r="B870" s="1" t="s">
        <v>3305</v>
      </c>
      <c r="C870" s="1" t="s">
        <v>3305</v>
      </c>
      <c r="D870" s="1" t="s">
        <v>3983</v>
      </c>
      <c r="E870" s="1" t="s">
        <v>602</v>
      </c>
      <c r="F870" s="1" t="str">
        <f>VLOOKUP(Table7[[#This Row],[نام کارشناس دفتر فنی]],Table1[],3,0)</f>
        <v>کارشناس عمران،خدمات صنعتی و ترانسپورت</v>
      </c>
      <c r="G870" s="1" t="s">
        <v>63</v>
      </c>
      <c r="H870" s="1" t="str">
        <f>VLOOKUP(Table7[[#This Row],[نام شخص کارشناس نظارت]],Table1[],3,0)</f>
        <v>کارشناس عمران نظارت</v>
      </c>
      <c r="I870" s="1">
        <f>COUNTIF(Table2[کد سیستم],Table7[[#This Row],[کد سیستم]])</f>
        <v>1</v>
      </c>
    </row>
    <row r="871" spans="1:9" x14ac:dyDescent="0.25">
      <c r="A871" s="1">
        <v>870</v>
      </c>
      <c r="B871" s="1" t="s">
        <v>3307</v>
      </c>
      <c r="C871" s="1" t="s">
        <v>3307</v>
      </c>
      <c r="D871" s="1" t="s">
        <v>3983</v>
      </c>
      <c r="E871" s="1" t="s">
        <v>602</v>
      </c>
      <c r="F871" s="1" t="str">
        <f>VLOOKUP(Table7[[#This Row],[نام کارشناس دفتر فنی]],Table1[],3,0)</f>
        <v>کارشناس عمران،خدمات صنعتی و ترانسپورت</v>
      </c>
      <c r="G871" s="1" t="s">
        <v>63</v>
      </c>
      <c r="H871" s="1" t="str">
        <f>VLOOKUP(Table7[[#This Row],[نام شخص کارشناس نظارت]],Table1[],3,0)</f>
        <v>کارشناس عمران نظارت</v>
      </c>
      <c r="I871" s="1">
        <f>COUNTIF(Table2[کد سیستم],Table7[[#This Row],[کد سیستم]])</f>
        <v>1</v>
      </c>
    </row>
    <row r="872" spans="1:9" x14ac:dyDescent="0.25">
      <c r="A872" s="1">
        <v>871</v>
      </c>
      <c r="B872" s="1" t="s">
        <v>3309</v>
      </c>
      <c r="C872" s="1" t="s">
        <v>3309</v>
      </c>
      <c r="D872" s="1" t="s">
        <v>3983</v>
      </c>
      <c r="E872" s="1" t="s">
        <v>602</v>
      </c>
      <c r="F872" s="1" t="str">
        <f>VLOOKUP(Table7[[#This Row],[نام کارشناس دفتر فنی]],Table1[],3,0)</f>
        <v>کارشناس عمران،خدمات صنعتی و ترانسپورت</v>
      </c>
      <c r="G872" s="1" t="s">
        <v>63</v>
      </c>
      <c r="H872" s="1" t="str">
        <f>VLOOKUP(Table7[[#This Row],[نام شخص کارشناس نظارت]],Table1[],3,0)</f>
        <v>کارشناس عمران نظارت</v>
      </c>
      <c r="I872" s="1">
        <f>COUNTIF(Table2[کد سیستم],Table7[[#This Row],[کد سیستم]])</f>
        <v>1</v>
      </c>
    </row>
    <row r="873" spans="1:9" x14ac:dyDescent="0.25">
      <c r="A873" s="1">
        <v>872</v>
      </c>
      <c r="B873" s="1" t="s">
        <v>3311</v>
      </c>
      <c r="C873" s="1" t="s">
        <v>3311</v>
      </c>
      <c r="D873" s="1" t="s">
        <v>3983</v>
      </c>
      <c r="E873" s="1" t="s">
        <v>602</v>
      </c>
      <c r="F873" s="1" t="str">
        <f>VLOOKUP(Table7[[#This Row],[نام کارشناس دفتر فنی]],Table1[],3,0)</f>
        <v>کارشناس عمران،خدمات صنعتی و ترانسپورت</v>
      </c>
      <c r="G873" s="1" t="s">
        <v>63</v>
      </c>
      <c r="H873" s="1" t="str">
        <f>VLOOKUP(Table7[[#This Row],[نام شخص کارشناس نظارت]],Table1[],3,0)</f>
        <v>کارشناس عمران نظارت</v>
      </c>
      <c r="I873" s="1">
        <f>COUNTIF(Table2[کد سیستم],Table7[[#This Row],[کد سیستم]])</f>
        <v>1</v>
      </c>
    </row>
    <row r="874" spans="1:9" x14ac:dyDescent="0.25">
      <c r="A874" s="1">
        <v>873</v>
      </c>
      <c r="B874" s="1" t="s">
        <v>3313</v>
      </c>
      <c r="C874" s="1" t="s">
        <v>3313</v>
      </c>
      <c r="D874" s="1" t="s">
        <v>3983</v>
      </c>
      <c r="E874" s="1" t="s">
        <v>602</v>
      </c>
      <c r="F874" s="1" t="str">
        <f>VLOOKUP(Table7[[#This Row],[نام کارشناس دفتر فنی]],Table1[],3,0)</f>
        <v>کارشناس عمران،خدمات صنعتی و ترانسپورت</v>
      </c>
      <c r="G874" s="1" t="s">
        <v>63</v>
      </c>
      <c r="H874" s="1" t="str">
        <f>VLOOKUP(Table7[[#This Row],[نام شخص کارشناس نظارت]],Table1[],3,0)</f>
        <v>کارشناس عمران نظارت</v>
      </c>
      <c r="I874" s="1">
        <f>COUNTIF(Table2[کد سیستم],Table7[[#This Row],[کد سیستم]])</f>
        <v>1</v>
      </c>
    </row>
    <row r="875" spans="1:9" x14ac:dyDescent="0.25">
      <c r="A875" s="1">
        <v>874</v>
      </c>
      <c r="B875" s="1" t="s">
        <v>3315</v>
      </c>
      <c r="C875" s="1" t="s">
        <v>3315</v>
      </c>
      <c r="D875" s="1" t="s">
        <v>3983</v>
      </c>
      <c r="E875" s="1" t="s">
        <v>602</v>
      </c>
      <c r="F875" s="1" t="str">
        <f>VLOOKUP(Table7[[#This Row],[نام کارشناس دفتر فنی]],Table1[],3,0)</f>
        <v>کارشناس عمران،خدمات صنعتی و ترانسپورت</v>
      </c>
      <c r="G875" s="1" t="s">
        <v>63</v>
      </c>
      <c r="H875" s="1" t="str">
        <f>VLOOKUP(Table7[[#This Row],[نام شخص کارشناس نظارت]],Table1[],3,0)</f>
        <v>کارشناس عمران نظارت</v>
      </c>
      <c r="I875" s="1">
        <f>COUNTIF(Table2[کد سیستم],Table7[[#This Row],[کد سیستم]])</f>
        <v>1</v>
      </c>
    </row>
    <row r="876" spans="1:9" x14ac:dyDescent="0.25">
      <c r="A876" s="1">
        <v>875</v>
      </c>
      <c r="B876" s="1" t="s">
        <v>3317</v>
      </c>
      <c r="C876" s="1" t="s">
        <v>3317</v>
      </c>
      <c r="D876" s="1" t="s">
        <v>3983</v>
      </c>
      <c r="E876" s="1" t="s">
        <v>602</v>
      </c>
      <c r="F876" s="1" t="str">
        <f>VLOOKUP(Table7[[#This Row],[نام کارشناس دفتر فنی]],Table1[],3,0)</f>
        <v>کارشناس عمران،خدمات صنعتی و ترانسپورت</v>
      </c>
      <c r="G876" s="1" t="s">
        <v>63</v>
      </c>
      <c r="H876" s="1" t="str">
        <f>VLOOKUP(Table7[[#This Row],[نام شخص کارشناس نظارت]],Table1[],3,0)</f>
        <v>کارشناس عمران نظارت</v>
      </c>
      <c r="I876" s="1">
        <f>COUNTIF(Table2[کد سیستم],Table7[[#This Row],[کد سیستم]])</f>
        <v>1</v>
      </c>
    </row>
    <row r="877" spans="1:9" x14ac:dyDescent="0.25">
      <c r="A877" s="1">
        <v>876</v>
      </c>
      <c r="B877" s="1" t="s">
        <v>3319</v>
      </c>
      <c r="C877" s="1" t="s">
        <v>3320</v>
      </c>
      <c r="D877" s="1" t="s">
        <v>3983</v>
      </c>
      <c r="E877" s="1" t="s">
        <v>602</v>
      </c>
      <c r="F877" s="1" t="str">
        <f>VLOOKUP(Table7[[#This Row],[نام کارشناس دفتر فنی]],Table1[],3,0)</f>
        <v>کارشناس عمران،خدمات صنعتی و ترانسپورت</v>
      </c>
      <c r="G877" s="1" t="s">
        <v>63</v>
      </c>
      <c r="H877" s="1" t="str">
        <f>VLOOKUP(Table7[[#This Row],[نام شخص کارشناس نظارت]],Table1[],3,0)</f>
        <v>کارشناس عمران نظارت</v>
      </c>
      <c r="I877" s="1">
        <f>COUNTIF(Table2[کد سیستم],Table7[[#This Row],[کد سیستم]])</f>
        <v>1</v>
      </c>
    </row>
    <row r="878" spans="1:9" x14ac:dyDescent="0.25">
      <c r="A878" s="1">
        <v>877</v>
      </c>
      <c r="B878" s="1" t="s">
        <v>3322</v>
      </c>
      <c r="C878" s="1" t="s">
        <v>3322</v>
      </c>
      <c r="D878" s="1" t="s">
        <v>3983</v>
      </c>
      <c r="E878" s="1" t="s">
        <v>602</v>
      </c>
      <c r="F878" s="1" t="str">
        <f>VLOOKUP(Table7[[#This Row],[نام کارشناس دفتر فنی]],Table1[],3,0)</f>
        <v>کارشناس عمران،خدمات صنعتی و ترانسپورت</v>
      </c>
      <c r="G878" s="1" t="s">
        <v>63</v>
      </c>
      <c r="H878" s="1" t="str">
        <f>VLOOKUP(Table7[[#This Row],[نام شخص کارشناس نظارت]],Table1[],3,0)</f>
        <v>کارشناس عمران نظارت</v>
      </c>
      <c r="I878" s="1">
        <f>COUNTIF(Table2[کد سیستم],Table7[[#This Row],[کد سیستم]])</f>
        <v>1</v>
      </c>
    </row>
    <row r="879" spans="1:9" x14ac:dyDescent="0.25">
      <c r="A879" s="1">
        <v>878</v>
      </c>
      <c r="B879" s="1" t="s">
        <v>3324</v>
      </c>
      <c r="C879" s="1" t="s">
        <v>3324</v>
      </c>
      <c r="D879" s="1" t="s">
        <v>3983</v>
      </c>
      <c r="E879" s="1" t="s">
        <v>602</v>
      </c>
      <c r="F879" s="1" t="str">
        <f>VLOOKUP(Table7[[#This Row],[نام کارشناس دفتر فنی]],Table1[],3,0)</f>
        <v>کارشناس عمران،خدمات صنعتی و ترانسپورت</v>
      </c>
      <c r="G879" s="1" t="s">
        <v>63</v>
      </c>
      <c r="H879" s="1" t="str">
        <f>VLOOKUP(Table7[[#This Row],[نام شخص کارشناس نظارت]],Table1[],3,0)</f>
        <v>کارشناس عمران نظارت</v>
      </c>
      <c r="I879" s="1">
        <f>COUNTIF(Table2[کد سیستم],Table7[[#This Row],[کد سیستم]])</f>
        <v>1</v>
      </c>
    </row>
    <row r="880" spans="1:9" x14ac:dyDescent="0.25">
      <c r="A880" s="1">
        <v>879</v>
      </c>
      <c r="B880" s="1" t="s">
        <v>3326</v>
      </c>
      <c r="C880" s="1" t="s">
        <v>3326</v>
      </c>
      <c r="D880" s="1" t="s">
        <v>3983</v>
      </c>
      <c r="E880" s="1" t="s">
        <v>602</v>
      </c>
      <c r="F880" s="1" t="str">
        <f>VLOOKUP(Table7[[#This Row],[نام کارشناس دفتر فنی]],Table1[],3,0)</f>
        <v>کارشناس عمران،خدمات صنعتی و ترانسپورت</v>
      </c>
      <c r="G880" s="1" t="s">
        <v>63</v>
      </c>
      <c r="H880" s="1" t="str">
        <f>VLOOKUP(Table7[[#This Row],[نام شخص کارشناس نظارت]],Table1[],3,0)</f>
        <v>کارشناس عمران نظارت</v>
      </c>
      <c r="I880" s="1">
        <f>COUNTIF(Table2[کد سیستم],Table7[[#This Row],[کد سیستم]])</f>
        <v>1</v>
      </c>
    </row>
    <row r="881" spans="1:9" x14ac:dyDescent="0.25">
      <c r="A881" s="1">
        <v>880</v>
      </c>
      <c r="B881" s="1" t="s">
        <v>3328</v>
      </c>
      <c r="C881" s="1" t="s">
        <v>3328</v>
      </c>
      <c r="D881" s="1" t="s">
        <v>3983</v>
      </c>
      <c r="E881" s="1" t="s">
        <v>602</v>
      </c>
      <c r="F881" s="1" t="str">
        <f>VLOOKUP(Table7[[#This Row],[نام کارشناس دفتر فنی]],Table1[],3,0)</f>
        <v>کارشناس عمران،خدمات صنعتی و ترانسپورت</v>
      </c>
      <c r="G881" s="1" t="s">
        <v>63</v>
      </c>
      <c r="H881" s="1" t="str">
        <f>VLOOKUP(Table7[[#This Row],[نام شخص کارشناس نظارت]],Table1[],3,0)</f>
        <v>کارشناس عمران نظارت</v>
      </c>
      <c r="I881" s="1">
        <f>COUNTIF(Table2[کد سیستم],Table7[[#This Row],[کد سیستم]])</f>
        <v>1</v>
      </c>
    </row>
    <row r="882" spans="1:9" x14ac:dyDescent="0.25">
      <c r="A882" s="1">
        <v>881</v>
      </c>
      <c r="B882" s="1" t="s">
        <v>3330</v>
      </c>
      <c r="C882" s="1" t="s">
        <v>3330</v>
      </c>
      <c r="D882" s="1" t="s">
        <v>3983</v>
      </c>
      <c r="E882" s="1" t="s">
        <v>602</v>
      </c>
      <c r="F882" s="1" t="str">
        <f>VLOOKUP(Table7[[#This Row],[نام کارشناس دفتر فنی]],Table1[],3,0)</f>
        <v>کارشناس عمران،خدمات صنعتی و ترانسپورت</v>
      </c>
      <c r="G882" s="1" t="s">
        <v>63</v>
      </c>
      <c r="H882" s="1" t="str">
        <f>VLOOKUP(Table7[[#This Row],[نام شخص کارشناس نظارت]],Table1[],3,0)</f>
        <v>کارشناس عمران نظارت</v>
      </c>
      <c r="I882" s="1">
        <f>COUNTIF(Table2[کد سیستم],Table7[[#This Row],[کد سیستم]])</f>
        <v>1</v>
      </c>
    </row>
    <row r="883" spans="1:9" x14ac:dyDescent="0.25">
      <c r="A883" s="1">
        <v>882</v>
      </c>
      <c r="B883" s="1" t="s">
        <v>3332</v>
      </c>
      <c r="C883" s="1" t="s">
        <v>3332</v>
      </c>
      <c r="D883" s="1" t="s">
        <v>3983</v>
      </c>
      <c r="E883" s="1" t="s">
        <v>602</v>
      </c>
      <c r="F883" s="1" t="str">
        <f>VLOOKUP(Table7[[#This Row],[نام کارشناس دفتر فنی]],Table1[],3,0)</f>
        <v>کارشناس عمران،خدمات صنعتی و ترانسپورت</v>
      </c>
      <c r="G883" s="1" t="s">
        <v>63</v>
      </c>
      <c r="H883" s="1" t="str">
        <f>VLOOKUP(Table7[[#This Row],[نام شخص کارشناس نظارت]],Table1[],3,0)</f>
        <v>کارشناس عمران نظارت</v>
      </c>
      <c r="I883" s="1">
        <f>COUNTIF(Table2[کد سیستم],Table7[[#This Row],[کد سیستم]])</f>
        <v>1</v>
      </c>
    </row>
    <row r="884" spans="1:9" x14ac:dyDescent="0.25">
      <c r="A884" s="1">
        <v>883</v>
      </c>
      <c r="B884" s="1" t="s">
        <v>3334</v>
      </c>
      <c r="C884" s="1" t="s">
        <v>3334</v>
      </c>
      <c r="D884" s="1" t="s">
        <v>3983</v>
      </c>
      <c r="E884" s="1" t="s">
        <v>602</v>
      </c>
      <c r="F884" s="1" t="str">
        <f>VLOOKUP(Table7[[#This Row],[نام کارشناس دفتر فنی]],Table1[],3,0)</f>
        <v>کارشناس عمران،خدمات صنعتی و ترانسپورت</v>
      </c>
      <c r="G884" s="1" t="s">
        <v>63</v>
      </c>
      <c r="H884" s="1" t="str">
        <f>VLOOKUP(Table7[[#This Row],[نام شخص کارشناس نظارت]],Table1[],3,0)</f>
        <v>کارشناس عمران نظارت</v>
      </c>
      <c r="I884" s="1">
        <f>COUNTIF(Table2[کد سیستم],Table7[[#This Row],[کد سیستم]])</f>
        <v>1</v>
      </c>
    </row>
    <row r="885" spans="1:9" x14ac:dyDescent="0.25">
      <c r="A885" s="1">
        <v>884</v>
      </c>
      <c r="B885" s="1" t="s">
        <v>3336</v>
      </c>
      <c r="C885" s="1" t="s">
        <v>3336</v>
      </c>
      <c r="D885" s="1" t="s">
        <v>3983</v>
      </c>
      <c r="E885" s="1" t="s">
        <v>602</v>
      </c>
      <c r="F885" s="1" t="str">
        <f>VLOOKUP(Table7[[#This Row],[نام کارشناس دفتر فنی]],Table1[],3,0)</f>
        <v>کارشناس عمران،خدمات صنعتی و ترانسپورت</v>
      </c>
      <c r="G885" s="1" t="s">
        <v>63</v>
      </c>
      <c r="H885" s="1" t="str">
        <f>VLOOKUP(Table7[[#This Row],[نام شخص کارشناس نظارت]],Table1[],3,0)</f>
        <v>کارشناس عمران نظارت</v>
      </c>
      <c r="I885" s="1">
        <f>COUNTIF(Table2[کد سیستم],Table7[[#This Row],[کد سیستم]])</f>
        <v>1</v>
      </c>
    </row>
    <row r="886" spans="1:9" x14ac:dyDescent="0.25">
      <c r="A886" s="1">
        <v>885</v>
      </c>
      <c r="B886" s="1" t="s">
        <v>3338</v>
      </c>
      <c r="C886" s="1" t="s">
        <v>3338</v>
      </c>
      <c r="D886" s="1" t="s">
        <v>3983</v>
      </c>
      <c r="E886" s="1" t="s">
        <v>602</v>
      </c>
      <c r="F886" s="1" t="str">
        <f>VLOOKUP(Table7[[#This Row],[نام کارشناس دفتر فنی]],Table1[],3,0)</f>
        <v>کارشناس عمران،خدمات صنعتی و ترانسپورت</v>
      </c>
      <c r="G886" s="1" t="s">
        <v>63</v>
      </c>
      <c r="H886" s="1" t="str">
        <f>VLOOKUP(Table7[[#This Row],[نام شخص کارشناس نظارت]],Table1[],3,0)</f>
        <v>کارشناس عمران نظارت</v>
      </c>
      <c r="I886" s="1">
        <f>COUNTIF(Table2[کد سیستم],Table7[[#This Row],[کد سیستم]])</f>
        <v>1</v>
      </c>
    </row>
    <row r="887" spans="1:9" x14ac:dyDescent="0.25">
      <c r="A887" s="1">
        <v>886</v>
      </c>
      <c r="B887" s="1" t="s">
        <v>3340</v>
      </c>
      <c r="C887" s="1" t="s">
        <v>3340</v>
      </c>
      <c r="D887" s="1" t="s">
        <v>3983</v>
      </c>
      <c r="E887" s="1" t="s">
        <v>602</v>
      </c>
      <c r="F887" s="1" t="str">
        <f>VLOOKUP(Table7[[#This Row],[نام کارشناس دفتر فنی]],Table1[],3,0)</f>
        <v>کارشناس عمران،خدمات صنعتی و ترانسپورت</v>
      </c>
      <c r="G887" s="1" t="s">
        <v>63</v>
      </c>
      <c r="H887" s="1" t="str">
        <f>VLOOKUP(Table7[[#This Row],[نام شخص کارشناس نظارت]],Table1[],3,0)</f>
        <v>کارشناس عمران نظارت</v>
      </c>
      <c r="I887" s="1">
        <f>COUNTIF(Table2[کد سیستم],Table7[[#This Row],[کد سیستم]])</f>
        <v>1</v>
      </c>
    </row>
    <row r="888" spans="1:9" x14ac:dyDescent="0.25">
      <c r="A888" s="1">
        <v>887</v>
      </c>
      <c r="B888" s="1" t="s">
        <v>3342</v>
      </c>
      <c r="C888" s="1" t="s">
        <v>3342</v>
      </c>
      <c r="D888" s="1" t="s">
        <v>3983</v>
      </c>
      <c r="E888" s="1" t="s">
        <v>602</v>
      </c>
      <c r="F888" s="1" t="str">
        <f>VLOOKUP(Table7[[#This Row],[نام کارشناس دفتر فنی]],Table1[],3,0)</f>
        <v>کارشناس عمران،خدمات صنعتی و ترانسپورت</v>
      </c>
      <c r="G888" s="1" t="s">
        <v>63</v>
      </c>
      <c r="H888" s="1" t="str">
        <f>VLOOKUP(Table7[[#This Row],[نام شخص کارشناس نظارت]],Table1[],3,0)</f>
        <v>کارشناس عمران نظارت</v>
      </c>
      <c r="I888" s="1">
        <f>COUNTIF(Table2[کد سیستم],Table7[[#This Row],[کد سیستم]])</f>
        <v>1</v>
      </c>
    </row>
    <row r="889" spans="1:9" x14ac:dyDescent="0.25">
      <c r="A889" s="1">
        <v>888</v>
      </c>
      <c r="B889" s="1" t="s">
        <v>3344</v>
      </c>
      <c r="C889" s="1" t="s">
        <v>3344</v>
      </c>
      <c r="D889" s="1" t="s">
        <v>3983</v>
      </c>
      <c r="E889" s="1" t="s">
        <v>602</v>
      </c>
      <c r="F889" s="1" t="str">
        <f>VLOOKUP(Table7[[#This Row],[نام کارشناس دفتر فنی]],Table1[],3,0)</f>
        <v>کارشناس عمران،خدمات صنعتی و ترانسپورت</v>
      </c>
      <c r="G889" s="1" t="s">
        <v>63</v>
      </c>
      <c r="H889" s="1" t="str">
        <f>VLOOKUP(Table7[[#This Row],[نام شخص کارشناس نظارت]],Table1[],3,0)</f>
        <v>کارشناس عمران نظارت</v>
      </c>
      <c r="I889" s="1">
        <f>COUNTIF(Table2[کد سیستم],Table7[[#This Row],[کد سیستم]])</f>
        <v>1</v>
      </c>
    </row>
    <row r="890" spans="1:9" x14ac:dyDescent="0.25">
      <c r="A890" s="1">
        <v>889</v>
      </c>
      <c r="B890" s="1" t="s">
        <v>3346</v>
      </c>
      <c r="C890" s="1" t="s">
        <v>3346</v>
      </c>
      <c r="D890" s="1" t="s">
        <v>3983</v>
      </c>
      <c r="E890" s="1" t="s">
        <v>602</v>
      </c>
      <c r="F890" s="1" t="str">
        <f>VLOOKUP(Table7[[#This Row],[نام کارشناس دفتر فنی]],Table1[],3,0)</f>
        <v>کارشناس عمران،خدمات صنعتی و ترانسپورت</v>
      </c>
      <c r="G890" s="1" t="s">
        <v>63</v>
      </c>
      <c r="H890" s="1" t="str">
        <f>VLOOKUP(Table7[[#This Row],[نام شخص کارشناس نظارت]],Table1[],3,0)</f>
        <v>کارشناس عمران نظارت</v>
      </c>
      <c r="I890" s="1">
        <f>COUNTIF(Table2[کد سیستم],Table7[[#This Row],[کد سیستم]])</f>
        <v>1</v>
      </c>
    </row>
    <row r="891" spans="1:9" x14ac:dyDescent="0.25">
      <c r="A891" s="1">
        <v>890</v>
      </c>
      <c r="B891" s="1" t="s">
        <v>3348</v>
      </c>
      <c r="C891" s="1" t="s">
        <v>3348</v>
      </c>
      <c r="D891" s="1" t="s">
        <v>3983</v>
      </c>
      <c r="E891" s="1" t="s">
        <v>602</v>
      </c>
      <c r="F891" s="1" t="str">
        <f>VLOOKUP(Table7[[#This Row],[نام کارشناس دفتر فنی]],Table1[],3,0)</f>
        <v>کارشناس عمران،خدمات صنعتی و ترانسپورت</v>
      </c>
      <c r="G891" s="1" t="s">
        <v>63</v>
      </c>
      <c r="H891" s="1" t="str">
        <f>VLOOKUP(Table7[[#This Row],[نام شخص کارشناس نظارت]],Table1[],3,0)</f>
        <v>کارشناس عمران نظارت</v>
      </c>
      <c r="I891" s="1">
        <f>COUNTIF(Table2[کد سیستم],Table7[[#This Row],[کد سیستم]])</f>
        <v>1</v>
      </c>
    </row>
    <row r="892" spans="1:9" x14ac:dyDescent="0.25">
      <c r="A892" s="1">
        <v>891</v>
      </c>
      <c r="B892" s="1" t="s">
        <v>3350</v>
      </c>
      <c r="C892" s="1" t="s">
        <v>3350</v>
      </c>
      <c r="D892" s="1" t="s">
        <v>3983</v>
      </c>
      <c r="E892" s="1" t="s">
        <v>602</v>
      </c>
      <c r="F892" s="1" t="str">
        <f>VLOOKUP(Table7[[#This Row],[نام کارشناس دفتر فنی]],Table1[],3,0)</f>
        <v>کارشناس عمران،خدمات صنعتی و ترانسپورت</v>
      </c>
      <c r="G892" s="1" t="s">
        <v>63</v>
      </c>
      <c r="H892" s="1" t="str">
        <f>VLOOKUP(Table7[[#This Row],[نام شخص کارشناس نظارت]],Table1[],3,0)</f>
        <v>کارشناس عمران نظارت</v>
      </c>
      <c r="I892" s="1">
        <f>COUNTIF(Table2[کد سیستم],Table7[[#This Row],[کد سیستم]])</f>
        <v>1</v>
      </c>
    </row>
    <row r="893" spans="1:9" x14ac:dyDescent="0.25">
      <c r="A893" s="1">
        <v>892</v>
      </c>
      <c r="B893" s="1" t="s">
        <v>3352</v>
      </c>
      <c r="C893" s="1" t="s">
        <v>3352</v>
      </c>
      <c r="D893" s="1" t="s">
        <v>3983</v>
      </c>
      <c r="E893" s="1" t="s">
        <v>602</v>
      </c>
      <c r="F893" s="1" t="str">
        <f>VLOOKUP(Table7[[#This Row],[نام کارشناس دفتر فنی]],Table1[],3,0)</f>
        <v>کارشناس عمران،خدمات صنعتی و ترانسپورت</v>
      </c>
      <c r="G893" s="1" t="s">
        <v>63</v>
      </c>
      <c r="H893" s="1" t="str">
        <f>VLOOKUP(Table7[[#This Row],[نام شخص کارشناس نظارت]],Table1[],3,0)</f>
        <v>کارشناس عمران نظارت</v>
      </c>
      <c r="I893" s="1">
        <f>COUNTIF(Table2[کد سیستم],Table7[[#This Row],[کد سیستم]])</f>
        <v>1</v>
      </c>
    </row>
    <row r="894" spans="1:9" x14ac:dyDescent="0.25">
      <c r="A894" s="1">
        <v>893</v>
      </c>
      <c r="B894" s="1" t="s">
        <v>3354</v>
      </c>
      <c r="C894" s="1" t="s">
        <v>3354</v>
      </c>
      <c r="D894" s="1" t="s">
        <v>3983</v>
      </c>
      <c r="E894" s="1" t="s">
        <v>602</v>
      </c>
      <c r="F894" s="1" t="str">
        <f>VLOOKUP(Table7[[#This Row],[نام کارشناس دفتر فنی]],Table1[],3,0)</f>
        <v>کارشناس عمران،خدمات صنعتی و ترانسپورت</v>
      </c>
      <c r="G894" s="1" t="s">
        <v>63</v>
      </c>
      <c r="H894" s="1" t="str">
        <f>VLOOKUP(Table7[[#This Row],[نام شخص کارشناس نظارت]],Table1[],3,0)</f>
        <v>کارشناس عمران نظارت</v>
      </c>
      <c r="I894" s="1">
        <f>COUNTIF(Table2[کد سیستم],Table7[[#This Row],[کد سیستم]])</f>
        <v>1</v>
      </c>
    </row>
    <row r="895" spans="1:9" x14ac:dyDescent="0.25">
      <c r="A895" s="1">
        <v>894</v>
      </c>
      <c r="B895" s="1" t="s">
        <v>3356</v>
      </c>
      <c r="C895" s="1" t="s">
        <v>3357</v>
      </c>
      <c r="D895" s="1" t="s">
        <v>3983</v>
      </c>
      <c r="E895" s="1" t="s">
        <v>602</v>
      </c>
      <c r="F895" s="1" t="str">
        <f>VLOOKUP(Table7[[#This Row],[نام کارشناس دفتر فنی]],Table1[],3,0)</f>
        <v>کارشناس عمران،خدمات صنعتی و ترانسپورت</v>
      </c>
      <c r="G895" s="1" t="s">
        <v>63</v>
      </c>
      <c r="H895" s="1" t="str">
        <f>VLOOKUP(Table7[[#This Row],[نام شخص کارشناس نظارت]],Table1[],3,0)</f>
        <v>کارشناس عمران نظارت</v>
      </c>
      <c r="I895" s="1">
        <f>COUNTIF(Table2[کد سیستم],Table7[[#This Row],[کد سیستم]])</f>
        <v>1</v>
      </c>
    </row>
    <row r="896" spans="1:9" x14ac:dyDescent="0.25">
      <c r="A896" s="1">
        <v>895</v>
      </c>
      <c r="B896" s="1" t="s">
        <v>3359</v>
      </c>
      <c r="C896" s="1" t="s">
        <v>3359</v>
      </c>
      <c r="D896" s="1" t="s">
        <v>3983</v>
      </c>
      <c r="E896" s="1" t="s">
        <v>602</v>
      </c>
      <c r="F896" s="1" t="str">
        <f>VLOOKUP(Table7[[#This Row],[نام کارشناس دفتر فنی]],Table1[],3,0)</f>
        <v>کارشناس عمران،خدمات صنعتی و ترانسپورت</v>
      </c>
      <c r="G896" s="1" t="s">
        <v>63</v>
      </c>
      <c r="H896" s="1" t="str">
        <f>VLOOKUP(Table7[[#This Row],[نام شخص کارشناس نظارت]],Table1[],3,0)</f>
        <v>کارشناس عمران نظارت</v>
      </c>
      <c r="I896" s="1">
        <f>COUNTIF(Table2[کد سیستم],Table7[[#This Row],[کد سیستم]])</f>
        <v>1</v>
      </c>
    </row>
    <row r="897" spans="1:9" x14ac:dyDescent="0.25">
      <c r="A897" s="1">
        <v>896</v>
      </c>
      <c r="B897" s="1" t="s">
        <v>3361</v>
      </c>
      <c r="C897" s="1" t="s">
        <v>3361</v>
      </c>
      <c r="D897" s="1" t="s">
        <v>3983</v>
      </c>
      <c r="E897" s="1" t="s">
        <v>602</v>
      </c>
      <c r="F897" s="1" t="str">
        <f>VLOOKUP(Table7[[#This Row],[نام کارشناس دفتر فنی]],Table1[],3,0)</f>
        <v>کارشناس عمران،خدمات صنعتی و ترانسپورت</v>
      </c>
      <c r="G897" s="1" t="s">
        <v>63</v>
      </c>
      <c r="H897" s="1" t="str">
        <f>VLOOKUP(Table7[[#This Row],[نام شخص کارشناس نظارت]],Table1[],3,0)</f>
        <v>کارشناس عمران نظارت</v>
      </c>
      <c r="I897" s="1">
        <f>COUNTIF(Table2[کد سیستم],Table7[[#This Row],[کد سیستم]])</f>
        <v>1</v>
      </c>
    </row>
    <row r="898" spans="1:9" x14ac:dyDescent="0.25">
      <c r="A898" s="1">
        <v>897</v>
      </c>
      <c r="B898" s="1" t="s">
        <v>3363</v>
      </c>
      <c r="C898" s="1" t="s">
        <v>3363</v>
      </c>
      <c r="D898" s="1" t="s">
        <v>3983</v>
      </c>
      <c r="E898" s="1" t="s">
        <v>602</v>
      </c>
      <c r="F898" s="1" t="str">
        <f>VLOOKUP(Table7[[#This Row],[نام کارشناس دفتر فنی]],Table1[],3,0)</f>
        <v>کارشناس عمران،خدمات صنعتی و ترانسپورت</v>
      </c>
      <c r="G898" s="1" t="s">
        <v>63</v>
      </c>
      <c r="H898" s="1" t="str">
        <f>VLOOKUP(Table7[[#This Row],[نام شخص کارشناس نظارت]],Table1[],3,0)</f>
        <v>کارشناس عمران نظارت</v>
      </c>
      <c r="I898" s="1">
        <f>COUNTIF(Table2[کد سیستم],Table7[[#This Row],[کد سیستم]])</f>
        <v>1</v>
      </c>
    </row>
    <row r="899" spans="1:9" x14ac:dyDescent="0.25">
      <c r="A899" s="1">
        <v>898</v>
      </c>
      <c r="B899" s="1" t="s">
        <v>3365</v>
      </c>
      <c r="C899" s="1" t="s">
        <v>3365</v>
      </c>
      <c r="D899" s="1" t="s">
        <v>3983</v>
      </c>
      <c r="E899" s="1" t="s">
        <v>602</v>
      </c>
      <c r="F899" s="1" t="str">
        <f>VLOOKUP(Table7[[#This Row],[نام کارشناس دفتر فنی]],Table1[],3,0)</f>
        <v>کارشناس عمران،خدمات صنعتی و ترانسپورت</v>
      </c>
      <c r="G899" s="1" t="s">
        <v>63</v>
      </c>
      <c r="H899" s="1" t="str">
        <f>VLOOKUP(Table7[[#This Row],[نام شخص کارشناس نظارت]],Table1[],3,0)</f>
        <v>کارشناس عمران نظارت</v>
      </c>
      <c r="I899" s="1">
        <f>COUNTIF(Table2[کد سیستم],Table7[[#This Row],[کد سیستم]])</f>
        <v>1</v>
      </c>
    </row>
    <row r="900" spans="1:9" x14ac:dyDescent="0.25">
      <c r="A900" s="1">
        <v>899</v>
      </c>
      <c r="B900" s="1" t="s">
        <v>3367</v>
      </c>
      <c r="C900" s="1" t="s">
        <v>3367</v>
      </c>
      <c r="D900" s="1" t="s">
        <v>3983</v>
      </c>
      <c r="E900" s="1" t="s">
        <v>602</v>
      </c>
      <c r="F900" s="1" t="str">
        <f>VLOOKUP(Table7[[#This Row],[نام کارشناس دفتر فنی]],Table1[],3,0)</f>
        <v>کارشناس عمران،خدمات صنعتی و ترانسپورت</v>
      </c>
      <c r="G900" s="1" t="s">
        <v>63</v>
      </c>
      <c r="H900" s="1" t="str">
        <f>VLOOKUP(Table7[[#This Row],[نام شخص کارشناس نظارت]],Table1[],3,0)</f>
        <v>کارشناس عمران نظارت</v>
      </c>
      <c r="I900" s="1">
        <f>COUNTIF(Table2[کد سیستم],Table7[[#This Row],[کد سیستم]])</f>
        <v>1</v>
      </c>
    </row>
    <row r="901" spans="1:9" x14ac:dyDescent="0.25">
      <c r="A901" s="1">
        <v>900</v>
      </c>
      <c r="B901" s="1" t="s">
        <v>3369</v>
      </c>
      <c r="C901" s="1" t="s">
        <v>3369</v>
      </c>
      <c r="D901" s="1" t="s">
        <v>3983</v>
      </c>
      <c r="E901" s="1" t="s">
        <v>602</v>
      </c>
      <c r="F901" s="1" t="str">
        <f>VLOOKUP(Table7[[#This Row],[نام کارشناس دفتر فنی]],Table1[],3,0)</f>
        <v>کارشناس عمران،خدمات صنعتی و ترانسپورت</v>
      </c>
      <c r="G901" s="1" t="s">
        <v>63</v>
      </c>
      <c r="H901" s="1" t="str">
        <f>VLOOKUP(Table7[[#This Row],[نام شخص کارشناس نظارت]],Table1[],3,0)</f>
        <v>کارشناس عمران نظارت</v>
      </c>
      <c r="I901" s="1">
        <f>COUNTIF(Table2[کد سیستم],Table7[[#This Row],[کد سیستم]])</f>
        <v>1</v>
      </c>
    </row>
    <row r="902" spans="1:9" x14ac:dyDescent="0.25">
      <c r="A902" s="1">
        <v>901</v>
      </c>
      <c r="B902" s="1" t="s">
        <v>3371</v>
      </c>
      <c r="C902" s="1" t="s">
        <v>3371</v>
      </c>
      <c r="D902" s="1" t="s">
        <v>3983</v>
      </c>
      <c r="E902" s="1" t="s">
        <v>602</v>
      </c>
      <c r="F902" s="1" t="str">
        <f>VLOOKUP(Table7[[#This Row],[نام کارشناس دفتر فنی]],Table1[],3,0)</f>
        <v>کارشناس عمران،خدمات صنعتی و ترانسپورت</v>
      </c>
      <c r="G902" s="1" t="s">
        <v>63</v>
      </c>
      <c r="H902" s="1" t="str">
        <f>VLOOKUP(Table7[[#This Row],[نام شخص کارشناس نظارت]],Table1[],3,0)</f>
        <v>کارشناس عمران نظارت</v>
      </c>
      <c r="I902" s="1">
        <f>COUNTIF(Table2[کد سیستم],Table7[[#This Row],[کد سیستم]])</f>
        <v>1</v>
      </c>
    </row>
    <row r="903" spans="1:9" x14ac:dyDescent="0.25">
      <c r="A903" s="1">
        <v>902</v>
      </c>
      <c r="B903" s="1" t="s">
        <v>3373</v>
      </c>
      <c r="C903" s="1" t="s">
        <v>3373</v>
      </c>
      <c r="D903" s="1" t="s">
        <v>3983</v>
      </c>
      <c r="E903" s="1" t="s">
        <v>602</v>
      </c>
      <c r="F903" s="1" t="str">
        <f>VLOOKUP(Table7[[#This Row],[نام کارشناس دفتر فنی]],Table1[],3,0)</f>
        <v>کارشناس عمران،خدمات صنعتی و ترانسپورت</v>
      </c>
      <c r="G903" s="1" t="s">
        <v>63</v>
      </c>
      <c r="H903" s="1" t="str">
        <f>VLOOKUP(Table7[[#This Row],[نام شخص کارشناس نظارت]],Table1[],3,0)</f>
        <v>کارشناس عمران نظارت</v>
      </c>
      <c r="I903" s="1">
        <f>COUNTIF(Table2[کد سیستم],Table7[[#This Row],[کد سیستم]])</f>
        <v>1</v>
      </c>
    </row>
    <row r="904" spans="1:9" x14ac:dyDescent="0.25">
      <c r="A904" s="1">
        <v>903</v>
      </c>
      <c r="B904" s="1" t="s">
        <v>3375</v>
      </c>
      <c r="C904" s="1" t="s">
        <v>3375</v>
      </c>
      <c r="D904" s="1" t="s">
        <v>3983</v>
      </c>
      <c r="E904" s="1" t="s">
        <v>602</v>
      </c>
      <c r="F904" s="1" t="str">
        <f>VLOOKUP(Table7[[#This Row],[نام کارشناس دفتر فنی]],Table1[],3,0)</f>
        <v>کارشناس عمران،خدمات صنعتی و ترانسپورت</v>
      </c>
      <c r="G904" s="1" t="s">
        <v>63</v>
      </c>
      <c r="H904" s="1" t="str">
        <f>VLOOKUP(Table7[[#This Row],[نام شخص کارشناس نظارت]],Table1[],3,0)</f>
        <v>کارشناس عمران نظارت</v>
      </c>
      <c r="I904" s="1">
        <f>COUNTIF(Table2[کد سیستم],Table7[[#This Row],[کد سیستم]])</f>
        <v>1</v>
      </c>
    </row>
    <row r="905" spans="1:9" x14ac:dyDescent="0.25">
      <c r="A905" s="1">
        <v>904</v>
      </c>
      <c r="B905" s="1" t="s">
        <v>3377</v>
      </c>
      <c r="C905" s="1" t="s">
        <v>3377</v>
      </c>
      <c r="D905" s="1" t="s">
        <v>3983</v>
      </c>
      <c r="E905" s="1" t="s">
        <v>602</v>
      </c>
      <c r="F905" s="1" t="str">
        <f>VLOOKUP(Table7[[#This Row],[نام کارشناس دفتر فنی]],Table1[],3,0)</f>
        <v>کارشناس عمران،خدمات صنعتی و ترانسپورت</v>
      </c>
      <c r="G905" s="1" t="s">
        <v>63</v>
      </c>
      <c r="H905" s="1" t="str">
        <f>VLOOKUP(Table7[[#This Row],[نام شخص کارشناس نظارت]],Table1[],3,0)</f>
        <v>کارشناس عمران نظارت</v>
      </c>
      <c r="I905" s="1">
        <f>COUNTIF(Table2[کد سیستم],Table7[[#This Row],[کد سیستم]])</f>
        <v>1</v>
      </c>
    </row>
    <row r="906" spans="1:9" x14ac:dyDescent="0.25">
      <c r="A906" s="1">
        <v>905</v>
      </c>
      <c r="B906" s="1" t="s">
        <v>3379</v>
      </c>
      <c r="C906" s="1" t="s">
        <v>3379</v>
      </c>
      <c r="D906" s="1" t="s">
        <v>3983</v>
      </c>
      <c r="E906" s="1" t="s">
        <v>602</v>
      </c>
      <c r="F906" s="1" t="str">
        <f>VLOOKUP(Table7[[#This Row],[نام کارشناس دفتر فنی]],Table1[],3,0)</f>
        <v>کارشناس عمران،خدمات صنعتی و ترانسپورت</v>
      </c>
      <c r="G906" s="1" t="s">
        <v>63</v>
      </c>
      <c r="H906" s="1" t="str">
        <f>VLOOKUP(Table7[[#This Row],[نام شخص کارشناس نظارت]],Table1[],3,0)</f>
        <v>کارشناس عمران نظارت</v>
      </c>
      <c r="I906" s="1">
        <f>COUNTIF(Table2[کد سیستم],Table7[[#This Row],[کد سیستم]])</f>
        <v>1</v>
      </c>
    </row>
    <row r="907" spans="1:9" x14ac:dyDescent="0.25">
      <c r="A907" s="1">
        <v>906</v>
      </c>
      <c r="B907" s="1" t="s">
        <v>3381</v>
      </c>
      <c r="C907" s="1" t="s">
        <v>3381</v>
      </c>
      <c r="D907" s="1" t="s">
        <v>3983</v>
      </c>
      <c r="E907" s="1" t="s">
        <v>602</v>
      </c>
      <c r="F907" s="1" t="str">
        <f>VLOOKUP(Table7[[#This Row],[نام کارشناس دفتر فنی]],Table1[],3,0)</f>
        <v>کارشناس عمران،خدمات صنعتی و ترانسپورت</v>
      </c>
      <c r="G907" s="1" t="s">
        <v>63</v>
      </c>
      <c r="H907" s="1" t="str">
        <f>VLOOKUP(Table7[[#This Row],[نام شخص کارشناس نظارت]],Table1[],3,0)</f>
        <v>کارشناس عمران نظارت</v>
      </c>
      <c r="I907" s="1">
        <f>COUNTIF(Table2[کد سیستم],Table7[[#This Row],[کد سیستم]])</f>
        <v>1</v>
      </c>
    </row>
    <row r="908" spans="1:9" x14ac:dyDescent="0.25">
      <c r="A908" s="1">
        <v>907</v>
      </c>
      <c r="B908" s="1" t="s">
        <v>3383</v>
      </c>
      <c r="C908" s="1" t="s">
        <v>3383</v>
      </c>
      <c r="D908" s="1" t="s">
        <v>3983</v>
      </c>
      <c r="E908" s="1" t="s">
        <v>602</v>
      </c>
      <c r="F908" s="1" t="str">
        <f>VLOOKUP(Table7[[#This Row],[نام کارشناس دفتر فنی]],Table1[],3,0)</f>
        <v>کارشناس عمران،خدمات صنعتی و ترانسپورت</v>
      </c>
      <c r="G908" s="1" t="s">
        <v>63</v>
      </c>
      <c r="H908" s="1" t="str">
        <f>VLOOKUP(Table7[[#This Row],[نام شخص کارشناس نظارت]],Table1[],3,0)</f>
        <v>کارشناس عمران نظارت</v>
      </c>
      <c r="I908" s="1">
        <f>COUNTIF(Table2[کد سیستم],Table7[[#This Row],[کد سیستم]])</f>
        <v>1</v>
      </c>
    </row>
    <row r="909" spans="1:9" x14ac:dyDescent="0.25">
      <c r="A909" s="1">
        <v>908</v>
      </c>
      <c r="B909" s="1" t="s">
        <v>3385</v>
      </c>
      <c r="C909" s="1" t="s">
        <v>3385</v>
      </c>
      <c r="D909" s="1" t="s">
        <v>3983</v>
      </c>
      <c r="E909" s="1" t="s">
        <v>602</v>
      </c>
      <c r="F909" s="1" t="str">
        <f>VLOOKUP(Table7[[#This Row],[نام کارشناس دفتر فنی]],Table1[],3,0)</f>
        <v>کارشناس عمران،خدمات صنعتی و ترانسپورت</v>
      </c>
      <c r="G909" s="1" t="s">
        <v>63</v>
      </c>
      <c r="H909" s="1" t="str">
        <f>VLOOKUP(Table7[[#This Row],[نام شخص کارشناس نظارت]],Table1[],3,0)</f>
        <v>کارشناس عمران نظارت</v>
      </c>
      <c r="I909" s="1">
        <f>COUNTIF(Table2[کد سیستم],Table7[[#This Row],[کد سیستم]])</f>
        <v>1</v>
      </c>
    </row>
    <row r="910" spans="1:9" x14ac:dyDescent="0.25">
      <c r="A910" s="1">
        <v>909</v>
      </c>
      <c r="B910" s="1" t="s">
        <v>3387</v>
      </c>
      <c r="C910" s="1" t="s">
        <v>3387</v>
      </c>
      <c r="D910" s="1" t="s">
        <v>3983</v>
      </c>
      <c r="E910" s="1" t="s">
        <v>602</v>
      </c>
      <c r="F910" s="1" t="str">
        <f>VLOOKUP(Table7[[#This Row],[نام کارشناس دفتر فنی]],Table1[],3,0)</f>
        <v>کارشناس عمران،خدمات صنعتی و ترانسپورت</v>
      </c>
      <c r="G910" s="1" t="s">
        <v>63</v>
      </c>
      <c r="H910" s="1" t="str">
        <f>VLOOKUP(Table7[[#This Row],[نام شخص کارشناس نظارت]],Table1[],3,0)</f>
        <v>کارشناس عمران نظارت</v>
      </c>
      <c r="I910" s="1">
        <f>COUNTIF(Table2[کد سیستم],Table7[[#This Row],[کد سیستم]])</f>
        <v>1</v>
      </c>
    </row>
    <row r="911" spans="1:9" x14ac:dyDescent="0.25">
      <c r="A911" s="1">
        <v>910</v>
      </c>
      <c r="B911" s="1" t="s">
        <v>3389</v>
      </c>
      <c r="C911" s="1" t="s">
        <v>3389</v>
      </c>
      <c r="D911" s="1" t="s">
        <v>3983</v>
      </c>
      <c r="E911" s="1" t="s">
        <v>602</v>
      </c>
      <c r="F911" s="1" t="str">
        <f>VLOOKUP(Table7[[#This Row],[نام کارشناس دفتر فنی]],Table1[],3,0)</f>
        <v>کارشناس عمران،خدمات صنعتی و ترانسپورت</v>
      </c>
      <c r="G911" s="1" t="s">
        <v>63</v>
      </c>
      <c r="H911" s="1" t="str">
        <f>VLOOKUP(Table7[[#This Row],[نام شخص کارشناس نظارت]],Table1[],3,0)</f>
        <v>کارشناس عمران نظارت</v>
      </c>
      <c r="I911" s="1">
        <f>COUNTIF(Table2[کد سیستم],Table7[[#This Row],[کد سیستم]])</f>
        <v>1</v>
      </c>
    </row>
    <row r="912" spans="1:9" x14ac:dyDescent="0.25">
      <c r="A912" s="1">
        <v>911</v>
      </c>
      <c r="B912" s="1" t="s">
        <v>3391</v>
      </c>
      <c r="C912" s="1" t="s">
        <v>3391</v>
      </c>
      <c r="D912" s="1" t="s">
        <v>3983</v>
      </c>
      <c r="E912" s="1" t="s">
        <v>602</v>
      </c>
      <c r="F912" s="1" t="str">
        <f>VLOOKUP(Table7[[#This Row],[نام کارشناس دفتر فنی]],Table1[],3,0)</f>
        <v>کارشناس عمران،خدمات صنعتی و ترانسپورت</v>
      </c>
      <c r="G912" s="1" t="s">
        <v>63</v>
      </c>
      <c r="H912" s="1" t="str">
        <f>VLOOKUP(Table7[[#This Row],[نام شخص کارشناس نظارت]],Table1[],3,0)</f>
        <v>کارشناس عمران نظارت</v>
      </c>
      <c r="I912" s="1">
        <f>COUNTIF(Table2[کد سیستم],Table7[[#This Row],[کد سیستم]])</f>
        <v>1</v>
      </c>
    </row>
    <row r="913" spans="1:9" x14ac:dyDescent="0.25">
      <c r="A913" s="1">
        <v>912</v>
      </c>
      <c r="B913" s="1" t="s">
        <v>3393</v>
      </c>
      <c r="C913" s="1" t="s">
        <v>3393</v>
      </c>
      <c r="D913" s="1" t="s">
        <v>3983</v>
      </c>
      <c r="E913" s="1" t="s">
        <v>602</v>
      </c>
      <c r="F913" s="1" t="str">
        <f>VLOOKUP(Table7[[#This Row],[نام کارشناس دفتر فنی]],Table1[],3,0)</f>
        <v>کارشناس عمران،خدمات صنعتی و ترانسپورت</v>
      </c>
      <c r="G913" s="1" t="s">
        <v>63</v>
      </c>
      <c r="H913" s="1" t="str">
        <f>VLOOKUP(Table7[[#This Row],[نام شخص کارشناس نظارت]],Table1[],3,0)</f>
        <v>کارشناس عمران نظارت</v>
      </c>
      <c r="I913" s="1">
        <f>COUNTIF(Table2[کد سیستم],Table7[[#This Row],[کد سیستم]])</f>
        <v>1</v>
      </c>
    </row>
    <row r="914" spans="1:9" x14ac:dyDescent="0.25">
      <c r="A914" s="1">
        <v>913</v>
      </c>
      <c r="B914" s="1" t="s">
        <v>3395</v>
      </c>
      <c r="C914" s="1" t="s">
        <v>3395</v>
      </c>
      <c r="D914" s="1" t="s">
        <v>3983</v>
      </c>
      <c r="E914" s="1" t="s">
        <v>602</v>
      </c>
      <c r="F914" s="1" t="str">
        <f>VLOOKUP(Table7[[#This Row],[نام کارشناس دفتر فنی]],Table1[],3,0)</f>
        <v>کارشناس عمران،خدمات صنعتی و ترانسپورت</v>
      </c>
      <c r="G914" s="1" t="s">
        <v>63</v>
      </c>
      <c r="H914" s="1" t="str">
        <f>VLOOKUP(Table7[[#This Row],[نام شخص کارشناس نظارت]],Table1[],3,0)</f>
        <v>کارشناس عمران نظارت</v>
      </c>
      <c r="I914" s="1">
        <f>COUNTIF(Table2[کد سیستم],Table7[[#This Row],[کد سیستم]])</f>
        <v>1</v>
      </c>
    </row>
    <row r="915" spans="1:9" x14ac:dyDescent="0.25">
      <c r="A915" s="1">
        <v>914</v>
      </c>
      <c r="B915" s="1" t="s">
        <v>3397</v>
      </c>
      <c r="C915" s="1" t="s">
        <v>3397</v>
      </c>
      <c r="D915" s="1" t="s">
        <v>3983</v>
      </c>
      <c r="E915" s="1" t="s">
        <v>602</v>
      </c>
      <c r="F915" s="1" t="str">
        <f>VLOOKUP(Table7[[#This Row],[نام کارشناس دفتر فنی]],Table1[],3,0)</f>
        <v>کارشناس عمران،خدمات صنعتی و ترانسپورت</v>
      </c>
      <c r="G915" s="1" t="s">
        <v>63</v>
      </c>
      <c r="H915" s="1" t="str">
        <f>VLOOKUP(Table7[[#This Row],[نام شخص کارشناس نظارت]],Table1[],3,0)</f>
        <v>کارشناس عمران نظارت</v>
      </c>
      <c r="I915" s="1">
        <f>COUNTIF(Table2[کد سیستم],Table7[[#This Row],[کد سیستم]])</f>
        <v>1</v>
      </c>
    </row>
    <row r="916" spans="1:9" x14ac:dyDescent="0.25">
      <c r="A916" s="1">
        <v>915</v>
      </c>
      <c r="B916" s="1" t="s">
        <v>3399</v>
      </c>
      <c r="C916" s="1" t="s">
        <v>3399</v>
      </c>
      <c r="D916" s="1" t="s">
        <v>3983</v>
      </c>
      <c r="E916" s="1" t="s">
        <v>602</v>
      </c>
      <c r="F916" s="1" t="str">
        <f>VLOOKUP(Table7[[#This Row],[نام کارشناس دفتر فنی]],Table1[],3,0)</f>
        <v>کارشناس عمران،خدمات صنعتی و ترانسپورت</v>
      </c>
      <c r="G916" s="1" t="s">
        <v>63</v>
      </c>
      <c r="H916" s="1" t="str">
        <f>VLOOKUP(Table7[[#This Row],[نام شخص کارشناس نظارت]],Table1[],3,0)</f>
        <v>کارشناس عمران نظارت</v>
      </c>
      <c r="I916" s="1">
        <f>COUNTIF(Table2[کد سیستم],Table7[[#This Row],[کد سیستم]])</f>
        <v>1</v>
      </c>
    </row>
    <row r="917" spans="1:9" x14ac:dyDescent="0.25">
      <c r="A917" s="1">
        <v>916</v>
      </c>
      <c r="B917" s="1" t="s">
        <v>3401</v>
      </c>
      <c r="C917" s="1" t="s">
        <v>3401</v>
      </c>
      <c r="D917" s="1" t="s">
        <v>3983</v>
      </c>
      <c r="E917" s="1" t="s">
        <v>602</v>
      </c>
      <c r="F917" s="1" t="str">
        <f>VLOOKUP(Table7[[#This Row],[نام کارشناس دفتر فنی]],Table1[],3,0)</f>
        <v>کارشناس عمران،خدمات صنعتی و ترانسپورت</v>
      </c>
      <c r="G917" s="1" t="s">
        <v>63</v>
      </c>
      <c r="H917" s="1" t="str">
        <f>VLOOKUP(Table7[[#This Row],[نام شخص کارشناس نظارت]],Table1[],3,0)</f>
        <v>کارشناس عمران نظارت</v>
      </c>
      <c r="I917" s="1">
        <f>COUNTIF(Table2[کد سیستم],Table7[[#This Row],[کد سیستم]])</f>
        <v>1</v>
      </c>
    </row>
    <row r="918" spans="1:9" x14ac:dyDescent="0.25">
      <c r="A918" s="1">
        <v>917</v>
      </c>
      <c r="B918" s="1" t="s">
        <v>3403</v>
      </c>
      <c r="C918" s="1" t="s">
        <v>3403</v>
      </c>
      <c r="D918" s="1" t="s">
        <v>3983</v>
      </c>
      <c r="E918" s="1" t="s">
        <v>602</v>
      </c>
      <c r="F918" s="1" t="str">
        <f>VLOOKUP(Table7[[#This Row],[نام کارشناس دفتر فنی]],Table1[],3,0)</f>
        <v>کارشناس عمران،خدمات صنعتی و ترانسپورت</v>
      </c>
      <c r="G918" s="1" t="s">
        <v>63</v>
      </c>
      <c r="H918" s="1" t="str">
        <f>VLOOKUP(Table7[[#This Row],[نام شخص کارشناس نظارت]],Table1[],3,0)</f>
        <v>کارشناس عمران نظارت</v>
      </c>
      <c r="I918" s="1">
        <f>COUNTIF(Table2[کد سیستم],Table7[[#This Row],[کد سیستم]])</f>
        <v>1</v>
      </c>
    </row>
    <row r="919" spans="1:9" x14ac:dyDescent="0.25">
      <c r="A919" s="1">
        <v>918</v>
      </c>
      <c r="B919" s="1" t="s">
        <v>3405</v>
      </c>
      <c r="C919" s="1" t="s">
        <v>3405</v>
      </c>
      <c r="D919" s="1" t="s">
        <v>3983</v>
      </c>
      <c r="E919" s="1" t="s">
        <v>602</v>
      </c>
      <c r="F919" s="1" t="str">
        <f>VLOOKUP(Table7[[#This Row],[نام کارشناس دفتر فنی]],Table1[],3,0)</f>
        <v>کارشناس عمران،خدمات صنعتی و ترانسپورت</v>
      </c>
      <c r="G919" s="1" t="s">
        <v>63</v>
      </c>
      <c r="H919" s="1" t="str">
        <f>VLOOKUP(Table7[[#This Row],[نام شخص کارشناس نظارت]],Table1[],3,0)</f>
        <v>کارشناس عمران نظارت</v>
      </c>
      <c r="I919" s="1">
        <f>COUNTIF(Table2[کد سیستم],Table7[[#This Row],[کد سیستم]])</f>
        <v>1</v>
      </c>
    </row>
    <row r="920" spans="1:9" x14ac:dyDescent="0.25">
      <c r="A920" s="1">
        <v>919</v>
      </c>
      <c r="B920" s="1" t="s">
        <v>3407</v>
      </c>
      <c r="C920" s="1" t="s">
        <v>3407</v>
      </c>
      <c r="D920" s="1" t="s">
        <v>3983</v>
      </c>
      <c r="E920" s="1" t="s">
        <v>602</v>
      </c>
      <c r="F920" s="1" t="str">
        <f>VLOOKUP(Table7[[#This Row],[نام کارشناس دفتر فنی]],Table1[],3,0)</f>
        <v>کارشناس عمران،خدمات صنعتی و ترانسپورت</v>
      </c>
      <c r="G920" s="1" t="s">
        <v>63</v>
      </c>
      <c r="H920" s="1" t="str">
        <f>VLOOKUP(Table7[[#This Row],[نام شخص کارشناس نظارت]],Table1[],3,0)</f>
        <v>کارشناس عمران نظارت</v>
      </c>
      <c r="I920" s="1">
        <f>COUNTIF(Table2[کد سیستم],Table7[[#This Row],[کد سیستم]])</f>
        <v>1</v>
      </c>
    </row>
    <row r="921" spans="1:9" x14ac:dyDescent="0.25">
      <c r="A921" s="1">
        <v>920</v>
      </c>
      <c r="B921" s="1" t="s">
        <v>3409</v>
      </c>
      <c r="C921" s="1" t="s">
        <v>3409</v>
      </c>
      <c r="D921" s="1" t="s">
        <v>3983</v>
      </c>
      <c r="E921" s="1" t="s">
        <v>602</v>
      </c>
      <c r="F921" s="1" t="str">
        <f>VLOOKUP(Table7[[#This Row],[نام کارشناس دفتر فنی]],Table1[],3,0)</f>
        <v>کارشناس عمران،خدمات صنعتی و ترانسپورت</v>
      </c>
      <c r="G921" s="1" t="s">
        <v>63</v>
      </c>
      <c r="H921" s="1" t="str">
        <f>VLOOKUP(Table7[[#This Row],[نام شخص کارشناس نظارت]],Table1[],3,0)</f>
        <v>کارشناس عمران نظارت</v>
      </c>
      <c r="I921" s="1">
        <f>COUNTIF(Table2[کد سیستم],Table7[[#This Row],[کد سیستم]])</f>
        <v>1</v>
      </c>
    </row>
    <row r="922" spans="1:9" x14ac:dyDescent="0.25">
      <c r="A922" s="1">
        <v>921</v>
      </c>
      <c r="B922" s="1" t="s">
        <v>3411</v>
      </c>
      <c r="C922" s="1" t="s">
        <v>3411</v>
      </c>
      <c r="D922" s="1" t="s">
        <v>3983</v>
      </c>
      <c r="E922" s="1" t="s">
        <v>602</v>
      </c>
      <c r="F922" s="1" t="str">
        <f>VLOOKUP(Table7[[#This Row],[نام کارشناس دفتر فنی]],Table1[],3,0)</f>
        <v>کارشناس عمران،خدمات صنعتی و ترانسپورت</v>
      </c>
      <c r="G922" s="1" t="s">
        <v>63</v>
      </c>
      <c r="H922" s="1" t="str">
        <f>VLOOKUP(Table7[[#This Row],[نام شخص کارشناس نظارت]],Table1[],3,0)</f>
        <v>کارشناس عمران نظارت</v>
      </c>
      <c r="I922" s="1">
        <f>COUNTIF(Table2[کد سیستم],Table7[[#This Row],[کد سیستم]])</f>
        <v>1</v>
      </c>
    </row>
    <row r="923" spans="1:9" x14ac:dyDescent="0.25">
      <c r="A923" s="1">
        <v>922</v>
      </c>
      <c r="B923" s="1" t="s">
        <v>3413</v>
      </c>
      <c r="C923" s="1" t="s">
        <v>3413</v>
      </c>
      <c r="D923" s="1" t="s">
        <v>3983</v>
      </c>
      <c r="E923" s="1" t="s">
        <v>602</v>
      </c>
      <c r="F923" s="1" t="str">
        <f>VLOOKUP(Table7[[#This Row],[نام کارشناس دفتر فنی]],Table1[],3,0)</f>
        <v>کارشناس عمران،خدمات صنعتی و ترانسپورت</v>
      </c>
      <c r="G923" s="1" t="s">
        <v>63</v>
      </c>
      <c r="H923" s="1" t="str">
        <f>VLOOKUP(Table7[[#This Row],[نام شخص کارشناس نظارت]],Table1[],3,0)</f>
        <v>کارشناس عمران نظارت</v>
      </c>
      <c r="I923" s="1">
        <f>COUNTIF(Table2[کد سیستم],Table7[[#This Row],[کد سیستم]])</f>
        <v>1</v>
      </c>
    </row>
    <row r="924" spans="1:9" x14ac:dyDescent="0.25">
      <c r="A924" s="1">
        <v>923</v>
      </c>
      <c r="B924" s="1" t="s">
        <v>3415</v>
      </c>
      <c r="C924" s="1" t="s">
        <v>3415</v>
      </c>
      <c r="D924" s="1" t="s">
        <v>3983</v>
      </c>
      <c r="E924" s="1" t="s">
        <v>602</v>
      </c>
      <c r="F924" s="1" t="str">
        <f>VLOOKUP(Table7[[#This Row],[نام کارشناس دفتر فنی]],Table1[],3,0)</f>
        <v>کارشناس عمران،خدمات صنعتی و ترانسپورت</v>
      </c>
      <c r="G924" s="1" t="s">
        <v>63</v>
      </c>
      <c r="H924" s="1" t="str">
        <f>VLOOKUP(Table7[[#This Row],[نام شخص کارشناس نظارت]],Table1[],3,0)</f>
        <v>کارشناس عمران نظارت</v>
      </c>
      <c r="I924" s="1">
        <f>COUNTIF(Table2[کد سیستم],Table7[[#This Row],[کد سیستم]])</f>
        <v>1</v>
      </c>
    </row>
    <row r="925" spans="1:9" x14ac:dyDescent="0.25">
      <c r="A925" s="1">
        <v>924</v>
      </c>
      <c r="B925" s="1" t="s">
        <v>3417</v>
      </c>
      <c r="C925" s="1" t="s">
        <v>3417</v>
      </c>
      <c r="D925" s="1" t="s">
        <v>3983</v>
      </c>
      <c r="E925" s="1" t="s">
        <v>602</v>
      </c>
      <c r="F925" s="1" t="str">
        <f>VLOOKUP(Table7[[#This Row],[نام کارشناس دفتر فنی]],Table1[],3,0)</f>
        <v>کارشناس عمران،خدمات صنعتی و ترانسپورت</v>
      </c>
      <c r="G925" s="1" t="s">
        <v>63</v>
      </c>
      <c r="H925" s="1" t="str">
        <f>VLOOKUP(Table7[[#This Row],[نام شخص کارشناس نظارت]],Table1[],3,0)</f>
        <v>کارشناس عمران نظارت</v>
      </c>
      <c r="I925" s="1">
        <f>COUNTIF(Table2[کد سیستم],Table7[[#This Row],[کد سیستم]])</f>
        <v>1</v>
      </c>
    </row>
    <row r="926" spans="1:9" x14ac:dyDescent="0.25">
      <c r="A926" s="1">
        <v>925</v>
      </c>
      <c r="B926" s="1" t="s">
        <v>3419</v>
      </c>
      <c r="C926" s="1" t="s">
        <v>3419</v>
      </c>
      <c r="D926" s="1" t="s">
        <v>3983</v>
      </c>
      <c r="E926" s="1" t="s">
        <v>602</v>
      </c>
      <c r="F926" s="1" t="str">
        <f>VLOOKUP(Table7[[#This Row],[نام کارشناس دفتر فنی]],Table1[],3,0)</f>
        <v>کارشناس عمران،خدمات صنعتی و ترانسپورت</v>
      </c>
      <c r="G926" s="1" t="s">
        <v>63</v>
      </c>
      <c r="H926" s="1" t="str">
        <f>VLOOKUP(Table7[[#This Row],[نام شخص کارشناس نظارت]],Table1[],3,0)</f>
        <v>کارشناس عمران نظارت</v>
      </c>
      <c r="I926" s="1">
        <f>COUNTIF(Table2[کد سیستم],Table7[[#This Row],[کد سیستم]])</f>
        <v>1</v>
      </c>
    </row>
    <row r="927" spans="1:9" x14ac:dyDescent="0.25">
      <c r="A927" s="1">
        <v>926</v>
      </c>
      <c r="B927" s="1" t="s">
        <v>3421</v>
      </c>
      <c r="C927" s="1" t="s">
        <v>3421</v>
      </c>
      <c r="D927" s="1" t="s">
        <v>3983</v>
      </c>
      <c r="E927" s="1" t="s">
        <v>602</v>
      </c>
      <c r="F927" s="1" t="str">
        <f>VLOOKUP(Table7[[#This Row],[نام کارشناس دفتر فنی]],Table1[],3,0)</f>
        <v>کارشناس عمران،خدمات صنعتی و ترانسپورت</v>
      </c>
      <c r="G927" s="1" t="s">
        <v>63</v>
      </c>
      <c r="H927" s="1" t="str">
        <f>VLOOKUP(Table7[[#This Row],[نام شخص کارشناس نظارت]],Table1[],3,0)</f>
        <v>کارشناس عمران نظارت</v>
      </c>
      <c r="I927" s="1">
        <f>COUNTIF(Table2[کد سیستم],Table7[[#This Row],[کد سیستم]])</f>
        <v>1</v>
      </c>
    </row>
    <row r="928" spans="1:9" x14ac:dyDescent="0.25">
      <c r="A928" s="1">
        <v>927</v>
      </c>
      <c r="B928" s="1" t="s">
        <v>3423</v>
      </c>
      <c r="C928" s="1" t="s">
        <v>3423</v>
      </c>
      <c r="D928" s="1" t="s">
        <v>3983</v>
      </c>
      <c r="E928" s="1" t="s">
        <v>602</v>
      </c>
      <c r="F928" s="1" t="str">
        <f>VLOOKUP(Table7[[#This Row],[نام کارشناس دفتر فنی]],Table1[],3,0)</f>
        <v>کارشناس عمران،خدمات صنعتی و ترانسپورت</v>
      </c>
      <c r="G928" s="1" t="s">
        <v>63</v>
      </c>
      <c r="H928" s="1" t="str">
        <f>VLOOKUP(Table7[[#This Row],[نام شخص کارشناس نظارت]],Table1[],3,0)</f>
        <v>کارشناس عمران نظارت</v>
      </c>
      <c r="I928" s="1">
        <f>COUNTIF(Table2[کد سیستم],Table7[[#This Row],[کد سیستم]])</f>
        <v>1</v>
      </c>
    </row>
    <row r="929" spans="1:9" x14ac:dyDescent="0.25">
      <c r="A929" s="1">
        <v>928</v>
      </c>
      <c r="B929" s="1" t="s">
        <v>3425</v>
      </c>
      <c r="C929" s="1" t="s">
        <v>3425</v>
      </c>
      <c r="D929" s="1" t="s">
        <v>3983</v>
      </c>
      <c r="E929" s="1" t="s">
        <v>602</v>
      </c>
      <c r="F929" s="1" t="str">
        <f>VLOOKUP(Table7[[#This Row],[نام کارشناس دفتر فنی]],Table1[],3,0)</f>
        <v>کارشناس عمران،خدمات صنعتی و ترانسپورت</v>
      </c>
      <c r="G929" s="1" t="s">
        <v>63</v>
      </c>
      <c r="H929" s="1" t="str">
        <f>VLOOKUP(Table7[[#This Row],[نام شخص کارشناس نظارت]],Table1[],3,0)</f>
        <v>کارشناس عمران نظارت</v>
      </c>
      <c r="I929" s="1">
        <f>COUNTIF(Table2[کد سیستم],Table7[[#This Row],[کد سیستم]])</f>
        <v>1</v>
      </c>
    </row>
    <row r="930" spans="1:9" x14ac:dyDescent="0.25">
      <c r="A930" s="1">
        <v>929</v>
      </c>
      <c r="B930" s="1" t="s">
        <v>3427</v>
      </c>
      <c r="C930" s="1" t="s">
        <v>3427</v>
      </c>
      <c r="D930" s="1" t="s">
        <v>3983</v>
      </c>
      <c r="E930" s="1" t="s">
        <v>602</v>
      </c>
      <c r="F930" s="1" t="str">
        <f>VLOOKUP(Table7[[#This Row],[نام کارشناس دفتر فنی]],Table1[],3,0)</f>
        <v>کارشناس عمران،خدمات صنعتی و ترانسپورت</v>
      </c>
      <c r="G930" s="1" t="s">
        <v>63</v>
      </c>
      <c r="H930" s="1" t="str">
        <f>VLOOKUP(Table7[[#This Row],[نام شخص کارشناس نظارت]],Table1[],3,0)</f>
        <v>کارشناس عمران نظارت</v>
      </c>
      <c r="I930" s="1">
        <f>COUNTIF(Table2[کد سیستم],Table7[[#This Row],[کد سیستم]])</f>
        <v>1</v>
      </c>
    </row>
    <row r="931" spans="1:9" x14ac:dyDescent="0.25">
      <c r="A931" s="1">
        <v>930</v>
      </c>
      <c r="B931" s="1" t="s">
        <v>3429</v>
      </c>
      <c r="C931" s="1" t="s">
        <v>3429</v>
      </c>
      <c r="D931" s="1" t="s">
        <v>3983</v>
      </c>
      <c r="E931" s="1" t="s">
        <v>602</v>
      </c>
      <c r="F931" s="1" t="str">
        <f>VLOOKUP(Table7[[#This Row],[نام کارشناس دفتر فنی]],Table1[],3,0)</f>
        <v>کارشناس عمران،خدمات صنعتی و ترانسپورت</v>
      </c>
      <c r="G931" s="1" t="s">
        <v>63</v>
      </c>
      <c r="H931" s="1" t="str">
        <f>VLOOKUP(Table7[[#This Row],[نام شخص کارشناس نظارت]],Table1[],3,0)</f>
        <v>کارشناس عمران نظارت</v>
      </c>
      <c r="I931" s="1">
        <f>COUNTIF(Table2[کد سیستم],Table7[[#This Row],[کد سیستم]])</f>
        <v>1</v>
      </c>
    </row>
    <row r="932" spans="1:9" x14ac:dyDescent="0.25">
      <c r="A932" s="1">
        <v>931</v>
      </c>
      <c r="B932" s="1" t="s">
        <v>3431</v>
      </c>
      <c r="C932" s="1" t="s">
        <v>3431</v>
      </c>
      <c r="D932" s="1" t="s">
        <v>3983</v>
      </c>
      <c r="E932" s="1" t="s">
        <v>602</v>
      </c>
      <c r="F932" s="1" t="str">
        <f>VLOOKUP(Table7[[#This Row],[نام کارشناس دفتر فنی]],Table1[],3,0)</f>
        <v>کارشناس عمران،خدمات صنعتی و ترانسپورت</v>
      </c>
      <c r="G932" s="1" t="s">
        <v>63</v>
      </c>
      <c r="H932" s="1" t="str">
        <f>VLOOKUP(Table7[[#This Row],[نام شخص کارشناس نظارت]],Table1[],3,0)</f>
        <v>کارشناس عمران نظارت</v>
      </c>
      <c r="I932" s="1">
        <f>COUNTIF(Table2[کد سیستم],Table7[[#This Row],[کد سیستم]])</f>
        <v>1</v>
      </c>
    </row>
    <row r="933" spans="1:9" x14ac:dyDescent="0.25">
      <c r="A933" s="1">
        <v>932</v>
      </c>
      <c r="B933" s="1" t="s">
        <v>3433</v>
      </c>
      <c r="C933" s="1" t="s">
        <v>3433</v>
      </c>
      <c r="D933" s="1" t="s">
        <v>3983</v>
      </c>
      <c r="E933" s="1" t="s">
        <v>602</v>
      </c>
      <c r="F933" s="1" t="str">
        <f>VLOOKUP(Table7[[#This Row],[نام کارشناس دفتر فنی]],Table1[],3,0)</f>
        <v>کارشناس عمران،خدمات صنعتی و ترانسپورت</v>
      </c>
      <c r="G933" s="1" t="s">
        <v>63</v>
      </c>
      <c r="H933" s="1" t="str">
        <f>VLOOKUP(Table7[[#This Row],[نام شخص کارشناس نظارت]],Table1[],3,0)</f>
        <v>کارشناس عمران نظارت</v>
      </c>
      <c r="I933" s="1">
        <f>COUNTIF(Table2[کد سیستم],Table7[[#This Row],[کد سیستم]])</f>
        <v>1</v>
      </c>
    </row>
    <row r="934" spans="1:9" x14ac:dyDescent="0.25">
      <c r="A934" s="1">
        <v>933</v>
      </c>
      <c r="B934" s="1" t="s">
        <v>3435</v>
      </c>
      <c r="C934" s="1" t="s">
        <v>3435</v>
      </c>
      <c r="D934" s="1" t="s">
        <v>3983</v>
      </c>
      <c r="E934" s="1" t="s">
        <v>602</v>
      </c>
      <c r="F934" s="1" t="str">
        <f>VLOOKUP(Table7[[#This Row],[نام کارشناس دفتر فنی]],Table1[],3,0)</f>
        <v>کارشناس عمران،خدمات صنعتی و ترانسپورت</v>
      </c>
      <c r="G934" s="1" t="s">
        <v>63</v>
      </c>
      <c r="H934" s="1" t="str">
        <f>VLOOKUP(Table7[[#This Row],[نام شخص کارشناس نظارت]],Table1[],3,0)</f>
        <v>کارشناس عمران نظارت</v>
      </c>
      <c r="I934" s="1">
        <f>COUNTIF(Table2[کد سیستم],Table7[[#This Row],[کد سیستم]])</f>
        <v>1</v>
      </c>
    </row>
    <row r="935" spans="1:9" x14ac:dyDescent="0.25">
      <c r="A935" s="1">
        <v>934</v>
      </c>
      <c r="B935" s="1" t="s">
        <v>3437</v>
      </c>
      <c r="C935" s="1" t="s">
        <v>3437</v>
      </c>
      <c r="D935" s="1" t="s">
        <v>3983</v>
      </c>
      <c r="E935" s="1" t="s">
        <v>602</v>
      </c>
      <c r="F935" s="1" t="str">
        <f>VLOOKUP(Table7[[#This Row],[نام کارشناس دفتر فنی]],Table1[],3,0)</f>
        <v>کارشناس عمران،خدمات صنعتی و ترانسپورت</v>
      </c>
      <c r="G935" s="1" t="s">
        <v>63</v>
      </c>
      <c r="H935" s="1" t="str">
        <f>VLOOKUP(Table7[[#This Row],[نام شخص کارشناس نظارت]],Table1[],3,0)</f>
        <v>کارشناس عمران نظارت</v>
      </c>
      <c r="I935" s="1">
        <f>COUNTIF(Table2[کد سیستم],Table7[[#This Row],[کد سیستم]])</f>
        <v>1</v>
      </c>
    </row>
    <row r="936" spans="1:9" x14ac:dyDescent="0.25">
      <c r="A936" s="1">
        <v>935</v>
      </c>
      <c r="B936" s="1" t="s">
        <v>3439</v>
      </c>
      <c r="C936" s="1" t="s">
        <v>3439</v>
      </c>
      <c r="D936" s="1" t="s">
        <v>3983</v>
      </c>
      <c r="E936" s="1" t="s">
        <v>602</v>
      </c>
      <c r="F936" s="1" t="str">
        <f>VLOOKUP(Table7[[#This Row],[نام کارشناس دفتر فنی]],Table1[],3,0)</f>
        <v>کارشناس عمران،خدمات صنعتی و ترانسپورت</v>
      </c>
      <c r="G936" s="1" t="s">
        <v>63</v>
      </c>
      <c r="H936" s="1" t="str">
        <f>VLOOKUP(Table7[[#This Row],[نام شخص کارشناس نظارت]],Table1[],3,0)</f>
        <v>کارشناس عمران نظارت</v>
      </c>
      <c r="I936" s="1">
        <f>COUNTIF(Table2[کد سیستم],Table7[[#This Row],[کد سیستم]])</f>
        <v>1</v>
      </c>
    </row>
    <row r="937" spans="1:9" x14ac:dyDescent="0.25">
      <c r="A937" s="1">
        <v>936</v>
      </c>
      <c r="B937" s="1" t="s">
        <v>3441</v>
      </c>
      <c r="C937" s="1" t="s">
        <v>3441</v>
      </c>
      <c r="D937" s="1" t="s">
        <v>3983</v>
      </c>
      <c r="E937" s="1" t="s">
        <v>602</v>
      </c>
      <c r="F937" s="1" t="str">
        <f>VLOOKUP(Table7[[#This Row],[نام کارشناس دفتر فنی]],Table1[],3,0)</f>
        <v>کارشناس عمران،خدمات صنعتی و ترانسپورت</v>
      </c>
      <c r="G937" s="1" t="s">
        <v>63</v>
      </c>
      <c r="H937" s="1" t="str">
        <f>VLOOKUP(Table7[[#This Row],[نام شخص کارشناس نظارت]],Table1[],3,0)</f>
        <v>کارشناس عمران نظارت</v>
      </c>
      <c r="I937" s="1">
        <f>COUNTIF(Table2[کد سیستم],Table7[[#This Row],[کد سیستم]])</f>
        <v>1</v>
      </c>
    </row>
    <row r="938" spans="1:9" x14ac:dyDescent="0.25">
      <c r="A938" s="1">
        <v>937</v>
      </c>
      <c r="B938" s="1" t="s">
        <v>3443</v>
      </c>
      <c r="C938" s="1" t="s">
        <v>3443</v>
      </c>
      <c r="D938" s="1" t="s">
        <v>3983</v>
      </c>
      <c r="E938" s="1" t="s">
        <v>602</v>
      </c>
      <c r="F938" s="1" t="str">
        <f>VLOOKUP(Table7[[#This Row],[نام کارشناس دفتر فنی]],Table1[],3,0)</f>
        <v>کارشناس عمران،خدمات صنعتی و ترانسپورت</v>
      </c>
      <c r="G938" s="1" t="s">
        <v>63</v>
      </c>
      <c r="H938" s="1" t="str">
        <f>VLOOKUP(Table7[[#This Row],[نام شخص کارشناس نظارت]],Table1[],3,0)</f>
        <v>کارشناس عمران نظارت</v>
      </c>
      <c r="I938" s="1">
        <f>COUNTIF(Table2[کد سیستم],Table7[[#This Row],[کد سیستم]])</f>
        <v>1</v>
      </c>
    </row>
    <row r="939" spans="1:9" x14ac:dyDescent="0.25">
      <c r="A939" s="1">
        <v>938</v>
      </c>
      <c r="B939" s="1" t="s">
        <v>3445</v>
      </c>
      <c r="C939" s="1" t="s">
        <v>3445</v>
      </c>
      <c r="D939" s="1" t="s">
        <v>3983</v>
      </c>
      <c r="E939" s="1" t="s">
        <v>602</v>
      </c>
      <c r="F939" s="1" t="str">
        <f>VLOOKUP(Table7[[#This Row],[نام کارشناس دفتر فنی]],Table1[],3,0)</f>
        <v>کارشناس عمران،خدمات صنعتی و ترانسپورت</v>
      </c>
      <c r="G939" s="1" t="s">
        <v>63</v>
      </c>
      <c r="H939" s="1" t="str">
        <f>VLOOKUP(Table7[[#This Row],[نام شخص کارشناس نظارت]],Table1[],3,0)</f>
        <v>کارشناس عمران نظارت</v>
      </c>
      <c r="I939" s="1">
        <f>COUNTIF(Table2[کد سیستم],Table7[[#This Row],[کد سیستم]])</f>
        <v>1</v>
      </c>
    </row>
    <row r="940" spans="1:9" x14ac:dyDescent="0.25">
      <c r="A940" s="1">
        <v>939</v>
      </c>
      <c r="B940" s="1" t="s">
        <v>3447</v>
      </c>
      <c r="C940" s="1" t="s">
        <v>3447</v>
      </c>
      <c r="D940" s="1" t="s">
        <v>3983</v>
      </c>
      <c r="E940" s="1" t="s">
        <v>602</v>
      </c>
      <c r="F940" s="1" t="str">
        <f>VLOOKUP(Table7[[#This Row],[نام کارشناس دفتر فنی]],Table1[],3,0)</f>
        <v>کارشناس عمران،خدمات صنعتی و ترانسپورت</v>
      </c>
      <c r="G940" s="1" t="s">
        <v>63</v>
      </c>
      <c r="H940" s="1" t="str">
        <f>VLOOKUP(Table7[[#This Row],[نام شخص کارشناس نظارت]],Table1[],3,0)</f>
        <v>کارشناس عمران نظارت</v>
      </c>
      <c r="I940" s="1">
        <f>COUNTIF(Table2[کد سیستم],Table7[[#This Row],[کد سیستم]])</f>
        <v>1</v>
      </c>
    </row>
    <row r="941" spans="1:9" x14ac:dyDescent="0.25">
      <c r="A941" s="1">
        <v>940</v>
      </c>
      <c r="B941" s="1" t="s">
        <v>3449</v>
      </c>
      <c r="C941" s="1" t="s">
        <v>3449</v>
      </c>
      <c r="D941" s="1" t="s">
        <v>3983</v>
      </c>
      <c r="E941" s="1" t="s">
        <v>602</v>
      </c>
      <c r="F941" s="1" t="str">
        <f>VLOOKUP(Table7[[#This Row],[نام کارشناس دفتر فنی]],Table1[],3,0)</f>
        <v>کارشناس عمران،خدمات صنعتی و ترانسپورت</v>
      </c>
      <c r="G941" s="1" t="s">
        <v>63</v>
      </c>
      <c r="H941" s="1" t="str">
        <f>VLOOKUP(Table7[[#This Row],[نام شخص کارشناس نظارت]],Table1[],3,0)</f>
        <v>کارشناس عمران نظارت</v>
      </c>
      <c r="I941" s="1">
        <f>COUNTIF(Table2[کد سیستم],Table7[[#This Row],[کد سیستم]])</f>
        <v>1</v>
      </c>
    </row>
    <row r="942" spans="1:9" x14ac:dyDescent="0.25">
      <c r="A942" s="1">
        <v>941</v>
      </c>
      <c r="B942" s="1" t="s">
        <v>3451</v>
      </c>
      <c r="C942" s="1" t="s">
        <v>3451</v>
      </c>
      <c r="D942" s="1" t="s">
        <v>3983</v>
      </c>
      <c r="E942" s="1" t="s">
        <v>602</v>
      </c>
      <c r="F942" s="1" t="str">
        <f>VLOOKUP(Table7[[#This Row],[نام کارشناس دفتر فنی]],Table1[],3,0)</f>
        <v>کارشناس عمران،خدمات صنعتی و ترانسپورت</v>
      </c>
      <c r="G942" s="1" t="s">
        <v>63</v>
      </c>
      <c r="H942" s="1" t="str">
        <f>VLOOKUP(Table7[[#This Row],[نام شخص کارشناس نظارت]],Table1[],3,0)</f>
        <v>کارشناس عمران نظارت</v>
      </c>
      <c r="I942" s="1">
        <f>COUNTIF(Table2[کد سیستم],Table7[[#This Row],[کد سیستم]])</f>
        <v>1</v>
      </c>
    </row>
    <row r="943" spans="1:9" x14ac:dyDescent="0.25">
      <c r="A943" s="1">
        <v>942</v>
      </c>
      <c r="B943" s="1" t="s">
        <v>3453</v>
      </c>
      <c r="C943" s="1" t="s">
        <v>3453</v>
      </c>
      <c r="D943" s="1" t="s">
        <v>3983</v>
      </c>
      <c r="E943" s="1" t="s">
        <v>602</v>
      </c>
      <c r="F943" s="1" t="str">
        <f>VLOOKUP(Table7[[#This Row],[نام کارشناس دفتر فنی]],Table1[],3,0)</f>
        <v>کارشناس عمران،خدمات صنعتی و ترانسپورت</v>
      </c>
      <c r="G943" s="1" t="s">
        <v>63</v>
      </c>
      <c r="H943" s="1" t="str">
        <f>VLOOKUP(Table7[[#This Row],[نام شخص کارشناس نظارت]],Table1[],3,0)</f>
        <v>کارشناس عمران نظارت</v>
      </c>
      <c r="I943" s="1">
        <f>COUNTIF(Table2[کد سیستم],Table7[[#This Row],[کد سیستم]])</f>
        <v>1</v>
      </c>
    </row>
    <row r="944" spans="1:9" x14ac:dyDescent="0.25">
      <c r="A944" s="1">
        <v>943</v>
      </c>
      <c r="B944" s="1" t="s">
        <v>3455</v>
      </c>
      <c r="C944" s="1" t="s">
        <v>3455</v>
      </c>
      <c r="D944" s="1" t="s">
        <v>3983</v>
      </c>
      <c r="E944" s="1" t="s">
        <v>602</v>
      </c>
      <c r="F944" s="1" t="str">
        <f>VLOOKUP(Table7[[#This Row],[نام کارشناس دفتر فنی]],Table1[],3,0)</f>
        <v>کارشناس عمران،خدمات صنعتی و ترانسپورت</v>
      </c>
      <c r="G944" s="1" t="s">
        <v>63</v>
      </c>
      <c r="H944" s="1" t="str">
        <f>VLOOKUP(Table7[[#This Row],[نام شخص کارشناس نظارت]],Table1[],3,0)</f>
        <v>کارشناس عمران نظارت</v>
      </c>
      <c r="I944" s="1">
        <f>COUNTIF(Table2[کد سیستم],Table7[[#This Row],[کد سیستم]])</f>
        <v>1</v>
      </c>
    </row>
    <row r="945" spans="1:9" x14ac:dyDescent="0.25">
      <c r="A945" s="1">
        <v>944</v>
      </c>
      <c r="B945" s="1" t="s">
        <v>3457</v>
      </c>
      <c r="C945" s="1" t="s">
        <v>3457</v>
      </c>
      <c r="D945" s="1" t="s">
        <v>3983</v>
      </c>
      <c r="E945" s="1" t="s">
        <v>602</v>
      </c>
      <c r="F945" s="1" t="str">
        <f>VLOOKUP(Table7[[#This Row],[نام کارشناس دفتر فنی]],Table1[],3,0)</f>
        <v>کارشناس عمران،خدمات صنعتی و ترانسپورت</v>
      </c>
      <c r="G945" s="1" t="s">
        <v>63</v>
      </c>
      <c r="H945" s="1" t="str">
        <f>VLOOKUP(Table7[[#This Row],[نام شخص کارشناس نظارت]],Table1[],3,0)</f>
        <v>کارشناس عمران نظارت</v>
      </c>
      <c r="I945" s="1">
        <f>COUNTIF(Table2[کد سیستم],Table7[[#This Row],[کد سیستم]])</f>
        <v>1</v>
      </c>
    </row>
    <row r="946" spans="1:9" x14ac:dyDescent="0.25">
      <c r="A946" s="1">
        <v>945</v>
      </c>
      <c r="B946" s="1" t="s">
        <v>3459</v>
      </c>
      <c r="C946" s="1" t="s">
        <v>3459</v>
      </c>
      <c r="D946" s="1" t="s">
        <v>3983</v>
      </c>
      <c r="E946" s="1" t="s">
        <v>602</v>
      </c>
      <c r="F946" s="1" t="str">
        <f>VLOOKUP(Table7[[#This Row],[نام کارشناس دفتر فنی]],Table1[],3,0)</f>
        <v>کارشناس عمران،خدمات صنعتی و ترانسپورت</v>
      </c>
      <c r="G946" s="1" t="s">
        <v>63</v>
      </c>
      <c r="H946" s="1" t="str">
        <f>VLOOKUP(Table7[[#This Row],[نام شخص کارشناس نظارت]],Table1[],3,0)</f>
        <v>کارشناس عمران نظارت</v>
      </c>
      <c r="I946" s="1">
        <f>COUNTIF(Table2[کد سیستم],Table7[[#This Row],[کد سیستم]])</f>
        <v>1</v>
      </c>
    </row>
    <row r="947" spans="1:9" x14ac:dyDescent="0.25">
      <c r="A947" s="1">
        <v>946</v>
      </c>
      <c r="B947" s="1" t="s">
        <v>3461</v>
      </c>
      <c r="C947" s="1" t="s">
        <v>3461</v>
      </c>
      <c r="D947" s="1" t="s">
        <v>3983</v>
      </c>
      <c r="E947" s="1" t="s">
        <v>602</v>
      </c>
      <c r="F947" s="1" t="str">
        <f>VLOOKUP(Table7[[#This Row],[نام کارشناس دفتر فنی]],Table1[],3,0)</f>
        <v>کارشناس عمران،خدمات صنعتی و ترانسپورت</v>
      </c>
      <c r="G947" s="1" t="s">
        <v>63</v>
      </c>
      <c r="H947" s="1" t="str">
        <f>VLOOKUP(Table7[[#This Row],[نام شخص کارشناس نظارت]],Table1[],3,0)</f>
        <v>کارشناس عمران نظارت</v>
      </c>
      <c r="I947" s="1">
        <f>COUNTIF(Table2[کد سیستم],Table7[[#This Row],[کد سیستم]])</f>
        <v>1</v>
      </c>
    </row>
    <row r="948" spans="1:9" x14ac:dyDescent="0.25">
      <c r="A948" s="1">
        <v>947</v>
      </c>
      <c r="B948" s="1" t="s">
        <v>3463</v>
      </c>
      <c r="C948" s="1" t="s">
        <v>3463</v>
      </c>
      <c r="D948" s="1" t="s">
        <v>3983</v>
      </c>
      <c r="E948" s="1" t="s">
        <v>602</v>
      </c>
      <c r="F948" s="1" t="str">
        <f>VLOOKUP(Table7[[#This Row],[نام کارشناس دفتر فنی]],Table1[],3,0)</f>
        <v>کارشناس عمران،خدمات صنعتی و ترانسپورت</v>
      </c>
      <c r="G948" s="1" t="s">
        <v>63</v>
      </c>
      <c r="H948" s="1" t="str">
        <f>VLOOKUP(Table7[[#This Row],[نام شخص کارشناس نظارت]],Table1[],3,0)</f>
        <v>کارشناس عمران نظارت</v>
      </c>
      <c r="I948" s="1">
        <f>COUNTIF(Table2[کد سیستم],Table7[[#This Row],[کد سیستم]])</f>
        <v>1</v>
      </c>
    </row>
    <row r="949" spans="1:9" x14ac:dyDescent="0.25">
      <c r="A949" s="1">
        <v>948</v>
      </c>
      <c r="B949" s="1" t="s">
        <v>3465</v>
      </c>
      <c r="C949" s="1" t="s">
        <v>3465</v>
      </c>
      <c r="D949" s="1" t="s">
        <v>3983</v>
      </c>
      <c r="E949" s="1" t="s">
        <v>602</v>
      </c>
      <c r="F949" s="1" t="str">
        <f>VLOOKUP(Table7[[#This Row],[نام کارشناس دفتر فنی]],Table1[],3,0)</f>
        <v>کارشناس عمران،خدمات صنعتی و ترانسپورت</v>
      </c>
      <c r="G949" s="1" t="s">
        <v>63</v>
      </c>
      <c r="H949" s="1" t="str">
        <f>VLOOKUP(Table7[[#This Row],[نام شخص کارشناس نظارت]],Table1[],3,0)</f>
        <v>کارشناس عمران نظارت</v>
      </c>
      <c r="I949" s="1">
        <f>COUNTIF(Table2[کد سیستم],Table7[[#This Row],[کد سیستم]])</f>
        <v>1</v>
      </c>
    </row>
    <row r="950" spans="1:9" x14ac:dyDescent="0.25">
      <c r="A950" s="1">
        <v>949</v>
      </c>
      <c r="B950" s="1" t="s">
        <v>3467</v>
      </c>
      <c r="C950" s="1" t="s">
        <v>3467</v>
      </c>
      <c r="D950" s="1" t="s">
        <v>3983</v>
      </c>
      <c r="E950" s="1" t="s">
        <v>602</v>
      </c>
      <c r="F950" s="1" t="str">
        <f>VLOOKUP(Table7[[#This Row],[نام کارشناس دفتر فنی]],Table1[],3,0)</f>
        <v>کارشناس عمران،خدمات صنعتی و ترانسپورت</v>
      </c>
      <c r="G950" s="1" t="s">
        <v>63</v>
      </c>
      <c r="H950" s="1" t="str">
        <f>VLOOKUP(Table7[[#This Row],[نام شخص کارشناس نظارت]],Table1[],3,0)</f>
        <v>کارشناس عمران نظارت</v>
      </c>
      <c r="I950" s="1">
        <f>COUNTIF(Table2[کد سیستم],Table7[[#This Row],[کد سیستم]])</f>
        <v>1</v>
      </c>
    </row>
    <row r="951" spans="1:9" x14ac:dyDescent="0.25">
      <c r="A951" s="1">
        <v>950</v>
      </c>
      <c r="B951" s="1" t="s">
        <v>3469</v>
      </c>
      <c r="C951" s="1" t="s">
        <v>3469</v>
      </c>
      <c r="D951" s="1" t="s">
        <v>3983</v>
      </c>
      <c r="E951" s="1" t="s">
        <v>602</v>
      </c>
      <c r="F951" s="1" t="str">
        <f>VLOOKUP(Table7[[#This Row],[نام کارشناس دفتر فنی]],Table1[],3,0)</f>
        <v>کارشناس عمران،خدمات صنعتی و ترانسپورت</v>
      </c>
      <c r="G951" s="1" t="s">
        <v>63</v>
      </c>
      <c r="H951" s="1" t="str">
        <f>VLOOKUP(Table7[[#This Row],[نام شخص کارشناس نظارت]],Table1[],3,0)</f>
        <v>کارشناس عمران نظارت</v>
      </c>
      <c r="I951" s="1">
        <f>COUNTIF(Table2[کد سیستم],Table7[[#This Row],[کد سیستم]])</f>
        <v>1</v>
      </c>
    </row>
    <row r="952" spans="1:9" x14ac:dyDescent="0.25">
      <c r="A952" s="1">
        <v>951</v>
      </c>
      <c r="B952" s="1" t="s">
        <v>3471</v>
      </c>
      <c r="C952" s="1" t="s">
        <v>3471</v>
      </c>
      <c r="D952" s="1" t="s">
        <v>3983</v>
      </c>
      <c r="E952" s="1" t="s">
        <v>602</v>
      </c>
      <c r="F952" s="1" t="str">
        <f>VLOOKUP(Table7[[#This Row],[نام کارشناس دفتر فنی]],Table1[],3,0)</f>
        <v>کارشناس عمران،خدمات صنعتی و ترانسپورت</v>
      </c>
      <c r="G952" s="1" t="s">
        <v>63</v>
      </c>
      <c r="H952" s="1" t="str">
        <f>VLOOKUP(Table7[[#This Row],[نام شخص کارشناس نظارت]],Table1[],3,0)</f>
        <v>کارشناس عمران نظارت</v>
      </c>
      <c r="I952" s="1">
        <f>COUNTIF(Table2[کد سیستم],Table7[[#This Row],[کد سیستم]])</f>
        <v>1</v>
      </c>
    </row>
    <row r="953" spans="1:9" x14ac:dyDescent="0.25">
      <c r="A953" s="1">
        <v>952</v>
      </c>
      <c r="B953" s="1" t="s">
        <v>3473</v>
      </c>
      <c r="C953" s="1" t="s">
        <v>3473</v>
      </c>
      <c r="D953" s="1" t="s">
        <v>3983</v>
      </c>
      <c r="E953" s="1" t="s">
        <v>602</v>
      </c>
      <c r="F953" s="1" t="str">
        <f>VLOOKUP(Table7[[#This Row],[نام کارشناس دفتر فنی]],Table1[],3,0)</f>
        <v>کارشناس عمران،خدمات صنعتی و ترانسپورت</v>
      </c>
      <c r="G953" s="1" t="s">
        <v>63</v>
      </c>
      <c r="H953" s="1" t="str">
        <f>VLOOKUP(Table7[[#This Row],[نام شخص کارشناس نظارت]],Table1[],3,0)</f>
        <v>کارشناس عمران نظارت</v>
      </c>
      <c r="I953" s="1">
        <f>COUNTIF(Table2[کد سیستم],Table7[[#This Row],[کد سیستم]])</f>
        <v>1</v>
      </c>
    </row>
    <row r="954" spans="1:9" x14ac:dyDescent="0.25">
      <c r="A954" s="1">
        <v>953</v>
      </c>
      <c r="B954" s="1" t="s">
        <v>3475</v>
      </c>
      <c r="C954" s="1" t="s">
        <v>3475</v>
      </c>
      <c r="D954" s="1" t="s">
        <v>3983</v>
      </c>
      <c r="E954" s="1" t="s">
        <v>602</v>
      </c>
      <c r="F954" s="1" t="str">
        <f>VLOOKUP(Table7[[#This Row],[نام کارشناس دفتر فنی]],Table1[],3,0)</f>
        <v>کارشناس عمران،خدمات صنعتی و ترانسپورت</v>
      </c>
      <c r="G954" s="1" t="s">
        <v>63</v>
      </c>
      <c r="H954" s="1" t="str">
        <f>VLOOKUP(Table7[[#This Row],[نام شخص کارشناس نظارت]],Table1[],3,0)</f>
        <v>کارشناس عمران نظارت</v>
      </c>
      <c r="I954" s="1">
        <f>COUNTIF(Table2[کد سیستم],Table7[[#This Row],[کد سیستم]])</f>
        <v>1</v>
      </c>
    </row>
    <row r="955" spans="1:9" x14ac:dyDescent="0.25">
      <c r="A955" s="1">
        <v>954</v>
      </c>
      <c r="B955" s="1" t="s">
        <v>3477</v>
      </c>
      <c r="C955" s="1" t="s">
        <v>3477</v>
      </c>
      <c r="D955" s="1" t="s">
        <v>3983</v>
      </c>
      <c r="E955" s="1" t="s">
        <v>602</v>
      </c>
      <c r="F955" s="1" t="str">
        <f>VLOOKUP(Table7[[#This Row],[نام کارشناس دفتر فنی]],Table1[],3,0)</f>
        <v>کارشناس عمران،خدمات صنعتی و ترانسپورت</v>
      </c>
      <c r="G955" s="1" t="s">
        <v>63</v>
      </c>
      <c r="H955" s="1" t="str">
        <f>VLOOKUP(Table7[[#This Row],[نام شخص کارشناس نظارت]],Table1[],3,0)</f>
        <v>کارشناس عمران نظارت</v>
      </c>
      <c r="I955" s="1">
        <f>COUNTIF(Table2[کد سیستم],Table7[[#This Row],[کد سیستم]])</f>
        <v>1</v>
      </c>
    </row>
    <row r="956" spans="1:9" x14ac:dyDescent="0.25">
      <c r="A956" s="1">
        <v>955</v>
      </c>
      <c r="B956" s="1" t="s">
        <v>3479</v>
      </c>
      <c r="C956" s="1" t="s">
        <v>3479</v>
      </c>
      <c r="D956" s="1" t="s">
        <v>3983</v>
      </c>
      <c r="E956" s="1" t="s">
        <v>602</v>
      </c>
      <c r="F956" s="1" t="str">
        <f>VLOOKUP(Table7[[#This Row],[نام کارشناس دفتر فنی]],Table1[],3,0)</f>
        <v>کارشناس عمران،خدمات صنعتی و ترانسپورت</v>
      </c>
      <c r="G956" s="1" t="s">
        <v>63</v>
      </c>
      <c r="H956" s="1" t="str">
        <f>VLOOKUP(Table7[[#This Row],[نام شخص کارشناس نظارت]],Table1[],3,0)</f>
        <v>کارشناس عمران نظارت</v>
      </c>
      <c r="I956" s="1">
        <f>COUNTIF(Table2[کد سیستم],Table7[[#This Row],[کد سیستم]])</f>
        <v>1</v>
      </c>
    </row>
    <row r="957" spans="1:9" x14ac:dyDescent="0.25">
      <c r="A957" s="1">
        <v>956</v>
      </c>
      <c r="B957" s="1" t="s">
        <v>3481</v>
      </c>
      <c r="C957" s="1" t="s">
        <v>3481</v>
      </c>
      <c r="D957" s="1" t="s">
        <v>3983</v>
      </c>
      <c r="E957" s="1" t="s">
        <v>602</v>
      </c>
      <c r="F957" s="1" t="str">
        <f>VLOOKUP(Table7[[#This Row],[نام کارشناس دفتر فنی]],Table1[],3,0)</f>
        <v>کارشناس عمران،خدمات صنعتی و ترانسپورت</v>
      </c>
      <c r="G957" s="1" t="s">
        <v>63</v>
      </c>
      <c r="H957" s="1" t="str">
        <f>VLOOKUP(Table7[[#This Row],[نام شخص کارشناس نظارت]],Table1[],3,0)</f>
        <v>کارشناس عمران نظارت</v>
      </c>
      <c r="I957" s="1">
        <f>COUNTIF(Table2[کد سیستم],Table7[[#This Row],[کد سیستم]])</f>
        <v>1</v>
      </c>
    </row>
    <row r="958" spans="1:9" x14ac:dyDescent="0.25">
      <c r="A958" s="1">
        <v>957</v>
      </c>
      <c r="B958" s="1" t="s">
        <v>3483</v>
      </c>
      <c r="C958" s="1" t="s">
        <v>3483</v>
      </c>
      <c r="D958" s="1" t="s">
        <v>3983</v>
      </c>
      <c r="E958" s="1" t="s">
        <v>602</v>
      </c>
      <c r="F958" s="1" t="str">
        <f>VLOOKUP(Table7[[#This Row],[نام کارشناس دفتر فنی]],Table1[],3,0)</f>
        <v>کارشناس عمران،خدمات صنعتی و ترانسپورت</v>
      </c>
      <c r="G958" s="1" t="s">
        <v>63</v>
      </c>
      <c r="H958" s="1" t="str">
        <f>VLOOKUP(Table7[[#This Row],[نام شخص کارشناس نظارت]],Table1[],3,0)</f>
        <v>کارشناس عمران نظارت</v>
      </c>
      <c r="I958" s="1">
        <f>COUNTIF(Table2[کد سیستم],Table7[[#This Row],[کد سیستم]])</f>
        <v>1</v>
      </c>
    </row>
    <row r="959" spans="1:9" x14ac:dyDescent="0.25">
      <c r="A959" s="1">
        <v>958</v>
      </c>
      <c r="B959" s="1" t="s">
        <v>3485</v>
      </c>
      <c r="C959" s="1" t="s">
        <v>3485</v>
      </c>
      <c r="D959" s="1" t="s">
        <v>3983</v>
      </c>
      <c r="E959" s="1" t="s">
        <v>602</v>
      </c>
      <c r="F959" s="1" t="str">
        <f>VLOOKUP(Table7[[#This Row],[نام کارشناس دفتر فنی]],Table1[],3,0)</f>
        <v>کارشناس عمران،خدمات صنعتی و ترانسپورت</v>
      </c>
      <c r="G959" s="1" t="s">
        <v>63</v>
      </c>
      <c r="H959" s="1" t="str">
        <f>VLOOKUP(Table7[[#This Row],[نام شخص کارشناس نظارت]],Table1[],3,0)</f>
        <v>کارشناس عمران نظارت</v>
      </c>
      <c r="I959" s="1">
        <f>COUNTIF(Table2[کد سیستم],Table7[[#This Row],[کد سیستم]])</f>
        <v>1</v>
      </c>
    </row>
    <row r="960" spans="1:9" x14ac:dyDescent="0.25">
      <c r="A960" s="1">
        <v>959</v>
      </c>
      <c r="B960" s="1" t="s">
        <v>3487</v>
      </c>
      <c r="C960" s="1" t="s">
        <v>3487</v>
      </c>
      <c r="D960" s="1" t="s">
        <v>3983</v>
      </c>
      <c r="E960" s="1" t="s">
        <v>602</v>
      </c>
      <c r="F960" s="1" t="str">
        <f>VLOOKUP(Table7[[#This Row],[نام کارشناس دفتر فنی]],Table1[],3,0)</f>
        <v>کارشناس عمران،خدمات صنعتی و ترانسپورت</v>
      </c>
      <c r="G960" s="1" t="s">
        <v>63</v>
      </c>
      <c r="H960" s="1" t="str">
        <f>VLOOKUP(Table7[[#This Row],[نام شخص کارشناس نظارت]],Table1[],3,0)</f>
        <v>کارشناس عمران نظارت</v>
      </c>
      <c r="I960" s="1">
        <f>COUNTIF(Table2[کد سیستم],Table7[[#This Row],[کد سیستم]])</f>
        <v>1</v>
      </c>
    </row>
    <row r="961" spans="1:9" x14ac:dyDescent="0.25">
      <c r="A961" s="1">
        <v>960</v>
      </c>
      <c r="B961" s="1" t="s">
        <v>3489</v>
      </c>
      <c r="C961" s="1" t="s">
        <v>3489</v>
      </c>
      <c r="D961" s="1" t="s">
        <v>3983</v>
      </c>
      <c r="E961" s="1" t="s">
        <v>602</v>
      </c>
      <c r="F961" s="1" t="str">
        <f>VLOOKUP(Table7[[#This Row],[نام کارشناس دفتر فنی]],Table1[],3,0)</f>
        <v>کارشناس عمران،خدمات صنعتی و ترانسپورت</v>
      </c>
      <c r="G961" s="1" t="s">
        <v>63</v>
      </c>
      <c r="H961" s="1" t="str">
        <f>VLOOKUP(Table7[[#This Row],[نام شخص کارشناس نظارت]],Table1[],3,0)</f>
        <v>کارشناس عمران نظارت</v>
      </c>
      <c r="I961" s="1">
        <f>COUNTIF(Table2[کد سیستم],Table7[[#This Row],[کد سیستم]])</f>
        <v>1</v>
      </c>
    </row>
    <row r="962" spans="1:9" x14ac:dyDescent="0.25">
      <c r="A962" s="1">
        <v>961</v>
      </c>
      <c r="B962" s="1" t="s">
        <v>3491</v>
      </c>
      <c r="C962" s="1" t="s">
        <v>3491</v>
      </c>
      <c r="D962" s="1" t="s">
        <v>3983</v>
      </c>
      <c r="E962" s="1" t="s">
        <v>602</v>
      </c>
      <c r="F962" s="1" t="str">
        <f>VLOOKUP(Table7[[#This Row],[نام کارشناس دفتر فنی]],Table1[],3,0)</f>
        <v>کارشناس عمران،خدمات صنعتی و ترانسپورت</v>
      </c>
      <c r="G962" s="1" t="s">
        <v>63</v>
      </c>
      <c r="H962" s="1" t="str">
        <f>VLOOKUP(Table7[[#This Row],[نام شخص کارشناس نظارت]],Table1[],3,0)</f>
        <v>کارشناس عمران نظارت</v>
      </c>
      <c r="I962" s="1">
        <f>COUNTIF(Table2[کد سیستم],Table7[[#This Row],[کد سیستم]])</f>
        <v>1</v>
      </c>
    </row>
    <row r="963" spans="1:9" x14ac:dyDescent="0.25">
      <c r="A963" s="1">
        <v>962</v>
      </c>
      <c r="B963" s="1" t="s">
        <v>3493</v>
      </c>
      <c r="C963" s="1" t="s">
        <v>3493</v>
      </c>
      <c r="D963" s="1" t="s">
        <v>3983</v>
      </c>
      <c r="E963" s="1" t="s">
        <v>602</v>
      </c>
      <c r="F963" s="1" t="str">
        <f>VLOOKUP(Table7[[#This Row],[نام کارشناس دفتر فنی]],Table1[],3,0)</f>
        <v>کارشناس عمران،خدمات صنعتی و ترانسپورت</v>
      </c>
      <c r="G963" s="1" t="s">
        <v>63</v>
      </c>
      <c r="H963" s="1" t="str">
        <f>VLOOKUP(Table7[[#This Row],[نام شخص کارشناس نظارت]],Table1[],3,0)</f>
        <v>کارشناس عمران نظارت</v>
      </c>
      <c r="I963" s="1">
        <f>COUNTIF(Table2[کد سیستم],Table7[[#This Row],[کد سیستم]])</f>
        <v>1</v>
      </c>
    </row>
    <row r="964" spans="1:9" x14ac:dyDescent="0.25">
      <c r="A964" s="1">
        <v>963</v>
      </c>
      <c r="B964" s="1" t="s">
        <v>3495</v>
      </c>
      <c r="C964" s="1" t="s">
        <v>3495</v>
      </c>
      <c r="D964" s="1" t="s">
        <v>3983</v>
      </c>
      <c r="E964" s="1" t="s">
        <v>602</v>
      </c>
      <c r="F964" s="1" t="str">
        <f>VLOOKUP(Table7[[#This Row],[نام کارشناس دفتر فنی]],Table1[],3,0)</f>
        <v>کارشناس عمران،خدمات صنعتی و ترانسپورت</v>
      </c>
      <c r="G964" s="1" t="s">
        <v>63</v>
      </c>
      <c r="H964" s="1" t="str">
        <f>VLOOKUP(Table7[[#This Row],[نام شخص کارشناس نظارت]],Table1[],3,0)</f>
        <v>کارشناس عمران نظارت</v>
      </c>
      <c r="I964" s="1">
        <f>COUNTIF(Table2[کد سیستم],Table7[[#This Row],[کد سیستم]])</f>
        <v>1</v>
      </c>
    </row>
    <row r="965" spans="1:9" x14ac:dyDescent="0.25">
      <c r="A965" s="1">
        <v>964</v>
      </c>
      <c r="B965" s="1" t="s">
        <v>3497</v>
      </c>
      <c r="C965" s="1" t="s">
        <v>3497</v>
      </c>
      <c r="D965" s="1" t="s">
        <v>3983</v>
      </c>
      <c r="E965" s="1" t="s">
        <v>602</v>
      </c>
      <c r="F965" s="1" t="str">
        <f>VLOOKUP(Table7[[#This Row],[نام کارشناس دفتر فنی]],Table1[],3,0)</f>
        <v>کارشناس عمران،خدمات صنعتی و ترانسپورت</v>
      </c>
      <c r="G965" s="1" t="s">
        <v>63</v>
      </c>
      <c r="H965" s="1" t="str">
        <f>VLOOKUP(Table7[[#This Row],[نام شخص کارشناس نظارت]],Table1[],3,0)</f>
        <v>کارشناس عمران نظارت</v>
      </c>
      <c r="I965" s="1">
        <f>COUNTIF(Table2[کد سیستم],Table7[[#This Row],[کد سیستم]])</f>
        <v>1</v>
      </c>
    </row>
    <row r="966" spans="1:9" x14ac:dyDescent="0.25">
      <c r="A966" s="1">
        <v>965</v>
      </c>
      <c r="B966" s="1" t="s">
        <v>3499</v>
      </c>
      <c r="C966" s="1" t="s">
        <v>3499</v>
      </c>
      <c r="D966" s="1" t="s">
        <v>3983</v>
      </c>
      <c r="E966" s="1" t="s">
        <v>602</v>
      </c>
      <c r="F966" s="1" t="str">
        <f>VLOOKUP(Table7[[#This Row],[نام کارشناس دفتر فنی]],Table1[],3,0)</f>
        <v>کارشناس عمران،خدمات صنعتی و ترانسپورت</v>
      </c>
      <c r="G966" s="1" t="s">
        <v>63</v>
      </c>
      <c r="H966" s="1" t="str">
        <f>VLOOKUP(Table7[[#This Row],[نام شخص کارشناس نظارت]],Table1[],3,0)</f>
        <v>کارشناس عمران نظارت</v>
      </c>
      <c r="I966" s="1">
        <f>COUNTIF(Table2[کد سیستم],Table7[[#This Row],[کد سیستم]])</f>
        <v>1</v>
      </c>
    </row>
    <row r="967" spans="1:9" x14ac:dyDescent="0.25">
      <c r="A967" s="1">
        <v>966</v>
      </c>
      <c r="B967" s="1" t="s">
        <v>3501</v>
      </c>
      <c r="C967" s="1" t="s">
        <v>3501</v>
      </c>
      <c r="D967" s="1" t="s">
        <v>3983</v>
      </c>
      <c r="E967" s="1" t="s">
        <v>602</v>
      </c>
      <c r="F967" s="1" t="str">
        <f>VLOOKUP(Table7[[#This Row],[نام کارشناس دفتر فنی]],Table1[],3,0)</f>
        <v>کارشناس عمران،خدمات صنعتی و ترانسپورت</v>
      </c>
      <c r="G967" s="1" t="s">
        <v>63</v>
      </c>
      <c r="H967" s="1" t="str">
        <f>VLOOKUP(Table7[[#This Row],[نام شخص کارشناس نظارت]],Table1[],3,0)</f>
        <v>کارشناس عمران نظارت</v>
      </c>
      <c r="I967" s="1">
        <f>COUNTIF(Table2[کد سیستم],Table7[[#This Row],[کد سیستم]])</f>
        <v>1</v>
      </c>
    </row>
    <row r="968" spans="1:9" x14ac:dyDescent="0.25">
      <c r="A968" s="1">
        <v>967</v>
      </c>
      <c r="B968" s="1" t="s">
        <v>3503</v>
      </c>
      <c r="C968" s="1" t="s">
        <v>3503</v>
      </c>
      <c r="D968" s="1" t="s">
        <v>3983</v>
      </c>
      <c r="E968" s="1" t="s">
        <v>602</v>
      </c>
      <c r="F968" s="1" t="str">
        <f>VLOOKUP(Table7[[#This Row],[نام کارشناس دفتر فنی]],Table1[],3,0)</f>
        <v>کارشناس عمران،خدمات صنعتی و ترانسپورت</v>
      </c>
      <c r="G968" s="1" t="s">
        <v>63</v>
      </c>
      <c r="H968" s="1" t="str">
        <f>VLOOKUP(Table7[[#This Row],[نام شخص کارشناس نظارت]],Table1[],3,0)</f>
        <v>کارشناس عمران نظارت</v>
      </c>
      <c r="I968" s="1">
        <f>COUNTIF(Table2[کد سیستم],Table7[[#This Row],[کد سیستم]])</f>
        <v>1</v>
      </c>
    </row>
    <row r="969" spans="1:9" x14ac:dyDescent="0.25">
      <c r="A969" s="1">
        <v>968</v>
      </c>
      <c r="B969" s="1" t="s">
        <v>3505</v>
      </c>
      <c r="C969" s="1" t="s">
        <v>3505</v>
      </c>
      <c r="D969" s="1" t="s">
        <v>3983</v>
      </c>
      <c r="E969" s="1" t="s">
        <v>602</v>
      </c>
      <c r="F969" s="1" t="str">
        <f>VLOOKUP(Table7[[#This Row],[نام کارشناس دفتر فنی]],Table1[],3,0)</f>
        <v>کارشناس عمران،خدمات صنعتی و ترانسپورت</v>
      </c>
      <c r="G969" s="1" t="s">
        <v>63</v>
      </c>
      <c r="H969" s="1" t="str">
        <f>VLOOKUP(Table7[[#This Row],[نام شخص کارشناس نظارت]],Table1[],3,0)</f>
        <v>کارشناس عمران نظارت</v>
      </c>
      <c r="I969" s="1">
        <f>COUNTIF(Table2[کد سیستم],Table7[[#This Row],[کد سیستم]])</f>
        <v>1</v>
      </c>
    </row>
    <row r="970" spans="1:9" x14ac:dyDescent="0.25">
      <c r="A970" s="1">
        <v>969</v>
      </c>
      <c r="B970" s="1" t="s">
        <v>3507</v>
      </c>
      <c r="C970" s="1" t="s">
        <v>3507</v>
      </c>
      <c r="D970" s="1" t="s">
        <v>3983</v>
      </c>
      <c r="E970" s="1" t="s">
        <v>602</v>
      </c>
      <c r="F970" s="1" t="str">
        <f>VLOOKUP(Table7[[#This Row],[نام کارشناس دفتر فنی]],Table1[],3,0)</f>
        <v>کارشناس عمران،خدمات صنعتی و ترانسپورت</v>
      </c>
      <c r="G970" s="1" t="s">
        <v>63</v>
      </c>
      <c r="H970" s="1" t="str">
        <f>VLOOKUP(Table7[[#This Row],[نام شخص کارشناس نظارت]],Table1[],3,0)</f>
        <v>کارشناس عمران نظارت</v>
      </c>
      <c r="I970" s="1">
        <f>COUNTIF(Table2[کد سیستم],Table7[[#This Row],[کد سیستم]])</f>
        <v>1</v>
      </c>
    </row>
    <row r="971" spans="1:9" x14ac:dyDescent="0.25">
      <c r="A971" s="1">
        <v>970</v>
      </c>
      <c r="B971" s="1" t="s">
        <v>3509</v>
      </c>
      <c r="C971" s="1" t="s">
        <v>3509</v>
      </c>
      <c r="D971" s="1" t="s">
        <v>3983</v>
      </c>
      <c r="E971" s="1" t="s">
        <v>602</v>
      </c>
      <c r="F971" s="1" t="str">
        <f>VLOOKUP(Table7[[#This Row],[نام کارشناس دفتر فنی]],Table1[],3,0)</f>
        <v>کارشناس عمران،خدمات صنعتی و ترانسپورت</v>
      </c>
      <c r="G971" s="1" t="s">
        <v>63</v>
      </c>
      <c r="H971" s="1" t="str">
        <f>VLOOKUP(Table7[[#This Row],[نام شخص کارشناس نظارت]],Table1[],3,0)</f>
        <v>کارشناس عمران نظارت</v>
      </c>
      <c r="I971" s="1">
        <f>COUNTIF(Table2[کد سیستم],Table7[[#This Row],[کد سیستم]])</f>
        <v>1</v>
      </c>
    </row>
    <row r="972" spans="1:9" x14ac:dyDescent="0.25">
      <c r="A972" s="1">
        <v>971</v>
      </c>
      <c r="B972" s="1" t="s">
        <v>3511</v>
      </c>
      <c r="C972" s="1" t="s">
        <v>3511</v>
      </c>
      <c r="D972" s="1" t="s">
        <v>3983</v>
      </c>
      <c r="E972" s="1" t="s">
        <v>602</v>
      </c>
      <c r="F972" s="1" t="str">
        <f>VLOOKUP(Table7[[#This Row],[نام کارشناس دفتر فنی]],Table1[],3,0)</f>
        <v>کارشناس عمران،خدمات صنعتی و ترانسپورت</v>
      </c>
      <c r="G972" s="1" t="s">
        <v>63</v>
      </c>
      <c r="H972" s="1" t="str">
        <f>VLOOKUP(Table7[[#This Row],[نام شخص کارشناس نظارت]],Table1[],3,0)</f>
        <v>کارشناس عمران نظارت</v>
      </c>
      <c r="I972" s="1">
        <f>COUNTIF(Table2[کد سیستم],Table7[[#This Row],[کد سیستم]])</f>
        <v>1</v>
      </c>
    </row>
    <row r="973" spans="1:9" x14ac:dyDescent="0.25">
      <c r="A973" s="1">
        <v>972</v>
      </c>
      <c r="B973" s="1" t="s">
        <v>3513</v>
      </c>
      <c r="C973" s="1" t="s">
        <v>3513</v>
      </c>
      <c r="D973" s="1" t="s">
        <v>3983</v>
      </c>
      <c r="E973" s="1" t="s">
        <v>602</v>
      </c>
      <c r="F973" s="1" t="str">
        <f>VLOOKUP(Table7[[#This Row],[نام کارشناس دفتر فنی]],Table1[],3,0)</f>
        <v>کارشناس عمران،خدمات صنعتی و ترانسپورت</v>
      </c>
      <c r="G973" s="1" t="s">
        <v>63</v>
      </c>
      <c r="H973" s="1" t="str">
        <f>VLOOKUP(Table7[[#This Row],[نام شخص کارشناس نظارت]],Table1[],3,0)</f>
        <v>کارشناس عمران نظارت</v>
      </c>
      <c r="I973" s="1">
        <f>COUNTIF(Table2[کد سیستم],Table7[[#This Row],[کد سیستم]])</f>
        <v>1</v>
      </c>
    </row>
    <row r="974" spans="1:9" x14ac:dyDescent="0.25">
      <c r="A974" s="1">
        <v>973</v>
      </c>
      <c r="B974" s="1" t="s">
        <v>3515</v>
      </c>
      <c r="C974" s="1" t="s">
        <v>3515</v>
      </c>
      <c r="D974" s="1" t="s">
        <v>3983</v>
      </c>
      <c r="E974" s="1" t="s">
        <v>602</v>
      </c>
      <c r="F974" s="1" t="str">
        <f>VLOOKUP(Table7[[#This Row],[نام کارشناس دفتر فنی]],Table1[],3,0)</f>
        <v>کارشناس عمران،خدمات صنعتی و ترانسپورت</v>
      </c>
      <c r="G974" s="1" t="s">
        <v>63</v>
      </c>
      <c r="H974" s="1" t="str">
        <f>VLOOKUP(Table7[[#This Row],[نام شخص کارشناس نظارت]],Table1[],3,0)</f>
        <v>کارشناس عمران نظارت</v>
      </c>
      <c r="I974" s="1">
        <f>COUNTIF(Table2[کد سیستم],Table7[[#This Row],[کد سیستم]])</f>
        <v>1</v>
      </c>
    </row>
    <row r="975" spans="1:9" x14ac:dyDescent="0.25">
      <c r="A975" s="1">
        <v>974</v>
      </c>
      <c r="B975" s="1" t="s">
        <v>3517</v>
      </c>
      <c r="C975" s="1" t="s">
        <v>3517</v>
      </c>
      <c r="D975" s="1" t="s">
        <v>3983</v>
      </c>
      <c r="E975" s="1" t="s">
        <v>602</v>
      </c>
      <c r="F975" s="1" t="str">
        <f>VLOOKUP(Table7[[#This Row],[نام کارشناس دفتر فنی]],Table1[],3,0)</f>
        <v>کارشناس عمران،خدمات صنعتی و ترانسپورت</v>
      </c>
      <c r="G975" s="1" t="s">
        <v>63</v>
      </c>
      <c r="H975" s="1" t="str">
        <f>VLOOKUP(Table7[[#This Row],[نام شخص کارشناس نظارت]],Table1[],3,0)</f>
        <v>کارشناس عمران نظارت</v>
      </c>
      <c r="I975" s="1">
        <f>COUNTIF(Table2[کد سیستم],Table7[[#This Row],[کد سیستم]])</f>
        <v>1</v>
      </c>
    </row>
    <row r="976" spans="1:9" x14ac:dyDescent="0.25">
      <c r="A976" s="1">
        <v>975</v>
      </c>
      <c r="B976" s="1" t="s">
        <v>3519</v>
      </c>
      <c r="C976" s="1" t="s">
        <v>3519</v>
      </c>
      <c r="D976" s="1" t="s">
        <v>3983</v>
      </c>
      <c r="E976" s="1" t="s">
        <v>602</v>
      </c>
      <c r="F976" s="1" t="str">
        <f>VLOOKUP(Table7[[#This Row],[نام کارشناس دفتر فنی]],Table1[],3,0)</f>
        <v>کارشناس عمران،خدمات صنعتی و ترانسپورت</v>
      </c>
      <c r="G976" s="1" t="s">
        <v>63</v>
      </c>
      <c r="H976" s="1" t="str">
        <f>VLOOKUP(Table7[[#This Row],[نام شخص کارشناس نظارت]],Table1[],3,0)</f>
        <v>کارشناس عمران نظارت</v>
      </c>
      <c r="I976" s="1">
        <f>COUNTIF(Table2[کد سیستم],Table7[[#This Row],[کد سیستم]])</f>
        <v>1</v>
      </c>
    </row>
    <row r="977" spans="1:9" x14ac:dyDescent="0.25">
      <c r="A977" s="1">
        <v>976</v>
      </c>
      <c r="B977" s="1" t="s">
        <v>3521</v>
      </c>
      <c r="C977" s="1" t="s">
        <v>3521</v>
      </c>
      <c r="D977" s="1" t="s">
        <v>3983</v>
      </c>
      <c r="E977" s="1" t="s">
        <v>602</v>
      </c>
      <c r="F977" s="1" t="str">
        <f>VLOOKUP(Table7[[#This Row],[نام کارشناس دفتر فنی]],Table1[],3,0)</f>
        <v>کارشناس عمران،خدمات صنعتی و ترانسپورت</v>
      </c>
      <c r="G977" s="1" t="s">
        <v>63</v>
      </c>
      <c r="H977" s="1" t="str">
        <f>VLOOKUP(Table7[[#This Row],[نام شخص کارشناس نظارت]],Table1[],3,0)</f>
        <v>کارشناس عمران نظارت</v>
      </c>
      <c r="I977" s="1">
        <f>COUNTIF(Table2[کد سیستم],Table7[[#This Row],[کد سیستم]])</f>
        <v>1</v>
      </c>
    </row>
    <row r="978" spans="1:9" x14ac:dyDescent="0.25">
      <c r="A978" s="1">
        <v>977</v>
      </c>
      <c r="B978" s="1" t="s">
        <v>3523</v>
      </c>
      <c r="C978" s="1" t="s">
        <v>3523</v>
      </c>
      <c r="D978" s="1" t="s">
        <v>3983</v>
      </c>
      <c r="E978" s="1" t="s">
        <v>602</v>
      </c>
      <c r="F978" s="1" t="str">
        <f>VLOOKUP(Table7[[#This Row],[نام کارشناس دفتر فنی]],Table1[],3,0)</f>
        <v>کارشناس عمران،خدمات صنعتی و ترانسپورت</v>
      </c>
      <c r="G978" s="1" t="s">
        <v>63</v>
      </c>
      <c r="H978" s="1" t="str">
        <f>VLOOKUP(Table7[[#This Row],[نام شخص کارشناس نظارت]],Table1[],3,0)</f>
        <v>کارشناس عمران نظارت</v>
      </c>
      <c r="I978" s="1">
        <f>COUNTIF(Table2[کد سیستم],Table7[[#This Row],[کد سیستم]])</f>
        <v>1</v>
      </c>
    </row>
    <row r="979" spans="1:9" x14ac:dyDescent="0.25">
      <c r="A979" s="1">
        <v>978</v>
      </c>
      <c r="B979" s="1" t="s">
        <v>3525</v>
      </c>
      <c r="C979" s="1" t="s">
        <v>3525</v>
      </c>
      <c r="D979" s="1" t="s">
        <v>3983</v>
      </c>
      <c r="E979" s="1" t="s">
        <v>602</v>
      </c>
      <c r="F979" s="1" t="str">
        <f>VLOOKUP(Table7[[#This Row],[نام کارشناس دفتر فنی]],Table1[],3,0)</f>
        <v>کارشناس عمران،خدمات صنعتی و ترانسپورت</v>
      </c>
      <c r="G979" s="1" t="s">
        <v>63</v>
      </c>
      <c r="H979" s="1" t="str">
        <f>VLOOKUP(Table7[[#This Row],[نام شخص کارشناس نظارت]],Table1[],3,0)</f>
        <v>کارشناس عمران نظارت</v>
      </c>
      <c r="I979" s="1">
        <f>COUNTIF(Table2[کد سیستم],Table7[[#This Row],[کد سیستم]])</f>
        <v>1</v>
      </c>
    </row>
    <row r="980" spans="1:9" x14ac:dyDescent="0.25">
      <c r="A980" s="1">
        <v>979</v>
      </c>
      <c r="B980" s="1" t="s">
        <v>3527</v>
      </c>
      <c r="C980" s="1" t="s">
        <v>3527</v>
      </c>
      <c r="D980" s="1" t="s">
        <v>3983</v>
      </c>
      <c r="E980" s="1" t="s">
        <v>602</v>
      </c>
      <c r="F980" s="1" t="str">
        <f>VLOOKUP(Table7[[#This Row],[نام کارشناس دفتر فنی]],Table1[],3,0)</f>
        <v>کارشناس عمران،خدمات صنعتی و ترانسپورت</v>
      </c>
      <c r="G980" s="1" t="s">
        <v>63</v>
      </c>
      <c r="H980" s="1" t="str">
        <f>VLOOKUP(Table7[[#This Row],[نام شخص کارشناس نظارت]],Table1[],3,0)</f>
        <v>کارشناس عمران نظارت</v>
      </c>
      <c r="I980" s="1">
        <f>COUNTIF(Table2[کد سیستم],Table7[[#This Row],[کد سیستم]])</f>
        <v>1</v>
      </c>
    </row>
    <row r="981" spans="1:9" x14ac:dyDescent="0.25">
      <c r="A981" s="1">
        <v>980</v>
      </c>
      <c r="B981" s="1" t="s">
        <v>3529</v>
      </c>
      <c r="C981" s="1" t="s">
        <v>3529</v>
      </c>
      <c r="D981" s="1" t="s">
        <v>3983</v>
      </c>
      <c r="E981" s="1" t="s">
        <v>602</v>
      </c>
      <c r="F981" s="1" t="str">
        <f>VLOOKUP(Table7[[#This Row],[نام کارشناس دفتر فنی]],Table1[],3,0)</f>
        <v>کارشناس عمران،خدمات صنعتی و ترانسپورت</v>
      </c>
      <c r="G981" s="1" t="s">
        <v>63</v>
      </c>
      <c r="H981" s="1" t="str">
        <f>VLOOKUP(Table7[[#This Row],[نام شخص کارشناس نظارت]],Table1[],3,0)</f>
        <v>کارشناس عمران نظارت</v>
      </c>
      <c r="I981" s="1">
        <f>COUNTIF(Table2[کد سیستم],Table7[[#This Row],[کد سیستم]])</f>
        <v>1</v>
      </c>
    </row>
    <row r="982" spans="1:9" x14ac:dyDescent="0.25">
      <c r="A982" s="1">
        <v>981</v>
      </c>
      <c r="B982" s="1" t="s">
        <v>3531</v>
      </c>
      <c r="C982" s="1" t="s">
        <v>3531</v>
      </c>
      <c r="D982" s="1" t="s">
        <v>3983</v>
      </c>
      <c r="E982" s="1" t="s">
        <v>602</v>
      </c>
      <c r="F982" s="1" t="str">
        <f>VLOOKUP(Table7[[#This Row],[نام کارشناس دفتر فنی]],Table1[],3,0)</f>
        <v>کارشناس عمران،خدمات صنعتی و ترانسپورت</v>
      </c>
      <c r="G982" s="1" t="s">
        <v>63</v>
      </c>
      <c r="H982" s="1" t="str">
        <f>VLOOKUP(Table7[[#This Row],[نام شخص کارشناس نظارت]],Table1[],3,0)</f>
        <v>کارشناس عمران نظارت</v>
      </c>
      <c r="I982" s="1">
        <f>COUNTIF(Table2[کد سیستم],Table7[[#This Row],[کد سیستم]])</f>
        <v>1</v>
      </c>
    </row>
    <row r="983" spans="1:9" x14ac:dyDescent="0.25">
      <c r="A983" s="1">
        <v>982</v>
      </c>
      <c r="B983" s="1" t="s">
        <v>3533</v>
      </c>
      <c r="C983" s="1" t="s">
        <v>3533</v>
      </c>
      <c r="D983" s="1" t="s">
        <v>3983</v>
      </c>
      <c r="E983" s="1" t="s">
        <v>602</v>
      </c>
      <c r="F983" s="1" t="str">
        <f>VLOOKUP(Table7[[#This Row],[نام کارشناس دفتر فنی]],Table1[],3,0)</f>
        <v>کارشناس عمران،خدمات صنعتی و ترانسپورت</v>
      </c>
      <c r="G983" s="1" t="s">
        <v>63</v>
      </c>
      <c r="H983" s="1" t="str">
        <f>VLOOKUP(Table7[[#This Row],[نام شخص کارشناس نظارت]],Table1[],3,0)</f>
        <v>کارشناس عمران نظارت</v>
      </c>
      <c r="I983" s="1">
        <f>COUNTIF(Table2[کد سیستم],Table7[[#This Row],[کد سیستم]])</f>
        <v>1</v>
      </c>
    </row>
    <row r="984" spans="1:9" x14ac:dyDescent="0.25">
      <c r="A984" s="1">
        <v>983</v>
      </c>
      <c r="B984" s="1" t="s">
        <v>3535</v>
      </c>
      <c r="C984" s="1" t="s">
        <v>3535</v>
      </c>
      <c r="D984" s="1" t="s">
        <v>3983</v>
      </c>
      <c r="E984" s="1" t="s">
        <v>602</v>
      </c>
      <c r="F984" s="1" t="str">
        <f>VLOOKUP(Table7[[#This Row],[نام کارشناس دفتر فنی]],Table1[],3,0)</f>
        <v>کارشناس عمران،خدمات صنعتی و ترانسپورت</v>
      </c>
      <c r="G984" s="1" t="s">
        <v>63</v>
      </c>
      <c r="H984" s="1" t="str">
        <f>VLOOKUP(Table7[[#This Row],[نام شخص کارشناس نظارت]],Table1[],3,0)</f>
        <v>کارشناس عمران نظارت</v>
      </c>
      <c r="I984" s="1">
        <f>COUNTIF(Table2[کد سیستم],Table7[[#This Row],[کد سیستم]])</f>
        <v>1</v>
      </c>
    </row>
    <row r="985" spans="1:9" x14ac:dyDescent="0.25">
      <c r="A985" s="1">
        <v>984</v>
      </c>
      <c r="B985" s="1" t="s">
        <v>3537</v>
      </c>
      <c r="C985" s="1" t="s">
        <v>3537</v>
      </c>
      <c r="D985" s="1" t="s">
        <v>3983</v>
      </c>
      <c r="E985" s="1" t="s">
        <v>602</v>
      </c>
      <c r="F985" s="1" t="str">
        <f>VLOOKUP(Table7[[#This Row],[نام کارشناس دفتر فنی]],Table1[],3,0)</f>
        <v>کارشناس عمران،خدمات صنعتی و ترانسپورت</v>
      </c>
      <c r="G985" s="1" t="s">
        <v>63</v>
      </c>
      <c r="H985" s="1" t="str">
        <f>VLOOKUP(Table7[[#This Row],[نام شخص کارشناس نظارت]],Table1[],3,0)</f>
        <v>کارشناس عمران نظارت</v>
      </c>
      <c r="I985" s="1">
        <f>COUNTIF(Table2[کد سیستم],Table7[[#This Row],[کد سیستم]])</f>
        <v>1</v>
      </c>
    </row>
    <row r="986" spans="1:9" x14ac:dyDescent="0.25">
      <c r="A986" s="1">
        <v>985</v>
      </c>
      <c r="B986" s="1" t="s">
        <v>3539</v>
      </c>
      <c r="C986" s="1" t="s">
        <v>3539</v>
      </c>
      <c r="D986" s="1" t="s">
        <v>3983</v>
      </c>
      <c r="E986" s="1" t="s">
        <v>602</v>
      </c>
      <c r="F986" s="1" t="str">
        <f>VLOOKUP(Table7[[#This Row],[نام کارشناس دفتر فنی]],Table1[],3,0)</f>
        <v>کارشناس عمران،خدمات صنعتی و ترانسپورت</v>
      </c>
      <c r="G986" s="1" t="s">
        <v>63</v>
      </c>
      <c r="H986" s="1" t="str">
        <f>VLOOKUP(Table7[[#This Row],[نام شخص کارشناس نظارت]],Table1[],3,0)</f>
        <v>کارشناس عمران نظارت</v>
      </c>
      <c r="I986" s="1">
        <f>COUNTIF(Table2[کد سیستم],Table7[[#This Row],[کد سیستم]])</f>
        <v>1</v>
      </c>
    </row>
    <row r="987" spans="1:9" x14ac:dyDescent="0.25">
      <c r="A987" s="1">
        <v>986</v>
      </c>
      <c r="B987" s="1" t="s">
        <v>3541</v>
      </c>
      <c r="C987" s="1" t="s">
        <v>3541</v>
      </c>
      <c r="D987" s="1" t="s">
        <v>3983</v>
      </c>
      <c r="E987" s="1" t="s">
        <v>602</v>
      </c>
      <c r="F987" s="1" t="str">
        <f>VLOOKUP(Table7[[#This Row],[نام کارشناس دفتر فنی]],Table1[],3,0)</f>
        <v>کارشناس عمران،خدمات صنعتی و ترانسپورت</v>
      </c>
      <c r="G987" s="1" t="s">
        <v>63</v>
      </c>
      <c r="H987" s="1" t="str">
        <f>VLOOKUP(Table7[[#This Row],[نام شخص کارشناس نظارت]],Table1[],3,0)</f>
        <v>کارشناس عمران نظارت</v>
      </c>
      <c r="I987" s="1">
        <f>COUNTIF(Table2[کد سیستم],Table7[[#This Row],[کد سیستم]])</f>
        <v>1</v>
      </c>
    </row>
    <row r="988" spans="1:9" x14ac:dyDescent="0.25">
      <c r="A988" s="1">
        <v>987</v>
      </c>
      <c r="B988" s="1" t="s">
        <v>3543</v>
      </c>
      <c r="C988" s="1" t="s">
        <v>3543</v>
      </c>
      <c r="D988" s="1" t="s">
        <v>3983</v>
      </c>
      <c r="E988" s="1" t="s">
        <v>602</v>
      </c>
      <c r="F988" s="1" t="str">
        <f>VLOOKUP(Table7[[#This Row],[نام کارشناس دفتر فنی]],Table1[],3,0)</f>
        <v>کارشناس عمران،خدمات صنعتی و ترانسپورت</v>
      </c>
      <c r="G988" s="1" t="s">
        <v>63</v>
      </c>
      <c r="H988" s="1" t="str">
        <f>VLOOKUP(Table7[[#This Row],[نام شخص کارشناس نظارت]],Table1[],3,0)</f>
        <v>کارشناس عمران نظارت</v>
      </c>
      <c r="I988" s="1">
        <f>COUNTIF(Table2[کد سیستم],Table7[[#This Row],[کد سیستم]])</f>
        <v>1</v>
      </c>
    </row>
    <row r="989" spans="1:9" x14ac:dyDescent="0.25">
      <c r="A989" s="1">
        <v>988</v>
      </c>
      <c r="B989" s="1" t="s">
        <v>3545</v>
      </c>
      <c r="C989" s="1" t="s">
        <v>3545</v>
      </c>
      <c r="D989" s="1" t="s">
        <v>3983</v>
      </c>
      <c r="E989" s="1" t="s">
        <v>602</v>
      </c>
      <c r="F989" s="1" t="str">
        <f>VLOOKUP(Table7[[#This Row],[نام کارشناس دفتر فنی]],Table1[],3,0)</f>
        <v>کارشناس عمران،خدمات صنعتی و ترانسپورت</v>
      </c>
      <c r="G989" s="1" t="s">
        <v>63</v>
      </c>
      <c r="H989" s="1" t="str">
        <f>VLOOKUP(Table7[[#This Row],[نام شخص کارشناس نظارت]],Table1[],3,0)</f>
        <v>کارشناس عمران نظارت</v>
      </c>
      <c r="I989" s="1">
        <f>COUNTIF(Table2[کد سیستم],Table7[[#This Row],[کد سیستم]])</f>
        <v>1</v>
      </c>
    </row>
    <row r="990" spans="1:9" x14ac:dyDescent="0.25">
      <c r="A990" s="1">
        <v>989</v>
      </c>
      <c r="B990" s="1" t="s">
        <v>3547</v>
      </c>
      <c r="C990" s="1" t="s">
        <v>3547</v>
      </c>
      <c r="D990" s="1" t="s">
        <v>3983</v>
      </c>
      <c r="E990" s="1" t="s">
        <v>602</v>
      </c>
      <c r="F990" s="1" t="str">
        <f>VLOOKUP(Table7[[#This Row],[نام کارشناس دفتر فنی]],Table1[],3,0)</f>
        <v>کارشناس عمران،خدمات صنعتی و ترانسپورت</v>
      </c>
      <c r="G990" s="1" t="s">
        <v>63</v>
      </c>
      <c r="H990" s="1" t="str">
        <f>VLOOKUP(Table7[[#This Row],[نام شخص کارشناس نظارت]],Table1[],3,0)</f>
        <v>کارشناس عمران نظارت</v>
      </c>
      <c r="I990" s="1">
        <f>COUNTIF(Table2[کد سیستم],Table7[[#This Row],[کد سیستم]])</f>
        <v>1</v>
      </c>
    </row>
    <row r="991" spans="1:9" x14ac:dyDescent="0.25">
      <c r="A991" s="1">
        <v>990</v>
      </c>
      <c r="B991" s="1" t="s">
        <v>3549</v>
      </c>
      <c r="C991" s="1" t="s">
        <v>3549</v>
      </c>
      <c r="D991" s="1" t="s">
        <v>3983</v>
      </c>
      <c r="E991" s="1" t="s">
        <v>602</v>
      </c>
      <c r="F991" s="1" t="str">
        <f>VLOOKUP(Table7[[#This Row],[نام کارشناس دفتر فنی]],Table1[],3,0)</f>
        <v>کارشناس عمران،خدمات صنعتی و ترانسپورت</v>
      </c>
      <c r="G991" s="1" t="s">
        <v>63</v>
      </c>
      <c r="H991" s="1" t="str">
        <f>VLOOKUP(Table7[[#This Row],[نام شخص کارشناس نظارت]],Table1[],3,0)</f>
        <v>کارشناس عمران نظارت</v>
      </c>
      <c r="I991" s="1">
        <f>COUNTIF(Table2[کد سیستم],Table7[[#This Row],[کد سیستم]])</f>
        <v>1</v>
      </c>
    </row>
    <row r="992" spans="1:9" x14ac:dyDescent="0.25">
      <c r="A992" s="1">
        <v>991</v>
      </c>
      <c r="B992" s="1" t="s">
        <v>3551</v>
      </c>
      <c r="C992" s="1" t="s">
        <v>3551</v>
      </c>
      <c r="D992" s="1" t="s">
        <v>3983</v>
      </c>
      <c r="E992" s="1" t="s">
        <v>602</v>
      </c>
      <c r="F992" s="1" t="str">
        <f>VLOOKUP(Table7[[#This Row],[نام کارشناس دفتر فنی]],Table1[],3,0)</f>
        <v>کارشناس عمران،خدمات صنعتی و ترانسپورت</v>
      </c>
      <c r="G992" s="1" t="s">
        <v>63</v>
      </c>
      <c r="H992" s="1" t="str">
        <f>VLOOKUP(Table7[[#This Row],[نام شخص کارشناس نظارت]],Table1[],3,0)</f>
        <v>کارشناس عمران نظارت</v>
      </c>
      <c r="I992" s="1">
        <f>COUNTIF(Table2[کد سیستم],Table7[[#This Row],[کد سیستم]])</f>
        <v>1</v>
      </c>
    </row>
    <row r="993" spans="1:9" x14ac:dyDescent="0.25">
      <c r="A993" s="1">
        <v>992</v>
      </c>
      <c r="B993" s="1" t="s">
        <v>3553</v>
      </c>
      <c r="C993" s="1" t="s">
        <v>3553</v>
      </c>
      <c r="D993" s="1" t="s">
        <v>3983</v>
      </c>
      <c r="E993" s="1" t="s">
        <v>602</v>
      </c>
      <c r="F993" s="1" t="str">
        <f>VLOOKUP(Table7[[#This Row],[نام کارشناس دفتر فنی]],Table1[],3,0)</f>
        <v>کارشناس عمران،خدمات صنعتی و ترانسپورت</v>
      </c>
      <c r="G993" s="1" t="s">
        <v>63</v>
      </c>
      <c r="H993" s="1" t="str">
        <f>VLOOKUP(Table7[[#This Row],[نام شخص کارشناس نظارت]],Table1[],3,0)</f>
        <v>کارشناس عمران نظارت</v>
      </c>
      <c r="I993" s="1">
        <f>COUNTIF(Table2[کد سیستم],Table7[[#This Row],[کد سیستم]])</f>
        <v>1</v>
      </c>
    </row>
    <row r="994" spans="1:9" x14ac:dyDescent="0.25">
      <c r="A994" s="1">
        <v>993</v>
      </c>
      <c r="B994" s="1" t="s">
        <v>3555</v>
      </c>
      <c r="C994" s="1" t="s">
        <v>3555</v>
      </c>
      <c r="D994" s="1" t="s">
        <v>3983</v>
      </c>
      <c r="E994" s="1" t="s">
        <v>602</v>
      </c>
      <c r="F994" s="1" t="str">
        <f>VLOOKUP(Table7[[#This Row],[نام کارشناس دفتر فنی]],Table1[],3,0)</f>
        <v>کارشناس عمران،خدمات صنعتی و ترانسپورت</v>
      </c>
      <c r="G994" s="1" t="s">
        <v>63</v>
      </c>
      <c r="H994" s="1" t="str">
        <f>VLOOKUP(Table7[[#This Row],[نام شخص کارشناس نظارت]],Table1[],3,0)</f>
        <v>کارشناس عمران نظارت</v>
      </c>
      <c r="I994" s="1">
        <f>COUNTIF(Table2[کد سیستم],Table7[[#This Row],[کد سیستم]])</f>
        <v>1</v>
      </c>
    </row>
    <row r="995" spans="1:9" x14ac:dyDescent="0.25">
      <c r="A995" s="1">
        <v>994</v>
      </c>
      <c r="B995" s="1" t="s">
        <v>3557</v>
      </c>
      <c r="C995" s="1" t="s">
        <v>3557</v>
      </c>
      <c r="D995" s="1" t="s">
        <v>3983</v>
      </c>
      <c r="E995" s="1" t="s">
        <v>602</v>
      </c>
      <c r="F995" s="1" t="str">
        <f>VLOOKUP(Table7[[#This Row],[نام کارشناس دفتر فنی]],Table1[],3,0)</f>
        <v>کارشناس عمران،خدمات صنعتی و ترانسپورت</v>
      </c>
      <c r="G995" s="1" t="s">
        <v>63</v>
      </c>
      <c r="H995" s="1" t="str">
        <f>VLOOKUP(Table7[[#This Row],[نام شخص کارشناس نظارت]],Table1[],3,0)</f>
        <v>کارشناس عمران نظارت</v>
      </c>
      <c r="I995" s="1">
        <f>COUNTIF(Table2[کد سیستم],Table7[[#This Row],[کد سیستم]])</f>
        <v>1</v>
      </c>
    </row>
    <row r="996" spans="1:9" x14ac:dyDescent="0.25">
      <c r="A996" s="1">
        <v>995</v>
      </c>
      <c r="B996" s="1" t="s">
        <v>3559</v>
      </c>
      <c r="C996" s="1" t="s">
        <v>3559</v>
      </c>
      <c r="D996" s="1" t="s">
        <v>3983</v>
      </c>
      <c r="E996" s="1" t="s">
        <v>602</v>
      </c>
      <c r="F996" s="1" t="str">
        <f>VLOOKUP(Table7[[#This Row],[نام کارشناس دفتر فنی]],Table1[],3,0)</f>
        <v>کارشناس عمران،خدمات صنعتی و ترانسپورت</v>
      </c>
      <c r="G996" s="1" t="s">
        <v>63</v>
      </c>
      <c r="H996" s="1" t="str">
        <f>VLOOKUP(Table7[[#This Row],[نام شخص کارشناس نظارت]],Table1[],3,0)</f>
        <v>کارشناس عمران نظارت</v>
      </c>
      <c r="I996" s="1">
        <f>COUNTIF(Table2[کد سیستم],Table7[[#This Row],[کد سیستم]])</f>
        <v>1</v>
      </c>
    </row>
    <row r="997" spans="1:9" x14ac:dyDescent="0.25">
      <c r="A997" s="1">
        <v>996</v>
      </c>
      <c r="B997" s="1" t="s">
        <v>3561</v>
      </c>
      <c r="C997" s="1" t="s">
        <v>3561</v>
      </c>
      <c r="D997" s="1" t="s">
        <v>3983</v>
      </c>
      <c r="E997" s="1" t="s">
        <v>602</v>
      </c>
      <c r="F997" s="1" t="str">
        <f>VLOOKUP(Table7[[#This Row],[نام کارشناس دفتر فنی]],Table1[],3,0)</f>
        <v>کارشناس عمران،خدمات صنعتی و ترانسپورت</v>
      </c>
      <c r="G997" s="1" t="s">
        <v>63</v>
      </c>
      <c r="H997" s="1" t="str">
        <f>VLOOKUP(Table7[[#This Row],[نام شخص کارشناس نظارت]],Table1[],3,0)</f>
        <v>کارشناس عمران نظارت</v>
      </c>
      <c r="I997" s="1">
        <f>COUNTIF(Table2[کد سیستم],Table7[[#This Row],[کد سیستم]])</f>
        <v>1</v>
      </c>
    </row>
    <row r="998" spans="1:9" x14ac:dyDescent="0.25">
      <c r="A998" s="1">
        <v>997</v>
      </c>
      <c r="B998" s="1" t="s">
        <v>3563</v>
      </c>
      <c r="C998" s="1" t="s">
        <v>3563</v>
      </c>
      <c r="D998" s="1" t="s">
        <v>3983</v>
      </c>
      <c r="E998" s="1" t="s">
        <v>602</v>
      </c>
      <c r="F998" s="1" t="str">
        <f>VLOOKUP(Table7[[#This Row],[نام کارشناس دفتر فنی]],Table1[],3,0)</f>
        <v>کارشناس عمران،خدمات صنعتی و ترانسپورت</v>
      </c>
      <c r="G998" s="1" t="s">
        <v>63</v>
      </c>
      <c r="H998" s="1" t="str">
        <f>VLOOKUP(Table7[[#This Row],[نام شخص کارشناس نظارت]],Table1[],3,0)</f>
        <v>کارشناس عمران نظارت</v>
      </c>
      <c r="I998" s="1">
        <f>COUNTIF(Table2[کد سیستم],Table7[[#This Row],[کد سیستم]])</f>
        <v>1</v>
      </c>
    </row>
    <row r="999" spans="1:9" x14ac:dyDescent="0.25">
      <c r="A999" s="1">
        <v>998</v>
      </c>
      <c r="B999" s="1" t="s">
        <v>3565</v>
      </c>
      <c r="C999" s="1" t="s">
        <v>3565</v>
      </c>
      <c r="D999" s="1" t="s">
        <v>3983</v>
      </c>
      <c r="E999" s="1" t="s">
        <v>602</v>
      </c>
      <c r="F999" s="1" t="str">
        <f>VLOOKUP(Table7[[#This Row],[نام کارشناس دفتر فنی]],Table1[],3,0)</f>
        <v>کارشناس عمران،خدمات صنعتی و ترانسپورت</v>
      </c>
      <c r="G999" s="1" t="s">
        <v>63</v>
      </c>
      <c r="H999" s="1" t="str">
        <f>VLOOKUP(Table7[[#This Row],[نام شخص کارشناس نظارت]],Table1[],3,0)</f>
        <v>کارشناس عمران نظارت</v>
      </c>
      <c r="I999" s="1">
        <f>COUNTIF(Table2[کد سیستم],Table7[[#This Row],[کد سیستم]])</f>
        <v>1</v>
      </c>
    </row>
    <row r="1000" spans="1:9" x14ac:dyDescent="0.25">
      <c r="A1000" s="1">
        <v>999</v>
      </c>
      <c r="B1000" s="1" t="s">
        <v>3567</v>
      </c>
      <c r="C1000" s="1" t="s">
        <v>3567</v>
      </c>
      <c r="D1000" s="1" t="s">
        <v>3983</v>
      </c>
      <c r="E1000" s="1" t="s">
        <v>602</v>
      </c>
      <c r="F1000" s="1" t="str">
        <f>VLOOKUP(Table7[[#This Row],[نام کارشناس دفتر فنی]],Table1[],3,0)</f>
        <v>کارشناس عمران،خدمات صنعتی و ترانسپورت</v>
      </c>
      <c r="G1000" s="1" t="s">
        <v>63</v>
      </c>
      <c r="H1000" s="1" t="str">
        <f>VLOOKUP(Table7[[#This Row],[نام شخص کارشناس نظارت]],Table1[],3,0)</f>
        <v>کارشناس عمران نظارت</v>
      </c>
      <c r="I1000" s="1">
        <f>COUNTIF(Table2[کد سیستم],Table7[[#This Row],[کد سیستم]])</f>
        <v>1</v>
      </c>
    </row>
    <row r="1001" spans="1:9" x14ac:dyDescent="0.25">
      <c r="A1001" s="1">
        <v>1000</v>
      </c>
      <c r="B1001" s="1" t="s">
        <v>3569</v>
      </c>
      <c r="C1001" s="1" t="s">
        <v>3569</v>
      </c>
      <c r="D1001" s="1" t="s">
        <v>3983</v>
      </c>
      <c r="E1001" s="1" t="s">
        <v>602</v>
      </c>
      <c r="F1001" s="1" t="str">
        <f>VLOOKUP(Table7[[#This Row],[نام کارشناس دفتر فنی]],Table1[],3,0)</f>
        <v>کارشناس عمران،خدمات صنعتی و ترانسپورت</v>
      </c>
      <c r="G1001" s="1" t="s">
        <v>63</v>
      </c>
      <c r="H1001" s="1" t="str">
        <f>VLOOKUP(Table7[[#This Row],[نام شخص کارشناس نظارت]],Table1[],3,0)</f>
        <v>کارشناس عمران نظارت</v>
      </c>
      <c r="I1001" s="1">
        <f>COUNTIF(Table2[کد سیستم],Table7[[#This Row],[کد سیستم]])</f>
        <v>1</v>
      </c>
    </row>
    <row r="1002" spans="1:9" x14ac:dyDescent="0.25">
      <c r="A1002" s="1">
        <v>1001</v>
      </c>
      <c r="B1002" s="1" t="s">
        <v>3571</v>
      </c>
      <c r="C1002" s="1" t="s">
        <v>3571</v>
      </c>
      <c r="D1002" s="1" t="s">
        <v>3983</v>
      </c>
      <c r="E1002" s="1" t="s">
        <v>602</v>
      </c>
      <c r="F1002" s="1" t="str">
        <f>VLOOKUP(Table7[[#This Row],[نام کارشناس دفتر فنی]],Table1[],3,0)</f>
        <v>کارشناس عمران،خدمات صنعتی و ترانسپورت</v>
      </c>
      <c r="G1002" s="1" t="s">
        <v>63</v>
      </c>
      <c r="H1002" s="1" t="str">
        <f>VLOOKUP(Table7[[#This Row],[نام شخص کارشناس نظارت]],Table1[],3,0)</f>
        <v>کارشناس عمران نظارت</v>
      </c>
      <c r="I1002" s="1">
        <f>COUNTIF(Table2[کد سیستم],Table7[[#This Row],[کد سیستم]])</f>
        <v>1</v>
      </c>
    </row>
    <row r="1003" spans="1:9" x14ac:dyDescent="0.25">
      <c r="A1003" s="1">
        <v>1002</v>
      </c>
      <c r="B1003" s="1" t="s">
        <v>3573</v>
      </c>
      <c r="C1003" s="1" t="s">
        <v>3573</v>
      </c>
      <c r="D1003" s="1" t="s">
        <v>3983</v>
      </c>
      <c r="E1003" s="1" t="s">
        <v>602</v>
      </c>
      <c r="F1003" s="1" t="str">
        <f>VLOOKUP(Table7[[#This Row],[نام کارشناس دفتر فنی]],Table1[],3,0)</f>
        <v>کارشناس عمران،خدمات صنعتی و ترانسپورت</v>
      </c>
      <c r="G1003" s="1" t="s">
        <v>63</v>
      </c>
      <c r="H1003" s="1" t="str">
        <f>VLOOKUP(Table7[[#This Row],[نام شخص کارشناس نظارت]],Table1[],3,0)</f>
        <v>کارشناس عمران نظارت</v>
      </c>
      <c r="I1003" s="1">
        <f>COUNTIF(Table2[کد سیستم],Table7[[#This Row],[کد سیستم]])</f>
        <v>1</v>
      </c>
    </row>
    <row r="1004" spans="1:9" x14ac:dyDescent="0.25">
      <c r="A1004" s="1">
        <v>1003</v>
      </c>
      <c r="B1004" s="1" t="s">
        <v>3575</v>
      </c>
      <c r="C1004" s="1" t="s">
        <v>3575</v>
      </c>
      <c r="D1004" s="1" t="s">
        <v>3983</v>
      </c>
      <c r="E1004" s="1" t="s">
        <v>602</v>
      </c>
      <c r="F1004" s="1" t="str">
        <f>VLOOKUP(Table7[[#This Row],[نام کارشناس دفتر فنی]],Table1[],3,0)</f>
        <v>کارشناس عمران،خدمات صنعتی و ترانسپورت</v>
      </c>
      <c r="G1004" s="1" t="s">
        <v>63</v>
      </c>
      <c r="H1004" s="1" t="str">
        <f>VLOOKUP(Table7[[#This Row],[نام شخص کارشناس نظارت]],Table1[],3,0)</f>
        <v>کارشناس عمران نظارت</v>
      </c>
      <c r="I1004" s="1">
        <f>COUNTIF(Table2[کد سیستم],Table7[[#This Row],[کد سیستم]])</f>
        <v>1</v>
      </c>
    </row>
    <row r="1005" spans="1:9" x14ac:dyDescent="0.25">
      <c r="A1005" s="1">
        <v>1004</v>
      </c>
      <c r="B1005" s="1" t="s">
        <v>3577</v>
      </c>
      <c r="C1005" s="1" t="s">
        <v>3577</v>
      </c>
      <c r="D1005" s="1" t="s">
        <v>3983</v>
      </c>
      <c r="E1005" s="1" t="s">
        <v>602</v>
      </c>
      <c r="F1005" s="1" t="str">
        <f>VLOOKUP(Table7[[#This Row],[نام کارشناس دفتر فنی]],Table1[],3,0)</f>
        <v>کارشناس عمران،خدمات صنعتی و ترانسپورت</v>
      </c>
      <c r="G1005" s="1" t="s">
        <v>63</v>
      </c>
      <c r="H1005" s="1" t="str">
        <f>VLOOKUP(Table7[[#This Row],[نام شخص کارشناس نظارت]],Table1[],3,0)</f>
        <v>کارشناس عمران نظارت</v>
      </c>
      <c r="I1005" s="1">
        <f>COUNTIF(Table2[کد سیستم],Table7[[#This Row],[کد سیستم]])</f>
        <v>1</v>
      </c>
    </row>
    <row r="1006" spans="1:9" x14ac:dyDescent="0.25">
      <c r="A1006" s="1">
        <v>1005</v>
      </c>
      <c r="B1006" s="1" t="s">
        <v>3579</v>
      </c>
      <c r="C1006" s="1" t="s">
        <v>3579</v>
      </c>
      <c r="D1006" s="1" t="s">
        <v>3983</v>
      </c>
      <c r="E1006" s="1" t="s">
        <v>602</v>
      </c>
      <c r="F1006" s="1" t="str">
        <f>VLOOKUP(Table7[[#This Row],[نام کارشناس دفتر فنی]],Table1[],3,0)</f>
        <v>کارشناس عمران،خدمات صنعتی و ترانسپورت</v>
      </c>
      <c r="G1006" s="1" t="s">
        <v>63</v>
      </c>
      <c r="H1006" s="1" t="str">
        <f>VLOOKUP(Table7[[#This Row],[نام شخص کارشناس نظارت]],Table1[],3,0)</f>
        <v>کارشناس عمران نظارت</v>
      </c>
      <c r="I1006" s="1">
        <f>COUNTIF(Table2[کد سیستم],Table7[[#This Row],[کد سیستم]])</f>
        <v>1</v>
      </c>
    </row>
    <row r="1007" spans="1:9" x14ac:dyDescent="0.25">
      <c r="A1007" s="1">
        <v>1006</v>
      </c>
      <c r="B1007" s="1" t="s">
        <v>3581</v>
      </c>
      <c r="C1007" s="1" t="s">
        <v>3581</v>
      </c>
      <c r="D1007" s="1" t="s">
        <v>3983</v>
      </c>
      <c r="E1007" s="1" t="s">
        <v>602</v>
      </c>
      <c r="F1007" s="1" t="str">
        <f>VLOOKUP(Table7[[#This Row],[نام کارشناس دفتر فنی]],Table1[],3,0)</f>
        <v>کارشناس عمران،خدمات صنعتی و ترانسپورت</v>
      </c>
      <c r="G1007" s="1" t="s">
        <v>63</v>
      </c>
      <c r="H1007" s="1" t="str">
        <f>VLOOKUP(Table7[[#This Row],[نام شخص کارشناس نظارت]],Table1[],3,0)</f>
        <v>کارشناس عمران نظارت</v>
      </c>
      <c r="I1007" s="1">
        <f>COUNTIF(Table2[کد سیستم],Table7[[#This Row],[کد سیستم]])</f>
        <v>1</v>
      </c>
    </row>
    <row r="1008" spans="1:9" x14ac:dyDescent="0.25">
      <c r="A1008" s="1">
        <v>1007</v>
      </c>
      <c r="B1008" s="1" t="s">
        <v>3583</v>
      </c>
      <c r="C1008" s="1" t="s">
        <v>3583</v>
      </c>
      <c r="D1008" s="1" t="s">
        <v>3983</v>
      </c>
      <c r="E1008" s="1" t="s">
        <v>602</v>
      </c>
      <c r="F1008" s="1" t="str">
        <f>VLOOKUP(Table7[[#This Row],[نام کارشناس دفتر فنی]],Table1[],3,0)</f>
        <v>کارشناس عمران،خدمات صنعتی و ترانسپورت</v>
      </c>
      <c r="G1008" s="1" t="s">
        <v>63</v>
      </c>
      <c r="H1008" s="1" t="str">
        <f>VLOOKUP(Table7[[#This Row],[نام شخص کارشناس نظارت]],Table1[],3,0)</f>
        <v>کارشناس عمران نظارت</v>
      </c>
      <c r="I1008" s="1">
        <f>COUNTIF(Table2[کد سیستم],Table7[[#This Row],[کد سیستم]])</f>
        <v>1</v>
      </c>
    </row>
    <row r="1009" spans="1:9" x14ac:dyDescent="0.25">
      <c r="A1009" s="1">
        <v>1008</v>
      </c>
      <c r="B1009" s="1" t="s">
        <v>3585</v>
      </c>
      <c r="C1009" s="1" t="s">
        <v>3585</v>
      </c>
      <c r="D1009" s="1" t="s">
        <v>3983</v>
      </c>
      <c r="E1009" s="1" t="s">
        <v>602</v>
      </c>
      <c r="F1009" s="1" t="str">
        <f>VLOOKUP(Table7[[#This Row],[نام کارشناس دفتر فنی]],Table1[],3,0)</f>
        <v>کارشناس عمران،خدمات صنعتی و ترانسپورت</v>
      </c>
      <c r="G1009" s="1" t="s">
        <v>63</v>
      </c>
      <c r="H1009" s="1" t="str">
        <f>VLOOKUP(Table7[[#This Row],[نام شخص کارشناس نظارت]],Table1[],3,0)</f>
        <v>کارشناس عمران نظارت</v>
      </c>
      <c r="I1009" s="1">
        <f>COUNTIF(Table2[کد سیستم],Table7[[#This Row],[کد سیستم]])</f>
        <v>1</v>
      </c>
    </row>
    <row r="1010" spans="1:9" x14ac:dyDescent="0.25">
      <c r="A1010" s="1">
        <v>1009</v>
      </c>
      <c r="B1010" s="1" t="s">
        <v>3587</v>
      </c>
      <c r="C1010" s="1" t="s">
        <v>3587</v>
      </c>
      <c r="D1010" s="1" t="s">
        <v>3983</v>
      </c>
      <c r="E1010" s="1" t="s">
        <v>602</v>
      </c>
      <c r="F1010" s="1" t="str">
        <f>VLOOKUP(Table7[[#This Row],[نام کارشناس دفتر فنی]],Table1[],3,0)</f>
        <v>کارشناس عمران،خدمات صنعتی و ترانسپورت</v>
      </c>
      <c r="G1010" s="1" t="s">
        <v>63</v>
      </c>
      <c r="H1010" s="1" t="str">
        <f>VLOOKUP(Table7[[#This Row],[نام شخص کارشناس نظارت]],Table1[],3,0)</f>
        <v>کارشناس عمران نظارت</v>
      </c>
      <c r="I1010" s="1">
        <f>COUNTIF(Table2[کد سیستم],Table7[[#This Row],[کد سیستم]])</f>
        <v>1</v>
      </c>
    </row>
    <row r="1011" spans="1:9" x14ac:dyDescent="0.25">
      <c r="A1011" s="1">
        <v>1010</v>
      </c>
      <c r="B1011" s="1" t="s">
        <v>3589</v>
      </c>
      <c r="C1011" s="1" t="s">
        <v>3589</v>
      </c>
      <c r="D1011" s="1" t="s">
        <v>3983</v>
      </c>
      <c r="E1011" s="1" t="s">
        <v>602</v>
      </c>
      <c r="F1011" s="1" t="str">
        <f>VLOOKUP(Table7[[#This Row],[نام کارشناس دفتر فنی]],Table1[],3,0)</f>
        <v>کارشناس عمران،خدمات صنعتی و ترانسپورت</v>
      </c>
      <c r="G1011" s="1" t="s">
        <v>63</v>
      </c>
      <c r="H1011" s="1" t="str">
        <f>VLOOKUP(Table7[[#This Row],[نام شخص کارشناس نظارت]],Table1[],3,0)</f>
        <v>کارشناس عمران نظارت</v>
      </c>
      <c r="I1011" s="1">
        <f>COUNTIF(Table2[کد سیستم],Table7[[#This Row],[کد سیستم]])</f>
        <v>1</v>
      </c>
    </row>
    <row r="1012" spans="1:9" x14ac:dyDescent="0.25">
      <c r="A1012" s="1">
        <v>1011</v>
      </c>
      <c r="B1012" s="1" t="s">
        <v>3591</v>
      </c>
      <c r="C1012" s="1" t="s">
        <v>3591</v>
      </c>
      <c r="D1012" s="1" t="s">
        <v>3983</v>
      </c>
      <c r="E1012" s="1" t="s">
        <v>602</v>
      </c>
      <c r="F1012" s="1" t="str">
        <f>VLOOKUP(Table7[[#This Row],[نام کارشناس دفتر فنی]],Table1[],3,0)</f>
        <v>کارشناس عمران،خدمات صنعتی و ترانسپورت</v>
      </c>
      <c r="G1012" s="1" t="s">
        <v>63</v>
      </c>
      <c r="H1012" s="1" t="str">
        <f>VLOOKUP(Table7[[#This Row],[نام شخص کارشناس نظارت]],Table1[],3,0)</f>
        <v>کارشناس عمران نظارت</v>
      </c>
      <c r="I1012" s="1">
        <f>COUNTIF(Table2[کد سیستم],Table7[[#This Row],[کد سیستم]])</f>
        <v>1</v>
      </c>
    </row>
    <row r="1013" spans="1:9" x14ac:dyDescent="0.25">
      <c r="A1013" s="1">
        <v>1012</v>
      </c>
      <c r="B1013" s="1" t="s">
        <v>3593</v>
      </c>
      <c r="C1013" s="1" t="s">
        <v>3594</v>
      </c>
      <c r="D1013" s="1" t="s">
        <v>3983</v>
      </c>
      <c r="E1013" s="1" t="s">
        <v>602</v>
      </c>
      <c r="F1013" s="1" t="str">
        <f>VLOOKUP(Table7[[#This Row],[نام کارشناس دفتر فنی]],Table1[],3,0)</f>
        <v>کارشناس عمران،خدمات صنعتی و ترانسپورت</v>
      </c>
      <c r="G1013" s="1" t="s">
        <v>63</v>
      </c>
      <c r="H1013" s="1" t="str">
        <f>VLOOKUP(Table7[[#This Row],[نام شخص کارشناس نظارت]],Table1[],3,0)</f>
        <v>کارشناس عمران نظارت</v>
      </c>
      <c r="I1013" s="1">
        <f>COUNTIF(Table2[کد سیستم],Table7[[#This Row],[کد سیستم]])</f>
        <v>1</v>
      </c>
    </row>
    <row r="1014" spans="1:9" x14ac:dyDescent="0.25">
      <c r="A1014" s="1">
        <v>1013</v>
      </c>
      <c r="B1014" s="1" t="s">
        <v>3596</v>
      </c>
      <c r="C1014" s="1" t="s">
        <v>3596</v>
      </c>
      <c r="D1014" s="1" t="s">
        <v>3983</v>
      </c>
      <c r="E1014" s="1" t="s">
        <v>602</v>
      </c>
      <c r="F1014" s="1" t="str">
        <f>VLOOKUP(Table7[[#This Row],[نام کارشناس دفتر فنی]],Table1[],3,0)</f>
        <v>کارشناس عمران،خدمات صنعتی و ترانسپورت</v>
      </c>
      <c r="G1014" s="1" t="s">
        <v>63</v>
      </c>
      <c r="H1014" s="1" t="str">
        <f>VLOOKUP(Table7[[#This Row],[نام شخص کارشناس نظارت]],Table1[],3,0)</f>
        <v>کارشناس عمران نظارت</v>
      </c>
      <c r="I1014" s="1">
        <f>COUNTIF(Table2[کد سیستم],Table7[[#This Row],[کد سیستم]])</f>
        <v>1</v>
      </c>
    </row>
    <row r="1015" spans="1:9" x14ac:dyDescent="0.25">
      <c r="A1015" s="1">
        <v>1014</v>
      </c>
      <c r="B1015" s="1" t="s">
        <v>3598</v>
      </c>
      <c r="C1015" s="1" t="s">
        <v>3598</v>
      </c>
      <c r="D1015" s="1" t="s">
        <v>3983</v>
      </c>
      <c r="E1015" s="1" t="s">
        <v>602</v>
      </c>
      <c r="F1015" s="1" t="str">
        <f>VLOOKUP(Table7[[#This Row],[نام کارشناس دفتر فنی]],Table1[],3,0)</f>
        <v>کارشناس عمران،خدمات صنعتی و ترانسپورت</v>
      </c>
      <c r="G1015" s="1" t="s">
        <v>63</v>
      </c>
      <c r="H1015" s="1" t="str">
        <f>VLOOKUP(Table7[[#This Row],[نام شخص کارشناس نظارت]],Table1[],3,0)</f>
        <v>کارشناس عمران نظارت</v>
      </c>
      <c r="I1015" s="1">
        <f>COUNTIF(Table2[کد سیستم],Table7[[#This Row],[کد سیستم]])</f>
        <v>1</v>
      </c>
    </row>
    <row r="1016" spans="1:9" x14ac:dyDescent="0.25">
      <c r="A1016" s="1">
        <v>1015</v>
      </c>
      <c r="B1016" s="1" t="s">
        <v>3600</v>
      </c>
      <c r="C1016" s="1" t="s">
        <v>3600</v>
      </c>
      <c r="D1016" s="1" t="s">
        <v>3983</v>
      </c>
      <c r="E1016" s="1" t="s">
        <v>602</v>
      </c>
      <c r="F1016" s="1" t="str">
        <f>VLOOKUP(Table7[[#This Row],[نام کارشناس دفتر فنی]],Table1[],3,0)</f>
        <v>کارشناس عمران،خدمات صنعتی و ترانسپورت</v>
      </c>
      <c r="G1016" s="1" t="s">
        <v>63</v>
      </c>
      <c r="H1016" s="1" t="str">
        <f>VLOOKUP(Table7[[#This Row],[نام شخص کارشناس نظارت]],Table1[],3,0)</f>
        <v>کارشناس عمران نظارت</v>
      </c>
      <c r="I1016" s="1">
        <f>COUNTIF(Table2[کد سیستم],Table7[[#This Row],[کد سیستم]])</f>
        <v>1</v>
      </c>
    </row>
    <row r="1017" spans="1:9" x14ac:dyDescent="0.25">
      <c r="A1017" s="1">
        <v>1016</v>
      </c>
      <c r="B1017" s="1" t="s">
        <v>3602</v>
      </c>
      <c r="C1017" s="1" t="s">
        <v>3602</v>
      </c>
      <c r="D1017" s="1" t="s">
        <v>3983</v>
      </c>
      <c r="E1017" s="1" t="s">
        <v>602</v>
      </c>
      <c r="F1017" s="1" t="str">
        <f>VLOOKUP(Table7[[#This Row],[نام کارشناس دفتر فنی]],Table1[],3,0)</f>
        <v>کارشناس عمران،خدمات صنعتی و ترانسپورت</v>
      </c>
      <c r="G1017" s="1" t="s">
        <v>63</v>
      </c>
      <c r="H1017" s="1" t="str">
        <f>VLOOKUP(Table7[[#This Row],[نام شخص کارشناس نظارت]],Table1[],3,0)</f>
        <v>کارشناس عمران نظارت</v>
      </c>
      <c r="I1017" s="1">
        <f>COUNTIF(Table2[کد سیستم],Table7[[#This Row],[کد سیستم]])</f>
        <v>1</v>
      </c>
    </row>
    <row r="1018" spans="1:9" x14ac:dyDescent="0.25">
      <c r="A1018" s="1">
        <v>1017</v>
      </c>
      <c r="B1018" s="1" t="s">
        <v>3604</v>
      </c>
      <c r="C1018" s="1" t="s">
        <v>3604</v>
      </c>
      <c r="D1018" s="1" t="s">
        <v>3983</v>
      </c>
      <c r="E1018" s="1" t="s">
        <v>602</v>
      </c>
      <c r="F1018" s="1" t="str">
        <f>VLOOKUP(Table7[[#This Row],[نام کارشناس دفتر فنی]],Table1[],3,0)</f>
        <v>کارشناس عمران،خدمات صنعتی و ترانسپورت</v>
      </c>
      <c r="G1018" s="1" t="s">
        <v>63</v>
      </c>
      <c r="H1018" s="1" t="str">
        <f>VLOOKUP(Table7[[#This Row],[نام شخص کارشناس نظارت]],Table1[],3,0)</f>
        <v>کارشناس عمران نظارت</v>
      </c>
      <c r="I1018" s="1">
        <f>COUNTIF(Table2[کد سیستم],Table7[[#This Row],[کد سیستم]])</f>
        <v>1</v>
      </c>
    </row>
    <row r="1019" spans="1:9" x14ac:dyDescent="0.25">
      <c r="A1019" s="1">
        <v>1018</v>
      </c>
      <c r="B1019" s="1" t="s">
        <v>3606</v>
      </c>
      <c r="C1019" s="1" t="s">
        <v>3606</v>
      </c>
      <c r="D1019" s="1" t="s">
        <v>3983</v>
      </c>
      <c r="E1019" s="1" t="s">
        <v>602</v>
      </c>
      <c r="F1019" s="1" t="str">
        <f>VLOOKUP(Table7[[#This Row],[نام کارشناس دفتر فنی]],Table1[],3,0)</f>
        <v>کارشناس عمران،خدمات صنعتی و ترانسپورت</v>
      </c>
      <c r="G1019" s="1" t="s">
        <v>63</v>
      </c>
      <c r="H1019" s="1" t="str">
        <f>VLOOKUP(Table7[[#This Row],[نام شخص کارشناس نظارت]],Table1[],3,0)</f>
        <v>کارشناس عمران نظارت</v>
      </c>
      <c r="I1019" s="1">
        <f>COUNTIF(Table2[کد سیستم],Table7[[#This Row],[کد سیستم]])</f>
        <v>1</v>
      </c>
    </row>
    <row r="1020" spans="1:9" x14ac:dyDescent="0.25">
      <c r="A1020" s="1">
        <v>1019</v>
      </c>
      <c r="B1020" s="1" t="s">
        <v>3608</v>
      </c>
      <c r="C1020" s="1" t="s">
        <v>3608</v>
      </c>
      <c r="D1020" s="1" t="s">
        <v>3983</v>
      </c>
      <c r="E1020" s="1" t="s">
        <v>602</v>
      </c>
      <c r="F1020" s="1" t="str">
        <f>VLOOKUP(Table7[[#This Row],[نام کارشناس دفتر فنی]],Table1[],3,0)</f>
        <v>کارشناس عمران،خدمات صنعتی و ترانسپورت</v>
      </c>
      <c r="G1020" s="1" t="s">
        <v>63</v>
      </c>
      <c r="H1020" s="1" t="str">
        <f>VLOOKUP(Table7[[#This Row],[نام شخص کارشناس نظارت]],Table1[],3,0)</f>
        <v>کارشناس عمران نظارت</v>
      </c>
      <c r="I1020" s="1">
        <f>COUNTIF(Table2[کد سیستم],Table7[[#This Row],[کد سیستم]])</f>
        <v>1</v>
      </c>
    </row>
    <row r="1021" spans="1:9" x14ac:dyDescent="0.25">
      <c r="A1021" s="1">
        <v>1020</v>
      </c>
      <c r="B1021" s="1" t="s">
        <v>3610</v>
      </c>
      <c r="C1021" s="1" t="s">
        <v>3610</v>
      </c>
      <c r="D1021" s="1" t="s">
        <v>3983</v>
      </c>
      <c r="E1021" s="1" t="s">
        <v>602</v>
      </c>
      <c r="F1021" s="1" t="str">
        <f>VLOOKUP(Table7[[#This Row],[نام کارشناس دفتر فنی]],Table1[],3,0)</f>
        <v>کارشناس عمران،خدمات صنعتی و ترانسپورت</v>
      </c>
      <c r="G1021" s="1" t="s">
        <v>63</v>
      </c>
      <c r="H1021" s="1" t="str">
        <f>VLOOKUP(Table7[[#This Row],[نام شخص کارشناس نظارت]],Table1[],3,0)</f>
        <v>کارشناس عمران نظارت</v>
      </c>
      <c r="I1021" s="1">
        <f>COUNTIF(Table2[کد سیستم],Table7[[#This Row],[کد سیستم]])</f>
        <v>1</v>
      </c>
    </row>
    <row r="1022" spans="1:9" x14ac:dyDescent="0.25">
      <c r="A1022" s="1">
        <v>1021</v>
      </c>
      <c r="B1022" s="1" t="s">
        <v>3612</v>
      </c>
      <c r="C1022" s="1" t="s">
        <v>3612</v>
      </c>
      <c r="D1022" s="1" t="s">
        <v>3983</v>
      </c>
      <c r="E1022" s="1" t="s">
        <v>602</v>
      </c>
      <c r="F1022" s="1" t="str">
        <f>VLOOKUP(Table7[[#This Row],[نام کارشناس دفتر فنی]],Table1[],3,0)</f>
        <v>کارشناس عمران،خدمات صنعتی و ترانسپورت</v>
      </c>
      <c r="G1022" s="1" t="s">
        <v>63</v>
      </c>
      <c r="H1022" s="1" t="str">
        <f>VLOOKUP(Table7[[#This Row],[نام شخص کارشناس نظارت]],Table1[],3,0)</f>
        <v>کارشناس عمران نظارت</v>
      </c>
      <c r="I1022" s="1">
        <f>COUNTIF(Table2[کد سیستم],Table7[[#This Row],[کد سیستم]])</f>
        <v>1</v>
      </c>
    </row>
    <row r="1023" spans="1:9" x14ac:dyDescent="0.25">
      <c r="A1023" s="1">
        <v>1022</v>
      </c>
      <c r="B1023" s="1" t="s">
        <v>3614</v>
      </c>
      <c r="C1023" s="1" t="s">
        <v>3614</v>
      </c>
      <c r="D1023" s="1" t="s">
        <v>3983</v>
      </c>
      <c r="E1023" s="1" t="s">
        <v>602</v>
      </c>
      <c r="F1023" s="1" t="str">
        <f>VLOOKUP(Table7[[#This Row],[نام کارشناس دفتر فنی]],Table1[],3,0)</f>
        <v>کارشناس عمران،خدمات صنعتی و ترانسپورت</v>
      </c>
      <c r="G1023" s="1" t="s">
        <v>63</v>
      </c>
      <c r="H1023" s="1" t="str">
        <f>VLOOKUP(Table7[[#This Row],[نام شخص کارشناس نظارت]],Table1[],3,0)</f>
        <v>کارشناس عمران نظارت</v>
      </c>
      <c r="I1023" s="1">
        <f>COUNTIF(Table2[کد سیستم],Table7[[#This Row],[کد سیستم]])</f>
        <v>1</v>
      </c>
    </row>
    <row r="1024" spans="1:9" x14ac:dyDescent="0.25">
      <c r="A1024" s="1">
        <v>1023</v>
      </c>
      <c r="B1024" s="1" t="s">
        <v>3616</v>
      </c>
      <c r="C1024" s="1" t="s">
        <v>3616</v>
      </c>
      <c r="D1024" s="1" t="s">
        <v>3983</v>
      </c>
      <c r="E1024" s="1" t="s">
        <v>602</v>
      </c>
      <c r="F1024" s="1" t="str">
        <f>VLOOKUP(Table7[[#This Row],[نام کارشناس دفتر فنی]],Table1[],3,0)</f>
        <v>کارشناس عمران،خدمات صنعتی و ترانسپورت</v>
      </c>
      <c r="G1024" s="1" t="s">
        <v>63</v>
      </c>
      <c r="H1024" s="1" t="str">
        <f>VLOOKUP(Table7[[#This Row],[نام شخص کارشناس نظارت]],Table1[],3,0)</f>
        <v>کارشناس عمران نظارت</v>
      </c>
      <c r="I1024" s="1">
        <f>COUNTIF(Table2[کد سیستم],Table7[[#This Row],[کد سیستم]])</f>
        <v>1</v>
      </c>
    </row>
    <row r="1025" spans="1:9" x14ac:dyDescent="0.25">
      <c r="A1025" s="1">
        <v>1024</v>
      </c>
      <c r="B1025" s="1" t="s">
        <v>3618</v>
      </c>
      <c r="C1025" s="1" t="s">
        <v>3618</v>
      </c>
      <c r="D1025" s="1" t="s">
        <v>3983</v>
      </c>
      <c r="E1025" s="1" t="s">
        <v>602</v>
      </c>
      <c r="F1025" s="1" t="str">
        <f>VLOOKUP(Table7[[#This Row],[نام کارشناس دفتر فنی]],Table1[],3,0)</f>
        <v>کارشناس عمران،خدمات صنعتی و ترانسپورت</v>
      </c>
      <c r="G1025" s="1" t="s">
        <v>63</v>
      </c>
      <c r="H1025" s="1" t="str">
        <f>VLOOKUP(Table7[[#This Row],[نام شخص کارشناس نظارت]],Table1[],3,0)</f>
        <v>کارشناس عمران نظارت</v>
      </c>
      <c r="I1025" s="1">
        <f>COUNTIF(Table2[کد سیستم],Table7[[#This Row],[کد سیستم]])</f>
        <v>1</v>
      </c>
    </row>
    <row r="1026" spans="1:9" x14ac:dyDescent="0.25">
      <c r="A1026" s="1">
        <v>1025</v>
      </c>
      <c r="B1026" s="1" t="s">
        <v>3620</v>
      </c>
      <c r="C1026" s="1" t="s">
        <v>3620</v>
      </c>
      <c r="D1026" s="1" t="s">
        <v>3983</v>
      </c>
      <c r="E1026" s="1" t="s">
        <v>602</v>
      </c>
      <c r="F1026" s="1" t="str">
        <f>VLOOKUP(Table7[[#This Row],[نام کارشناس دفتر فنی]],Table1[],3,0)</f>
        <v>کارشناس عمران،خدمات صنعتی و ترانسپورت</v>
      </c>
      <c r="G1026" s="1" t="s">
        <v>63</v>
      </c>
      <c r="H1026" s="1" t="str">
        <f>VLOOKUP(Table7[[#This Row],[نام شخص کارشناس نظارت]],Table1[],3,0)</f>
        <v>کارشناس عمران نظارت</v>
      </c>
      <c r="I1026" s="1">
        <f>COUNTIF(Table2[کد سیستم],Table7[[#This Row],[کد سیستم]])</f>
        <v>1</v>
      </c>
    </row>
    <row r="1027" spans="1:9" x14ac:dyDescent="0.25">
      <c r="A1027" s="1">
        <v>1026</v>
      </c>
      <c r="B1027" s="1" t="s">
        <v>3622</v>
      </c>
      <c r="C1027" s="1" t="s">
        <v>3622</v>
      </c>
      <c r="D1027" s="1" t="s">
        <v>3983</v>
      </c>
      <c r="E1027" s="1" t="s">
        <v>602</v>
      </c>
      <c r="F1027" s="1" t="str">
        <f>VLOOKUP(Table7[[#This Row],[نام کارشناس دفتر فنی]],Table1[],3,0)</f>
        <v>کارشناس عمران،خدمات صنعتی و ترانسپورت</v>
      </c>
      <c r="G1027" s="1" t="s">
        <v>63</v>
      </c>
      <c r="H1027" s="1" t="str">
        <f>VLOOKUP(Table7[[#This Row],[نام شخص کارشناس نظارت]],Table1[],3,0)</f>
        <v>کارشناس عمران نظارت</v>
      </c>
      <c r="I1027" s="1">
        <f>COUNTIF(Table2[کد سیستم],Table7[[#This Row],[کد سیستم]])</f>
        <v>1</v>
      </c>
    </row>
    <row r="1028" spans="1:9" x14ac:dyDescent="0.25">
      <c r="A1028" s="1">
        <v>1027</v>
      </c>
      <c r="B1028" s="1" t="s">
        <v>3624</v>
      </c>
      <c r="C1028" s="1" t="s">
        <v>3624</v>
      </c>
      <c r="D1028" s="1" t="s">
        <v>3983</v>
      </c>
      <c r="E1028" s="1" t="s">
        <v>602</v>
      </c>
      <c r="F1028" s="1" t="str">
        <f>VLOOKUP(Table7[[#This Row],[نام کارشناس دفتر فنی]],Table1[],3,0)</f>
        <v>کارشناس عمران،خدمات صنعتی و ترانسپورت</v>
      </c>
      <c r="G1028" s="1" t="s">
        <v>63</v>
      </c>
      <c r="H1028" s="1" t="str">
        <f>VLOOKUP(Table7[[#This Row],[نام شخص کارشناس نظارت]],Table1[],3,0)</f>
        <v>کارشناس عمران نظارت</v>
      </c>
      <c r="I1028" s="1">
        <f>COUNTIF(Table2[کد سیستم],Table7[[#This Row],[کد سیستم]])</f>
        <v>1</v>
      </c>
    </row>
    <row r="1029" spans="1:9" x14ac:dyDescent="0.25">
      <c r="A1029" s="1">
        <v>1028</v>
      </c>
      <c r="B1029" s="1" t="s">
        <v>3626</v>
      </c>
      <c r="C1029" s="1" t="s">
        <v>3626</v>
      </c>
      <c r="D1029" s="1" t="s">
        <v>3983</v>
      </c>
      <c r="E1029" s="1" t="s">
        <v>602</v>
      </c>
      <c r="F1029" s="1" t="str">
        <f>VLOOKUP(Table7[[#This Row],[نام کارشناس دفتر فنی]],Table1[],3,0)</f>
        <v>کارشناس عمران،خدمات صنعتی و ترانسپورت</v>
      </c>
      <c r="G1029" s="1" t="s">
        <v>63</v>
      </c>
      <c r="H1029" s="1" t="str">
        <f>VLOOKUP(Table7[[#This Row],[نام شخص کارشناس نظارت]],Table1[],3,0)</f>
        <v>کارشناس عمران نظارت</v>
      </c>
      <c r="I1029" s="1">
        <f>COUNTIF(Table2[کد سیستم],Table7[[#This Row],[کد سیستم]])</f>
        <v>1</v>
      </c>
    </row>
    <row r="1030" spans="1:9" x14ac:dyDescent="0.25">
      <c r="A1030" s="1">
        <v>1029</v>
      </c>
      <c r="B1030" s="1" t="s">
        <v>3628</v>
      </c>
      <c r="C1030" s="1" t="s">
        <v>3628</v>
      </c>
      <c r="D1030" s="1" t="s">
        <v>3983</v>
      </c>
      <c r="E1030" s="1" t="s">
        <v>602</v>
      </c>
      <c r="F1030" s="1" t="str">
        <f>VLOOKUP(Table7[[#This Row],[نام کارشناس دفتر فنی]],Table1[],3,0)</f>
        <v>کارشناس عمران،خدمات صنعتی و ترانسپورت</v>
      </c>
      <c r="G1030" s="1" t="s">
        <v>63</v>
      </c>
      <c r="H1030" s="1" t="str">
        <f>VLOOKUP(Table7[[#This Row],[نام شخص کارشناس نظارت]],Table1[],3,0)</f>
        <v>کارشناس عمران نظارت</v>
      </c>
      <c r="I1030" s="1">
        <f>COUNTIF(Table2[کد سیستم],Table7[[#This Row],[کد سیستم]])</f>
        <v>1</v>
      </c>
    </row>
    <row r="1031" spans="1:9" x14ac:dyDescent="0.25">
      <c r="A1031" s="1">
        <v>1030</v>
      </c>
      <c r="B1031" s="1" t="s">
        <v>3630</v>
      </c>
      <c r="C1031" s="1" t="s">
        <v>3631</v>
      </c>
      <c r="D1031" s="1" t="s">
        <v>3983</v>
      </c>
      <c r="E1031" s="1" t="s">
        <v>602</v>
      </c>
      <c r="F1031" s="1" t="str">
        <f>VLOOKUP(Table7[[#This Row],[نام کارشناس دفتر فنی]],Table1[],3,0)</f>
        <v>کارشناس عمران،خدمات صنعتی و ترانسپورت</v>
      </c>
      <c r="G1031" s="1" t="s">
        <v>63</v>
      </c>
      <c r="H1031" s="1" t="str">
        <f>VLOOKUP(Table7[[#This Row],[نام شخص کارشناس نظارت]],Table1[],3,0)</f>
        <v>کارشناس عمران نظارت</v>
      </c>
      <c r="I1031" s="1">
        <f>COUNTIF(Table2[کد سیستم],Table7[[#This Row],[کد سیستم]])</f>
        <v>1</v>
      </c>
    </row>
    <row r="1032" spans="1:9" x14ac:dyDescent="0.25">
      <c r="A1032" s="1">
        <v>1031</v>
      </c>
      <c r="B1032" s="1" t="s">
        <v>3633</v>
      </c>
      <c r="C1032" s="1" t="s">
        <v>3633</v>
      </c>
      <c r="D1032" s="1" t="s">
        <v>3983</v>
      </c>
      <c r="E1032" s="1" t="s">
        <v>602</v>
      </c>
      <c r="F1032" s="1" t="str">
        <f>VLOOKUP(Table7[[#This Row],[نام کارشناس دفتر فنی]],Table1[],3,0)</f>
        <v>کارشناس عمران،خدمات صنعتی و ترانسپورت</v>
      </c>
      <c r="G1032" s="1" t="s">
        <v>63</v>
      </c>
      <c r="H1032" s="1" t="str">
        <f>VLOOKUP(Table7[[#This Row],[نام شخص کارشناس نظارت]],Table1[],3,0)</f>
        <v>کارشناس عمران نظارت</v>
      </c>
      <c r="I1032" s="1">
        <f>COUNTIF(Table2[کد سیستم],Table7[[#This Row],[کد سیستم]])</f>
        <v>1</v>
      </c>
    </row>
    <row r="1033" spans="1:9" x14ac:dyDescent="0.25">
      <c r="A1033" s="1">
        <v>1032</v>
      </c>
      <c r="B1033" s="1" t="s">
        <v>3635</v>
      </c>
      <c r="C1033" s="1" t="s">
        <v>3635</v>
      </c>
      <c r="D1033" s="1" t="s">
        <v>3983</v>
      </c>
      <c r="E1033" s="1" t="s">
        <v>602</v>
      </c>
      <c r="F1033" s="1" t="str">
        <f>VLOOKUP(Table7[[#This Row],[نام کارشناس دفتر فنی]],Table1[],3,0)</f>
        <v>کارشناس عمران،خدمات صنعتی و ترانسپورت</v>
      </c>
      <c r="G1033" s="1" t="s">
        <v>63</v>
      </c>
      <c r="H1033" s="1" t="str">
        <f>VLOOKUP(Table7[[#This Row],[نام شخص کارشناس نظارت]],Table1[],3,0)</f>
        <v>کارشناس عمران نظارت</v>
      </c>
      <c r="I1033" s="1">
        <f>COUNTIF(Table2[کد سیستم],Table7[[#This Row],[کد سیستم]])</f>
        <v>1</v>
      </c>
    </row>
    <row r="1034" spans="1:9" x14ac:dyDescent="0.25">
      <c r="A1034" s="1">
        <v>1033</v>
      </c>
      <c r="B1034" s="1" t="s">
        <v>3637</v>
      </c>
      <c r="C1034" s="1" t="s">
        <v>3637</v>
      </c>
      <c r="D1034" s="1" t="s">
        <v>3983</v>
      </c>
      <c r="E1034" s="1" t="s">
        <v>602</v>
      </c>
      <c r="F1034" s="1" t="str">
        <f>VLOOKUP(Table7[[#This Row],[نام کارشناس دفتر فنی]],Table1[],3,0)</f>
        <v>کارشناس عمران،خدمات صنعتی و ترانسپورت</v>
      </c>
      <c r="G1034" s="1" t="s">
        <v>63</v>
      </c>
      <c r="H1034" s="1" t="str">
        <f>VLOOKUP(Table7[[#This Row],[نام شخص کارشناس نظارت]],Table1[],3,0)</f>
        <v>کارشناس عمران نظارت</v>
      </c>
      <c r="I1034" s="1">
        <f>COUNTIF(Table2[کد سیستم],Table7[[#This Row],[کد سیستم]])</f>
        <v>1</v>
      </c>
    </row>
    <row r="1035" spans="1:9" x14ac:dyDescent="0.25">
      <c r="A1035" s="1">
        <v>1034</v>
      </c>
      <c r="B1035" s="1" t="s">
        <v>3639</v>
      </c>
      <c r="C1035" s="1" t="s">
        <v>3639</v>
      </c>
      <c r="D1035" s="1" t="s">
        <v>3983</v>
      </c>
      <c r="E1035" s="1" t="s">
        <v>602</v>
      </c>
      <c r="F1035" s="1" t="str">
        <f>VLOOKUP(Table7[[#This Row],[نام کارشناس دفتر فنی]],Table1[],3,0)</f>
        <v>کارشناس عمران،خدمات صنعتی و ترانسپورت</v>
      </c>
      <c r="G1035" s="1" t="s">
        <v>63</v>
      </c>
      <c r="H1035" s="1" t="str">
        <f>VLOOKUP(Table7[[#This Row],[نام شخص کارشناس نظارت]],Table1[],3,0)</f>
        <v>کارشناس عمران نظارت</v>
      </c>
      <c r="I1035" s="1">
        <f>COUNTIF(Table2[کد سیستم],Table7[[#This Row],[کد سیستم]])</f>
        <v>1</v>
      </c>
    </row>
    <row r="1036" spans="1:9" x14ac:dyDescent="0.25">
      <c r="A1036" s="1">
        <v>1035</v>
      </c>
      <c r="B1036" s="1" t="s">
        <v>3641</v>
      </c>
      <c r="C1036" s="1" t="s">
        <v>3641</v>
      </c>
      <c r="D1036" s="1" t="s">
        <v>3983</v>
      </c>
      <c r="E1036" s="1" t="s">
        <v>602</v>
      </c>
      <c r="F1036" s="1" t="str">
        <f>VLOOKUP(Table7[[#This Row],[نام کارشناس دفتر فنی]],Table1[],3,0)</f>
        <v>کارشناس عمران،خدمات صنعتی و ترانسپورت</v>
      </c>
      <c r="G1036" s="1" t="s">
        <v>63</v>
      </c>
      <c r="H1036" s="1" t="str">
        <f>VLOOKUP(Table7[[#This Row],[نام شخص کارشناس نظارت]],Table1[],3,0)</f>
        <v>کارشناس عمران نظارت</v>
      </c>
      <c r="I1036" s="1">
        <f>COUNTIF(Table2[کد سیستم],Table7[[#This Row],[کد سیستم]])</f>
        <v>1</v>
      </c>
    </row>
    <row r="1037" spans="1:9" x14ac:dyDescent="0.25">
      <c r="A1037" s="1">
        <v>1036</v>
      </c>
      <c r="B1037" s="1" t="s">
        <v>3643</v>
      </c>
      <c r="C1037" s="1" t="s">
        <v>3643</v>
      </c>
      <c r="D1037" s="1" t="s">
        <v>3983</v>
      </c>
      <c r="E1037" s="1" t="s">
        <v>602</v>
      </c>
      <c r="F1037" s="1" t="str">
        <f>VLOOKUP(Table7[[#This Row],[نام کارشناس دفتر فنی]],Table1[],3,0)</f>
        <v>کارشناس عمران،خدمات صنعتی و ترانسپورت</v>
      </c>
      <c r="G1037" s="1" t="s">
        <v>63</v>
      </c>
      <c r="H1037" s="1" t="str">
        <f>VLOOKUP(Table7[[#This Row],[نام شخص کارشناس نظارت]],Table1[],3,0)</f>
        <v>کارشناس عمران نظارت</v>
      </c>
      <c r="I1037" s="1">
        <f>COUNTIF(Table2[کد سیستم],Table7[[#This Row],[کد سیستم]])</f>
        <v>1</v>
      </c>
    </row>
    <row r="1038" spans="1:9" x14ac:dyDescent="0.25">
      <c r="A1038" s="1">
        <v>1037</v>
      </c>
      <c r="B1038" s="1" t="s">
        <v>3645</v>
      </c>
      <c r="C1038" s="1" t="s">
        <v>3645</v>
      </c>
      <c r="D1038" s="1" t="s">
        <v>3983</v>
      </c>
      <c r="E1038" s="1" t="s">
        <v>602</v>
      </c>
      <c r="F1038" s="1" t="str">
        <f>VLOOKUP(Table7[[#This Row],[نام کارشناس دفتر فنی]],Table1[],3,0)</f>
        <v>کارشناس عمران،خدمات صنعتی و ترانسپورت</v>
      </c>
      <c r="G1038" s="1" t="s">
        <v>63</v>
      </c>
      <c r="H1038" s="1" t="str">
        <f>VLOOKUP(Table7[[#This Row],[نام شخص کارشناس نظارت]],Table1[],3,0)</f>
        <v>کارشناس عمران نظارت</v>
      </c>
      <c r="I1038" s="1">
        <f>COUNTIF(Table2[کد سیستم],Table7[[#This Row],[کد سیستم]])</f>
        <v>1</v>
      </c>
    </row>
    <row r="1039" spans="1:9" x14ac:dyDescent="0.25">
      <c r="A1039" s="1">
        <v>1038</v>
      </c>
      <c r="B1039" s="1" t="s">
        <v>3647</v>
      </c>
      <c r="C1039" s="1" t="s">
        <v>3647</v>
      </c>
      <c r="D1039" s="1" t="s">
        <v>3983</v>
      </c>
      <c r="E1039" s="1" t="s">
        <v>602</v>
      </c>
      <c r="F1039" s="1" t="str">
        <f>VLOOKUP(Table7[[#This Row],[نام کارشناس دفتر فنی]],Table1[],3,0)</f>
        <v>کارشناس عمران،خدمات صنعتی و ترانسپورت</v>
      </c>
      <c r="G1039" s="1" t="s">
        <v>63</v>
      </c>
      <c r="H1039" s="1" t="str">
        <f>VLOOKUP(Table7[[#This Row],[نام شخص کارشناس نظارت]],Table1[],3,0)</f>
        <v>کارشناس عمران نظارت</v>
      </c>
      <c r="I1039" s="1">
        <f>COUNTIF(Table2[کد سیستم],Table7[[#This Row],[کد سیستم]])</f>
        <v>1</v>
      </c>
    </row>
    <row r="1040" spans="1:9" x14ac:dyDescent="0.25">
      <c r="A1040" s="1">
        <v>1039</v>
      </c>
      <c r="B1040" s="1" t="s">
        <v>3649</v>
      </c>
      <c r="C1040" s="1" t="s">
        <v>3649</v>
      </c>
      <c r="D1040" s="1" t="s">
        <v>3983</v>
      </c>
      <c r="E1040" s="1" t="s">
        <v>602</v>
      </c>
      <c r="F1040" s="1" t="str">
        <f>VLOOKUP(Table7[[#This Row],[نام کارشناس دفتر فنی]],Table1[],3,0)</f>
        <v>کارشناس عمران،خدمات صنعتی و ترانسپورت</v>
      </c>
      <c r="G1040" s="1" t="s">
        <v>63</v>
      </c>
      <c r="H1040" s="1" t="str">
        <f>VLOOKUP(Table7[[#This Row],[نام شخص کارشناس نظارت]],Table1[],3,0)</f>
        <v>کارشناس عمران نظارت</v>
      </c>
      <c r="I1040" s="1">
        <f>COUNTIF(Table2[کد سیستم],Table7[[#This Row],[کد سیستم]])</f>
        <v>1</v>
      </c>
    </row>
    <row r="1041" spans="1:9" x14ac:dyDescent="0.25">
      <c r="A1041" s="1">
        <v>1040</v>
      </c>
      <c r="B1041" s="1" t="s">
        <v>3651</v>
      </c>
      <c r="C1041" s="1" t="s">
        <v>3651</v>
      </c>
      <c r="D1041" s="1" t="s">
        <v>3983</v>
      </c>
      <c r="E1041" s="1" t="s">
        <v>602</v>
      </c>
      <c r="F1041" s="1" t="str">
        <f>VLOOKUP(Table7[[#This Row],[نام کارشناس دفتر فنی]],Table1[],3,0)</f>
        <v>کارشناس عمران،خدمات صنعتی و ترانسپورت</v>
      </c>
      <c r="G1041" s="1" t="s">
        <v>63</v>
      </c>
      <c r="H1041" s="1" t="str">
        <f>VLOOKUP(Table7[[#This Row],[نام شخص کارشناس نظارت]],Table1[],3,0)</f>
        <v>کارشناس عمران نظارت</v>
      </c>
      <c r="I1041" s="1">
        <f>COUNTIF(Table2[کد سیستم],Table7[[#This Row],[کد سیستم]])</f>
        <v>1</v>
      </c>
    </row>
    <row r="1042" spans="1:9" x14ac:dyDescent="0.25">
      <c r="A1042" s="1">
        <v>1041</v>
      </c>
      <c r="B1042" s="1" t="s">
        <v>3653</v>
      </c>
      <c r="C1042" s="1" t="s">
        <v>3653</v>
      </c>
      <c r="D1042" s="1" t="s">
        <v>3983</v>
      </c>
      <c r="E1042" s="1" t="s">
        <v>602</v>
      </c>
      <c r="F1042" s="1" t="str">
        <f>VLOOKUP(Table7[[#This Row],[نام کارشناس دفتر فنی]],Table1[],3,0)</f>
        <v>کارشناس عمران،خدمات صنعتی و ترانسپورت</v>
      </c>
      <c r="G1042" s="1" t="s">
        <v>63</v>
      </c>
      <c r="H1042" s="1" t="str">
        <f>VLOOKUP(Table7[[#This Row],[نام شخص کارشناس نظارت]],Table1[],3,0)</f>
        <v>کارشناس عمران نظارت</v>
      </c>
      <c r="I1042" s="1">
        <f>COUNTIF(Table2[کد سیستم],Table7[[#This Row],[کد سیستم]])</f>
        <v>1</v>
      </c>
    </row>
    <row r="1043" spans="1:9" x14ac:dyDescent="0.25">
      <c r="A1043" s="1">
        <v>1042</v>
      </c>
      <c r="B1043" s="1" t="s">
        <v>3655</v>
      </c>
      <c r="C1043" s="1" t="s">
        <v>3655</v>
      </c>
      <c r="D1043" s="1" t="s">
        <v>3983</v>
      </c>
      <c r="E1043" s="1" t="s">
        <v>602</v>
      </c>
      <c r="F1043" s="1" t="str">
        <f>VLOOKUP(Table7[[#This Row],[نام کارشناس دفتر فنی]],Table1[],3,0)</f>
        <v>کارشناس عمران،خدمات صنعتی و ترانسپورت</v>
      </c>
      <c r="G1043" s="1" t="s">
        <v>63</v>
      </c>
      <c r="H1043" s="1" t="str">
        <f>VLOOKUP(Table7[[#This Row],[نام شخص کارشناس نظارت]],Table1[],3,0)</f>
        <v>کارشناس عمران نظارت</v>
      </c>
      <c r="I1043" s="1">
        <f>COUNTIF(Table2[کد سیستم],Table7[[#This Row],[کد سیستم]])</f>
        <v>1</v>
      </c>
    </row>
    <row r="1044" spans="1:9" x14ac:dyDescent="0.25">
      <c r="A1044" s="1">
        <v>1043</v>
      </c>
      <c r="B1044" s="1" t="s">
        <v>3657</v>
      </c>
      <c r="C1044" s="1" t="s">
        <v>3657</v>
      </c>
      <c r="D1044" s="1" t="s">
        <v>3983</v>
      </c>
      <c r="E1044" s="1" t="s">
        <v>602</v>
      </c>
      <c r="F1044" s="1" t="str">
        <f>VLOOKUP(Table7[[#This Row],[نام کارشناس دفتر فنی]],Table1[],3,0)</f>
        <v>کارشناس عمران،خدمات صنعتی و ترانسپورت</v>
      </c>
      <c r="G1044" s="1" t="s">
        <v>63</v>
      </c>
      <c r="H1044" s="1" t="str">
        <f>VLOOKUP(Table7[[#This Row],[نام شخص کارشناس نظارت]],Table1[],3,0)</f>
        <v>کارشناس عمران نظارت</v>
      </c>
      <c r="I1044" s="1">
        <f>COUNTIF(Table2[کد سیستم],Table7[[#This Row],[کد سیستم]])</f>
        <v>1</v>
      </c>
    </row>
    <row r="1045" spans="1:9" x14ac:dyDescent="0.25">
      <c r="A1045" s="1">
        <v>1044</v>
      </c>
      <c r="B1045" s="1" t="s">
        <v>3659</v>
      </c>
      <c r="C1045" s="1" t="s">
        <v>3659</v>
      </c>
      <c r="D1045" s="1" t="s">
        <v>3983</v>
      </c>
      <c r="E1045" s="1" t="s">
        <v>602</v>
      </c>
      <c r="F1045" s="1" t="str">
        <f>VLOOKUP(Table7[[#This Row],[نام کارشناس دفتر فنی]],Table1[],3,0)</f>
        <v>کارشناس عمران،خدمات صنعتی و ترانسپورت</v>
      </c>
      <c r="G1045" s="1" t="s">
        <v>63</v>
      </c>
      <c r="H1045" s="1" t="str">
        <f>VLOOKUP(Table7[[#This Row],[نام شخص کارشناس نظارت]],Table1[],3,0)</f>
        <v>کارشناس عمران نظارت</v>
      </c>
      <c r="I1045" s="1">
        <f>COUNTIF(Table2[کد سیستم],Table7[[#This Row],[کد سیستم]])</f>
        <v>1</v>
      </c>
    </row>
    <row r="1046" spans="1:9" x14ac:dyDescent="0.25">
      <c r="A1046" s="1">
        <v>1045</v>
      </c>
      <c r="B1046" s="1" t="s">
        <v>3661</v>
      </c>
      <c r="C1046" s="1" t="s">
        <v>3661</v>
      </c>
      <c r="D1046" s="1" t="s">
        <v>3983</v>
      </c>
      <c r="E1046" s="1" t="s">
        <v>602</v>
      </c>
      <c r="F1046" s="1" t="str">
        <f>VLOOKUP(Table7[[#This Row],[نام کارشناس دفتر فنی]],Table1[],3,0)</f>
        <v>کارشناس عمران،خدمات صنعتی و ترانسپورت</v>
      </c>
      <c r="G1046" s="1" t="s">
        <v>63</v>
      </c>
      <c r="H1046" s="1" t="str">
        <f>VLOOKUP(Table7[[#This Row],[نام شخص کارشناس نظارت]],Table1[],3,0)</f>
        <v>کارشناس عمران نظارت</v>
      </c>
      <c r="I1046" s="1">
        <f>COUNTIF(Table2[کد سیستم],Table7[[#This Row],[کد سیستم]])</f>
        <v>1</v>
      </c>
    </row>
    <row r="1047" spans="1:9" x14ac:dyDescent="0.25">
      <c r="A1047" s="1">
        <v>1046</v>
      </c>
      <c r="B1047" s="1" t="s">
        <v>3663</v>
      </c>
      <c r="C1047" s="1" t="s">
        <v>3663</v>
      </c>
      <c r="D1047" s="1" t="s">
        <v>3983</v>
      </c>
      <c r="E1047" s="1" t="s">
        <v>602</v>
      </c>
      <c r="F1047" s="1" t="str">
        <f>VLOOKUP(Table7[[#This Row],[نام کارشناس دفتر فنی]],Table1[],3,0)</f>
        <v>کارشناس عمران،خدمات صنعتی و ترانسپورت</v>
      </c>
      <c r="G1047" s="1" t="s">
        <v>63</v>
      </c>
      <c r="H1047" s="1" t="str">
        <f>VLOOKUP(Table7[[#This Row],[نام شخص کارشناس نظارت]],Table1[],3,0)</f>
        <v>کارشناس عمران نظارت</v>
      </c>
      <c r="I1047" s="1">
        <f>COUNTIF(Table2[کد سیستم],Table7[[#This Row],[کد سیستم]])</f>
        <v>1</v>
      </c>
    </row>
    <row r="1048" spans="1:9" x14ac:dyDescent="0.25">
      <c r="A1048" s="1">
        <v>1047</v>
      </c>
      <c r="B1048" s="1" t="s">
        <v>3665</v>
      </c>
      <c r="C1048" s="1" t="s">
        <v>3665</v>
      </c>
      <c r="D1048" s="1" t="s">
        <v>3983</v>
      </c>
      <c r="E1048" s="1" t="s">
        <v>602</v>
      </c>
      <c r="F1048" s="1" t="str">
        <f>VLOOKUP(Table7[[#This Row],[نام کارشناس دفتر فنی]],Table1[],3,0)</f>
        <v>کارشناس عمران،خدمات صنعتی و ترانسپورت</v>
      </c>
      <c r="G1048" s="1" t="s">
        <v>63</v>
      </c>
      <c r="H1048" s="1" t="str">
        <f>VLOOKUP(Table7[[#This Row],[نام شخص کارشناس نظارت]],Table1[],3,0)</f>
        <v>کارشناس عمران نظارت</v>
      </c>
      <c r="I1048" s="1">
        <f>COUNTIF(Table2[کد سیستم],Table7[[#This Row],[کد سیستم]])</f>
        <v>1</v>
      </c>
    </row>
    <row r="1049" spans="1:9" x14ac:dyDescent="0.25">
      <c r="A1049" s="1">
        <v>1048</v>
      </c>
      <c r="B1049" s="1" t="s">
        <v>3667</v>
      </c>
      <c r="C1049" s="1" t="s">
        <v>3667</v>
      </c>
      <c r="D1049" s="1" t="s">
        <v>3983</v>
      </c>
      <c r="E1049" s="1" t="s">
        <v>602</v>
      </c>
      <c r="F1049" s="1" t="str">
        <f>VLOOKUP(Table7[[#This Row],[نام کارشناس دفتر فنی]],Table1[],3,0)</f>
        <v>کارشناس عمران،خدمات صنعتی و ترانسپورت</v>
      </c>
      <c r="G1049" s="1" t="s">
        <v>63</v>
      </c>
      <c r="H1049" s="1" t="str">
        <f>VLOOKUP(Table7[[#This Row],[نام شخص کارشناس نظارت]],Table1[],3,0)</f>
        <v>کارشناس عمران نظارت</v>
      </c>
      <c r="I1049" s="1">
        <f>COUNTIF(Table2[کد سیستم],Table7[[#This Row],[کد سیستم]])</f>
        <v>1</v>
      </c>
    </row>
    <row r="1050" spans="1:9" x14ac:dyDescent="0.25">
      <c r="A1050" s="1">
        <v>1049</v>
      </c>
      <c r="B1050" s="1" t="s">
        <v>3669</v>
      </c>
      <c r="C1050" s="1" t="s">
        <v>3669</v>
      </c>
      <c r="D1050" s="1" t="s">
        <v>3983</v>
      </c>
      <c r="E1050" s="1" t="s">
        <v>602</v>
      </c>
      <c r="F1050" s="1" t="str">
        <f>VLOOKUP(Table7[[#This Row],[نام کارشناس دفتر فنی]],Table1[],3,0)</f>
        <v>کارشناس عمران،خدمات صنعتی و ترانسپورت</v>
      </c>
      <c r="G1050" s="1" t="s">
        <v>63</v>
      </c>
      <c r="H1050" s="1" t="str">
        <f>VLOOKUP(Table7[[#This Row],[نام شخص کارشناس نظارت]],Table1[],3,0)</f>
        <v>کارشناس عمران نظارت</v>
      </c>
      <c r="I1050" s="1">
        <f>COUNTIF(Table2[کد سیستم],Table7[[#This Row],[کد سیستم]])</f>
        <v>1</v>
      </c>
    </row>
    <row r="1051" spans="1:9" x14ac:dyDescent="0.25">
      <c r="A1051" s="1">
        <v>1050</v>
      </c>
      <c r="B1051" s="1" t="s">
        <v>3671</v>
      </c>
      <c r="C1051" s="1" t="s">
        <v>3671</v>
      </c>
      <c r="D1051" s="1" t="s">
        <v>3983</v>
      </c>
      <c r="E1051" s="1" t="s">
        <v>602</v>
      </c>
      <c r="F1051" s="1" t="str">
        <f>VLOOKUP(Table7[[#This Row],[نام کارشناس دفتر فنی]],Table1[],3,0)</f>
        <v>کارشناس عمران،خدمات صنعتی و ترانسپورت</v>
      </c>
      <c r="G1051" s="1" t="s">
        <v>63</v>
      </c>
      <c r="H1051" s="1" t="str">
        <f>VLOOKUP(Table7[[#This Row],[نام شخص کارشناس نظارت]],Table1[],3,0)</f>
        <v>کارشناس عمران نظارت</v>
      </c>
      <c r="I1051" s="1">
        <f>COUNTIF(Table2[کد سیستم],Table7[[#This Row],[کد سیستم]])</f>
        <v>1</v>
      </c>
    </row>
    <row r="1052" spans="1:9" x14ac:dyDescent="0.25">
      <c r="A1052" s="1">
        <v>1051</v>
      </c>
      <c r="B1052" s="1" t="s">
        <v>3673</v>
      </c>
      <c r="C1052" s="1" t="s">
        <v>3673</v>
      </c>
      <c r="D1052" s="1" t="s">
        <v>3983</v>
      </c>
      <c r="E1052" s="1" t="s">
        <v>602</v>
      </c>
      <c r="F1052" s="1" t="str">
        <f>VLOOKUP(Table7[[#This Row],[نام کارشناس دفتر فنی]],Table1[],3,0)</f>
        <v>کارشناس عمران،خدمات صنعتی و ترانسپورت</v>
      </c>
      <c r="G1052" s="1" t="s">
        <v>63</v>
      </c>
      <c r="H1052" s="1" t="str">
        <f>VLOOKUP(Table7[[#This Row],[نام شخص کارشناس نظارت]],Table1[],3,0)</f>
        <v>کارشناس عمران نظارت</v>
      </c>
      <c r="I1052" s="1">
        <f>COUNTIF(Table2[کد سیستم],Table7[[#This Row],[کد سیستم]])</f>
        <v>1</v>
      </c>
    </row>
    <row r="1053" spans="1:9" x14ac:dyDescent="0.25">
      <c r="A1053" s="1">
        <v>1052</v>
      </c>
      <c r="B1053" s="1" t="s">
        <v>3675</v>
      </c>
      <c r="C1053" s="1" t="s">
        <v>3676</v>
      </c>
      <c r="D1053" s="1" t="s">
        <v>3983</v>
      </c>
      <c r="E1053" s="1" t="s">
        <v>602</v>
      </c>
      <c r="F1053" s="1" t="str">
        <f>VLOOKUP(Table7[[#This Row],[نام کارشناس دفتر فنی]],Table1[],3,0)</f>
        <v>کارشناس عمران،خدمات صنعتی و ترانسپورت</v>
      </c>
      <c r="G1053" s="1" t="s">
        <v>63</v>
      </c>
      <c r="H1053" s="1" t="str">
        <f>VLOOKUP(Table7[[#This Row],[نام شخص کارشناس نظارت]],Table1[],3,0)</f>
        <v>کارشناس عمران نظارت</v>
      </c>
      <c r="I1053" s="1">
        <f>COUNTIF(Table2[کد سیستم],Table7[[#This Row],[کد سیستم]])</f>
        <v>1</v>
      </c>
    </row>
    <row r="1054" spans="1:9" x14ac:dyDescent="0.25">
      <c r="A1054" s="1">
        <v>1053</v>
      </c>
      <c r="B1054" s="1" t="s">
        <v>3678</v>
      </c>
      <c r="C1054" s="1" t="s">
        <v>3678</v>
      </c>
      <c r="D1054" s="1" t="s">
        <v>3983</v>
      </c>
      <c r="E1054" s="1" t="s">
        <v>602</v>
      </c>
      <c r="F1054" s="1" t="str">
        <f>VLOOKUP(Table7[[#This Row],[نام کارشناس دفتر فنی]],Table1[],3,0)</f>
        <v>کارشناس عمران،خدمات صنعتی و ترانسپورت</v>
      </c>
      <c r="G1054" s="1" t="s">
        <v>63</v>
      </c>
      <c r="H1054" s="1" t="str">
        <f>VLOOKUP(Table7[[#This Row],[نام شخص کارشناس نظارت]],Table1[],3,0)</f>
        <v>کارشناس عمران نظارت</v>
      </c>
      <c r="I1054" s="1">
        <f>COUNTIF(Table2[کد سیستم],Table7[[#This Row],[کد سیستم]])</f>
        <v>1</v>
      </c>
    </row>
    <row r="1055" spans="1:9" x14ac:dyDescent="0.25">
      <c r="A1055" s="1">
        <v>1054</v>
      </c>
      <c r="B1055" s="1" t="s">
        <v>3680</v>
      </c>
      <c r="C1055" s="1" t="s">
        <v>3680</v>
      </c>
      <c r="D1055" s="1" t="s">
        <v>3983</v>
      </c>
      <c r="E1055" s="1" t="s">
        <v>602</v>
      </c>
      <c r="F1055" s="1" t="str">
        <f>VLOOKUP(Table7[[#This Row],[نام کارشناس دفتر فنی]],Table1[],3,0)</f>
        <v>کارشناس عمران،خدمات صنعتی و ترانسپورت</v>
      </c>
      <c r="G1055" s="1" t="s">
        <v>63</v>
      </c>
      <c r="H1055" s="1" t="str">
        <f>VLOOKUP(Table7[[#This Row],[نام شخص کارشناس نظارت]],Table1[],3,0)</f>
        <v>کارشناس عمران نظارت</v>
      </c>
      <c r="I1055" s="1">
        <f>COUNTIF(Table2[کد سیستم],Table7[[#This Row],[کد سیستم]])</f>
        <v>1</v>
      </c>
    </row>
    <row r="1056" spans="1:9" x14ac:dyDescent="0.25">
      <c r="A1056" s="1">
        <v>1055</v>
      </c>
      <c r="B1056" s="1" t="s">
        <v>3682</v>
      </c>
      <c r="C1056" s="1" t="s">
        <v>3682</v>
      </c>
      <c r="D1056" s="1" t="s">
        <v>3983</v>
      </c>
      <c r="E1056" s="1" t="s">
        <v>602</v>
      </c>
      <c r="F1056" s="1" t="str">
        <f>VLOOKUP(Table7[[#This Row],[نام کارشناس دفتر فنی]],Table1[],3,0)</f>
        <v>کارشناس عمران،خدمات صنعتی و ترانسپورت</v>
      </c>
      <c r="G1056" s="1" t="s">
        <v>63</v>
      </c>
      <c r="H1056" s="1" t="str">
        <f>VLOOKUP(Table7[[#This Row],[نام شخص کارشناس نظارت]],Table1[],3,0)</f>
        <v>کارشناس عمران نظارت</v>
      </c>
      <c r="I1056" s="1">
        <f>COUNTIF(Table2[کد سیستم],Table7[[#This Row],[کد سیستم]])</f>
        <v>1</v>
      </c>
    </row>
    <row r="1057" spans="1:9" x14ac:dyDescent="0.25">
      <c r="A1057" s="1">
        <v>1056</v>
      </c>
      <c r="B1057" s="1" t="s">
        <v>3684</v>
      </c>
      <c r="C1057" s="1" t="s">
        <v>3684</v>
      </c>
      <c r="D1057" s="1" t="s">
        <v>3983</v>
      </c>
      <c r="E1057" s="1" t="s">
        <v>602</v>
      </c>
      <c r="F1057" s="1" t="str">
        <f>VLOOKUP(Table7[[#This Row],[نام کارشناس دفتر فنی]],Table1[],3,0)</f>
        <v>کارشناس عمران،خدمات صنعتی و ترانسپورت</v>
      </c>
      <c r="G1057" s="1" t="s">
        <v>63</v>
      </c>
      <c r="H1057" s="1" t="str">
        <f>VLOOKUP(Table7[[#This Row],[نام شخص کارشناس نظارت]],Table1[],3,0)</f>
        <v>کارشناس عمران نظارت</v>
      </c>
      <c r="I1057" s="1">
        <f>COUNTIF(Table2[کد سیستم],Table7[[#This Row],[کد سیستم]])</f>
        <v>1</v>
      </c>
    </row>
    <row r="1058" spans="1:9" x14ac:dyDescent="0.25">
      <c r="A1058" s="1">
        <v>1057</v>
      </c>
      <c r="B1058" s="1" t="s">
        <v>3686</v>
      </c>
      <c r="C1058" s="1" t="s">
        <v>3686</v>
      </c>
      <c r="D1058" s="1" t="s">
        <v>3983</v>
      </c>
      <c r="E1058" s="1" t="s">
        <v>602</v>
      </c>
      <c r="F1058" s="1" t="str">
        <f>VLOOKUP(Table7[[#This Row],[نام کارشناس دفتر فنی]],Table1[],3,0)</f>
        <v>کارشناس عمران،خدمات صنعتی و ترانسپورت</v>
      </c>
      <c r="G1058" s="1" t="s">
        <v>63</v>
      </c>
      <c r="H1058" s="1" t="str">
        <f>VLOOKUP(Table7[[#This Row],[نام شخص کارشناس نظارت]],Table1[],3,0)</f>
        <v>کارشناس عمران نظارت</v>
      </c>
      <c r="I1058" s="1">
        <f>COUNTIF(Table2[کد سیستم],Table7[[#This Row],[کد سیستم]])</f>
        <v>1</v>
      </c>
    </row>
    <row r="1059" spans="1:9" x14ac:dyDescent="0.25">
      <c r="A1059" s="1">
        <v>1058</v>
      </c>
      <c r="B1059" s="1" t="s">
        <v>3688</v>
      </c>
      <c r="C1059" s="1" t="s">
        <v>3688</v>
      </c>
      <c r="D1059" s="1" t="s">
        <v>3983</v>
      </c>
      <c r="E1059" s="1" t="s">
        <v>602</v>
      </c>
      <c r="F1059" s="1" t="str">
        <f>VLOOKUP(Table7[[#This Row],[نام کارشناس دفتر فنی]],Table1[],3,0)</f>
        <v>کارشناس عمران،خدمات صنعتی و ترانسپورت</v>
      </c>
      <c r="G1059" s="1" t="s">
        <v>63</v>
      </c>
      <c r="H1059" s="1" t="str">
        <f>VLOOKUP(Table7[[#This Row],[نام شخص کارشناس نظارت]],Table1[],3,0)</f>
        <v>کارشناس عمران نظارت</v>
      </c>
      <c r="I1059" s="1">
        <f>COUNTIF(Table2[کد سیستم],Table7[[#This Row],[کد سیستم]])</f>
        <v>1</v>
      </c>
    </row>
    <row r="1060" spans="1:9" x14ac:dyDescent="0.25">
      <c r="A1060" s="1">
        <v>1059</v>
      </c>
      <c r="B1060" s="1" t="s">
        <v>3690</v>
      </c>
      <c r="C1060" s="1" t="s">
        <v>3690</v>
      </c>
      <c r="D1060" s="1" t="s">
        <v>3983</v>
      </c>
      <c r="E1060" s="1" t="s">
        <v>602</v>
      </c>
      <c r="F1060" s="1" t="str">
        <f>VLOOKUP(Table7[[#This Row],[نام کارشناس دفتر فنی]],Table1[],3,0)</f>
        <v>کارشناس عمران،خدمات صنعتی و ترانسپورت</v>
      </c>
      <c r="G1060" s="1" t="s">
        <v>63</v>
      </c>
      <c r="H1060" s="1" t="str">
        <f>VLOOKUP(Table7[[#This Row],[نام شخص کارشناس نظارت]],Table1[],3,0)</f>
        <v>کارشناس عمران نظارت</v>
      </c>
      <c r="I1060" s="1">
        <f>COUNTIF(Table2[کد سیستم],Table7[[#This Row],[کد سیستم]])</f>
        <v>1</v>
      </c>
    </row>
    <row r="1061" spans="1:9" x14ac:dyDescent="0.25">
      <c r="A1061" s="1">
        <v>1060</v>
      </c>
      <c r="B1061" s="1" t="s">
        <v>3692</v>
      </c>
      <c r="C1061" s="1" t="s">
        <v>3692</v>
      </c>
      <c r="D1061" s="1" t="s">
        <v>3983</v>
      </c>
      <c r="E1061" s="1" t="s">
        <v>602</v>
      </c>
      <c r="F1061" s="1" t="str">
        <f>VLOOKUP(Table7[[#This Row],[نام کارشناس دفتر فنی]],Table1[],3,0)</f>
        <v>کارشناس عمران،خدمات صنعتی و ترانسپورت</v>
      </c>
      <c r="G1061" s="1" t="s">
        <v>63</v>
      </c>
      <c r="H1061" s="1" t="str">
        <f>VLOOKUP(Table7[[#This Row],[نام شخص کارشناس نظارت]],Table1[],3,0)</f>
        <v>کارشناس عمران نظارت</v>
      </c>
      <c r="I1061" s="1">
        <f>COUNTIF(Table2[کد سیستم],Table7[[#This Row],[کد سیستم]])</f>
        <v>1</v>
      </c>
    </row>
    <row r="1062" spans="1:9" x14ac:dyDescent="0.25">
      <c r="A1062" s="1">
        <v>1061</v>
      </c>
      <c r="B1062" s="1" t="s">
        <v>3694</v>
      </c>
      <c r="C1062" s="1" t="s">
        <v>3694</v>
      </c>
      <c r="D1062" s="1" t="s">
        <v>3983</v>
      </c>
      <c r="E1062" s="1" t="s">
        <v>602</v>
      </c>
      <c r="F1062" s="1" t="str">
        <f>VLOOKUP(Table7[[#This Row],[نام کارشناس دفتر فنی]],Table1[],3,0)</f>
        <v>کارشناس عمران،خدمات صنعتی و ترانسپورت</v>
      </c>
      <c r="G1062" s="1" t="s">
        <v>63</v>
      </c>
      <c r="H1062" s="1" t="str">
        <f>VLOOKUP(Table7[[#This Row],[نام شخص کارشناس نظارت]],Table1[],3,0)</f>
        <v>کارشناس عمران نظارت</v>
      </c>
      <c r="I1062" s="1">
        <f>COUNTIF(Table2[کد سیستم],Table7[[#This Row],[کد سیستم]])</f>
        <v>1</v>
      </c>
    </row>
    <row r="1063" spans="1:9" x14ac:dyDescent="0.25">
      <c r="A1063" s="1">
        <v>1062</v>
      </c>
      <c r="B1063" s="1" t="s">
        <v>3696</v>
      </c>
      <c r="C1063" s="1" t="s">
        <v>3696</v>
      </c>
      <c r="D1063" s="1" t="s">
        <v>3983</v>
      </c>
      <c r="E1063" s="1" t="s">
        <v>602</v>
      </c>
      <c r="F1063" s="1" t="str">
        <f>VLOOKUP(Table7[[#This Row],[نام کارشناس دفتر فنی]],Table1[],3,0)</f>
        <v>کارشناس عمران،خدمات صنعتی و ترانسپورت</v>
      </c>
      <c r="G1063" s="1" t="s">
        <v>63</v>
      </c>
      <c r="H1063" s="1" t="str">
        <f>VLOOKUP(Table7[[#This Row],[نام شخص کارشناس نظارت]],Table1[],3,0)</f>
        <v>کارشناس عمران نظارت</v>
      </c>
      <c r="I1063" s="1">
        <f>COUNTIF(Table2[کد سیستم],Table7[[#This Row],[کد سیستم]])</f>
        <v>1</v>
      </c>
    </row>
    <row r="1064" spans="1:9" x14ac:dyDescent="0.25">
      <c r="A1064" s="1">
        <v>1063</v>
      </c>
      <c r="B1064" s="1" t="s">
        <v>3698</v>
      </c>
      <c r="C1064" s="1" t="s">
        <v>3698</v>
      </c>
      <c r="D1064" s="1" t="s">
        <v>3983</v>
      </c>
      <c r="E1064" s="1" t="s">
        <v>602</v>
      </c>
      <c r="F1064" s="1" t="str">
        <f>VLOOKUP(Table7[[#This Row],[نام کارشناس دفتر فنی]],Table1[],3,0)</f>
        <v>کارشناس عمران،خدمات صنعتی و ترانسپورت</v>
      </c>
      <c r="G1064" s="1" t="s">
        <v>63</v>
      </c>
      <c r="H1064" s="1" t="str">
        <f>VLOOKUP(Table7[[#This Row],[نام شخص کارشناس نظارت]],Table1[],3,0)</f>
        <v>کارشناس عمران نظارت</v>
      </c>
      <c r="I1064" s="1">
        <f>COUNTIF(Table2[کد سیستم],Table7[[#This Row],[کد سیستم]])</f>
        <v>1</v>
      </c>
    </row>
    <row r="1065" spans="1:9" x14ac:dyDescent="0.25">
      <c r="A1065" s="1">
        <v>1064</v>
      </c>
      <c r="B1065" s="1" t="s">
        <v>3700</v>
      </c>
      <c r="C1065" s="1" t="s">
        <v>3700</v>
      </c>
      <c r="D1065" s="1" t="s">
        <v>3983</v>
      </c>
      <c r="E1065" s="1" t="s">
        <v>602</v>
      </c>
      <c r="F1065" s="1" t="str">
        <f>VLOOKUP(Table7[[#This Row],[نام کارشناس دفتر فنی]],Table1[],3,0)</f>
        <v>کارشناس عمران،خدمات صنعتی و ترانسپورت</v>
      </c>
      <c r="G1065" s="1" t="s">
        <v>63</v>
      </c>
      <c r="H1065" s="1" t="str">
        <f>VLOOKUP(Table7[[#This Row],[نام شخص کارشناس نظارت]],Table1[],3,0)</f>
        <v>کارشناس عمران نظارت</v>
      </c>
      <c r="I1065" s="1">
        <f>COUNTIF(Table2[کد سیستم],Table7[[#This Row],[کد سیستم]])</f>
        <v>1</v>
      </c>
    </row>
    <row r="1066" spans="1:9" x14ac:dyDescent="0.25">
      <c r="A1066" s="1">
        <v>1065</v>
      </c>
      <c r="B1066" s="1" t="s">
        <v>3702</v>
      </c>
      <c r="C1066" s="1" t="s">
        <v>3702</v>
      </c>
      <c r="D1066" s="1" t="s">
        <v>3983</v>
      </c>
      <c r="E1066" s="1" t="s">
        <v>602</v>
      </c>
      <c r="F1066" s="1" t="str">
        <f>VLOOKUP(Table7[[#This Row],[نام کارشناس دفتر فنی]],Table1[],3,0)</f>
        <v>کارشناس عمران،خدمات صنعتی و ترانسپورت</v>
      </c>
      <c r="G1066" s="1" t="s">
        <v>63</v>
      </c>
      <c r="H1066" s="1" t="str">
        <f>VLOOKUP(Table7[[#This Row],[نام شخص کارشناس نظارت]],Table1[],3,0)</f>
        <v>کارشناس عمران نظارت</v>
      </c>
      <c r="I1066" s="1">
        <f>COUNTIF(Table2[کد سیستم],Table7[[#This Row],[کد سیستم]])</f>
        <v>1</v>
      </c>
    </row>
    <row r="1067" spans="1:9" x14ac:dyDescent="0.25">
      <c r="A1067" s="1">
        <v>1066</v>
      </c>
      <c r="B1067" s="1" t="s">
        <v>3704</v>
      </c>
      <c r="C1067" s="1" t="s">
        <v>3704</v>
      </c>
      <c r="D1067" s="1" t="s">
        <v>3983</v>
      </c>
      <c r="E1067" s="1" t="s">
        <v>602</v>
      </c>
      <c r="F1067" s="1" t="str">
        <f>VLOOKUP(Table7[[#This Row],[نام کارشناس دفتر فنی]],Table1[],3,0)</f>
        <v>کارشناس عمران،خدمات صنعتی و ترانسپورت</v>
      </c>
      <c r="G1067" s="1" t="s">
        <v>63</v>
      </c>
      <c r="H1067" s="1" t="str">
        <f>VLOOKUP(Table7[[#This Row],[نام شخص کارشناس نظارت]],Table1[],3,0)</f>
        <v>کارشناس عمران نظارت</v>
      </c>
      <c r="I1067" s="1">
        <f>COUNTIF(Table2[کد سیستم],Table7[[#This Row],[کد سیستم]])</f>
        <v>1</v>
      </c>
    </row>
    <row r="1068" spans="1:9" x14ac:dyDescent="0.25">
      <c r="A1068" s="1">
        <v>1067</v>
      </c>
      <c r="B1068" s="1" t="s">
        <v>3706</v>
      </c>
      <c r="C1068" s="1" t="s">
        <v>3706</v>
      </c>
      <c r="D1068" s="1" t="s">
        <v>3983</v>
      </c>
      <c r="E1068" s="1" t="s">
        <v>602</v>
      </c>
      <c r="F1068" s="1" t="str">
        <f>VLOOKUP(Table7[[#This Row],[نام کارشناس دفتر فنی]],Table1[],3,0)</f>
        <v>کارشناس عمران،خدمات صنعتی و ترانسپورت</v>
      </c>
      <c r="G1068" s="1" t="s">
        <v>63</v>
      </c>
      <c r="H1068" s="1" t="str">
        <f>VLOOKUP(Table7[[#This Row],[نام شخص کارشناس نظارت]],Table1[],3,0)</f>
        <v>کارشناس عمران نظارت</v>
      </c>
      <c r="I1068" s="1">
        <f>COUNTIF(Table2[کد سیستم],Table7[[#This Row],[کد سیستم]])</f>
        <v>1</v>
      </c>
    </row>
    <row r="1069" spans="1:9" x14ac:dyDescent="0.25">
      <c r="A1069" s="1">
        <v>1068</v>
      </c>
      <c r="B1069" s="1" t="s">
        <v>3708</v>
      </c>
      <c r="C1069" s="1" t="s">
        <v>3708</v>
      </c>
      <c r="D1069" s="1" t="s">
        <v>3983</v>
      </c>
      <c r="E1069" s="1" t="s">
        <v>602</v>
      </c>
      <c r="F1069" s="1" t="str">
        <f>VLOOKUP(Table7[[#This Row],[نام کارشناس دفتر فنی]],Table1[],3,0)</f>
        <v>کارشناس عمران،خدمات صنعتی و ترانسپورت</v>
      </c>
      <c r="G1069" s="1" t="s">
        <v>63</v>
      </c>
      <c r="H1069" s="1" t="str">
        <f>VLOOKUP(Table7[[#This Row],[نام شخص کارشناس نظارت]],Table1[],3,0)</f>
        <v>کارشناس عمران نظارت</v>
      </c>
      <c r="I1069" s="1">
        <f>COUNTIF(Table2[کد سیستم],Table7[[#This Row],[کد سیستم]])</f>
        <v>1</v>
      </c>
    </row>
    <row r="1070" spans="1:9" x14ac:dyDescent="0.25">
      <c r="A1070" s="1">
        <v>1069</v>
      </c>
      <c r="B1070" s="1" t="s">
        <v>3710</v>
      </c>
      <c r="C1070" s="1" t="s">
        <v>3710</v>
      </c>
      <c r="D1070" s="1" t="s">
        <v>3983</v>
      </c>
      <c r="E1070" s="1" t="s">
        <v>602</v>
      </c>
      <c r="F1070" s="1" t="str">
        <f>VLOOKUP(Table7[[#This Row],[نام کارشناس دفتر فنی]],Table1[],3,0)</f>
        <v>کارشناس عمران،خدمات صنعتی و ترانسپورت</v>
      </c>
      <c r="G1070" s="1" t="s">
        <v>63</v>
      </c>
      <c r="H1070" s="1" t="str">
        <f>VLOOKUP(Table7[[#This Row],[نام شخص کارشناس نظارت]],Table1[],3,0)</f>
        <v>کارشناس عمران نظارت</v>
      </c>
      <c r="I1070" s="1">
        <f>COUNTIF(Table2[کد سیستم],Table7[[#This Row],[کد سیستم]])</f>
        <v>1</v>
      </c>
    </row>
    <row r="1071" spans="1:9" x14ac:dyDescent="0.25">
      <c r="A1071" s="1">
        <v>1070</v>
      </c>
      <c r="B1071" s="1" t="s">
        <v>3712</v>
      </c>
      <c r="C1071" s="1" t="s">
        <v>3712</v>
      </c>
      <c r="D1071" s="1" t="s">
        <v>3983</v>
      </c>
      <c r="E1071" s="1" t="s">
        <v>602</v>
      </c>
      <c r="F1071" s="1" t="str">
        <f>VLOOKUP(Table7[[#This Row],[نام کارشناس دفتر فنی]],Table1[],3,0)</f>
        <v>کارشناس عمران،خدمات صنعتی و ترانسپورت</v>
      </c>
      <c r="G1071" s="1" t="s">
        <v>63</v>
      </c>
      <c r="H1071" s="1" t="str">
        <f>VLOOKUP(Table7[[#This Row],[نام شخص کارشناس نظارت]],Table1[],3,0)</f>
        <v>کارشناس عمران نظارت</v>
      </c>
      <c r="I1071" s="1">
        <f>COUNTIF(Table2[کد سیستم],Table7[[#This Row],[کد سیستم]])</f>
        <v>1</v>
      </c>
    </row>
    <row r="1072" spans="1:9" x14ac:dyDescent="0.25">
      <c r="A1072" s="1">
        <v>1071</v>
      </c>
      <c r="B1072" s="1" t="s">
        <v>3714</v>
      </c>
      <c r="C1072" s="1" t="s">
        <v>3714</v>
      </c>
      <c r="D1072" s="1" t="s">
        <v>3983</v>
      </c>
      <c r="E1072" s="1" t="s">
        <v>602</v>
      </c>
      <c r="F1072" s="1" t="str">
        <f>VLOOKUP(Table7[[#This Row],[نام کارشناس دفتر فنی]],Table1[],3,0)</f>
        <v>کارشناس عمران،خدمات صنعتی و ترانسپورت</v>
      </c>
      <c r="G1072" s="1" t="s">
        <v>63</v>
      </c>
      <c r="H1072" s="1" t="str">
        <f>VLOOKUP(Table7[[#This Row],[نام شخص کارشناس نظارت]],Table1[],3,0)</f>
        <v>کارشناس عمران نظارت</v>
      </c>
      <c r="I1072" s="1">
        <f>COUNTIF(Table2[کد سیستم],Table7[[#This Row],[کد سیستم]])</f>
        <v>1</v>
      </c>
    </row>
    <row r="1073" spans="1:9" x14ac:dyDescent="0.25">
      <c r="A1073" s="1">
        <v>1072</v>
      </c>
      <c r="B1073" s="1" t="s">
        <v>3716</v>
      </c>
      <c r="C1073" s="1" t="s">
        <v>3716</v>
      </c>
      <c r="D1073" s="1" t="s">
        <v>3983</v>
      </c>
      <c r="E1073" s="1" t="s">
        <v>602</v>
      </c>
      <c r="F1073" s="1" t="str">
        <f>VLOOKUP(Table7[[#This Row],[نام کارشناس دفتر فنی]],Table1[],3,0)</f>
        <v>کارشناس عمران،خدمات صنعتی و ترانسپورت</v>
      </c>
      <c r="G1073" s="1" t="s">
        <v>63</v>
      </c>
      <c r="H1073" s="1" t="str">
        <f>VLOOKUP(Table7[[#This Row],[نام شخص کارشناس نظارت]],Table1[],3,0)</f>
        <v>کارشناس عمران نظارت</v>
      </c>
      <c r="I1073" s="1">
        <f>COUNTIF(Table2[کد سیستم],Table7[[#This Row],[کد سیستم]])</f>
        <v>1</v>
      </c>
    </row>
    <row r="1074" spans="1:9" x14ac:dyDescent="0.25">
      <c r="A1074" s="1">
        <v>1073</v>
      </c>
      <c r="B1074" s="1" t="s">
        <v>3718</v>
      </c>
      <c r="C1074" s="1" t="s">
        <v>3718</v>
      </c>
      <c r="D1074" s="1" t="s">
        <v>3983</v>
      </c>
      <c r="E1074" s="1" t="s">
        <v>602</v>
      </c>
      <c r="F1074" s="1" t="str">
        <f>VLOOKUP(Table7[[#This Row],[نام کارشناس دفتر فنی]],Table1[],3,0)</f>
        <v>کارشناس عمران،خدمات صنعتی و ترانسپورت</v>
      </c>
      <c r="G1074" s="1" t="s">
        <v>63</v>
      </c>
      <c r="H1074" s="1" t="str">
        <f>VLOOKUP(Table7[[#This Row],[نام شخص کارشناس نظارت]],Table1[],3,0)</f>
        <v>کارشناس عمران نظارت</v>
      </c>
      <c r="I1074" s="1">
        <f>COUNTIF(Table2[کد سیستم],Table7[[#This Row],[کد سیستم]])</f>
        <v>1</v>
      </c>
    </row>
    <row r="1075" spans="1:9" x14ac:dyDescent="0.25">
      <c r="A1075" s="1">
        <v>1074</v>
      </c>
      <c r="B1075" s="1" t="s">
        <v>3720</v>
      </c>
      <c r="C1075" s="1" t="s">
        <v>3720</v>
      </c>
      <c r="D1075" s="1" t="s">
        <v>3983</v>
      </c>
      <c r="E1075" s="1" t="s">
        <v>602</v>
      </c>
      <c r="F1075" s="1" t="str">
        <f>VLOOKUP(Table7[[#This Row],[نام کارشناس دفتر فنی]],Table1[],3,0)</f>
        <v>کارشناس عمران،خدمات صنعتی و ترانسپورت</v>
      </c>
      <c r="G1075" s="1" t="s">
        <v>63</v>
      </c>
      <c r="H1075" s="1" t="str">
        <f>VLOOKUP(Table7[[#This Row],[نام شخص کارشناس نظارت]],Table1[],3,0)</f>
        <v>کارشناس عمران نظارت</v>
      </c>
      <c r="I1075" s="1">
        <f>COUNTIF(Table2[کد سیستم],Table7[[#This Row],[کد سیستم]])</f>
        <v>1</v>
      </c>
    </row>
    <row r="1076" spans="1:9" x14ac:dyDescent="0.25">
      <c r="A1076" s="1">
        <v>1075</v>
      </c>
      <c r="B1076" s="1" t="s">
        <v>3722</v>
      </c>
      <c r="C1076" s="1" t="s">
        <v>3722</v>
      </c>
      <c r="D1076" s="1" t="s">
        <v>3983</v>
      </c>
      <c r="E1076" s="1" t="s">
        <v>602</v>
      </c>
      <c r="F1076" s="1" t="str">
        <f>VLOOKUP(Table7[[#This Row],[نام کارشناس دفتر فنی]],Table1[],3,0)</f>
        <v>کارشناس عمران،خدمات صنعتی و ترانسپورت</v>
      </c>
      <c r="G1076" s="1" t="s">
        <v>63</v>
      </c>
      <c r="H1076" s="1" t="str">
        <f>VLOOKUP(Table7[[#This Row],[نام شخص کارشناس نظارت]],Table1[],3,0)</f>
        <v>کارشناس عمران نظارت</v>
      </c>
      <c r="I1076" s="1">
        <f>COUNTIF(Table2[کد سیستم],Table7[[#This Row],[کد سیستم]])</f>
        <v>1</v>
      </c>
    </row>
    <row r="1077" spans="1:9" x14ac:dyDescent="0.25">
      <c r="A1077" s="1">
        <v>1076</v>
      </c>
      <c r="B1077" s="1" t="s">
        <v>3724</v>
      </c>
      <c r="C1077" s="1" t="s">
        <v>3724</v>
      </c>
      <c r="D1077" s="1" t="s">
        <v>3983</v>
      </c>
      <c r="E1077" s="1" t="s">
        <v>602</v>
      </c>
      <c r="F1077" s="1" t="str">
        <f>VLOOKUP(Table7[[#This Row],[نام کارشناس دفتر فنی]],Table1[],3,0)</f>
        <v>کارشناس عمران،خدمات صنعتی و ترانسپورت</v>
      </c>
      <c r="G1077" s="1" t="s">
        <v>63</v>
      </c>
      <c r="H1077" s="1" t="str">
        <f>VLOOKUP(Table7[[#This Row],[نام شخص کارشناس نظارت]],Table1[],3,0)</f>
        <v>کارشناس عمران نظارت</v>
      </c>
      <c r="I1077" s="1">
        <f>COUNTIF(Table2[کد سیستم],Table7[[#This Row],[کد سیستم]])</f>
        <v>1</v>
      </c>
    </row>
    <row r="1078" spans="1:9" x14ac:dyDescent="0.25">
      <c r="A1078" s="1">
        <v>1077</v>
      </c>
      <c r="B1078" s="1" t="s">
        <v>3726</v>
      </c>
      <c r="C1078" s="1" t="s">
        <v>3726</v>
      </c>
      <c r="D1078" s="1" t="s">
        <v>3983</v>
      </c>
      <c r="E1078" s="1" t="s">
        <v>602</v>
      </c>
      <c r="F1078" s="1" t="str">
        <f>VLOOKUP(Table7[[#This Row],[نام کارشناس دفتر فنی]],Table1[],3,0)</f>
        <v>کارشناس عمران،خدمات صنعتی و ترانسپورت</v>
      </c>
      <c r="G1078" s="1" t="s">
        <v>63</v>
      </c>
      <c r="H1078" s="1" t="str">
        <f>VLOOKUP(Table7[[#This Row],[نام شخص کارشناس نظارت]],Table1[],3,0)</f>
        <v>کارشناس عمران نظارت</v>
      </c>
      <c r="I1078" s="1">
        <f>COUNTIF(Table2[کد سیستم],Table7[[#This Row],[کد سیستم]])</f>
        <v>1</v>
      </c>
    </row>
    <row r="1079" spans="1:9" x14ac:dyDescent="0.25">
      <c r="A1079" s="1">
        <v>1078</v>
      </c>
      <c r="B1079" s="1" t="s">
        <v>3728</v>
      </c>
      <c r="C1079" s="1" t="s">
        <v>3728</v>
      </c>
      <c r="D1079" s="1" t="s">
        <v>3983</v>
      </c>
      <c r="E1079" s="1" t="s">
        <v>602</v>
      </c>
      <c r="F1079" s="1" t="str">
        <f>VLOOKUP(Table7[[#This Row],[نام کارشناس دفتر فنی]],Table1[],3,0)</f>
        <v>کارشناس عمران،خدمات صنعتی و ترانسپورت</v>
      </c>
      <c r="G1079" s="1" t="s">
        <v>63</v>
      </c>
      <c r="H1079" s="1" t="str">
        <f>VLOOKUP(Table7[[#This Row],[نام شخص کارشناس نظارت]],Table1[],3,0)</f>
        <v>کارشناس عمران نظارت</v>
      </c>
      <c r="I1079" s="1">
        <f>COUNTIF(Table2[کد سیستم],Table7[[#This Row],[کد سیستم]])</f>
        <v>1</v>
      </c>
    </row>
    <row r="1080" spans="1:9" x14ac:dyDescent="0.25">
      <c r="A1080" s="1">
        <v>1079</v>
      </c>
      <c r="B1080" s="1" t="s">
        <v>3730</v>
      </c>
      <c r="C1080" s="1" t="s">
        <v>3730</v>
      </c>
      <c r="D1080" s="1" t="s">
        <v>3983</v>
      </c>
      <c r="E1080" s="1" t="s">
        <v>602</v>
      </c>
      <c r="F1080" s="1" t="str">
        <f>VLOOKUP(Table7[[#This Row],[نام کارشناس دفتر فنی]],Table1[],3,0)</f>
        <v>کارشناس عمران،خدمات صنعتی و ترانسپورت</v>
      </c>
      <c r="G1080" s="1" t="s">
        <v>63</v>
      </c>
      <c r="H1080" s="1" t="str">
        <f>VLOOKUP(Table7[[#This Row],[نام شخص کارشناس نظارت]],Table1[],3,0)</f>
        <v>کارشناس عمران نظارت</v>
      </c>
      <c r="I1080" s="1">
        <f>COUNTIF(Table2[کد سیستم],Table7[[#This Row],[کد سیستم]])</f>
        <v>1</v>
      </c>
    </row>
    <row r="1081" spans="1:9" x14ac:dyDescent="0.25">
      <c r="A1081" s="1">
        <v>1080</v>
      </c>
      <c r="B1081" s="1" t="s">
        <v>3732</v>
      </c>
      <c r="C1081" s="1" t="s">
        <v>3732</v>
      </c>
      <c r="D1081" s="1" t="s">
        <v>3983</v>
      </c>
      <c r="E1081" s="1" t="s">
        <v>602</v>
      </c>
      <c r="F1081" s="1" t="str">
        <f>VLOOKUP(Table7[[#This Row],[نام کارشناس دفتر فنی]],Table1[],3,0)</f>
        <v>کارشناس عمران،خدمات صنعتی و ترانسپورت</v>
      </c>
      <c r="G1081" s="1" t="s">
        <v>63</v>
      </c>
      <c r="H1081" s="1" t="str">
        <f>VLOOKUP(Table7[[#This Row],[نام شخص کارشناس نظارت]],Table1[],3,0)</f>
        <v>کارشناس عمران نظارت</v>
      </c>
      <c r="I1081" s="1">
        <f>COUNTIF(Table2[کد سیستم],Table7[[#This Row],[کد سیستم]])</f>
        <v>1</v>
      </c>
    </row>
    <row r="1082" spans="1:9" x14ac:dyDescent="0.25">
      <c r="A1082" s="1">
        <v>1081</v>
      </c>
      <c r="B1082" s="1" t="s">
        <v>3734</v>
      </c>
      <c r="C1082" s="1" t="s">
        <v>3735</v>
      </c>
      <c r="D1082" s="1" t="s">
        <v>3983</v>
      </c>
      <c r="E1082" s="1" t="s">
        <v>602</v>
      </c>
      <c r="F1082" s="1" t="str">
        <f>VLOOKUP(Table7[[#This Row],[نام کارشناس دفتر فنی]],Table1[],3,0)</f>
        <v>کارشناس عمران،خدمات صنعتی و ترانسپورت</v>
      </c>
      <c r="G1082" s="1" t="s">
        <v>63</v>
      </c>
      <c r="H1082" s="1" t="str">
        <f>VLOOKUP(Table7[[#This Row],[نام شخص کارشناس نظارت]],Table1[],3,0)</f>
        <v>کارشناس عمران نظارت</v>
      </c>
      <c r="I1082" s="1">
        <f>COUNTIF(Table2[کد سیستم],Table7[[#This Row],[کد سیستم]])</f>
        <v>1</v>
      </c>
    </row>
    <row r="1083" spans="1:9" x14ac:dyDescent="0.25">
      <c r="A1083" s="1">
        <v>1082</v>
      </c>
      <c r="B1083" s="1" t="s">
        <v>3737</v>
      </c>
      <c r="C1083" s="1" t="s">
        <v>3738</v>
      </c>
      <c r="D1083" s="1" t="s">
        <v>3983</v>
      </c>
      <c r="E1083" s="1" t="s">
        <v>602</v>
      </c>
      <c r="F1083" s="1" t="str">
        <f>VLOOKUP(Table7[[#This Row],[نام کارشناس دفتر فنی]],Table1[],3,0)</f>
        <v>کارشناس عمران،خدمات صنعتی و ترانسپورت</v>
      </c>
      <c r="G1083" s="1" t="s">
        <v>63</v>
      </c>
      <c r="H1083" s="1" t="str">
        <f>VLOOKUP(Table7[[#This Row],[نام شخص کارشناس نظارت]],Table1[],3,0)</f>
        <v>کارشناس عمران نظارت</v>
      </c>
      <c r="I1083" s="1">
        <f>COUNTIF(Table2[کد سیستم],Table7[[#This Row],[کد سیستم]])</f>
        <v>1</v>
      </c>
    </row>
    <row r="1084" spans="1:9" x14ac:dyDescent="0.25">
      <c r="A1084" s="1">
        <v>1083</v>
      </c>
      <c r="B1084" s="1" t="s">
        <v>3740</v>
      </c>
      <c r="C1084" s="1" t="s">
        <v>3740</v>
      </c>
      <c r="D1084" s="1" t="s">
        <v>3983</v>
      </c>
      <c r="E1084" s="1" t="s">
        <v>602</v>
      </c>
      <c r="F1084" s="1" t="str">
        <f>VLOOKUP(Table7[[#This Row],[نام کارشناس دفتر فنی]],Table1[],3,0)</f>
        <v>کارشناس عمران،خدمات صنعتی و ترانسپورت</v>
      </c>
      <c r="G1084" s="1" t="s">
        <v>63</v>
      </c>
      <c r="H1084" s="1" t="str">
        <f>VLOOKUP(Table7[[#This Row],[نام شخص کارشناس نظارت]],Table1[],3,0)</f>
        <v>کارشناس عمران نظارت</v>
      </c>
      <c r="I1084" s="1">
        <f>COUNTIF(Table2[کد سیستم],Table7[[#This Row],[کد سیستم]])</f>
        <v>1</v>
      </c>
    </row>
    <row r="1085" spans="1:9" x14ac:dyDescent="0.25">
      <c r="A1085" s="1">
        <v>1084</v>
      </c>
      <c r="B1085" s="1" t="s">
        <v>3742</v>
      </c>
      <c r="C1085" s="1" t="s">
        <v>3742</v>
      </c>
      <c r="D1085" s="1" t="s">
        <v>3983</v>
      </c>
      <c r="E1085" s="1" t="s">
        <v>602</v>
      </c>
      <c r="F1085" s="1" t="str">
        <f>VLOOKUP(Table7[[#This Row],[نام کارشناس دفتر فنی]],Table1[],3,0)</f>
        <v>کارشناس عمران،خدمات صنعتی و ترانسپورت</v>
      </c>
      <c r="G1085" s="1" t="s">
        <v>63</v>
      </c>
      <c r="H1085" s="1" t="str">
        <f>VLOOKUP(Table7[[#This Row],[نام شخص کارشناس نظارت]],Table1[],3,0)</f>
        <v>کارشناس عمران نظارت</v>
      </c>
      <c r="I1085" s="1">
        <f>COUNTIF(Table2[کد سیستم],Table7[[#This Row],[کد سیستم]])</f>
        <v>1</v>
      </c>
    </row>
    <row r="1086" spans="1:9" x14ac:dyDescent="0.25">
      <c r="A1086" s="1">
        <v>1085</v>
      </c>
      <c r="B1086" s="4" t="s">
        <v>3864</v>
      </c>
      <c r="C1086" s="4" t="s">
        <v>3864</v>
      </c>
      <c r="D1086" s="1" t="s">
        <v>3983</v>
      </c>
      <c r="E1086" s="1" t="s">
        <v>602</v>
      </c>
      <c r="F1086" s="1" t="str">
        <f>VLOOKUP(Table7[[#This Row],[نام کارشناس دفتر فنی]],Table1[],3,0)</f>
        <v>کارشناس عمران،خدمات صنعتی و ترانسپورت</v>
      </c>
      <c r="G1086" s="1" t="s">
        <v>63</v>
      </c>
      <c r="H1086" s="1" t="str">
        <f>VLOOKUP(Table7[[#This Row],[نام شخص کارشناس نظارت]],Table1[],3,0)</f>
        <v>کارشناس عمران نظارت</v>
      </c>
      <c r="I1086" s="1">
        <f>COUNTIF(Table2[کد سیستم],Table7[[#This Row],[کد سیستم]])</f>
        <v>1</v>
      </c>
    </row>
    <row r="1087" spans="1:9" x14ac:dyDescent="0.25">
      <c r="A1087" s="1">
        <v>1086</v>
      </c>
      <c r="B1087" s="4" t="s">
        <v>3866</v>
      </c>
      <c r="C1087" s="4" t="s">
        <v>3866</v>
      </c>
      <c r="D1087" s="1" t="s">
        <v>3983</v>
      </c>
      <c r="E1087" s="1" t="s">
        <v>602</v>
      </c>
      <c r="F1087" s="1" t="str">
        <f>VLOOKUP(Table7[[#This Row],[نام کارشناس دفتر فنی]],Table1[],3,0)</f>
        <v>کارشناس عمران،خدمات صنعتی و ترانسپورت</v>
      </c>
      <c r="G1087" s="1" t="s">
        <v>63</v>
      </c>
      <c r="H1087" s="1" t="str">
        <f>VLOOKUP(Table7[[#This Row],[نام شخص کارشناس نظارت]],Table1[],3,0)</f>
        <v>کارشناس عمران نظارت</v>
      </c>
      <c r="I1087" s="1">
        <f>COUNTIF(Table2[کد سیستم],Table7[[#This Row],[کد سیستم]])</f>
        <v>1</v>
      </c>
    </row>
    <row r="1088" spans="1:9" x14ac:dyDescent="0.25">
      <c r="A1088" s="1">
        <v>1087</v>
      </c>
      <c r="B1088" s="4" t="s">
        <v>3868</v>
      </c>
      <c r="C1088" s="4" t="s">
        <v>3868</v>
      </c>
      <c r="D1088" s="1" t="s">
        <v>3983</v>
      </c>
      <c r="E1088" s="1" t="s">
        <v>602</v>
      </c>
      <c r="F1088" s="1" t="str">
        <f>VLOOKUP(Table7[[#This Row],[نام کارشناس دفتر فنی]],Table1[],3,0)</f>
        <v>کارشناس عمران،خدمات صنعتی و ترانسپورت</v>
      </c>
      <c r="G1088" s="1" t="s">
        <v>63</v>
      </c>
      <c r="H1088" s="1" t="str">
        <f>VLOOKUP(Table7[[#This Row],[نام شخص کارشناس نظارت]],Table1[],3,0)</f>
        <v>کارشناس عمران نظارت</v>
      </c>
      <c r="I1088" s="1">
        <f>COUNTIF(Table2[کد سیستم],Table7[[#This Row],[کد سیستم]])</f>
        <v>1</v>
      </c>
    </row>
    <row r="1089" spans="1:9" x14ac:dyDescent="0.25">
      <c r="A1089" s="1">
        <v>1088</v>
      </c>
      <c r="B1089" s="4" t="s">
        <v>3877</v>
      </c>
      <c r="C1089" s="4" t="s">
        <v>3877</v>
      </c>
      <c r="D1089" s="1" t="s">
        <v>3983</v>
      </c>
      <c r="E1089" s="1" t="s">
        <v>602</v>
      </c>
      <c r="F1089" s="1" t="str">
        <f>VLOOKUP(Table7[[#This Row],[نام کارشناس دفتر فنی]],Table1[],3,0)</f>
        <v>کارشناس عمران،خدمات صنعتی و ترانسپورت</v>
      </c>
      <c r="G1089" s="1" t="s">
        <v>63</v>
      </c>
      <c r="H1089" s="1" t="str">
        <f>VLOOKUP(Table7[[#This Row],[نام شخص کارشناس نظارت]],Table1[],3,0)</f>
        <v>کارشناس عمران نظارت</v>
      </c>
      <c r="I1089" s="1">
        <f>COUNTIF(Table2[کد سیستم],Table7[[#This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89"/>
  <sheetViews>
    <sheetView workbookViewId="0">
      <selection activeCell="H1" sqref="H1"/>
    </sheetView>
  </sheetViews>
  <sheetFormatPr defaultRowHeight="15" x14ac:dyDescent="0.25"/>
  <cols>
    <col min="2" max="2" width="44.625" bestFit="1" customWidth="1"/>
    <col min="3" max="3" width="23.375" customWidth="1"/>
    <col min="4" max="4" width="10.375" bestFit="1" customWidth="1"/>
    <col min="5" max="5" width="20.875" bestFit="1" customWidth="1"/>
    <col min="6" max="6" width="23.25" bestFit="1" customWidth="1"/>
    <col min="7" max="7" width="25.375" bestFit="1" customWidth="1"/>
    <col min="8" max="8" width="25.375" customWidth="1"/>
    <col min="9" max="9" width="31.625" bestFit="1" customWidth="1"/>
  </cols>
  <sheetData>
    <row r="1" spans="1:9" x14ac:dyDescent="0.25">
      <c r="A1" s="1" t="s">
        <v>3763</v>
      </c>
      <c r="B1" s="1" t="s">
        <v>1543</v>
      </c>
      <c r="C1" s="1" t="s">
        <v>1544</v>
      </c>
      <c r="D1" s="1" t="s">
        <v>3764</v>
      </c>
      <c r="E1" s="1" t="s">
        <v>3765</v>
      </c>
      <c r="F1" s="1" t="s">
        <v>3981</v>
      </c>
      <c r="G1" s="1" t="s">
        <v>3766</v>
      </c>
      <c r="H1" s="1" t="s">
        <v>3982</v>
      </c>
      <c r="I1" s="5" t="s">
        <v>3878</v>
      </c>
    </row>
    <row r="2" spans="1:9" x14ac:dyDescent="0.25">
      <c r="A2" s="1">
        <v>1</v>
      </c>
      <c r="B2" s="1" t="s">
        <v>1546</v>
      </c>
      <c r="C2" s="1" t="s">
        <v>1546</v>
      </c>
      <c r="D2" s="1" t="s">
        <v>3747</v>
      </c>
      <c r="E2" s="1" t="s">
        <v>193</v>
      </c>
      <c r="F2" s="1" t="str">
        <f>VLOOKUP(Table8[[#This Row],[نام کارشناس دفتر فنی]],Table1[],3,0)</f>
        <v>رئیس  آزمایشگاه</v>
      </c>
      <c r="G2" s="1" t="s">
        <v>1147</v>
      </c>
      <c r="H2" s="1" t="str">
        <f>VLOOKUP(Table8[[#This Row],[نام شخص کارشناس نظارت]],Table1[],3,0)</f>
        <v>کارشناس مکانیک نظارت (1)</v>
      </c>
      <c r="I2" s="1">
        <f>COUNTIF(Table2[کد سیستم],Table8[[#This Row],[کد سیستم]])</f>
        <v>1</v>
      </c>
    </row>
    <row r="3" spans="1:9" x14ac:dyDescent="0.25">
      <c r="A3" s="1">
        <v>2</v>
      </c>
      <c r="B3" s="1" t="s">
        <v>1548</v>
      </c>
      <c r="C3" s="1" t="s">
        <v>1548</v>
      </c>
      <c r="D3" s="1" t="s">
        <v>3747</v>
      </c>
      <c r="E3" s="1" t="s">
        <v>193</v>
      </c>
      <c r="F3" s="1" t="str">
        <f>VLOOKUP(Table8[[#This Row],[نام کارشناس دفتر فنی]],Table1[],3,0)</f>
        <v>رئیس  آزمایشگاه</v>
      </c>
      <c r="G3" s="1" t="s">
        <v>1147</v>
      </c>
      <c r="H3" s="1" t="str">
        <f>VLOOKUP(Table8[[#This Row],[نام شخص کارشناس نظارت]],Table1[],3,0)</f>
        <v>کارشناس مکانیک نظارت (1)</v>
      </c>
      <c r="I3" s="1">
        <f>COUNTIF(Table2[کد سیستم],Table8[[#This Row],[کد سیستم]])</f>
        <v>1</v>
      </c>
    </row>
    <row r="4" spans="1:9" x14ac:dyDescent="0.25">
      <c r="A4" s="1">
        <v>3</v>
      </c>
      <c r="B4" s="1" t="s">
        <v>1550</v>
      </c>
      <c r="C4" s="1" t="s">
        <v>1550</v>
      </c>
      <c r="D4" s="1" t="s">
        <v>3747</v>
      </c>
      <c r="E4" s="1" t="s">
        <v>193</v>
      </c>
      <c r="F4" s="1" t="str">
        <f>VLOOKUP(Table8[[#This Row],[نام کارشناس دفتر فنی]],Table1[],3,0)</f>
        <v>رئیس  آزمایشگاه</v>
      </c>
      <c r="G4" s="1" t="s">
        <v>1147</v>
      </c>
      <c r="H4" s="1" t="str">
        <f>VLOOKUP(Table8[[#This Row],[نام شخص کارشناس نظارت]],Table1[],3,0)</f>
        <v>کارشناس مکانیک نظارت (1)</v>
      </c>
      <c r="I4" s="1">
        <f>COUNTIF(Table2[کد سیستم],Table8[[#This Row],[کد سیستم]])</f>
        <v>1</v>
      </c>
    </row>
    <row r="5" spans="1:9" x14ac:dyDescent="0.25">
      <c r="A5" s="1">
        <v>4</v>
      </c>
      <c r="B5" s="1" t="s">
        <v>1552</v>
      </c>
      <c r="C5" s="1" t="s">
        <v>1552</v>
      </c>
      <c r="D5" s="1" t="s">
        <v>3747</v>
      </c>
      <c r="E5" s="1" t="s">
        <v>193</v>
      </c>
      <c r="F5" s="1" t="str">
        <f>VLOOKUP(Table8[[#This Row],[نام کارشناس دفتر فنی]],Table1[],3,0)</f>
        <v>رئیس  آزمایشگاه</v>
      </c>
      <c r="G5" s="1" t="s">
        <v>1147</v>
      </c>
      <c r="H5" s="1" t="str">
        <f>VLOOKUP(Table8[[#This Row],[نام شخص کارشناس نظارت]],Table1[],3,0)</f>
        <v>کارشناس مکانیک نظارت (1)</v>
      </c>
      <c r="I5" s="1">
        <f>COUNTIF(Table2[کد سیستم],Table8[[#This Row],[کد سیستم]])</f>
        <v>1</v>
      </c>
    </row>
    <row r="6" spans="1:9" x14ac:dyDescent="0.25">
      <c r="A6" s="1">
        <v>5</v>
      </c>
      <c r="B6" s="1" t="s">
        <v>1554</v>
      </c>
      <c r="C6" s="1" t="s">
        <v>1554</v>
      </c>
      <c r="D6" s="1" t="s">
        <v>3747</v>
      </c>
      <c r="E6" s="1" t="s">
        <v>193</v>
      </c>
      <c r="F6" s="1" t="str">
        <f>VLOOKUP(Table8[[#This Row],[نام کارشناس دفتر فنی]],Table1[],3,0)</f>
        <v>رئیس  آزمایشگاه</v>
      </c>
      <c r="G6" s="1" t="s">
        <v>1147</v>
      </c>
      <c r="H6" s="1" t="str">
        <f>VLOOKUP(Table8[[#This Row],[نام شخص کارشناس نظارت]],Table1[],3,0)</f>
        <v>کارشناس مکانیک نظارت (1)</v>
      </c>
      <c r="I6" s="1">
        <f>COUNTIF(Table2[کد سیستم],Table8[[#This Row],[کد سیستم]])</f>
        <v>1</v>
      </c>
    </row>
    <row r="7" spans="1:9" x14ac:dyDescent="0.25">
      <c r="A7" s="1">
        <v>6</v>
      </c>
      <c r="B7" s="1" t="s">
        <v>1556</v>
      </c>
      <c r="C7" s="1" t="s">
        <v>1556</v>
      </c>
      <c r="D7" s="1" t="s">
        <v>3747</v>
      </c>
      <c r="E7" s="1" t="s">
        <v>193</v>
      </c>
      <c r="F7" s="1" t="str">
        <f>VLOOKUP(Table8[[#This Row],[نام کارشناس دفتر فنی]],Table1[],3,0)</f>
        <v>رئیس  آزمایشگاه</v>
      </c>
      <c r="G7" s="1" t="s">
        <v>1147</v>
      </c>
      <c r="H7" s="1" t="str">
        <f>VLOOKUP(Table8[[#This Row],[نام شخص کارشناس نظارت]],Table1[],3,0)</f>
        <v>کارشناس مکانیک نظارت (1)</v>
      </c>
      <c r="I7" s="1">
        <f>COUNTIF(Table2[کد سیستم],Table8[[#This Row],[کد سیستم]])</f>
        <v>1</v>
      </c>
    </row>
    <row r="8" spans="1:9" x14ac:dyDescent="0.25">
      <c r="A8" s="1">
        <v>7</v>
      </c>
      <c r="B8" s="1" t="s">
        <v>1558</v>
      </c>
      <c r="C8" s="1" t="s">
        <v>1558</v>
      </c>
      <c r="D8" s="1" t="s">
        <v>3747</v>
      </c>
      <c r="E8" s="1" t="s">
        <v>193</v>
      </c>
      <c r="F8" s="1" t="str">
        <f>VLOOKUP(Table8[[#This Row],[نام کارشناس دفتر فنی]],Table1[],3,0)</f>
        <v>رئیس  آزمایشگاه</v>
      </c>
      <c r="G8" s="1" t="s">
        <v>1147</v>
      </c>
      <c r="H8" s="1" t="str">
        <f>VLOOKUP(Table8[[#This Row],[نام شخص کارشناس نظارت]],Table1[],3,0)</f>
        <v>کارشناس مکانیک نظارت (1)</v>
      </c>
      <c r="I8" s="1">
        <f>COUNTIF(Table2[کد سیستم],Table8[[#This Row],[کد سیستم]])</f>
        <v>1</v>
      </c>
    </row>
    <row r="9" spans="1:9" x14ac:dyDescent="0.25">
      <c r="A9" s="1">
        <v>8</v>
      </c>
      <c r="B9" s="1" t="s">
        <v>1560</v>
      </c>
      <c r="C9" s="1" t="s">
        <v>1560</v>
      </c>
      <c r="D9" s="1" t="s">
        <v>3747</v>
      </c>
      <c r="E9" s="1" t="s">
        <v>193</v>
      </c>
      <c r="F9" s="1" t="str">
        <f>VLOOKUP(Table8[[#This Row],[نام کارشناس دفتر فنی]],Table1[],3,0)</f>
        <v>رئیس  آزمایشگاه</v>
      </c>
      <c r="G9" s="1" t="s">
        <v>1147</v>
      </c>
      <c r="H9" s="1" t="str">
        <f>VLOOKUP(Table8[[#This Row],[نام شخص کارشناس نظارت]],Table1[],3,0)</f>
        <v>کارشناس مکانیک نظارت (1)</v>
      </c>
      <c r="I9" s="1">
        <f>COUNTIF(Table2[کد سیستم],Table8[[#This Row],[کد سیستم]])</f>
        <v>1</v>
      </c>
    </row>
    <row r="10" spans="1:9" x14ac:dyDescent="0.25">
      <c r="A10" s="1">
        <v>9</v>
      </c>
      <c r="B10" s="1" t="s">
        <v>1562</v>
      </c>
      <c r="C10" s="1" t="s">
        <v>1562</v>
      </c>
      <c r="D10" s="1" t="s">
        <v>3747</v>
      </c>
      <c r="E10" s="1" t="s">
        <v>193</v>
      </c>
      <c r="F10" s="1" t="str">
        <f>VLOOKUP(Table8[[#This Row],[نام کارشناس دفتر فنی]],Table1[],3,0)</f>
        <v>رئیس  آزمایشگاه</v>
      </c>
      <c r="G10" s="1" t="s">
        <v>1147</v>
      </c>
      <c r="H10" s="1" t="str">
        <f>VLOOKUP(Table8[[#This Row],[نام شخص کارشناس نظارت]],Table1[],3,0)</f>
        <v>کارشناس مکانیک نظارت (1)</v>
      </c>
      <c r="I10" s="1">
        <f>COUNTIF(Table2[کد سیستم],Table8[[#This Row],[کد سیستم]])</f>
        <v>1</v>
      </c>
    </row>
    <row r="11" spans="1:9" x14ac:dyDescent="0.25">
      <c r="A11" s="1">
        <v>10</v>
      </c>
      <c r="B11" s="1" t="s">
        <v>1564</v>
      </c>
      <c r="C11" s="1" t="s">
        <v>1564</v>
      </c>
      <c r="D11" s="1" t="s">
        <v>3747</v>
      </c>
      <c r="E11" s="1" t="s">
        <v>193</v>
      </c>
      <c r="F11" s="1" t="str">
        <f>VLOOKUP(Table8[[#This Row],[نام کارشناس دفتر فنی]],Table1[],3,0)</f>
        <v>رئیس  آزمایشگاه</v>
      </c>
      <c r="G11" s="1" t="s">
        <v>1147</v>
      </c>
      <c r="H11" s="1" t="str">
        <f>VLOOKUP(Table8[[#This Row],[نام شخص کارشناس نظارت]],Table1[],3,0)</f>
        <v>کارشناس مکانیک نظارت (1)</v>
      </c>
      <c r="I11" s="1">
        <f>COUNTIF(Table2[کد سیستم],Table8[[#This Row],[کد سیستم]])</f>
        <v>1</v>
      </c>
    </row>
    <row r="12" spans="1:9" x14ac:dyDescent="0.25">
      <c r="A12" s="1">
        <v>11</v>
      </c>
      <c r="B12" s="1" t="s">
        <v>1566</v>
      </c>
      <c r="C12" s="1" t="s">
        <v>1566</v>
      </c>
      <c r="D12" s="1" t="s">
        <v>3747</v>
      </c>
      <c r="E12" s="1" t="s">
        <v>193</v>
      </c>
      <c r="F12" s="1" t="str">
        <f>VLOOKUP(Table8[[#This Row],[نام کارشناس دفتر فنی]],Table1[],3,0)</f>
        <v>رئیس  آزمایشگاه</v>
      </c>
      <c r="G12" s="1" t="s">
        <v>1147</v>
      </c>
      <c r="H12" s="1" t="str">
        <f>VLOOKUP(Table8[[#This Row],[نام شخص کارشناس نظارت]],Table1[],3,0)</f>
        <v>کارشناس مکانیک نظارت (1)</v>
      </c>
      <c r="I12" s="1">
        <f>COUNTIF(Table2[کد سیستم],Table8[[#This Row],[کد سیستم]])</f>
        <v>1</v>
      </c>
    </row>
    <row r="13" spans="1:9" x14ac:dyDescent="0.25">
      <c r="A13" s="1">
        <v>12</v>
      </c>
      <c r="B13" s="1" t="s">
        <v>1568</v>
      </c>
      <c r="C13" s="1" t="s">
        <v>1568</v>
      </c>
      <c r="D13" s="1" t="s">
        <v>3747</v>
      </c>
      <c r="E13" s="1" t="s">
        <v>193</v>
      </c>
      <c r="F13" s="1" t="str">
        <f>VLOOKUP(Table8[[#This Row],[نام کارشناس دفتر فنی]],Table1[],3,0)</f>
        <v>رئیس  آزمایشگاه</v>
      </c>
      <c r="G13" s="1" t="s">
        <v>1147</v>
      </c>
      <c r="H13" s="1" t="str">
        <f>VLOOKUP(Table8[[#This Row],[نام شخص کارشناس نظارت]],Table1[],3,0)</f>
        <v>کارشناس مکانیک نظارت (1)</v>
      </c>
      <c r="I13" s="1">
        <f>COUNTIF(Table2[کد سیستم],Table8[[#This Row],[کد سیستم]])</f>
        <v>1</v>
      </c>
    </row>
    <row r="14" spans="1:9" x14ac:dyDescent="0.25">
      <c r="A14" s="1">
        <v>13</v>
      </c>
      <c r="B14" s="1" t="s">
        <v>1570</v>
      </c>
      <c r="C14" s="1" t="s">
        <v>1570</v>
      </c>
      <c r="D14" s="1" t="s">
        <v>3747</v>
      </c>
      <c r="E14" s="1" t="s">
        <v>193</v>
      </c>
      <c r="F14" s="1" t="str">
        <f>VLOOKUP(Table8[[#This Row],[نام کارشناس دفتر فنی]],Table1[],3,0)</f>
        <v>رئیس  آزمایشگاه</v>
      </c>
      <c r="G14" s="1" t="s">
        <v>1147</v>
      </c>
      <c r="H14" s="1" t="str">
        <f>VLOOKUP(Table8[[#This Row],[نام شخص کارشناس نظارت]],Table1[],3,0)</f>
        <v>کارشناس مکانیک نظارت (1)</v>
      </c>
      <c r="I14" s="1">
        <f>COUNTIF(Table2[کد سیستم],Table8[[#This Row],[کد سیستم]])</f>
        <v>1</v>
      </c>
    </row>
    <row r="15" spans="1:9" x14ac:dyDescent="0.25">
      <c r="A15" s="1">
        <v>14</v>
      </c>
      <c r="B15" s="1" t="s">
        <v>1572</v>
      </c>
      <c r="C15" s="1" t="s">
        <v>1572</v>
      </c>
      <c r="D15" s="1" t="s">
        <v>3747</v>
      </c>
      <c r="E15" s="1" t="s">
        <v>193</v>
      </c>
      <c r="F15" s="1" t="str">
        <f>VLOOKUP(Table8[[#This Row],[نام کارشناس دفتر فنی]],Table1[],3,0)</f>
        <v>رئیس  آزمایشگاه</v>
      </c>
      <c r="G15" s="1" t="s">
        <v>1147</v>
      </c>
      <c r="H15" s="1" t="str">
        <f>VLOOKUP(Table8[[#This Row],[نام شخص کارشناس نظارت]],Table1[],3,0)</f>
        <v>کارشناس مکانیک نظارت (1)</v>
      </c>
      <c r="I15" s="1">
        <f>COUNTIF(Table2[کد سیستم],Table8[[#This Row],[کد سیستم]])</f>
        <v>1</v>
      </c>
    </row>
    <row r="16" spans="1:9" x14ac:dyDescent="0.25">
      <c r="A16" s="1">
        <v>15</v>
      </c>
      <c r="B16" s="1" t="s">
        <v>1574</v>
      </c>
      <c r="C16" s="1" t="s">
        <v>1574</v>
      </c>
      <c r="D16" s="1" t="s">
        <v>3747</v>
      </c>
      <c r="E16" s="1" t="s">
        <v>193</v>
      </c>
      <c r="F16" s="1" t="str">
        <f>VLOOKUP(Table8[[#This Row],[نام کارشناس دفتر فنی]],Table1[],3,0)</f>
        <v>رئیس  آزمایشگاه</v>
      </c>
      <c r="G16" s="1" t="s">
        <v>1147</v>
      </c>
      <c r="H16" s="1" t="str">
        <f>VLOOKUP(Table8[[#This Row],[نام شخص کارشناس نظارت]],Table1[],3,0)</f>
        <v>کارشناس مکانیک نظارت (1)</v>
      </c>
      <c r="I16" s="1">
        <f>COUNTIF(Table2[کد سیستم],Table8[[#This Row],[کد سیستم]])</f>
        <v>1</v>
      </c>
    </row>
    <row r="17" spans="1:9" x14ac:dyDescent="0.25">
      <c r="A17" s="1">
        <v>16</v>
      </c>
      <c r="B17" s="1" t="s">
        <v>1576</v>
      </c>
      <c r="C17" s="1" t="s">
        <v>1576</v>
      </c>
      <c r="D17" s="1" t="s">
        <v>3747</v>
      </c>
      <c r="E17" s="1" t="s">
        <v>193</v>
      </c>
      <c r="F17" s="1" t="str">
        <f>VLOOKUP(Table8[[#This Row],[نام کارشناس دفتر فنی]],Table1[],3,0)</f>
        <v>رئیس  آزمایشگاه</v>
      </c>
      <c r="G17" s="1" t="s">
        <v>1147</v>
      </c>
      <c r="H17" s="1" t="str">
        <f>VLOOKUP(Table8[[#This Row],[نام شخص کارشناس نظارت]],Table1[],3,0)</f>
        <v>کارشناس مکانیک نظارت (1)</v>
      </c>
      <c r="I17" s="1">
        <f>COUNTIF(Table2[کد سیستم],Table8[[#This Row],[کد سیستم]])</f>
        <v>1</v>
      </c>
    </row>
    <row r="18" spans="1:9" x14ac:dyDescent="0.25">
      <c r="A18" s="1">
        <v>17</v>
      </c>
      <c r="B18" s="1" t="s">
        <v>1578</v>
      </c>
      <c r="C18" s="1" t="s">
        <v>1578</v>
      </c>
      <c r="D18" s="1" t="s">
        <v>3747</v>
      </c>
      <c r="E18" s="1" t="s">
        <v>193</v>
      </c>
      <c r="F18" s="1" t="str">
        <f>VLOOKUP(Table8[[#This Row],[نام کارشناس دفتر فنی]],Table1[],3,0)</f>
        <v>رئیس  آزمایشگاه</v>
      </c>
      <c r="G18" s="1" t="s">
        <v>1147</v>
      </c>
      <c r="H18" s="1" t="str">
        <f>VLOOKUP(Table8[[#This Row],[نام شخص کارشناس نظارت]],Table1[],3,0)</f>
        <v>کارشناس مکانیک نظارت (1)</v>
      </c>
      <c r="I18" s="1">
        <f>COUNTIF(Table2[کد سیستم],Table8[[#This Row],[کد سیستم]])</f>
        <v>1</v>
      </c>
    </row>
    <row r="19" spans="1:9" x14ac:dyDescent="0.25">
      <c r="A19" s="1">
        <v>18</v>
      </c>
      <c r="B19" s="1" t="s">
        <v>1580</v>
      </c>
      <c r="C19" s="1" t="s">
        <v>1580</v>
      </c>
      <c r="D19" s="1" t="s">
        <v>3747</v>
      </c>
      <c r="E19" s="1" t="s">
        <v>193</v>
      </c>
      <c r="F19" s="1" t="str">
        <f>VLOOKUP(Table8[[#This Row],[نام کارشناس دفتر فنی]],Table1[],3,0)</f>
        <v>رئیس  آزمایشگاه</v>
      </c>
      <c r="G19" s="1" t="s">
        <v>1147</v>
      </c>
      <c r="H19" s="1" t="str">
        <f>VLOOKUP(Table8[[#This Row],[نام شخص کارشناس نظارت]],Table1[],3,0)</f>
        <v>کارشناس مکانیک نظارت (1)</v>
      </c>
      <c r="I19" s="1">
        <f>COUNTIF(Table2[کد سیستم],Table8[[#This Row],[کد سیستم]])</f>
        <v>1</v>
      </c>
    </row>
    <row r="20" spans="1:9" x14ac:dyDescent="0.25">
      <c r="A20" s="1">
        <v>19</v>
      </c>
      <c r="B20" s="1" t="s">
        <v>1582</v>
      </c>
      <c r="C20" s="1" t="s">
        <v>1582</v>
      </c>
      <c r="D20" s="1" t="s">
        <v>3747</v>
      </c>
      <c r="E20" s="1" t="s">
        <v>193</v>
      </c>
      <c r="F20" s="1" t="str">
        <f>VLOOKUP(Table8[[#This Row],[نام کارشناس دفتر فنی]],Table1[],3,0)</f>
        <v>رئیس  آزمایشگاه</v>
      </c>
      <c r="G20" s="1" t="s">
        <v>1147</v>
      </c>
      <c r="H20" s="1" t="str">
        <f>VLOOKUP(Table8[[#This Row],[نام شخص کارشناس نظارت]],Table1[],3,0)</f>
        <v>کارشناس مکانیک نظارت (1)</v>
      </c>
      <c r="I20" s="1">
        <f>COUNTIF(Table2[کد سیستم],Table8[[#This Row],[کد سیستم]])</f>
        <v>1</v>
      </c>
    </row>
    <row r="21" spans="1:9" x14ac:dyDescent="0.25">
      <c r="A21" s="1">
        <v>20</v>
      </c>
      <c r="B21" s="1" t="s">
        <v>1584</v>
      </c>
      <c r="C21" s="1" t="s">
        <v>1584</v>
      </c>
      <c r="D21" s="1" t="s">
        <v>3747</v>
      </c>
      <c r="E21" s="1" t="s">
        <v>193</v>
      </c>
      <c r="F21" s="1" t="str">
        <f>VLOOKUP(Table8[[#This Row],[نام کارشناس دفتر فنی]],Table1[],3,0)</f>
        <v>رئیس  آزمایشگاه</v>
      </c>
      <c r="G21" s="1" t="s">
        <v>1147</v>
      </c>
      <c r="H21" s="1" t="str">
        <f>VLOOKUP(Table8[[#This Row],[نام شخص کارشناس نظارت]],Table1[],3,0)</f>
        <v>کارشناس مکانیک نظارت (1)</v>
      </c>
      <c r="I21" s="1">
        <f>COUNTIF(Table2[کد سیستم],Table8[[#This Row],[کد سیستم]])</f>
        <v>1</v>
      </c>
    </row>
    <row r="22" spans="1:9" x14ac:dyDescent="0.25">
      <c r="A22" s="1">
        <v>21</v>
      </c>
      <c r="B22" s="1" t="s">
        <v>1586</v>
      </c>
      <c r="C22" s="1" t="s">
        <v>1586</v>
      </c>
      <c r="D22" s="1" t="s">
        <v>3747</v>
      </c>
      <c r="E22" s="1" t="s">
        <v>193</v>
      </c>
      <c r="F22" s="1" t="str">
        <f>VLOOKUP(Table8[[#This Row],[نام کارشناس دفتر فنی]],Table1[],3,0)</f>
        <v>رئیس  آزمایشگاه</v>
      </c>
      <c r="G22" s="1" t="s">
        <v>1147</v>
      </c>
      <c r="H22" s="1" t="str">
        <f>VLOOKUP(Table8[[#This Row],[نام شخص کارشناس نظارت]],Table1[],3,0)</f>
        <v>کارشناس مکانیک نظارت (1)</v>
      </c>
      <c r="I22" s="1">
        <f>COUNTIF(Table2[کد سیستم],Table8[[#This Row],[کد سیستم]])</f>
        <v>1</v>
      </c>
    </row>
    <row r="23" spans="1:9" x14ac:dyDescent="0.25">
      <c r="A23" s="1">
        <v>22</v>
      </c>
      <c r="B23" s="1" t="s">
        <v>1588</v>
      </c>
      <c r="C23" s="1" t="s">
        <v>1588</v>
      </c>
      <c r="D23" s="1" t="s">
        <v>3747</v>
      </c>
      <c r="E23" s="1" t="s">
        <v>193</v>
      </c>
      <c r="F23" s="1" t="str">
        <f>VLOOKUP(Table8[[#This Row],[نام کارشناس دفتر فنی]],Table1[],3,0)</f>
        <v>رئیس  آزمایشگاه</v>
      </c>
      <c r="G23" s="1" t="s">
        <v>1147</v>
      </c>
      <c r="H23" s="1" t="str">
        <f>VLOOKUP(Table8[[#This Row],[نام شخص کارشناس نظارت]],Table1[],3,0)</f>
        <v>کارشناس مکانیک نظارت (1)</v>
      </c>
      <c r="I23" s="1">
        <f>COUNTIF(Table2[کد سیستم],Table8[[#This Row],[کد سیستم]])</f>
        <v>1</v>
      </c>
    </row>
    <row r="24" spans="1:9" x14ac:dyDescent="0.25">
      <c r="A24" s="1">
        <v>23</v>
      </c>
      <c r="B24" s="1" t="s">
        <v>1590</v>
      </c>
      <c r="C24" s="1" t="s">
        <v>1590</v>
      </c>
      <c r="D24" s="1" t="s">
        <v>3747</v>
      </c>
      <c r="E24" s="1" t="s">
        <v>193</v>
      </c>
      <c r="F24" s="1" t="str">
        <f>VLOOKUP(Table8[[#This Row],[نام کارشناس دفتر فنی]],Table1[],3,0)</f>
        <v>رئیس  آزمایشگاه</v>
      </c>
      <c r="G24" s="1" t="s">
        <v>1147</v>
      </c>
      <c r="H24" s="1" t="str">
        <f>VLOOKUP(Table8[[#This Row],[نام شخص کارشناس نظارت]],Table1[],3,0)</f>
        <v>کارشناس مکانیک نظارت (1)</v>
      </c>
      <c r="I24" s="1">
        <f>COUNTIF(Table2[کد سیستم],Table8[[#This Row],[کد سیستم]])</f>
        <v>1</v>
      </c>
    </row>
    <row r="25" spans="1:9" x14ac:dyDescent="0.25">
      <c r="A25" s="1">
        <v>24</v>
      </c>
      <c r="B25" s="1" t="s">
        <v>1592</v>
      </c>
      <c r="C25" s="1" t="s">
        <v>1592</v>
      </c>
      <c r="D25" s="1" t="s">
        <v>3747</v>
      </c>
      <c r="E25" s="1" t="s">
        <v>193</v>
      </c>
      <c r="F25" s="1" t="str">
        <f>VLOOKUP(Table8[[#This Row],[نام کارشناس دفتر فنی]],Table1[],3,0)</f>
        <v>رئیس  آزمایشگاه</v>
      </c>
      <c r="G25" s="1" t="s">
        <v>1147</v>
      </c>
      <c r="H25" s="1" t="str">
        <f>VLOOKUP(Table8[[#This Row],[نام شخص کارشناس نظارت]],Table1[],3,0)</f>
        <v>کارشناس مکانیک نظارت (1)</v>
      </c>
      <c r="I25" s="1">
        <f>COUNTIF(Table2[کد سیستم],Table8[[#This Row],[کد سیستم]])</f>
        <v>1</v>
      </c>
    </row>
    <row r="26" spans="1:9" x14ac:dyDescent="0.25">
      <c r="A26" s="1">
        <v>25</v>
      </c>
      <c r="B26" s="1" t="s">
        <v>1594</v>
      </c>
      <c r="C26" s="1" t="s">
        <v>1594</v>
      </c>
      <c r="D26" s="1" t="s">
        <v>3747</v>
      </c>
      <c r="E26" s="1" t="s">
        <v>193</v>
      </c>
      <c r="F26" s="1" t="str">
        <f>VLOOKUP(Table8[[#This Row],[نام کارشناس دفتر فنی]],Table1[],3,0)</f>
        <v>رئیس  آزمایشگاه</v>
      </c>
      <c r="G26" s="1" t="s">
        <v>1147</v>
      </c>
      <c r="H26" s="1" t="str">
        <f>VLOOKUP(Table8[[#This Row],[نام شخص کارشناس نظارت]],Table1[],3,0)</f>
        <v>کارشناس مکانیک نظارت (1)</v>
      </c>
      <c r="I26" s="1">
        <f>COUNTIF(Table2[کد سیستم],Table8[[#This Row],[کد سیستم]])</f>
        <v>1</v>
      </c>
    </row>
    <row r="27" spans="1:9" x14ac:dyDescent="0.25">
      <c r="A27" s="1">
        <v>26</v>
      </c>
      <c r="B27" s="1" t="s">
        <v>1596</v>
      </c>
      <c r="C27" s="1" t="s">
        <v>1596</v>
      </c>
      <c r="D27" s="1" t="s">
        <v>3747</v>
      </c>
      <c r="E27" s="1" t="s">
        <v>193</v>
      </c>
      <c r="F27" s="1" t="str">
        <f>VLOOKUP(Table8[[#This Row],[نام کارشناس دفتر فنی]],Table1[],3,0)</f>
        <v>رئیس  آزمایشگاه</v>
      </c>
      <c r="G27" s="1" t="s">
        <v>1147</v>
      </c>
      <c r="H27" s="1" t="str">
        <f>VLOOKUP(Table8[[#This Row],[نام شخص کارشناس نظارت]],Table1[],3,0)</f>
        <v>کارشناس مکانیک نظارت (1)</v>
      </c>
      <c r="I27" s="1">
        <f>COUNTIF(Table2[کد سیستم],Table8[[#This Row],[کد سیستم]])</f>
        <v>1</v>
      </c>
    </row>
    <row r="28" spans="1:9" x14ac:dyDescent="0.25">
      <c r="A28" s="1">
        <v>27</v>
      </c>
      <c r="B28" s="1" t="s">
        <v>1598</v>
      </c>
      <c r="C28" s="1" t="s">
        <v>1598</v>
      </c>
      <c r="D28" s="1" t="s">
        <v>3747</v>
      </c>
      <c r="E28" s="1" t="s">
        <v>193</v>
      </c>
      <c r="F28" s="1" t="str">
        <f>VLOOKUP(Table8[[#This Row],[نام کارشناس دفتر فنی]],Table1[],3,0)</f>
        <v>رئیس  آزمایشگاه</v>
      </c>
      <c r="G28" s="1" t="s">
        <v>1147</v>
      </c>
      <c r="H28" s="1" t="str">
        <f>VLOOKUP(Table8[[#This Row],[نام شخص کارشناس نظارت]],Table1[],3,0)</f>
        <v>کارشناس مکانیک نظارت (1)</v>
      </c>
      <c r="I28" s="1">
        <f>COUNTIF(Table2[کد سیستم],Table8[[#This Row],[کد سیستم]])</f>
        <v>1</v>
      </c>
    </row>
    <row r="29" spans="1:9" x14ac:dyDescent="0.25">
      <c r="A29" s="1">
        <v>28</v>
      </c>
      <c r="B29" s="1" t="s">
        <v>1600</v>
      </c>
      <c r="C29" s="1" t="s">
        <v>1600</v>
      </c>
      <c r="D29" s="1" t="s">
        <v>3747</v>
      </c>
      <c r="E29" s="1" t="s">
        <v>193</v>
      </c>
      <c r="F29" s="1" t="str">
        <f>VLOOKUP(Table8[[#This Row],[نام کارشناس دفتر فنی]],Table1[],3,0)</f>
        <v>رئیس  آزمایشگاه</v>
      </c>
      <c r="G29" s="1" t="s">
        <v>1147</v>
      </c>
      <c r="H29" s="1" t="str">
        <f>VLOOKUP(Table8[[#This Row],[نام شخص کارشناس نظارت]],Table1[],3,0)</f>
        <v>کارشناس مکانیک نظارت (1)</v>
      </c>
      <c r="I29" s="1">
        <f>COUNTIF(Table2[کد سیستم],Table8[[#This Row],[کد سیستم]])</f>
        <v>1</v>
      </c>
    </row>
    <row r="30" spans="1:9" x14ac:dyDescent="0.25">
      <c r="A30" s="1">
        <v>29</v>
      </c>
      <c r="B30" s="1" t="s">
        <v>1602</v>
      </c>
      <c r="C30" s="1" t="s">
        <v>1602</v>
      </c>
      <c r="D30" s="1" t="s">
        <v>3747</v>
      </c>
      <c r="E30" s="1" t="s">
        <v>193</v>
      </c>
      <c r="F30" s="1" t="str">
        <f>VLOOKUP(Table8[[#This Row],[نام کارشناس دفتر فنی]],Table1[],3,0)</f>
        <v>رئیس  آزمایشگاه</v>
      </c>
      <c r="G30" s="1" t="s">
        <v>1147</v>
      </c>
      <c r="H30" s="1" t="str">
        <f>VLOOKUP(Table8[[#This Row],[نام شخص کارشناس نظارت]],Table1[],3,0)</f>
        <v>کارشناس مکانیک نظارت (1)</v>
      </c>
      <c r="I30" s="1">
        <f>COUNTIF(Table2[کد سیستم],Table8[[#This Row],[کد سیستم]])</f>
        <v>1</v>
      </c>
    </row>
    <row r="31" spans="1:9" x14ac:dyDescent="0.25">
      <c r="A31" s="1">
        <v>30</v>
      </c>
      <c r="B31" s="1" t="s">
        <v>1604</v>
      </c>
      <c r="C31" s="1" t="s">
        <v>1604</v>
      </c>
      <c r="D31" s="1" t="s">
        <v>3747</v>
      </c>
      <c r="E31" s="1" t="s">
        <v>193</v>
      </c>
      <c r="F31" s="1" t="str">
        <f>VLOOKUP(Table8[[#This Row],[نام کارشناس دفتر فنی]],Table1[],3,0)</f>
        <v>رئیس  آزمایشگاه</v>
      </c>
      <c r="G31" s="1" t="s">
        <v>1147</v>
      </c>
      <c r="H31" s="1" t="str">
        <f>VLOOKUP(Table8[[#This Row],[نام شخص کارشناس نظارت]],Table1[],3,0)</f>
        <v>کارشناس مکانیک نظارت (1)</v>
      </c>
      <c r="I31" s="1">
        <f>COUNTIF(Table2[کد سیستم],Table8[[#This Row],[کد سیستم]])</f>
        <v>1</v>
      </c>
    </row>
    <row r="32" spans="1:9" x14ac:dyDescent="0.25">
      <c r="A32" s="1">
        <v>31</v>
      </c>
      <c r="B32" s="1" t="s">
        <v>1606</v>
      </c>
      <c r="C32" s="1" t="s">
        <v>1606</v>
      </c>
      <c r="D32" s="1" t="s">
        <v>3747</v>
      </c>
      <c r="E32" s="1" t="s">
        <v>193</v>
      </c>
      <c r="F32" s="1" t="str">
        <f>VLOOKUP(Table8[[#This Row],[نام کارشناس دفتر فنی]],Table1[],3,0)</f>
        <v>رئیس  آزمایشگاه</v>
      </c>
      <c r="G32" s="1" t="s">
        <v>1147</v>
      </c>
      <c r="H32" s="1" t="str">
        <f>VLOOKUP(Table8[[#This Row],[نام شخص کارشناس نظارت]],Table1[],3,0)</f>
        <v>کارشناس مکانیک نظارت (1)</v>
      </c>
      <c r="I32" s="1">
        <f>COUNTIF(Table2[کد سیستم],Table8[[#This Row],[کد سیستم]])</f>
        <v>1</v>
      </c>
    </row>
    <row r="33" spans="1:9" x14ac:dyDescent="0.25">
      <c r="A33" s="1">
        <v>32</v>
      </c>
      <c r="B33" s="1" t="s">
        <v>1608</v>
      </c>
      <c r="C33" s="1" t="s">
        <v>1608</v>
      </c>
      <c r="D33" s="1" t="s">
        <v>3747</v>
      </c>
      <c r="E33" s="1" t="s">
        <v>193</v>
      </c>
      <c r="F33" s="1" t="str">
        <f>VLOOKUP(Table8[[#This Row],[نام کارشناس دفتر فنی]],Table1[],3,0)</f>
        <v>رئیس  آزمایشگاه</v>
      </c>
      <c r="G33" s="1" t="s">
        <v>1147</v>
      </c>
      <c r="H33" s="1" t="str">
        <f>VLOOKUP(Table8[[#This Row],[نام شخص کارشناس نظارت]],Table1[],3,0)</f>
        <v>کارشناس مکانیک نظارت (1)</v>
      </c>
      <c r="I33" s="1">
        <f>COUNTIF(Table2[کد سیستم],Table8[[#This Row],[کد سیستم]])</f>
        <v>1</v>
      </c>
    </row>
    <row r="34" spans="1:9" x14ac:dyDescent="0.25">
      <c r="A34" s="1">
        <v>33</v>
      </c>
      <c r="B34" s="1" t="s">
        <v>1610</v>
      </c>
      <c r="C34" s="1" t="s">
        <v>1610</v>
      </c>
      <c r="D34" s="1" t="s">
        <v>3747</v>
      </c>
      <c r="E34" s="1" t="s">
        <v>193</v>
      </c>
      <c r="F34" s="1" t="str">
        <f>VLOOKUP(Table8[[#This Row],[نام کارشناس دفتر فنی]],Table1[],3,0)</f>
        <v>رئیس  آزمایشگاه</v>
      </c>
      <c r="G34" s="1" t="s">
        <v>1147</v>
      </c>
      <c r="H34" s="1" t="str">
        <f>VLOOKUP(Table8[[#This Row],[نام شخص کارشناس نظارت]],Table1[],3,0)</f>
        <v>کارشناس مکانیک نظارت (1)</v>
      </c>
      <c r="I34" s="1">
        <f>COUNTIF(Table2[کد سیستم],Table8[[#This Row],[کد سیستم]])</f>
        <v>1</v>
      </c>
    </row>
    <row r="35" spans="1:9" x14ac:dyDescent="0.25">
      <c r="A35" s="1">
        <v>34</v>
      </c>
      <c r="B35" s="1" t="s">
        <v>1612</v>
      </c>
      <c r="C35" s="1" t="s">
        <v>1612</v>
      </c>
      <c r="D35" s="1" t="s">
        <v>3747</v>
      </c>
      <c r="E35" s="1" t="s">
        <v>193</v>
      </c>
      <c r="F35" s="1" t="str">
        <f>VLOOKUP(Table8[[#This Row],[نام کارشناس دفتر فنی]],Table1[],3,0)</f>
        <v>رئیس  آزمایشگاه</v>
      </c>
      <c r="G35" s="1" t="s">
        <v>1147</v>
      </c>
      <c r="H35" s="1" t="str">
        <f>VLOOKUP(Table8[[#This Row],[نام شخص کارشناس نظارت]],Table1[],3,0)</f>
        <v>کارشناس مکانیک نظارت (1)</v>
      </c>
      <c r="I35" s="1">
        <f>COUNTIF(Table2[کد سیستم],Table8[[#This Row],[کد سیستم]])</f>
        <v>1</v>
      </c>
    </row>
    <row r="36" spans="1:9" x14ac:dyDescent="0.25">
      <c r="A36" s="1">
        <v>35</v>
      </c>
      <c r="B36" s="1" t="s">
        <v>1614</v>
      </c>
      <c r="C36" s="1" t="s">
        <v>1614</v>
      </c>
      <c r="D36" s="1" t="s">
        <v>3747</v>
      </c>
      <c r="E36" s="1" t="s">
        <v>193</v>
      </c>
      <c r="F36" s="1" t="str">
        <f>VLOOKUP(Table8[[#This Row],[نام کارشناس دفتر فنی]],Table1[],3,0)</f>
        <v>رئیس  آزمایشگاه</v>
      </c>
      <c r="G36" s="1" t="s">
        <v>1147</v>
      </c>
      <c r="H36" s="1" t="str">
        <f>VLOOKUP(Table8[[#This Row],[نام شخص کارشناس نظارت]],Table1[],3,0)</f>
        <v>کارشناس مکانیک نظارت (1)</v>
      </c>
      <c r="I36" s="1">
        <f>COUNTIF(Table2[کد سیستم],Table8[[#This Row],[کد سیستم]])</f>
        <v>1</v>
      </c>
    </row>
    <row r="37" spans="1:9" x14ac:dyDescent="0.25">
      <c r="A37" s="1">
        <v>36</v>
      </c>
      <c r="B37" s="1" t="s">
        <v>1616</v>
      </c>
      <c r="C37" s="1" t="s">
        <v>1616</v>
      </c>
      <c r="D37" s="1" t="s">
        <v>3747</v>
      </c>
      <c r="E37" s="1" t="s">
        <v>193</v>
      </c>
      <c r="F37" s="1" t="str">
        <f>VLOOKUP(Table8[[#This Row],[نام کارشناس دفتر فنی]],Table1[],3,0)</f>
        <v>رئیس  آزمایشگاه</v>
      </c>
      <c r="G37" s="1" t="s">
        <v>1147</v>
      </c>
      <c r="H37" s="1" t="str">
        <f>VLOOKUP(Table8[[#This Row],[نام شخص کارشناس نظارت]],Table1[],3,0)</f>
        <v>کارشناس مکانیک نظارت (1)</v>
      </c>
      <c r="I37" s="1">
        <f>COUNTIF(Table2[کد سیستم],Table8[[#This Row],[کد سیستم]])</f>
        <v>1</v>
      </c>
    </row>
    <row r="38" spans="1:9" x14ac:dyDescent="0.25">
      <c r="A38" s="1">
        <v>37</v>
      </c>
      <c r="B38" s="1" t="s">
        <v>1618</v>
      </c>
      <c r="C38" s="1" t="s">
        <v>1618</v>
      </c>
      <c r="D38" s="1" t="s">
        <v>3747</v>
      </c>
      <c r="E38" s="1" t="s">
        <v>193</v>
      </c>
      <c r="F38" s="1" t="str">
        <f>VLOOKUP(Table8[[#This Row],[نام کارشناس دفتر فنی]],Table1[],3,0)</f>
        <v>رئیس  آزمایشگاه</v>
      </c>
      <c r="G38" s="1" t="s">
        <v>1147</v>
      </c>
      <c r="H38" s="1" t="str">
        <f>VLOOKUP(Table8[[#This Row],[نام شخص کارشناس نظارت]],Table1[],3,0)</f>
        <v>کارشناس مکانیک نظارت (1)</v>
      </c>
      <c r="I38" s="1">
        <f>COUNTIF(Table2[کد سیستم],Table8[[#This Row],[کد سیستم]])</f>
        <v>1</v>
      </c>
    </row>
    <row r="39" spans="1:9" x14ac:dyDescent="0.25">
      <c r="A39" s="1">
        <v>38</v>
      </c>
      <c r="B39" s="1" t="s">
        <v>1620</v>
      </c>
      <c r="C39" s="1" t="s">
        <v>1620</v>
      </c>
      <c r="D39" s="1" t="s">
        <v>3747</v>
      </c>
      <c r="E39" s="1" t="s">
        <v>193</v>
      </c>
      <c r="F39" s="1" t="str">
        <f>VLOOKUP(Table8[[#This Row],[نام کارشناس دفتر فنی]],Table1[],3,0)</f>
        <v>رئیس  آزمایشگاه</v>
      </c>
      <c r="G39" s="1" t="s">
        <v>1147</v>
      </c>
      <c r="H39" s="1" t="str">
        <f>VLOOKUP(Table8[[#This Row],[نام شخص کارشناس نظارت]],Table1[],3,0)</f>
        <v>کارشناس مکانیک نظارت (1)</v>
      </c>
      <c r="I39" s="1">
        <f>COUNTIF(Table2[کد سیستم],Table8[[#This Row],[کد سیستم]])</f>
        <v>1</v>
      </c>
    </row>
    <row r="40" spans="1:9" x14ac:dyDescent="0.25">
      <c r="A40" s="1">
        <v>39</v>
      </c>
      <c r="B40" s="1" t="s">
        <v>1622</v>
      </c>
      <c r="C40" s="1" t="s">
        <v>1622</v>
      </c>
      <c r="D40" s="1" t="s">
        <v>3747</v>
      </c>
      <c r="E40" s="1" t="s">
        <v>193</v>
      </c>
      <c r="F40" s="1" t="str">
        <f>VLOOKUP(Table8[[#This Row],[نام کارشناس دفتر فنی]],Table1[],3,0)</f>
        <v>رئیس  آزمایشگاه</v>
      </c>
      <c r="G40" s="1" t="s">
        <v>1147</v>
      </c>
      <c r="H40" s="1" t="str">
        <f>VLOOKUP(Table8[[#This Row],[نام شخص کارشناس نظارت]],Table1[],3,0)</f>
        <v>کارشناس مکانیک نظارت (1)</v>
      </c>
      <c r="I40" s="1">
        <f>COUNTIF(Table2[کد سیستم],Table8[[#This Row],[کد سیستم]])</f>
        <v>1</v>
      </c>
    </row>
    <row r="41" spans="1:9" x14ac:dyDescent="0.25">
      <c r="A41" s="1">
        <v>40</v>
      </c>
      <c r="B41" s="1" t="s">
        <v>1624</v>
      </c>
      <c r="C41" s="1" t="s">
        <v>1624</v>
      </c>
      <c r="D41" s="1" t="s">
        <v>3747</v>
      </c>
      <c r="E41" s="1" t="s">
        <v>193</v>
      </c>
      <c r="F41" s="1" t="str">
        <f>VLOOKUP(Table8[[#This Row],[نام کارشناس دفتر فنی]],Table1[],3,0)</f>
        <v>رئیس  آزمایشگاه</v>
      </c>
      <c r="G41" s="1" t="s">
        <v>1147</v>
      </c>
      <c r="H41" s="1" t="str">
        <f>VLOOKUP(Table8[[#This Row],[نام شخص کارشناس نظارت]],Table1[],3,0)</f>
        <v>کارشناس مکانیک نظارت (1)</v>
      </c>
      <c r="I41" s="1">
        <f>COUNTIF(Table2[کد سیستم],Table8[[#This Row],[کد سیستم]])</f>
        <v>1</v>
      </c>
    </row>
    <row r="42" spans="1:9" x14ac:dyDescent="0.25">
      <c r="A42" s="1">
        <v>41</v>
      </c>
      <c r="B42" s="1" t="s">
        <v>1626</v>
      </c>
      <c r="C42" s="1" t="s">
        <v>1626</v>
      </c>
      <c r="D42" s="1" t="s">
        <v>3747</v>
      </c>
      <c r="E42" s="1" t="s">
        <v>193</v>
      </c>
      <c r="F42" s="1" t="str">
        <f>VLOOKUP(Table8[[#This Row],[نام کارشناس دفتر فنی]],Table1[],3,0)</f>
        <v>رئیس  آزمایشگاه</v>
      </c>
      <c r="G42" s="1" t="s">
        <v>1147</v>
      </c>
      <c r="H42" s="1" t="str">
        <f>VLOOKUP(Table8[[#This Row],[نام شخص کارشناس نظارت]],Table1[],3,0)</f>
        <v>کارشناس مکانیک نظارت (1)</v>
      </c>
      <c r="I42" s="1">
        <f>COUNTIF(Table2[کد سیستم],Table8[[#This Row],[کد سیستم]])</f>
        <v>1</v>
      </c>
    </row>
    <row r="43" spans="1:9" x14ac:dyDescent="0.25">
      <c r="A43" s="1">
        <v>42</v>
      </c>
      <c r="B43" s="1" t="s">
        <v>1628</v>
      </c>
      <c r="C43" s="1" t="s">
        <v>1628</v>
      </c>
      <c r="D43" s="1" t="s">
        <v>3747</v>
      </c>
      <c r="E43" s="1" t="s">
        <v>193</v>
      </c>
      <c r="F43" s="1" t="str">
        <f>VLOOKUP(Table8[[#This Row],[نام کارشناس دفتر فنی]],Table1[],3,0)</f>
        <v>رئیس  آزمایشگاه</v>
      </c>
      <c r="G43" s="1" t="s">
        <v>1147</v>
      </c>
      <c r="H43" s="1" t="str">
        <f>VLOOKUP(Table8[[#This Row],[نام شخص کارشناس نظارت]],Table1[],3,0)</f>
        <v>کارشناس مکانیک نظارت (1)</v>
      </c>
      <c r="I43" s="1">
        <f>COUNTIF(Table2[کد سیستم],Table8[[#This Row],[کد سیستم]])</f>
        <v>1</v>
      </c>
    </row>
    <row r="44" spans="1:9" x14ac:dyDescent="0.25">
      <c r="A44" s="1">
        <v>43</v>
      </c>
      <c r="B44" s="1" t="s">
        <v>1630</v>
      </c>
      <c r="C44" s="1" t="s">
        <v>1630</v>
      </c>
      <c r="D44" s="1" t="s">
        <v>3747</v>
      </c>
      <c r="E44" s="1" t="s">
        <v>193</v>
      </c>
      <c r="F44" s="1" t="str">
        <f>VLOOKUP(Table8[[#This Row],[نام کارشناس دفتر فنی]],Table1[],3,0)</f>
        <v>رئیس  آزمایشگاه</v>
      </c>
      <c r="G44" s="1" t="s">
        <v>1147</v>
      </c>
      <c r="H44" s="1" t="str">
        <f>VLOOKUP(Table8[[#This Row],[نام شخص کارشناس نظارت]],Table1[],3,0)</f>
        <v>کارشناس مکانیک نظارت (1)</v>
      </c>
      <c r="I44" s="1">
        <f>COUNTIF(Table2[کد سیستم],Table8[[#This Row],[کد سیستم]])</f>
        <v>1</v>
      </c>
    </row>
    <row r="45" spans="1:9" x14ac:dyDescent="0.25">
      <c r="A45" s="1">
        <v>44</v>
      </c>
      <c r="B45" s="1" t="s">
        <v>1632</v>
      </c>
      <c r="C45" s="1" t="s">
        <v>1632</v>
      </c>
      <c r="D45" s="1" t="s">
        <v>3747</v>
      </c>
      <c r="E45" s="1" t="s">
        <v>193</v>
      </c>
      <c r="F45" s="1" t="str">
        <f>VLOOKUP(Table8[[#This Row],[نام کارشناس دفتر فنی]],Table1[],3,0)</f>
        <v>رئیس  آزمایشگاه</v>
      </c>
      <c r="G45" s="1" t="s">
        <v>1147</v>
      </c>
      <c r="H45" s="1" t="str">
        <f>VLOOKUP(Table8[[#This Row],[نام شخص کارشناس نظارت]],Table1[],3,0)</f>
        <v>کارشناس مکانیک نظارت (1)</v>
      </c>
      <c r="I45" s="1">
        <f>COUNTIF(Table2[کد سیستم],Table8[[#This Row],[کد سیستم]])</f>
        <v>1</v>
      </c>
    </row>
    <row r="46" spans="1:9" x14ac:dyDescent="0.25">
      <c r="A46" s="1">
        <v>45</v>
      </c>
      <c r="B46" s="1" t="s">
        <v>1634</v>
      </c>
      <c r="C46" s="1" t="s">
        <v>1634</v>
      </c>
      <c r="D46" s="1" t="s">
        <v>3747</v>
      </c>
      <c r="E46" s="1" t="s">
        <v>193</v>
      </c>
      <c r="F46" s="1" t="str">
        <f>VLOOKUP(Table8[[#This Row],[نام کارشناس دفتر فنی]],Table1[],3,0)</f>
        <v>رئیس  آزمایشگاه</v>
      </c>
      <c r="G46" s="1" t="s">
        <v>1147</v>
      </c>
      <c r="H46" s="1" t="str">
        <f>VLOOKUP(Table8[[#This Row],[نام شخص کارشناس نظارت]],Table1[],3,0)</f>
        <v>کارشناس مکانیک نظارت (1)</v>
      </c>
      <c r="I46" s="1">
        <f>COUNTIF(Table2[کد سیستم],Table8[[#This Row],[کد سیستم]])</f>
        <v>1</v>
      </c>
    </row>
    <row r="47" spans="1:9" x14ac:dyDescent="0.25">
      <c r="A47" s="1">
        <v>46</v>
      </c>
      <c r="B47" s="1" t="s">
        <v>1636</v>
      </c>
      <c r="C47" s="1" t="s">
        <v>1636</v>
      </c>
      <c r="D47" s="1" t="s">
        <v>3747</v>
      </c>
      <c r="E47" s="1" t="s">
        <v>193</v>
      </c>
      <c r="F47" s="1" t="str">
        <f>VLOOKUP(Table8[[#This Row],[نام کارشناس دفتر فنی]],Table1[],3,0)</f>
        <v>رئیس  آزمایشگاه</v>
      </c>
      <c r="G47" s="1" t="s">
        <v>1147</v>
      </c>
      <c r="H47" s="1" t="str">
        <f>VLOOKUP(Table8[[#This Row],[نام شخص کارشناس نظارت]],Table1[],3,0)</f>
        <v>کارشناس مکانیک نظارت (1)</v>
      </c>
      <c r="I47" s="1">
        <f>COUNTIF(Table2[کد سیستم],Table8[[#This Row],[کد سیستم]])</f>
        <v>1</v>
      </c>
    </row>
    <row r="48" spans="1:9" x14ac:dyDescent="0.25">
      <c r="A48" s="1">
        <v>47</v>
      </c>
      <c r="B48" s="1" t="s">
        <v>1638</v>
      </c>
      <c r="C48" s="1" t="s">
        <v>1638</v>
      </c>
      <c r="D48" s="1" t="s">
        <v>3747</v>
      </c>
      <c r="E48" s="1" t="s">
        <v>193</v>
      </c>
      <c r="F48" s="1" t="str">
        <f>VLOOKUP(Table8[[#This Row],[نام کارشناس دفتر فنی]],Table1[],3,0)</f>
        <v>رئیس  آزمایشگاه</v>
      </c>
      <c r="G48" s="1" t="s">
        <v>1147</v>
      </c>
      <c r="H48" s="1" t="str">
        <f>VLOOKUP(Table8[[#This Row],[نام شخص کارشناس نظارت]],Table1[],3,0)</f>
        <v>کارشناس مکانیک نظارت (1)</v>
      </c>
      <c r="I48" s="1">
        <f>COUNTIF(Table2[کد سیستم],Table8[[#This Row],[کد سیستم]])</f>
        <v>1</v>
      </c>
    </row>
    <row r="49" spans="1:9" x14ac:dyDescent="0.25">
      <c r="A49" s="1">
        <v>48</v>
      </c>
      <c r="B49" s="1" t="s">
        <v>1640</v>
      </c>
      <c r="C49" s="1" t="s">
        <v>1640</v>
      </c>
      <c r="D49" s="1" t="s">
        <v>3747</v>
      </c>
      <c r="E49" s="1" t="s">
        <v>193</v>
      </c>
      <c r="F49" s="1" t="str">
        <f>VLOOKUP(Table8[[#This Row],[نام کارشناس دفتر فنی]],Table1[],3,0)</f>
        <v>رئیس  آزمایشگاه</v>
      </c>
      <c r="G49" s="1" t="s">
        <v>1147</v>
      </c>
      <c r="H49" s="1" t="str">
        <f>VLOOKUP(Table8[[#This Row],[نام شخص کارشناس نظارت]],Table1[],3,0)</f>
        <v>کارشناس مکانیک نظارت (1)</v>
      </c>
      <c r="I49" s="1">
        <f>COUNTIF(Table2[کد سیستم],Table8[[#This Row],[کد سیستم]])</f>
        <v>1</v>
      </c>
    </row>
    <row r="50" spans="1:9" x14ac:dyDescent="0.25">
      <c r="A50" s="1">
        <v>49</v>
      </c>
      <c r="B50" s="1" t="s">
        <v>1642</v>
      </c>
      <c r="C50" s="1" t="s">
        <v>1642</v>
      </c>
      <c r="D50" s="1" t="s">
        <v>3747</v>
      </c>
      <c r="E50" s="1" t="s">
        <v>193</v>
      </c>
      <c r="F50" s="1" t="str">
        <f>VLOOKUP(Table8[[#This Row],[نام کارشناس دفتر فنی]],Table1[],3,0)</f>
        <v>رئیس  آزمایشگاه</v>
      </c>
      <c r="G50" s="1" t="s">
        <v>1147</v>
      </c>
      <c r="H50" s="1" t="str">
        <f>VLOOKUP(Table8[[#This Row],[نام شخص کارشناس نظارت]],Table1[],3,0)</f>
        <v>کارشناس مکانیک نظارت (1)</v>
      </c>
      <c r="I50" s="1">
        <f>COUNTIF(Table2[کد سیستم],Table8[[#This Row],[کد سیستم]])</f>
        <v>1</v>
      </c>
    </row>
    <row r="51" spans="1:9" x14ac:dyDescent="0.25">
      <c r="A51" s="1">
        <v>50</v>
      </c>
      <c r="B51" s="1" t="s">
        <v>1644</v>
      </c>
      <c r="C51" s="1" t="s">
        <v>1644</v>
      </c>
      <c r="D51" s="1" t="s">
        <v>3747</v>
      </c>
      <c r="E51" s="1" t="s">
        <v>193</v>
      </c>
      <c r="F51" s="1" t="str">
        <f>VLOOKUP(Table8[[#This Row],[نام کارشناس دفتر فنی]],Table1[],3,0)</f>
        <v>رئیس  آزمایشگاه</v>
      </c>
      <c r="G51" s="1" t="s">
        <v>1147</v>
      </c>
      <c r="H51" s="1" t="str">
        <f>VLOOKUP(Table8[[#This Row],[نام شخص کارشناس نظارت]],Table1[],3,0)</f>
        <v>کارشناس مکانیک نظارت (1)</v>
      </c>
      <c r="I51" s="1">
        <f>COUNTIF(Table2[کد سیستم],Table8[[#This Row],[کد سیستم]])</f>
        <v>1</v>
      </c>
    </row>
    <row r="52" spans="1:9" x14ac:dyDescent="0.25">
      <c r="A52" s="1">
        <v>51</v>
      </c>
      <c r="B52" s="1" t="s">
        <v>1646</v>
      </c>
      <c r="C52" s="1" t="s">
        <v>1646</v>
      </c>
      <c r="D52" s="1" t="s">
        <v>3747</v>
      </c>
      <c r="E52" s="1" t="s">
        <v>193</v>
      </c>
      <c r="F52" s="1" t="str">
        <f>VLOOKUP(Table8[[#This Row],[نام کارشناس دفتر فنی]],Table1[],3,0)</f>
        <v>رئیس  آزمایشگاه</v>
      </c>
      <c r="G52" s="1" t="s">
        <v>1147</v>
      </c>
      <c r="H52" s="1" t="str">
        <f>VLOOKUP(Table8[[#This Row],[نام شخص کارشناس نظارت]],Table1[],3,0)</f>
        <v>کارشناس مکانیک نظارت (1)</v>
      </c>
      <c r="I52" s="1">
        <f>COUNTIF(Table2[کد سیستم],Table8[[#This Row],[کد سیستم]])</f>
        <v>1</v>
      </c>
    </row>
    <row r="53" spans="1:9" x14ac:dyDescent="0.25">
      <c r="A53" s="1">
        <v>52</v>
      </c>
      <c r="B53" s="1" t="s">
        <v>1648</v>
      </c>
      <c r="C53" s="1" t="s">
        <v>1648</v>
      </c>
      <c r="D53" s="1" t="s">
        <v>3747</v>
      </c>
      <c r="E53" s="1" t="s">
        <v>193</v>
      </c>
      <c r="F53" s="1" t="str">
        <f>VLOOKUP(Table8[[#This Row],[نام کارشناس دفتر فنی]],Table1[],3,0)</f>
        <v>رئیس  آزمایشگاه</v>
      </c>
      <c r="G53" s="1" t="s">
        <v>1147</v>
      </c>
      <c r="H53" s="1" t="str">
        <f>VLOOKUP(Table8[[#This Row],[نام شخص کارشناس نظارت]],Table1[],3,0)</f>
        <v>کارشناس مکانیک نظارت (1)</v>
      </c>
      <c r="I53" s="1">
        <f>COUNTIF(Table2[کد سیستم],Table8[[#This Row],[کد سیستم]])</f>
        <v>1</v>
      </c>
    </row>
    <row r="54" spans="1:9" x14ac:dyDescent="0.25">
      <c r="A54" s="1">
        <v>53</v>
      </c>
      <c r="B54" s="1" t="s">
        <v>1650</v>
      </c>
      <c r="C54" s="1" t="s">
        <v>1650</v>
      </c>
      <c r="D54" s="1" t="s">
        <v>3747</v>
      </c>
      <c r="E54" s="1" t="s">
        <v>193</v>
      </c>
      <c r="F54" s="1" t="str">
        <f>VLOOKUP(Table8[[#This Row],[نام کارشناس دفتر فنی]],Table1[],3,0)</f>
        <v>رئیس  آزمایشگاه</v>
      </c>
      <c r="G54" s="1" t="s">
        <v>1147</v>
      </c>
      <c r="H54" s="1" t="str">
        <f>VLOOKUP(Table8[[#This Row],[نام شخص کارشناس نظارت]],Table1[],3,0)</f>
        <v>کارشناس مکانیک نظارت (1)</v>
      </c>
      <c r="I54" s="1">
        <f>COUNTIF(Table2[کد سیستم],Table8[[#This Row],[کد سیستم]])</f>
        <v>1</v>
      </c>
    </row>
    <row r="55" spans="1:9" x14ac:dyDescent="0.25">
      <c r="A55" s="1">
        <v>54</v>
      </c>
      <c r="B55" s="1" t="s">
        <v>1652</v>
      </c>
      <c r="C55" s="1" t="s">
        <v>1652</v>
      </c>
      <c r="D55" s="1" t="s">
        <v>3747</v>
      </c>
      <c r="E55" s="1" t="s">
        <v>193</v>
      </c>
      <c r="F55" s="1" t="str">
        <f>VLOOKUP(Table8[[#This Row],[نام کارشناس دفتر فنی]],Table1[],3,0)</f>
        <v>رئیس  آزمایشگاه</v>
      </c>
      <c r="G55" s="1" t="s">
        <v>1147</v>
      </c>
      <c r="H55" s="1" t="str">
        <f>VLOOKUP(Table8[[#This Row],[نام شخص کارشناس نظارت]],Table1[],3,0)</f>
        <v>کارشناس مکانیک نظارت (1)</v>
      </c>
      <c r="I55" s="1">
        <f>COUNTIF(Table2[کد سیستم],Table8[[#This Row],[کد سیستم]])</f>
        <v>1</v>
      </c>
    </row>
    <row r="56" spans="1:9" x14ac:dyDescent="0.25">
      <c r="A56" s="1">
        <v>55</v>
      </c>
      <c r="B56" s="1" t="s">
        <v>1654</v>
      </c>
      <c r="C56" s="1" t="s">
        <v>1654</v>
      </c>
      <c r="D56" s="1" t="s">
        <v>3747</v>
      </c>
      <c r="E56" s="1" t="s">
        <v>193</v>
      </c>
      <c r="F56" s="1" t="str">
        <f>VLOOKUP(Table8[[#This Row],[نام کارشناس دفتر فنی]],Table1[],3,0)</f>
        <v>رئیس  آزمایشگاه</v>
      </c>
      <c r="G56" s="1" t="s">
        <v>1147</v>
      </c>
      <c r="H56" s="1" t="str">
        <f>VLOOKUP(Table8[[#This Row],[نام شخص کارشناس نظارت]],Table1[],3,0)</f>
        <v>کارشناس مکانیک نظارت (1)</v>
      </c>
      <c r="I56" s="1">
        <f>COUNTIF(Table2[کد سیستم],Table8[[#This Row],[کد سیستم]])</f>
        <v>1</v>
      </c>
    </row>
    <row r="57" spans="1:9" x14ac:dyDescent="0.25">
      <c r="A57" s="1">
        <v>56</v>
      </c>
      <c r="B57" s="1" t="s">
        <v>1656</v>
      </c>
      <c r="C57" s="1" t="s">
        <v>1656</v>
      </c>
      <c r="D57" s="1" t="s">
        <v>3747</v>
      </c>
      <c r="E57" s="1" t="s">
        <v>193</v>
      </c>
      <c r="F57" s="1" t="str">
        <f>VLOOKUP(Table8[[#This Row],[نام کارشناس دفتر فنی]],Table1[],3,0)</f>
        <v>رئیس  آزمایشگاه</v>
      </c>
      <c r="G57" s="1" t="s">
        <v>1147</v>
      </c>
      <c r="H57" s="1" t="str">
        <f>VLOOKUP(Table8[[#This Row],[نام شخص کارشناس نظارت]],Table1[],3,0)</f>
        <v>کارشناس مکانیک نظارت (1)</v>
      </c>
      <c r="I57" s="1">
        <f>COUNTIF(Table2[کد سیستم],Table8[[#This Row],[کد سیستم]])</f>
        <v>1</v>
      </c>
    </row>
    <row r="58" spans="1:9" x14ac:dyDescent="0.25">
      <c r="A58" s="1">
        <v>57</v>
      </c>
      <c r="B58" s="1" t="s">
        <v>1658</v>
      </c>
      <c r="C58" s="1" t="s">
        <v>1658</v>
      </c>
      <c r="D58" s="1" t="s">
        <v>3747</v>
      </c>
      <c r="E58" s="1" t="s">
        <v>193</v>
      </c>
      <c r="F58" s="1" t="str">
        <f>VLOOKUP(Table8[[#This Row],[نام کارشناس دفتر فنی]],Table1[],3,0)</f>
        <v>رئیس  آزمایشگاه</v>
      </c>
      <c r="G58" s="1" t="s">
        <v>1147</v>
      </c>
      <c r="H58" s="1" t="str">
        <f>VLOOKUP(Table8[[#This Row],[نام شخص کارشناس نظارت]],Table1[],3,0)</f>
        <v>کارشناس مکانیک نظارت (1)</v>
      </c>
      <c r="I58" s="1">
        <f>COUNTIF(Table2[کد سیستم],Table8[[#This Row],[کد سیستم]])</f>
        <v>1</v>
      </c>
    </row>
    <row r="59" spans="1:9" x14ac:dyDescent="0.25">
      <c r="A59" s="1">
        <v>58</v>
      </c>
      <c r="B59" s="1" t="s">
        <v>1660</v>
      </c>
      <c r="C59" s="1" t="s">
        <v>1660</v>
      </c>
      <c r="D59" s="1" t="s">
        <v>3747</v>
      </c>
      <c r="E59" s="1" t="s">
        <v>193</v>
      </c>
      <c r="F59" s="1" t="str">
        <f>VLOOKUP(Table8[[#This Row],[نام کارشناس دفتر فنی]],Table1[],3,0)</f>
        <v>رئیس  آزمایشگاه</v>
      </c>
      <c r="G59" s="1" t="s">
        <v>1147</v>
      </c>
      <c r="H59" s="1" t="str">
        <f>VLOOKUP(Table8[[#This Row],[نام شخص کارشناس نظارت]],Table1[],3,0)</f>
        <v>کارشناس مکانیک نظارت (1)</v>
      </c>
      <c r="I59" s="1">
        <f>COUNTIF(Table2[کد سیستم],Table8[[#This Row],[کد سیستم]])</f>
        <v>1</v>
      </c>
    </row>
    <row r="60" spans="1:9" x14ac:dyDescent="0.25">
      <c r="A60" s="1">
        <v>59</v>
      </c>
      <c r="B60" s="1" t="s">
        <v>1662</v>
      </c>
      <c r="C60" s="1" t="s">
        <v>1662</v>
      </c>
      <c r="D60" s="1" t="s">
        <v>3747</v>
      </c>
      <c r="E60" s="1" t="s">
        <v>193</v>
      </c>
      <c r="F60" s="1" t="str">
        <f>VLOOKUP(Table8[[#This Row],[نام کارشناس دفتر فنی]],Table1[],3,0)</f>
        <v>رئیس  آزمایشگاه</v>
      </c>
      <c r="G60" s="1" t="s">
        <v>1147</v>
      </c>
      <c r="H60" s="1" t="str">
        <f>VLOOKUP(Table8[[#This Row],[نام شخص کارشناس نظارت]],Table1[],3,0)</f>
        <v>کارشناس مکانیک نظارت (1)</v>
      </c>
      <c r="I60" s="1">
        <f>COUNTIF(Table2[کد سیستم],Table8[[#This Row],[کد سیستم]])</f>
        <v>1</v>
      </c>
    </row>
    <row r="61" spans="1:9" x14ac:dyDescent="0.25">
      <c r="A61" s="1">
        <v>60</v>
      </c>
      <c r="B61" s="1" t="s">
        <v>1664</v>
      </c>
      <c r="C61" s="1" t="s">
        <v>1664</v>
      </c>
      <c r="D61" s="1" t="s">
        <v>3747</v>
      </c>
      <c r="E61" s="1" t="s">
        <v>193</v>
      </c>
      <c r="F61" s="1" t="str">
        <f>VLOOKUP(Table8[[#This Row],[نام کارشناس دفتر فنی]],Table1[],3,0)</f>
        <v>رئیس  آزمایشگاه</v>
      </c>
      <c r="G61" s="1" t="s">
        <v>1147</v>
      </c>
      <c r="H61" s="1" t="str">
        <f>VLOOKUP(Table8[[#This Row],[نام شخص کارشناس نظارت]],Table1[],3,0)</f>
        <v>کارشناس مکانیک نظارت (1)</v>
      </c>
      <c r="I61" s="1">
        <f>COUNTIF(Table2[کد سیستم],Table8[[#This Row],[کد سیستم]])</f>
        <v>1</v>
      </c>
    </row>
    <row r="62" spans="1:9" x14ac:dyDescent="0.25">
      <c r="A62" s="1">
        <v>61</v>
      </c>
      <c r="B62" s="1" t="s">
        <v>1666</v>
      </c>
      <c r="C62" s="1" t="s">
        <v>1666</v>
      </c>
      <c r="D62" s="1" t="s">
        <v>3747</v>
      </c>
      <c r="E62" s="1" t="s">
        <v>193</v>
      </c>
      <c r="F62" s="1" t="str">
        <f>VLOOKUP(Table8[[#This Row],[نام کارشناس دفتر فنی]],Table1[],3,0)</f>
        <v>رئیس  آزمایشگاه</v>
      </c>
      <c r="G62" s="1" t="s">
        <v>1147</v>
      </c>
      <c r="H62" s="1" t="str">
        <f>VLOOKUP(Table8[[#This Row],[نام شخص کارشناس نظارت]],Table1[],3,0)</f>
        <v>کارشناس مکانیک نظارت (1)</v>
      </c>
      <c r="I62" s="1">
        <f>COUNTIF(Table2[کد سیستم],Table8[[#This Row],[کد سیستم]])</f>
        <v>1</v>
      </c>
    </row>
    <row r="63" spans="1:9" x14ac:dyDescent="0.25">
      <c r="A63" s="1">
        <v>62</v>
      </c>
      <c r="B63" s="1" t="s">
        <v>1668</v>
      </c>
      <c r="C63" s="1" t="s">
        <v>1668</v>
      </c>
      <c r="D63" s="1" t="s">
        <v>3747</v>
      </c>
      <c r="E63" s="1" t="s">
        <v>193</v>
      </c>
      <c r="F63" s="1" t="str">
        <f>VLOOKUP(Table8[[#This Row],[نام کارشناس دفتر فنی]],Table1[],3,0)</f>
        <v>رئیس  آزمایشگاه</v>
      </c>
      <c r="G63" s="1" t="s">
        <v>1147</v>
      </c>
      <c r="H63" s="1" t="str">
        <f>VLOOKUP(Table8[[#This Row],[نام شخص کارشناس نظارت]],Table1[],3,0)</f>
        <v>کارشناس مکانیک نظارت (1)</v>
      </c>
      <c r="I63" s="1">
        <f>COUNTIF(Table2[کد سیستم],Table8[[#This Row],[کد سیستم]])</f>
        <v>1</v>
      </c>
    </row>
    <row r="64" spans="1:9" x14ac:dyDescent="0.25">
      <c r="A64" s="1">
        <v>63</v>
      </c>
      <c r="B64" s="1" t="s">
        <v>1670</v>
      </c>
      <c r="C64" s="1" t="s">
        <v>1670</v>
      </c>
      <c r="D64" s="1" t="s">
        <v>3747</v>
      </c>
      <c r="E64" s="1" t="s">
        <v>193</v>
      </c>
      <c r="F64" s="1" t="str">
        <f>VLOOKUP(Table8[[#This Row],[نام کارشناس دفتر فنی]],Table1[],3,0)</f>
        <v>رئیس  آزمایشگاه</v>
      </c>
      <c r="G64" s="1" t="s">
        <v>1147</v>
      </c>
      <c r="H64" s="1" t="str">
        <f>VLOOKUP(Table8[[#This Row],[نام شخص کارشناس نظارت]],Table1[],3,0)</f>
        <v>کارشناس مکانیک نظارت (1)</v>
      </c>
      <c r="I64" s="1">
        <f>COUNTIF(Table2[کد سیستم],Table8[[#This Row],[کد سیستم]])</f>
        <v>1</v>
      </c>
    </row>
    <row r="65" spans="1:9" x14ac:dyDescent="0.25">
      <c r="A65" s="1">
        <v>64</v>
      </c>
      <c r="B65" s="1" t="s">
        <v>1672</v>
      </c>
      <c r="C65" s="1" t="s">
        <v>1672</v>
      </c>
      <c r="D65" s="1" t="s">
        <v>3747</v>
      </c>
      <c r="E65" s="1" t="s">
        <v>193</v>
      </c>
      <c r="F65" s="1" t="str">
        <f>VLOOKUP(Table8[[#This Row],[نام کارشناس دفتر فنی]],Table1[],3,0)</f>
        <v>رئیس  آزمایشگاه</v>
      </c>
      <c r="G65" s="1" t="s">
        <v>1147</v>
      </c>
      <c r="H65" s="1" t="str">
        <f>VLOOKUP(Table8[[#This Row],[نام شخص کارشناس نظارت]],Table1[],3,0)</f>
        <v>کارشناس مکانیک نظارت (1)</v>
      </c>
      <c r="I65" s="1">
        <f>COUNTIF(Table2[کد سیستم],Table8[[#This Row],[کد سیستم]])</f>
        <v>1</v>
      </c>
    </row>
    <row r="66" spans="1:9" x14ac:dyDescent="0.25">
      <c r="A66" s="1">
        <v>65</v>
      </c>
      <c r="B66" s="1" t="s">
        <v>1674</v>
      </c>
      <c r="C66" s="1" t="s">
        <v>1674</v>
      </c>
      <c r="D66" s="1" t="s">
        <v>3747</v>
      </c>
      <c r="E66" s="1" t="s">
        <v>193</v>
      </c>
      <c r="F66" s="1" t="str">
        <f>VLOOKUP(Table8[[#This Row],[نام کارشناس دفتر فنی]],Table1[],3,0)</f>
        <v>رئیس  آزمایشگاه</v>
      </c>
      <c r="G66" s="1" t="s">
        <v>1147</v>
      </c>
      <c r="H66" s="1" t="str">
        <f>VLOOKUP(Table8[[#This Row],[نام شخص کارشناس نظارت]],Table1[],3,0)</f>
        <v>کارشناس مکانیک نظارت (1)</v>
      </c>
      <c r="I66" s="1">
        <f>COUNTIF(Table2[کد سیستم],Table8[[#This Row],[کد سیستم]])</f>
        <v>1</v>
      </c>
    </row>
    <row r="67" spans="1:9" x14ac:dyDescent="0.25">
      <c r="A67" s="1">
        <v>66</v>
      </c>
      <c r="B67" s="1" t="s">
        <v>1676</v>
      </c>
      <c r="C67" s="1" t="s">
        <v>1676</v>
      </c>
      <c r="D67" s="1" t="s">
        <v>3747</v>
      </c>
      <c r="E67" s="1" t="s">
        <v>193</v>
      </c>
      <c r="F67" s="1" t="str">
        <f>VLOOKUP(Table8[[#This Row],[نام کارشناس دفتر فنی]],Table1[],3,0)</f>
        <v>رئیس  آزمایشگاه</v>
      </c>
      <c r="G67" s="1" t="s">
        <v>1147</v>
      </c>
      <c r="H67" s="1" t="str">
        <f>VLOOKUP(Table8[[#This Row],[نام شخص کارشناس نظارت]],Table1[],3,0)</f>
        <v>کارشناس مکانیک نظارت (1)</v>
      </c>
      <c r="I67" s="1">
        <f>COUNTIF(Table2[کد سیستم],Table8[[#This Row],[کد سیستم]])</f>
        <v>1</v>
      </c>
    </row>
    <row r="68" spans="1:9" x14ac:dyDescent="0.25">
      <c r="A68" s="1">
        <v>67</v>
      </c>
      <c r="B68" s="1" t="s">
        <v>1678</v>
      </c>
      <c r="C68" s="1" t="s">
        <v>1678</v>
      </c>
      <c r="D68" s="1" t="s">
        <v>3747</v>
      </c>
      <c r="E68" s="1" t="s">
        <v>193</v>
      </c>
      <c r="F68" s="1" t="str">
        <f>VLOOKUP(Table8[[#This Row],[نام کارشناس دفتر فنی]],Table1[],3,0)</f>
        <v>رئیس  آزمایشگاه</v>
      </c>
      <c r="G68" s="1" t="s">
        <v>1147</v>
      </c>
      <c r="H68" s="1" t="str">
        <f>VLOOKUP(Table8[[#This Row],[نام شخص کارشناس نظارت]],Table1[],3,0)</f>
        <v>کارشناس مکانیک نظارت (1)</v>
      </c>
      <c r="I68" s="1">
        <f>COUNTIF(Table2[کد سیستم],Table8[[#This Row],[کد سیستم]])</f>
        <v>1</v>
      </c>
    </row>
    <row r="69" spans="1:9" x14ac:dyDescent="0.25">
      <c r="A69" s="1">
        <v>68</v>
      </c>
      <c r="B69" s="1" t="s">
        <v>1680</v>
      </c>
      <c r="C69" s="1" t="s">
        <v>1680</v>
      </c>
      <c r="D69" s="1" t="s">
        <v>3747</v>
      </c>
      <c r="E69" s="1" t="s">
        <v>193</v>
      </c>
      <c r="F69" s="1" t="str">
        <f>VLOOKUP(Table8[[#This Row],[نام کارشناس دفتر فنی]],Table1[],3,0)</f>
        <v>رئیس  آزمایشگاه</v>
      </c>
      <c r="G69" s="1" t="s">
        <v>1147</v>
      </c>
      <c r="H69" s="1" t="str">
        <f>VLOOKUP(Table8[[#This Row],[نام شخص کارشناس نظارت]],Table1[],3,0)</f>
        <v>کارشناس مکانیک نظارت (1)</v>
      </c>
      <c r="I69" s="1">
        <f>COUNTIF(Table2[کد سیستم],Table8[[#This Row],[کد سیستم]])</f>
        <v>1</v>
      </c>
    </row>
    <row r="70" spans="1:9" x14ac:dyDescent="0.25">
      <c r="A70" s="1">
        <v>69</v>
      </c>
      <c r="B70" s="1" t="s">
        <v>1682</v>
      </c>
      <c r="C70" s="1" t="s">
        <v>1682</v>
      </c>
      <c r="D70" s="1" t="s">
        <v>3747</v>
      </c>
      <c r="E70" s="1" t="s">
        <v>193</v>
      </c>
      <c r="F70" s="1" t="str">
        <f>VLOOKUP(Table8[[#This Row],[نام کارشناس دفتر فنی]],Table1[],3,0)</f>
        <v>رئیس  آزمایشگاه</v>
      </c>
      <c r="G70" s="1" t="s">
        <v>1147</v>
      </c>
      <c r="H70" s="1" t="str">
        <f>VLOOKUP(Table8[[#This Row],[نام شخص کارشناس نظارت]],Table1[],3,0)</f>
        <v>کارشناس مکانیک نظارت (1)</v>
      </c>
      <c r="I70" s="1">
        <f>COUNTIF(Table2[کد سیستم],Table8[[#This Row],[کد سیستم]])</f>
        <v>1</v>
      </c>
    </row>
    <row r="71" spans="1:9" x14ac:dyDescent="0.25">
      <c r="A71" s="1">
        <v>70</v>
      </c>
      <c r="B71" s="1" t="s">
        <v>1684</v>
      </c>
      <c r="C71" s="1" t="s">
        <v>1684</v>
      </c>
      <c r="D71" s="1" t="s">
        <v>3747</v>
      </c>
      <c r="E71" s="1" t="s">
        <v>193</v>
      </c>
      <c r="F71" s="1" t="str">
        <f>VLOOKUP(Table8[[#This Row],[نام کارشناس دفتر فنی]],Table1[],3,0)</f>
        <v>رئیس  آزمایشگاه</v>
      </c>
      <c r="G71" s="1" t="s">
        <v>1147</v>
      </c>
      <c r="H71" s="1" t="str">
        <f>VLOOKUP(Table8[[#This Row],[نام شخص کارشناس نظارت]],Table1[],3,0)</f>
        <v>کارشناس مکانیک نظارت (1)</v>
      </c>
      <c r="I71" s="1">
        <f>COUNTIF(Table2[کد سیستم],Table8[[#This Row],[کد سیستم]])</f>
        <v>1</v>
      </c>
    </row>
    <row r="72" spans="1:9" x14ac:dyDescent="0.25">
      <c r="A72" s="1">
        <v>71</v>
      </c>
      <c r="B72" s="1" t="s">
        <v>1686</v>
      </c>
      <c r="C72" s="1" t="s">
        <v>1686</v>
      </c>
      <c r="D72" s="1" t="s">
        <v>3747</v>
      </c>
      <c r="E72" s="1" t="s">
        <v>193</v>
      </c>
      <c r="F72" s="1" t="str">
        <f>VLOOKUP(Table8[[#This Row],[نام کارشناس دفتر فنی]],Table1[],3,0)</f>
        <v>رئیس  آزمایشگاه</v>
      </c>
      <c r="G72" s="1" t="s">
        <v>1147</v>
      </c>
      <c r="H72" s="1" t="str">
        <f>VLOOKUP(Table8[[#This Row],[نام شخص کارشناس نظارت]],Table1[],3,0)</f>
        <v>کارشناس مکانیک نظارت (1)</v>
      </c>
      <c r="I72" s="1">
        <f>COUNTIF(Table2[کد سیستم],Table8[[#This Row],[کد سیستم]])</f>
        <v>1</v>
      </c>
    </row>
    <row r="73" spans="1:9" x14ac:dyDescent="0.25">
      <c r="A73" s="1">
        <v>72</v>
      </c>
      <c r="B73" s="1" t="s">
        <v>1688</v>
      </c>
      <c r="C73" s="1" t="s">
        <v>1688</v>
      </c>
      <c r="D73" s="1" t="s">
        <v>3747</v>
      </c>
      <c r="E73" s="1" t="s">
        <v>193</v>
      </c>
      <c r="F73" s="1" t="str">
        <f>VLOOKUP(Table8[[#This Row],[نام کارشناس دفتر فنی]],Table1[],3,0)</f>
        <v>رئیس  آزمایشگاه</v>
      </c>
      <c r="G73" s="1" t="s">
        <v>1147</v>
      </c>
      <c r="H73" s="1" t="str">
        <f>VLOOKUP(Table8[[#This Row],[نام شخص کارشناس نظارت]],Table1[],3,0)</f>
        <v>کارشناس مکانیک نظارت (1)</v>
      </c>
      <c r="I73" s="1">
        <f>COUNTIF(Table2[کد سیستم],Table8[[#This Row],[کد سیستم]])</f>
        <v>1</v>
      </c>
    </row>
    <row r="74" spans="1:9" x14ac:dyDescent="0.25">
      <c r="A74" s="1">
        <v>73</v>
      </c>
      <c r="B74" s="1" t="s">
        <v>1690</v>
      </c>
      <c r="C74" s="1" t="s">
        <v>1690</v>
      </c>
      <c r="D74" s="1" t="s">
        <v>3747</v>
      </c>
      <c r="E74" s="1" t="s">
        <v>193</v>
      </c>
      <c r="F74" s="1" t="str">
        <f>VLOOKUP(Table8[[#This Row],[نام کارشناس دفتر فنی]],Table1[],3,0)</f>
        <v>رئیس  آزمایشگاه</v>
      </c>
      <c r="G74" s="1" t="s">
        <v>1147</v>
      </c>
      <c r="H74" s="1" t="str">
        <f>VLOOKUP(Table8[[#This Row],[نام شخص کارشناس نظارت]],Table1[],3,0)</f>
        <v>کارشناس مکانیک نظارت (1)</v>
      </c>
      <c r="I74" s="1">
        <f>COUNTIF(Table2[کد سیستم],Table8[[#This Row],[کد سیستم]])</f>
        <v>1</v>
      </c>
    </row>
    <row r="75" spans="1:9" x14ac:dyDescent="0.25">
      <c r="A75" s="1">
        <v>74</v>
      </c>
      <c r="B75" s="1" t="s">
        <v>1692</v>
      </c>
      <c r="C75" s="1" t="s">
        <v>1692</v>
      </c>
      <c r="D75" s="1" t="s">
        <v>3747</v>
      </c>
      <c r="E75" s="1" t="s">
        <v>193</v>
      </c>
      <c r="F75" s="1" t="str">
        <f>VLOOKUP(Table8[[#This Row],[نام کارشناس دفتر فنی]],Table1[],3,0)</f>
        <v>رئیس  آزمایشگاه</v>
      </c>
      <c r="G75" s="1" t="s">
        <v>1147</v>
      </c>
      <c r="H75" s="1" t="str">
        <f>VLOOKUP(Table8[[#This Row],[نام شخص کارشناس نظارت]],Table1[],3,0)</f>
        <v>کارشناس مکانیک نظارت (1)</v>
      </c>
      <c r="I75" s="1">
        <f>COUNTIF(Table2[کد سیستم],Table8[[#This Row],[کد سیستم]])</f>
        <v>1</v>
      </c>
    </row>
    <row r="76" spans="1:9" x14ac:dyDescent="0.25">
      <c r="A76" s="1">
        <v>75</v>
      </c>
      <c r="B76" s="1" t="s">
        <v>1694</v>
      </c>
      <c r="C76" s="1" t="s">
        <v>1694</v>
      </c>
      <c r="D76" s="1" t="s">
        <v>3747</v>
      </c>
      <c r="E76" s="1" t="s">
        <v>193</v>
      </c>
      <c r="F76" s="1" t="str">
        <f>VLOOKUP(Table8[[#This Row],[نام کارشناس دفتر فنی]],Table1[],3,0)</f>
        <v>رئیس  آزمایشگاه</v>
      </c>
      <c r="G76" s="1" t="s">
        <v>1147</v>
      </c>
      <c r="H76" s="1" t="str">
        <f>VLOOKUP(Table8[[#This Row],[نام شخص کارشناس نظارت]],Table1[],3,0)</f>
        <v>کارشناس مکانیک نظارت (1)</v>
      </c>
      <c r="I76" s="1">
        <f>COUNTIF(Table2[کد سیستم],Table8[[#This Row],[کد سیستم]])</f>
        <v>1</v>
      </c>
    </row>
    <row r="77" spans="1:9" x14ac:dyDescent="0.25">
      <c r="A77" s="1">
        <v>76</v>
      </c>
      <c r="B77" s="1" t="s">
        <v>1696</v>
      </c>
      <c r="C77" s="1" t="s">
        <v>1696</v>
      </c>
      <c r="D77" s="1" t="s">
        <v>3747</v>
      </c>
      <c r="E77" s="1" t="s">
        <v>193</v>
      </c>
      <c r="F77" s="1" t="str">
        <f>VLOOKUP(Table8[[#This Row],[نام کارشناس دفتر فنی]],Table1[],3,0)</f>
        <v>رئیس  آزمایشگاه</v>
      </c>
      <c r="G77" s="1" t="s">
        <v>1147</v>
      </c>
      <c r="H77" s="1" t="str">
        <f>VLOOKUP(Table8[[#This Row],[نام شخص کارشناس نظارت]],Table1[],3,0)</f>
        <v>کارشناس مکانیک نظارت (1)</v>
      </c>
      <c r="I77" s="1">
        <f>COUNTIF(Table2[کد سیستم],Table8[[#This Row],[کد سیستم]])</f>
        <v>1</v>
      </c>
    </row>
    <row r="78" spans="1:9" x14ac:dyDescent="0.25">
      <c r="A78" s="1">
        <v>77</v>
      </c>
      <c r="B78" s="1" t="s">
        <v>1698</v>
      </c>
      <c r="C78" s="1" t="s">
        <v>1698</v>
      </c>
      <c r="D78" s="1" t="s">
        <v>3747</v>
      </c>
      <c r="E78" s="1" t="s">
        <v>193</v>
      </c>
      <c r="F78" s="1" t="str">
        <f>VLOOKUP(Table8[[#This Row],[نام کارشناس دفتر فنی]],Table1[],3,0)</f>
        <v>رئیس  آزمایشگاه</v>
      </c>
      <c r="G78" s="1" t="s">
        <v>1147</v>
      </c>
      <c r="H78" s="1" t="str">
        <f>VLOOKUP(Table8[[#This Row],[نام شخص کارشناس نظارت]],Table1[],3,0)</f>
        <v>کارشناس مکانیک نظارت (1)</v>
      </c>
      <c r="I78" s="1">
        <f>COUNTIF(Table2[کد سیستم],Table8[[#This Row],[کد سیستم]])</f>
        <v>1</v>
      </c>
    </row>
    <row r="79" spans="1:9" x14ac:dyDescent="0.25">
      <c r="A79" s="1">
        <v>78</v>
      </c>
      <c r="B79" s="1" t="s">
        <v>1700</v>
      </c>
      <c r="C79" s="1" t="s">
        <v>1700</v>
      </c>
      <c r="D79" s="1" t="s">
        <v>3747</v>
      </c>
      <c r="E79" s="1" t="s">
        <v>193</v>
      </c>
      <c r="F79" s="1" t="str">
        <f>VLOOKUP(Table8[[#This Row],[نام کارشناس دفتر فنی]],Table1[],3,0)</f>
        <v>رئیس  آزمایشگاه</v>
      </c>
      <c r="G79" s="1" t="s">
        <v>1147</v>
      </c>
      <c r="H79" s="1" t="str">
        <f>VLOOKUP(Table8[[#This Row],[نام شخص کارشناس نظارت]],Table1[],3,0)</f>
        <v>کارشناس مکانیک نظارت (1)</v>
      </c>
      <c r="I79" s="1">
        <f>COUNTIF(Table2[کد سیستم],Table8[[#This Row],[کد سیستم]])</f>
        <v>1</v>
      </c>
    </row>
    <row r="80" spans="1:9" x14ac:dyDescent="0.25">
      <c r="A80" s="1">
        <v>79</v>
      </c>
      <c r="B80" s="1" t="s">
        <v>1702</v>
      </c>
      <c r="C80" s="1" t="s">
        <v>1702</v>
      </c>
      <c r="D80" s="1" t="s">
        <v>3747</v>
      </c>
      <c r="E80" s="1" t="s">
        <v>193</v>
      </c>
      <c r="F80" s="1" t="str">
        <f>VLOOKUP(Table8[[#This Row],[نام کارشناس دفتر فنی]],Table1[],3,0)</f>
        <v>رئیس  آزمایشگاه</v>
      </c>
      <c r="G80" s="1" t="s">
        <v>1147</v>
      </c>
      <c r="H80" s="1" t="str">
        <f>VLOOKUP(Table8[[#This Row],[نام شخص کارشناس نظارت]],Table1[],3,0)</f>
        <v>کارشناس مکانیک نظارت (1)</v>
      </c>
      <c r="I80" s="1">
        <f>COUNTIF(Table2[کد سیستم],Table8[[#This Row],[کد سیستم]])</f>
        <v>1</v>
      </c>
    </row>
    <row r="81" spans="1:9" x14ac:dyDescent="0.25">
      <c r="A81" s="1">
        <v>80</v>
      </c>
      <c r="B81" s="1" t="s">
        <v>1704</v>
      </c>
      <c r="C81" s="1" t="s">
        <v>1704</v>
      </c>
      <c r="D81" s="1" t="s">
        <v>3747</v>
      </c>
      <c r="E81" s="1" t="s">
        <v>193</v>
      </c>
      <c r="F81" s="1" t="str">
        <f>VLOOKUP(Table8[[#This Row],[نام کارشناس دفتر فنی]],Table1[],3,0)</f>
        <v>رئیس  آزمایشگاه</v>
      </c>
      <c r="G81" s="1" t="s">
        <v>1147</v>
      </c>
      <c r="H81" s="1" t="str">
        <f>VLOOKUP(Table8[[#This Row],[نام شخص کارشناس نظارت]],Table1[],3,0)</f>
        <v>کارشناس مکانیک نظارت (1)</v>
      </c>
      <c r="I81" s="1">
        <f>COUNTIF(Table2[کد سیستم],Table8[[#This Row],[کد سیستم]])</f>
        <v>1</v>
      </c>
    </row>
    <row r="82" spans="1:9" x14ac:dyDescent="0.25">
      <c r="A82" s="1">
        <v>81</v>
      </c>
      <c r="B82" s="1" t="s">
        <v>1706</v>
      </c>
      <c r="C82" s="1" t="s">
        <v>1706</v>
      </c>
      <c r="D82" s="1" t="s">
        <v>3747</v>
      </c>
      <c r="E82" s="1" t="s">
        <v>193</v>
      </c>
      <c r="F82" s="1" t="str">
        <f>VLOOKUP(Table8[[#This Row],[نام کارشناس دفتر فنی]],Table1[],3,0)</f>
        <v>رئیس  آزمایشگاه</v>
      </c>
      <c r="G82" s="1" t="s">
        <v>1147</v>
      </c>
      <c r="H82" s="1" t="str">
        <f>VLOOKUP(Table8[[#This Row],[نام شخص کارشناس نظارت]],Table1[],3,0)</f>
        <v>کارشناس مکانیک نظارت (1)</v>
      </c>
      <c r="I82" s="1">
        <f>COUNTIF(Table2[کد سیستم],Table8[[#This Row],[کد سیستم]])</f>
        <v>1</v>
      </c>
    </row>
    <row r="83" spans="1:9" x14ac:dyDescent="0.25">
      <c r="A83" s="1">
        <v>82</v>
      </c>
      <c r="B83" s="1" t="s">
        <v>1708</v>
      </c>
      <c r="C83" s="1" t="s">
        <v>1708</v>
      </c>
      <c r="D83" s="1" t="s">
        <v>3747</v>
      </c>
      <c r="E83" s="1" t="s">
        <v>193</v>
      </c>
      <c r="F83" s="1" t="str">
        <f>VLOOKUP(Table8[[#This Row],[نام کارشناس دفتر فنی]],Table1[],3,0)</f>
        <v>رئیس  آزمایشگاه</v>
      </c>
      <c r="G83" s="1" t="s">
        <v>1147</v>
      </c>
      <c r="H83" s="1" t="str">
        <f>VLOOKUP(Table8[[#This Row],[نام شخص کارشناس نظارت]],Table1[],3,0)</f>
        <v>کارشناس مکانیک نظارت (1)</v>
      </c>
      <c r="I83" s="1">
        <f>COUNTIF(Table2[کد سیستم],Table8[[#This Row],[کد سیستم]])</f>
        <v>1</v>
      </c>
    </row>
    <row r="84" spans="1:9" x14ac:dyDescent="0.25">
      <c r="A84" s="1">
        <v>83</v>
      </c>
      <c r="B84" s="1" t="s">
        <v>1710</v>
      </c>
      <c r="C84" s="1" t="s">
        <v>1710</v>
      </c>
      <c r="D84" s="1" t="s">
        <v>3747</v>
      </c>
      <c r="E84" s="1" t="s">
        <v>193</v>
      </c>
      <c r="F84" s="1" t="str">
        <f>VLOOKUP(Table8[[#This Row],[نام کارشناس دفتر فنی]],Table1[],3,0)</f>
        <v>رئیس  آزمایشگاه</v>
      </c>
      <c r="G84" s="1" t="s">
        <v>1147</v>
      </c>
      <c r="H84" s="1" t="str">
        <f>VLOOKUP(Table8[[#This Row],[نام شخص کارشناس نظارت]],Table1[],3,0)</f>
        <v>کارشناس مکانیک نظارت (1)</v>
      </c>
      <c r="I84" s="1">
        <f>COUNTIF(Table2[کد سیستم],Table8[[#This Row],[کد سیستم]])</f>
        <v>1</v>
      </c>
    </row>
    <row r="85" spans="1:9" x14ac:dyDescent="0.25">
      <c r="A85" s="1">
        <v>84</v>
      </c>
      <c r="B85" s="1" t="s">
        <v>1712</v>
      </c>
      <c r="C85" s="1" t="s">
        <v>1712</v>
      </c>
      <c r="D85" s="1" t="s">
        <v>3747</v>
      </c>
      <c r="E85" s="1" t="s">
        <v>193</v>
      </c>
      <c r="F85" s="1" t="str">
        <f>VLOOKUP(Table8[[#This Row],[نام کارشناس دفتر فنی]],Table1[],3,0)</f>
        <v>رئیس  آزمایشگاه</v>
      </c>
      <c r="G85" s="1" t="s">
        <v>1147</v>
      </c>
      <c r="H85" s="1" t="str">
        <f>VLOOKUP(Table8[[#This Row],[نام شخص کارشناس نظارت]],Table1[],3,0)</f>
        <v>کارشناس مکانیک نظارت (1)</v>
      </c>
      <c r="I85" s="1">
        <f>COUNTIF(Table2[کد سیستم],Table8[[#This Row],[کد سیستم]])</f>
        <v>1</v>
      </c>
    </row>
    <row r="86" spans="1:9" x14ac:dyDescent="0.25">
      <c r="A86" s="1">
        <v>85</v>
      </c>
      <c r="B86" s="1" t="s">
        <v>1714</v>
      </c>
      <c r="C86" s="1" t="s">
        <v>1714</v>
      </c>
      <c r="D86" s="1" t="s">
        <v>3747</v>
      </c>
      <c r="E86" s="1" t="s">
        <v>193</v>
      </c>
      <c r="F86" s="1" t="str">
        <f>VLOOKUP(Table8[[#This Row],[نام کارشناس دفتر فنی]],Table1[],3,0)</f>
        <v>رئیس  آزمایشگاه</v>
      </c>
      <c r="G86" s="1" t="s">
        <v>1147</v>
      </c>
      <c r="H86" s="1" t="str">
        <f>VLOOKUP(Table8[[#This Row],[نام شخص کارشناس نظارت]],Table1[],3,0)</f>
        <v>کارشناس مکانیک نظارت (1)</v>
      </c>
      <c r="I86" s="1">
        <f>COUNTIF(Table2[کد سیستم],Table8[[#This Row],[کد سیستم]])</f>
        <v>1</v>
      </c>
    </row>
    <row r="87" spans="1:9" x14ac:dyDescent="0.25">
      <c r="A87" s="1">
        <v>86</v>
      </c>
      <c r="B87" s="1" t="s">
        <v>1716</v>
      </c>
      <c r="C87" s="1" t="s">
        <v>1716</v>
      </c>
      <c r="D87" s="1" t="s">
        <v>3747</v>
      </c>
      <c r="E87" s="1" t="s">
        <v>193</v>
      </c>
      <c r="F87" s="1" t="str">
        <f>VLOOKUP(Table8[[#This Row],[نام کارشناس دفتر فنی]],Table1[],3,0)</f>
        <v>رئیس  آزمایشگاه</v>
      </c>
      <c r="G87" s="1" t="s">
        <v>1147</v>
      </c>
      <c r="H87" s="1" t="str">
        <f>VLOOKUP(Table8[[#This Row],[نام شخص کارشناس نظارت]],Table1[],3,0)</f>
        <v>کارشناس مکانیک نظارت (1)</v>
      </c>
      <c r="I87" s="1">
        <f>COUNTIF(Table2[کد سیستم],Table8[[#This Row],[کد سیستم]])</f>
        <v>1</v>
      </c>
    </row>
    <row r="88" spans="1:9" x14ac:dyDescent="0.25">
      <c r="A88" s="1">
        <v>87</v>
      </c>
      <c r="B88" s="1" t="s">
        <v>1718</v>
      </c>
      <c r="C88" s="1" t="s">
        <v>1718</v>
      </c>
      <c r="D88" s="1" t="s">
        <v>3747</v>
      </c>
      <c r="E88" s="1" t="s">
        <v>193</v>
      </c>
      <c r="F88" s="1" t="str">
        <f>VLOOKUP(Table8[[#This Row],[نام کارشناس دفتر فنی]],Table1[],3,0)</f>
        <v>رئیس  آزمایشگاه</v>
      </c>
      <c r="G88" s="1" t="s">
        <v>1147</v>
      </c>
      <c r="H88" s="1" t="str">
        <f>VLOOKUP(Table8[[#This Row],[نام شخص کارشناس نظارت]],Table1[],3,0)</f>
        <v>کارشناس مکانیک نظارت (1)</v>
      </c>
      <c r="I88" s="1">
        <f>COUNTIF(Table2[کد سیستم],Table8[[#This Row],[کد سیستم]])</f>
        <v>1</v>
      </c>
    </row>
    <row r="89" spans="1:9" x14ac:dyDescent="0.25">
      <c r="A89" s="1">
        <v>88</v>
      </c>
      <c r="B89" s="1" t="s">
        <v>1720</v>
      </c>
      <c r="C89" s="1" t="s">
        <v>1720</v>
      </c>
      <c r="D89" s="1" t="s">
        <v>3747</v>
      </c>
      <c r="E89" s="1" t="s">
        <v>193</v>
      </c>
      <c r="F89" s="1" t="str">
        <f>VLOOKUP(Table8[[#This Row],[نام کارشناس دفتر فنی]],Table1[],3,0)</f>
        <v>رئیس  آزمایشگاه</v>
      </c>
      <c r="G89" s="1" t="s">
        <v>1147</v>
      </c>
      <c r="H89" s="1" t="str">
        <f>VLOOKUP(Table8[[#This Row],[نام شخص کارشناس نظارت]],Table1[],3,0)</f>
        <v>کارشناس مکانیک نظارت (1)</v>
      </c>
      <c r="I89" s="1">
        <f>COUNTIF(Table2[کد سیستم],Table8[[#This Row],[کد سیستم]])</f>
        <v>1</v>
      </c>
    </row>
    <row r="90" spans="1:9" x14ac:dyDescent="0.25">
      <c r="A90" s="1">
        <v>89</v>
      </c>
      <c r="B90" s="1" t="s">
        <v>1722</v>
      </c>
      <c r="C90" s="1" t="s">
        <v>1722</v>
      </c>
      <c r="D90" s="1" t="s">
        <v>3747</v>
      </c>
      <c r="E90" s="1" t="s">
        <v>193</v>
      </c>
      <c r="F90" s="1" t="str">
        <f>VLOOKUP(Table8[[#This Row],[نام کارشناس دفتر فنی]],Table1[],3,0)</f>
        <v>رئیس  آزمایشگاه</v>
      </c>
      <c r="G90" s="1" t="s">
        <v>1147</v>
      </c>
      <c r="H90" s="1" t="str">
        <f>VLOOKUP(Table8[[#This Row],[نام شخص کارشناس نظارت]],Table1[],3,0)</f>
        <v>کارشناس مکانیک نظارت (1)</v>
      </c>
      <c r="I90" s="1">
        <f>COUNTIF(Table2[کد سیستم],Table8[[#This Row],[کد سیستم]])</f>
        <v>1</v>
      </c>
    </row>
    <row r="91" spans="1:9" x14ac:dyDescent="0.25">
      <c r="A91" s="1">
        <v>90</v>
      </c>
      <c r="B91" s="1" t="s">
        <v>1724</v>
      </c>
      <c r="C91" s="1" t="s">
        <v>1724</v>
      </c>
      <c r="D91" s="1" t="s">
        <v>3747</v>
      </c>
      <c r="E91" s="1" t="s">
        <v>193</v>
      </c>
      <c r="F91" s="1" t="str">
        <f>VLOOKUP(Table8[[#This Row],[نام کارشناس دفتر فنی]],Table1[],3,0)</f>
        <v>رئیس  آزمایشگاه</v>
      </c>
      <c r="G91" s="1" t="s">
        <v>1147</v>
      </c>
      <c r="H91" s="1" t="str">
        <f>VLOOKUP(Table8[[#This Row],[نام شخص کارشناس نظارت]],Table1[],3,0)</f>
        <v>کارشناس مکانیک نظارت (1)</v>
      </c>
      <c r="I91" s="1">
        <f>COUNTIF(Table2[کد سیستم],Table8[[#This Row],[کد سیستم]])</f>
        <v>1</v>
      </c>
    </row>
    <row r="92" spans="1:9" x14ac:dyDescent="0.25">
      <c r="A92" s="1">
        <v>91</v>
      </c>
      <c r="B92" s="1" t="s">
        <v>1726</v>
      </c>
      <c r="C92" s="1" t="s">
        <v>1726</v>
      </c>
      <c r="D92" s="1" t="s">
        <v>3747</v>
      </c>
      <c r="E92" s="1" t="s">
        <v>193</v>
      </c>
      <c r="F92" s="1" t="str">
        <f>VLOOKUP(Table8[[#This Row],[نام کارشناس دفتر فنی]],Table1[],3,0)</f>
        <v>رئیس  آزمایشگاه</v>
      </c>
      <c r="G92" s="1" t="s">
        <v>1147</v>
      </c>
      <c r="H92" s="1" t="str">
        <f>VLOOKUP(Table8[[#This Row],[نام شخص کارشناس نظارت]],Table1[],3,0)</f>
        <v>کارشناس مکانیک نظارت (1)</v>
      </c>
      <c r="I92" s="1">
        <f>COUNTIF(Table2[کد سیستم],Table8[[#This Row],[کد سیستم]])</f>
        <v>1</v>
      </c>
    </row>
    <row r="93" spans="1:9" x14ac:dyDescent="0.25">
      <c r="A93" s="1">
        <v>92</v>
      </c>
      <c r="B93" s="1" t="s">
        <v>1728</v>
      </c>
      <c r="C93" s="1" t="s">
        <v>1728</v>
      </c>
      <c r="D93" s="1" t="s">
        <v>3747</v>
      </c>
      <c r="E93" s="1" t="s">
        <v>193</v>
      </c>
      <c r="F93" s="1" t="str">
        <f>VLOOKUP(Table8[[#This Row],[نام کارشناس دفتر فنی]],Table1[],3,0)</f>
        <v>رئیس  آزمایشگاه</v>
      </c>
      <c r="G93" s="1" t="s">
        <v>1147</v>
      </c>
      <c r="H93" s="1" t="str">
        <f>VLOOKUP(Table8[[#This Row],[نام شخص کارشناس نظارت]],Table1[],3,0)</f>
        <v>کارشناس مکانیک نظارت (1)</v>
      </c>
      <c r="I93" s="1">
        <f>COUNTIF(Table2[کد سیستم],Table8[[#This Row],[کد سیستم]])</f>
        <v>1</v>
      </c>
    </row>
    <row r="94" spans="1:9" x14ac:dyDescent="0.25">
      <c r="A94" s="1">
        <v>93</v>
      </c>
      <c r="B94" s="1" t="s">
        <v>1730</v>
      </c>
      <c r="C94" s="1" t="s">
        <v>1730</v>
      </c>
      <c r="D94" s="1" t="s">
        <v>3747</v>
      </c>
      <c r="E94" s="1" t="s">
        <v>193</v>
      </c>
      <c r="F94" s="1" t="str">
        <f>VLOOKUP(Table8[[#This Row],[نام کارشناس دفتر فنی]],Table1[],3,0)</f>
        <v>رئیس  آزمایشگاه</v>
      </c>
      <c r="G94" s="1" t="s">
        <v>1147</v>
      </c>
      <c r="H94" s="1" t="str">
        <f>VLOOKUP(Table8[[#This Row],[نام شخص کارشناس نظارت]],Table1[],3,0)</f>
        <v>کارشناس مکانیک نظارت (1)</v>
      </c>
      <c r="I94" s="1">
        <f>COUNTIF(Table2[کد سیستم],Table8[[#This Row],[کد سیستم]])</f>
        <v>1</v>
      </c>
    </row>
    <row r="95" spans="1:9" x14ac:dyDescent="0.25">
      <c r="A95" s="1">
        <v>94</v>
      </c>
      <c r="B95" s="1" t="s">
        <v>1732</v>
      </c>
      <c r="C95" s="1" t="s">
        <v>1732</v>
      </c>
      <c r="D95" s="1" t="s">
        <v>3747</v>
      </c>
      <c r="E95" s="1" t="s">
        <v>193</v>
      </c>
      <c r="F95" s="1" t="str">
        <f>VLOOKUP(Table8[[#This Row],[نام کارشناس دفتر فنی]],Table1[],3,0)</f>
        <v>رئیس  آزمایشگاه</v>
      </c>
      <c r="G95" s="1" t="s">
        <v>1147</v>
      </c>
      <c r="H95" s="1" t="str">
        <f>VLOOKUP(Table8[[#This Row],[نام شخص کارشناس نظارت]],Table1[],3,0)</f>
        <v>کارشناس مکانیک نظارت (1)</v>
      </c>
      <c r="I95" s="1">
        <f>COUNTIF(Table2[کد سیستم],Table8[[#This Row],[کد سیستم]])</f>
        <v>1</v>
      </c>
    </row>
    <row r="96" spans="1:9" x14ac:dyDescent="0.25">
      <c r="A96" s="1">
        <v>95</v>
      </c>
      <c r="B96" s="1" t="s">
        <v>1734</v>
      </c>
      <c r="C96" s="1" t="s">
        <v>1734</v>
      </c>
      <c r="D96" s="1" t="s">
        <v>3747</v>
      </c>
      <c r="E96" s="1" t="s">
        <v>193</v>
      </c>
      <c r="F96" s="1" t="str">
        <f>VLOOKUP(Table8[[#This Row],[نام کارشناس دفتر فنی]],Table1[],3,0)</f>
        <v>رئیس  آزمایشگاه</v>
      </c>
      <c r="G96" s="1" t="s">
        <v>1147</v>
      </c>
      <c r="H96" s="1" t="str">
        <f>VLOOKUP(Table8[[#This Row],[نام شخص کارشناس نظارت]],Table1[],3,0)</f>
        <v>کارشناس مکانیک نظارت (1)</v>
      </c>
      <c r="I96" s="1">
        <f>COUNTIF(Table2[کد سیستم],Table8[[#This Row],[کد سیستم]])</f>
        <v>1</v>
      </c>
    </row>
    <row r="97" spans="1:9" x14ac:dyDescent="0.25">
      <c r="A97" s="1">
        <v>96</v>
      </c>
      <c r="B97" s="1" t="s">
        <v>1736</v>
      </c>
      <c r="C97" s="1" t="s">
        <v>1736</v>
      </c>
      <c r="D97" s="1" t="s">
        <v>3747</v>
      </c>
      <c r="E97" s="1" t="s">
        <v>193</v>
      </c>
      <c r="F97" s="1" t="str">
        <f>VLOOKUP(Table8[[#This Row],[نام کارشناس دفتر فنی]],Table1[],3,0)</f>
        <v>رئیس  آزمایشگاه</v>
      </c>
      <c r="G97" s="1" t="s">
        <v>1147</v>
      </c>
      <c r="H97" s="1" t="str">
        <f>VLOOKUP(Table8[[#This Row],[نام شخص کارشناس نظارت]],Table1[],3,0)</f>
        <v>کارشناس مکانیک نظارت (1)</v>
      </c>
      <c r="I97" s="1">
        <f>COUNTIF(Table2[کد سیستم],Table8[[#This Row],[کد سیستم]])</f>
        <v>1</v>
      </c>
    </row>
    <row r="98" spans="1:9" x14ac:dyDescent="0.25">
      <c r="A98" s="1">
        <v>97</v>
      </c>
      <c r="B98" s="1" t="s">
        <v>1738</v>
      </c>
      <c r="C98" s="1" t="s">
        <v>1738</v>
      </c>
      <c r="D98" s="1" t="s">
        <v>3747</v>
      </c>
      <c r="E98" s="1" t="s">
        <v>193</v>
      </c>
      <c r="F98" s="1" t="str">
        <f>VLOOKUP(Table8[[#This Row],[نام کارشناس دفتر فنی]],Table1[],3,0)</f>
        <v>رئیس  آزمایشگاه</v>
      </c>
      <c r="G98" s="1" t="s">
        <v>1147</v>
      </c>
      <c r="H98" s="1" t="str">
        <f>VLOOKUP(Table8[[#This Row],[نام شخص کارشناس نظارت]],Table1[],3,0)</f>
        <v>کارشناس مکانیک نظارت (1)</v>
      </c>
      <c r="I98" s="1">
        <f>COUNTIF(Table2[کد سیستم],Table8[[#This Row],[کد سیستم]])</f>
        <v>1</v>
      </c>
    </row>
    <row r="99" spans="1:9" x14ac:dyDescent="0.25">
      <c r="A99" s="1">
        <v>98</v>
      </c>
      <c r="B99" s="1" t="s">
        <v>1740</v>
      </c>
      <c r="C99" s="1" t="s">
        <v>1740</v>
      </c>
      <c r="D99" s="1" t="s">
        <v>3747</v>
      </c>
      <c r="E99" s="1" t="s">
        <v>193</v>
      </c>
      <c r="F99" s="1" t="str">
        <f>VLOOKUP(Table8[[#This Row],[نام کارشناس دفتر فنی]],Table1[],3,0)</f>
        <v>رئیس  آزمایشگاه</v>
      </c>
      <c r="G99" s="1" t="s">
        <v>1147</v>
      </c>
      <c r="H99" s="1" t="str">
        <f>VLOOKUP(Table8[[#This Row],[نام شخص کارشناس نظارت]],Table1[],3,0)</f>
        <v>کارشناس مکانیک نظارت (1)</v>
      </c>
      <c r="I99" s="1">
        <f>COUNTIF(Table2[کد سیستم],Table8[[#This Row],[کد سیستم]])</f>
        <v>1</v>
      </c>
    </row>
    <row r="100" spans="1:9" x14ac:dyDescent="0.25">
      <c r="A100" s="1">
        <v>99</v>
      </c>
      <c r="B100" s="1" t="s">
        <v>1742</v>
      </c>
      <c r="C100" s="1" t="s">
        <v>1742</v>
      </c>
      <c r="D100" s="1" t="s">
        <v>3747</v>
      </c>
      <c r="E100" s="1" t="s">
        <v>193</v>
      </c>
      <c r="F100" s="1" t="str">
        <f>VLOOKUP(Table8[[#This Row],[نام کارشناس دفتر فنی]],Table1[],3,0)</f>
        <v>رئیس  آزمایشگاه</v>
      </c>
      <c r="G100" s="1" t="s">
        <v>1147</v>
      </c>
      <c r="H100" s="1" t="str">
        <f>VLOOKUP(Table8[[#This Row],[نام شخص کارشناس نظارت]],Table1[],3,0)</f>
        <v>کارشناس مکانیک نظارت (1)</v>
      </c>
      <c r="I100" s="1">
        <f>COUNTIF(Table2[کد سیستم],Table8[[#This Row],[کد سیستم]])</f>
        <v>1</v>
      </c>
    </row>
    <row r="101" spans="1:9" x14ac:dyDescent="0.25">
      <c r="A101" s="1">
        <v>100</v>
      </c>
      <c r="B101" s="1" t="s">
        <v>1744</v>
      </c>
      <c r="C101" s="1" t="s">
        <v>1744</v>
      </c>
      <c r="D101" s="1" t="s">
        <v>3747</v>
      </c>
      <c r="E101" s="1" t="s">
        <v>193</v>
      </c>
      <c r="F101" s="1" t="str">
        <f>VLOOKUP(Table8[[#This Row],[نام کارشناس دفتر فنی]],Table1[],3,0)</f>
        <v>رئیس  آزمایشگاه</v>
      </c>
      <c r="G101" s="1" t="s">
        <v>1147</v>
      </c>
      <c r="H101" s="1" t="str">
        <f>VLOOKUP(Table8[[#This Row],[نام شخص کارشناس نظارت]],Table1[],3,0)</f>
        <v>کارشناس مکانیک نظارت (1)</v>
      </c>
      <c r="I101" s="1">
        <f>COUNTIF(Table2[کد سیستم],Table8[[#This Row],[کد سیستم]])</f>
        <v>1</v>
      </c>
    </row>
    <row r="102" spans="1:9" x14ac:dyDescent="0.25">
      <c r="A102" s="1">
        <v>101</v>
      </c>
      <c r="B102" s="1" t="s">
        <v>1746</v>
      </c>
      <c r="C102" s="1" t="s">
        <v>1746</v>
      </c>
      <c r="D102" s="1" t="s">
        <v>3747</v>
      </c>
      <c r="E102" s="1" t="s">
        <v>193</v>
      </c>
      <c r="F102" s="1" t="str">
        <f>VLOOKUP(Table8[[#This Row],[نام کارشناس دفتر فنی]],Table1[],3,0)</f>
        <v>رئیس  آزمایشگاه</v>
      </c>
      <c r="G102" s="1" t="s">
        <v>1147</v>
      </c>
      <c r="H102" s="1" t="str">
        <f>VLOOKUP(Table8[[#This Row],[نام شخص کارشناس نظارت]],Table1[],3,0)</f>
        <v>کارشناس مکانیک نظارت (1)</v>
      </c>
      <c r="I102" s="1">
        <f>COUNTIF(Table2[کد سیستم],Table8[[#This Row],[کد سیستم]])</f>
        <v>1</v>
      </c>
    </row>
    <row r="103" spans="1:9" x14ac:dyDescent="0.25">
      <c r="A103" s="1">
        <v>102</v>
      </c>
      <c r="B103" s="1" t="s">
        <v>1748</v>
      </c>
      <c r="C103" s="1" t="s">
        <v>1748</v>
      </c>
      <c r="D103" s="1" t="s">
        <v>3747</v>
      </c>
      <c r="E103" s="1" t="s">
        <v>193</v>
      </c>
      <c r="F103" s="1" t="str">
        <f>VLOOKUP(Table8[[#This Row],[نام کارشناس دفتر فنی]],Table1[],3,0)</f>
        <v>رئیس  آزمایشگاه</v>
      </c>
      <c r="G103" s="1" t="s">
        <v>1147</v>
      </c>
      <c r="H103" s="1" t="str">
        <f>VLOOKUP(Table8[[#This Row],[نام شخص کارشناس نظارت]],Table1[],3,0)</f>
        <v>کارشناس مکانیک نظارت (1)</v>
      </c>
      <c r="I103" s="1">
        <f>COUNTIF(Table2[کد سیستم],Table8[[#This Row],[کد سیستم]])</f>
        <v>1</v>
      </c>
    </row>
    <row r="104" spans="1:9" x14ac:dyDescent="0.25">
      <c r="A104" s="1">
        <v>103</v>
      </c>
      <c r="B104" s="1" t="s">
        <v>1750</v>
      </c>
      <c r="C104" s="1" t="s">
        <v>1750</v>
      </c>
      <c r="D104" s="1" t="s">
        <v>3747</v>
      </c>
      <c r="E104" s="1" t="s">
        <v>193</v>
      </c>
      <c r="F104" s="1" t="str">
        <f>VLOOKUP(Table8[[#This Row],[نام کارشناس دفتر فنی]],Table1[],3,0)</f>
        <v>رئیس  آزمایشگاه</v>
      </c>
      <c r="G104" s="1" t="s">
        <v>1147</v>
      </c>
      <c r="H104" s="1" t="str">
        <f>VLOOKUP(Table8[[#This Row],[نام شخص کارشناس نظارت]],Table1[],3,0)</f>
        <v>کارشناس مکانیک نظارت (1)</v>
      </c>
      <c r="I104" s="1">
        <f>COUNTIF(Table2[کد سیستم],Table8[[#This Row],[کد سیستم]])</f>
        <v>1</v>
      </c>
    </row>
    <row r="105" spans="1:9" x14ac:dyDescent="0.25">
      <c r="A105" s="1">
        <v>104</v>
      </c>
      <c r="B105" s="1" t="s">
        <v>1752</v>
      </c>
      <c r="C105" s="1" t="s">
        <v>1752</v>
      </c>
      <c r="D105" s="1" t="s">
        <v>3747</v>
      </c>
      <c r="E105" s="1" t="s">
        <v>193</v>
      </c>
      <c r="F105" s="1" t="str">
        <f>VLOOKUP(Table8[[#This Row],[نام کارشناس دفتر فنی]],Table1[],3,0)</f>
        <v>رئیس  آزمایشگاه</v>
      </c>
      <c r="G105" s="1" t="s">
        <v>1147</v>
      </c>
      <c r="H105" s="1" t="str">
        <f>VLOOKUP(Table8[[#This Row],[نام شخص کارشناس نظارت]],Table1[],3,0)</f>
        <v>کارشناس مکانیک نظارت (1)</v>
      </c>
      <c r="I105" s="1">
        <f>COUNTIF(Table2[کد سیستم],Table8[[#This Row],[کد سیستم]])</f>
        <v>1</v>
      </c>
    </row>
    <row r="106" spans="1:9" x14ac:dyDescent="0.25">
      <c r="A106" s="1">
        <v>105</v>
      </c>
      <c r="B106" s="1" t="s">
        <v>1754</v>
      </c>
      <c r="C106" s="1" t="s">
        <v>1754</v>
      </c>
      <c r="D106" s="1" t="s">
        <v>3747</v>
      </c>
      <c r="E106" s="1" t="s">
        <v>193</v>
      </c>
      <c r="F106" s="1" t="str">
        <f>VLOOKUP(Table8[[#This Row],[نام کارشناس دفتر فنی]],Table1[],3,0)</f>
        <v>رئیس  آزمایشگاه</v>
      </c>
      <c r="G106" s="1" t="s">
        <v>1147</v>
      </c>
      <c r="H106" s="1" t="str">
        <f>VLOOKUP(Table8[[#This Row],[نام شخص کارشناس نظارت]],Table1[],3,0)</f>
        <v>کارشناس مکانیک نظارت (1)</v>
      </c>
      <c r="I106" s="1">
        <f>COUNTIF(Table2[کد سیستم],Table8[[#This Row],[کد سیستم]])</f>
        <v>1</v>
      </c>
    </row>
    <row r="107" spans="1:9" x14ac:dyDescent="0.25">
      <c r="A107" s="1">
        <v>106</v>
      </c>
      <c r="B107" s="1" t="s">
        <v>1756</v>
      </c>
      <c r="C107" s="1" t="s">
        <v>1756</v>
      </c>
      <c r="D107" s="1" t="s">
        <v>3747</v>
      </c>
      <c r="E107" s="1" t="s">
        <v>193</v>
      </c>
      <c r="F107" s="1" t="str">
        <f>VLOOKUP(Table8[[#This Row],[نام کارشناس دفتر فنی]],Table1[],3,0)</f>
        <v>رئیس  آزمایشگاه</v>
      </c>
      <c r="G107" s="1" t="s">
        <v>1147</v>
      </c>
      <c r="H107" s="1" t="str">
        <f>VLOOKUP(Table8[[#This Row],[نام شخص کارشناس نظارت]],Table1[],3,0)</f>
        <v>کارشناس مکانیک نظارت (1)</v>
      </c>
      <c r="I107" s="1">
        <f>COUNTIF(Table2[کد سیستم],Table8[[#This Row],[کد سیستم]])</f>
        <v>1</v>
      </c>
    </row>
    <row r="108" spans="1:9" x14ac:dyDescent="0.25">
      <c r="A108" s="1">
        <v>107</v>
      </c>
      <c r="B108" s="1" t="s">
        <v>1758</v>
      </c>
      <c r="C108" s="1" t="s">
        <v>1758</v>
      </c>
      <c r="D108" s="1" t="s">
        <v>3747</v>
      </c>
      <c r="E108" s="1" t="s">
        <v>193</v>
      </c>
      <c r="F108" s="1" t="str">
        <f>VLOOKUP(Table8[[#This Row],[نام کارشناس دفتر فنی]],Table1[],3,0)</f>
        <v>رئیس  آزمایشگاه</v>
      </c>
      <c r="G108" s="1" t="s">
        <v>1147</v>
      </c>
      <c r="H108" s="1" t="str">
        <f>VLOOKUP(Table8[[#This Row],[نام شخص کارشناس نظارت]],Table1[],3,0)</f>
        <v>کارشناس مکانیک نظارت (1)</v>
      </c>
      <c r="I108" s="1">
        <f>COUNTIF(Table2[کد سیستم],Table8[[#This Row],[کد سیستم]])</f>
        <v>1</v>
      </c>
    </row>
    <row r="109" spans="1:9" x14ac:dyDescent="0.25">
      <c r="A109" s="1">
        <v>108</v>
      </c>
      <c r="B109" s="1" t="s">
        <v>1760</v>
      </c>
      <c r="C109" s="1" t="s">
        <v>1760</v>
      </c>
      <c r="D109" s="1" t="s">
        <v>3747</v>
      </c>
      <c r="E109" s="1" t="s">
        <v>193</v>
      </c>
      <c r="F109" s="1" t="str">
        <f>VLOOKUP(Table8[[#This Row],[نام کارشناس دفتر فنی]],Table1[],3,0)</f>
        <v>رئیس  آزمایشگاه</v>
      </c>
      <c r="G109" s="1" t="s">
        <v>1147</v>
      </c>
      <c r="H109" s="1" t="str">
        <f>VLOOKUP(Table8[[#This Row],[نام شخص کارشناس نظارت]],Table1[],3,0)</f>
        <v>کارشناس مکانیک نظارت (1)</v>
      </c>
      <c r="I109" s="1">
        <f>COUNTIF(Table2[کد سیستم],Table8[[#This Row],[کد سیستم]])</f>
        <v>1</v>
      </c>
    </row>
    <row r="110" spans="1:9" x14ac:dyDescent="0.25">
      <c r="A110" s="1">
        <v>109</v>
      </c>
      <c r="B110" s="1" t="s">
        <v>1762</v>
      </c>
      <c r="C110" s="1" t="s">
        <v>1762</v>
      </c>
      <c r="D110" s="1" t="s">
        <v>3747</v>
      </c>
      <c r="E110" s="1" t="s">
        <v>193</v>
      </c>
      <c r="F110" s="1" t="str">
        <f>VLOOKUP(Table8[[#This Row],[نام کارشناس دفتر فنی]],Table1[],3,0)</f>
        <v>رئیس  آزمایشگاه</v>
      </c>
      <c r="G110" s="1" t="s">
        <v>1147</v>
      </c>
      <c r="H110" s="1" t="str">
        <f>VLOOKUP(Table8[[#This Row],[نام شخص کارشناس نظارت]],Table1[],3,0)</f>
        <v>کارشناس مکانیک نظارت (1)</v>
      </c>
      <c r="I110" s="1">
        <f>COUNTIF(Table2[کد سیستم],Table8[[#This Row],[کد سیستم]])</f>
        <v>1</v>
      </c>
    </row>
    <row r="111" spans="1:9" x14ac:dyDescent="0.25">
      <c r="A111" s="1">
        <v>110</v>
      </c>
      <c r="B111" s="1" t="s">
        <v>1764</v>
      </c>
      <c r="C111" s="1" t="s">
        <v>1764</v>
      </c>
      <c r="D111" s="1" t="s">
        <v>3747</v>
      </c>
      <c r="E111" s="1" t="s">
        <v>193</v>
      </c>
      <c r="F111" s="1" t="str">
        <f>VLOOKUP(Table8[[#This Row],[نام کارشناس دفتر فنی]],Table1[],3,0)</f>
        <v>رئیس  آزمایشگاه</v>
      </c>
      <c r="G111" s="1" t="s">
        <v>1147</v>
      </c>
      <c r="H111" s="1" t="str">
        <f>VLOOKUP(Table8[[#This Row],[نام شخص کارشناس نظارت]],Table1[],3,0)</f>
        <v>کارشناس مکانیک نظارت (1)</v>
      </c>
      <c r="I111" s="1">
        <f>COUNTIF(Table2[کد سیستم],Table8[[#This Row],[کد سیستم]])</f>
        <v>1</v>
      </c>
    </row>
    <row r="112" spans="1:9" x14ac:dyDescent="0.25">
      <c r="A112" s="1">
        <v>111</v>
      </c>
      <c r="B112" s="1" t="s">
        <v>1766</v>
      </c>
      <c r="C112" s="1" t="s">
        <v>1766</v>
      </c>
      <c r="D112" s="1" t="s">
        <v>3747</v>
      </c>
      <c r="E112" s="1" t="s">
        <v>193</v>
      </c>
      <c r="F112" s="1" t="str">
        <f>VLOOKUP(Table8[[#This Row],[نام کارشناس دفتر فنی]],Table1[],3,0)</f>
        <v>رئیس  آزمایشگاه</v>
      </c>
      <c r="G112" s="1" t="s">
        <v>1147</v>
      </c>
      <c r="H112" s="1" t="str">
        <f>VLOOKUP(Table8[[#This Row],[نام شخص کارشناس نظارت]],Table1[],3,0)</f>
        <v>کارشناس مکانیک نظارت (1)</v>
      </c>
      <c r="I112" s="1">
        <f>COUNTIF(Table2[کد سیستم],Table8[[#This Row],[کد سیستم]])</f>
        <v>1</v>
      </c>
    </row>
    <row r="113" spans="1:9" x14ac:dyDescent="0.25">
      <c r="A113" s="1">
        <v>112</v>
      </c>
      <c r="B113" s="1" t="s">
        <v>1768</v>
      </c>
      <c r="C113" s="1" t="s">
        <v>1768</v>
      </c>
      <c r="D113" s="1" t="s">
        <v>3747</v>
      </c>
      <c r="E113" s="1" t="s">
        <v>193</v>
      </c>
      <c r="F113" s="1" t="str">
        <f>VLOOKUP(Table8[[#This Row],[نام کارشناس دفتر فنی]],Table1[],3,0)</f>
        <v>رئیس  آزمایشگاه</v>
      </c>
      <c r="G113" s="1" t="s">
        <v>1147</v>
      </c>
      <c r="H113" s="1" t="str">
        <f>VLOOKUP(Table8[[#This Row],[نام شخص کارشناس نظارت]],Table1[],3,0)</f>
        <v>کارشناس مکانیک نظارت (1)</v>
      </c>
      <c r="I113" s="1">
        <f>COUNTIF(Table2[کد سیستم],Table8[[#This Row],[کد سیستم]])</f>
        <v>1</v>
      </c>
    </row>
    <row r="114" spans="1:9" x14ac:dyDescent="0.25">
      <c r="A114" s="1">
        <v>113</v>
      </c>
      <c r="B114" s="1" t="s">
        <v>1770</v>
      </c>
      <c r="C114" s="1" t="s">
        <v>1770</v>
      </c>
      <c r="D114" s="1" t="s">
        <v>3747</v>
      </c>
      <c r="E114" s="1" t="s">
        <v>193</v>
      </c>
      <c r="F114" s="1" t="str">
        <f>VLOOKUP(Table8[[#This Row],[نام کارشناس دفتر فنی]],Table1[],3,0)</f>
        <v>رئیس  آزمایشگاه</v>
      </c>
      <c r="G114" s="1" t="s">
        <v>1147</v>
      </c>
      <c r="H114" s="1" t="str">
        <f>VLOOKUP(Table8[[#This Row],[نام شخص کارشناس نظارت]],Table1[],3,0)</f>
        <v>کارشناس مکانیک نظارت (1)</v>
      </c>
      <c r="I114" s="1">
        <f>COUNTIF(Table2[کد سیستم],Table8[[#This Row],[کد سیستم]])</f>
        <v>1</v>
      </c>
    </row>
    <row r="115" spans="1:9" x14ac:dyDescent="0.25">
      <c r="A115" s="1">
        <v>114</v>
      </c>
      <c r="B115" s="1" t="s">
        <v>1772</v>
      </c>
      <c r="C115" s="1" t="s">
        <v>1772</v>
      </c>
      <c r="D115" s="1" t="s">
        <v>3747</v>
      </c>
      <c r="E115" s="1" t="s">
        <v>193</v>
      </c>
      <c r="F115" s="1" t="str">
        <f>VLOOKUP(Table8[[#This Row],[نام کارشناس دفتر فنی]],Table1[],3,0)</f>
        <v>رئیس  آزمایشگاه</v>
      </c>
      <c r="G115" s="1" t="s">
        <v>1147</v>
      </c>
      <c r="H115" s="1" t="str">
        <f>VLOOKUP(Table8[[#This Row],[نام شخص کارشناس نظارت]],Table1[],3,0)</f>
        <v>کارشناس مکانیک نظارت (1)</v>
      </c>
      <c r="I115" s="1">
        <f>COUNTIF(Table2[کد سیستم],Table8[[#This Row],[کد سیستم]])</f>
        <v>1</v>
      </c>
    </row>
    <row r="116" spans="1:9" x14ac:dyDescent="0.25">
      <c r="A116" s="1">
        <v>115</v>
      </c>
      <c r="B116" s="1" t="s">
        <v>1774</v>
      </c>
      <c r="C116" s="1" t="s">
        <v>1774</v>
      </c>
      <c r="D116" s="1" t="s">
        <v>3747</v>
      </c>
      <c r="E116" s="1" t="s">
        <v>193</v>
      </c>
      <c r="F116" s="1" t="str">
        <f>VLOOKUP(Table8[[#This Row],[نام کارشناس دفتر فنی]],Table1[],3,0)</f>
        <v>رئیس  آزمایشگاه</v>
      </c>
      <c r="G116" s="1" t="s">
        <v>1147</v>
      </c>
      <c r="H116" s="1" t="str">
        <f>VLOOKUP(Table8[[#This Row],[نام شخص کارشناس نظارت]],Table1[],3,0)</f>
        <v>کارشناس مکانیک نظارت (1)</v>
      </c>
      <c r="I116" s="1">
        <f>COUNTIF(Table2[کد سیستم],Table8[[#This Row],[کد سیستم]])</f>
        <v>1</v>
      </c>
    </row>
    <row r="117" spans="1:9" x14ac:dyDescent="0.25">
      <c r="A117" s="1">
        <v>116</v>
      </c>
      <c r="B117" s="1" t="s">
        <v>1776</v>
      </c>
      <c r="C117" s="1" t="s">
        <v>1776</v>
      </c>
      <c r="D117" s="1" t="s">
        <v>3747</v>
      </c>
      <c r="E117" s="1" t="s">
        <v>193</v>
      </c>
      <c r="F117" s="1" t="str">
        <f>VLOOKUP(Table8[[#This Row],[نام کارشناس دفتر فنی]],Table1[],3,0)</f>
        <v>رئیس  آزمایشگاه</v>
      </c>
      <c r="G117" s="1" t="s">
        <v>1147</v>
      </c>
      <c r="H117" s="1" t="str">
        <f>VLOOKUP(Table8[[#This Row],[نام شخص کارشناس نظارت]],Table1[],3,0)</f>
        <v>کارشناس مکانیک نظارت (1)</v>
      </c>
      <c r="I117" s="1">
        <f>COUNTIF(Table2[کد سیستم],Table8[[#This Row],[کد سیستم]])</f>
        <v>1</v>
      </c>
    </row>
    <row r="118" spans="1:9" x14ac:dyDescent="0.25">
      <c r="A118" s="1">
        <v>117</v>
      </c>
      <c r="B118" s="1" t="s">
        <v>1778</v>
      </c>
      <c r="C118" s="1" t="s">
        <v>1778</v>
      </c>
      <c r="D118" s="1" t="s">
        <v>3747</v>
      </c>
      <c r="E118" s="1" t="s">
        <v>193</v>
      </c>
      <c r="F118" s="1" t="str">
        <f>VLOOKUP(Table8[[#This Row],[نام کارشناس دفتر فنی]],Table1[],3,0)</f>
        <v>رئیس  آزمایشگاه</v>
      </c>
      <c r="G118" s="1" t="s">
        <v>1147</v>
      </c>
      <c r="H118" s="1" t="str">
        <f>VLOOKUP(Table8[[#This Row],[نام شخص کارشناس نظارت]],Table1[],3,0)</f>
        <v>کارشناس مکانیک نظارت (1)</v>
      </c>
      <c r="I118" s="1">
        <f>COUNTIF(Table2[کد سیستم],Table8[[#This Row],[کد سیستم]])</f>
        <v>1</v>
      </c>
    </row>
    <row r="119" spans="1:9" x14ac:dyDescent="0.25">
      <c r="A119" s="1">
        <v>118</v>
      </c>
      <c r="B119" s="1" t="s">
        <v>1780</v>
      </c>
      <c r="C119" s="1" t="s">
        <v>1780</v>
      </c>
      <c r="D119" s="1" t="s">
        <v>3747</v>
      </c>
      <c r="E119" s="1" t="s">
        <v>193</v>
      </c>
      <c r="F119" s="1" t="str">
        <f>VLOOKUP(Table8[[#This Row],[نام کارشناس دفتر فنی]],Table1[],3,0)</f>
        <v>رئیس  آزمایشگاه</v>
      </c>
      <c r="G119" s="1" t="s">
        <v>1147</v>
      </c>
      <c r="H119" s="1" t="str">
        <f>VLOOKUP(Table8[[#This Row],[نام شخص کارشناس نظارت]],Table1[],3,0)</f>
        <v>کارشناس مکانیک نظارت (1)</v>
      </c>
      <c r="I119" s="1">
        <f>COUNTIF(Table2[کد سیستم],Table8[[#This Row],[کد سیستم]])</f>
        <v>1</v>
      </c>
    </row>
    <row r="120" spans="1:9" x14ac:dyDescent="0.25">
      <c r="A120" s="1">
        <v>119</v>
      </c>
      <c r="B120" s="1" t="s">
        <v>1782</v>
      </c>
      <c r="C120" s="1" t="s">
        <v>1782</v>
      </c>
      <c r="D120" s="1" t="s">
        <v>3747</v>
      </c>
      <c r="E120" s="1" t="s">
        <v>193</v>
      </c>
      <c r="F120" s="1" t="str">
        <f>VLOOKUP(Table8[[#This Row],[نام کارشناس دفتر فنی]],Table1[],3,0)</f>
        <v>رئیس  آزمایشگاه</v>
      </c>
      <c r="G120" s="1" t="s">
        <v>1147</v>
      </c>
      <c r="H120" s="1" t="str">
        <f>VLOOKUP(Table8[[#This Row],[نام شخص کارشناس نظارت]],Table1[],3,0)</f>
        <v>کارشناس مکانیک نظارت (1)</v>
      </c>
      <c r="I120" s="1">
        <f>COUNTIF(Table2[کد سیستم],Table8[[#This Row],[کد سیستم]])</f>
        <v>1</v>
      </c>
    </row>
    <row r="121" spans="1:9" x14ac:dyDescent="0.25">
      <c r="A121" s="1">
        <v>120</v>
      </c>
      <c r="B121" s="1" t="s">
        <v>1784</v>
      </c>
      <c r="C121" s="1" t="s">
        <v>1784</v>
      </c>
      <c r="D121" s="1" t="s">
        <v>3747</v>
      </c>
      <c r="E121" s="1" t="s">
        <v>193</v>
      </c>
      <c r="F121" s="1" t="str">
        <f>VLOOKUP(Table8[[#This Row],[نام کارشناس دفتر فنی]],Table1[],3,0)</f>
        <v>رئیس  آزمایشگاه</v>
      </c>
      <c r="G121" s="1" t="s">
        <v>1147</v>
      </c>
      <c r="H121" s="1" t="str">
        <f>VLOOKUP(Table8[[#This Row],[نام شخص کارشناس نظارت]],Table1[],3,0)</f>
        <v>کارشناس مکانیک نظارت (1)</v>
      </c>
      <c r="I121" s="1">
        <f>COUNTIF(Table2[کد سیستم],Table8[[#This Row],[کد سیستم]])</f>
        <v>1</v>
      </c>
    </row>
    <row r="122" spans="1:9" x14ac:dyDescent="0.25">
      <c r="A122" s="1">
        <v>121</v>
      </c>
      <c r="B122" s="1" t="s">
        <v>1786</v>
      </c>
      <c r="C122" s="1" t="s">
        <v>1786</v>
      </c>
      <c r="D122" s="1" t="s">
        <v>3747</v>
      </c>
      <c r="E122" s="1" t="s">
        <v>193</v>
      </c>
      <c r="F122" s="1" t="str">
        <f>VLOOKUP(Table8[[#This Row],[نام کارشناس دفتر فنی]],Table1[],3,0)</f>
        <v>رئیس  آزمایشگاه</v>
      </c>
      <c r="G122" s="1" t="s">
        <v>1147</v>
      </c>
      <c r="H122" s="1" t="str">
        <f>VLOOKUP(Table8[[#This Row],[نام شخص کارشناس نظارت]],Table1[],3,0)</f>
        <v>کارشناس مکانیک نظارت (1)</v>
      </c>
      <c r="I122" s="1">
        <f>COUNTIF(Table2[کد سیستم],Table8[[#This Row],[کد سیستم]])</f>
        <v>1</v>
      </c>
    </row>
    <row r="123" spans="1:9" x14ac:dyDescent="0.25">
      <c r="A123" s="1">
        <v>122</v>
      </c>
      <c r="B123" s="1" t="s">
        <v>1788</v>
      </c>
      <c r="C123" s="1" t="s">
        <v>1788</v>
      </c>
      <c r="D123" s="1" t="s">
        <v>3747</v>
      </c>
      <c r="E123" s="1" t="s">
        <v>193</v>
      </c>
      <c r="F123" s="1" t="str">
        <f>VLOOKUP(Table8[[#This Row],[نام کارشناس دفتر فنی]],Table1[],3,0)</f>
        <v>رئیس  آزمایشگاه</v>
      </c>
      <c r="G123" s="1" t="s">
        <v>1147</v>
      </c>
      <c r="H123" s="1" t="str">
        <f>VLOOKUP(Table8[[#This Row],[نام شخص کارشناس نظارت]],Table1[],3,0)</f>
        <v>کارشناس مکانیک نظارت (1)</v>
      </c>
      <c r="I123" s="1">
        <f>COUNTIF(Table2[کد سیستم],Table8[[#This Row],[کد سیستم]])</f>
        <v>1</v>
      </c>
    </row>
    <row r="124" spans="1:9" x14ac:dyDescent="0.25">
      <c r="A124" s="1">
        <v>123</v>
      </c>
      <c r="B124" s="1" t="s">
        <v>1790</v>
      </c>
      <c r="C124" s="1" t="s">
        <v>1790</v>
      </c>
      <c r="D124" s="1" t="s">
        <v>3747</v>
      </c>
      <c r="E124" s="1" t="s">
        <v>193</v>
      </c>
      <c r="F124" s="1" t="str">
        <f>VLOOKUP(Table8[[#This Row],[نام کارشناس دفتر فنی]],Table1[],3,0)</f>
        <v>رئیس  آزمایشگاه</v>
      </c>
      <c r="G124" s="1" t="s">
        <v>1147</v>
      </c>
      <c r="H124" s="1" t="str">
        <f>VLOOKUP(Table8[[#This Row],[نام شخص کارشناس نظارت]],Table1[],3,0)</f>
        <v>کارشناس مکانیک نظارت (1)</v>
      </c>
      <c r="I124" s="1">
        <f>COUNTIF(Table2[کد سیستم],Table8[[#This Row],[کد سیستم]])</f>
        <v>1</v>
      </c>
    </row>
    <row r="125" spans="1:9" x14ac:dyDescent="0.25">
      <c r="A125" s="1">
        <v>124</v>
      </c>
      <c r="B125" s="1" t="s">
        <v>1792</v>
      </c>
      <c r="C125" s="1" t="s">
        <v>1792</v>
      </c>
      <c r="D125" s="1" t="s">
        <v>3747</v>
      </c>
      <c r="E125" s="1" t="s">
        <v>193</v>
      </c>
      <c r="F125" s="1" t="str">
        <f>VLOOKUP(Table8[[#This Row],[نام کارشناس دفتر فنی]],Table1[],3,0)</f>
        <v>رئیس  آزمایشگاه</v>
      </c>
      <c r="G125" s="1" t="s">
        <v>1147</v>
      </c>
      <c r="H125" s="1" t="str">
        <f>VLOOKUP(Table8[[#This Row],[نام شخص کارشناس نظارت]],Table1[],3,0)</f>
        <v>کارشناس مکانیک نظارت (1)</v>
      </c>
      <c r="I125" s="1">
        <f>COUNTIF(Table2[کد سیستم],Table8[[#This Row],[کد سیستم]])</f>
        <v>1</v>
      </c>
    </row>
    <row r="126" spans="1:9" x14ac:dyDescent="0.25">
      <c r="A126" s="1">
        <v>125</v>
      </c>
      <c r="B126" s="1" t="s">
        <v>1794</v>
      </c>
      <c r="C126" s="1" t="s">
        <v>1794</v>
      </c>
      <c r="D126" s="1" t="s">
        <v>3747</v>
      </c>
      <c r="E126" s="1" t="s">
        <v>193</v>
      </c>
      <c r="F126" s="1" t="str">
        <f>VLOOKUP(Table8[[#This Row],[نام کارشناس دفتر فنی]],Table1[],3,0)</f>
        <v>رئیس  آزمایشگاه</v>
      </c>
      <c r="G126" s="1" t="s">
        <v>1147</v>
      </c>
      <c r="H126" s="1" t="str">
        <f>VLOOKUP(Table8[[#This Row],[نام شخص کارشناس نظارت]],Table1[],3,0)</f>
        <v>کارشناس مکانیک نظارت (1)</v>
      </c>
      <c r="I126" s="1">
        <f>COUNTIF(Table2[کد سیستم],Table8[[#This Row],[کد سیستم]])</f>
        <v>1</v>
      </c>
    </row>
    <row r="127" spans="1:9" x14ac:dyDescent="0.25">
      <c r="A127" s="1">
        <v>126</v>
      </c>
      <c r="B127" s="1" t="s">
        <v>1796</v>
      </c>
      <c r="C127" s="1" t="s">
        <v>1796</v>
      </c>
      <c r="D127" s="1" t="s">
        <v>3747</v>
      </c>
      <c r="E127" s="1" t="s">
        <v>193</v>
      </c>
      <c r="F127" s="1" t="str">
        <f>VLOOKUP(Table8[[#This Row],[نام کارشناس دفتر فنی]],Table1[],3,0)</f>
        <v>رئیس  آزمایشگاه</v>
      </c>
      <c r="G127" s="1" t="s">
        <v>1147</v>
      </c>
      <c r="H127" s="1" t="str">
        <f>VLOOKUP(Table8[[#This Row],[نام شخص کارشناس نظارت]],Table1[],3,0)</f>
        <v>کارشناس مکانیک نظارت (1)</v>
      </c>
      <c r="I127" s="1">
        <f>COUNTIF(Table2[کد سیستم],Table8[[#This Row],[کد سیستم]])</f>
        <v>1</v>
      </c>
    </row>
    <row r="128" spans="1:9" x14ac:dyDescent="0.25">
      <c r="A128" s="1">
        <v>127</v>
      </c>
      <c r="B128" s="1" t="s">
        <v>1798</v>
      </c>
      <c r="C128" s="1" t="s">
        <v>1798</v>
      </c>
      <c r="D128" s="1" t="s">
        <v>3747</v>
      </c>
      <c r="E128" s="1" t="s">
        <v>193</v>
      </c>
      <c r="F128" s="1" t="str">
        <f>VLOOKUP(Table8[[#This Row],[نام کارشناس دفتر فنی]],Table1[],3,0)</f>
        <v>رئیس  آزمایشگاه</v>
      </c>
      <c r="G128" s="1" t="s">
        <v>1147</v>
      </c>
      <c r="H128" s="1" t="str">
        <f>VLOOKUP(Table8[[#This Row],[نام شخص کارشناس نظارت]],Table1[],3,0)</f>
        <v>کارشناس مکانیک نظارت (1)</v>
      </c>
      <c r="I128" s="1">
        <f>COUNTIF(Table2[کد سیستم],Table8[[#This Row],[کد سیستم]])</f>
        <v>1</v>
      </c>
    </row>
    <row r="129" spans="1:9" x14ac:dyDescent="0.25">
      <c r="A129" s="1">
        <v>128</v>
      </c>
      <c r="B129" s="1" t="s">
        <v>1800</v>
      </c>
      <c r="C129" s="1" t="s">
        <v>1800</v>
      </c>
      <c r="D129" s="1" t="s">
        <v>3747</v>
      </c>
      <c r="E129" s="1" t="s">
        <v>193</v>
      </c>
      <c r="F129" s="1" t="str">
        <f>VLOOKUP(Table8[[#This Row],[نام کارشناس دفتر فنی]],Table1[],3,0)</f>
        <v>رئیس  آزمایشگاه</v>
      </c>
      <c r="G129" s="1" t="s">
        <v>1147</v>
      </c>
      <c r="H129" s="1" t="str">
        <f>VLOOKUP(Table8[[#This Row],[نام شخص کارشناس نظارت]],Table1[],3,0)</f>
        <v>کارشناس مکانیک نظارت (1)</v>
      </c>
      <c r="I129" s="1">
        <f>COUNTIF(Table2[کد سیستم],Table8[[#This Row],[کد سیستم]])</f>
        <v>1</v>
      </c>
    </row>
    <row r="130" spans="1:9" x14ac:dyDescent="0.25">
      <c r="A130" s="1">
        <v>129</v>
      </c>
      <c r="B130" s="1" t="s">
        <v>1802</v>
      </c>
      <c r="C130" s="1" t="s">
        <v>1802</v>
      </c>
      <c r="D130" s="1" t="s">
        <v>3747</v>
      </c>
      <c r="E130" s="1" t="s">
        <v>193</v>
      </c>
      <c r="F130" s="1" t="str">
        <f>VLOOKUP(Table8[[#This Row],[نام کارشناس دفتر فنی]],Table1[],3,0)</f>
        <v>رئیس  آزمایشگاه</v>
      </c>
      <c r="G130" s="1" t="s">
        <v>1147</v>
      </c>
      <c r="H130" s="1" t="str">
        <f>VLOOKUP(Table8[[#This Row],[نام شخص کارشناس نظارت]],Table1[],3,0)</f>
        <v>کارشناس مکانیک نظارت (1)</v>
      </c>
      <c r="I130" s="1">
        <f>COUNTIF(Table2[کد سیستم],Table8[[#This Row],[کد سیستم]])</f>
        <v>1</v>
      </c>
    </row>
    <row r="131" spans="1:9" x14ac:dyDescent="0.25">
      <c r="A131" s="1">
        <v>130</v>
      </c>
      <c r="B131" s="1" t="s">
        <v>1804</v>
      </c>
      <c r="C131" s="1" t="s">
        <v>1804</v>
      </c>
      <c r="D131" s="1" t="s">
        <v>3747</v>
      </c>
      <c r="E131" s="1" t="s">
        <v>193</v>
      </c>
      <c r="F131" s="1" t="str">
        <f>VLOOKUP(Table8[[#This Row],[نام کارشناس دفتر فنی]],Table1[],3,0)</f>
        <v>رئیس  آزمایشگاه</v>
      </c>
      <c r="G131" s="1" t="s">
        <v>1147</v>
      </c>
      <c r="H131" s="1" t="str">
        <f>VLOOKUP(Table8[[#This Row],[نام شخص کارشناس نظارت]],Table1[],3,0)</f>
        <v>کارشناس مکانیک نظارت (1)</v>
      </c>
      <c r="I131" s="1">
        <f>COUNTIF(Table2[کد سیستم],Table8[[#This Row],[کد سیستم]])</f>
        <v>1</v>
      </c>
    </row>
    <row r="132" spans="1:9" x14ac:dyDescent="0.25">
      <c r="A132" s="1">
        <v>131</v>
      </c>
      <c r="B132" s="1" t="s">
        <v>1806</v>
      </c>
      <c r="C132" s="1" t="s">
        <v>1806</v>
      </c>
      <c r="D132" s="1" t="s">
        <v>3747</v>
      </c>
      <c r="E132" s="1" t="s">
        <v>193</v>
      </c>
      <c r="F132" s="1" t="str">
        <f>VLOOKUP(Table8[[#This Row],[نام کارشناس دفتر فنی]],Table1[],3,0)</f>
        <v>رئیس  آزمایشگاه</v>
      </c>
      <c r="G132" s="1" t="s">
        <v>1147</v>
      </c>
      <c r="H132" s="1" t="str">
        <f>VLOOKUP(Table8[[#This Row],[نام شخص کارشناس نظارت]],Table1[],3,0)</f>
        <v>کارشناس مکانیک نظارت (1)</v>
      </c>
      <c r="I132" s="1">
        <f>COUNTIF(Table2[کد سیستم],Table8[[#This Row],[کد سیستم]])</f>
        <v>1</v>
      </c>
    </row>
    <row r="133" spans="1:9" x14ac:dyDescent="0.25">
      <c r="A133" s="1">
        <v>132</v>
      </c>
      <c r="B133" s="1" t="s">
        <v>1808</v>
      </c>
      <c r="C133" s="1" t="s">
        <v>1808</v>
      </c>
      <c r="D133" s="1" t="s">
        <v>3747</v>
      </c>
      <c r="E133" s="1" t="s">
        <v>193</v>
      </c>
      <c r="F133" s="1" t="str">
        <f>VLOOKUP(Table8[[#This Row],[نام کارشناس دفتر فنی]],Table1[],3,0)</f>
        <v>رئیس  آزمایشگاه</v>
      </c>
      <c r="G133" s="1" t="s">
        <v>1147</v>
      </c>
      <c r="H133" s="1" t="str">
        <f>VLOOKUP(Table8[[#This Row],[نام شخص کارشناس نظارت]],Table1[],3,0)</f>
        <v>کارشناس مکانیک نظارت (1)</v>
      </c>
      <c r="I133" s="1">
        <f>COUNTIF(Table2[کد سیستم],Table8[[#This Row],[کد سیستم]])</f>
        <v>1</v>
      </c>
    </row>
    <row r="134" spans="1:9" x14ac:dyDescent="0.25">
      <c r="A134" s="1">
        <v>133</v>
      </c>
      <c r="B134" s="1" t="s">
        <v>1810</v>
      </c>
      <c r="C134" s="1" t="s">
        <v>1810</v>
      </c>
      <c r="D134" s="1" t="s">
        <v>3747</v>
      </c>
      <c r="E134" s="1" t="s">
        <v>193</v>
      </c>
      <c r="F134" s="1" t="str">
        <f>VLOOKUP(Table8[[#This Row],[نام کارشناس دفتر فنی]],Table1[],3,0)</f>
        <v>رئیس  آزمایشگاه</v>
      </c>
      <c r="G134" s="1" t="s">
        <v>1147</v>
      </c>
      <c r="H134" s="1" t="str">
        <f>VLOOKUP(Table8[[#This Row],[نام شخص کارشناس نظارت]],Table1[],3,0)</f>
        <v>کارشناس مکانیک نظارت (1)</v>
      </c>
      <c r="I134" s="1">
        <f>COUNTIF(Table2[کد سیستم],Table8[[#This Row],[کد سیستم]])</f>
        <v>1</v>
      </c>
    </row>
    <row r="135" spans="1:9" x14ac:dyDescent="0.25">
      <c r="A135" s="1">
        <v>134</v>
      </c>
      <c r="B135" s="1" t="s">
        <v>1812</v>
      </c>
      <c r="C135" s="1" t="s">
        <v>1812</v>
      </c>
      <c r="D135" s="1" t="s">
        <v>3747</v>
      </c>
      <c r="E135" s="1" t="s">
        <v>193</v>
      </c>
      <c r="F135" s="1" t="str">
        <f>VLOOKUP(Table8[[#This Row],[نام کارشناس دفتر فنی]],Table1[],3,0)</f>
        <v>رئیس  آزمایشگاه</v>
      </c>
      <c r="G135" s="1" t="s">
        <v>1147</v>
      </c>
      <c r="H135" s="1" t="str">
        <f>VLOOKUP(Table8[[#This Row],[نام شخص کارشناس نظارت]],Table1[],3,0)</f>
        <v>کارشناس مکانیک نظارت (1)</v>
      </c>
      <c r="I135" s="1">
        <f>COUNTIF(Table2[کد سیستم],Table8[[#This Row],[کد سیستم]])</f>
        <v>1</v>
      </c>
    </row>
    <row r="136" spans="1:9" x14ac:dyDescent="0.25">
      <c r="A136" s="1">
        <v>135</v>
      </c>
      <c r="B136" s="1" t="s">
        <v>1814</v>
      </c>
      <c r="C136" s="1" t="s">
        <v>1814</v>
      </c>
      <c r="D136" s="1" t="s">
        <v>3747</v>
      </c>
      <c r="E136" s="1" t="s">
        <v>193</v>
      </c>
      <c r="F136" s="1" t="str">
        <f>VLOOKUP(Table8[[#This Row],[نام کارشناس دفتر فنی]],Table1[],3,0)</f>
        <v>رئیس  آزمایشگاه</v>
      </c>
      <c r="G136" s="1" t="s">
        <v>1147</v>
      </c>
      <c r="H136" s="1" t="str">
        <f>VLOOKUP(Table8[[#This Row],[نام شخص کارشناس نظارت]],Table1[],3,0)</f>
        <v>کارشناس مکانیک نظارت (1)</v>
      </c>
      <c r="I136" s="1">
        <f>COUNTIF(Table2[کد سیستم],Table8[[#This Row],[کد سیستم]])</f>
        <v>1</v>
      </c>
    </row>
    <row r="137" spans="1:9" x14ac:dyDescent="0.25">
      <c r="A137" s="1">
        <v>136</v>
      </c>
      <c r="B137" s="1" t="s">
        <v>1816</v>
      </c>
      <c r="C137" s="1" t="s">
        <v>1816</v>
      </c>
      <c r="D137" s="1" t="s">
        <v>3747</v>
      </c>
      <c r="E137" s="1" t="s">
        <v>193</v>
      </c>
      <c r="F137" s="1" t="str">
        <f>VLOOKUP(Table8[[#This Row],[نام کارشناس دفتر فنی]],Table1[],3,0)</f>
        <v>رئیس  آزمایشگاه</v>
      </c>
      <c r="G137" s="1" t="s">
        <v>1147</v>
      </c>
      <c r="H137" s="1" t="str">
        <f>VLOOKUP(Table8[[#This Row],[نام شخص کارشناس نظارت]],Table1[],3,0)</f>
        <v>کارشناس مکانیک نظارت (1)</v>
      </c>
      <c r="I137" s="1">
        <f>COUNTIF(Table2[کد سیستم],Table8[[#This Row],[کد سیستم]])</f>
        <v>1</v>
      </c>
    </row>
    <row r="138" spans="1:9" x14ac:dyDescent="0.25">
      <c r="A138" s="1">
        <v>137</v>
      </c>
      <c r="B138" s="1" t="s">
        <v>1818</v>
      </c>
      <c r="C138" s="1" t="s">
        <v>1818</v>
      </c>
      <c r="D138" s="1" t="s">
        <v>3747</v>
      </c>
      <c r="E138" s="1" t="s">
        <v>193</v>
      </c>
      <c r="F138" s="1" t="str">
        <f>VLOOKUP(Table8[[#This Row],[نام کارشناس دفتر فنی]],Table1[],3,0)</f>
        <v>رئیس  آزمایشگاه</v>
      </c>
      <c r="G138" s="1" t="s">
        <v>1147</v>
      </c>
      <c r="H138" s="1" t="str">
        <f>VLOOKUP(Table8[[#This Row],[نام شخص کارشناس نظارت]],Table1[],3,0)</f>
        <v>کارشناس مکانیک نظارت (1)</v>
      </c>
      <c r="I138" s="1">
        <f>COUNTIF(Table2[کد سیستم],Table8[[#This Row],[کد سیستم]])</f>
        <v>1</v>
      </c>
    </row>
    <row r="139" spans="1:9" x14ac:dyDescent="0.25">
      <c r="A139" s="1">
        <v>138</v>
      </c>
      <c r="B139" s="1" t="s">
        <v>1820</v>
      </c>
      <c r="C139" s="1" t="s">
        <v>1820</v>
      </c>
      <c r="D139" s="1" t="s">
        <v>3747</v>
      </c>
      <c r="E139" s="1" t="s">
        <v>193</v>
      </c>
      <c r="F139" s="1" t="str">
        <f>VLOOKUP(Table8[[#This Row],[نام کارشناس دفتر فنی]],Table1[],3,0)</f>
        <v>رئیس  آزمایشگاه</v>
      </c>
      <c r="G139" s="1" t="s">
        <v>1147</v>
      </c>
      <c r="H139" s="1" t="str">
        <f>VLOOKUP(Table8[[#This Row],[نام شخص کارشناس نظارت]],Table1[],3,0)</f>
        <v>کارشناس مکانیک نظارت (1)</v>
      </c>
      <c r="I139" s="1">
        <f>COUNTIF(Table2[کد سیستم],Table8[[#This Row],[کد سیستم]])</f>
        <v>1</v>
      </c>
    </row>
    <row r="140" spans="1:9" x14ac:dyDescent="0.25">
      <c r="A140" s="1">
        <v>139</v>
      </c>
      <c r="B140" s="1" t="s">
        <v>1822</v>
      </c>
      <c r="C140" s="1" t="s">
        <v>1822</v>
      </c>
      <c r="D140" s="1" t="s">
        <v>3747</v>
      </c>
      <c r="E140" s="1" t="s">
        <v>193</v>
      </c>
      <c r="F140" s="1" t="str">
        <f>VLOOKUP(Table8[[#This Row],[نام کارشناس دفتر فنی]],Table1[],3,0)</f>
        <v>رئیس  آزمایشگاه</v>
      </c>
      <c r="G140" s="1" t="s">
        <v>1147</v>
      </c>
      <c r="H140" s="1" t="str">
        <f>VLOOKUP(Table8[[#This Row],[نام شخص کارشناس نظارت]],Table1[],3,0)</f>
        <v>کارشناس مکانیک نظارت (1)</v>
      </c>
      <c r="I140" s="1">
        <f>COUNTIF(Table2[کد سیستم],Table8[[#This Row],[کد سیستم]])</f>
        <v>1</v>
      </c>
    </row>
    <row r="141" spans="1:9" x14ac:dyDescent="0.25">
      <c r="A141" s="1">
        <v>140</v>
      </c>
      <c r="B141" s="1" t="s">
        <v>1824</v>
      </c>
      <c r="C141" s="1" t="s">
        <v>1824</v>
      </c>
      <c r="D141" s="1" t="s">
        <v>3747</v>
      </c>
      <c r="E141" s="1" t="s">
        <v>193</v>
      </c>
      <c r="F141" s="1" t="str">
        <f>VLOOKUP(Table8[[#This Row],[نام کارشناس دفتر فنی]],Table1[],3,0)</f>
        <v>رئیس  آزمایشگاه</v>
      </c>
      <c r="G141" s="1" t="s">
        <v>1147</v>
      </c>
      <c r="H141" s="1" t="str">
        <f>VLOOKUP(Table8[[#This Row],[نام شخص کارشناس نظارت]],Table1[],3,0)</f>
        <v>کارشناس مکانیک نظارت (1)</v>
      </c>
      <c r="I141" s="1">
        <f>COUNTIF(Table2[کد سیستم],Table8[[#This Row],[کد سیستم]])</f>
        <v>1</v>
      </c>
    </row>
    <row r="142" spans="1:9" x14ac:dyDescent="0.25">
      <c r="A142" s="1">
        <v>141</v>
      </c>
      <c r="B142" s="1" t="s">
        <v>1826</v>
      </c>
      <c r="C142" s="1" t="s">
        <v>1826</v>
      </c>
      <c r="D142" s="1" t="s">
        <v>3747</v>
      </c>
      <c r="E142" s="1" t="s">
        <v>193</v>
      </c>
      <c r="F142" s="1" t="str">
        <f>VLOOKUP(Table8[[#This Row],[نام کارشناس دفتر فنی]],Table1[],3,0)</f>
        <v>رئیس  آزمایشگاه</v>
      </c>
      <c r="G142" s="1" t="s">
        <v>1147</v>
      </c>
      <c r="H142" s="1" t="str">
        <f>VLOOKUP(Table8[[#This Row],[نام شخص کارشناس نظارت]],Table1[],3,0)</f>
        <v>کارشناس مکانیک نظارت (1)</v>
      </c>
      <c r="I142" s="1">
        <f>COUNTIF(Table2[کد سیستم],Table8[[#This Row],[کد سیستم]])</f>
        <v>1</v>
      </c>
    </row>
    <row r="143" spans="1:9" x14ac:dyDescent="0.25">
      <c r="A143" s="1">
        <v>142</v>
      </c>
      <c r="B143" s="1" t="s">
        <v>1828</v>
      </c>
      <c r="C143" s="1" t="s">
        <v>1828</v>
      </c>
      <c r="D143" s="1" t="s">
        <v>3747</v>
      </c>
      <c r="E143" s="1" t="s">
        <v>193</v>
      </c>
      <c r="F143" s="1" t="str">
        <f>VLOOKUP(Table8[[#This Row],[نام کارشناس دفتر فنی]],Table1[],3,0)</f>
        <v>رئیس  آزمایشگاه</v>
      </c>
      <c r="G143" s="1" t="s">
        <v>1147</v>
      </c>
      <c r="H143" s="1" t="str">
        <f>VLOOKUP(Table8[[#This Row],[نام شخص کارشناس نظارت]],Table1[],3,0)</f>
        <v>کارشناس مکانیک نظارت (1)</v>
      </c>
      <c r="I143" s="1">
        <f>COUNTIF(Table2[کد سیستم],Table8[[#This Row],[کد سیستم]])</f>
        <v>1</v>
      </c>
    </row>
    <row r="144" spans="1:9" x14ac:dyDescent="0.25">
      <c r="A144" s="1">
        <v>143</v>
      </c>
      <c r="B144" s="1" t="s">
        <v>1830</v>
      </c>
      <c r="C144" s="1" t="s">
        <v>1830</v>
      </c>
      <c r="D144" s="1" t="s">
        <v>3747</v>
      </c>
      <c r="E144" s="1" t="s">
        <v>193</v>
      </c>
      <c r="F144" s="1" t="str">
        <f>VLOOKUP(Table8[[#This Row],[نام کارشناس دفتر فنی]],Table1[],3,0)</f>
        <v>رئیس  آزمایشگاه</v>
      </c>
      <c r="G144" s="1" t="s">
        <v>1147</v>
      </c>
      <c r="H144" s="1" t="str">
        <f>VLOOKUP(Table8[[#This Row],[نام شخص کارشناس نظارت]],Table1[],3,0)</f>
        <v>کارشناس مکانیک نظارت (1)</v>
      </c>
      <c r="I144" s="1">
        <f>COUNTIF(Table2[کد سیستم],Table8[[#This Row],[کد سیستم]])</f>
        <v>1</v>
      </c>
    </row>
    <row r="145" spans="1:9" x14ac:dyDescent="0.25">
      <c r="A145" s="1">
        <v>144</v>
      </c>
      <c r="B145" s="1" t="s">
        <v>1832</v>
      </c>
      <c r="C145" s="1" t="s">
        <v>1832</v>
      </c>
      <c r="D145" s="1" t="s">
        <v>3747</v>
      </c>
      <c r="E145" s="1" t="s">
        <v>193</v>
      </c>
      <c r="F145" s="1" t="str">
        <f>VLOOKUP(Table8[[#This Row],[نام کارشناس دفتر فنی]],Table1[],3,0)</f>
        <v>رئیس  آزمایشگاه</v>
      </c>
      <c r="G145" s="1" t="s">
        <v>1147</v>
      </c>
      <c r="H145" s="1" t="str">
        <f>VLOOKUP(Table8[[#This Row],[نام شخص کارشناس نظارت]],Table1[],3,0)</f>
        <v>کارشناس مکانیک نظارت (1)</v>
      </c>
      <c r="I145" s="1">
        <f>COUNTIF(Table2[کد سیستم],Table8[[#This Row],[کد سیستم]])</f>
        <v>1</v>
      </c>
    </row>
    <row r="146" spans="1:9" x14ac:dyDescent="0.25">
      <c r="A146" s="1">
        <v>145</v>
      </c>
      <c r="B146" s="1" t="s">
        <v>1834</v>
      </c>
      <c r="C146" s="1" t="s">
        <v>1834</v>
      </c>
      <c r="D146" s="1" t="s">
        <v>3747</v>
      </c>
      <c r="E146" s="1" t="s">
        <v>193</v>
      </c>
      <c r="F146" s="1" t="str">
        <f>VLOOKUP(Table8[[#This Row],[نام کارشناس دفتر فنی]],Table1[],3,0)</f>
        <v>رئیس  آزمایشگاه</v>
      </c>
      <c r="G146" s="1" t="s">
        <v>1147</v>
      </c>
      <c r="H146" s="1" t="str">
        <f>VLOOKUP(Table8[[#This Row],[نام شخص کارشناس نظارت]],Table1[],3,0)</f>
        <v>کارشناس مکانیک نظارت (1)</v>
      </c>
      <c r="I146" s="1">
        <f>COUNTIF(Table2[کد سیستم],Table8[[#This Row],[کد سیستم]])</f>
        <v>1</v>
      </c>
    </row>
    <row r="147" spans="1:9" x14ac:dyDescent="0.25">
      <c r="A147" s="1">
        <v>146</v>
      </c>
      <c r="B147" s="1" t="s">
        <v>1836</v>
      </c>
      <c r="C147" s="1" t="s">
        <v>1836</v>
      </c>
      <c r="D147" s="1" t="s">
        <v>3747</v>
      </c>
      <c r="E147" s="1" t="s">
        <v>193</v>
      </c>
      <c r="F147" s="1" t="str">
        <f>VLOOKUP(Table8[[#This Row],[نام کارشناس دفتر فنی]],Table1[],3,0)</f>
        <v>رئیس  آزمایشگاه</v>
      </c>
      <c r="G147" s="1" t="s">
        <v>1147</v>
      </c>
      <c r="H147" s="1" t="str">
        <f>VLOOKUP(Table8[[#This Row],[نام شخص کارشناس نظارت]],Table1[],3,0)</f>
        <v>کارشناس مکانیک نظارت (1)</v>
      </c>
      <c r="I147" s="1">
        <f>COUNTIF(Table2[کد سیستم],Table8[[#This Row],[کد سیستم]])</f>
        <v>1</v>
      </c>
    </row>
    <row r="148" spans="1:9" x14ac:dyDescent="0.25">
      <c r="A148" s="1">
        <v>147</v>
      </c>
      <c r="B148" s="1" t="s">
        <v>1838</v>
      </c>
      <c r="C148" s="1" t="s">
        <v>1838</v>
      </c>
      <c r="D148" s="1" t="s">
        <v>3747</v>
      </c>
      <c r="E148" s="1" t="s">
        <v>193</v>
      </c>
      <c r="F148" s="1" t="str">
        <f>VLOOKUP(Table8[[#This Row],[نام کارشناس دفتر فنی]],Table1[],3,0)</f>
        <v>رئیس  آزمایشگاه</v>
      </c>
      <c r="G148" s="1" t="s">
        <v>1147</v>
      </c>
      <c r="H148" s="1" t="str">
        <f>VLOOKUP(Table8[[#This Row],[نام شخص کارشناس نظارت]],Table1[],3,0)</f>
        <v>کارشناس مکانیک نظارت (1)</v>
      </c>
      <c r="I148" s="1">
        <f>COUNTIF(Table2[کد سیستم],Table8[[#This Row],[کد سیستم]])</f>
        <v>1</v>
      </c>
    </row>
    <row r="149" spans="1:9" x14ac:dyDescent="0.25">
      <c r="A149" s="1">
        <v>148</v>
      </c>
      <c r="B149" s="1" t="s">
        <v>1840</v>
      </c>
      <c r="C149" s="1" t="s">
        <v>1840</v>
      </c>
      <c r="D149" s="1" t="s">
        <v>3747</v>
      </c>
      <c r="E149" s="1" t="s">
        <v>193</v>
      </c>
      <c r="F149" s="1" t="str">
        <f>VLOOKUP(Table8[[#This Row],[نام کارشناس دفتر فنی]],Table1[],3,0)</f>
        <v>رئیس  آزمایشگاه</v>
      </c>
      <c r="G149" s="1" t="s">
        <v>1147</v>
      </c>
      <c r="H149" s="1" t="str">
        <f>VLOOKUP(Table8[[#This Row],[نام شخص کارشناس نظارت]],Table1[],3,0)</f>
        <v>کارشناس مکانیک نظارت (1)</v>
      </c>
      <c r="I149" s="1">
        <f>COUNTIF(Table2[کد سیستم],Table8[[#This Row],[کد سیستم]])</f>
        <v>1</v>
      </c>
    </row>
    <row r="150" spans="1:9" x14ac:dyDescent="0.25">
      <c r="A150" s="1">
        <v>149</v>
      </c>
      <c r="B150" s="1" t="s">
        <v>1842</v>
      </c>
      <c r="C150" s="1" t="s">
        <v>1842</v>
      </c>
      <c r="D150" s="1" t="s">
        <v>3747</v>
      </c>
      <c r="E150" s="1" t="s">
        <v>193</v>
      </c>
      <c r="F150" s="1" t="str">
        <f>VLOOKUP(Table8[[#This Row],[نام کارشناس دفتر فنی]],Table1[],3,0)</f>
        <v>رئیس  آزمایشگاه</v>
      </c>
      <c r="G150" s="1" t="s">
        <v>1147</v>
      </c>
      <c r="H150" s="1" t="str">
        <f>VLOOKUP(Table8[[#This Row],[نام شخص کارشناس نظارت]],Table1[],3,0)</f>
        <v>کارشناس مکانیک نظارت (1)</v>
      </c>
      <c r="I150" s="1">
        <f>COUNTIF(Table2[کد سیستم],Table8[[#This Row],[کد سیستم]])</f>
        <v>1</v>
      </c>
    </row>
    <row r="151" spans="1:9" x14ac:dyDescent="0.25">
      <c r="A151" s="1">
        <v>150</v>
      </c>
      <c r="B151" s="1" t="s">
        <v>1844</v>
      </c>
      <c r="C151" s="1" t="s">
        <v>1844</v>
      </c>
      <c r="D151" s="1" t="s">
        <v>3747</v>
      </c>
      <c r="E151" s="1" t="s">
        <v>193</v>
      </c>
      <c r="F151" s="1" t="str">
        <f>VLOOKUP(Table8[[#This Row],[نام کارشناس دفتر فنی]],Table1[],3,0)</f>
        <v>رئیس  آزمایشگاه</v>
      </c>
      <c r="G151" s="1" t="s">
        <v>1147</v>
      </c>
      <c r="H151" s="1" t="str">
        <f>VLOOKUP(Table8[[#This Row],[نام شخص کارشناس نظارت]],Table1[],3,0)</f>
        <v>کارشناس مکانیک نظارت (1)</v>
      </c>
      <c r="I151" s="1">
        <f>COUNTIF(Table2[کد سیستم],Table8[[#This Row],[کد سیستم]])</f>
        <v>1</v>
      </c>
    </row>
    <row r="152" spans="1:9" x14ac:dyDescent="0.25">
      <c r="A152" s="1">
        <v>151</v>
      </c>
      <c r="B152" s="1" t="s">
        <v>1846</v>
      </c>
      <c r="C152" s="1" t="s">
        <v>1846</v>
      </c>
      <c r="D152" s="1" t="s">
        <v>3747</v>
      </c>
      <c r="E152" s="1" t="s">
        <v>193</v>
      </c>
      <c r="F152" s="1" t="str">
        <f>VLOOKUP(Table8[[#This Row],[نام کارشناس دفتر فنی]],Table1[],3,0)</f>
        <v>رئیس  آزمایشگاه</v>
      </c>
      <c r="G152" s="1" t="s">
        <v>1147</v>
      </c>
      <c r="H152" s="1" t="str">
        <f>VLOOKUP(Table8[[#This Row],[نام شخص کارشناس نظارت]],Table1[],3,0)</f>
        <v>کارشناس مکانیک نظارت (1)</v>
      </c>
      <c r="I152" s="1">
        <f>COUNTIF(Table2[کد سیستم],Table8[[#This Row],[کد سیستم]])</f>
        <v>1</v>
      </c>
    </row>
    <row r="153" spans="1:9" x14ac:dyDescent="0.25">
      <c r="A153" s="1">
        <v>152</v>
      </c>
      <c r="B153" s="1" t="s">
        <v>1848</v>
      </c>
      <c r="C153" s="1" t="s">
        <v>1848</v>
      </c>
      <c r="D153" s="1" t="s">
        <v>3747</v>
      </c>
      <c r="E153" s="1" t="s">
        <v>193</v>
      </c>
      <c r="F153" s="1" t="str">
        <f>VLOOKUP(Table8[[#This Row],[نام کارشناس دفتر فنی]],Table1[],3,0)</f>
        <v>رئیس  آزمایشگاه</v>
      </c>
      <c r="G153" s="1" t="s">
        <v>1147</v>
      </c>
      <c r="H153" s="1" t="str">
        <f>VLOOKUP(Table8[[#This Row],[نام شخص کارشناس نظارت]],Table1[],3,0)</f>
        <v>کارشناس مکانیک نظارت (1)</v>
      </c>
      <c r="I153" s="1">
        <f>COUNTIF(Table2[کد سیستم],Table8[[#This Row],[کد سیستم]])</f>
        <v>1</v>
      </c>
    </row>
    <row r="154" spans="1:9" x14ac:dyDescent="0.25">
      <c r="A154" s="1">
        <v>153</v>
      </c>
      <c r="B154" s="1" t="s">
        <v>1850</v>
      </c>
      <c r="C154" s="1" t="s">
        <v>1850</v>
      </c>
      <c r="D154" s="1" t="s">
        <v>3747</v>
      </c>
      <c r="E154" s="1" t="s">
        <v>193</v>
      </c>
      <c r="F154" s="1" t="str">
        <f>VLOOKUP(Table8[[#This Row],[نام کارشناس دفتر فنی]],Table1[],3,0)</f>
        <v>رئیس  آزمایشگاه</v>
      </c>
      <c r="G154" s="1" t="s">
        <v>1147</v>
      </c>
      <c r="H154" s="1" t="str">
        <f>VLOOKUP(Table8[[#This Row],[نام شخص کارشناس نظارت]],Table1[],3,0)</f>
        <v>کارشناس مکانیک نظارت (1)</v>
      </c>
      <c r="I154" s="1">
        <f>COUNTIF(Table2[کد سیستم],Table8[[#This Row],[کد سیستم]])</f>
        <v>1</v>
      </c>
    </row>
    <row r="155" spans="1:9" x14ac:dyDescent="0.25">
      <c r="A155" s="1">
        <v>154</v>
      </c>
      <c r="B155" s="1" t="s">
        <v>1852</v>
      </c>
      <c r="C155" s="1" t="s">
        <v>1852</v>
      </c>
      <c r="D155" s="1" t="s">
        <v>3747</v>
      </c>
      <c r="E155" s="1" t="s">
        <v>193</v>
      </c>
      <c r="F155" s="1" t="str">
        <f>VLOOKUP(Table8[[#This Row],[نام کارشناس دفتر فنی]],Table1[],3,0)</f>
        <v>رئیس  آزمایشگاه</v>
      </c>
      <c r="G155" s="1" t="s">
        <v>1147</v>
      </c>
      <c r="H155" s="1" t="str">
        <f>VLOOKUP(Table8[[#This Row],[نام شخص کارشناس نظارت]],Table1[],3,0)</f>
        <v>کارشناس مکانیک نظارت (1)</v>
      </c>
      <c r="I155" s="1">
        <f>COUNTIF(Table2[کد سیستم],Table8[[#This Row],[کد سیستم]])</f>
        <v>1</v>
      </c>
    </row>
    <row r="156" spans="1:9" x14ac:dyDescent="0.25">
      <c r="A156" s="1">
        <v>155</v>
      </c>
      <c r="B156" s="1" t="s">
        <v>1854</v>
      </c>
      <c r="C156" s="1" t="s">
        <v>1854</v>
      </c>
      <c r="D156" s="1" t="s">
        <v>3747</v>
      </c>
      <c r="E156" s="1" t="s">
        <v>193</v>
      </c>
      <c r="F156" s="1" t="str">
        <f>VLOOKUP(Table8[[#This Row],[نام کارشناس دفتر فنی]],Table1[],3,0)</f>
        <v>رئیس  آزمایشگاه</v>
      </c>
      <c r="G156" s="1" t="s">
        <v>1147</v>
      </c>
      <c r="H156" s="1" t="str">
        <f>VLOOKUP(Table8[[#This Row],[نام شخص کارشناس نظارت]],Table1[],3,0)</f>
        <v>کارشناس مکانیک نظارت (1)</v>
      </c>
      <c r="I156" s="1">
        <f>COUNTIF(Table2[کد سیستم],Table8[[#This Row],[کد سیستم]])</f>
        <v>1</v>
      </c>
    </row>
    <row r="157" spans="1:9" x14ac:dyDescent="0.25">
      <c r="A157" s="1">
        <v>156</v>
      </c>
      <c r="B157" s="1" t="s">
        <v>1856</v>
      </c>
      <c r="C157" s="1" t="s">
        <v>1856</v>
      </c>
      <c r="D157" s="1" t="s">
        <v>3747</v>
      </c>
      <c r="E157" s="1" t="s">
        <v>193</v>
      </c>
      <c r="F157" s="1" t="str">
        <f>VLOOKUP(Table8[[#This Row],[نام کارشناس دفتر فنی]],Table1[],3,0)</f>
        <v>رئیس  آزمایشگاه</v>
      </c>
      <c r="G157" s="1" t="s">
        <v>1147</v>
      </c>
      <c r="H157" s="1" t="str">
        <f>VLOOKUP(Table8[[#This Row],[نام شخص کارشناس نظارت]],Table1[],3,0)</f>
        <v>کارشناس مکانیک نظارت (1)</v>
      </c>
      <c r="I157" s="1">
        <f>COUNTIF(Table2[کد سیستم],Table8[[#This Row],[کد سیستم]])</f>
        <v>1</v>
      </c>
    </row>
    <row r="158" spans="1:9" x14ac:dyDescent="0.25">
      <c r="A158" s="1">
        <v>157</v>
      </c>
      <c r="B158" s="1" t="s">
        <v>1858</v>
      </c>
      <c r="C158" s="1" t="s">
        <v>1858</v>
      </c>
      <c r="D158" s="1" t="s">
        <v>3747</v>
      </c>
      <c r="E158" s="1" t="s">
        <v>193</v>
      </c>
      <c r="F158" s="1" t="str">
        <f>VLOOKUP(Table8[[#This Row],[نام کارشناس دفتر فنی]],Table1[],3,0)</f>
        <v>رئیس  آزمایشگاه</v>
      </c>
      <c r="G158" s="1" t="s">
        <v>1147</v>
      </c>
      <c r="H158" s="1" t="str">
        <f>VLOOKUP(Table8[[#This Row],[نام شخص کارشناس نظارت]],Table1[],3,0)</f>
        <v>کارشناس مکانیک نظارت (1)</v>
      </c>
      <c r="I158" s="1">
        <f>COUNTIF(Table2[کد سیستم],Table8[[#This Row],[کد سیستم]])</f>
        <v>1</v>
      </c>
    </row>
    <row r="159" spans="1:9" x14ac:dyDescent="0.25">
      <c r="A159" s="1">
        <v>158</v>
      </c>
      <c r="B159" s="1" t="s">
        <v>1860</v>
      </c>
      <c r="C159" s="1" t="s">
        <v>1860</v>
      </c>
      <c r="D159" s="1" t="s">
        <v>3747</v>
      </c>
      <c r="E159" s="1" t="s">
        <v>193</v>
      </c>
      <c r="F159" s="1" t="str">
        <f>VLOOKUP(Table8[[#This Row],[نام کارشناس دفتر فنی]],Table1[],3,0)</f>
        <v>رئیس  آزمایشگاه</v>
      </c>
      <c r="G159" s="1" t="s">
        <v>1147</v>
      </c>
      <c r="H159" s="1" t="str">
        <f>VLOOKUP(Table8[[#This Row],[نام شخص کارشناس نظارت]],Table1[],3,0)</f>
        <v>کارشناس مکانیک نظارت (1)</v>
      </c>
      <c r="I159" s="1">
        <f>COUNTIF(Table2[کد سیستم],Table8[[#This Row],[کد سیستم]])</f>
        <v>1</v>
      </c>
    </row>
    <row r="160" spans="1:9" x14ac:dyDescent="0.25">
      <c r="A160" s="1">
        <v>159</v>
      </c>
      <c r="B160" s="1" t="s">
        <v>1862</v>
      </c>
      <c r="C160" s="1" t="s">
        <v>1862</v>
      </c>
      <c r="D160" s="1" t="s">
        <v>3747</v>
      </c>
      <c r="E160" s="1" t="s">
        <v>193</v>
      </c>
      <c r="F160" s="1" t="str">
        <f>VLOOKUP(Table8[[#This Row],[نام کارشناس دفتر فنی]],Table1[],3,0)</f>
        <v>رئیس  آزمایشگاه</v>
      </c>
      <c r="G160" s="1" t="s">
        <v>1147</v>
      </c>
      <c r="H160" s="1" t="str">
        <f>VLOOKUP(Table8[[#This Row],[نام شخص کارشناس نظارت]],Table1[],3,0)</f>
        <v>کارشناس مکانیک نظارت (1)</v>
      </c>
      <c r="I160" s="1">
        <f>COUNTIF(Table2[کد سیستم],Table8[[#This Row],[کد سیستم]])</f>
        <v>1</v>
      </c>
    </row>
    <row r="161" spans="1:9" x14ac:dyDescent="0.25">
      <c r="A161" s="1">
        <v>160</v>
      </c>
      <c r="B161" s="1" t="s">
        <v>1864</v>
      </c>
      <c r="C161" s="1" t="s">
        <v>1864</v>
      </c>
      <c r="D161" s="1" t="s">
        <v>3747</v>
      </c>
      <c r="E161" s="1" t="s">
        <v>193</v>
      </c>
      <c r="F161" s="1" t="str">
        <f>VLOOKUP(Table8[[#This Row],[نام کارشناس دفتر فنی]],Table1[],3,0)</f>
        <v>رئیس  آزمایشگاه</v>
      </c>
      <c r="G161" s="1" t="s">
        <v>1147</v>
      </c>
      <c r="H161" s="1" t="str">
        <f>VLOOKUP(Table8[[#This Row],[نام شخص کارشناس نظارت]],Table1[],3,0)</f>
        <v>کارشناس مکانیک نظارت (1)</v>
      </c>
      <c r="I161" s="1">
        <f>COUNTIF(Table2[کد سیستم],Table8[[#This Row],[کد سیستم]])</f>
        <v>1</v>
      </c>
    </row>
    <row r="162" spans="1:9" x14ac:dyDescent="0.25">
      <c r="A162" s="1">
        <v>161</v>
      </c>
      <c r="B162" s="1" t="s">
        <v>1866</v>
      </c>
      <c r="C162" s="1" t="s">
        <v>1866</v>
      </c>
      <c r="D162" s="1" t="s">
        <v>3747</v>
      </c>
      <c r="E162" s="1" t="s">
        <v>193</v>
      </c>
      <c r="F162" s="1" t="str">
        <f>VLOOKUP(Table8[[#This Row],[نام کارشناس دفتر فنی]],Table1[],3,0)</f>
        <v>رئیس  آزمایشگاه</v>
      </c>
      <c r="G162" s="1" t="s">
        <v>1147</v>
      </c>
      <c r="H162" s="1" t="str">
        <f>VLOOKUP(Table8[[#This Row],[نام شخص کارشناس نظارت]],Table1[],3,0)</f>
        <v>کارشناس مکانیک نظارت (1)</v>
      </c>
      <c r="I162" s="1">
        <f>COUNTIF(Table2[کد سیستم],Table8[[#This Row],[کد سیستم]])</f>
        <v>1</v>
      </c>
    </row>
    <row r="163" spans="1:9" x14ac:dyDescent="0.25">
      <c r="A163" s="1">
        <v>162</v>
      </c>
      <c r="B163" s="1" t="s">
        <v>1868</v>
      </c>
      <c r="C163" s="1" t="s">
        <v>1868</v>
      </c>
      <c r="D163" s="1" t="s">
        <v>3747</v>
      </c>
      <c r="E163" s="1" t="s">
        <v>193</v>
      </c>
      <c r="F163" s="1" t="str">
        <f>VLOOKUP(Table8[[#This Row],[نام کارشناس دفتر فنی]],Table1[],3,0)</f>
        <v>رئیس  آزمایشگاه</v>
      </c>
      <c r="G163" s="1" t="s">
        <v>1147</v>
      </c>
      <c r="H163" s="1" t="str">
        <f>VLOOKUP(Table8[[#This Row],[نام شخص کارشناس نظارت]],Table1[],3,0)</f>
        <v>کارشناس مکانیک نظارت (1)</v>
      </c>
      <c r="I163" s="1">
        <f>COUNTIF(Table2[کد سیستم],Table8[[#This Row],[کد سیستم]])</f>
        <v>1</v>
      </c>
    </row>
    <row r="164" spans="1:9" x14ac:dyDescent="0.25">
      <c r="A164" s="1">
        <v>163</v>
      </c>
      <c r="B164" s="1" t="s">
        <v>1870</v>
      </c>
      <c r="C164" s="1" t="s">
        <v>1870</v>
      </c>
      <c r="D164" s="1" t="s">
        <v>3747</v>
      </c>
      <c r="E164" s="1" t="s">
        <v>193</v>
      </c>
      <c r="F164" s="1" t="str">
        <f>VLOOKUP(Table8[[#This Row],[نام کارشناس دفتر فنی]],Table1[],3,0)</f>
        <v>رئیس  آزمایشگاه</v>
      </c>
      <c r="G164" s="1" t="s">
        <v>1147</v>
      </c>
      <c r="H164" s="1" t="str">
        <f>VLOOKUP(Table8[[#This Row],[نام شخص کارشناس نظارت]],Table1[],3,0)</f>
        <v>کارشناس مکانیک نظارت (1)</v>
      </c>
      <c r="I164" s="1">
        <f>COUNTIF(Table2[کد سیستم],Table8[[#This Row],[کد سیستم]])</f>
        <v>1</v>
      </c>
    </row>
    <row r="165" spans="1:9" x14ac:dyDescent="0.25">
      <c r="A165" s="1">
        <v>164</v>
      </c>
      <c r="B165" s="1" t="s">
        <v>1872</v>
      </c>
      <c r="C165" s="1" t="s">
        <v>1872</v>
      </c>
      <c r="D165" s="1" t="s">
        <v>3747</v>
      </c>
      <c r="E165" s="1" t="s">
        <v>193</v>
      </c>
      <c r="F165" s="1" t="str">
        <f>VLOOKUP(Table8[[#This Row],[نام کارشناس دفتر فنی]],Table1[],3,0)</f>
        <v>رئیس  آزمایشگاه</v>
      </c>
      <c r="G165" s="1" t="s">
        <v>1147</v>
      </c>
      <c r="H165" s="1" t="str">
        <f>VLOOKUP(Table8[[#This Row],[نام شخص کارشناس نظارت]],Table1[],3,0)</f>
        <v>کارشناس مکانیک نظارت (1)</v>
      </c>
      <c r="I165" s="1">
        <f>COUNTIF(Table2[کد سیستم],Table8[[#This Row],[کد سیستم]])</f>
        <v>1</v>
      </c>
    </row>
    <row r="166" spans="1:9" x14ac:dyDescent="0.25">
      <c r="A166" s="1">
        <v>165</v>
      </c>
      <c r="B166" s="1" t="s">
        <v>1874</v>
      </c>
      <c r="C166" s="1" t="s">
        <v>1874</v>
      </c>
      <c r="D166" s="1" t="s">
        <v>3747</v>
      </c>
      <c r="E166" s="1" t="s">
        <v>193</v>
      </c>
      <c r="F166" s="1" t="str">
        <f>VLOOKUP(Table8[[#This Row],[نام کارشناس دفتر فنی]],Table1[],3,0)</f>
        <v>رئیس  آزمایشگاه</v>
      </c>
      <c r="G166" s="1" t="s">
        <v>1147</v>
      </c>
      <c r="H166" s="1" t="str">
        <f>VLOOKUP(Table8[[#This Row],[نام شخص کارشناس نظارت]],Table1[],3,0)</f>
        <v>کارشناس مکانیک نظارت (1)</v>
      </c>
      <c r="I166" s="1">
        <f>COUNTIF(Table2[کد سیستم],Table8[[#This Row],[کد سیستم]])</f>
        <v>1</v>
      </c>
    </row>
    <row r="167" spans="1:9" x14ac:dyDescent="0.25">
      <c r="A167" s="1">
        <v>166</v>
      </c>
      <c r="B167" s="1" t="s">
        <v>1876</v>
      </c>
      <c r="C167" s="1" t="s">
        <v>1876</v>
      </c>
      <c r="D167" s="1" t="s">
        <v>3747</v>
      </c>
      <c r="E167" s="1" t="s">
        <v>193</v>
      </c>
      <c r="F167" s="1" t="str">
        <f>VLOOKUP(Table8[[#This Row],[نام کارشناس دفتر فنی]],Table1[],3,0)</f>
        <v>رئیس  آزمایشگاه</v>
      </c>
      <c r="G167" s="1" t="s">
        <v>1147</v>
      </c>
      <c r="H167" s="1" t="str">
        <f>VLOOKUP(Table8[[#This Row],[نام شخص کارشناس نظارت]],Table1[],3,0)</f>
        <v>کارشناس مکانیک نظارت (1)</v>
      </c>
      <c r="I167" s="1">
        <f>COUNTIF(Table2[کد سیستم],Table8[[#This Row],[کد سیستم]])</f>
        <v>1</v>
      </c>
    </row>
    <row r="168" spans="1:9" x14ac:dyDescent="0.25">
      <c r="A168" s="1">
        <v>167</v>
      </c>
      <c r="B168" s="1" t="s">
        <v>1878</v>
      </c>
      <c r="C168" s="1" t="s">
        <v>1878</v>
      </c>
      <c r="D168" s="1" t="s">
        <v>3747</v>
      </c>
      <c r="E168" s="1" t="s">
        <v>193</v>
      </c>
      <c r="F168" s="1" t="str">
        <f>VLOOKUP(Table8[[#This Row],[نام کارشناس دفتر فنی]],Table1[],3,0)</f>
        <v>رئیس  آزمایشگاه</v>
      </c>
      <c r="G168" s="1" t="s">
        <v>1147</v>
      </c>
      <c r="H168" s="1" t="str">
        <f>VLOOKUP(Table8[[#This Row],[نام شخص کارشناس نظارت]],Table1[],3,0)</f>
        <v>کارشناس مکانیک نظارت (1)</v>
      </c>
      <c r="I168" s="1">
        <f>COUNTIF(Table2[کد سیستم],Table8[[#This Row],[کد سیستم]])</f>
        <v>1</v>
      </c>
    </row>
    <row r="169" spans="1:9" x14ac:dyDescent="0.25">
      <c r="A169" s="1">
        <v>168</v>
      </c>
      <c r="B169" s="1" t="s">
        <v>1880</v>
      </c>
      <c r="C169" s="1" t="s">
        <v>1880</v>
      </c>
      <c r="D169" s="1" t="s">
        <v>3747</v>
      </c>
      <c r="E169" s="1" t="s">
        <v>193</v>
      </c>
      <c r="F169" s="1" t="str">
        <f>VLOOKUP(Table8[[#This Row],[نام کارشناس دفتر فنی]],Table1[],3,0)</f>
        <v>رئیس  آزمایشگاه</v>
      </c>
      <c r="G169" s="1" t="s">
        <v>1147</v>
      </c>
      <c r="H169" s="1" t="str">
        <f>VLOOKUP(Table8[[#This Row],[نام شخص کارشناس نظارت]],Table1[],3,0)</f>
        <v>کارشناس مکانیک نظارت (1)</v>
      </c>
      <c r="I169" s="1">
        <f>COUNTIF(Table2[کد سیستم],Table8[[#This Row],[کد سیستم]])</f>
        <v>1</v>
      </c>
    </row>
    <row r="170" spans="1:9" x14ac:dyDescent="0.25">
      <c r="A170" s="1">
        <v>169</v>
      </c>
      <c r="B170" s="1" t="s">
        <v>1882</v>
      </c>
      <c r="C170" s="1" t="s">
        <v>1882</v>
      </c>
      <c r="D170" s="1" t="s">
        <v>3747</v>
      </c>
      <c r="E170" s="1" t="s">
        <v>193</v>
      </c>
      <c r="F170" s="1" t="str">
        <f>VLOOKUP(Table8[[#This Row],[نام کارشناس دفتر فنی]],Table1[],3,0)</f>
        <v>رئیس  آزمایشگاه</v>
      </c>
      <c r="G170" s="1" t="s">
        <v>1147</v>
      </c>
      <c r="H170" s="1" t="str">
        <f>VLOOKUP(Table8[[#This Row],[نام شخص کارشناس نظارت]],Table1[],3,0)</f>
        <v>کارشناس مکانیک نظارت (1)</v>
      </c>
      <c r="I170" s="1">
        <f>COUNTIF(Table2[کد سیستم],Table8[[#This Row],[کد سیستم]])</f>
        <v>1</v>
      </c>
    </row>
    <row r="171" spans="1:9" x14ac:dyDescent="0.25">
      <c r="A171" s="1">
        <v>170</v>
      </c>
      <c r="B171" s="1" t="s">
        <v>1884</v>
      </c>
      <c r="C171" s="1" t="s">
        <v>1884</v>
      </c>
      <c r="D171" s="1" t="s">
        <v>3747</v>
      </c>
      <c r="E171" s="1" t="s">
        <v>193</v>
      </c>
      <c r="F171" s="1" t="str">
        <f>VLOOKUP(Table8[[#This Row],[نام کارشناس دفتر فنی]],Table1[],3,0)</f>
        <v>رئیس  آزمایشگاه</v>
      </c>
      <c r="G171" s="1" t="s">
        <v>1147</v>
      </c>
      <c r="H171" s="1" t="str">
        <f>VLOOKUP(Table8[[#This Row],[نام شخص کارشناس نظارت]],Table1[],3,0)</f>
        <v>کارشناس مکانیک نظارت (1)</v>
      </c>
      <c r="I171" s="1">
        <f>COUNTIF(Table2[کد سیستم],Table8[[#This Row],[کد سیستم]])</f>
        <v>1</v>
      </c>
    </row>
    <row r="172" spans="1:9" x14ac:dyDescent="0.25">
      <c r="A172" s="1">
        <v>171</v>
      </c>
      <c r="B172" s="1" t="s">
        <v>1886</v>
      </c>
      <c r="C172" s="1" t="s">
        <v>1886</v>
      </c>
      <c r="D172" s="1" t="s">
        <v>3747</v>
      </c>
      <c r="E172" s="1" t="s">
        <v>193</v>
      </c>
      <c r="F172" s="1" t="str">
        <f>VLOOKUP(Table8[[#This Row],[نام کارشناس دفتر فنی]],Table1[],3,0)</f>
        <v>رئیس  آزمایشگاه</v>
      </c>
      <c r="G172" s="1" t="s">
        <v>1147</v>
      </c>
      <c r="H172" s="1" t="str">
        <f>VLOOKUP(Table8[[#This Row],[نام شخص کارشناس نظارت]],Table1[],3,0)</f>
        <v>کارشناس مکانیک نظارت (1)</v>
      </c>
      <c r="I172" s="1">
        <f>COUNTIF(Table2[کد سیستم],Table8[[#This Row],[کد سیستم]])</f>
        <v>1</v>
      </c>
    </row>
    <row r="173" spans="1:9" x14ac:dyDescent="0.25">
      <c r="A173" s="1">
        <v>172</v>
      </c>
      <c r="B173" s="1" t="s">
        <v>1888</v>
      </c>
      <c r="C173" s="1" t="s">
        <v>1888</v>
      </c>
      <c r="D173" s="1" t="s">
        <v>3747</v>
      </c>
      <c r="E173" s="1" t="s">
        <v>193</v>
      </c>
      <c r="F173" s="1" t="str">
        <f>VLOOKUP(Table8[[#This Row],[نام کارشناس دفتر فنی]],Table1[],3,0)</f>
        <v>رئیس  آزمایشگاه</v>
      </c>
      <c r="G173" s="1" t="s">
        <v>1147</v>
      </c>
      <c r="H173" s="1" t="str">
        <f>VLOOKUP(Table8[[#This Row],[نام شخص کارشناس نظارت]],Table1[],3,0)</f>
        <v>کارشناس مکانیک نظارت (1)</v>
      </c>
      <c r="I173" s="1">
        <f>COUNTIF(Table2[کد سیستم],Table8[[#This Row],[کد سیستم]])</f>
        <v>1</v>
      </c>
    </row>
    <row r="174" spans="1:9" x14ac:dyDescent="0.25">
      <c r="A174" s="1">
        <v>173</v>
      </c>
      <c r="B174" s="1" t="s">
        <v>1890</v>
      </c>
      <c r="C174" s="1" t="s">
        <v>1890</v>
      </c>
      <c r="D174" s="1" t="s">
        <v>3747</v>
      </c>
      <c r="E174" s="1" t="s">
        <v>193</v>
      </c>
      <c r="F174" s="1" t="str">
        <f>VLOOKUP(Table8[[#This Row],[نام کارشناس دفتر فنی]],Table1[],3,0)</f>
        <v>رئیس  آزمایشگاه</v>
      </c>
      <c r="G174" s="1" t="s">
        <v>1147</v>
      </c>
      <c r="H174" s="1" t="str">
        <f>VLOOKUP(Table8[[#This Row],[نام شخص کارشناس نظارت]],Table1[],3,0)</f>
        <v>کارشناس مکانیک نظارت (1)</v>
      </c>
      <c r="I174" s="1">
        <f>COUNTIF(Table2[کد سیستم],Table8[[#This Row],[کد سیستم]])</f>
        <v>1</v>
      </c>
    </row>
    <row r="175" spans="1:9" x14ac:dyDescent="0.25">
      <c r="A175" s="1">
        <v>174</v>
      </c>
      <c r="B175" s="1" t="s">
        <v>1892</v>
      </c>
      <c r="C175" s="1" t="s">
        <v>1892</v>
      </c>
      <c r="D175" s="1" t="s">
        <v>3747</v>
      </c>
      <c r="E175" s="1" t="s">
        <v>193</v>
      </c>
      <c r="F175" s="1" t="str">
        <f>VLOOKUP(Table8[[#This Row],[نام کارشناس دفتر فنی]],Table1[],3,0)</f>
        <v>رئیس  آزمایشگاه</v>
      </c>
      <c r="G175" s="1" t="s">
        <v>1147</v>
      </c>
      <c r="H175" s="1" t="str">
        <f>VLOOKUP(Table8[[#This Row],[نام شخص کارشناس نظارت]],Table1[],3,0)</f>
        <v>کارشناس مکانیک نظارت (1)</v>
      </c>
      <c r="I175" s="1">
        <f>COUNTIF(Table2[کد سیستم],Table8[[#This Row],[کد سیستم]])</f>
        <v>1</v>
      </c>
    </row>
    <row r="176" spans="1:9" x14ac:dyDescent="0.25">
      <c r="A176" s="1">
        <v>175</v>
      </c>
      <c r="B176" s="1" t="s">
        <v>1894</v>
      </c>
      <c r="C176" s="1" t="s">
        <v>1894</v>
      </c>
      <c r="D176" s="1" t="s">
        <v>3747</v>
      </c>
      <c r="E176" s="1" t="s">
        <v>193</v>
      </c>
      <c r="F176" s="1" t="str">
        <f>VLOOKUP(Table8[[#This Row],[نام کارشناس دفتر فنی]],Table1[],3,0)</f>
        <v>رئیس  آزمایشگاه</v>
      </c>
      <c r="G176" s="1" t="s">
        <v>1147</v>
      </c>
      <c r="H176" s="1" t="str">
        <f>VLOOKUP(Table8[[#This Row],[نام شخص کارشناس نظارت]],Table1[],3,0)</f>
        <v>کارشناس مکانیک نظارت (1)</v>
      </c>
      <c r="I176" s="1">
        <f>COUNTIF(Table2[کد سیستم],Table8[[#This Row],[کد سیستم]])</f>
        <v>1</v>
      </c>
    </row>
    <row r="177" spans="1:9" x14ac:dyDescent="0.25">
      <c r="A177" s="1">
        <v>176</v>
      </c>
      <c r="B177" s="1" t="s">
        <v>1896</v>
      </c>
      <c r="C177" s="1" t="s">
        <v>1896</v>
      </c>
      <c r="D177" s="1" t="s">
        <v>3747</v>
      </c>
      <c r="E177" s="1" t="s">
        <v>193</v>
      </c>
      <c r="F177" s="1" t="str">
        <f>VLOOKUP(Table8[[#This Row],[نام کارشناس دفتر فنی]],Table1[],3,0)</f>
        <v>رئیس  آزمایشگاه</v>
      </c>
      <c r="G177" s="1" t="s">
        <v>1147</v>
      </c>
      <c r="H177" s="1" t="str">
        <f>VLOOKUP(Table8[[#This Row],[نام شخص کارشناس نظارت]],Table1[],3,0)</f>
        <v>کارشناس مکانیک نظارت (1)</v>
      </c>
      <c r="I177" s="1">
        <f>COUNTIF(Table2[کد سیستم],Table8[[#This Row],[کد سیستم]])</f>
        <v>1</v>
      </c>
    </row>
    <row r="178" spans="1:9" x14ac:dyDescent="0.25">
      <c r="A178" s="1">
        <v>177</v>
      </c>
      <c r="B178" s="1" t="s">
        <v>1898</v>
      </c>
      <c r="C178" s="1" t="s">
        <v>1898</v>
      </c>
      <c r="D178" s="1" t="s">
        <v>3747</v>
      </c>
      <c r="E178" s="1" t="s">
        <v>193</v>
      </c>
      <c r="F178" s="1" t="str">
        <f>VLOOKUP(Table8[[#This Row],[نام کارشناس دفتر فنی]],Table1[],3,0)</f>
        <v>رئیس  آزمایشگاه</v>
      </c>
      <c r="G178" s="1" t="s">
        <v>1147</v>
      </c>
      <c r="H178" s="1" t="str">
        <f>VLOOKUP(Table8[[#This Row],[نام شخص کارشناس نظارت]],Table1[],3,0)</f>
        <v>کارشناس مکانیک نظارت (1)</v>
      </c>
      <c r="I178" s="1">
        <f>COUNTIF(Table2[کد سیستم],Table8[[#This Row],[کد سیستم]])</f>
        <v>1</v>
      </c>
    </row>
    <row r="179" spans="1:9" x14ac:dyDescent="0.25">
      <c r="A179" s="1">
        <v>178</v>
      </c>
      <c r="B179" s="1" t="s">
        <v>1900</v>
      </c>
      <c r="C179" s="1" t="s">
        <v>1900</v>
      </c>
      <c r="D179" s="1" t="s">
        <v>3747</v>
      </c>
      <c r="E179" s="1" t="s">
        <v>193</v>
      </c>
      <c r="F179" s="1" t="str">
        <f>VLOOKUP(Table8[[#This Row],[نام کارشناس دفتر فنی]],Table1[],3,0)</f>
        <v>رئیس  آزمایشگاه</v>
      </c>
      <c r="G179" s="1" t="s">
        <v>1147</v>
      </c>
      <c r="H179" s="1" t="str">
        <f>VLOOKUP(Table8[[#This Row],[نام شخص کارشناس نظارت]],Table1[],3,0)</f>
        <v>کارشناس مکانیک نظارت (1)</v>
      </c>
      <c r="I179" s="1">
        <f>COUNTIF(Table2[کد سیستم],Table8[[#This Row],[کد سیستم]])</f>
        <v>1</v>
      </c>
    </row>
    <row r="180" spans="1:9" x14ac:dyDescent="0.25">
      <c r="A180" s="1">
        <v>179</v>
      </c>
      <c r="B180" s="1" t="s">
        <v>1902</v>
      </c>
      <c r="C180" s="1" t="s">
        <v>1902</v>
      </c>
      <c r="D180" s="1" t="s">
        <v>3747</v>
      </c>
      <c r="E180" s="1" t="s">
        <v>193</v>
      </c>
      <c r="F180" s="1" t="str">
        <f>VLOOKUP(Table8[[#This Row],[نام کارشناس دفتر فنی]],Table1[],3,0)</f>
        <v>رئیس  آزمایشگاه</v>
      </c>
      <c r="G180" s="1" t="s">
        <v>1147</v>
      </c>
      <c r="H180" s="1" t="str">
        <f>VLOOKUP(Table8[[#This Row],[نام شخص کارشناس نظارت]],Table1[],3,0)</f>
        <v>کارشناس مکانیک نظارت (1)</v>
      </c>
      <c r="I180" s="1">
        <f>COUNTIF(Table2[کد سیستم],Table8[[#This Row],[کد سیستم]])</f>
        <v>1</v>
      </c>
    </row>
    <row r="181" spans="1:9" x14ac:dyDescent="0.25">
      <c r="A181" s="1">
        <v>180</v>
      </c>
      <c r="B181" s="1" t="s">
        <v>1904</v>
      </c>
      <c r="C181" s="1" t="s">
        <v>1904</v>
      </c>
      <c r="D181" s="1" t="s">
        <v>3747</v>
      </c>
      <c r="E181" s="1" t="s">
        <v>193</v>
      </c>
      <c r="F181" s="1" t="str">
        <f>VLOOKUP(Table8[[#This Row],[نام کارشناس دفتر فنی]],Table1[],3,0)</f>
        <v>رئیس  آزمایشگاه</v>
      </c>
      <c r="G181" s="1" t="s">
        <v>1147</v>
      </c>
      <c r="H181" s="1" t="str">
        <f>VLOOKUP(Table8[[#This Row],[نام شخص کارشناس نظارت]],Table1[],3,0)</f>
        <v>کارشناس مکانیک نظارت (1)</v>
      </c>
      <c r="I181" s="1">
        <f>COUNTIF(Table2[کد سیستم],Table8[[#This Row],[کد سیستم]])</f>
        <v>1</v>
      </c>
    </row>
    <row r="182" spans="1:9" x14ac:dyDescent="0.25">
      <c r="A182" s="1">
        <v>181</v>
      </c>
      <c r="B182" s="1" t="s">
        <v>1906</v>
      </c>
      <c r="C182" s="1" t="s">
        <v>1906</v>
      </c>
      <c r="D182" s="1" t="s">
        <v>3747</v>
      </c>
      <c r="E182" s="1" t="s">
        <v>193</v>
      </c>
      <c r="F182" s="1" t="str">
        <f>VLOOKUP(Table8[[#This Row],[نام کارشناس دفتر فنی]],Table1[],3,0)</f>
        <v>رئیس  آزمایشگاه</v>
      </c>
      <c r="G182" s="1" t="s">
        <v>1147</v>
      </c>
      <c r="H182" s="1" t="str">
        <f>VLOOKUP(Table8[[#This Row],[نام شخص کارشناس نظارت]],Table1[],3,0)</f>
        <v>کارشناس مکانیک نظارت (1)</v>
      </c>
      <c r="I182" s="1">
        <f>COUNTIF(Table2[کد سیستم],Table8[[#This Row],[کد سیستم]])</f>
        <v>1</v>
      </c>
    </row>
    <row r="183" spans="1:9" x14ac:dyDescent="0.25">
      <c r="A183" s="1">
        <v>182</v>
      </c>
      <c r="B183" s="1" t="s">
        <v>1908</v>
      </c>
      <c r="C183" s="1" t="s">
        <v>1908</v>
      </c>
      <c r="D183" s="1" t="s">
        <v>3747</v>
      </c>
      <c r="E183" s="1" t="s">
        <v>193</v>
      </c>
      <c r="F183" s="1" t="str">
        <f>VLOOKUP(Table8[[#This Row],[نام کارشناس دفتر فنی]],Table1[],3,0)</f>
        <v>رئیس  آزمایشگاه</v>
      </c>
      <c r="G183" s="1" t="s">
        <v>1147</v>
      </c>
      <c r="H183" s="1" t="str">
        <f>VLOOKUP(Table8[[#This Row],[نام شخص کارشناس نظارت]],Table1[],3,0)</f>
        <v>کارشناس مکانیک نظارت (1)</v>
      </c>
      <c r="I183" s="1">
        <f>COUNTIF(Table2[کد سیستم],Table8[[#This Row],[کد سیستم]])</f>
        <v>1</v>
      </c>
    </row>
    <row r="184" spans="1:9" x14ac:dyDescent="0.25">
      <c r="A184" s="1">
        <v>183</v>
      </c>
      <c r="B184" s="1" t="s">
        <v>1910</v>
      </c>
      <c r="C184" s="1" t="s">
        <v>1910</v>
      </c>
      <c r="D184" s="1" t="s">
        <v>3747</v>
      </c>
      <c r="E184" s="1" t="s">
        <v>193</v>
      </c>
      <c r="F184" s="1" t="str">
        <f>VLOOKUP(Table8[[#This Row],[نام کارشناس دفتر فنی]],Table1[],3,0)</f>
        <v>رئیس  آزمایشگاه</v>
      </c>
      <c r="G184" s="1" t="s">
        <v>1147</v>
      </c>
      <c r="H184" s="1" t="str">
        <f>VLOOKUP(Table8[[#This Row],[نام شخص کارشناس نظارت]],Table1[],3,0)</f>
        <v>کارشناس مکانیک نظارت (1)</v>
      </c>
      <c r="I184" s="1">
        <f>COUNTIF(Table2[کد سیستم],Table8[[#This Row],[کد سیستم]])</f>
        <v>1</v>
      </c>
    </row>
    <row r="185" spans="1:9" x14ac:dyDescent="0.25">
      <c r="A185" s="1">
        <v>184</v>
      </c>
      <c r="B185" s="1" t="s">
        <v>1912</v>
      </c>
      <c r="C185" s="1" t="s">
        <v>1912</v>
      </c>
      <c r="D185" s="1" t="s">
        <v>3747</v>
      </c>
      <c r="E185" s="1" t="s">
        <v>193</v>
      </c>
      <c r="F185" s="1" t="str">
        <f>VLOOKUP(Table8[[#This Row],[نام کارشناس دفتر فنی]],Table1[],3,0)</f>
        <v>رئیس  آزمایشگاه</v>
      </c>
      <c r="G185" s="1" t="s">
        <v>1147</v>
      </c>
      <c r="H185" s="1" t="str">
        <f>VLOOKUP(Table8[[#This Row],[نام شخص کارشناس نظارت]],Table1[],3,0)</f>
        <v>کارشناس مکانیک نظارت (1)</v>
      </c>
      <c r="I185" s="1">
        <f>COUNTIF(Table2[کد سیستم],Table8[[#This Row],[کد سیستم]])</f>
        <v>1</v>
      </c>
    </row>
    <row r="186" spans="1:9" x14ac:dyDescent="0.25">
      <c r="A186" s="1">
        <v>185</v>
      </c>
      <c r="B186" s="1" t="s">
        <v>1914</v>
      </c>
      <c r="C186" s="1" t="s">
        <v>1914</v>
      </c>
      <c r="D186" s="1" t="s">
        <v>3747</v>
      </c>
      <c r="E186" s="1" t="s">
        <v>193</v>
      </c>
      <c r="F186" s="1" t="str">
        <f>VLOOKUP(Table8[[#This Row],[نام کارشناس دفتر فنی]],Table1[],3,0)</f>
        <v>رئیس  آزمایشگاه</v>
      </c>
      <c r="G186" s="1" t="s">
        <v>1147</v>
      </c>
      <c r="H186" s="1" t="str">
        <f>VLOOKUP(Table8[[#This Row],[نام شخص کارشناس نظارت]],Table1[],3,0)</f>
        <v>کارشناس مکانیک نظارت (1)</v>
      </c>
      <c r="I186" s="1">
        <f>COUNTIF(Table2[کد سیستم],Table8[[#This Row],[کد سیستم]])</f>
        <v>1</v>
      </c>
    </row>
    <row r="187" spans="1:9" x14ac:dyDescent="0.25">
      <c r="A187" s="1">
        <v>186</v>
      </c>
      <c r="B187" s="1" t="s">
        <v>1916</v>
      </c>
      <c r="C187" s="1" t="s">
        <v>1916</v>
      </c>
      <c r="D187" s="1" t="s">
        <v>3747</v>
      </c>
      <c r="E187" s="1" t="s">
        <v>193</v>
      </c>
      <c r="F187" s="1" t="str">
        <f>VLOOKUP(Table8[[#This Row],[نام کارشناس دفتر فنی]],Table1[],3,0)</f>
        <v>رئیس  آزمایشگاه</v>
      </c>
      <c r="G187" s="1" t="s">
        <v>1147</v>
      </c>
      <c r="H187" s="1" t="str">
        <f>VLOOKUP(Table8[[#This Row],[نام شخص کارشناس نظارت]],Table1[],3,0)</f>
        <v>کارشناس مکانیک نظارت (1)</v>
      </c>
      <c r="I187" s="1">
        <f>COUNTIF(Table2[کد سیستم],Table8[[#This Row],[کد سیستم]])</f>
        <v>1</v>
      </c>
    </row>
    <row r="188" spans="1:9" x14ac:dyDescent="0.25">
      <c r="A188" s="1">
        <v>187</v>
      </c>
      <c r="B188" s="1" t="s">
        <v>1918</v>
      </c>
      <c r="C188" s="1" t="s">
        <v>1918</v>
      </c>
      <c r="D188" s="1" t="s">
        <v>3747</v>
      </c>
      <c r="E188" s="1" t="s">
        <v>193</v>
      </c>
      <c r="F188" s="1" t="str">
        <f>VLOOKUP(Table8[[#This Row],[نام کارشناس دفتر فنی]],Table1[],3,0)</f>
        <v>رئیس  آزمایشگاه</v>
      </c>
      <c r="G188" s="1" t="s">
        <v>1147</v>
      </c>
      <c r="H188" s="1" t="str">
        <f>VLOOKUP(Table8[[#This Row],[نام شخص کارشناس نظارت]],Table1[],3,0)</f>
        <v>کارشناس مکانیک نظارت (1)</v>
      </c>
      <c r="I188" s="1">
        <f>COUNTIF(Table2[کد سیستم],Table8[[#This Row],[کد سیستم]])</f>
        <v>1</v>
      </c>
    </row>
    <row r="189" spans="1:9" x14ac:dyDescent="0.25">
      <c r="A189" s="1">
        <v>188</v>
      </c>
      <c r="B189" s="1" t="s">
        <v>1920</v>
      </c>
      <c r="C189" s="1" t="s">
        <v>1920</v>
      </c>
      <c r="D189" s="1" t="s">
        <v>3747</v>
      </c>
      <c r="E189" s="1" t="s">
        <v>193</v>
      </c>
      <c r="F189" s="1" t="str">
        <f>VLOOKUP(Table8[[#This Row],[نام کارشناس دفتر فنی]],Table1[],3,0)</f>
        <v>رئیس  آزمایشگاه</v>
      </c>
      <c r="G189" s="1" t="s">
        <v>1147</v>
      </c>
      <c r="H189" s="1" t="str">
        <f>VLOOKUP(Table8[[#This Row],[نام شخص کارشناس نظارت]],Table1[],3,0)</f>
        <v>کارشناس مکانیک نظارت (1)</v>
      </c>
      <c r="I189" s="1">
        <f>COUNTIF(Table2[کد سیستم],Table8[[#This Row],[کد سیستم]])</f>
        <v>1</v>
      </c>
    </row>
    <row r="190" spans="1:9" x14ac:dyDescent="0.25">
      <c r="A190" s="1">
        <v>189</v>
      </c>
      <c r="B190" s="1" t="s">
        <v>1922</v>
      </c>
      <c r="C190" s="1" t="s">
        <v>1922</v>
      </c>
      <c r="D190" s="1" t="s">
        <v>3747</v>
      </c>
      <c r="E190" s="1" t="s">
        <v>193</v>
      </c>
      <c r="F190" s="1" t="str">
        <f>VLOOKUP(Table8[[#This Row],[نام کارشناس دفتر فنی]],Table1[],3,0)</f>
        <v>رئیس  آزمایشگاه</v>
      </c>
      <c r="G190" s="1" t="s">
        <v>1147</v>
      </c>
      <c r="H190" s="1" t="str">
        <f>VLOOKUP(Table8[[#This Row],[نام شخص کارشناس نظارت]],Table1[],3,0)</f>
        <v>کارشناس مکانیک نظارت (1)</v>
      </c>
      <c r="I190" s="1">
        <f>COUNTIF(Table2[کد سیستم],Table8[[#This Row],[کد سیستم]])</f>
        <v>1</v>
      </c>
    </row>
    <row r="191" spans="1:9" x14ac:dyDescent="0.25">
      <c r="A191" s="1">
        <v>190</v>
      </c>
      <c r="B191" s="1" t="s">
        <v>1924</v>
      </c>
      <c r="C191" s="1" t="s">
        <v>1924</v>
      </c>
      <c r="D191" s="1" t="s">
        <v>3747</v>
      </c>
      <c r="E191" s="1" t="s">
        <v>193</v>
      </c>
      <c r="F191" s="1" t="str">
        <f>VLOOKUP(Table8[[#This Row],[نام کارشناس دفتر فنی]],Table1[],3,0)</f>
        <v>رئیس  آزمایشگاه</v>
      </c>
      <c r="G191" s="1" t="s">
        <v>1147</v>
      </c>
      <c r="H191" s="1" t="str">
        <f>VLOOKUP(Table8[[#This Row],[نام شخص کارشناس نظارت]],Table1[],3,0)</f>
        <v>کارشناس مکانیک نظارت (1)</v>
      </c>
      <c r="I191" s="1">
        <f>COUNTIF(Table2[کد سیستم],Table8[[#This Row],[کد سیستم]])</f>
        <v>1</v>
      </c>
    </row>
    <row r="192" spans="1:9" x14ac:dyDescent="0.25">
      <c r="A192" s="1">
        <v>191</v>
      </c>
      <c r="B192" s="1" t="s">
        <v>1926</v>
      </c>
      <c r="C192" s="1" t="s">
        <v>1926</v>
      </c>
      <c r="D192" s="1" t="s">
        <v>3747</v>
      </c>
      <c r="E192" s="1" t="s">
        <v>193</v>
      </c>
      <c r="F192" s="1" t="str">
        <f>VLOOKUP(Table8[[#This Row],[نام کارشناس دفتر فنی]],Table1[],3,0)</f>
        <v>رئیس  آزمایشگاه</v>
      </c>
      <c r="G192" s="1" t="s">
        <v>1147</v>
      </c>
      <c r="H192" s="1" t="str">
        <f>VLOOKUP(Table8[[#This Row],[نام شخص کارشناس نظارت]],Table1[],3,0)</f>
        <v>کارشناس مکانیک نظارت (1)</v>
      </c>
      <c r="I192" s="1">
        <f>COUNTIF(Table2[کد سیستم],Table8[[#This Row],[کد سیستم]])</f>
        <v>1</v>
      </c>
    </row>
    <row r="193" spans="1:9" x14ac:dyDescent="0.25">
      <c r="A193" s="1">
        <v>192</v>
      </c>
      <c r="B193" s="1" t="s">
        <v>1928</v>
      </c>
      <c r="C193" s="1" t="s">
        <v>1928</v>
      </c>
      <c r="D193" s="1" t="s">
        <v>3747</v>
      </c>
      <c r="E193" s="1" t="s">
        <v>193</v>
      </c>
      <c r="F193" s="1" t="str">
        <f>VLOOKUP(Table8[[#This Row],[نام کارشناس دفتر فنی]],Table1[],3,0)</f>
        <v>رئیس  آزمایشگاه</v>
      </c>
      <c r="G193" s="1" t="s">
        <v>1147</v>
      </c>
      <c r="H193" s="1" t="str">
        <f>VLOOKUP(Table8[[#This Row],[نام شخص کارشناس نظارت]],Table1[],3,0)</f>
        <v>کارشناس مکانیک نظارت (1)</v>
      </c>
      <c r="I193" s="1">
        <f>COUNTIF(Table2[کد سیستم],Table8[[#This Row],[کد سیستم]])</f>
        <v>1</v>
      </c>
    </row>
    <row r="194" spans="1:9" x14ac:dyDescent="0.25">
      <c r="A194" s="1">
        <v>193</v>
      </c>
      <c r="B194" s="1" t="s">
        <v>1930</v>
      </c>
      <c r="C194" s="1" t="s">
        <v>1930</v>
      </c>
      <c r="D194" s="1" t="s">
        <v>3747</v>
      </c>
      <c r="E194" s="1" t="s">
        <v>193</v>
      </c>
      <c r="F194" s="1" t="str">
        <f>VLOOKUP(Table8[[#This Row],[نام کارشناس دفتر فنی]],Table1[],3,0)</f>
        <v>رئیس  آزمایشگاه</v>
      </c>
      <c r="G194" s="1" t="s">
        <v>1147</v>
      </c>
      <c r="H194" s="1" t="str">
        <f>VLOOKUP(Table8[[#This Row],[نام شخص کارشناس نظارت]],Table1[],3,0)</f>
        <v>کارشناس مکانیک نظارت (1)</v>
      </c>
      <c r="I194" s="1">
        <f>COUNTIF(Table2[کد سیستم],Table8[[#This Row],[کد سیستم]])</f>
        <v>1</v>
      </c>
    </row>
    <row r="195" spans="1:9" x14ac:dyDescent="0.25">
      <c r="A195" s="1">
        <v>194</v>
      </c>
      <c r="B195" s="1" t="s">
        <v>1932</v>
      </c>
      <c r="C195" s="1" t="s">
        <v>1932</v>
      </c>
      <c r="D195" s="1" t="s">
        <v>3747</v>
      </c>
      <c r="E195" s="1" t="s">
        <v>193</v>
      </c>
      <c r="F195" s="1" t="str">
        <f>VLOOKUP(Table8[[#This Row],[نام کارشناس دفتر فنی]],Table1[],3,0)</f>
        <v>رئیس  آزمایشگاه</v>
      </c>
      <c r="G195" s="1" t="s">
        <v>1147</v>
      </c>
      <c r="H195" s="1" t="str">
        <f>VLOOKUP(Table8[[#This Row],[نام شخص کارشناس نظارت]],Table1[],3,0)</f>
        <v>کارشناس مکانیک نظارت (1)</v>
      </c>
      <c r="I195" s="1">
        <f>COUNTIF(Table2[کد سیستم],Table8[[#This Row],[کد سیستم]])</f>
        <v>1</v>
      </c>
    </row>
    <row r="196" spans="1:9" x14ac:dyDescent="0.25">
      <c r="A196" s="1">
        <v>195</v>
      </c>
      <c r="B196" s="1" t="s">
        <v>1934</v>
      </c>
      <c r="C196" s="1" t="s">
        <v>1934</v>
      </c>
      <c r="D196" s="1" t="s">
        <v>3747</v>
      </c>
      <c r="E196" s="1" t="s">
        <v>193</v>
      </c>
      <c r="F196" s="1" t="str">
        <f>VLOOKUP(Table8[[#This Row],[نام کارشناس دفتر فنی]],Table1[],3,0)</f>
        <v>رئیس  آزمایشگاه</v>
      </c>
      <c r="G196" s="1" t="s">
        <v>1147</v>
      </c>
      <c r="H196" s="1" t="str">
        <f>VLOOKUP(Table8[[#This Row],[نام شخص کارشناس نظارت]],Table1[],3,0)</f>
        <v>کارشناس مکانیک نظارت (1)</v>
      </c>
      <c r="I196" s="1">
        <f>COUNTIF(Table2[کد سیستم],Table8[[#This Row],[کد سیستم]])</f>
        <v>1</v>
      </c>
    </row>
    <row r="197" spans="1:9" x14ac:dyDescent="0.25">
      <c r="A197" s="1">
        <v>196</v>
      </c>
      <c r="B197" s="1" t="s">
        <v>1936</v>
      </c>
      <c r="C197" s="1" t="s">
        <v>1936</v>
      </c>
      <c r="D197" s="1" t="s">
        <v>3747</v>
      </c>
      <c r="E197" s="1" t="s">
        <v>193</v>
      </c>
      <c r="F197" s="1" t="str">
        <f>VLOOKUP(Table8[[#This Row],[نام کارشناس دفتر فنی]],Table1[],3,0)</f>
        <v>رئیس  آزمایشگاه</v>
      </c>
      <c r="G197" s="1" t="s">
        <v>1147</v>
      </c>
      <c r="H197" s="1" t="str">
        <f>VLOOKUP(Table8[[#This Row],[نام شخص کارشناس نظارت]],Table1[],3,0)</f>
        <v>کارشناس مکانیک نظارت (1)</v>
      </c>
      <c r="I197" s="1">
        <f>COUNTIF(Table2[کد سیستم],Table8[[#This Row],[کد سیستم]])</f>
        <v>1</v>
      </c>
    </row>
    <row r="198" spans="1:9" x14ac:dyDescent="0.25">
      <c r="A198" s="1">
        <v>197</v>
      </c>
      <c r="B198" s="1" t="s">
        <v>1938</v>
      </c>
      <c r="C198" s="1" t="s">
        <v>1938</v>
      </c>
      <c r="D198" s="1" t="s">
        <v>3747</v>
      </c>
      <c r="E198" s="1" t="s">
        <v>193</v>
      </c>
      <c r="F198" s="1" t="str">
        <f>VLOOKUP(Table8[[#This Row],[نام کارشناس دفتر فنی]],Table1[],3,0)</f>
        <v>رئیس  آزمایشگاه</v>
      </c>
      <c r="G198" s="1" t="s">
        <v>1147</v>
      </c>
      <c r="H198" s="1" t="str">
        <f>VLOOKUP(Table8[[#This Row],[نام شخص کارشناس نظارت]],Table1[],3,0)</f>
        <v>کارشناس مکانیک نظارت (1)</v>
      </c>
      <c r="I198" s="1">
        <f>COUNTIF(Table2[کد سیستم],Table8[[#This Row],[کد سیستم]])</f>
        <v>1</v>
      </c>
    </row>
    <row r="199" spans="1:9" x14ac:dyDescent="0.25">
      <c r="A199" s="1">
        <v>198</v>
      </c>
      <c r="B199" s="1" t="s">
        <v>1940</v>
      </c>
      <c r="C199" s="1" t="s">
        <v>1940</v>
      </c>
      <c r="D199" s="1" t="s">
        <v>3747</v>
      </c>
      <c r="E199" s="1" t="s">
        <v>193</v>
      </c>
      <c r="F199" s="1" t="str">
        <f>VLOOKUP(Table8[[#This Row],[نام کارشناس دفتر فنی]],Table1[],3,0)</f>
        <v>رئیس  آزمایشگاه</v>
      </c>
      <c r="G199" s="1" t="s">
        <v>1147</v>
      </c>
      <c r="H199" s="1" t="str">
        <f>VLOOKUP(Table8[[#This Row],[نام شخص کارشناس نظارت]],Table1[],3,0)</f>
        <v>کارشناس مکانیک نظارت (1)</v>
      </c>
      <c r="I199" s="1">
        <f>COUNTIF(Table2[کد سیستم],Table8[[#This Row],[کد سیستم]])</f>
        <v>1</v>
      </c>
    </row>
    <row r="200" spans="1:9" x14ac:dyDescent="0.25">
      <c r="A200" s="1">
        <v>199</v>
      </c>
      <c r="B200" s="1" t="s">
        <v>1942</v>
      </c>
      <c r="C200" s="1" t="s">
        <v>1942</v>
      </c>
      <c r="D200" s="1" t="s">
        <v>3747</v>
      </c>
      <c r="E200" s="1" t="s">
        <v>193</v>
      </c>
      <c r="F200" s="1" t="str">
        <f>VLOOKUP(Table8[[#This Row],[نام کارشناس دفتر فنی]],Table1[],3,0)</f>
        <v>رئیس  آزمایشگاه</v>
      </c>
      <c r="G200" s="1" t="s">
        <v>1147</v>
      </c>
      <c r="H200" s="1" t="str">
        <f>VLOOKUP(Table8[[#This Row],[نام شخص کارشناس نظارت]],Table1[],3,0)</f>
        <v>کارشناس مکانیک نظارت (1)</v>
      </c>
      <c r="I200" s="1">
        <f>COUNTIF(Table2[کد سیستم],Table8[[#This Row],[کد سیستم]])</f>
        <v>1</v>
      </c>
    </row>
    <row r="201" spans="1:9" x14ac:dyDescent="0.25">
      <c r="A201" s="1">
        <v>200</v>
      </c>
      <c r="B201" s="1" t="s">
        <v>1944</v>
      </c>
      <c r="C201" s="1" t="s">
        <v>1944</v>
      </c>
      <c r="D201" s="1" t="s">
        <v>3747</v>
      </c>
      <c r="E201" s="1" t="s">
        <v>193</v>
      </c>
      <c r="F201" s="1" t="str">
        <f>VLOOKUP(Table8[[#This Row],[نام کارشناس دفتر فنی]],Table1[],3,0)</f>
        <v>رئیس  آزمایشگاه</v>
      </c>
      <c r="G201" s="1" t="s">
        <v>1147</v>
      </c>
      <c r="H201" s="1" t="str">
        <f>VLOOKUP(Table8[[#This Row],[نام شخص کارشناس نظارت]],Table1[],3,0)</f>
        <v>کارشناس مکانیک نظارت (1)</v>
      </c>
      <c r="I201" s="1">
        <f>COUNTIF(Table2[کد سیستم],Table8[[#This Row],[کد سیستم]])</f>
        <v>1</v>
      </c>
    </row>
    <row r="202" spans="1:9" x14ac:dyDescent="0.25">
      <c r="A202" s="1">
        <v>201</v>
      </c>
      <c r="B202" s="1" t="s">
        <v>1946</v>
      </c>
      <c r="C202" s="1" t="s">
        <v>1946</v>
      </c>
      <c r="D202" s="1" t="s">
        <v>3747</v>
      </c>
      <c r="E202" s="1" t="s">
        <v>193</v>
      </c>
      <c r="F202" s="1" t="str">
        <f>VLOOKUP(Table8[[#This Row],[نام کارشناس دفتر فنی]],Table1[],3,0)</f>
        <v>رئیس  آزمایشگاه</v>
      </c>
      <c r="G202" s="1" t="s">
        <v>1147</v>
      </c>
      <c r="H202" s="1" t="str">
        <f>VLOOKUP(Table8[[#This Row],[نام شخص کارشناس نظارت]],Table1[],3,0)</f>
        <v>کارشناس مکانیک نظارت (1)</v>
      </c>
      <c r="I202" s="1">
        <f>COUNTIF(Table2[کد سیستم],Table8[[#This Row],[کد سیستم]])</f>
        <v>1</v>
      </c>
    </row>
    <row r="203" spans="1:9" x14ac:dyDescent="0.25">
      <c r="A203" s="1">
        <v>202</v>
      </c>
      <c r="B203" s="1" t="s">
        <v>1948</v>
      </c>
      <c r="C203" s="1" t="s">
        <v>1948</v>
      </c>
      <c r="D203" s="1" t="s">
        <v>3747</v>
      </c>
      <c r="E203" s="1" t="s">
        <v>193</v>
      </c>
      <c r="F203" s="1" t="str">
        <f>VLOOKUP(Table8[[#This Row],[نام کارشناس دفتر فنی]],Table1[],3,0)</f>
        <v>رئیس  آزمایشگاه</v>
      </c>
      <c r="G203" s="1" t="s">
        <v>1147</v>
      </c>
      <c r="H203" s="1" t="str">
        <f>VLOOKUP(Table8[[#This Row],[نام شخص کارشناس نظارت]],Table1[],3,0)</f>
        <v>کارشناس مکانیک نظارت (1)</v>
      </c>
      <c r="I203" s="1">
        <f>COUNTIF(Table2[کد سیستم],Table8[[#This Row],[کد سیستم]])</f>
        <v>1</v>
      </c>
    </row>
    <row r="204" spans="1:9" x14ac:dyDescent="0.25">
      <c r="A204" s="1">
        <v>203</v>
      </c>
      <c r="B204" s="1" t="s">
        <v>1950</v>
      </c>
      <c r="C204" s="1" t="s">
        <v>1950</v>
      </c>
      <c r="D204" s="1" t="s">
        <v>3747</v>
      </c>
      <c r="E204" s="1" t="s">
        <v>193</v>
      </c>
      <c r="F204" s="1" t="str">
        <f>VLOOKUP(Table8[[#This Row],[نام کارشناس دفتر فنی]],Table1[],3,0)</f>
        <v>رئیس  آزمایشگاه</v>
      </c>
      <c r="G204" s="1" t="s">
        <v>1147</v>
      </c>
      <c r="H204" s="1" t="str">
        <f>VLOOKUP(Table8[[#This Row],[نام شخص کارشناس نظارت]],Table1[],3,0)</f>
        <v>کارشناس مکانیک نظارت (1)</v>
      </c>
      <c r="I204" s="1">
        <f>COUNTIF(Table2[کد سیستم],Table8[[#This Row],[کد سیستم]])</f>
        <v>1</v>
      </c>
    </row>
    <row r="205" spans="1:9" x14ac:dyDescent="0.25">
      <c r="A205" s="1">
        <v>204</v>
      </c>
      <c r="B205" s="1" t="s">
        <v>1952</v>
      </c>
      <c r="C205" s="1" t="s">
        <v>1952</v>
      </c>
      <c r="D205" s="1" t="s">
        <v>3747</v>
      </c>
      <c r="E205" s="1" t="s">
        <v>193</v>
      </c>
      <c r="F205" s="1" t="str">
        <f>VLOOKUP(Table8[[#This Row],[نام کارشناس دفتر فنی]],Table1[],3,0)</f>
        <v>رئیس  آزمایشگاه</v>
      </c>
      <c r="G205" s="1" t="s">
        <v>1147</v>
      </c>
      <c r="H205" s="1" t="str">
        <f>VLOOKUP(Table8[[#This Row],[نام شخص کارشناس نظارت]],Table1[],3,0)</f>
        <v>کارشناس مکانیک نظارت (1)</v>
      </c>
      <c r="I205" s="1">
        <f>COUNTIF(Table2[کد سیستم],Table8[[#This Row],[کد سیستم]])</f>
        <v>1</v>
      </c>
    </row>
    <row r="206" spans="1:9" x14ac:dyDescent="0.25">
      <c r="A206" s="1">
        <v>205</v>
      </c>
      <c r="B206" s="1" t="s">
        <v>1954</v>
      </c>
      <c r="C206" s="1" t="s">
        <v>1954</v>
      </c>
      <c r="D206" s="1" t="s">
        <v>3747</v>
      </c>
      <c r="E206" s="1" t="s">
        <v>193</v>
      </c>
      <c r="F206" s="1" t="str">
        <f>VLOOKUP(Table8[[#This Row],[نام کارشناس دفتر فنی]],Table1[],3,0)</f>
        <v>رئیس  آزمایشگاه</v>
      </c>
      <c r="G206" s="1" t="s">
        <v>1147</v>
      </c>
      <c r="H206" s="1" t="str">
        <f>VLOOKUP(Table8[[#This Row],[نام شخص کارشناس نظارت]],Table1[],3,0)</f>
        <v>کارشناس مکانیک نظارت (1)</v>
      </c>
      <c r="I206" s="1">
        <f>COUNTIF(Table2[کد سیستم],Table8[[#This Row],[کد سیستم]])</f>
        <v>1</v>
      </c>
    </row>
    <row r="207" spans="1:9" x14ac:dyDescent="0.25">
      <c r="A207" s="1">
        <v>206</v>
      </c>
      <c r="B207" s="1" t="s">
        <v>1956</v>
      </c>
      <c r="C207" s="1" t="s">
        <v>1956</v>
      </c>
      <c r="D207" s="1" t="s">
        <v>3747</v>
      </c>
      <c r="E207" s="1" t="s">
        <v>193</v>
      </c>
      <c r="F207" s="1" t="str">
        <f>VLOOKUP(Table8[[#This Row],[نام کارشناس دفتر فنی]],Table1[],3,0)</f>
        <v>رئیس  آزمایشگاه</v>
      </c>
      <c r="G207" s="1" t="s">
        <v>1147</v>
      </c>
      <c r="H207" s="1" t="str">
        <f>VLOOKUP(Table8[[#This Row],[نام شخص کارشناس نظارت]],Table1[],3,0)</f>
        <v>کارشناس مکانیک نظارت (1)</v>
      </c>
      <c r="I207" s="1">
        <f>COUNTIF(Table2[کد سیستم],Table8[[#This Row],[کد سیستم]])</f>
        <v>1</v>
      </c>
    </row>
    <row r="208" spans="1:9" x14ac:dyDescent="0.25">
      <c r="A208" s="1">
        <v>207</v>
      </c>
      <c r="B208" s="1" t="s">
        <v>1958</v>
      </c>
      <c r="C208" s="1" t="s">
        <v>1958</v>
      </c>
      <c r="D208" s="1" t="s">
        <v>3747</v>
      </c>
      <c r="E208" s="1" t="s">
        <v>193</v>
      </c>
      <c r="F208" s="1" t="str">
        <f>VLOOKUP(Table8[[#This Row],[نام کارشناس دفتر فنی]],Table1[],3,0)</f>
        <v>رئیس  آزمایشگاه</v>
      </c>
      <c r="G208" s="1" t="s">
        <v>1147</v>
      </c>
      <c r="H208" s="1" t="str">
        <f>VLOOKUP(Table8[[#This Row],[نام شخص کارشناس نظارت]],Table1[],3,0)</f>
        <v>کارشناس مکانیک نظارت (1)</v>
      </c>
      <c r="I208" s="1">
        <f>COUNTIF(Table2[کد سیستم],Table8[[#This Row],[کد سیستم]])</f>
        <v>1</v>
      </c>
    </row>
    <row r="209" spans="1:9" x14ac:dyDescent="0.25">
      <c r="A209" s="1">
        <v>208</v>
      </c>
      <c r="B209" s="1" t="s">
        <v>1960</v>
      </c>
      <c r="C209" s="1" t="s">
        <v>1960</v>
      </c>
      <c r="D209" s="1" t="s">
        <v>3747</v>
      </c>
      <c r="E209" s="1" t="s">
        <v>193</v>
      </c>
      <c r="F209" s="1" t="str">
        <f>VLOOKUP(Table8[[#This Row],[نام کارشناس دفتر فنی]],Table1[],3,0)</f>
        <v>رئیس  آزمایشگاه</v>
      </c>
      <c r="G209" s="1" t="s">
        <v>1147</v>
      </c>
      <c r="H209" s="1" t="str">
        <f>VLOOKUP(Table8[[#This Row],[نام شخص کارشناس نظارت]],Table1[],3,0)</f>
        <v>کارشناس مکانیک نظارت (1)</v>
      </c>
      <c r="I209" s="1">
        <f>COUNTIF(Table2[کد سیستم],Table8[[#This Row],[کد سیستم]])</f>
        <v>1</v>
      </c>
    </row>
    <row r="210" spans="1:9" x14ac:dyDescent="0.25">
      <c r="A210" s="1">
        <v>209</v>
      </c>
      <c r="B210" s="1" t="s">
        <v>1962</v>
      </c>
      <c r="C210" s="1" t="s">
        <v>1962</v>
      </c>
      <c r="D210" s="1" t="s">
        <v>3747</v>
      </c>
      <c r="E210" s="1" t="s">
        <v>193</v>
      </c>
      <c r="F210" s="1" t="str">
        <f>VLOOKUP(Table8[[#This Row],[نام کارشناس دفتر فنی]],Table1[],3,0)</f>
        <v>رئیس  آزمایشگاه</v>
      </c>
      <c r="G210" s="1" t="s">
        <v>1147</v>
      </c>
      <c r="H210" s="1" t="str">
        <f>VLOOKUP(Table8[[#This Row],[نام شخص کارشناس نظارت]],Table1[],3,0)</f>
        <v>کارشناس مکانیک نظارت (1)</v>
      </c>
      <c r="I210" s="1">
        <f>COUNTIF(Table2[کد سیستم],Table8[[#This Row],[کد سیستم]])</f>
        <v>1</v>
      </c>
    </row>
    <row r="211" spans="1:9" x14ac:dyDescent="0.25">
      <c r="A211" s="1">
        <v>210</v>
      </c>
      <c r="B211" s="1" t="s">
        <v>1964</v>
      </c>
      <c r="C211" s="1" t="s">
        <v>1964</v>
      </c>
      <c r="D211" s="1" t="s">
        <v>3747</v>
      </c>
      <c r="E211" s="1" t="s">
        <v>193</v>
      </c>
      <c r="F211" s="1" t="str">
        <f>VLOOKUP(Table8[[#This Row],[نام کارشناس دفتر فنی]],Table1[],3,0)</f>
        <v>رئیس  آزمایشگاه</v>
      </c>
      <c r="G211" s="1" t="s">
        <v>1147</v>
      </c>
      <c r="H211" s="1" t="str">
        <f>VLOOKUP(Table8[[#This Row],[نام شخص کارشناس نظارت]],Table1[],3,0)</f>
        <v>کارشناس مکانیک نظارت (1)</v>
      </c>
      <c r="I211" s="1">
        <f>COUNTIF(Table2[کد سیستم],Table8[[#This Row],[کد سیستم]])</f>
        <v>1</v>
      </c>
    </row>
    <row r="212" spans="1:9" x14ac:dyDescent="0.25">
      <c r="A212" s="1">
        <v>211</v>
      </c>
      <c r="B212" s="1" t="s">
        <v>1966</v>
      </c>
      <c r="C212" s="1" t="s">
        <v>1966</v>
      </c>
      <c r="D212" s="1" t="s">
        <v>3747</v>
      </c>
      <c r="E212" s="1" t="s">
        <v>193</v>
      </c>
      <c r="F212" s="1" t="str">
        <f>VLOOKUP(Table8[[#This Row],[نام کارشناس دفتر فنی]],Table1[],3,0)</f>
        <v>رئیس  آزمایشگاه</v>
      </c>
      <c r="G212" s="1" t="s">
        <v>1147</v>
      </c>
      <c r="H212" s="1" t="str">
        <f>VLOOKUP(Table8[[#This Row],[نام شخص کارشناس نظارت]],Table1[],3,0)</f>
        <v>کارشناس مکانیک نظارت (1)</v>
      </c>
      <c r="I212" s="1">
        <f>COUNTIF(Table2[کد سیستم],Table8[[#This Row],[کد سیستم]])</f>
        <v>1</v>
      </c>
    </row>
    <row r="213" spans="1:9" x14ac:dyDescent="0.25">
      <c r="A213" s="1">
        <v>212</v>
      </c>
      <c r="B213" s="1" t="s">
        <v>1968</v>
      </c>
      <c r="C213" s="1" t="s">
        <v>1968</v>
      </c>
      <c r="D213" s="1" t="s">
        <v>3747</v>
      </c>
      <c r="E213" s="1" t="s">
        <v>193</v>
      </c>
      <c r="F213" s="1" t="str">
        <f>VLOOKUP(Table8[[#This Row],[نام کارشناس دفتر فنی]],Table1[],3,0)</f>
        <v>رئیس  آزمایشگاه</v>
      </c>
      <c r="G213" s="1" t="s">
        <v>1147</v>
      </c>
      <c r="H213" s="1" t="str">
        <f>VLOOKUP(Table8[[#This Row],[نام شخص کارشناس نظارت]],Table1[],3,0)</f>
        <v>کارشناس مکانیک نظارت (1)</v>
      </c>
      <c r="I213" s="1">
        <f>COUNTIF(Table2[کد سیستم],Table8[[#This Row],[کد سیستم]])</f>
        <v>1</v>
      </c>
    </row>
    <row r="214" spans="1:9" x14ac:dyDescent="0.25">
      <c r="A214" s="1">
        <v>213</v>
      </c>
      <c r="B214" s="1" t="s">
        <v>1970</v>
      </c>
      <c r="C214" s="1" t="s">
        <v>1970</v>
      </c>
      <c r="D214" s="1" t="s">
        <v>3747</v>
      </c>
      <c r="E214" s="1" t="s">
        <v>193</v>
      </c>
      <c r="F214" s="1" t="str">
        <f>VLOOKUP(Table8[[#This Row],[نام کارشناس دفتر فنی]],Table1[],3,0)</f>
        <v>رئیس  آزمایشگاه</v>
      </c>
      <c r="G214" s="1" t="s">
        <v>1147</v>
      </c>
      <c r="H214" s="1" t="str">
        <f>VLOOKUP(Table8[[#This Row],[نام شخص کارشناس نظارت]],Table1[],3,0)</f>
        <v>کارشناس مکانیک نظارت (1)</v>
      </c>
      <c r="I214" s="1">
        <f>COUNTIF(Table2[کد سیستم],Table8[[#This Row],[کد سیستم]])</f>
        <v>1</v>
      </c>
    </row>
    <row r="215" spans="1:9" x14ac:dyDescent="0.25">
      <c r="A215" s="1">
        <v>214</v>
      </c>
      <c r="B215" s="1" t="s">
        <v>1972</v>
      </c>
      <c r="C215" s="1" t="s">
        <v>1972</v>
      </c>
      <c r="D215" s="1" t="s">
        <v>3747</v>
      </c>
      <c r="E215" s="1" t="s">
        <v>193</v>
      </c>
      <c r="F215" s="1" t="str">
        <f>VLOOKUP(Table8[[#This Row],[نام کارشناس دفتر فنی]],Table1[],3,0)</f>
        <v>رئیس  آزمایشگاه</v>
      </c>
      <c r="G215" s="1" t="s">
        <v>1147</v>
      </c>
      <c r="H215" s="1" t="str">
        <f>VLOOKUP(Table8[[#This Row],[نام شخص کارشناس نظارت]],Table1[],3,0)</f>
        <v>کارشناس مکانیک نظارت (1)</v>
      </c>
      <c r="I215" s="1">
        <f>COUNTIF(Table2[کد سیستم],Table8[[#This Row],[کد سیستم]])</f>
        <v>1</v>
      </c>
    </row>
    <row r="216" spans="1:9" x14ac:dyDescent="0.25">
      <c r="A216" s="1">
        <v>215</v>
      </c>
      <c r="B216" s="1" t="s">
        <v>1974</v>
      </c>
      <c r="C216" s="1" t="s">
        <v>1974</v>
      </c>
      <c r="D216" s="1" t="s">
        <v>3747</v>
      </c>
      <c r="E216" s="1" t="s">
        <v>193</v>
      </c>
      <c r="F216" s="1" t="str">
        <f>VLOOKUP(Table8[[#This Row],[نام کارشناس دفتر فنی]],Table1[],3,0)</f>
        <v>رئیس  آزمایشگاه</v>
      </c>
      <c r="G216" s="1" t="s">
        <v>1147</v>
      </c>
      <c r="H216" s="1" t="str">
        <f>VLOOKUP(Table8[[#This Row],[نام شخص کارشناس نظارت]],Table1[],3,0)</f>
        <v>کارشناس مکانیک نظارت (1)</v>
      </c>
      <c r="I216" s="1">
        <f>COUNTIF(Table2[کد سیستم],Table8[[#This Row],[کد سیستم]])</f>
        <v>1</v>
      </c>
    </row>
    <row r="217" spans="1:9" x14ac:dyDescent="0.25">
      <c r="A217" s="1">
        <v>216</v>
      </c>
      <c r="B217" s="1" t="s">
        <v>1976</v>
      </c>
      <c r="C217" s="1" t="s">
        <v>1976</v>
      </c>
      <c r="D217" s="1" t="s">
        <v>3747</v>
      </c>
      <c r="E217" s="1" t="s">
        <v>193</v>
      </c>
      <c r="F217" s="1" t="str">
        <f>VLOOKUP(Table8[[#This Row],[نام کارشناس دفتر فنی]],Table1[],3,0)</f>
        <v>رئیس  آزمایشگاه</v>
      </c>
      <c r="G217" s="1" t="s">
        <v>1147</v>
      </c>
      <c r="H217" s="1" t="str">
        <f>VLOOKUP(Table8[[#This Row],[نام شخص کارشناس نظارت]],Table1[],3,0)</f>
        <v>کارشناس مکانیک نظارت (1)</v>
      </c>
      <c r="I217" s="1">
        <f>COUNTIF(Table2[کد سیستم],Table8[[#This Row],[کد سیستم]])</f>
        <v>1</v>
      </c>
    </row>
    <row r="218" spans="1:9" x14ac:dyDescent="0.25">
      <c r="A218" s="1">
        <v>217</v>
      </c>
      <c r="B218" s="1" t="s">
        <v>1978</v>
      </c>
      <c r="C218" s="1" t="s">
        <v>1978</v>
      </c>
      <c r="D218" s="1" t="s">
        <v>3747</v>
      </c>
      <c r="E218" s="1" t="s">
        <v>193</v>
      </c>
      <c r="F218" s="1" t="str">
        <f>VLOOKUP(Table8[[#This Row],[نام کارشناس دفتر فنی]],Table1[],3,0)</f>
        <v>رئیس  آزمایشگاه</v>
      </c>
      <c r="G218" s="1" t="s">
        <v>1147</v>
      </c>
      <c r="H218" s="1" t="str">
        <f>VLOOKUP(Table8[[#This Row],[نام شخص کارشناس نظارت]],Table1[],3,0)</f>
        <v>کارشناس مکانیک نظارت (1)</v>
      </c>
      <c r="I218" s="1">
        <f>COUNTIF(Table2[کد سیستم],Table8[[#This Row],[کد سیستم]])</f>
        <v>1</v>
      </c>
    </row>
    <row r="219" spans="1:9" x14ac:dyDescent="0.25">
      <c r="A219" s="1">
        <v>218</v>
      </c>
      <c r="B219" s="1" t="s">
        <v>1980</v>
      </c>
      <c r="C219" s="1" t="s">
        <v>1980</v>
      </c>
      <c r="D219" s="1" t="s">
        <v>3747</v>
      </c>
      <c r="E219" s="1" t="s">
        <v>193</v>
      </c>
      <c r="F219" s="1" t="str">
        <f>VLOOKUP(Table8[[#This Row],[نام کارشناس دفتر فنی]],Table1[],3,0)</f>
        <v>رئیس  آزمایشگاه</v>
      </c>
      <c r="G219" s="1" t="s">
        <v>1147</v>
      </c>
      <c r="H219" s="1" t="str">
        <f>VLOOKUP(Table8[[#This Row],[نام شخص کارشناس نظارت]],Table1[],3,0)</f>
        <v>کارشناس مکانیک نظارت (1)</v>
      </c>
      <c r="I219" s="1">
        <f>COUNTIF(Table2[کد سیستم],Table8[[#This Row],[کد سیستم]])</f>
        <v>1</v>
      </c>
    </row>
    <row r="220" spans="1:9" x14ac:dyDescent="0.25">
      <c r="A220" s="1">
        <v>219</v>
      </c>
      <c r="B220" s="1" t="s">
        <v>1982</v>
      </c>
      <c r="C220" s="1" t="s">
        <v>1982</v>
      </c>
      <c r="D220" s="1" t="s">
        <v>3747</v>
      </c>
      <c r="E220" s="1" t="s">
        <v>193</v>
      </c>
      <c r="F220" s="1" t="str">
        <f>VLOOKUP(Table8[[#This Row],[نام کارشناس دفتر فنی]],Table1[],3,0)</f>
        <v>رئیس  آزمایشگاه</v>
      </c>
      <c r="G220" s="1" t="s">
        <v>1147</v>
      </c>
      <c r="H220" s="1" t="str">
        <f>VLOOKUP(Table8[[#This Row],[نام شخص کارشناس نظارت]],Table1[],3,0)</f>
        <v>کارشناس مکانیک نظارت (1)</v>
      </c>
      <c r="I220" s="1">
        <f>COUNTIF(Table2[کد سیستم],Table8[[#This Row],[کد سیستم]])</f>
        <v>1</v>
      </c>
    </row>
    <row r="221" spans="1:9" x14ac:dyDescent="0.25">
      <c r="A221" s="1">
        <v>220</v>
      </c>
      <c r="B221" s="1" t="s">
        <v>1984</v>
      </c>
      <c r="C221" s="1" t="s">
        <v>1984</v>
      </c>
      <c r="D221" s="1" t="s">
        <v>3747</v>
      </c>
      <c r="E221" s="1" t="s">
        <v>193</v>
      </c>
      <c r="F221" s="1" t="str">
        <f>VLOOKUP(Table8[[#This Row],[نام کارشناس دفتر فنی]],Table1[],3,0)</f>
        <v>رئیس  آزمایشگاه</v>
      </c>
      <c r="G221" s="1" t="s">
        <v>1147</v>
      </c>
      <c r="H221" s="1" t="str">
        <f>VLOOKUP(Table8[[#This Row],[نام شخص کارشناس نظارت]],Table1[],3,0)</f>
        <v>کارشناس مکانیک نظارت (1)</v>
      </c>
      <c r="I221" s="1">
        <f>COUNTIF(Table2[کد سیستم],Table8[[#This Row],[کد سیستم]])</f>
        <v>1</v>
      </c>
    </row>
    <row r="222" spans="1:9" x14ac:dyDescent="0.25">
      <c r="A222" s="1">
        <v>221</v>
      </c>
      <c r="B222" s="1" t="s">
        <v>1986</v>
      </c>
      <c r="C222" s="1" t="s">
        <v>1986</v>
      </c>
      <c r="D222" s="1" t="s">
        <v>3747</v>
      </c>
      <c r="E222" s="1" t="s">
        <v>193</v>
      </c>
      <c r="F222" s="1" t="str">
        <f>VLOOKUP(Table8[[#This Row],[نام کارشناس دفتر فنی]],Table1[],3,0)</f>
        <v>رئیس  آزمایشگاه</v>
      </c>
      <c r="G222" s="1" t="s">
        <v>1147</v>
      </c>
      <c r="H222" s="1" t="str">
        <f>VLOOKUP(Table8[[#This Row],[نام شخص کارشناس نظارت]],Table1[],3,0)</f>
        <v>کارشناس مکانیک نظارت (1)</v>
      </c>
      <c r="I222" s="1">
        <f>COUNTIF(Table2[کد سیستم],Table8[[#This Row],[کد سیستم]])</f>
        <v>1</v>
      </c>
    </row>
    <row r="223" spans="1:9" x14ac:dyDescent="0.25">
      <c r="A223" s="1">
        <v>222</v>
      </c>
      <c r="B223" s="1" t="s">
        <v>1988</v>
      </c>
      <c r="C223" s="1" t="s">
        <v>1988</v>
      </c>
      <c r="D223" s="1" t="s">
        <v>3747</v>
      </c>
      <c r="E223" s="1" t="s">
        <v>193</v>
      </c>
      <c r="F223" s="1" t="str">
        <f>VLOOKUP(Table8[[#This Row],[نام کارشناس دفتر فنی]],Table1[],3,0)</f>
        <v>رئیس  آزمایشگاه</v>
      </c>
      <c r="G223" s="1" t="s">
        <v>1147</v>
      </c>
      <c r="H223" s="1" t="str">
        <f>VLOOKUP(Table8[[#This Row],[نام شخص کارشناس نظارت]],Table1[],3,0)</f>
        <v>کارشناس مکانیک نظارت (1)</v>
      </c>
      <c r="I223" s="1">
        <f>COUNTIF(Table2[کد سیستم],Table8[[#This Row],[کد سیستم]])</f>
        <v>1</v>
      </c>
    </row>
    <row r="224" spans="1:9" x14ac:dyDescent="0.25">
      <c r="A224" s="1">
        <v>223</v>
      </c>
      <c r="B224" s="1" t="s">
        <v>1990</v>
      </c>
      <c r="C224" s="1" t="s">
        <v>1990</v>
      </c>
      <c r="D224" s="1" t="s">
        <v>3747</v>
      </c>
      <c r="E224" s="1" t="s">
        <v>193</v>
      </c>
      <c r="F224" s="1" t="str">
        <f>VLOOKUP(Table8[[#This Row],[نام کارشناس دفتر فنی]],Table1[],3,0)</f>
        <v>رئیس  آزمایشگاه</v>
      </c>
      <c r="G224" s="1" t="s">
        <v>1147</v>
      </c>
      <c r="H224" s="1" t="str">
        <f>VLOOKUP(Table8[[#This Row],[نام شخص کارشناس نظارت]],Table1[],3,0)</f>
        <v>کارشناس مکانیک نظارت (1)</v>
      </c>
      <c r="I224" s="1">
        <f>COUNTIF(Table2[کد سیستم],Table8[[#This Row],[کد سیستم]])</f>
        <v>1</v>
      </c>
    </row>
    <row r="225" spans="1:9" x14ac:dyDescent="0.25">
      <c r="A225" s="1">
        <v>224</v>
      </c>
      <c r="B225" s="1" t="s">
        <v>1992</v>
      </c>
      <c r="C225" s="1" t="s">
        <v>1992</v>
      </c>
      <c r="D225" s="1" t="s">
        <v>3747</v>
      </c>
      <c r="E225" s="1" t="s">
        <v>193</v>
      </c>
      <c r="F225" s="1" t="str">
        <f>VLOOKUP(Table8[[#This Row],[نام کارشناس دفتر فنی]],Table1[],3,0)</f>
        <v>رئیس  آزمایشگاه</v>
      </c>
      <c r="G225" s="1" t="s">
        <v>1147</v>
      </c>
      <c r="H225" s="1" t="str">
        <f>VLOOKUP(Table8[[#This Row],[نام شخص کارشناس نظارت]],Table1[],3,0)</f>
        <v>کارشناس مکانیک نظارت (1)</v>
      </c>
      <c r="I225" s="1">
        <f>COUNTIF(Table2[کد سیستم],Table8[[#This Row],[کد سیستم]])</f>
        <v>1</v>
      </c>
    </row>
    <row r="226" spans="1:9" x14ac:dyDescent="0.25">
      <c r="A226" s="1">
        <v>225</v>
      </c>
      <c r="B226" s="1" t="s">
        <v>1994</v>
      </c>
      <c r="C226" s="1" t="s">
        <v>1994</v>
      </c>
      <c r="D226" s="1" t="s">
        <v>3747</v>
      </c>
      <c r="E226" s="1" t="s">
        <v>193</v>
      </c>
      <c r="F226" s="1" t="str">
        <f>VLOOKUP(Table8[[#This Row],[نام کارشناس دفتر فنی]],Table1[],3,0)</f>
        <v>رئیس  آزمایشگاه</v>
      </c>
      <c r="G226" s="1" t="s">
        <v>1147</v>
      </c>
      <c r="H226" s="1" t="str">
        <f>VLOOKUP(Table8[[#This Row],[نام شخص کارشناس نظارت]],Table1[],3,0)</f>
        <v>کارشناس مکانیک نظارت (1)</v>
      </c>
      <c r="I226" s="1">
        <f>COUNTIF(Table2[کد سیستم],Table8[[#This Row],[کد سیستم]])</f>
        <v>1</v>
      </c>
    </row>
    <row r="227" spans="1:9" x14ac:dyDescent="0.25">
      <c r="A227" s="1">
        <v>226</v>
      </c>
      <c r="B227" s="1" t="s">
        <v>1996</v>
      </c>
      <c r="C227" s="1" t="s">
        <v>1996</v>
      </c>
      <c r="D227" s="1" t="s">
        <v>3747</v>
      </c>
      <c r="E227" s="1" t="s">
        <v>193</v>
      </c>
      <c r="F227" s="1" t="str">
        <f>VLOOKUP(Table8[[#This Row],[نام کارشناس دفتر فنی]],Table1[],3,0)</f>
        <v>رئیس  آزمایشگاه</v>
      </c>
      <c r="G227" s="1" t="s">
        <v>1147</v>
      </c>
      <c r="H227" s="1" t="str">
        <f>VLOOKUP(Table8[[#This Row],[نام شخص کارشناس نظارت]],Table1[],3,0)</f>
        <v>کارشناس مکانیک نظارت (1)</v>
      </c>
      <c r="I227" s="1">
        <f>COUNTIF(Table2[کد سیستم],Table8[[#This Row],[کد سیستم]])</f>
        <v>1</v>
      </c>
    </row>
    <row r="228" spans="1:9" x14ac:dyDescent="0.25">
      <c r="A228" s="1">
        <v>227</v>
      </c>
      <c r="B228" s="1" t="s">
        <v>1998</v>
      </c>
      <c r="C228" s="1" t="s">
        <v>1998</v>
      </c>
      <c r="D228" s="1" t="s">
        <v>3747</v>
      </c>
      <c r="E228" s="1" t="s">
        <v>193</v>
      </c>
      <c r="F228" s="1" t="str">
        <f>VLOOKUP(Table8[[#This Row],[نام کارشناس دفتر فنی]],Table1[],3,0)</f>
        <v>رئیس  آزمایشگاه</v>
      </c>
      <c r="G228" s="1" t="s">
        <v>1147</v>
      </c>
      <c r="H228" s="1" t="str">
        <f>VLOOKUP(Table8[[#This Row],[نام شخص کارشناس نظارت]],Table1[],3,0)</f>
        <v>کارشناس مکانیک نظارت (1)</v>
      </c>
      <c r="I228" s="1">
        <f>COUNTIF(Table2[کد سیستم],Table8[[#This Row],[کد سیستم]])</f>
        <v>1</v>
      </c>
    </row>
    <row r="229" spans="1:9" x14ac:dyDescent="0.25">
      <c r="A229" s="1">
        <v>228</v>
      </c>
      <c r="B229" s="1" t="s">
        <v>2000</v>
      </c>
      <c r="C229" s="1" t="s">
        <v>2000</v>
      </c>
      <c r="D229" s="1" t="s">
        <v>3747</v>
      </c>
      <c r="E229" s="1" t="s">
        <v>193</v>
      </c>
      <c r="F229" s="1" t="str">
        <f>VLOOKUP(Table8[[#This Row],[نام کارشناس دفتر فنی]],Table1[],3,0)</f>
        <v>رئیس  آزمایشگاه</v>
      </c>
      <c r="G229" s="1" t="s">
        <v>1147</v>
      </c>
      <c r="H229" s="1" t="str">
        <f>VLOOKUP(Table8[[#This Row],[نام شخص کارشناس نظارت]],Table1[],3,0)</f>
        <v>کارشناس مکانیک نظارت (1)</v>
      </c>
      <c r="I229" s="1">
        <f>COUNTIF(Table2[کد سیستم],Table8[[#This Row],[کد سیستم]])</f>
        <v>1</v>
      </c>
    </row>
    <row r="230" spans="1:9" x14ac:dyDescent="0.25">
      <c r="A230" s="1">
        <v>229</v>
      </c>
      <c r="B230" s="1" t="s">
        <v>2002</v>
      </c>
      <c r="C230" s="1" t="s">
        <v>2002</v>
      </c>
      <c r="D230" s="1" t="s">
        <v>3747</v>
      </c>
      <c r="E230" s="1" t="s">
        <v>193</v>
      </c>
      <c r="F230" s="1" t="str">
        <f>VLOOKUP(Table8[[#This Row],[نام کارشناس دفتر فنی]],Table1[],3,0)</f>
        <v>رئیس  آزمایشگاه</v>
      </c>
      <c r="G230" s="1" t="s">
        <v>1147</v>
      </c>
      <c r="H230" s="1" t="str">
        <f>VLOOKUP(Table8[[#This Row],[نام شخص کارشناس نظارت]],Table1[],3,0)</f>
        <v>کارشناس مکانیک نظارت (1)</v>
      </c>
      <c r="I230" s="1">
        <f>COUNTIF(Table2[کد سیستم],Table8[[#This Row],[کد سیستم]])</f>
        <v>1</v>
      </c>
    </row>
    <row r="231" spans="1:9" x14ac:dyDescent="0.25">
      <c r="A231" s="1">
        <v>230</v>
      </c>
      <c r="B231" s="1" t="s">
        <v>2004</v>
      </c>
      <c r="C231" s="1" t="s">
        <v>2004</v>
      </c>
      <c r="D231" s="1" t="s">
        <v>3747</v>
      </c>
      <c r="E231" s="1" t="s">
        <v>193</v>
      </c>
      <c r="F231" s="1" t="str">
        <f>VLOOKUP(Table8[[#This Row],[نام کارشناس دفتر فنی]],Table1[],3,0)</f>
        <v>رئیس  آزمایشگاه</v>
      </c>
      <c r="G231" s="1" t="s">
        <v>1147</v>
      </c>
      <c r="H231" s="1" t="str">
        <f>VLOOKUP(Table8[[#This Row],[نام شخص کارشناس نظارت]],Table1[],3,0)</f>
        <v>کارشناس مکانیک نظارت (1)</v>
      </c>
      <c r="I231" s="1">
        <f>COUNTIF(Table2[کد سیستم],Table8[[#This Row],[کد سیستم]])</f>
        <v>1</v>
      </c>
    </row>
    <row r="232" spans="1:9" x14ac:dyDescent="0.25">
      <c r="A232" s="1">
        <v>231</v>
      </c>
      <c r="B232" s="1" t="s">
        <v>2006</v>
      </c>
      <c r="C232" s="1" t="s">
        <v>2006</v>
      </c>
      <c r="D232" s="1" t="s">
        <v>3747</v>
      </c>
      <c r="E232" s="1" t="s">
        <v>193</v>
      </c>
      <c r="F232" s="1" t="str">
        <f>VLOOKUP(Table8[[#This Row],[نام کارشناس دفتر فنی]],Table1[],3,0)</f>
        <v>رئیس  آزمایشگاه</v>
      </c>
      <c r="G232" s="1" t="s">
        <v>1147</v>
      </c>
      <c r="H232" s="1" t="str">
        <f>VLOOKUP(Table8[[#This Row],[نام شخص کارشناس نظارت]],Table1[],3,0)</f>
        <v>کارشناس مکانیک نظارت (1)</v>
      </c>
      <c r="I232" s="1">
        <f>COUNTIF(Table2[کد سیستم],Table8[[#This Row],[کد سیستم]])</f>
        <v>1</v>
      </c>
    </row>
    <row r="233" spans="1:9" x14ac:dyDescent="0.25">
      <c r="A233" s="1">
        <v>232</v>
      </c>
      <c r="B233" s="1" t="s">
        <v>2008</v>
      </c>
      <c r="C233" s="1" t="s">
        <v>2008</v>
      </c>
      <c r="D233" s="1" t="s">
        <v>3747</v>
      </c>
      <c r="E233" s="1" t="s">
        <v>193</v>
      </c>
      <c r="F233" s="1" t="str">
        <f>VLOOKUP(Table8[[#This Row],[نام کارشناس دفتر فنی]],Table1[],3,0)</f>
        <v>رئیس  آزمایشگاه</v>
      </c>
      <c r="G233" s="1" t="s">
        <v>1147</v>
      </c>
      <c r="H233" s="1" t="str">
        <f>VLOOKUP(Table8[[#This Row],[نام شخص کارشناس نظارت]],Table1[],3,0)</f>
        <v>کارشناس مکانیک نظارت (1)</v>
      </c>
      <c r="I233" s="1">
        <f>COUNTIF(Table2[کد سیستم],Table8[[#This Row],[کد سیستم]])</f>
        <v>1</v>
      </c>
    </row>
    <row r="234" spans="1:9" x14ac:dyDescent="0.25">
      <c r="A234" s="1">
        <v>233</v>
      </c>
      <c r="B234" s="1" t="s">
        <v>2010</v>
      </c>
      <c r="C234" s="1" t="s">
        <v>2010</v>
      </c>
      <c r="D234" s="1" t="s">
        <v>3747</v>
      </c>
      <c r="E234" s="1" t="s">
        <v>193</v>
      </c>
      <c r="F234" s="1" t="str">
        <f>VLOOKUP(Table8[[#This Row],[نام کارشناس دفتر فنی]],Table1[],3,0)</f>
        <v>رئیس  آزمایشگاه</v>
      </c>
      <c r="G234" s="1" t="s">
        <v>1147</v>
      </c>
      <c r="H234" s="1" t="str">
        <f>VLOOKUP(Table8[[#This Row],[نام شخص کارشناس نظارت]],Table1[],3,0)</f>
        <v>کارشناس مکانیک نظارت (1)</v>
      </c>
      <c r="I234" s="1">
        <f>COUNTIF(Table2[کد سیستم],Table8[[#This Row],[کد سیستم]])</f>
        <v>1</v>
      </c>
    </row>
    <row r="235" spans="1:9" x14ac:dyDescent="0.25">
      <c r="A235" s="1">
        <v>234</v>
      </c>
      <c r="B235" s="1" t="s">
        <v>2012</v>
      </c>
      <c r="C235" s="1" t="s">
        <v>2012</v>
      </c>
      <c r="D235" s="1" t="s">
        <v>3747</v>
      </c>
      <c r="E235" s="1" t="s">
        <v>193</v>
      </c>
      <c r="F235" s="1" t="str">
        <f>VLOOKUP(Table8[[#This Row],[نام کارشناس دفتر فنی]],Table1[],3,0)</f>
        <v>رئیس  آزمایشگاه</v>
      </c>
      <c r="G235" s="1" t="s">
        <v>1147</v>
      </c>
      <c r="H235" s="1" t="str">
        <f>VLOOKUP(Table8[[#This Row],[نام شخص کارشناس نظارت]],Table1[],3,0)</f>
        <v>کارشناس مکانیک نظارت (1)</v>
      </c>
      <c r="I235" s="1">
        <f>COUNTIF(Table2[کد سیستم],Table8[[#This Row],[کد سیستم]])</f>
        <v>1</v>
      </c>
    </row>
    <row r="236" spans="1:9" x14ac:dyDescent="0.25">
      <c r="A236" s="1">
        <v>235</v>
      </c>
      <c r="B236" s="1" t="s">
        <v>2014</v>
      </c>
      <c r="C236" s="1" t="s">
        <v>2014</v>
      </c>
      <c r="D236" s="1" t="s">
        <v>3747</v>
      </c>
      <c r="E236" s="1" t="s">
        <v>193</v>
      </c>
      <c r="F236" s="1" t="str">
        <f>VLOOKUP(Table8[[#This Row],[نام کارشناس دفتر فنی]],Table1[],3,0)</f>
        <v>رئیس  آزمایشگاه</v>
      </c>
      <c r="G236" s="1" t="s">
        <v>1147</v>
      </c>
      <c r="H236" s="1" t="str">
        <f>VLOOKUP(Table8[[#This Row],[نام شخص کارشناس نظارت]],Table1[],3,0)</f>
        <v>کارشناس مکانیک نظارت (1)</v>
      </c>
      <c r="I236" s="1">
        <f>COUNTIF(Table2[کد سیستم],Table8[[#This Row],[کد سیستم]])</f>
        <v>1</v>
      </c>
    </row>
    <row r="237" spans="1:9" x14ac:dyDescent="0.25">
      <c r="A237" s="1">
        <v>236</v>
      </c>
      <c r="B237" s="1" t="s">
        <v>2016</v>
      </c>
      <c r="C237" s="1" t="s">
        <v>2016</v>
      </c>
      <c r="D237" s="1" t="s">
        <v>3747</v>
      </c>
      <c r="E237" s="1" t="s">
        <v>193</v>
      </c>
      <c r="F237" s="1" t="str">
        <f>VLOOKUP(Table8[[#This Row],[نام کارشناس دفتر فنی]],Table1[],3,0)</f>
        <v>رئیس  آزمایشگاه</v>
      </c>
      <c r="G237" s="1" t="s">
        <v>1147</v>
      </c>
      <c r="H237" s="1" t="str">
        <f>VLOOKUP(Table8[[#This Row],[نام شخص کارشناس نظارت]],Table1[],3,0)</f>
        <v>کارشناس مکانیک نظارت (1)</v>
      </c>
      <c r="I237" s="1">
        <f>COUNTIF(Table2[کد سیستم],Table8[[#This Row],[کد سیستم]])</f>
        <v>1</v>
      </c>
    </row>
    <row r="238" spans="1:9" x14ac:dyDescent="0.25">
      <c r="A238" s="1">
        <v>237</v>
      </c>
      <c r="B238" s="1" t="s">
        <v>2018</v>
      </c>
      <c r="C238" s="1" t="s">
        <v>2018</v>
      </c>
      <c r="D238" s="1" t="s">
        <v>3747</v>
      </c>
      <c r="E238" s="1" t="s">
        <v>193</v>
      </c>
      <c r="F238" s="1" t="str">
        <f>VLOOKUP(Table8[[#This Row],[نام کارشناس دفتر فنی]],Table1[],3,0)</f>
        <v>رئیس  آزمایشگاه</v>
      </c>
      <c r="G238" s="1" t="s">
        <v>1147</v>
      </c>
      <c r="H238" s="1" t="str">
        <f>VLOOKUP(Table8[[#This Row],[نام شخص کارشناس نظارت]],Table1[],3,0)</f>
        <v>کارشناس مکانیک نظارت (1)</v>
      </c>
      <c r="I238" s="1">
        <f>COUNTIF(Table2[کد سیستم],Table8[[#This Row],[کد سیستم]])</f>
        <v>1</v>
      </c>
    </row>
    <row r="239" spans="1:9" x14ac:dyDescent="0.25">
      <c r="A239" s="1">
        <v>238</v>
      </c>
      <c r="B239" s="1" t="s">
        <v>2020</v>
      </c>
      <c r="C239" s="1" t="s">
        <v>2020</v>
      </c>
      <c r="D239" s="1" t="s">
        <v>3747</v>
      </c>
      <c r="E239" s="1" t="s">
        <v>193</v>
      </c>
      <c r="F239" s="1" t="str">
        <f>VLOOKUP(Table8[[#This Row],[نام کارشناس دفتر فنی]],Table1[],3,0)</f>
        <v>رئیس  آزمایشگاه</v>
      </c>
      <c r="G239" s="1" t="s">
        <v>1147</v>
      </c>
      <c r="H239" s="1" t="str">
        <f>VLOOKUP(Table8[[#This Row],[نام شخص کارشناس نظارت]],Table1[],3,0)</f>
        <v>کارشناس مکانیک نظارت (1)</v>
      </c>
      <c r="I239" s="1">
        <f>COUNTIF(Table2[کد سیستم],Table8[[#This Row],[کد سیستم]])</f>
        <v>1</v>
      </c>
    </row>
    <row r="240" spans="1:9" x14ac:dyDescent="0.25">
      <c r="A240" s="1">
        <v>239</v>
      </c>
      <c r="B240" s="1" t="s">
        <v>2022</v>
      </c>
      <c r="C240" s="1" t="s">
        <v>2022</v>
      </c>
      <c r="D240" s="1" t="s">
        <v>3747</v>
      </c>
      <c r="E240" s="1" t="s">
        <v>193</v>
      </c>
      <c r="F240" s="1" t="str">
        <f>VLOOKUP(Table8[[#This Row],[نام کارشناس دفتر فنی]],Table1[],3,0)</f>
        <v>رئیس  آزمایشگاه</v>
      </c>
      <c r="G240" s="1" t="s">
        <v>1147</v>
      </c>
      <c r="H240" s="1" t="str">
        <f>VLOOKUP(Table8[[#This Row],[نام شخص کارشناس نظارت]],Table1[],3,0)</f>
        <v>کارشناس مکانیک نظارت (1)</v>
      </c>
      <c r="I240" s="1">
        <f>COUNTIF(Table2[کد سیستم],Table8[[#This Row],[کد سیستم]])</f>
        <v>1</v>
      </c>
    </row>
    <row r="241" spans="1:9" x14ac:dyDescent="0.25">
      <c r="A241" s="1">
        <v>240</v>
      </c>
      <c r="B241" s="1" t="s">
        <v>2024</v>
      </c>
      <c r="C241" s="1" t="s">
        <v>2024</v>
      </c>
      <c r="D241" s="1" t="s">
        <v>3747</v>
      </c>
      <c r="E241" s="1" t="s">
        <v>193</v>
      </c>
      <c r="F241" s="1" t="str">
        <f>VLOOKUP(Table8[[#This Row],[نام کارشناس دفتر فنی]],Table1[],3,0)</f>
        <v>رئیس  آزمایشگاه</v>
      </c>
      <c r="G241" s="1" t="s">
        <v>1147</v>
      </c>
      <c r="H241" s="1" t="str">
        <f>VLOOKUP(Table8[[#This Row],[نام شخص کارشناس نظارت]],Table1[],3,0)</f>
        <v>کارشناس مکانیک نظارت (1)</v>
      </c>
      <c r="I241" s="1">
        <f>COUNTIF(Table2[کد سیستم],Table8[[#This Row],[کد سیستم]])</f>
        <v>1</v>
      </c>
    </row>
    <row r="242" spans="1:9" x14ac:dyDescent="0.25">
      <c r="A242" s="1">
        <v>241</v>
      </c>
      <c r="B242" s="1" t="s">
        <v>2026</v>
      </c>
      <c r="C242" s="1" t="s">
        <v>2026</v>
      </c>
      <c r="D242" s="1" t="s">
        <v>3747</v>
      </c>
      <c r="E242" s="1" t="s">
        <v>193</v>
      </c>
      <c r="F242" s="1" t="str">
        <f>VLOOKUP(Table8[[#This Row],[نام کارشناس دفتر فنی]],Table1[],3,0)</f>
        <v>رئیس  آزمایشگاه</v>
      </c>
      <c r="G242" s="1" t="s">
        <v>1147</v>
      </c>
      <c r="H242" s="1" t="str">
        <f>VLOOKUP(Table8[[#This Row],[نام شخص کارشناس نظارت]],Table1[],3,0)</f>
        <v>کارشناس مکانیک نظارت (1)</v>
      </c>
      <c r="I242" s="1">
        <f>COUNTIF(Table2[کد سیستم],Table8[[#This Row],[کد سیستم]])</f>
        <v>1</v>
      </c>
    </row>
    <row r="243" spans="1:9" x14ac:dyDescent="0.25">
      <c r="A243" s="1">
        <v>242</v>
      </c>
      <c r="B243" s="1" t="s">
        <v>2028</v>
      </c>
      <c r="C243" s="1" t="s">
        <v>2028</v>
      </c>
      <c r="D243" s="1" t="s">
        <v>3747</v>
      </c>
      <c r="E243" s="1" t="s">
        <v>193</v>
      </c>
      <c r="F243" s="1" t="str">
        <f>VLOOKUP(Table8[[#This Row],[نام کارشناس دفتر فنی]],Table1[],3,0)</f>
        <v>رئیس  آزمایشگاه</v>
      </c>
      <c r="G243" s="1" t="s">
        <v>1147</v>
      </c>
      <c r="H243" s="1" t="str">
        <f>VLOOKUP(Table8[[#This Row],[نام شخص کارشناس نظارت]],Table1[],3,0)</f>
        <v>کارشناس مکانیک نظارت (1)</v>
      </c>
      <c r="I243" s="1">
        <f>COUNTIF(Table2[کد سیستم],Table8[[#This Row],[کد سیستم]])</f>
        <v>1</v>
      </c>
    </row>
    <row r="244" spans="1:9" x14ac:dyDescent="0.25">
      <c r="A244" s="1">
        <v>243</v>
      </c>
      <c r="B244" s="1" t="s">
        <v>2030</v>
      </c>
      <c r="C244" s="1" t="s">
        <v>2030</v>
      </c>
      <c r="D244" s="1" t="s">
        <v>3747</v>
      </c>
      <c r="E244" s="1" t="s">
        <v>193</v>
      </c>
      <c r="F244" s="1" t="str">
        <f>VLOOKUP(Table8[[#This Row],[نام کارشناس دفتر فنی]],Table1[],3,0)</f>
        <v>رئیس  آزمایشگاه</v>
      </c>
      <c r="G244" s="1" t="s">
        <v>1147</v>
      </c>
      <c r="H244" s="1" t="str">
        <f>VLOOKUP(Table8[[#This Row],[نام شخص کارشناس نظارت]],Table1[],3,0)</f>
        <v>کارشناس مکانیک نظارت (1)</v>
      </c>
      <c r="I244" s="1">
        <f>COUNTIF(Table2[کد سیستم],Table8[[#This Row],[کد سیستم]])</f>
        <v>1</v>
      </c>
    </row>
    <row r="245" spans="1:9" x14ac:dyDescent="0.25">
      <c r="A245" s="1">
        <v>244</v>
      </c>
      <c r="B245" s="1" t="s">
        <v>2032</v>
      </c>
      <c r="C245" s="1" t="s">
        <v>2032</v>
      </c>
      <c r="D245" s="1" t="s">
        <v>3747</v>
      </c>
      <c r="E245" s="1" t="s">
        <v>193</v>
      </c>
      <c r="F245" s="1" t="str">
        <f>VLOOKUP(Table8[[#This Row],[نام کارشناس دفتر فنی]],Table1[],3,0)</f>
        <v>رئیس  آزمایشگاه</v>
      </c>
      <c r="G245" s="1" t="s">
        <v>1147</v>
      </c>
      <c r="H245" s="1" t="str">
        <f>VLOOKUP(Table8[[#This Row],[نام شخص کارشناس نظارت]],Table1[],3,0)</f>
        <v>کارشناس مکانیک نظارت (1)</v>
      </c>
      <c r="I245" s="1">
        <f>COUNTIF(Table2[کد سیستم],Table8[[#This Row],[کد سیستم]])</f>
        <v>1</v>
      </c>
    </row>
    <row r="246" spans="1:9" x14ac:dyDescent="0.25">
      <c r="A246" s="1">
        <v>245</v>
      </c>
      <c r="B246" s="1" t="s">
        <v>2034</v>
      </c>
      <c r="C246" s="1" t="s">
        <v>2034</v>
      </c>
      <c r="D246" s="1" t="s">
        <v>3747</v>
      </c>
      <c r="E246" s="1" t="s">
        <v>193</v>
      </c>
      <c r="F246" s="1" t="str">
        <f>VLOOKUP(Table8[[#This Row],[نام کارشناس دفتر فنی]],Table1[],3,0)</f>
        <v>رئیس  آزمایشگاه</v>
      </c>
      <c r="G246" s="1" t="s">
        <v>1147</v>
      </c>
      <c r="H246" s="1" t="str">
        <f>VLOOKUP(Table8[[#This Row],[نام شخص کارشناس نظارت]],Table1[],3,0)</f>
        <v>کارشناس مکانیک نظارت (1)</v>
      </c>
      <c r="I246" s="1">
        <f>COUNTIF(Table2[کد سیستم],Table8[[#This Row],[کد سیستم]])</f>
        <v>1</v>
      </c>
    </row>
    <row r="247" spans="1:9" x14ac:dyDescent="0.25">
      <c r="A247" s="1">
        <v>246</v>
      </c>
      <c r="B247" s="1" t="s">
        <v>2036</v>
      </c>
      <c r="C247" s="1" t="s">
        <v>2036</v>
      </c>
      <c r="D247" s="1" t="s">
        <v>3747</v>
      </c>
      <c r="E247" s="1" t="s">
        <v>193</v>
      </c>
      <c r="F247" s="1" t="str">
        <f>VLOOKUP(Table8[[#This Row],[نام کارشناس دفتر فنی]],Table1[],3,0)</f>
        <v>رئیس  آزمایشگاه</v>
      </c>
      <c r="G247" s="1" t="s">
        <v>1147</v>
      </c>
      <c r="H247" s="1" t="str">
        <f>VLOOKUP(Table8[[#This Row],[نام شخص کارشناس نظارت]],Table1[],3,0)</f>
        <v>کارشناس مکانیک نظارت (1)</v>
      </c>
      <c r="I247" s="1">
        <f>COUNTIF(Table2[کد سیستم],Table8[[#This Row],[کد سیستم]])</f>
        <v>1</v>
      </c>
    </row>
    <row r="248" spans="1:9" x14ac:dyDescent="0.25">
      <c r="A248" s="1">
        <v>247</v>
      </c>
      <c r="B248" s="1" t="s">
        <v>2038</v>
      </c>
      <c r="C248" s="1" t="s">
        <v>2038</v>
      </c>
      <c r="D248" s="1" t="s">
        <v>3747</v>
      </c>
      <c r="E248" s="1" t="s">
        <v>193</v>
      </c>
      <c r="F248" s="1" t="str">
        <f>VLOOKUP(Table8[[#This Row],[نام کارشناس دفتر فنی]],Table1[],3,0)</f>
        <v>رئیس  آزمایشگاه</v>
      </c>
      <c r="G248" s="1" t="s">
        <v>1147</v>
      </c>
      <c r="H248" s="1" t="str">
        <f>VLOOKUP(Table8[[#This Row],[نام شخص کارشناس نظارت]],Table1[],3,0)</f>
        <v>کارشناس مکانیک نظارت (1)</v>
      </c>
      <c r="I248" s="1">
        <f>COUNTIF(Table2[کد سیستم],Table8[[#This Row],[کد سیستم]])</f>
        <v>1</v>
      </c>
    </row>
    <row r="249" spans="1:9" x14ac:dyDescent="0.25">
      <c r="A249" s="1">
        <v>248</v>
      </c>
      <c r="B249" s="1" t="s">
        <v>2040</v>
      </c>
      <c r="C249" s="1" t="s">
        <v>2040</v>
      </c>
      <c r="D249" s="1" t="s">
        <v>3747</v>
      </c>
      <c r="E249" s="1" t="s">
        <v>193</v>
      </c>
      <c r="F249" s="1" t="str">
        <f>VLOOKUP(Table8[[#This Row],[نام کارشناس دفتر فنی]],Table1[],3,0)</f>
        <v>رئیس  آزمایشگاه</v>
      </c>
      <c r="G249" s="1" t="s">
        <v>1147</v>
      </c>
      <c r="H249" s="1" t="str">
        <f>VLOOKUP(Table8[[#This Row],[نام شخص کارشناس نظارت]],Table1[],3,0)</f>
        <v>کارشناس مکانیک نظارت (1)</v>
      </c>
      <c r="I249" s="1">
        <f>COUNTIF(Table2[کد سیستم],Table8[[#This Row],[کد سیستم]])</f>
        <v>1</v>
      </c>
    </row>
    <row r="250" spans="1:9" x14ac:dyDescent="0.25">
      <c r="A250" s="1">
        <v>249</v>
      </c>
      <c r="B250" s="1" t="s">
        <v>2042</v>
      </c>
      <c r="C250" s="1" t="s">
        <v>2042</v>
      </c>
      <c r="D250" s="1" t="s">
        <v>3747</v>
      </c>
      <c r="E250" s="1" t="s">
        <v>193</v>
      </c>
      <c r="F250" s="1" t="str">
        <f>VLOOKUP(Table8[[#This Row],[نام کارشناس دفتر فنی]],Table1[],3,0)</f>
        <v>رئیس  آزمایشگاه</v>
      </c>
      <c r="G250" s="1" t="s">
        <v>1147</v>
      </c>
      <c r="H250" s="1" t="str">
        <f>VLOOKUP(Table8[[#This Row],[نام شخص کارشناس نظارت]],Table1[],3,0)</f>
        <v>کارشناس مکانیک نظارت (1)</v>
      </c>
      <c r="I250" s="1">
        <f>COUNTIF(Table2[کد سیستم],Table8[[#This Row],[کد سیستم]])</f>
        <v>1</v>
      </c>
    </row>
    <row r="251" spans="1:9" x14ac:dyDescent="0.25">
      <c r="A251" s="1">
        <v>250</v>
      </c>
      <c r="B251" s="1" t="s">
        <v>2044</v>
      </c>
      <c r="C251" s="1" t="s">
        <v>2044</v>
      </c>
      <c r="D251" s="1" t="s">
        <v>3747</v>
      </c>
      <c r="E251" s="1" t="s">
        <v>193</v>
      </c>
      <c r="F251" s="1" t="str">
        <f>VLOOKUP(Table8[[#This Row],[نام کارشناس دفتر فنی]],Table1[],3,0)</f>
        <v>رئیس  آزمایشگاه</v>
      </c>
      <c r="G251" s="1" t="s">
        <v>1147</v>
      </c>
      <c r="H251" s="1" t="str">
        <f>VLOOKUP(Table8[[#This Row],[نام شخص کارشناس نظارت]],Table1[],3,0)</f>
        <v>کارشناس مکانیک نظارت (1)</v>
      </c>
      <c r="I251" s="1">
        <f>COUNTIF(Table2[کد سیستم],Table8[[#This Row],[کد سیستم]])</f>
        <v>1</v>
      </c>
    </row>
    <row r="252" spans="1:9" x14ac:dyDescent="0.25">
      <c r="A252" s="1">
        <v>251</v>
      </c>
      <c r="B252" s="1" t="s">
        <v>2046</v>
      </c>
      <c r="C252" s="1" t="s">
        <v>2046</v>
      </c>
      <c r="D252" s="1" t="s">
        <v>3747</v>
      </c>
      <c r="E252" s="1" t="s">
        <v>193</v>
      </c>
      <c r="F252" s="1" t="str">
        <f>VLOOKUP(Table8[[#This Row],[نام کارشناس دفتر فنی]],Table1[],3,0)</f>
        <v>رئیس  آزمایشگاه</v>
      </c>
      <c r="G252" s="1" t="s">
        <v>1147</v>
      </c>
      <c r="H252" s="1" t="str">
        <f>VLOOKUP(Table8[[#This Row],[نام شخص کارشناس نظارت]],Table1[],3,0)</f>
        <v>کارشناس مکانیک نظارت (1)</v>
      </c>
      <c r="I252" s="1">
        <f>COUNTIF(Table2[کد سیستم],Table8[[#This Row],[کد سیستم]])</f>
        <v>1</v>
      </c>
    </row>
    <row r="253" spans="1:9" x14ac:dyDescent="0.25">
      <c r="A253" s="1">
        <v>252</v>
      </c>
      <c r="B253" s="1" t="s">
        <v>2048</v>
      </c>
      <c r="C253" s="1" t="s">
        <v>2048</v>
      </c>
      <c r="D253" s="1" t="s">
        <v>3747</v>
      </c>
      <c r="E253" s="1" t="s">
        <v>193</v>
      </c>
      <c r="F253" s="1" t="str">
        <f>VLOOKUP(Table8[[#This Row],[نام کارشناس دفتر فنی]],Table1[],3,0)</f>
        <v>رئیس  آزمایشگاه</v>
      </c>
      <c r="G253" s="1" t="s">
        <v>1147</v>
      </c>
      <c r="H253" s="1" t="str">
        <f>VLOOKUP(Table8[[#This Row],[نام شخص کارشناس نظارت]],Table1[],3,0)</f>
        <v>کارشناس مکانیک نظارت (1)</v>
      </c>
      <c r="I253" s="1">
        <f>COUNTIF(Table2[کد سیستم],Table8[[#This Row],[کد سیستم]])</f>
        <v>1</v>
      </c>
    </row>
    <row r="254" spans="1:9" x14ac:dyDescent="0.25">
      <c r="A254" s="1">
        <v>253</v>
      </c>
      <c r="B254" s="1" t="s">
        <v>2050</v>
      </c>
      <c r="C254" s="1" t="s">
        <v>2050</v>
      </c>
      <c r="D254" s="1" t="s">
        <v>3747</v>
      </c>
      <c r="E254" s="1" t="s">
        <v>193</v>
      </c>
      <c r="F254" s="1" t="str">
        <f>VLOOKUP(Table8[[#This Row],[نام کارشناس دفتر فنی]],Table1[],3,0)</f>
        <v>رئیس  آزمایشگاه</v>
      </c>
      <c r="G254" s="1" t="s">
        <v>1147</v>
      </c>
      <c r="H254" s="1" t="str">
        <f>VLOOKUP(Table8[[#This Row],[نام شخص کارشناس نظارت]],Table1[],3,0)</f>
        <v>کارشناس مکانیک نظارت (1)</v>
      </c>
      <c r="I254" s="1">
        <f>COUNTIF(Table2[کد سیستم],Table8[[#This Row],[کد سیستم]])</f>
        <v>1</v>
      </c>
    </row>
    <row r="255" spans="1:9" x14ac:dyDescent="0.25">
      <c r="A255" s="1">
        <v>254</v>
      </c>
      <c r="B255" s="1" t="s">
        <v>2052</v>
      </c>
      <c r="C255" s="1" t="s">
        <v>2052</v>
      </c>
      <c r="D255" s="1" t="s">
        <v>3747</v>
      </c>
      <c r="E255" s="1" t="s">
        <v>193</v>
      </c>
      <c r="F255" s="1" t="str">
        <f>VLOOKUP(Table8[[#This Row],[نام کارشناس دفتر فنی]],Table1[],3,0)</f>
        <v>رئیس  آزمایشگاه</v>
      </c>
      <c r="G255" s="1" t="s">
        <v>1147</v>
      </c>
      <c r="H255" s="1" t="str">
        <f>VLOOKUP(Table8[[#This Row],[نام شخص کارشناس نظارت]],Table1[],3,0)</f>
        <v>کارشناس مکانیک نظارت (1)</v>
      </c>
      <c r="I255" s="1">
        <f>COUNTIF(Table2[کد سیستم],Table8[[#This Row],[کد سیستم]])</f>
        <v>1</v>
      </c>
    </row>
    <row r="256" spans="1:9" x14ac:dyDescent="0.25">
      <c r="A256" s="1">
        <v>255</v>
      </c>
      <c r="B256" s="1" t="s">
        <v>2054</v>
      </c>
      <c r="C256" s="1" t="s">
        <v>2054</v>
      </c>
      <c r="D256" s="1" t="s">
        <v>3747</v>
      </c>
      <c r="E256" s="1" t="s">
        <v>193</v>
      </c>
      <c r="F256" s="1" t="str">
        <f>VLOOKUP(Table8[[#This Row],[نام کارشناس دفتر فنی]],Table1[],3,0)</f>
        <v>رئیس  آزمایشگاه</v>
      </c>
      <c r="G256" s="1" t="s">
        <v>1147</v>
      </c>
      <c r="H256" s="1" t="str">
        <f>VLOOKUP(Table8[[#This Row],[نام شخص کارشناس نظارت]],Table1[],3,0)</f>
        <v>کارشناس مکانیک نظارت (1)</v>
      </c>
      <c r="I256" s="1">
        <f>COUNTIF(Table2[کد سیستم],Table8[[#This Row],[کد سیستم]])</f>
        <v>1</v>
      </c>
    </row>
    <row r="257" spans="1:9" x14ac:dyDescent="0.25">
      <c r="A257" s="1">
        <v>256</v>
      </c>
      <c r="B257" s="1" t="s">
        <v>2056</v>
      </c>
      <c r="C257" s="1" t="s">
        <v>2056</v>
      </c>
      <c r="D257" s="1" t="s">
        <v>3747</v>
      </c>
      <c r="E257" s="1" t="s">
        <v>193</v>
      </c>
      <c r="F257" s="1" t="str">
        <f>VLOOKUP(Table8[[#This Row],[نام کارشناس دفتر فنی]],Table1[],3,0)</f>
        <v>رئیس  آزمایشگاه</v>
      </c>
      <c r="G257" s="1" t="s">
        <v>1147</v>
      </c>
      <c r="H257" s="1" t="str">
        <f>VLOOKUP(Table8[[#This Row],[نام شخص کارشناس نظارت]],Table1[],3,0)</f>
        <v>کارشناس مکانیک نظارت (1)</v>
      </c>
      <c r="I257" s="1">
        <f>COUNTIF(Table2[کد سیستم],Table8[[#This Row],[کد سیستم]])</f>
        <v>1</v>
      </c>
    </row>
    <row r="258" spans="1:9" x14ac:dyDescent="0.25">
      <c r="A258" s="1">
        <v>257</v>
      </c>
      <c r="B258" s="1" t="s">
        <v>2058</v>
      </c>
      <c r="C258" s="1" t="s">
        <v>2058</v>
      </c>
      <c r="D258" s="1" t="s">
        <v>3747</v>
      </c>
      <c r="E258" s="1" t="s">
        <v>193</v>
      </c>
      <c r="F258" s="1" t="str">
        <f>VLOOKUP(Table8[[#This Row],[نام کارشناس دفتر فنی]],Table1[],3,0)</f>
        <v>رئیس  آزمایشگاه</v>
      </c>
      <c r="G258" s="1" t="s">
        <v>1147</v>
      </c>
      <c r="H258" s="1" t="str">
        <f>VLOOKUP(Table8[[#This Row],[نام شخص کارشناس نظارت]],Table1[],3,0)</f>
        <v>کارشناس مکانیک نظارت (1)</v>
      </c>
      <c r="I258" s="1">
        <f>COUNTIF(Table2[کد سیستم],Table8[[#This Row],[کد سیستم]])</f>
        <v>1</v>
      </c>
    </row>
    <row r="259" spans="1:9" x14ac:dyDescent="0.25">
      <c r="A259" s="1">
        <v>258</v>
      </c>
      <c r="B259" s="1" t="s">
        <v>2060</v>
      </c>
      <c r="C259" s="1" t="s">
        <v>2060</v>
      </c>
      <c r="D259" s="1" t="s">
        <v>3747</v>
      </c>
      <c r="E259" s="1" t="s">
        <v>193</v>
      </c>
      <c r="F259" s="1" t="str">
        <f>VLOOKUP(Table8[[#This Row],[نام کارشناس دفتر فنی]],Table1[],3,0)</f>
        <v>رئیس  آزمایشگاه</v>
      </c>
      <c r="G259" s="1" t="s">
        <v>1147</v>
      </c>
      <c r="H259" s="1" t="str">
        <f>VLOOKUP(Table8[[#This Row],[نام شخص کارشناس نظارت]],Table1[],3,0)</f>
        <v>کارشناس مکانیک نظارت (1)</v>
      </c>
      <c r="I259" s="1">
        <f>COUNTIF(Table2[کد سیستم],Table8[[#This Row],[کد سیستم]])</f>
        <v>1</v>
      </c>
    </row>
    <row r="260" spans="1:9" x14ac:dyDescent="0.25">
      <c r="A260" s="1">
        <v>259</v>
      </c>
      <c r="B260" s="1" t="s">
        <v>2062</v>
      </c>
      <c r="C260" s="1" t="s">
        <v>2062</v>
      </c>
      <c r="D260" s="1" t="s">
        <v>3747</v>
      </c>
      <c r="E260" s="1" t="s">
        <v>193</v>
      </c>
      <c r="F260" s="1" t="str">
        <f>VLOOKUP(Table8[[#This Row],[نام کارشناس دفتر فنی]],Table1[],3,0)</f>
        <v>رئیس  آزمایشگاه</v>
      </c>
      <c r="G260" s="1" t="s">
        <v>1147</v>
      </c>
      <c r="H260" s="1" t="str">
        <f>VLOOKUP(Table8[[#This Row],[نام شخص کارشناس نظارت]],Table1[],3,0)</f>
        <v>کارشناس مکانیک نظارت (1)</v>
      </c>
      <c r="I260" s="1">
        <f>COUNTIF(Table2[کد سیستم],Table8[[#This Row],[کد سیستم]])</f>
        <v>1</v>
      </c>
    </row>
    <row r="261" spans="1:9" x14ac:dyDescent="0.25">
      <c r="A261" s="1">
        <v>260</v>
      </c>
      <c r="B261" s="1" t="s">
        <v>2064</v>
      </c>
      <c r="C261" s="1" t="s">
        <v>2064</v>
      </c>
      <c r="D261" s="1" t="s">
        <v>3747</v>
      </c>
      <c r="E261" s="1" t="s">
        <v>193</v>
      </c>
      <c r="F261" s="1" t="str">
        <f>VLOOKUP(Table8[[#This Row],[نام کارشناس دفتر فنی]],Table1[],3,0)</f>
        <v>رئیس  آزمایشگاه</v>
      </c>
      <c r="G261" s="1" t="s">
        <v>1147</v>
      </c>
      <c r="H261" s="1" t="str">
        <f>VLOOKUP(Table8[[#This Row],[نام شخص کارشناس نظارت]],Table1[],3,0)</f>
        <v>کارشناس مکانیک نظارت (1)</v>
      </c>
      <c r="I261" s="1">
        <f>COUNTIF(Table2[کد سیستم],Table8[[#This Row],[کد سیستم]])</f>
        <v>1</v>
      </c>
    </row>
    <row r="262" spans="1:9" x14ac:dyDescent="0.25">
      <c r="A262" s="1">
        <v>261</v>
      </c>
      <c r="B262" s="1" t="s">
        <v>2066</v>
      </c>
      <c r="C262" s="1" t="s">
        <v>2066</v>
      </c>
      <c r="D262" s="1" t="s">
        <v>3747</v>
      </c>
      <c r="E262" s="1" t="s">
        <v>193</v>
      </c>
      <c r="F262" s="1" t="str">
        <f>VLOOKUP(Table8[[#This Row],[نام کارشناس دفتر فنی]],Table1[],3,0)</f>
        <v>رئیس  آزمایشگاه</v>
      </c>
      <c r="G262" s="1" t="s">
        <v>1147</v>
      </c>
      <c r="H262" s="1" t="str">
        <f>VLOOKUP(Table8[[#This Row],[نام شخص کارشناس نظارت]],Table1[],3,0)</f>
        <v>کارشناس مکانیک نظارت (1)</v>
      </c>
      <c r="I262" s="1">
        <f>COUNTIF(Table2[کد سیستم],Table8[[#This Row],[کد سیستم]])</f>
        <v>1</v>
      </c>
    </row>
    <row r="263" spans="1:9" x14ac:dyDescent="0.25">
      <c r="A263" s="1">
        <v>262</v>
      </c>
      <c r="B263" s="1" t="s">
        <v>2068</v>
      </c>
      <c r="C263" s="1" t="s">
        <v>2068</v>
      </c>
      <c r="D263" s="1" t="s">
        <v>3747</v>
      </c>
      <c r="E263" s="1" t="s">
        <v>193</v>
      </c>
      <c r="F263" s="1" t="str">
        <f>VLOOKUP(Table8[[#This Row],[نام کارشناس دفتر فنی]],Table1[],3,0)</f>
        <v>رئیس  آزمایشگاه</v>
      </c>
      <c r="G263" s="1" t="s">
        <v>1147</v>
      </c>
      <c r="H263" s="1" t="str">
        <f>VLOOKUP(Table8[[#This Row],[نام شخص کارشناس نظارت]],Table1[],3,0)</f>
        <v>کارشناس مکانیک نظارت (1)</v>
      </c>
      <c r="I263" s="1">
        <f>COUNTIF(Table2[کد سیستم],Table8[[#This Row],[کد سیستم]])</f>
        <v>1</v>
      </c>
    </row>
    <row r="264" spans="1:9" x14ac:dyDescent="0.25">
      <c r="A264" s="1">
        <v>263</v>
      </c>
      <c r="B264" s="1" t="s">
        <v>2070</v>
      </c>
      <c r="C264" s="1" t="s">
        <v>2070</v>
      </c>
      <c r="D264" s="1" t="s">
        <v>3747</v>
      </c>
      <c r="E264" s="1" t="s">
        <v>193</v>
      </c>
      <c r="F264" s="1" t="str">
        <f>VLOOKUP(Table8[[#This Row],[نام کارشناس دفتر فنی]],Table1[],3,0)</f>
        <v>رئیس  آزمایشگاه</v>
      </c>
      <c r="G264" s="1" t="s">
        <v>1147</v>
      </c>
      <c r="H264" s="1" t="str">
        <f>VLOOKUP(Table8[[#This Row],[نام شخص کارشناس نظارت]],Table1[],3,0)</f>
        <v>کارشناس مکانیک نظارت (1)</v>
      </c>
      <c r="I264" s="1">
        <f>COUNTIF(Table2[کد سیستم],Table8[[#This Row],[کد سیستم]])</f>
        <v>1</v>
      </c>
    </row>
    <row r="265" spans="1:9" x14ac:dyDescent="0.25">
      <c r="A265" s="1">
        <v>264</v>
      </c>
      <c r="B265" s="1" t="s">
        <v>2072</v>
      </c>
      <c r="C265" s="1" t="s">
        <v>2072</v>
      </c>
      <c r="D265" s="1" t="s">
        <v>3747</v>
      </c>
      <c r="E265" s="1" t="s">
        <v>193</v>
      </c>
      <c r="F265" s="1" t="str">
        <f>VLOOKUP(Table8[[#This Row],[نام کارشناس دفتر فنی]],Table1[],3,0)</f>
        <v>رئیس  آزمایشگاه</v>
      </c>
      <c r="G265" s="1" t="s">
        <v>1147</v>
      </c>
      <c r="H265" s="1" t="str">
        <f>VLOOKUP(Table8[[#This Row],[نام شخص کارشناس نظارت]],Table1[],3,0)</f>
        <v>کارشناس مکانیک نظارت (1)</v>
      </c>
      <c r="I265" s="1">
        <f>COUNTIF(Table2[کد سیستم],Table8[[#This Row],[کد سیستم]])</f>
        <v>1</v>
      </c>
    </row>
    <row r="266" spans="1:9" x14ac:dyDescent="0.25">
      <c r="A266" s="1">
        <v>265</v>
      </c>
      <c r="B266" s="1" t="s">
        <v>2074</v>
      </c>
      <c r="C266" s="1" t="s">
        <v>2074</v>
      </c>
      <c r="D266" s="1" t="s">
        <v>3747</v>
      </c>
      <c r="E266" s="1" t="s">
        <v>193</v>
      </c>
      <c r="F266" s="1" t="str">
        <f>VLOOKUP(Table8[[#This Row],[نام کارشناس دفتر فنی]],Table1[],3,0)</f>
        <v>رئیس  آزمایشگاه</v>
      </c>
      <c r="G266" s="1" t="s">
        <v>1147</v>
      </c>
      <c r="H266" s="1" t="str">
        <f>VLOOKUP(Table8[[#This Row],[نام شخص کارشناس نظارت]],Table1[],3,0)</f>
        <v>کارشناس مکانیک نظارت (1)</v>
      </c>
      <c r="I266" s="1">
        <f>COUNTIF(Table2[کد سیستم],Table8[[#This Row],[کد سیستم]])</f>
        <v>1</v>
      </c>
    </row>
    <row r="267" spans="1:9" x14ac:dyDescent="0.25">
      <c r="A267" s="1">
        <v>266</v>
      </c>
      <c r="B267" s="1" t="s">
        <v>2076</v>
      </c>
      <c r="C267" s="1" t="s">
        <v>2076</v>
      </c>
      <c r="D267" s="1" t="s">
        <v>3747</v>
      </c>
      <c r="E267" s="1" t="s">
        <v>193</v>
      </c>
      <c r="F267" s="1" t="str">
        <f>VLOOKUP(Table8[[#This Row],[نام کارشناس دفتر فنی]],Table1[],3,0)</f>
        <v>رئیس  آزمایشگاه</v>
      </c>
      <c r="G267" s="1" t="s">
        <v>1147</v>
      </c>
      <c r="H267" s="1" t="str">
        <f>VLOOKUP(Table8[[#This Row],[نام شخص کارشناس نظارت]],Table1[],3,0)</f>
        <v>کارشناس مکانیک نظارت (1)</v>
      </c>
      <c r="I267" s="1">
        <f>COUNTIF(Table2[کد سیستم],Table8[[#This Row],[کد سیستم]])</f>
        <v>1</v>
      </c>
    </row>
    <row r="268" spans="1:9" x14ac:dyDescent="0.25">
      <c r="A268" s="1">
        <v>267</v>
      </c>
      <c r="B268" s="1" t="s">
        <v>2078</v>
      </c>
      <c r="C268" s="1" t="s">
        <v>2078</v>
      </c>
      <c r="D268" s="1" t="s">
        <v>3747</v>
      </c>
      <c r="E268" s="1" t="s">
        <v>193</v>
      </c>
      <c r="F268" s="1" t="str">
        <f>VLOOKUP(Table8[[#This Row],[نام کارشناس دفتر فنی]],Table1[],3,0)</f>
        <v>رئیس  آزمایشگاه</v>
      </c>
      <c r="G268" s="1" t="s">
        <v>1147</v>
      </c>
      <c r="H268" s="1" t="str">
        <f>VLOOKUP(Table8[[#This Row],[نام شخص کارشناس نظارت]],Table1[],3,0)</f>
        <v>کارشناس مکانیک نظارت (1)</v>
      </c>
      <c r="I268" s="1">
        <f>COUNTIF(Table2[کد سیستم],Table8[[#This Row],[کد سیستم]])</f>
        <v>1</v>
      </c>
    </row>
    <row r="269" spans="1:9" x14ac:dyDescent="0.25">
      <c r="A269" s="1">
        <v>268</v>
      </c>
      <c r="B269" s="1" t="s">
        <v>2080</v>
      </c>
      <c r="C269" s="1" t="s">
        <v>2080</v>
      </c>
      <c r="D269" s="1" t="s">
        <v>3747</v>
      </c>
      <c r="E269" s="1" t="s">
        <v>193</v>
      </c>
      <c r="F269" s="1" t="str">
        <f>VLOOKUP(Table8[[#This Row],[نام کارشناس دفتر فنی]],Table1[],3,0)</f>
        <v>رئیس  آزمایشگاه</v>
      </c>
      <c r="G269" s="1" t="s">
        <v>1147</v>
      </c>
      <c r="H269" s="1" t="str">
        <f>VLOOKUP(Table8[[#This Row],[نام شخص کارشناس نظارت]],Table1[],3,0)</f>
        <v>کارشناس مکانیک نظارت (1)</v>
      </c>
      <c r="I269" s="1">
        <f>COUNTIF(Table2[کد سیستم],Table8[[#This Row],[کد سیستم]])</f>
        <v>1</v>
      </c>
    </row>
    <row r="270" spans="1:9" x14ac:dyDescent="0.25">
      <c r="A270" s="1">
        <v>269</v>
      </c>
      <c r="B270" s="1" t="s">
        <v>2082</v>
      </c>
      <c r="C270" s="1" t="s">
        <v>2082</v>
      </c>
      <c r="D270" s="1" t="s">
        <v>3747</v>
      </c>
      <c r="E270" s="1" t="s">
        <v>193</v>
      </c>
      <c r="F270" s="1" t="str">
        <f>VLOOKUP(Table8[[#This Row],[نام کارشناس دفتر فنی]],Table1[],3,0)</f>
        <v>رئیس  آزمایشگاه</v>
      </c>
      <c r="G270" s="1" t="s">
        <v>1147</v>
      </c>
      <c r="H270" s="1" t="str">
        <f>VLOOKUP(Table8[[#This Row],[نام شخص کارشناس نظارت]],Table1[],3,0)</f>
        <v>کارشناس مکانیک نظارت (1)</v>
      </c>
      <c r="I270" s="1">
        <f>COUNTIF(Table2[کد سیستم],Table8[[#This Row],[کد سیستم]])</f>
        <v>1</v>
      </c>
    </row>
    <row r="271" spans="1:9" x14ac:dyDescent="0.25">
      <c r="A271" s="1">
        <v>270</v>
      </c>
      <c r="B271" s="1" t="s">
        <v>2084</v>
      </c>
      <c r="C271" s="1" t="s">
        <v>2084</v>
      </c>
      <c r="D271" s="1" t="s">
        <v>3747</v>
      </c>
      <c r="E271" s="1" t="s">
        <v>193</v>
      </c>
      <c r="F271" s="1" t="str">
        <f>VLOOKUP(Table8[[#This Row],[نام کارشناس دفتر فنی]],Table1[],3,0)</f>
        <v>رئیس  آزمایشگاه</v>
      </c>
      <c r="G271" s="1" t="s">
        <v>1147</v>
      </c>
      <c r="H271" s="1" t="str">
        <f>VLOOKUP(Table8[[#This Row],[نام شخص کارشناس نظارت]],Table1[],3,0)</f>
        <v>کارشناس مکانیک نظارت (1)</v>
      </c>
      <c r="I271" s="1">
        <f>COUNTIF(Table2[کد سیستم],Table8[[#This Row],[کد سیستم]])</f>
        <v>1</v>
      </c>
    </row>
    <row r="272" spans="1:9" x14ac:dyDescent="0.25">
      <c r="A272" s="1">
        <v>271</v>
      </c>
      <c r="B272" s="1" t="s">
        <v>2086</v>
      </c>
      <c r="C272" s="1" t="s">
        <v>2086</v>
      </c>
      <c r="D272" s="1" t="s">
        <v>3747</v>
      </c>
      <c r="E272" s="1" t="s">
        <v>193</v>
      </c>
      <c r="F272" s="1" t="str">
        <f>VLOOKUP(Table8[[#This Row],[نام کارشناس دفتر فنی]],Table1[],3,0)</f>
        <v>رئیس  آزمایشگاه</v>
      </c>
      <c r="G272" s="1" t="s">
        <v>1147</v>
      </c>
      <c r="H272" s="1" t="str">
        <f>VLOOKUP(Table8[[#This Row],[نام شخص کارشناس نظارت]],Table1[],3,0)</f>
        <v>کارشناس مکانیک نظارت (1)</v>
      </c>
      <c r="I272" s="1">
        <f>COUNTIF(Table2[کد سیستم],Table8[[#This Row],[کد سیستم]])</f>
        <v>1</v>
      </c>
    </row>
    <row r="273" spans="1:9" x14ac:dyDescent="0.25">
      <c r="A273" s="1">
        <v>272</v>
      </c>
      <c r="B273" s="1" t="s">
        <v>2088</v>
      </c>
      <c r="C273" s="1" t="s">
        <v>2088</v>
      </c>
      <c r="D273" s="1" t="s">
        <v>3747</v>
      </c>
      <c r="E273" s="1" t="s">
        <v>193</v>
      </c>
      <c r="F273" s="1" t="str">
        <f>VLOOKUP(Table8[[#This Row],[نام کارشناس دفتر فنی]],Table1[],3,0)</f>
        <v>رئیس  آزمایشگاه</v>
      </c>
      <c r="G273" s="1" t="s">
        <v>1147</v>
      </c>
      <c r="H273" s="1" t="str">
        <f>VLOOKUP(Table8[[#This Row],[نام شخص کارشناس نظارت]],Table1[],3,0)</f>
        <v>کارشناس مکانیک نظارت (1)</v>
      </c>
      <c r="I273" s="1">
        <f>COUNTIF(Table2[کد سیستم],Table8[[#This Row],[کد سیستم]])</f>
        <v>1</v>
      </c>
    </row>
    <row r="274" spans="1:9" x14ac:dyDescent="0.25">
      <c r="A274" s="1">
        <v>273</v>
      </c>
      <c r="B274" s="1" t="s">
        <v>2090</v>
      </c>
      <c r="C274" s="1" t="s">
        <v>2090</v>
      </c>
      <c r="D274" s="1" t="s">
        <v>3747</v>
      </c>
      <c r="E274" s="1" t="s">
        <v>193</v>
      </c>
      <c r="F274" s="1" t="str">
        <f>VLOOKUP(Table8[[#This Row],[نام کارشناس دفتر فنی]],Table1[],3,0)</f>
        <v>رئیس  آزمایشگاه</v>
      </c>
      <c r="G274" s="1" t="s">
        <v>1147</v>
      </c>
      <c r="H274" s="1" t="str">
        <f>VLOOKUP(Table8[[#This Row],[نام شخص کارشناس نظارت]],Table1[],3,0)</f>
        <v>کارشناس مکانیک نظارت (1)</v>
      </c>
      <c r="I274" s="1">
        <f>COUNTIF(Table2[کد سیستم],Table8[[#This Row],[کد سیستم]])</f>
        <v>1</v>
      </c>
    </row>
    <row r="275" spans="1:9" x14ac:dyDescent="0.25">
      <c r="A275" s="1">
        <v>274</v>
      </c>
      <c r="B275" s="1" t="s">
        <v>2092</v>
      </c>
      <c r="C275" s="1" t="s">
        <v>2092</v>
      </c>
      <c r="D275" s="1" t="s">
        <v>3747</v>
      </c>
      <c r="E275" s="1" t="s">
        <v>193</v>
      </c>
      <c r="F275" s="1" t="str">
        <f>VLOOKUP(Table8[[#This Row],[نام کارشناس دفتر فنی]],Table1[],3,0)</f>
        <v>رئیس  آزمایشگاه</v>
      </c>
      <c r="G275" s="1" t="s">
        <v>1147</v>
      </c>
      <c r="H275" s="1" t="str">
        <f>VLOOKUP(Table8[[#This Row],[نام شخص کارشناس نظارت]],Table1[],3,0)</f>
        <v>کارشناس مکانیک نظارت (1)</v>
      </c>
      <c r="I275" s="1">
        <f>COUNTIF(Table2[کد سیستم],Table8[[#This Row],[کد سیستم]])</f>
        <v>1</v>
      </c>
    </row>
    <row r="276" spans="1:9" x14ac:dyDescent="0.25">
      <c r="A276" s="1">
        <v>275</v>
      </c>
      <c r="B276" s="1" t="s">
        <v>2094</v>
      </c>
      <c r="C276" s="1" t="s">
        <v>2094</v>
      </c>
      <c r="D276" s="1" t="s">
        <v>3747</v>
      </c>
      <c r="E276" s="1" t="s">
        <v>193</v>
      </c>
      <c r="F276" s="1" t="str">
        <f>VLOOKUP(Table8[[#This Row],[نام کارشناس دفتر فنی]],Table1[],3,0)</f>
        <v>رئیس  آزمایشگاه</v>
      </c>
      <c r="G276" s="1" t="s">
        <v>1147</v>
      </c>
      <c r="H276" s="1" t="str">
        <f>VLOOKUP(Table8[[#This Row],[نام شخص کارشناس نظارت]],Table1[],3,0)</f>
        <v>کارشناس مکانیک نظارت (1)</v>
      </c>
      <c r="I276" s="1">
        <f>COUNTIF(Table2[کد سیستم],Table8[[#This Row],[کد سیستم]])</f>
        <v>1</v>
      </c>
    </row>
    <row r="277" spans="1:9" x14ac:dyDescent="0.25">
      <c r="A277" s="1">
        <v>276</v>
      </c>
      <c r="B277" s="1" t="s">
        <v>2096</v>
      </c>
      <c r="C277" s="1" t="s">
        <v>2096</v>
      </c>
      <c r="D277" s="1" t="s">
        <v>3747</v>
      </c>
      <c r="E277" s="1" t="s">
        <v>193</v>
      </c>
      <c r="F277" s="1" t="str">
        <f>VLOOKUP(Table8[[#This Row],[نام کارشناس دفتر فنی]],Table1[],3,0)</f>
        <v>رئیس  آزمایشگاه</v>
      </c>
      <c r="G277" s="1" t="s">
        <v>1147</v>
      </c>
      <c r="H277" s="1" t="str">
        <f>VLOOKUP(Table8[[#This Row],[نام شخص کارشناس نظارت]],Table1[],3,0)</f>
        <v>کارشناس مکانیک نظارت (1)</v>
      </c>
      <c r="I277" s="1">
        <f>COUNTIF(Table2[کد سیستم],Table8[[#This Row],[کد سیستم]])</f>
        <v>1</v>
      </c>
    </row>
    <row r="278" spans="1:9" x14ac:dyDescent="0.25">
      <c r="A278" s="1">
        <v>277</v>
      </c>
      <c r="B278" s="1" t="s">
        <v>2098</v>
      </c>
      <c r="C278" s="1" t="s">
        <v>2098</v>
      </c>
      <c r="D278" s="1" t="s">
        <v>3747</v>
      </c>
      <c r="E278" s="1" t="s">
        <v>193</v>
      </c>
      <c r="F278" s="1" t="str">
        <f>VLOOKUP(Table8[[#This Row],[نام کارشناس دفتر فنی]],Table1[],3,0)</f>
        <v>رئیس  آزمایشگاه</v>
      </c>
      <c r="G278" s="1" t="s">
        <v>1147</v>
      </c>
      <c r="H278" s="1" t="str">
        <f>VLOOKUP(Table8[[#This Row],[نام شخص کارشناس نظارت]],Table1[],3,0)</f>
        <v>کارشناس مکانیک نظارت (1)</v>
      </c>
      <c r="I278" s="1">
        <f>COUNTIF(Table2[کد سیستم],Table8[[#This Row],[کد سیستم]])</f>
        <v>1</v>
      </c>
    </row>
    <row r="279" spans="1:9" x14ac:dyDescent="0.25">
      <c r="A279" s="1">
        <v>278</v>
      </c>
      <c r="B279" s="1" t="s">
        <v>2100</v>
      </c>
      <c r="C279" s="1" t="s">
        <v>2100</v>
      </c>
      <c r="D279" s="1" t="s">
        <v>3747</v>
      </c>
      <c r="E279" s="1" t="s">
        <v>193</v>
      </c>
      <c r="F279" s="1" t="str">
        <f>VLOOKUP(Table8[[#This Row],[نام کارشناس دفتر فنی]],Table1[],3,0)</f>
        <v>رئیس  آزمایشگاه</v>
      </c>
      <c r="G279" s="1" t="s">
        <v>1147</v>
      </c>
      <c r="H279" s="1" t="str">
        <f>VLOOKUP(Table8[[#This Row],[نام شخص کارشناس نظارت]],Table1[],3,0)</f>
        <v>کارشناس مکانیک نظارت (1)</v>
      </c>
      <c r="I279" s="1">
        <f>COUNTIF(Table2[کد سیستم],Table8[[#This Row],[کد سیستم]])</f>
        <v>1</v>
      </c>
    </row>
    <row r="280" spans="1:9" x14ac:dyDescent="0.25">
      <c r="A280" s="1">
        <v>279</v>
      </c>
      <c r="B280" s="1" t="s">
        <v>2102</v>
      </c>
      <c r="C280" s="1" t="s">
        <v>2102</v>
      </c>
      <c r="D280" s="1" t="s">
        <v>3747</v>
      </c>
      <c r="E280" s="1" t="s">
        <v>193</v>
      </c>
      <c r="F280" s="1" t="str">
        <f>VLOOKUP(Table8[[#This Row],[نام کارشناس دفتر فنی]],Table1[],3,0)</f>
        <v>رئیس  آزمایشگاه</v>
      </c>
      <c r="G280" s="1" t="s">
        <v>1147</v>
      </c>
      <c r="H280" s="1" t="str">
        <f>VLOOKUP(Table8[[#This Row],[نام شخص کارشناس نظارت]],Table1[],3,0)</f>
        <v>کارشناس مکانیک نظارت (1)</v>
      </c>
      <c r="I280" s="1">
        <f>COUNTIF(Table2[کد سیستم],Table8[[#This Row],[کد سیستم]])</f>
        <v>1</v>
      </c>
    </row>
    <row r="281" spans="1:9" x14ac:dyDescent="0.25">
      <c r="A281" s="1">
        <v>280</v>
      </c>
      <c r="B281" s="1" t="s">
        <v>2104</v>
      </c>
      <c r="C281" s="1" t="s">
        <v>2104</v>
      </c>
      <c r="D281" s="1" t="s">
        <v>3747</v>
      </c>
      <c r="E281" s="1" t="s">
        <v>193</v>
      </c>
      <c r="F281" s="1" t="str">
        <f>VLOOKUP(Table8[[#This Row],[نام کارشناس دفتر فنی]],Table1[],3,0)</f>
        <v>رئیس  آزمایشگاه</v>
      </c>
      <c r="G281" s="1" t="s">
        <v>1147</v>
      </c>
      <c r="H281" s="1" t="str">
        <f>VLOOKUP(Table8[[#This Row],[نام شخص کارشناس نظارت]],Table1[],3,0)</f>
        <v>کارشناس مکانیک نظارت (1)</v>
      </c>
      <c r="I281" s="1">
        <f>COUNTIF(Table2[کد سیستم],Table8[[#This Row],[کد سیستم]])</f>
        <v>1</v>
      </c>
    </row>
    <row r="282" spans="1:9" x14ac:dyDescent="0.25">
      <c r="A282" s="1">
        <v>281</v>
      </c>
      <c r="B282" s="1" t="s">
        <v>2106</v>
      </c>
      <c r="C282" s="1" t="s">
        <v>2106</v>
      </c>
      <c r="D282" s="1" t="s">
        <v>3747</v>
      </c>
      <c r="E282" s="1" t="s">
        <v>193</v>
      </c>
      <c r="F282" s="1" t="str">
        <f>VLOOKUP(Table8[[#This Row],[نام کارشناس دفتر فنی]],Table1[],3,0)</f>
        <v>رئیس  آزمایشگاه</v>
      </c>
      <c r="G282" s="1" t="s">
        <v>1147</v>
      </c>
      <c r="H282" s="1" t="str">
        <f>VLOOKUP(Table8[[#This Row],[نام شخص کارشناس نظارت]],Table1[],3,0)</f>
        <v>کارشناس مکانیک نظارت (1)</v>
      </c>
      <c r="I282" s="1">
        <f>COUNTIF(Table2[کد سیستم],Table8[[#This Row],[کد سیستم]])</f>
        <v>1</v>
      </c>
    </row>
    <row r="283" spans="1:9" x14ac:dyDescent="0.25">
      <c r="A283" s="1">
        <v>282</v>
      </c>
      <c r="B283" s="1" t="s">
        <v>2108</v>
      </c>
      <c r="C283" s="1" t="s">
        <v>2108</v>
      </c>
      <c r="D283" s="1" t="s">
        <v>3747</v>
      </c>
      <c r="E283" s="1" t="s">
        <v>193</v>
      </c>
      <c r="F283" s="1" t="str">
        <f>VLOOKUP(Table8[[#This Row],[نام کارشناس دفتر فنی]],Table1[],3,0)</f>
        <v>رئیس  آزمایشگاه</v>
      </c>
      <c r="G283" s="1" t="s">
        <v>1147</v>
      </c>
      <c r="H283" s="1" t="str">
        <f>VLOOKUP(Table8[[#This Row],[نام شخص کارشناس نظارت]],Table1[],3,0)</f>
        <v>کارشناس مکانیک نظارت (1)</v>
      </c>
      <c r="I283" s="1">
        <f>COUNTIF(Table2[کد سیستم],Table8[[#This Row],[کد سیستم]])</f>
        <v>1</v>
      </c>
    </row>
    <row r="284" spans="1:9" x14ac:dyDescent="0.25">
      <c r="A284" s="1">
        <v>283</v>
      </c>
      <c r="B284" s="1" t="s">
        <v>2110</v>
      </c>
      <c r="C284" s="1" t="s">
        <v>2110</v>
      </c>
      <c r="D284" s="1" t="s">
        <v>3747</v>
      </c>
      <c r="E284" s="1" t="s">
        <v>193</v>
      </c>
      <c r="F284" s="1" t="str">
        <f>VLOOKUP(Table8[[#This Row],[نام کارشناس دفتر فنی]],Table1[],3,0)</f>
        <v>رئیس  آزمایشگاه</v>
      </c>
      <c r="G284" s="1" t="s">
        <v>1147</v>
      </c>
      <c r="H284" s="1" t="str">
        <f>VLOOKUP(Table8[[#This Row],[نام شخص کارشناس نظارت]],Table1[],3,0)</f>
        <v>کارشناس مکانیک نظارت (1)</v>
      </c>
      <c r="I284" s="1">
        <f>COUNTIF(Table2[کد سیستم],Table8[[#This Row],[کد سیستم]])</f>
        <v>1</v>
      </c>
    </row>
    <row r="285" spans="1:9" x14ac:dyDescent="0.25">
      <c r="A285" s="1">
        <v>284</v>
      </c>
      <c r="B285" s="1" t="s">
        <v>2112</v>
      </c>
      <c r="C285" s="1" t="s">
        <v>2112</v>
      </c>
      <c r="D285" s="1" t="s">
        <v>3747</v>
      </c>
      <c r="E285" s="1" t="s">
        <v>193</v>
      </c>
      <c r="F285" s="1" t="str">
        <f>VLOOKUP(Table8[[#This Row],[نام کارشناس دفتر فنی]],Table1[],3,0)</f>
        <v>رئیس  آزمایشگاه</v>
      </c>
      <c r="G285" s="1" t="s">
        <v>1147</v>
      </c>
      <c r="H285" s="1" t="str">
        <f>VLOOKUP(Table8[[#This Row],[نام شخص کارشناس نظارت]],Table1[],3,0)</f>
        <v>کارشناس مکانیک نظارت (1)</v>
      </c>
      <c r="I285" s="1">
        <f>COUNTIF(Table2[کد سیستم],Table8[[#This Row],[کد سیستم]])</f>
        <v>1</v>
      </c>
    </row>
    <row r="286" spans="1:9" x14ac:dyDescent="0.25">
      <c r="A286" s="1">
        <v>285</v>
      </c>
      <c r="B286" s="1" t="s">
        <v>2114</v>
      </c>
      <c r="C286" s="1" t="s">
        <v>2114</v>
      </c>
      <c r="D286" s="1" t="s">
        <v>3747</v>
      </c>
      <c r="E286" s="1" t="s">
        <v>193</v>
      </c>
      <c r="F286" s="1" t="str">
        <f>VLOOKUP(Table8[[#This Row],[نام کارشناس دفتر فنی]],Table1[],3,0)</f>
        <v>رئیس  آزمایشگاه</v>
      </c>
      <c r="G286" s="1" t="s">
        <v>1147</v>
      </c>
      <c r="H286" s="1" t="str">
        <f>VLOOKUP(Table8[[#This Row],[نام شخص کارشناس نظارت]],Table1[],3,0)</f>
        <v>کارشناس مکانیک نظارت (1)</v>
      </c>
      <c r="I286" s="1">
        <f>COUNTIF(Table2[کد سیستم],Table8[[#This Row],[کد سیستم]])</f>
        <v>1</v>
      </c>
    </row>
    <row r="287" spans="1:9" x14ac:dyDescent="0.25">
      <c r="A287" s="1">
        <v>286</v>
      </c>
      <c r="B287" s="1" t="s">
        <v>2116</v>
      </c>
      <c r="C287" s="1" t="s">
        <v>2116</v>
      </c>
      <c r="D287" s="1" t="s">
        <v>3747</v>
      </c>
      <c r="E287" s="1" t="s">
        <v>193</v>
      </c>
      <c r="F287" s="1" t="str">
        <f>VLOOKUP(Table8[[#This Row],[نام کارشناس دفتر فنی]],Table1[],3,0)</f>
        <v>رئیس  آزمایشگاه</v>
      </c>
      <c r="G287" s="1" t="s">
        <v>1147</v>
      </c>
      <c r="H287" s="1" t="str">
        <f>VLOOKUP(Table8[[#This Row],[نام شخص کارشناس نظارت]],Table1[],3,0)</f>
        <v>کارشناس مکانیک نظارت (1)</v>
      </c>
      <c r="I287" s="1">
        <f>COUNTIF(Table2[کد سیستم],Table8[[#This Row],[کد سیستم]])</f>
        <v>1</v>
      </c>
    </row>
    <row r="288" spans="1:9" x14ac:dyDescent="0.25">
      <c r="A288" s="1">
        <v>287</v>
      </c>
      <c r="B288" s="1" t="s">
        <v>2118</v>
      </c>
      <c r="C288" s="1" t="s">
        <v>2118</v>
      </c>
      <c r="D288" s="1" t="s">
        <v>3747</v>
      </c>
      <c r="E288" s="1" t="s">
        <v>193</v>
      </c>
      <c r="F288" s="1" t="str">
        <f>VLOOKUP(Table8[[#This Row],[نام کارشناس دفتر فنی]],Table1[],3,0)</f>
        <v>رئیس  آزمایشگاه</v>
      </c>
      <c r="G288" s="1" t="s">
        <v>1147</v>
      </c>
      <c r="H288" s="1" t="str">
        <f>VLOOKUP(Table8[[#This Row],[نام شخص کارشناس نظارت]],Table1[],3,0)</f>
        <v>کارشناس مکانیک نظارت (1)</v>
      </c>
      <c r="I288" s="1">
        <f>COUNTIF(Table2[کد سیستم],Table8[[#This Row],[کد سیستم]])</f>
        <v>1</v>
      </c>
    </row>
    <row r="289" spans="1:9" x14ac:dyDescent="0.25">
      <c r="A289" s="1">
        <v>288</v>
      </c>
      <c r="B289" s="1" t="s">
        <v>2120</v>
      </c>
      <c r="C289" s="1" t="s">
        <v>2120</v>
      </c>
      <c r="D289" s="1" t="s">
        <v>3747</v>
      </c>
      <c r="E289" s="1" t="s">
        <v>193</v>
      </c>
      <c r="F289" s="1" t="str">
        <f>VLOOKUP(Table8[[#This Row],[نام کارشناس دفتر فنی]],Table1[],3,0)</f>
        <v>رئیس  آزمایشگاه</v>
      </c>
      <c r="G289" s="1" t="s">
        <v>1147</v>
      </c>
      <c r="H289" s="1" t="str">
        <f>VLOOKUP(Table8[[#This Row],[نام شخص کارشناس نظارت]],Table1[],3,0)</f>
        <v>کارشناس مکانیک نظارت (1)</v>
      </c>
      <c r="I289" s="1">
        <f>COUNTIF(Table2[کد سیستم],Table8[[#This Row],[کد سیستم]])</f>
        <v>1</v>
      </c>
    </row>
    <row r="290" spans="1:9" x14ac:dyDescent="0.25">
      <c r="A290" s="1">
        <v>289</v>
      </c>
      <c r="B290" s="1" t="s">
        <v>2122</v>
      </c>
      <c r="C290" s="1" t="s">
        <v>2122</v>
      </c>
      <c r="D290" s="1" t="s">
        <v>3747</v>
      </c>
      <c r="E290" s="1" t="s">
        <v>193</v>
      </c>
      <c r="F290" s="1" t="str">
        <f>VLOOKUP(Table8[[#This Row],[نام کارشناس دفتر فنی]],Table1[],3,0)</f>
        <v>رئیس  آزمایشگاه</v>
      </c>
      <c r="G290" s="1" t="s">
        <v>1147</v>
      </c>
      <c r="H290" s="1" t="str">
        <f>VLOOKUP(Table8[[#This Row],[نام شخص کارشناس نظارت]],Table1[],3,0)</f>
        <v>کارشناس مکانیک نظارت (1)</v>
      </c>
      <c r="I290" s="1">
        <f>COUNTIF(Table2[کد سیستم],Table8[[#This Row],[کد سیستم]])</f>
        <v>1</v>
      </c>
    </row>
    <row r="291" spans="1:9" x14ac:dyDescent="0.25">
      <c r="A291" s="1">
        <v>290</v>
      </c>
      <c r="B291" s="1" t="s">
        <v>2124</v>
      </c>
      <c r="C291" s="1" t="s">
        <v>2124</v>
      </c>
      <c r="D291" s="1" t="s">
        <v>3747</v>
      </c>
      <c r="E291" s="1" t="s">
        <v>193</v>
      </c>
      <c r="F291" s="1" t="str">
        <f>VLOOKUP(Table8[[#This Row],[نام کارشناس دفتر فنی]],Table1[],3,0)</f>
        <v>رئیس  آزمایشگاه</v>
      </c>
      <c r="G291" s="1" t="s">
        <v>1147</v>
      </c>
      <c r="H291" s="1" t="str">
        <f>VLOOKUP(Table8[[#This Row],[نام شخص کارشناس نظارت]],Table1[],3,0)</f>
        <v>کارشناس مکانیک نظارت (1)</v>
      </c>
      <c r="I291" s="1">
        <f>COUNTIF(Table2[کد سیستم],Table8[[#This Row],[کد سیستم]])</f>
        <v>1</v>
      </c>
    </row>
    <row r="292" spans="1:9" x14ac:dyDescent="0.25">
      <c r="A292" s="1">
        <v>291</v>
      </c>
      <c r="B292" s="1" t="s">
        <v>2126</v>
      </c>
      <c r="C292" s="1" t="s">
        <v>2126</v>
      </c>
      <c r="D292" s="1" t="s">
        <v>3747</v>
      </c>
      <c r="E292" s="1" t="s">
        <v>193</v>
      </c>
      <c r="F292" s="1" t="str">
        <f>VLOOKUP(Table8[[#This Row],[نام کارشناس دفتر فنی]],Table1[],3,0)</f>
        <v>رئیس  آزمایشگاه</v>
      </c>
      <c r="G292" s="1" t="s">
        <v>1147</v>
      </c>
      <c r="H292" s="1" t="str">
        <f>VLOOKUP(Table8[[#This Row],[نام شخص کارشناس نظارت]],Table1[],3,0)</f>
        <v>کارشناس مکانیک نظارت (1)</v>
      </c>
      <c r="I292" s="1">
        <f>COUNTIF(Table2[کد سیستم],Table8[[#This Row],[کد سیستم]])</f>
        <v>1</v>
      </c>
    </row>
    <row r="293" spans="1:9" x14ac:dyDescent="0.25">
      <c r="A293" s="1">
        <v>292</v>
      </c>
      <c r="B293" s="1" t="s">
        <v>2128</v>
      </c>
      <c r="C293" s="1" t="s">
        <v>2128</v>
      </c>
      <c r="D293" s="1" t="s">
        <v>3747</v>
      </c>
      <c r="E293" s="1" t="s">
        <v>193</v>
      </c>
      <c r="F293" s="1" t="str">
        <f>VLOOKUP(Table8[[#This Row],[نام کارشناس دفتر فنی]],Table1[],3,0)</f>
        <v>رئیس  آزمایشگاه</v>
      </c>
      <c r="G293" s="1" t="s">
        <v>1147</v>
      </c>
      <c r="H293" s="1" t="str">
        <f>VLOOKUP(Table8[[#This Row],[نام شخص کارشناس نظارت]],Table1[],3,0)</f>
        <v>کارشناس مکانیک نظارت (1)</v>
      </c>
      <c r="I293" s="1">
        <f>COUNTIF(Table2[کد سیستم],Table8[[#This Row],[کد سیستم]])</f>
        <v>1</v>
      </c>
    </row>
    <row r="294" spans="1:9" x14ac:dyDescent="0.25">
      <c r="A294" s="1">
        <v>293</v>
      </c>
      <c r="B294" s="1" t="s">
        <v>2130</v>
      </c>
      <c r="C294" s="1" t="s">
        <v>2130</v>
      </c>
      <c r="D294" s="1" t="s">
        <v>3747</v>
      </c>
      <c r="E294" s="1" t="s">
        <v>193</v>
      </c>
      <c r="F294" s="1" t="str">
        <f>VLOOKUP(Table8[[#This Row],[نام کارشناس دفتر فنی]],Table1[],3,0)</f>
        <v>رئیس  آزمایشگاه</v>
      </c>
      <c r="G294" s="1" t="s">
        <v>1147</v>
      </c>
      <c r="H294" s="1" t="str">
        <f>VLOOKUP(Table8[[#This Row],[نام شخص کارشناس نظارت]],Table1[],3,0)</f>
        <v>کارشناس مکانیک نظارت (1)</v>
      </c>
      <c r="I294" s="1">
        <f>COUNTIF(Table2[کد سیستم],Table8[[#This Row],[کد سیستم]])</f>
        <v>1</v>
      </c>
    </row>
    <row r="295" spans="1:9" x14ac:dyDescent="0.25">
      <c r="A295" s="1">
        <v>294</v>
      </c>
      <c r="B295" s="1" t="s">
        <v>2132</v>
      </c>
      <c r="C295" s="1" t="s">
        <v>2132</v>
      </c>
      <c r="D295" s="1" t="s">
        <v>3747</v>
      </c>
      <c r="E295" s="1" t="s">
        <v>193</v>
      </c>
      <c r="F295" s="1" t="str">
        <f>VLOOKUP(Table8[[#This Row],[نام کارشناس دفتر فنی]],Table1[],3,0)</f>
        <v>رئیس  آزمایشگاه</v>
      </c>
      <c r="G295" s="1" t="s">
        <v>1147</v>
      </c>
      <c r="H295" s="1" t="str">
        <f>VLOOKUP(Table8[[#This Row],[نام شخص کارشناس نظارت]],Table1[],3,0)</f>
        <v>کارشناس مکانیک نظارت (1)</v>
      </c>
      <c r="I295" s="1">
        <f>COUNTIF(Table2[کد سیستم],Table8[[#This Row],[کد سیستم]])</f>
        <v>1</v>
      </c>
    </row>
    <row r="296" spans="1:9" x14ac:dyDescent="0.25">
      <c r="A296" s="1">
        <v>295</v>
      </c>
      <c r="B296" s="1" t="s">
        <v>2134</v>
      </c>
      <c r="C296" s="1" t="s">
        <v>2134</v>
      </c>
      <c r="D296" s="1" t="s">
        <v>3747</v>
      </c>
      <c r="E296" s="1" t="s">
        <v>193</v>
      </c>
      <c r="F296" s="1" t="str">
        <f>VLOOKUP(Table8[[#This Row],[نام کارشناس دفتر فنی]],Table1[],3,0)</f>
        <v>رئیس  آزمایشگاه</v>
      </c>
      <c r="G296" s="1" t="s">
        <v>1147</v>
      </c>
      <c r="H296" s="1" t="str">
        <f>VLOOKUP(Table8[[#This Row],[نام شخص کارشناس نظارت]],Table1[],3,0)</f>
        <v>کارشناس مکانیک نظارت (1)</v>
      </c>
      <c r="I296" s="1">
        <f>COUNTIF(Table2[کد سیستم],Table8[[#This Row],[کد سیستم]])</f>
        <v>1</v>
      </c>
    </row>
    <row r="297" spans="1:9" x14ac:dyDescent="0.25">
      <c r="A297" s="1">
        <v>296</v>
      </c>
      <c r="B297" s="1" t="s">
        <v>2136</v>
      </c>
      <c r="C297" s="1" t="s">
        <v>2136</v>
      </c>
      <c r="D297" s="1" t="s">
        <v>3747</v>
      </c>
      <c r="E297" s="1" t="s">
        <v>193</v>
      </c>
      <c r="F297" s="1" t="str">
        <f>VLOOKUP(Table8[[#This Row],[نام کارشناس دفتر فنی]],Table1[],3,0)</f>
        <v>رئیس  آزمایشگاه</v>
      </c>
      <c r="G297" s="1" t="s">
        <v>1147</v>
      </c>
      <c r="H297" s="1" t="str">
        <f>VLOOKUP(Table8[[#This Row],[نام شخص کارشناس نظارت]],Table1[],3,0)</f>
        <v>کارشناس مکانیک نظارت (1)</v>
      </c>
      <c r="I297" s="1">
        <f>COUNTIF(Table2[کد سیستم],Table8[[#This Row],[کد سیستم]])</f>
        <v>1</v>
      </c>
    </row>
    <row r="298" spans="1:9" x14ac:dyDescent="0.25">
      <c r="A298" s="1">
        <v>297</v>
      </c>
      <c r="B298" s="1" t="s">
        <v>2138</v>
      </c>
      <c r="C298" s="1" t="s">
        <v>2138</v>
      </c>
      <c r="D298" s="1" t="s">
        <v>3747</v>
      </c>
      <c r="E298" s="1" t="s">
        <v>193</v>
      </c>
      <c r="F298" s="1" t="str">
        <f>VLOOKUP(Table8[[#This Row],[نام کارشناس دفتر فنی]],Table1[],3,0)</f>
        <v>رئیس  آزمایشگاه</v>
      </c>
      <c r="G298" s="1" t="s">
        <v>1147</v>
      </c>
      <c r="H298" s="1" t="str">
        <f>VLOOKUP(Table8[[#This Row],[نام شخص کارشناس نظارت]],Table1[],3,0)</f>
        <v>کارشناس مکانیک نظارت (1)</v>
      </c>
      <c r="I298" s="1">
        <f>COUNTIF(Table2[کد سیستم],Table8[[#This Row],[کد سیستم]])</f>
        <v>1</v>
      </c>
    </row>
    <row r="299" spans="1:9" x14ac:dyDescent="0.25">
      <c r="A299" s="1">
        <v>298</v>
      </c>
      <c r="B299" s="1" t="s">
        <v>2140</v>
      </c>
      <c r="C299" s="1" t="s">
        <v>2140</v>
      </c>
      <c r="D299" s="1" t="s">
        <v>3747</v>
      </c>
      <c r="E299" s="1" t="s">
        <v>193</v>
      </c>
      <c r="F299" s="1" t="str">
        <f>VLOOKUP(Table8[[#This Row],[نام کارشناس دفتر فنی]],Table1[],3,0)</f>
        <v>رئیس  آزمایشگاه</v>
      </c>
      <c r="G299" s="1" t="s">
        <v>1147</v>
      </c>
      <c r="H299" s="1" t="str">
        <f>VLOOKUP(Table8[[#This Row],[نام شخص کارشناس نظارت]],Table1[],3,0)</f>
        <v>کارشناس مکانیک نظارت (1)</v>
      </c>
      <c r="I299" s="1">
        <f>COUNTIF(Table2[کد سیستم],Table8[[#This Row],[کد سیستم]])</f>
        <v>1</v>
      </c>
    </row>
    <row r="300" spans="1:9" x14ac:dyDescent="0.25">
      <c r="A300" s="1">
        <v>299</v>
      </c>
      <c r="B300" s="1" t="s">
        <v>2142</v>
      </c>
      <c r="C300" s="1" t="s">
        <v>2142</v>
      </c>
      <c r="D300" s="1" t="s">
        <v>3747</v>
      </c>
      <c r="E300" s="1" t="s">
        <v>193</v>
      </c>
      <c r="F300" s="1" t="str">
        <f>VLOOKUP(Table8[[#This Row],[نام کارشناس دفتر فنی]],Table1[],3,0)</f>
        <v>رئیس  آزمایشگاه</v>
      </c>
      <c r="G300" s="1" t="s">
        <v>1147</v>
      </c>
      <c r="H300" s="1" t="str">
        <f>VLOOKUP(Table8[[#This Row],[نام شخص کارشناس نظارت]],Table1[],3,0)</f>
        <v>کارشناس مکانیک نظارت (1)</v>
      </c>
      <c r="I300" s="1">
        <f>COUNTIF(Table2[کد سیستم],Table8[[#This Row],[کد سیستم]])</f>
        <v>1</v>
      </c>
    </row>
    <row r="301" spans="1:9" x14ac:dyDescent="0.25">
      <c r="A301" s="1">
        <v>300</v>
      </c>
      <c r="B301" s="1" t="s">
        <v>2144</v>
      </c>
      <c r="C301" s="1" t="s">
        <v>2144</v>
      </c>
      <c r="D301" s="1" t="s">
        <v>3747</v>
      </c>
      <c r="E301" s="1" t="s">
        <v>193</v>
      </c>
      <c r="F301" s="1" t="str">
        <f>VLOOKUP(Table8[[#This Row],[نام کارشناس دفتر فنی]],Table1[],3,0)</f>
        <v>رئیس  آزمایشگاه</v>
      </c>
      <c r="G301" s="1" t="s">
        <v>1147</v>
      </c>
      <c r="H301" s="1" t="str">
        <f>VLOOKUP(Table8[[#This Row],[نام شخص کارشناس نظارت]],Table1[],3,0)</f>
        <v>کارشناس مکانیک نظارت (1)</v>
      </c>
      <c r="I301" s="1">
        <f>COUNTIF(Table2[کد سیستم],Table8[[#This Row],[کد سیستم]])</f>
        <v>1</v>
      </c>
    </row>
    <row r="302" spans="1:9" x14ac:dyDescent="0.25">
      <c r="A302" s="1">
        <v>301</v>
      </c>
      <c r="B302" s="1" t="s">
        <v>2146</v>
      </c>
      <c r="C302" s="1" t="s">
        <v>2146</v>
      </c>
      <c r="D302" s="1" t="s">
        <v>3747</v>
      </c>
      <c r="E302" s="1" t="s">
        <v>193</v>
      </c>
      <c r="F302" s="1" t="str">
        <f>VLOOKUP(Table8[[#This Row],[نام کارشناس دفتر فنی]],Table1[],3,0)</f>
        <v>رئیس  آزمایشگاه</v>
      </c>
      <c r="G302" s="1" t="s">
        <v>1147</v>
      </c>
      <c r="H302" s="1" t="str">
        <f>VLOOKUP(Table8[[#This Row],[نام شخص کارشناس نظارت]],Table1[],3,0)</f>
        <v>کارشناس مکانیک نظارت (1)</v>
      </c>
      <c r="I302" s="1">
        <f>COUNTIF(Table2[کد سیستم],Table8[[#This Row],[کد سیستم]])</f>
        <v>1</v>
      </c>
    </row>
    <row r="303" spans="1:9" x14ac:dyDescent="0.25">
      <c r="A303" s="1">
        <v>302</v>
      </c>
      <c r="B303" s="1" t="s">
        <v>2148</v>
      </c>
      <c r="C303" s="1" t="s">
        <v>2148</v>
      </c>
      <c r="D303" s="1" t="s">
        <v>3747</v>
      </c>
      <c r="E303" s="1" t="s">
        <v>193</v>
      </c>
      <c r="F303" s="1" t="str">
        <f>VLOOKUP(Table8[[#This Row],[نام کارشناس دفتر فنی]],Table1[],3,0)</f>
        <v>رئیس  آزمایشگاه</v>
      </c>
      <c r="G303" s="1" t="s">
        <v>1147</v>
      </c>
      <c r="H303" s="1" t="str">
        <f>VLOOKUP(Table8[[#This Row],[نام شخص کارشناس نظارت]],Table1[],3,0)</f>
        <v>کارشناس مکانیک نظارت (1)</v>
      </c>
      <c r="I303" s="1">
        <f>COUNTIF(Table2[کد سیستم],Table8[[#This Row],[کد سیستم]])</f>
        <v>1</v>
      </c>
    </row>
    <row r="304" spans="1:9" x14ac:dyDescent="0.25">
      <c r="A304" s="1">
        <v>303</v>
      </c>
      <c r="B304" s="1" t="s">
        <v>2150</v>
      </c>
      <c r="C304" s="1" t="s">
        <v>2150</v>
      </c>
      <c r="D304" s="1" t="s">
        <v>3747</v>
      </c>
      <c r="E304" s="1" t="s">
        <v>193</v>
      </c>
      <c r="F304" s="1" t="str">
        <f>VLOOKUP(Table8[[#This Row],[نام کارشناس دفتر فنی]],Table1[],3,0)</f>
        <v>رئیس  آزمایشگاه</v>
      </c>
      <c r="G304" s="1" t="s">
        <v>1147</v>
      </c>
      <c r="H304" s="1" t="str">
        <f>VLOOKUP(Table8[[#This Row],[نام شخص کارشناس نظارت]],Table1[],3,0)</f>
        <v>کارشناس مکانیک نظارت (1)</v>
      </c>
      <c r="I304" s="1">
        <f>COUNTIF(Table2[کد سیستم],Table8[[#This Row],[کد سیستم]])</f>
        <v>1</v>
      </c>
    </row>
    <row r="305" spans="1:9" x14ac:dyDescent="0.25">
      <c r="A305" s="1">
        <v>304</v>
      </c>
      <c r="B305" s="1" t="s">
        <v>2152</v>
      </c>
      <c r="C305" s="1" t="s">
        <v>2152</v>
      </c>
      <c r="D305" s="1" t="s">
        <v>3747</v>
      </c>
      <c r="E305" s="1" t="s">
        <v>193</v>
      </c>
      <c r="F305" s="1" t="str">
        <f>VLOOKUP(Table8[[#This Row],[نام کارشناس دفتر فنی]],Table1[],3,0)</f>
        <v>رئیس  آزمایشگاه</v>
      </c>
      <c r="G305" s="1" t="s">
        <v>1147</v>
      </c>
      <c r="H305" s="1" t="str">
        <f>VLOOKUP(Table8[[#This Row],[نام شخص کارشناس نظارت]],Table1[],3,0)</f>
        <v>کارشناس مکانیک نظارت (1)</v>
      </c>
      <c r="I305" s="1">
        <f>COUNTIF(Table2[کد سیستم],Table8[[#This Row],[کد سیستم]])</f>
        <v>1</v>
      </c>
    </row>
    <row r="306" spans="1:9" x14ac:dyDescent="0.25">
      <c r="A306" s="1">
        <v>305</v>
      </c>
      <c r="B306" s="1" t="s">
        <v>2154</v>
      </c>
      <c r="C306" s="1" t="s">
        <v>2154</v>
      </c>
      <c r="D306" s="1" t="s">
        <v>3747</v>
      </c>
      <c r="E306" s="1" t="s">
        <v>193</v>
      </c>
      <c r="F306" s="1" t="str">
        <f>VLOOKUP(Table8[[#This Row],[نام کارشناس دفتر فنی]],Table1[],3,0)</f>
        <v>رئیس  آزمایشگاه</v>
      </c>
      <c r="G306" s="1" t="s">
        <v>1147</v>
      </c>
      <c r="H306" s="1" t="str">
        <f>VLOOKUP(Table8[[#This Row],[نام شخص کارشناس نظارت]],Table1[],3,0)</f>
        <v>کارشناس مکانیک نظارت (1)</v>
      </c>
      <c r="I306" s="1">
        <f>COUNTIF(Table2[کد سیستم],Table8[[#This Row],[کد سیستم]])</f>
        <v>1</v>
      </c>
    </row>
    <row r="307" spans="1:9" x14ac:dyDescent="0.25">
      <c r="A307" s="1">
        <v>306</v>
      </c>
      <c r="B307" s="1" t="s">
        <v>2156</v>
      </c>
      <c r="C307" s="1" t="s">
        <v>2156</v>
      </c>
      <c r="D307" s="1" t="s">
        <v>3747</v>
      </c>
      <c r="E307" s="1" t="s">
        <v>193</v>
      </c>
      <c r="F307" s="1" t="str">
        <f>VLOOKUP(Table8[[#This Row],[نام کارشناس دفتر فنی]],Table1[],3,0)</f>
        <v>رئیس  آزمایشگاه</v>
      </c>
      <c r="G307" s="1" t="s">
        <v>1147</v>
      </c>
      <c r="H307" s="1" t="str">
        <f>VLOOKUP(Table8[[#This Row],[نام شخص کارشناس نظارت]],Table1[],3,0)</f>
        <v>کارشناس مکانیک نظارت (1)</v>
      </c>
      <c r="I307" s="1">
        <f>COUNTIF(Table2[کد سیستم],Table8[[#This Row],[کد سیستم]])</f>
        <v>1</v>
      </c>
    </row>
    <row r="308" spans="1:9" x14ac:dyDescent="0.25">
      <c r="A308" s="1">
        <v>307</v>
      </c>
      <c r="B308" s="1" t="s">
        <v>2158</v>
      </c>
      <c r="C308" s="1" t="s">
        <v>2158</v>
      </c>
      <c r="D308" s="1" t="s">
        <v>3747</v>
      </c>
      <c r="E308" s="1" t="s">
        <v>193</v>
      </c>
      <c r="F308" s="1" t="str">
        <f>VLOOKUP(Table8[[#This Row],[نام کارشناس دفتر فنی]],Table1[],3,0)</f>
        <v>رئیس  آزمایشگاه</v>
      </c>
      <c r="G308" s="1" t="s">
        <v>1147</v>
      </c>
      <c r="H308" s="1" t="str">
        <f>VLOOKUP(Table8[[#This Row],[نام شخص کارشناس نظارت]],Table1[],3,0)</f>
        <v>کارشناس مکانیک نظارت (1)</v>
      </c>
      <c r="I308" s="1">
        <f>COUNTIF(Table2[کد سیستم],Table8[[#This Row],[کد سیستم]])</f>
        <v>1</v>
      </c>
    </row>
    <row r="309" spans="1:9" x14ac:dyDescent="0.25">
      <c r="A309" s="1">
        <v>308</v>
      </c>
      <c r="B309" s="1" t="s">
        <v>2160</v>
      </c>
      <c r="C309" s="1" t="s">
        <v>2160</v>
      </c>
      <c r="D309" s="1" t="s">
        <v>3747</v>
      </c>
      <c r="E309" s="1" t="s">
        <v>193</v>
      </c>
      <c r="F309" s="1" t="str">
        <f>VLOOKUP(Table8[[#This Row],[نام کارشناس دفتر فنی]],Table1[],3,0)</f>
        <v>رئیس  آزمایشگاه</v>
      </c>
      <c r="G309" s="1" t="s">
        <v>1147</v>
      </c>
      <c r="H309" s="1" t="str">
        <f>VLOOKUP(Table8[[#This Row],[نام شخص کارشناس نظارت]],Table1[],3,0)</f>
        <v>کارشناس مکانیک نظارت (1)</v>
      </c>
      <c r="I309" s="1">
        <f>COUNTIF(Table2[کد سیستم],Table8[[#This Row],[کد سیستم]])</f>
        <v>1</v>
      </c>
    </row>
    <row r="310" spans="1:9" x14ac:dyDescent="0.25">
      <c r="A310" s="1">
        <v>309</v>
      </c>
      <c r="B310" s="1" t="s">
        <v>2162</v>
      </c>
      <c r="C310" s="1" t="s">
        <v>2162</v>
      </c>
      <c r="D310" s="1" t="s">
        <v>3747</v>
      </c>
      <c r="E310" s="1" t="s">
        <v>193</v>
      </c>
      <c r="F310" s="1" t="str">
        <f>VLOOKUP(Table8[[#This Row],[نام کارشناس دفتر فنی]],Table1[],3,0)</f>
        <v>رئیس  آزمایشگاه</v>
      </c>
      <c r="G310" s="1" t="s">
        <v>1147</v>
      </c>
      <c r="H310" s="1" t="str">
        <f>VLOOKUP(Table8[[#This Row],[نام شخص کارشناس نظارت]],Table1[],3,0)</f>
        <v>کارشناس مکانیک نظارت (1)</v>
      </c>
      <c r="I310" s="1">
        <f>COUNTIF(Table2[کد سیستم],Table8[[#This Row],[کد سیستم]])</f>
        <v>1</v>
      </c>
    </row>
    <row r="311" spans="1:9" x14ac:dyDescent="0.25">
      <c r="A311" s="1">
        <v>310</v>
      </c>
      <c r="B311" s="1" t="s">
        <v>2164</v>
      </c>
      <c r="C311" s="1" t="s">
        <v>2164</v>
      </c>
      <c r="D311" s="1" t="s">
        <v>3747</v>
      </c>
      <c r="E311" s="1" t="s">
        <v>193</v>
      </c>
      <c r="F311" s="1" t="str">
        <f>VLOOKUP(Table8[[#This Row],[نام کارشناس دفتر فنی]],Table1[],3,0)</f>
        <v>رئیس  آزمایشگاه</v>
      </c>
      <c r="G311" s="1" t="s">
        <v>1147</v>
      </c>
      <c r="H311" s="1" t="str">
        <f>VLOOKUP(Table8[[#This Row],[نام شخص کارشناس نظارت]],Table1[],3,0)</f>
        <v>کارشناس مکانیک نظارت (1)</v>
      </c>
      <c r="I311" s="1">
        <f>COUNTIF(Table2[کد سیستم],Table8[[#This Row],[کد سیستم]])</f>
        <v>1</v>
      </c>
    </row>
    <row r="312" spans="1:9" x14ac:dyDescent="0.25">
      <c r="A312" s="1">
        <v>311</v>
      </c>
      <c r="B312" s="1" t="s">
        <v>2166</v>
      </c>
      <c r="C312" s="1" t="s">
        <v>2166</v>
      </c>
      <c r="D312" s="1" t="s">
        <v>3747</v>
      </c>
      <c r="E312" s="1" t="s">
        <v>193</v>
      </c>
      <c r="F312" s="1" t="str">
        <f>VLOOKUP(Table8[[#This Row],[نام کارشناس دفتر فنی]],Table1[],3,0)</f>
        <v>رئیس  آزمایشگاه</v>
      </c>
      <c r="G312" s="1" t="s">
        <v>1147</v>
      </c>
      <c r="H312" s="1" t="str">
        <f>VLOOKUP(Table8[[#This Row],[نام شخص کارشناس نظارت]],Table1[],3,0)</f>
        <v>کارشناس مکانیک نظارت (1)</v>
      </c>
      <c r="I312" s="1">
        <f>COUNTIF(Table2[کد سیستم],Table8[[#This Row],[کد سیستم]])</f>
        <v>1</v>
      </c>
    </row>
    <row r="313" spans="1:9" x14ac:dyDescent="0.25">
      <c r="A313" s="1">
        <v>312</v>
      </c>
      <c r="B313" s="1" t="s">
        <v>2168</v>
      </c>
      <c r="C313" s="1" t="s">
        <v>2168</v>
      </c>
      <c r="D313" s="1" t="s">
        <v>3747</v>
      </c>
      <c r="E313" s="1" t="s">
        <v>193</v>
      </c>
      <c r="F313" s="1" t="str">
        <f>VLOOKUP(Table8[[#This Row],[نام کارشناس دفتر فنی]],Table1[],3,0)</f>
        <v>رئیس  آزمایشگاه</v>
      </c>
      <c r="G313" s="1" t="s">
        <v>1147</v>
      </c>
      <c r="H313" s="1" t="str">
        <f>VLOOKUP(Table8[[#This Row],[نام شخص کارشناس نظارت]],Table1[],3,0)</f>
        <v>کارشناس مکانیک نظارت (1)</v>
      </c>
      <c r="I313" s="1">
        <f>COUNTIF(Table2[کد سیستم],Table8[[#This Row],[کد سیستم]])</f>
        <v>1</v>
      </c>
    </row>
    <row r="314" spans="1:9" x14ac:dyDescent="0.25">
      <c r="A314" s="1">
        <v>313</v>
      </c>
      <c r="B314" s="1" t="s">
        <v>2170</v>
      </c>
      <c r="C314" s="1" t="s">
        <v>2170</v>
      </c>
      <c r="D314" s="1" t="s">
        <v>3747</v>
      </c>
      <c r="E314" s="1" t="s">
        <v>193</v>
      </c>
      <c r="F314" s="1" t="str">
        <f>VLOOKUP(Table8[[#This Row],[نام کارشناس دفتر فنی]],Table1[],3,0)</f>
        <v>رئیس  آزمایشگاه</v>
      </c>
      <c r="G314" s="1" t="s">
        <v>1147</v>
      </c>
      <c r="H314" s="1" t="str">
        <f>VLOOKUP(Table8[[#This Row],[نام شخص کارشناس نظارت]],Table1[],3,0)</f>
        <v>کارشناس مکانیک نظارت (1)</v>
      </c>
      <c r="I314" s="1">
        <f>COUNTIF(Table2[کد سیستم],Table8[[#This Row],[کد سیستم]])</f>
        <v>1</v>
      </c>
    </row>
    <row r="315" spans="1:9" x14ac:dyDescent="0.25">
      <c r="A315" s="1">
        <v>314</v>
      </c>
      <c r="B315" s="1" t="s">
        <v>2172</v>
      </c>
      <c r="C315" s="1" t="s">
        <v>2172</v>
      </c>
      <c r="D315" s="1" t="s">
        <v>3747</v>
      </c>
      <c r="E315" s="1" t="s">
        <v>193</v>
      </c>
      <c r="F315" s="1" t="str">
        <f>VLOOKUP(Table8[[#This Row],[نام کارشناس دفتر فنی]],Table1[],3,0)</f>
        <v>رئیس  آزمایشگاه</v>
      </c>
      <c r="G315" s="1" t="s">
        <v>1147</v>
      </c>
      <c r="H315" s="1" t="str">
        <f>VLOOKUP(Table8[[#This Row],[نام شخص کارشناس نظارت]],Table1[],3,0)</f>
        <v>کارشناس مکانیک نظارت (1)</v>
      </c>
      <c r="I315" s="1">
        <f>COUNTIF(Table2[کد سیستم],Table8[[#This Row],[کد سیستم]])</f>
        <v>1</v>
      </c>
    </row>
    <row r="316" spans="1:9" x14ac:dyDescent="0.25">
      <c r="A316" s="1">
        <v>315</v>
      </c>
      <c r="B316" s="1" t="s">
        <v>2174</v>
      </c>
      <c r="C316" s="1" t="s">
        <v>2174</v>
      </c>
      <c r="D316" s="1" t="s">
        <v>3747</v>
      </c>
      <c r="E316" s="1" t="s">
        <v>193</v>
      </c>
      <c r="F316" s="1" t="str">
        <f>VLOOKUP(Table8[[#This Row],[نام کارشناس دفتر فنی]],Table1[],3,0)</f>
        <v>رئیس  آزمایشگاه</v>
      </c>
      <c r="G316" s="1" t="s">
        <v>1147</v>
      </c>
      <c r="H316" s="1" t="str">
        <f>VLOOKUP(Table8[[#This Row],[نام شخص کارشناس نظارت]],Table1[],3,0)</f>
        <v>کارشناس مکانیک نظارت (1)</v>
      </c>
      <c r="I316" s="1">
        <f>COUNTIF(Table2[کد سیستم],Table8[[#This Row],[کد سیستم]])</f>
        <v>1</v>
      </c>
    </row>
    <row r="317" spans="1:9" x14ac:dyDescent="0.25">
      <c r="A317" s="1">
        <v>316</v>
      </c>
      <c r="B317" s="1" t="s">
        <v>2176</v>
      </c>
      <c r="C317" s="1" t="s">
        <v>2176</v>
      </c>
      <c r="D317" s="1" t="s">
        <v>3747</v>
      </c>
      <c r="E317" s="1" t="s">
        <v>193</v>
      </c>
      <c r="F317" s="1" t="str">
        <f>VLOOKUP(Table8[[#This Row],[نام کارشناس دفتر فنی]],Table1[],3,0)</f>
        <v>رئیس  آزمایشگاه</v>
      </c>
      <c r="G317" s="1" t="s">
        <v>1147</v>
      </c>
      <c r="H317" s="1" t="str">
        <f>VLOOKUP(Table8[[#This Row],[نام شخص کارشناس نظارت]],Table1[],3,0)</f>
        <v>کارشناس مکانیک نظارت (1)</v>
      </c>
      <c r="I317" s="1">
        <f>COUNTIF(Table2[کد سیستم],Table8[[#This Row],[کد سیستم]])</f>
        <v>1</v>
      </c>
    </row>
    <row r="318" spans="1:9" x14ac:dyDescent="0.25">
      <c r="A318" s="1">
        <v>317</v>
      </c>
      <c r="B318" s="1" t="s">
        <v>2178</v>
      </c>
      <c r="C318" s="1" t="s">
        <v>2178</v>
      </c>
      <c r="D318" s="1" t="s">
        <v>3747</v>
      </c>
      <c r="E318" s="1" t="s">
        <v>193</v>
      </c>
      <c r="F318" s="1" t="str">
        <f>VLOOKUP(Table8[[#This Row],[نام کارشناس دفتر فنی]],Table1[],3,0)</f>
        <v>رئیس  آزمایشگاه</v>
      </c>
      <c r="G318" s="1" t="s">
        <v>1147</v>
      </c>
      <c r="H318" s="1" t="str">
        <f>VLOOKUP(Table8[[#This Row],[نام شخص کارشناس نظارت]],Table1[],3,0)</f>
        <v>کارشناس مکانیک نظارت (1)</v>
      </c>
      <c r="I318" s="1">
        <f>COUNTIF(Table2[کد سیستم],Table8[[#This Row],[کد سیستم]])</f>
        <v>1</v>
      </c>
    </row>
    <row r="319" spans="1:9" x14ac:dyDescent="0.25">
      <c r="A319" s="1">
        <v>318</v>
      </c>
      <c r="B319" s="1" t="s">
        <v>2180</v>
      </c>
      <c r="C319" s="1" t="s">
        <v>2180</v>
      </c>
      <c r="D319" s="1" t="s">
        <v>3747</v>
      </c>
      <c r="E319" s="1" t="s">
        <v>193</v>
      </c>
      <c r="F319" s="1" t="str">
        <f>VLOOKUP(Table8[[#This Row],[نام کارشناس دفتر فنی]],Table1[],3,0)</f>
        <v>رئیس  آزمایشگاه</v>
      </c>
      <c r="G319" s="1" t="s">
        <v>1147</v>
      </c>
      <c r="H319" s="1" t="str">
        <f>VLOOKUP(Table8[[#This Row],[نام شخص کارشناس نظارت]],Table1[],3,0)</f>
        <v>کارشناس مکانیک نظارت (1)</v>
      </c>
      <c r="I319" s="1">
        <f>COUNTIF(Table2[کد سیستم],Table8[[#This Row],[کد سیستم]])</f>
        <v>1</v>
      </c>
    </row>
    <row r="320" spans="1:9" x14ac:dyDescent="0.25">
      <c r="A320" s="1">
        <v>319</v>
      </c>
      <c r="B320" s="1" t="s">
        <v>2182</v>
      </c>
      <c r="C320" s="1" t="s">
        <v>2182</v>
      </c>
      <c r="D320" s="1" t="s">
        <v>3747</v>
      </c>
      <c r="E320" s="1" t="s">
        <v>193</v>
      </c>
      <c r="F320" s="1" t="str">
        <f>VLOOKUP(Table8[[#This Row],[نام کارشناس دفتر فنی]],Table1[],3,0)</f>
        <v>رئیس  آزمایشگاه</v>
      </c>
      <c r="G320" s="1" t="s">
        <v>1147</v>
      </c>
      <c r="H320" s="1" t="str">
        <f>VLOOKUP(Table8[[#This Row],[نام شخص کارشناس نظارت]],Table1[],3,0)</f>
        <v>کارشناس مکانیک نظارت (1)</v>
      </c>
      <c r="I320" s="1">
        <f>COUNTIF(Table2[کد سیستم],Table8[[#This Row],[کد سیستم]])</f>
        <v>1</v>
      </c>
    </row>
    <row r="321" spans="1:9" x14ac:dyDescent="0.25">
      <c r="A321" s="1">
        <v>320</v>
      </c>
      <c r="B321" s="1" t="s">
        <v>2184</v>
      </c>
      <c r="C321" s="1" t="s">
        <v>2184</v>
      </c>
      <c r="D321" s="1" t="s">
        <v>3747</v>
      </c>
      <c r="E321" s="1" t="s">
        <v>193</v>
      </c>
      <c r="F321" s="1" t="str">
        <f>VLOOKUP(Table8[[#This Row],[نام کارشناس دفتر فنی]],Table1[],3,0)</f>
        <v>رئیس  آزمایشگاه</v>
      </c>
      <c r="G321" s="1" t="s">
        <v>1147</v>
      </c>
      <c r="H321" s="1" t="str">
        <f>VLOOKUP(Table8[[#This Row],[نام شخص کارشناس نظارت]],Table1[],3,0)</f>
        <v>کارشناس مکانیک نظارت (1)</v>
      </c>
      <c r="I321" s="1">
        <f>COUNTIF(Table2[کد سیستم],Table8[[#This Row],[کد سیستم]])</f>
        <v>1</v>
      </c>
    </row>
    <row r="322" spans="1:9" x14ac:dyDescent="0.25">
      <c r="A322" s="1">
        <v>321</v>
      </c>
      <c r="B322" s="1" t="s">
        <v>2186</v>
      </c>
      <c r="C322" s="1" t="s">
        <v>2186</v>
      </c>
      <c r="D322" s="1" t="s">
        <v>3747</v>
      </c>
      <c r="E322" s="1" t="s">
        <v>193</v>
      </c>
      <c r="F322" s="1" t="str">
        <f>VLOOKUP(Table8[[#This Row],[نام کارشناس دفتر فنی]],Table1[],3,0)</f>
        <v>رئیس  آزمایشگاه</v>
      </c>
      <c r="G322" s="1" t="s">
        <v>1147</v>
      </c>
      <c r="H322" s="1" t="str">
        <f>VLOOKUP(Table8[[#This Row],[نام شخص کارشناس نظارت]],Table1[],3,0)</f>
        <v>کارشناس مکانیک نظارت (1)</v>
      </c>
      <c r="I322" s="1">
        <f>COUNTIF(Table2[کد سیستم],Table8[[#This Row],[کد سیستم]])</f>
        <v>1</v>
      </c>
    </row>
    <row r="323" spans="1:9" x14ac:dyDescent="0.25">
      <c r="A323" s="1">
        <v>322</v>
      </c>
      <c r="B323" s="1" t="s">
        <v>2188</v>
      </c>
      <c r="C323" s="1" t="s">
        <v>2188</v>
      </c>
      <c r="D323" s="1" t="s">
        <v>3747</v>
      </c>
      <c r="E323" s="1" t="s">
        <v>193</v>
      </c>
      <c r="F323" s="1" t="str">
        <f>VLOOKUP(Table8[[#This Row],[نام کارشناس دفتر فنی]],Table1[],3,0)</f>
        <v>رئیس  آزمایشگاه</v>
      </c>
      <c r="G323" s="1" t="s">
        <v>1147</v>
      </c>
      <c r="H323" s="1" t="str">
        <f>VLOOKUP(Table8[[#This Row],[نام شخص کارشناس نظارت]],Table1[],3,0)</f>
        <v>کارشناس مکانیک نظارت (1)</v>
      </c>
      <c r="I323" s="1">
        <f>COUNTIF(Table2[کد سیستم],Table8[[#This Row],[کد سیستم]])</f>
        <v>1</v>
      </c>
    </row>
    <row r="324" spans="1:9" x14ac:dyDescent="0.25">
      <c r="A324" s="1">
        <v>323</v>
      </c>
      <c r="B324" s="1" t="s">
        <v>2190</v>
      </c>
      <c r="C324" s="1" t="s">
        <v>2190</v>
      </c>
      <c r="D324" s="1" t="s">
        <v>3747</v>
      </c>
      <c r="E324" s="1" t="s">
        <v>193</v>
      </c>
      <c r="F324" s="1" t="str">
        <f>VLOOKUP(Table8[[#This Row],[نام کارشناس دفتر فنی]],Table1[],3,0)</f>
        <v>رئیس  آزمایشگاه</v>
      </c>
      <c r="G324" s="1" t="s">
        <v>1147</v>
      </c>
      <c r="H324" s="1" t="str">
        <f>VLOOKUP(Table8[[#This Row],[نام شخص کارشناس نظارت]],Table1[],3,0)</f>
        <v>کارشناس مکانیک نظارت (1)</v>
      </c>
      <c r="I324" s="1">
        <f>COUNTIF(Table2[کد سیستم],Table8[[#This Row],[کد سیستم]])</f>
        <v>1</v>
      </c>
    </row>
    <row r="325" spans="1:9" x14ac:dyDescent="0.25">
      <c r="A325" s="1">
        <v>324</v>
      </c>
      <c r="B325" s="1" t="s">
        <v>2192</v>
      </c>
      <c r="C325" s="1" t="s">
        <v>2192</v>
      </c>
      <c r="D325" s="1" t="s">
        <v>3747</v>
      </c>
      <c r="E325" s="1" t="s">
        <v>193</v>
      </c>
      <c r="F325" s="1" t="str">
        <f>VLOOKUP(Table8[[#This Row],[نام کارشناس دفتر فنی]],Table1[],3,0)</f>
        <v>رئیس  آزمایشگاه</v>
      </c>
      <c r="G325" s="1" t="s">
        <v>1147</v>
      </c>
      <c r="H325" s="1" t="str">
        <f>VLOOKUP(Table8[[#This Row],[نام شخص کارشناس نظارت]],Table1[],3,0)</f>
        <v>کارشناس مکانیک نظارت (1)</v>
      </c>
      <c r="I325" s="1">
        <f>COUNTIF(Table2[کد سیستم],Table8[[#This Row],[کد سیستم]])</f>
        <v>1</v>
      </c>
    </row>
    <row r="326" spans="1:9" x14ac:dyDescent="0.25">
      <c r="A326" s="1">
        <v>325</v>
      </c>
      <c r="B326" s="1" t="s">
        <v>2194</v>
      </c>
      <c r="C326" s="1" t="s">
        <v>2194</v>
      </c>
      <c r="D326" s="1" t="s">
        <v>3747</v>
      </c>
      <c r="E326" s="1" t="s">
        <v>193</v>
      </c>
      <c r="F326" s="1" t="str">
        <f>VLOOKUP(Table8[[#This Row],[نام کارشناس دفتر فنی]],Table1[],3,0)</f>
        <v>رئیس  آزمایشگاه</v>
      </c>
      <c r="G326" s="1" t="s">
        <v>1147</v>
      </c>
      <c r="H326" s="1" t="str">
        <f>VLOOKUP(Table8[[#This Row],[نام شخص کارشناس نظارت]],Table1[],3,0)</f>
        <v>کارشناس مکانیک نظارت (1)</v>
      </c>
      <c r="I326" s="1">
        <f>COUNTIF(Table2[کد سیستم],Table8[[#This Row],[کد سیستم]])</f>
        <v>1</v>
      </c>
    </row>
    <row r="327" spans="1:9" x14ac:dyDescent="0.25">
      <c r="A327" s="1">
        <v>326</v>
      </c>
      <c r="B327" s="1" t="s">
        <v>2196</v>
      </c>
      <c r="C327" s="1" t="s">
        <v>2196</v>
      </c>
      <c r="D327" s="1" t="s">
        <v>3747</v>
      </c>
      <c r="E327" s="1" t="s">
        <v>193</v>
      </c>
      <c r="F327" s="1" t="str">
        <f>VLOOKUP(Table8[[#This Row],[نام کارشناس دفتر فنی]],Table1[],3,0)</f>
        <v>رئیس  آزمایشگاه</v>
      </c>
      <c r="G327" s="1" t="s">
        <v>1147</v>
      </c>
      <c r="H327" s="1" t="str">
        <f>VLOOKUP(Table8[[#This Row],[نام شخص کارشناس نظارت]],Table1[],3,0)</f>
        <v>کارشناس مکانیک نظارت (1)</v>
      </c>
      <c r="I327" s="1">
        <f>COUNTIF(Table2[کد سیستم],Table8[[#This Row],[کد سیستم]])</f>
        <v>1</v>
      </c>
    </row>
    <row r="328" spans="1:9" x14ac:dyDescent="0.25">
      <c r="A328" s="1">
        <v>327</v>
      </c>
      <c r="B328" s="1" t="s">
        <v>2198</v>
      </c>
      <c r="C328" s="1" t="s">
        <v>2198</v>
      </c>
      <c r="D328" s="1" t="s">
        <v>3747</v>
      </c>
      <c r="E328" s="1" t="s">
        <v>193</v>
      </c>
      <c r="F328" s="1" t="str">
        <f>VLOOKUP(Table8[[#This Row],[نام کارشناس دفتر فنی]],Table1[],3,0)</f>
        <v>رئیس  آزمایشگاه</v>
      </c>
      <c r="G328" s="1" t="s">
        <v>1147</v>
      </c>
      <c r="H328" s="1" t="str">
        <f>VLOOKUP(Table8[[#This Row],[نام شخص کارشناس نظارت]],Table1[],3,0)</f>
        <v>کارشناس مکانیک نظارت (1)</v>
      </c>
      <c r="I328" s="1">
        <f>COUNTIF(Table2[کد سیستم],Table8[[#This Row],[کد سیستم]])</f>
        <v>1</v>
      </c>
    </row>
    <row r="329" spans="1:9" x14ac:dyDescent="0.25">
      <c r="A329" s="1">
        <v>328</v>
      </c>
      <c r="B329" s="1" t="s">
        <v>2200</v>
      </c>
      <c r="C329" s="1" t="s">
        <v>2200</v>
      </c>
      <c r="D329" s="1" t="s">
        <v>3747</v>
      </c>
      <c r="E329" s="1" t="s">
        <v>193</v>
      </c>
      <c r="F329" s="1" t="str">
        <f>VLOOKUP(Table8[[#This Row],[نام کارشناس دفتر فنی]],Table1[],3,0)</f>
        <v>رئیس  آزمایشگاه</v>
      </c>
      <c r="G329" s="1" t="s">
        <v>1147</v>
      </c>
      <c r="H329" s="1" t="str">
        <f>VLOOKUP(Table8[[#This Row],[نام شخص کارشناس نظارت]],Table1[],3,0)</f>
        <v>کارشناس مکانیک نظارت (1)</v>
      </c>
      <c r="I329" s="1">
        <f>COUNTIF(Table2[کد سیستم],Table8[[#This Row],[کد سیستم]])</f>
        <v>1</v>
      </c>
    </row>
    <row r="330" spans="1:9" x14ac:dyDescent="0.25">
      <c r="A330" s="1">
        <v>329</v>
      </c>
      <c r="B330" s="1" t="s">
        <v>2202</v>
      </c>
      <c r="C330" s="1" t="s">
        <v>2202</v>
      </c>
      <c r="D330" s="1" t="s">
        <v>3747</v>
      </c>
      <c r="E330" s="1" t="s">
        <v>193</v>
      </c>
      <c r="F330" s="1" t="str">
        <f>VLOOKUP(Table8[[#This Row],[نام کارشناس دفتر فنی]],Table1[],3,0)</f>
        <v>رئیس  آزمایشگاه</v>
      </c>
      <c r="G330" s="1" t="s">
        <v>1147</v>
      </c>
      <c r="H330" s="1" t="str">
        <f>VLOOKUP(Table8[[#This Row],[نام شخص کارشناس نظارت]],Table1[],3,0)</f>
        <v>کارشناس مکانیک نظارت (1)</v>
      </c>
      <c r="I330" s="1">
        <f>COUNTIF(Table2[کد سیستم],Table8[[#This Row],[کد سیستم]])</f>
        <v>1</v>
      </c>
    </row>
    <row r="331" spans="1:9" x14ac:dyDescent="0.25">
      <c r="A331" s="1">
        <v>330</v>
      </c>
      <c r="B331" s="1" t="s">
        <v>2204</v>
      </c>
      <c r="C331" s="1" t="s">
        <v>2204</v>
      </c>
      <c r="D331" s="1" t="s">
        <v>3747</v>
      </c>
      <c r="E331" s="1" t="s">
        <v>193</v>
      </c>
      <c r="F331" s="1" t="str">
        <f>VLOOKUP(Table8[[#This Row],[نام کارشناس دفتر فنی]],Table1[],3,0)</f>
        <v>رئیس  آزمایشگاه</v>
      </c>
      <c r="G331" s="1" t="s">
        <v>1147</v>
      </c>
      <c r="H331" s="1" t="str">
        <f>VLOOKUP(Table8[[#This Row],[نام شخص کارشناس نظارت]],Table1[],3,0)</f>
        <v>کارشناس مکانیک نظارت (1)</v>
      </c>
      <c r="I331" s="1">
        <f>COUNTIF(Table2[کد سیستم],Table8[[#This Row],[کد سیستم]])</f>
        <v>1</v>
      </c>
    </row>
    <row r="332" spans="1:9" x14ac:dyDescent="0.25">
      <c r="A332" s="1">
        <v>331</v>
      </c>
      <c r="B332" s="1" t="s">
        <v>2206</v>
      </c>
      <c r="C332" s="1" t="s">
        <v>2206</v>
      </c>
      <c r="D332" s="1" t="s">
        <v>3747</v>
      </c>
      <c r="E332" s="1" t="s">
        <v>193</v>
      </c>
      <c r="F332" s="1" t="str">
        <f>VLOOKUP(Table8[[#This Row],[نام کارشناس دفتر فنی]],Table1[],3,0)</f>
        <v>رئیس  آزمایشگاه</v>
      </c>
      <c r="G332" s="1" t="s">
        <v>1147</v>
      </c>
      <c r="H332" s="1" t="str">
        <f>VLOOKUP(Table8[[#This Row],[نام شخص کارشناس نظارت]],Table1[],3,0)</f>
        <v>کارشناس مکانیک نظارت (1)</v>
      </c>
      <c r="I332" s="1">
        <f>COUNTIF(Table2[کد سیستم],Table8[[#This Row],[کد سیستم]])</f>
        <v>1</v>
      </c>
    </row>
    <row r="333" spans="1:9" x14ac:dyDescent="0.25">
      <c r="A333" s="1">
        <v>332</v>
      </c>
      <c r="B333" s="1" t="s">
        <v>2208</v>
      </c>
      <c r="C333" s="1" t="s">
        <v>2208</v>
      </c>
      <c r="D333" s="1" t="s">
        <v>3747</v>
      </c>
      <c r="E333" s="1" t="s">
        <v>193</v>
      </c>
      <c r="F333" s="1" t="str">
        <f>VLOOKUP(Table8[[#This Row],[نام کارشناس دفتر فنی]],Table1[],3,0)</f>
        <v>رئیس  آزمایشگاه</v>
      </c>
      <c r="G333" s="1" t="s">
        <v>1147</v>
      </c>
      <c r="H333" s="1" t="str">
        <f>VLOOKUP(Table8[[#This Row],[نام شخص کارشناس نظارت]],Table1[],3,0)</f>
        <v>کارشناس مکانیک نظارت (1)</v>
      </c>
      <c r="I333" s="1">
        <f>COUNTIF(Table2[کد سیستم],Table8[[#This Row],[کد سیستم]])</f>
        <v>1</v>
      </c>
    </row>
    <row r="334" spans="1:9" x14ac:dyDescent="0.25">
      <c r="A334" s="1">
        <v>333</v>
      </c>
      <c r="B334" s="1" t="s">
        <v>2210</v>
      </c>
      <c r="C334" s="1" t="s">
        <v>2210</v>
      </c>
      <c r="D334" s="1" t="s">
        <v>3747</v>
      </c>
      <c r="E334" s="1" t="s">
        <v>193</v>
      </c>
      <c r="F334" s="1" t="str">
        <f>VLOOKUP(Table8[[#This Row],[نام کارشناس دفتر فنی]],Table1[],3,0)</f>
        <v>رئیس  آزمایشگاه</v>
      </c>
      <c r="G334" s="1" t="s">
        <v>1147</v>
      </c>
      <c r="H334" s="1" t="str">
        <f>VLOOKUP(Table8[[#This Row],[نام شخص کارشناس نظارت]],Table1[],3,0)</f>
        <v>کارشناس مکانیک نظارت (1)</v>
      </c>
      <c r="I334" s="1">
        <f>COUNTIF(Table2[کد سیستم],Table8[[#This Row],[کد سیستم]])</f>
        <v>1</v>
      </c>
    </row>
    <row r="335" spans="1:9" x14ac:dyDescent="0.25">
      <c r="A335" s="1">
        <v>334</v>
      </c>
      <c r="B335" s="1" t="s">
        <v>2212</v>
      </c>
      <c r="C335" s="1" t="s">
        <v>2212</v>
      </c>
      <c r="D335" s="1" t="s">
        <v>3747</v>
      </c>
      <c r="E335" s="1" t="s">
        <v>193</v>
      </c>
      <c r="F335" s="1" t="str">
        <f>VLOOKUP(Table8[[#This Row],[نام کارشناس دفتر فنی]],Table1[],3,0)</f>
        <v>رئیس  آزمایشگاه</v>
      </c>
      <c r="G335" s="1" t="s">
        <v>1147</v>
      </c>
      <c r="H335" s="1" t="str">
        <f>VLOOKUP(Table8[[#This Row],[نام شخص کارشناس نظارت]],Table1[],3,0)</f>
        <v>کارشناس مکانیک نظارت (1)</v>
      </c>
      <c r="I335" s="1">
        <f>COUNTIF(Table2[کد سیستم],Table8[[#This Row],[کد سیستم]])</f>
        <v>1</v>
      </c>
    </row>
    <row r="336" spans="1:9" x14ac:dyDescent="0.25">
      <c r="A336" s="1">
        <v>335</v>
      </c>
      <c r="B336" s="1" t="s">
        <v>2214</v>
      </c>
      <c r="C336" s="1" t="s">
        <v>2214</v>
      </c>
      <c r="D336" s="1" t="s">
        <v>3747</v>
      </c>
      <c r="E336" s="1" t="s">
        <v>193</v>
      </c>
      <c r="F336" s="1" t="str">
        <f>VLOOKUP(Table8[[#This Row],[نام کارشناس دفتر فنی]],Table1[],3,0)</f>
        <v>رئیس  آزمایشگاه</v>
      </c>
      <c r="G336" s="1" t="s">
        <v>1147</v>
      </c>
      <c r="H336" s="1" t="str">
        <f>VLOOKUP(Table8[[#This Row],[نام شخص کارشناس نظارت]],Table1[],3,0)</f>
        <v>کارشناس مکانیک نظارت (1)</v>
      </c>
      <c r="I336" s="1">
        <f>COUNTIF(Table2[کد سیستم],Table8[[#This Row],[کد سیستم]])</f>
        <v>1</v>
      </c>
    </row>
    <row r="337" spans="1:9" x14ac:dyDescent="0.25">
      <c r="A337" s="1">
        <v>336</v>
      </c>
      <c r="B337" s="1" t="s">
        <v>2216</v>
      </c>
      <c r="C337" s="1" t="s">
        <v>2216</v>
      </c>
      <c r="D337" s="1" t="s">
        <v>3747</v>
      </c>
      <c r="E337" s="1" t="s">
        <v>193</v>
      </c>
      <c r="F337" s="1" t="str">
        <f>VLOOKUP(Table8[[#This Row],[نام کارشناس دفتر فنی]],Table1[],3,0)</f>
        <v>رئیس  آزمایشگاه</v>
      </c>
      <c r="G337" s="1" t="s">
        <v>1147</v>
      </c>
      <c r="H337" s="1" t="str">
        <f>VLOOKUP(Table8[[#This Row],[نام شخص کارشناس نظارت]],Table1[],3,0)</f>
        <v>کارشناس مکانیک نظارت (1)</v>
      </c>
      <c r="I337" s="1">
        <f>COUNTIF(Table2[کد سیستم],Table8[[#This Row],[کد سیستم]])</f>
        <v>1</v>
      </c>
    </row>
    <row r="338" spans="1:9" x14ac:dyDescent="0.25">
      <c r="A338" s="1">
        <v>337</v>
      </c>
      <c r="B338" s="1" t="s">
        <v>2218</v>
      </c>
      <c r="C338" s="1" t="s">
        <v>2218</v>
      </c>
      <c r="D338" s="1" t="s">
        <v>3747</v>
      </c>
      <c r="E338" s="1" t="s">
        <v>193</v>
      </c>
      <c r="F338" s="1" t="str">
        <f>VLOOKUP(Table8[[#This Row],[نام کارشناس دفتر فنی]],Table1[],3,0)</f>
        <v>رئیس  آزمایشگاه</v>
      </c>
      <c r="G338" s="1" t="s">
        <v>1147</v>
      </c>
      <c r="H338" s="1" t="str">
        <f>VLOOKUP(Table8[[#This Row],[نام شخص کارشناس نظارت]],Table1[],3,0)</f>
        <v>کارشناس مکانیک نظارت (1)</v>
      </c>
      <c r="I338" s="1">
        <f>COUNTIF(Table2[کد سیستم],Table8[[#This Row],[کد سیستم]])</f>
        <v>1</v>
      </c>
    </row>
    <row r="339" spans="1:9" x14ac:dyDescent="0.25">
      <c r="A339" s="1">
        <v>338</v>
      </c>
      <c r="B339" s="1" t="s">
        <v>2220</v>
      </c>
      <c r="C339" s="1" t="s">
        <v>2220</v>
      </c>
      <c r="D339" s="1" t="s">
        <v>3747</v>
      </c>
      <c r="E339" s="1" t="s">
        <v>193</v>
      </c>
      <c r="F339" s="1" t="str">
        <f>VLOOKUP(Table8[[#This Row],[نام کارشناس دفتر فنی]],Table1[],3,0)</f>
        <v>رئیس  آزمایشگاه</v>
      </c>
      <c r="G339" s="1" t="s">
        <v>1147</v>
      </c>
      <c r="H339" s="1" t="str">
        <f>VLOOKUP(Table8[[#This Row],[نام شخص کارشناس نظارت]],Table1[],3,0)</f>
        <v>کارشناس مکانیک نظارت (1)</v>
      </c>
      <c r="I339" s="1">
        <f>COUNTIF(Table2[کد سیستم],Table8[[#This Row],[کد سیستم]])</f>
        <v>1</v>
      </c>
    </row>
    <row r="340" spans="1:9" x14ac:dyDescent="0.25">
      <c r="A340" s="1">
        <v>339</v>
      </c>
      <c r="B340" s="1" t="s">
        <v>2222</v>
      </c>
      <c r="C340" s="1" t="s">
        <v>2222</v>
      </c>
      <c r="D340" s="1" t="s">
        <v>3747</v>
      </c>
      <c r="E340" s="1" t="s">
        <v>193</v>
      </c>
      <c r="F340" s="1" t="str">
        <f>VLOOKUP(Table8[[#This Row],[نام کارشناس دفتر فنی]],Table1[],3,0)</f>
        <v>رئیس  آزمایشگاه</v>
      </c>
      <c r="G340" s="1" t="s">
        <v>1147</v>
      </c>
      <c r="H340" s="1" t="str">
        <f>VLOOKUP(Table8[[#This Row],[نام شخص کارشناس نظارت]],Table1[],3,0)</f>
        <v>کارشناس مکانیک نظارت (1)</v>
      </c>
      <c r="I340" s="1">
        <f>COUNTIF(Table2[کد سیستم],Table8[[#This Row],[کد سیستم]])</f>
        <v>1</v>
      </c>
    </row>
    <row r="341" spans="1:9" x14ac:dyDescent="0.25">
      <c r="A341" s="1">
        <v>340</v>
      </c>
      <c r="B341" s="1" t="s">
        <v>2224</v>
      </c>
      <c r="C341" s="1" t="s">
        <v>2224</v>
      </c>
      <c r="D341" s="1" t="s">
        <v>3747</v>
      </c>
      <c r="E341" s="1" t="s">
        <v>193</v>
      </c>
      <c r="F341" s="1" t="str">
        <f>VLOOKUP(Table8[[#This Row],[نام کارشناس دفتر فنی]],Table1[],3,0)</f>
        <v>رئیس  آزمایشگاه</v>
      </c>
      <c r="G341" s="1" t="s">
        <v>1147</v>
      </c>
      <c r="H341" s="1" t="str">
        <f>VLOOKUP(Table8[[#This Row],[نام شخص کارشناس نظارت]],Table1[],3,0)</f>
        <v>کارشناس مکانیک نظارت (1)</v>
      </c>
      <c r="I341" s="1">
        <f>COUNTIF(Table2[کد سیستم],Table8[[#This Row],[کد سیستم]])</f>
        <v>1</v>
      </c>
    </row>
    <row r="342" spans="1:9" x14ac:dyDescent="0.25">
      <c r="A342" s="1">
        <v>341</v>
      </c>
      <c r="B342" s="1" t="s">
        <v>2226</v>
      </c>
      <c r="C342" s="1" t="s">
        <v>2226</v>
      </c>
      <c r="D342" s="1" t="s">
        <v>3747</v>
      </c>
      <c r="E342" s="1" t="s">
        <v>193</v>
      </c>
      <c r="F342" s="1" t="str">
        <f>VLOOKUP(Table8[[#This Row],[نام کارشناس دفتر فنی]],Table1[],3,0)</f>
        <v>رئیس  آزمایشگاه</v>
      </c>
      <c r="G342" s="1" t="s">
        <v>1147</v>
      </c>
      <c r="H342" s="1" t="str">
        <f>VLOOKUP(Table8[[#This Row],[نام شخص کارشناس نظارت]],Table1[],3,0)</f>
        <v>کارشناس مکانیک نظارت (1)</v>
      </c>
      <c r="I342" s="1">
        <f>COUNTIF(Table2[کد سیستم],Table8[[#This Row],[کد سیستم]])</f>
        <v>1</v>
      </c>
    </row>
    <row r="343" spans="1:9" x14ac:dyDescent="0.25">
      <c r="A343" s="1">
        <v>342</v>
      </c>
      <c r="B343" s="1" t="s">
        <v>2228</v>
      </c>
      <c r="C343" s="1" t="s">
        <v>2228</v>
      </c>
      <c r="D343" s="1" t="s">
        <v>3747</v>
      </c>
      <c r="E343" s="1" t="s">
        <v>193</v>
      </c>
      <c r="F343" s="1" t="str">
        <f>VLOOKUP(Table8[[#This Row],[نام کارشناس دفتر فنی]],Table1[],3,0)</f>
        <v>رئیس  آزمایشگاه</v>
      </c>
      <c r="G343" s="1" t="s">
        <v>1147</v>
      </c>
      <c r="H343" s="1" t="str">
        <f>VLOOKUP(Table8[[#This Row],[نام شخص کارشناس نظارت]],Table1[],3,0)</f>
        <v>کارشناس مکانیک نظارت (1)</v>
      </c>
      <c r="I343" s="1">
        <f>COUNTIF(Table2[کد سیستم],Table8[[#This Row],[کد سیستم]])</f>
        <v>1</v>
      </c>
    </row>
    <row r="344" spans="1:9" x14ac:dyDescent="0.25">
      <c r="A344" s="1">
        <v>343</v>
      </c>
      <c r="B344" s="1" t="s">
        <v>2230</v>
      </c>
      <c r="C344" s="1" t="s">
        <v>2230</v>
      </c>
      <c r="D344" s="1" t="s">
        <v>3747</v>
      </c>
      <c r="E344" s="1" t="s">
        <v>193</v>
      </c>
      <c r="F344" s="1" t="str">
        <f>VLOOKUP(Table8[[#This Row],[نام کارشناس دفتر فنی]],Table1[],3,0)</f>
        <v>رئیس  آزمایشگاه</v>
      </c>
      <c r="G344" s="1" t="s">
        <v>1147</v>
      </c>
      <c r="H344" s="1" t="str">
        <f>VLOOKUP(Table8[[#This Row],[نام شخص کارشناس نظارت]],Table1[],3,0)</f>
        <v>کارشناس مکانیک نظارت (1)</v>
      </c>
      <c r="I344" s="1">
        <f>COUNTIF(Table2[کد سیستم],Table8[[#This Row],[کد سیستم]])</f>
        <v>1</v>
      </c>
    </row>
    <row r="345" spans="1:9" x14ac:dyDescent="0.25">
      <c r="A345" s="1">
        <v>344</v>
      </c>
      <c r="B345" s="1" t="s">
        <v>2232</v>
      </c>
      <c r="C345" s="1" t="s">
        <v>2232</v>
      </c>
      <c r="D345" s="1" t="s">
        <v>3747</v>
      </c>
      <c r="E345" s="1" t="s">
        <v>193</v>
      </c>
      <c r="F345" s="1" t="str">
        <f>VLOOKUP(Table8[[#This Row],[نام کارشناس دفتر فنی]],Table1[],3,0)</f>
        <v>رئیس  آزمایشگاه</v>
      </c>
      <c r="G345" s="1" t="s">
        <v>1147</v>
      </c>
      <c r="H345" s="1" t="str">
        <f>VLOOKUP(Table8[[#This Row],[نام شخص کارشناس نظارت]],Table1[],3,0)</f>
        <v>کارشناس مکانیک نظارت (1)</v>
      </c>
      <c r="I345" s="1">
        <f>COUNTIF(Table2[کد سیستم],Table8[[#This Row],[کد سیستم]])</f>
        <v>1</v>
      </c>
    </row>
    <row r="346" spans="1:9" x14ac:dyDescent="0.25">
      <c r="A346" s="1">
        <v>345</v>
      </c>
      <c r="B346" s="1" t="s">
        <v>2234</v>
      </c>
      <c r="C346" s="1" t="s">
        <v>2234</v>
      </c>
      <c r="D346" s="1" t="s">
        <v>3747</v>
      </c>
      <c r="E346" s="1" t="s">
        <v>193</v>
      </c>
      <c r="F346" s="1" t="str">
        <f>VLOOKUP(Table8[[#This Row],[نام کارشناس دفتر فنی]],Table1[],3,0)</f>
        <v>رئیس  آزمایشگاه</v>
      </c>
      <c r="G346" s="1" t="s">
        <v>1147</v>
      </c>
      <c r="H346" s="1" t="str">
        <f>VLOOKUP(Table8[[#This Row],[نام شخص کارشناس نظارت]],Table1[],3,0)</f>
        <v>کارشناس مکانیک نظارت (1)</v>
      </c>
      <c r="I346" s="1">
        <f>COUNTIF(Table2[کد سیستم],Table8[[#This Row],[کد سیستم]])</f>
        <v>1</v>
      </c>
    </row>
    <row r="347" spans="1:9" x14ac:dyDescent="0.25">
      <c r="A347" s="1">
        <v>346</v>
      </c>
      <c r="B347" s="1" t="s">
        <v>2236</v>
      </c>
      <c r="C347" s="1" t="s">
        <v>2236</v>
      </c>
      <c r="D347" s="1" t="s">
        <v>3747</v>
      </c>
      <c r="E347" s="1" t="s">
        <v>193</v>
      </c>
      <c r="F347" s="1" t="str">
        <f>VLOOKUP(Table8[[#This Row],[نام کارشناس دفتر فنی]],Table1[],3,0)</f>
        <v>رئیس  آزمایشگاه</v>
      </c>
      <c r="G347" s="1" t="s">
        <v>1147</v>
      </c>
      <c r="H347" s="1" t="str">
        <f>VLOOKUP(Table8[[#This Row],[نام شخص کارشناس نظارت]],Table1[],3,0)</f>
        <v>کارشناس مکانیک نظارت (1)</v>
      </c>
      <c r="I347" s="1">
        <f>COUNTIF(Table2[کد سیستم],Table8[[#This Row],[کد سیستم]])</f>
        <v>1</v>
      </c>
    </row>
    <row r="348" spans="1:9" x14ac:dyDescent="0.25">
      <c r="A348" s="1">
        <v>347</v>
      </c>
      <c r="B348" s="1" t="s">
        <v>2238</v>
      </c>
      <c r="C348" s="1" t="s">
        <v>2238</v>
      </c>
      <c r="D348" s="1" t="s">
        <v>3747</v>
      </c>
      <c r="E348" s="1" t="s">
        <v>193</v>
      </c>
      <c r="F348" s="1" t="str">
        <f>VLOOKUP(Table8[[#This Row],[نام کارشناس دفتر فنی]],Table1[],3,0)</f>
        <v>رئیس  آزمایشگاه</v>
      </c>
      <c r="G348" s="1" t="s">
        <v>1147</v>
      </c>
      <c r="H348" s="1" t="str">
        <f>VLOOKUP(Table8[[#This Row],[نام شخص کارشناس نظارت]],Table1[],3,0)</f>
        <v>کارشناس مکانیک نظارت (1)</v>
      </c>
      <c r="I348" s="1">
        <f>COUNTIF(Table2[کد سیستم],Table8[[#This Row],[کد سیستم]])</f>
        <v>1</v>
      </c>
    </row>
    <row r="349" spans="1:9" x14ac:dyDescent="0.25">
      <c r="A349" s="1">
        <v>348</v>
      </c>
      <c r="B349" s="1" t="s">
        <v>2240</v>
      </c>
      <c r="C349" s="1" t="s">
        <v>2240</v>
      </c>
      <c r="D349" s="1" t="s">
        <v>3747</v>
      </c>
      <c r="E349" s="1" t="s">
        <v>193</v>
      </c>
      <c r="F349" s="1" t="str">
        <f>VLOOKUP(Table8[[#This Row],[نام کارشناس دفتر فنی]],Table1[],3,0)</f>
        <v>رئیس  آزمایشگاه</v>
      </c>
      <c r="G349" s="1" t="s">
        <v>1147</v>
      </c>
      <c r="H349" s="1" t="str">
        <f>VLOOKUP(Table8[[#This Row],[نام شخص کارشناس نظارت]],Table1[],3,0)</f>
        <v>کارشناس مکانیک نظارت (1)</v>
      </c>
      <c r="I349" s="1">
        <f>COUNTIF(Table2[کد سیستم],Table8[[#This Row],[کد سیستم]])</f>
        <v>1</v>
      </c>
    </row>
    <row r="350" spans="1:9" x14ac:dyDescent="0.25">
      <c r="A350" s="1">
        <v>349</v>
      </c>
      <c r="B350" s="1" t="s">
        <v>2242</v>
      </c>
      <c r="C350" s="1" t="s">
        <v>2242</v>
      </c>
      <c r="D350" s="1" t="s">
        <v>3747</v>
      </c>
      <c r="E350" s="1" t="s">
        <v>193</v>
      </c>
      <c r="F350" s="1" t="str">
        <f>VLOOKUP(Table8[[#This Row],[نام کارشناس دفتر فنی]],Table1[],3,0)</f>
        <v>رئیس  آزمایشگاه</v>
      </c>
      <c r="G350" s="1" t="s">
        <v>1147</v>
      </c>
      <c r="H350" s="1" t="str">
        <f>VLOOKUP(Table8[[#This Row],[نام شخص کارشناس نظارت]],Table1[],3,0)</f>
        <v>کارشناس مکانیک نظارت (1)</v>
      </c>
      <c r="I350" s="1">
        <f>COUNTIF(Table2[کد سیستم],Table8[[#This Row],[کد سیستم]])</f>
        <v>1</v>
      </c>
    </row>
    <row r="351" spans="1:9" x14ac:dyDescent="0.25">
      <c r="A351" s="1">
        <v>350</v>
      </c>
      <c r="B351" s="1" t="s">
        <v>2244</v>
      </c>
      <c r="C351" s="1" t="s">
        <v>2244</v>
      </c>
      <c r="D351" s="1" t="s">
        <v>3747</v>
      </c>
      <c r="E351" s="1" t="s">
        <v>193</v>
      </c>
      <c r="F351" s="1" t="str">
        <f>VLOOKUP(Table8[[#This Row],[نام کارشناس دفتر فنی]],Table1[],3,0)</f>
        <v>رئیس  آزمایشگاه</v>
      </c>
      <c r="G351" s="1" t="s">
        <v>1147</v>
      </c>
      <c r="H351" s="1" t="str">
        <f>VLOOKUP(Table8[[#This Row],[نام شخص کارشناس نظارت]],Table1[],3,0)</f>
        <v>کارشناس مکانیک نظارت (1)</v>
      </c>
      <c r="I351" s="1">
        <f>COUNTIF(Table2[کد سیستم],Table8[[#This Row],[کد سیستم]])</f>
        <v>1</v>
      </c>
    </row>
    <row r="352" spans="1:9" x14ac:dyDescent="0.25">
      <c r="A352" s="1">
        <v>351</v>
      </c>
      <c r="B352" s="1" t="s">
        <v>2246</v>
      </c>
      <c r="C352" s="1" t="s">
        <v>2246</v>
      </c>
      <c r="D352" s="1" t="s">
        <v>3747</v>
      </c>
      <c r="E352" s="1" t="s">
        <v>193</v>
      </c>
      <c r="F352" s="1" t="str">
        <f>VLOOKUP(Table8[[#This Row],[نام کارشناس دفتر فنی]],Table1[],3,0)</f>
        <v>رئیس  آزمایشگاه</v>
      </c>
      <c r="G352" s="1" t="s">
        <v>1147</v>
      </c>
      <c r="H352" s="1" t="str">
        <f>VLOOKUP(Table8[[#This Row],[نام شخص کارشناس نظارت]],Table1[],3,0)</f>
        <v>کارشناس مکانیک نظارت (1)</v>
      </c>
      <c r="I352" s="1">
        <f>COUNTIF(Table2[کد سیستم],Table8[[#This Row],[کد سیستم]])</f>
        <v>1</v>
      </c>
    </row>
    <row r="353" spans="1:9" x14ac:dyDescent="0.25">
      <c r="A353" s="1">
        <v>352</v>
      </c>
      <c r="B353" s="1" t="s">
        <v>2248</v>
      </c>
      <c r="C353" s="1" t="s">
        <v>2248</v>
      </c>
      <c r="D353" s="1" t="s">
        <v>3747</v>
      </c>
      <c r="E353" s="1" t="s">
        <v>193</v>
      </c>
      <c r="F353" s="1" t="str">
        <f>VLOOKUP(Table8[[#This Row],[نام کارشناس دفتر فنی]],Table1[],3,0)</f>
        <v>رئیس  آزمایشگاه</v>
      </c>
      <c r="G353" s="1" t="s">
        <v>1147</v>
      </c>
      <c r="H353" s="1" t="str">
        <f>VLOOKUP(Table8[[#This Row],[نام شخص کارشناس نظارت]],Table1[],3,0)</f>
        <v>کارشناس مکانیک نظارت (1)</v>
      </c>
      <c r="I353" s="1">
        <f>COUNTIF(Table2[کد سیستم],Table8[[#This Row],[کد سیستم]])</f>
        <v>1</v>
      </c>
    </row>
    <row r="354" spans="1:9" x14ac:dyDescent="0.25">
      <c r="A354" s="1">
        <v>353</v>
      </c>
      <c r="B354" s="1" t="s">
        <v>2250</v>
      </c>
      <c r="C354" s="1" t="s">
        <v>2250</v>
      </c>
      <c r="D354" s="1" t="s">
        <v>3747</v>
      </c>
      <c r="E354" s="1" t="s">
        <v>193</v>
      </c>
      <c r="F354" s="1" t="str">
        <f>VLOOKUP(Table8[[#This Row],[نام کارشناس دفتر فنی]],Table1[],3,0)</f>
        <v>رئیس  آزمایشگاه</v>
      </c>
      <c r="G354" s="1" t="s">
        <v>1147</v>
      </c>
      <c r="H354" s="1" t="str">
        <f>VLOOKUP(Table8[[#This Row],[نام شخص کارشناس نظارت]],Table1[],3,0)</f>
        <v>کارشناس مکانیک نظارت (1)</v>
      </c>
      <c r="I354" s="1">
        <f>COUNTIF(Table2[کد سیستم],Table8[[#This Row],[کد سیستم]])</f>
        <v>1</v>
      </c>
    </row>
    <row r="355" spans="1:9" x14ac:dyDescent="0.25">
      <c r="A355" s="1">
        <v>354</v>
      </c>
      <c r="B355" s="1" t="s">
        <v>2252</v>
      </c>
      <c r="C355" s="1" t="s">
        <v>2252</v>
      </c>
      <c r="D355" s="1" t="s">
        <v>3747</v>
      </c>
      <c r="E355" s="1" t="s">
        <v>193</v>
      </c>
      <c r="F355" s="1" t="str">
        <f>VLOOKUP(Table8[[#This Row],[نام کارشناس دفتر فنی]],Table1[],3,0)</f>
        <v>رئیس  آزمایشگاه</v>
      </c>
      <c r="G355" s="1" t="s">
        <v>1147</v>
      </c>
      <c r="H355" s="1" t="str">
        <f>VLOOKUP(Table8[[#This Row],[نام شخص کارشناس نظارت]],Table1[],3,0)</f>
        <v>کارشناس مکانیک نظارت (1)</v>
      </c>
      <c r="I355" s="1">
        <f>COUNTIF(Table2[کد سیستم],Table8[[#This Row],[کد سیستم]])</f>
        <v>1</v>
      </c>
    </row>
    <row r="356" spans="1:9" x14ac:dyDescent="0.25">
      <c r="A356" s="1">
        <v>355</v>
      </c>
      <c r="B356" s="1" t="s">
        <v>2254</v>
      </c>
      <c r="C356" s="1" t="s">
        <v>2254</v>
      </c>
      <c r="D356" s="1" t="s">
        <v>3747</v>
      </c>
      <c r="E356" s="1" t="s">
        <v>193</v>
      </c>
      <c r="F356" s="1" t="str">
        <f>VLOOKUP(Table8[[#This Row],[نام کارشناس دفتر فنی]],Table1[],3,0)</f>
        <v>رئیس  آزمایشگاه</v>
      </c>
      <c r="G356" s="1" t="s">
        <v>1147</v>
      </c>
      <c r="H356" s="1" t="str">
        <f>VLOOKUP(Table8[[#This Row],[نام شخص کارشناس نظارت]],Table1[],3,0)</f>
        <v>کارشناس مکانیک نظارت (1)</v>
      </c>
      <c r="I356" s="1">
        <f>COUNTIF(Table2[کد سیستم],Table8[[#This Row],[کد سیستم]])</f>
        <v>1</v>
      </c>
    </row>
    <row r="357" spans="1:9" x14ac:dyDescent="0.25">
      <c r="A357" s="1">
        <v>356</v>
      </c>
      <c r="B357" s="1" t="s">
        <v>2256</v>
      </c>
      <c r="C357" s="1" t="s">
        <v>2256</v>
      </c>
      <c r="D357" s="1" t="s">
        <v>3747</v>
      </c>
      <c r="E357" s="1" t="s">
        <v>193</v>
      </c>
      <c r="F357" s="1" t="str">
        <f>VLOOKUP(Table8[[#This Row],[نام کارشناس دفتر فنی]],Table1[],3,0)</f>
        <v>رئیس  آزمایشگاه</v>
      </c>
      <c r="G357" s="1" t="s">
        <v>1147</v>
      </c>
      <c r="H357" s="1" t="str">
        <f>VLOOKUP(Table8[[#This Row],[نام شخص کارشناس نظارت]],Table1[],3,0)</f>
        <v>کارشناس مکانیک نظارت (1)</v>
      </c>
      <c r="I357" s="1">
        <f>COUNTIF(Table2[کد سیستم],Table8[[#This Row],[کد سیستم]])</f>
        <v>1</v>
      </c>
    </row>
    <row r="358" spans="1:9" x14ac:dyDescent="0.25">
      <c r="A358" s="1">
        <v>357</v>
      </c>
      <c r="B358" s="1" t="s">
        <v>2258</v>
      </c>
      <c r="C358" s="1" t="s">
        <v>2258</v>
      </c>
      <c r="D358" s="1" t="s">
        <v>3747</v>
      </c>
      <c r="E358" s="1" t="s">
        <v>193</v>
      </c>
      <c r="F358" s="1" t="str">
        <f>VLOOKUP(Table8[[#This Row],[نام کارشناس دفتر فنی]],Table1[],3,0)</f>
        <v>رئیس  آزمایشگاه</v>
      </c>
      <c r="G358" s="1" t="s">
        <v>1147</v>
      </c>
      <c r="H358" s="1" t="str">
        <f>VLOOKUP(Table8[[#This Row],[نام شخص کارشناس نظارت]],Table1[],3,0)</f>
        <v>کارشناس مکانیک نظارت (1)</v>
      </c>
      <c r="I358" s="1">
        <f>COUNTIF(Table2[کد سیستم],Table8[[#This Row],[کد سیستم]])</f>
        <v>1</v>
      </c>
    </row>
    <row r="359" spans="1:9" x14ac:dyDescent="0.25">
      <c r="A359" s="1">
        <v>358</v>
      </c>
      <c r="B359" s="1" t="s">
        <v>2260</v>
      </c>
      <c r="C359" s="1" t="s">
        <v>2260</v>
      </c>
      <c r="D359" s="1" t="s">
        <v>3747</v>
      </c>
      <c r="E359" s="1" t="s">
        <v>193</v>
      </c>
      <c r="F359" s="1" t="str">
        <f>VLOOKUP(Table8[[#This Row],[نام کارشناس دفتر فنی]],Table1[],3,0)</f>
        <v>رئیس  آزمایشگاه</v>
      </c>
      <c r="G359" s="1" t="s">
        <v>1147</v>
      </c>
      <c r="H359" s="1" t="str">
        <f>VLOOKUP(Table8[[#This Row],[نام شخص کارشناس نظارت]],Table1[],3,0)</f>
        <v>کارشناس مکانیک نظارت (1)</v>
      </c>
      <c r="I359" s="1">
        <f>COUNTIF(Table2[کد سیستم],Table8[[#This Row],[کد سیستم]])</f>
        <v>1</v>
      </c>
    </row>
    <row r="360" spans="1:9" x14ac:dyDescent="0.25">
      <c r="A360" s="1">
        <v>359</v>
      </c>
      <c r="B360" s="1" t="s">
        <v>2262</v>
      </c>
      <c r="C360" s="1" t="s">
        <v>2262</v>
      </c>
      <c r="D360" s="1" t="s">
        <v>3747</v>
      </c>
      <c r="E360" s="1" t="s">
        <v>193</v>
      </c>
      <c r="F360" s="1" t="str">
        <f>VLOOKUP(Table8[[#This Row],[نام کارشناس دفتر فنی]],Table1[],3,0)</f>
        <v>رئیس  آزمایشگاه</v>
      </c>
      <c r="G360" s="1" t="s">
        <v>1147</v>
      </c>
      <c r="H360" s="1" t="str">
        <f>VLOOKUP(Table8[[#This Row],[نام شخص کارشناس نظارت]],Table1[],3,0)</f>
        <v>کارشناس مکانیک نظارت (1)</v>
      </c>
      <c r="I360" s="1">
        <f>COUNTIF(Table2[کد سیستم],Table8[[#This Row],[کد سیستم]])</f>
        <v>1</v>
      </c>
    </row>
    <row r="361" spans="1:9" x14ac:dyDescent="0.25">
      <c r="A361" s="1">
        <v>360</v>
      </c>
      <c r="B361" s="1" t="s">
        <v>2264</v>
      </c>
      <c r="C361" s="1" t="s">
        <v>2264</v>
      </c>
      <c r="D361" s="1" t="s">
        <v>3747</v>
      </c>
      <c r="E361" s="1" t="s">
        <v>193</v>
      </c>
      <c r="F361" s="1" t="str">
        <f>VLOOKUP(Table8[[#This Row],[نام کارشناس دفتر فنی]],Table1[],3,0)</f>
        <v>رئیس  آزمایشگاه</v>
      </c>
      <c r="G361" s="1" t="s">
        <v>1147</v>
      </c>
      <c r="H361" s="1" t="str">
        <f>VLOOKUP(Table8[[#This Row],[نام شخص کارشناس نظارت]],Table1[],3,0)</f>
        <v>کارشناس مکانیک نظارت (1)</v>
      </c>
      <c r="I361" s="1">
        <f>COUNTIF(Table2[کد سیستم],Table8[[#This Row],[کد سیستم]])</f>
        <v>1</v>
      </c>
    </row>
    <row r="362" spans="1:9" x14ac:dyDescent="0.25">
      <c r="A362" s="1">
        <v>361</v>
      </c>
      <c r="B362" s="1" t="s">
        <v>2266</v>
      </c>
      <c r="C362" s="1" t="s">
        <v>2266</v>
      </c>
      <c r="D362" s="1" t="s">
        <v>3747</v>
      </c>
      <c r="E362" s="1" t="s">
        <v>193</v>
      </c>
      <c r="F362" s="1" t="str">
        <f>VLOOKUP(Table8[[#This Row],[نام کارشناس دفتر فنی]],Table1[],3,0)</f>
        <v>رئیس  آزمایشگاه</v>
      </c>
      <c r="G362" s="1" t="s">
        <v>1147</v>
      </c>
      <c r="H362" s="1" t="str">
        <f>VLOOKUP(Table8[[#This Row],[نام شخص کارشناس نظارت]],Table1[],3,0)</f>
        <v>کارشناس مکانیک نظارت (1)</v>
      </c>
      <c r="I362" s="1">
        <f>COUNTIF(Table2[کد سیستم],Table8[[#This Row],[کد سیستم]])</f>
        <v>1</v>
      </c>
    </row>
    <row r="363" spans="1:9" x14ac:dyDescent="0.25">
      <c r="A363" s="1">
        <v>362</v>
      </c>
      <c r="B363" s="1" t="s">
        <v>2268</v>
      </c>
      <c r="C363" s="1" t="s">
        <v>2268</v>
      </c>
      <c r="D363" s="1" t="s">
        <v>3747</v>
      </c>
      <c r="E363" s="1" t="s">
        <v>193</v>
      </c>
      <c r="F363" s="1" t="str">
        <f>VLOOKUP(Table8[[#This Row],[نام کارشناس دفتر فنی]],Table1[],3,0)</f>
        <v>رئیس  آزمایشگاه</v>
      </c>
      <c r="G363" s="1" t="s">
        <v>1147</v>
      </c>
      <c r="H363" s="1" t="str">
        <f>VLOOKUP(Table8[[#This Row],[نام شخص کارشناس نظارت]],Table1[],3,0)</f>
        <v>کارشناس مکانیک نظارت (1)</v>
      </c>
      <c r="I363" s="1">
        <f>COUNTIF(Table2[کد سیستم],Table8[[#This Row],[کد سیستم]])</f>
        <v>1</v>
      </c>
    </row>
    <row r="364" spans="1:9" x14ac:dyDescent="0.25">
      <c r="A364" s="1">
        <v>363</v>
      </c>
      <c r="B364" s="1" t="s">
        <v>2270</v>
      </c>
      <c r="C364" s="1" t="s">
        <v>2270</v>
      </c>
      <c r="D364" s="1" t="s">
        <v>3747</v>
      </c>
      <c r="E364" s="1" t="s">
        <v>193</v>
      </c>
      <c r="F364" s="1" t="str">
        <f>VLOOKUP(Table8[[#This Row],[نام کارشناس دفتر فنی]],Table1[],3,0)</f>
        <v>رئیس  آزمایشگاه</v>
      </c>
      <c r="G364" s="1" t="s">
        <v>1147</v>
      </c>
      <c r="H364" s="1" t="str">
        <f>VLOOKUP(Table8[[#This Row],[نام شخص کارشناس نظارت]],Table1[],3,0)</f>
        <v>کارشناس مکانیک نظارت (1)</v>
      </c>
      <c r="I364" s="1">
        <f>COUNTIF(Table2[کد سیستم],Table8[[#This Row],[کد سیستم]])</f>
        <v>1</v>
      </c>
    </row>
    <row r="365" spans="1:9" x14ac:dyDescent="0.25">
      <c r="A365" s="1">
        <v>364</v>
      </c>
      <c r="B365" s="1" t="s">
        <v>2272</v>
      </c>
      <c r="C365" s="1" t="s">
        <v>2272</v>
      </c>
      <c r="D365" s="1" t="s">
        <v>3747</v>
      </c>
      <c r="E365" s="1" t="s">
        <v>193</v>
      </c>
      <c r="F365" s="1" t="str">
        <f>VLOOKUP(Table8[[#This Row],[نام کارشناس دفتر فنی]],Table1[],3,0)</f>
        <v>رئیس  آزمایشگاه</v>
      </c>
      <c r="G365" s="1" t="s">
        <v>1147</v>
      </c>
      <c r="H365" s="1" t="str">
        <f>VLOOKUP(Table8[[#This Row],[نام شخص کارشناس نظارت]],Table1[],3,0)</f>
        <v>کارشناس مکانیک نظارت (1)</v>
      </c>
      <c r="I365" s="1">
        <f>COUNTIF(Table2[کد سیستم],Table8[[#This Row],[کد سیستم]])</f>
        <v>1</v>
      </c>
    </row>
    <row r="366" spans="1:9" x14ac:dyDescent="0.25">
      <c r="A366" s="1">
        <v>365</v>
      </c>
      <c r="B366" s="1" t="s">
        <v>2274</v>
      </c>
      <c r="C366" s="1" t="s">
        <v>2274</v>
      </c>
      <c r="D366" s="1" t="s">
        <v>3747</v>
      </c>
      <c r="E366" s="1" t="s">
        <v>193</v>
      </c>
      <c r="F366" s="1" t="str">
        <f>VLOOKUP(Table8[[#This Row],[نام کارشناس دفتر فنی]],Table1[],3,0)</f>
        <v>رئیس  آزمایشگاه</v>
      </c>
      <c r="G366" s="1" t="s">
        <v>1147</v>
      </c>
      <c r="H366" s="1" t="str">
        <f>VLOOKUP(Table8[[#This Row],[نام شخص کارشناس نظارت]],Table1[],3,0)</f>
        <v>کارشناس مکانیک نظارت (1)</v>
      </c>
      <c r="I366" s="1">
        <f>COUNTIF(Table2[کد سیستم],Table8[[#This Row],[کد سیستم]])</f>
        <v>1</v>
      </c>
    </row>
    <row r="367" spans="1:9" x14ac:dyDescent="0.25">
      <c r="A367" s="1">
        <v>366</v>
      </c>
      <c r="B367" s="1" t="s">
        <v>2276</v>
      </c>
      <c r="C367" s="1" t="s">
        <v>2276</v>
      </c>
      <c r="D367" s="1" t="s">
        <v>3747</v>
      </c>
      <c r="E367" s="1" t="s">
        <v>193</v>
      </c>
      <c r="F367" s="1" t="str">
        <f>VLOOKUP(Table8[[#This Row],[نام کارشناس دفتر فنی]],Table1[],3,0)</f>
        <v>رئیس  آزمایشگاه</v>
      </c>
      <c r="G367" s="1" t="s">
        <v>1147</v>
      </c>
      <c r="H367" s="1" t="str">
        <f>VLOOKUP(Table8[[#This Row],[نام شخص کارشناس نظارت]],Table1[],3,0)</f>
        <v>کارشناس مکانیک نظارت (1)</v>
      </c>
      <c r="I367" s="1">
        <f>COUNTIF(Table2[کد سیستم],Table8[[#This Row],[کد سیستم]])</f>
        <v>1</v>
      </c>
    </row>
    <row r="368" spans="1:9" x14ac:dyDescent="0.25">
      <c r="A368" s="1">
        <v>367</v>
      </c>
      <c r="B368" s="1" t="s">
        <v>2278</v>
      </c>
      <c r="C368" s="1" t="s">
        <v>2278</v>
      </c>
      <c r="D368" s="1" t="s">
        <v>3747</v>
      </c>
      <c r="E368" s="1" t="s">
        <v>193</v>
      </c>
      <c r="F368" s="1" t="str">
        <f>VLOOKUP(Table8[[#This Row],[نام کارشناس دفتر فنی]],Table1[],3,0)</f>
        <v>رئیس  آزمایشگاه</v>
      </c>
      <c r="G368" s="1" t="s">
        <v>1147</v>
      </c>
      <c r="H368" s="1" t="str">
        <f>VLOOKUP(Table8[[#This Row],[نام شخص کارشناس نظارت]],Table1[],3,0)</f>
        <v>کارشناس مکانیک نظارت (1)</v>
      </c>
      <c r="I368" s="1">
        <f>COUNTIF(Table2[کد سیستم],Table8[[#This Row],[کد سیستم]])</f>
        <v>1</v>
      </c>
    </row>
    <row r="369" spans="1:9" x14ac:dyDescent="0.25">
      <c r="A369" s="1">
        <v>368</v>
      </c>
      <c r="B369" s="1" t="s">
        <v>2280</v>
      </c>
      <c r="C369" s="1" t="s">
        <v>2280</v>
      </c>
      <c r="D369" s="1" t="s">
        <v>3747</v>
      </c>
      <c r="E369" s="1" t="s">
        <v>193</v>
      </c>
      <c r="F369" s="1" t="str">
        <f>VLOOKUP(Table8[[#This Row],[نام کارشناس دفتر فنی]],Table1[],3,0)</f>
        <v>رئیس  آزمایشگاه</v>
      </c>
      <c r="G369" s="1" t="s">
        <v>1147</v>
      </c>
      <c r="H369" s="1" t="str">
        <f>VLOOKUP(Table8[[#This Row],[نام شخص کارشناس نظارت]],Table1[],3,0)</f>
        <v>کارشناس مکانیک نظارت (1)</v>
      </c>
      <c r="I369" s="1">
        <f>COUNTIF(Table2[کد سیستم],Table8[[#This Row],[کد سیستم]])</f>
        <v>1</v>
      </c>
    </row>
    <row r="370" spans="1:9" x14ac:dyDescent="0.25">
      <c r="A370" s="1">
        <v>369</v>
      </c>
      <c r="B370" s="1" t="s">
        <v>2282</v>
      </c>
      <c r="C370" s="1" t="s">
        <v>2282</v>
      </c>
      <c r="D370" s="1" t="s">
        <v>3747</v>
      </c>
      <c r="E370" s="1" t="s">
        <v>193</v>
      </c>
      <c r="F370" s="1" t="str">
        <f>VLOOKUP(Table8[[#This Row],[نام کارشناس دفتر فنی]],Table1[],3,0)</f>
        <v>رئیس  آزمایشگاه</v>
      </c>
      <c r="G370" s="1" t="s">
        <v>1147</v>
      </c>
      <c r="H370" s="1" t="str">
        <f>VLOOKUP(Table8[[#This Row],[نام شخص کارشناس نظارت]],Table1[],3,0)</f>
        <v>کارشناس مکانیک نظارت (1)</v>
      </c>
      <c r="I370" s="1">
        <f>COUNTIF(Table2[کد سیستم],Table8[[#This Row],[کد سیستم]])</f>
        <v>1</v>
      </c>
    </row>
    <row r="371" spans="1:9" x14ac:dyDescent="0.25">
      <c r="A371" s="1">
        <v>370</v>
      </c>
      <c r="B371" s="1" t="s">
        <v>2284</v>
      </c>
      <c r="C371" s="1" t="s">
        <v>2284</v>
      </c>
      <c r="D371" s="1" t="s">
        <v>3747</v>
      </c>
      <c r="E371" s="1" t="s">
        <v>193</v>
      </c>
      <c r="F371" s="1" t="str">
        <f>VLOOKUP(Table8[[#This Row],[نام کارشناس دفتر فنی]],Table1[],3,0)</f>
        <v>رئیس  آزمایشگاه</v>
      </c>
      <c r="G371" s="1" t="s">
        <v>1147</v>
      </c>
      <c r="H371" s="1" t="str">
        <f>VLOOKUP(Table8[[#This Row],[نام شخص کارشناس نظارت]],Table1[],3,0)</f>
        <v>کارشناس مکانیک نظارت (1)</v>
      </c>
      <c r="I371" s="1">
        <f>COUNTIF(Table2[کد سیستم],Table8[[#This Row],[کد سیستم]])</f>
        <v>1</v>
      </c>
    </row>
    <row r="372" spans="1:9" x14ac:dyDescent="0.25">
      <c r="A372" s="1">
        <v>371</v>
      </c>
      <c r="B372" s="1" t="s">
        <v>2286</v>
      </c>
      <c r="C372" s="1" t="s">
        <v>2286</v>
      </c>
      <c r="D372" s="1" t="s">
        <v>3747</v>
      </c>
      <c r="E372" s="1" t="s">
        <v>193</v>
      </c>
      <c r="F372" s="1" t="str">
        <f>VLOOKUP(Table8[[#This Row],[نام کارشناس دفتر فنی]],Table1[],3,0)</f>
        <v>رئیس  آزمایشگاه</v>
      </c>
      <c r="G372" s="1" t="s">
        <v>1147</v>
      </c>
      <c r="H372" s="1" t="str">
        <f>VLOOKUP(Table8[[#This Row],[نام شخص کارشناس نظارت]],Table1[],3,0)</f>
        <v>کارشناس مکانیک نظارت (1)</v>
      </c>
      <c r="I372" s="1">
        <f>COUNTIF(Table2[کد سیستم],Table8[[#This Row],[کد سیستم]])</f>
        <v>1</v>
      </c>
    </row>
    <row r="373" spans="1:9" x14ac:dyDescent="0.25">
      <c r="A373" s="1">
        <v>372</v>
      </c>
      <c r="B373" s="1" t="s">
        <v>2288</v>
      </c>
      <c r="C373" s="1" t="s">
        <v>2288</v>
      </c>
      <c r="D373" s="1" t="s">
        <v>3747</v>
      </c>
      <c r="E373" s="1" t="s">
        <v>193</v>
      </c>
      <c r="F373" s="1" t="str">
        <f>VLOOKUP(Table8[[#This Row],[نام کارشناس دفتر فنی]],Table1[],3,0)</f>
        <v>رئیس  آزمایشگاه</v>
      </c>
      <c r="G373" s="1" t="s">
        <v>1147</v>
      </c>
      <c r="H373" s="1" t="str">
        <f>VLOOKUP(Table8[[#This Row],[نام شخص کارشناس نظارت]],Table1[],3,0)</f>
        <v>کارشناس مکانیک نظارت (1)</v>
      </c>
      <c r="I373" s="1">
        <f>COUNTIF(Table2[کد سیستم],Table8[[#This Row],[کد سیستم]])</f>
        <v>1</v>
      </c>
    </row>
    <row r="374" spans="1:9" x14ac:dyDescent="0.25">
      <c r="A374" s="1">
        <v>373</v>
      </c>
      <c r="B374" s="1" t="s">
        <v>2290</v>
      </c>
      <c r="C374" s="1" t="s">
        <v>2290</v>
      </c>
      <c r="D374" s="1" t="s">
        <v>3747</v>
      </c>
      <c r="E374" s="1" t="s">
        <v>193</v>
      </c>
      <c r="F374" s="1" t="str">
        <f>VLOOKUP(Table8[[#This Row],[نام کارشناس دفتر فنی]],Table1[],3,0)</f>
        <v>رئیس  آزمایشگاه</v>
      </c>
      <c r="G374" s="1" t="s">
        <v>1147</v>
      </c>
      <c r="H374" s="1" t="str">
        <f>VLOOKUP(Table8[[#This Row],[نام شخص کارشناس نظارت]],Table1[],3,0)</f>
        <v>کارشناس مکانیک نظارت (1)</v>
      </c>
      <c r="I374" s="1">
        <f>COUNTIF(Table2[کد سیستم],Table8[[#This Row],[کد سیستم]])</f>
        <v>1</v>
      </c>
    </row>
    <row r="375" spans="1:9" x14ac:dyDescent="0.25">
      <c r="A375" s="1">
        <v>374</v>
      </c>
      <c r="B375" s="1" t="s">
        <v>2292</v>
      </c>
      <c r="C375" s="1" t="s">
        <v>2292</v>
      </c>
      <c r="D375" s="1" t="s">
        <v>3747</v>
      </c>
      <c r="E375" s="1" t="s">
        <v>193</v>
      </c>
      <c r="F375" s="1" t="str">
        <f>VLOOKUP(Table8[[#This Row],[نام کارشناس دفتر فنی]],Table1[],3,0)</f>
        <v>رئیس  آزمایشگاه</v>
      </c>
      <c r="G375" s="1" t="s">
        <v>1147</v>
      </c>
      <c r="H375" s="1" t="str">
        <f>VLOOKUP(Table8[[#This Row],[نام شخص کارشناس نظارت]],Table1[],3,0)</f>
        <v>کارشناس مکانیک نظارت (1)</v>
      </c>
      <c r="I375" s="1">
        <f>COUNTIF(Table2[کد سیستم],Table8[[#This Row],[کد سیستم]])</f>
        <v>1</v>
      </c>
    </row>
    <row r="376" spans="1:9" x14ac:dyDescent="0.25">
      <c r="A376" s="1">
        <v>375</v>
      </c>
      <c r="B376" s="1" t="s">
        <v>2294</v>
      </c>
      <c r="C376" s="1" t="s">
        <v>2294</v>
      </c>
      <c r="D376" s="1" t="s">
        <v>3747</v>
      </c>
      <c r="E376" s="1" t="s">
        <v>193</v>
      </c>
      <c r="F376" s="1" t="str">
        <f>VLOOKUP(Table8[[#This Row],[نام کارشناس دفتر فنی]],Table1[],3,0)</f>
        <v>رئیس  آزمایشگاه</v>
      </c>
      <c r="G376" s="1" t="s">
        <v>1147</v>
      </c>
      <c r="H376" s="1" t="str">
        <f>VLOOKUP(Table8[[#This Row],[نام شخص کارشناس نظارت]],Table1[],3,0)</f>
        <v>کارشناس مکانیک نظارت (1)</v>
      </c>
      <c r="I376" s="1">
        <f>COUNTIF(Table2[کد سیستم],Table8[[#This Row],[کد سیستم]])</f>
        <v>1</v>
      </c>
    </row>
    <row r="377" spans="1:9" x14ac:dyDescent="0.25">
      <c r="A377" s="1">
        <v>376</v>
      </c>
      <c r="B377" s="1" t="s">
        <v>2296</v>
      </c>
      <c r="C377" s="1" t="s">
        <v>2296</v>
      </c>
      <c r="D377" s="1" t="s">
        <v>3747</v>
      </c>
      <c r="E377" s="1" t="s">
        <v>193</v>
      </c>
      <c r="F377" s="1" t="str">
        <f>VLOOKUP(Table8[[#This Row],[نام کارشناس دفتر فنی]],Table1[],3,0)</f>
        <v>رئیس  آزمایشگاه</v>
      </c>
      <c r="G377" s="1" t="s">
        <v>1147</v>
      </c>
      <c r="H377" s="1" t="str">
        <f>VLOOKUP(Table8[[#This Row],[نام شخص کارشناس نظارت]],Table1[],3,0)</f>
        <v>کارشناس مکانیک نظارت (1)</v>
      </c>
      <c r="I377" s="1">
        <f>COUNTIF(Table2[کد سیستم],Table8[[#This Row],[کد سیستم]])</f>
        <v>1</v>
      </c>
    </row>
    <row r="378" spans="1:9" x14ac:dyDescent="0.25">
      <c r="A378" s="1">
        <v>377</v>
      </c>
      <c r="B378" s="1" t="s">
        <v>2298</v>
      </c>
      <c r="C378" s="1" t="s">
        <v>2298</v>
      </c>
      <c r="D378" s="1" t="s">
        <v>3747</v>
      </c>
      <c r="E378" s="1" t="s">
        <v>193</v>
      </c>
      <c r="F378" s="1" t="str">
        <f>VLOOKUP(Table8[[#This Row],[نام کارشناس دفتر فنی]],Table1[],3,0)</f>
        <v>رئیس  آزمایشگاه</v>
      </c>
      <c r="G378" s="1" t="s">
        <v>1147</v>
      </c>
      <c r="H378" s="1" t="str">
        <f>VLOOKUP(Table8[[#This Row],[نام شخص کارشناس نظارت]],Table1[],3,0)</f>
        <v>کارشناس مکانیک نظارت (1)</v>
      </c>
      <c r="I378" s="1">
        <f>COUNTIF(Table2[کد سیستم],Table8[[#This Row],[کد سیستم]])</f>
        <v>1</v>
      </c>
    </row>
    <row r="379" spans="1:9" x14ac:dyDescent="0.25">
      <c r="A379" s="1">
        <v>378</v>
      </c>
      <c r="B379" s="1" t="s">
        <v>2300</v>
      </c>
      <c r="C379" s="1" t="s">
        <v>2300</v>
      </c>
      <c r="D379" s="1" t="s">
        <v>3747</v>
      </c>
      <c r="E379" s="1" t="s">
        <v>193</v>
      </c>
      <c r="F379" s="1" t="str">
        <f>VLOOKUP(Table8[[#This Row],[نام کارشناس دفتر فنی]],Table1[],3,0)</f>
        <v>رئیس  آزمایشگاه</v>
      </c>
      <c r="G379" s="1" t="s">
        <v>1147</v>
      </c>
      <c r="H379" s="1" t="str">
        <f>VLOOKUP(Table8[[#This Row],[نام شخص کارشناس نظارت]],Table1[],3,0)</f>
        <v>کارشناس مکانیک نظارت (1)</v>
      </c>
      <c r="I379" s="1">
        <f>COUNTIF(Table2[کد سیستم],Table8[[#This Row],[کد سیستم]])</f>
        <v>1</v>
      </c>
    </row>
    <row r="380" spans="1:9" x14ac:dyDescent="0.25">
      <c r="A380" s="1">
        <v>379</v>
      </c>
      <c r="B380" s="1" t="s">
        <v>2302</v>
      </c>
      <c r="C380" s="1" t="s">
        <v>2302</v>
      </c>
      <c r="D380" s="1" t="s">
        <v>3747</v>
      </c>
      <c r="E380" s="1" t="s">
        <v>193</v>
      </c>
      <c r="F380" s="1" t="str">
        <f>VLOOKUP(Table8[[#This Row],[نام کارشناس دفتر فنی]],Table1[],3,0)</f>
        <v>رئیس  آزمایشگاه</v>
      </c>
      <c r="G380" s="1" t="s">
        <v>1147</v>
      </c>
      <c r="H380" s="1" t="str">
        <f>VLOOKUP(Table8[[#This Row],[نام شخص کارشناس نظارت]],Table1[],3,0)</f>
        <v>کارشناس مکانیک نظارت (1)</v>
      </c>
      <c r="I380" s="1">
        <f>COUNTIF(Table2[کد سیستم],Table8[[#This Row],[کد سیستم]])</f>
        <v>1</v>
      </c>
    </row>
    <row r="381" spans="1:9" x14ac:dyDescent="0.25">
      <c r="A381" s="1">
        <v>380</v>
      </c>
      <c r="B381" s="1" t="s">
        <v>2304</v>
      </c>
      <c r="C381" s="1" t="s">
        <v>2304</v>
      </c>
      <c r="D381" s="1" t="s">
        <v>3747</v>
      </c>
      <c r="E381" s="1" t="s">
        <v>193</v>
      </c>
      <c r="F381" s="1" t="str">
        <f>VLOOKUP(Table8[[#This Row],[نام کارشناس دفتر فنی]],Table1[],3,0)</f>
        <v>رئیس  آزمایشگاه</v>
      </c>
      <c r="G381" s="1" t="s">
        <v>1147</v>
      </c>
      <c r="H381" s="1" t="str">
        <f>VLOOKUP(Table8[[#This Row],[نام شخص کارشناس نظارت]],Table1[],3,0)</f>
        <v>کارشناس مکانیک نظارت (1)</v>
      </c>
      <c r="I381" s="1">
        <f>COUNTIF(Table2[کد سیستم],Table8[[#This Row],[کد سیستم]])</f>
        <v>1</v>
      </c>
    </row>
    <row r="382" spans="1:9" x14ac:dyDescent="0.25">
      <c r="A382" s="1">
        <v>381</v>
      </c>
      <c r="B382" s="1" t="s">
        <v>2306</v>
      </c>
      <c r="C382" s="1" t="s">
        <v>2306</v>
      </c>
      <c r="D382" s="1" t="s">
        <v>3747</v>
      </c>
      <c r="E382" s="1" t="s">
        <v>193</v>
      </c>
      <c r="F382" s="1" t="str">
        <f>VLOOKUP(Table8[[#This Row],[نام کارشناس دفتر فنی]],Table1[],3,0)</f>
        <v>رئیس  آزمایشگاه</v>
      </c>
      <c r="G382" s="1" t="s">
        <v>1147</v>
      </c>
      <c r="H382" s="1" t="str">
        <f>VLOOKUP(Table8[[#This Row],[نام شخص کارشناس نظارت]],Table1[],3,0)</f>
        <v>کارشناس مکانیک نظارت (1)</v>
      </c>
      <c r="I382" s="1">
        <f>COUNTIF(Table2[کد سیستم],Table8[[#This Row],[کد سیستم]])</f>
        <v>1</v>
      </c>
    </row>
    <row r="383" spans="1:9" x14ac:dyDescent="0.25">
      <c r="A383" s="1">
        <v>382</v>
      </c>
      <c r="B383" s="1" t="s">
        <v>2308</v>
      </c>
      <c r="C383" s="1" t="s">
        <v>2308</v>
      </c>
      <c r="D383" s="1" t="s">
        <v>3747</v>
      </c>
      <c r="E383" s="1" t="s">
        <v>193</v>
      </c>
      <c r="F383" s="1" t="str">
        <f>VLOOKUP(Table8[[#This Row],[نام کارشناس دفتر فنی]],Table1[],3,0)</f>
        <v>رئیس  آزمایشگاه</v>
      </c>
      <c r="G383" s="1" t="s">
        <v>1147</v>
      </c>
      <c r="H383" s="1" t="str">
        <f>VLOOKUP(Table8[[#This Row],[نام شخص کارشناس نظارت]],Table1[],3,0)</f>
        <v>کارشناس مکانیک نظارت (1)</v>
      </c>
      <c r="I383" s="1">
        <f>COUNTIF(Table2[کد سیستم],Table8[[#This Row],[کد سیستم]])</f>
        <v>1</v>
      </c>
    </row>
    <row r="384" spans="1:9" x14ac:dyDescent="0.25">
      <c r="A384" s="1">
        <v>383</v>
      </c>
      <c r="B384" s="1" t="s">
        <v>2310</v>
      </c>
      <c r="C384" s="1" t="s">
        <v>2310</v>
      </c>
      <c r="D384" s="1" t="s">
        <v>3747</v>
      </c>
      <c r="E384" s="1" t="s">
        <v>193</v>
      </c>
      <c r="F384" s="1" t="str">
        <f>VLOOKUP(Table8[[#This Row],[نام کارشناس دفتر فنی]],Table1[],3,0)</f>
        <v>رئیس  آزمایشگاه</v>
      </c>
      <c r="G384" s="1" t="s">
        <v>1147</v>
      </c>
      <c r="H384" s="1" t="str">
        <f>VLOOKUP(Table8[[#This Row],[نام شخص کارشناس نظارت]],Table1[],3,0)</f>
        <v>کارشناس مکانیک نظارت (1)</v>
      </c>
      <c r="I384" s="1">
        <f>COUNTIF(Table2[کد سیستم],Table8[[#This Row],[کد سیستم]])</f>
        <v>1</v>
      </c>
    </row>
    <row r="385" spans="1:9" x14ac:dyDescent="0.25">
      <c r="A385" s="1">
        <v>384</v>
      </c>
      <c r="B385" s="1" t="s">
        <v>2312</v>
      </c>
      <c r="C385" s="1" t="s">
        <v>2312</v>
      </c>
      <c r="D385" s="1" t="s">
        <v>3747</v>
      </c>
      <c r="E385" s="1" t="s">
        <v>193</v>
      </c>
      <c r="F385" s="1" t="str">
        <f>VLOOKUP(Table8[[#This Row],[نام کارشناس دفتر فنی]],Table1[],3,0)</f>
        <v>رئیس  آزمایشگاه</v>
      </c>
      <c r="G385" s="1" t="s">
        <v>1147</v>
      </c>
      <c r="H385" s="1" t="str">
        <f>VLOOKUP(Table8[[#This Row],[نام شخص کارشناس نظارت]],Table1[],3,0)</f>
        <v>کارشناس مکانیک نظارت (1)</v>
      </c>
      <c r="I385" s="1">
        <f>COUNTIF(Table2[کد سیستم],Table8[[#This Row],[کد سیستم]])</f>
        <v>1</v>
      </c>
    </row>
    <row r="386" spans="1:9" x14ac:dyDescent="0.25">
      <c r="A386" s="1">
        <v>385</v>
      </c>
      <c r="B386" s="1" t="s">
        <v>2314</v>
      </c>
      <c r="C386" s="1" t="s">
        <v>2314</v>
      </c>
      <c r="D386" s="1" t="s">
        <v>3747</v>
      </c>
      <c r="E386" s="1" t="s">
        <v>193</v>
      </c>
      <c r="F386" s="1" t="str">
        <f>VLOOKUP(Table8[[#This Row],[نام کارشناس دفتر فنی]],Table1[],3,0)</f>
        <v>رئیس  آزمایشگاه</v>
      </c>
      <c r="G386" s="1" t="s">
        <v>1147</v>
      </c>
      <c r="H386" s="1" t="str">
        <f>VLOOKUP(Table8[[#This Row],[نام شخص کارشناس نظارت]],Table1[],3,0)</f>
        <v>کارشناس مکانیک نظارت (1)</v>
      </c>
      <c r="I386" s="1">
        <f>COUNTIF(Table2[کد سیستم],Table8[[#This Row],[کد سیستم]])</f>
        <v>1</v>
      </c>
    </row>
    <row r="387" spans="1:9" x14ac:dyDescent="0.25">
      <c r="A387" s="1">
        <v>386</v>
      </c>
      <c r="B387" s="1" t="s">
        <v>2316</v>
      </c>
      <c r="C387" s="1" t="s">
        <v>2316</v>
      </c>
      <c r="D387" s="1" t="s">
        <v>3747</v>
      </c>
      <c r="E387" s="1" t="s">
        <v>193</v>
      </c>
      <c r="F387" s="1" t="str">
        <f>VLOOKUP(Table8[[#This Row],[نام کارشناس دفتر فنی]],Table1[],3,0)</f>
        <v>رئیس  آزمایشگاه</v>
      </c>
      <c r="G387" s="1" t="s">
        <v>1147</v>
      </c>
      <c r="H387" s="1" t="str">
        <f>VLOOKUP(Table8[[#This Row],[نام شخص کارشناس نظارت]],Table1[],3,0)</f>
        <v>کارشناس مکانیک نظارت (1)</v>
      </c>
      <c r="I387" s="1">
        <f>COUNTIF(Table2[کد سیستم],Table8[[#This Row],[کد سیستم]])</f>
        <v>1</v>
      </c>
    </row>
    <row r="388" spans="1:9" x14ac:dyDescent="0.25">
      <c r="A388" s="1">
        <v>387</v>
      </c>
      <c r="B388" s="1" t="s">
        <v>2318</v>
      </c>
      <c r="C388" s="1" t="s">
        <v>2318</v>
      </c>
      <c r="D388" s="1" t="s">
        <v>3747</v>
      </c>
      <c r="E388" s="1" t="s">
        <v>193</v>
      </c>
      <c r="F388" s="1" t="str">
        <f>VLOOKUP(Table8[[#This Row],[نام کارشناس دفتر فنی]],Table1[],3,0)</f>
        <v>رئیس  آزمایشگاه</v>
      </c>
      <c r="G388" s="1" t="s">
        <v>1147</v>
      </c>
      <c r="H388" s="1" t="str">
        <f>VLOOKUP(Table8[[#This Row],[نام شخص کارشناس نظارت]],Table1[],3,0)</f>
        <v>کارشناس مکانیک نظارت (1)</v>
      </c>
      <c r="I388" s="1">
        <f>COUNTIF(Table2[کد سیستم],Table8[[#This Row],[کد سیستم]])</f>
        <v>1</v>
      </c>
    </row>
    <row r="389" spans="1:9" x14ac:dyDescent="0.25">
      <c r="A389" s="1">
        <v>388</v>
      </c>
      <c r="B389" s="1" t="s">
        <v>2320</v>
      </c>
      <c r="C389" s="1" t="s">
        <v>2320</v>
      </c>
      <c r="D389" s="1" t="s">
        <v>3747</v>
      </c>
      <c r="E389" s="1" t="s">
        <v>193</v>
      </c>
      <c r="F389" s="1" t="str">
        <f>VLOOKUP(Table8[[#This Row],[نام کارشناس دفتر فنی]],Table1[],3,0)</f>
        <v>رئیس  آزمایشگاه</v>
      </c>
      <c r="G389" s="1" t="s">
        <v>1147</v>
      </c>
      <c r="H389" s="1" t="str">
        <f>VLOOKUP(Table8[[#This Row],[نام شخص کارشناس نظارت]],Table1[],3,0)</f>
        <v>کارشناس مکانیک نظارت (1)</v>
      </c>
      <c r="I389" s="1">
        <f>COUNTIF(Table2[کد سیستم],Table8[[#This Row],[کد سیستم]])</f>
        <v>1</v>
      </c>
    </row>
    <row r="390" spans="1:9" x14ac:dyDescent="0.25">
      <c r="A390" s="1">
        <v>389</v>
      </c>
      <c r="B390" s="1" t="s">
        <v>2322</v>
      </c>
      <c r="C390" s="1" t="s">
        <v>2322</v>
      </c>
      <c r="D390" s="1" t="s">
        <v>3747</v>
      </c>
      <c r="E390" s="1" t="s">
        <v>193</v>
      </c>
      <c r="F390" s="1" t="str">
        <f>VLOOKUP(Table8[[#This Row],[نام کارشناس دفتر فنی]],Table1[],3,0)</f>
        <v>رئیس  آزمایشگاه</v>
      </c>
      <c r="G390" s="1" t="s">
        <v>1147</v>
      </c>
      <c r="H390" s="1" t="str">
        <f>VLOOKUP(Table8[[#This Row],[نام شخص کارشناس نظارت]],Table1[],3,0)</f>
        <v>کارشناس مکانیک نظارت (1)</v>
      </c>
      <c r="I390" s="1">
        <f>COUNTIF(Table2[کد سیستم],Table8[[#This Row],[کد سیستم]])</f>
        <v>1</v>
      </c>
    </row>
    <row r="391" spans="1:9" x14ac:dyDescent="0.25">
      <c r="A391" s="1">
        <v>390</v>
      </c>
      <c r="B391" s="1" t="s">
        <v>2324</v>
      </c>
      <c r="C391" s="1" t="s">
        <v>2324</v>
      </c>
      <c r="D391" s="1" t="s">
        <v>3747</v>
      </c>
      <c r="E391" s="1" t="s">
        <v>193</v>
      </c>
      <c r="F391" s="1" t="str">
        <f>VLOOKUP(Table8[[#This Row],[نام کارشناس دفتر فنی]],Table1[],3,0)</f>
        <v>رئیس  آزمایشگاه</v>
      </c>
      <c r="G391" s="1" t="s">
        <v>1147</v>
      </c>
      <c r="H391" s="1" t="str">
        <f>VLOOKUP(Table8[[#This Row],[نام شخص کارشناس نظارت]],Table1[],3,0)</f>
        <v>کارشناس مکانیک نظارت (1)</v>
      </c>
      <c r="I391" s="1">
        <f>COUNTIF(Table2[کد سیستم],Table8[[#This Row],[کد سیستم]])</f>
        <v>1</v>
      </c>
    </row>
    <row r="392" spans="1:9" x14ac:dyDescent="0.25">
      <c r="A392" s="1">
        <v>391</v>
      </c>
      <c r="B392" s="1" t="s">
        <v>2326</v>
      </c>
      <c r="C392" s="1" t="s">
        <v>2326</v>
      </c>
      <c r="D392" s="1" t="s">
        <v>3747</v>
      </c>
      <c r="E392" s="1" t="s">
        <v>193</v>
      </c>
      <c r="F392" s="1" t="str">
        <f>VLOOKUP(Table8[[#This Row],[نام کارشناس دفتر فنی]],Table1[],3,0)</f>
        <v>رئیس  آزمایشگاه</v>
      </c>
      <c r="G392" s="1" t="s">
        <v>1147</v>
      </c>
      <c r="H392" s="1" t="str">
        <f>VLOOKUP(Table8[[#This Row],[نام شخص کارشناس نظارت]],Table1[],3,0)</f>
        <v>کارشناس مکانیک نظارت (1)</v>
      </c>
      <c r="I392" s="1">
        <f>COUNTIF(Table2[کد سیستم],Table8[[#This Row],[کد سیستم]])</f>
        <v>1</v>
      </c>
    </row>
    <row r="393" spans="1:9" x14ac:dyDescent="0.25">
      <c r="A393" s="1">
        <v>392</v>
      </c>
      <c r="B393" s="1" t="s">
        <v>2328</v>
      </c>
      <c r="C393" s="1" t="s">
        <v>2328</v>
      </c>
      <c r="D393" s="1" t="s">
        <v>3747</v>
      </c>
      <c r="E393" s="1" t="s">
        <v>193</v>
      </c>
      <c r="F393" s="1" t="str">
        <f>VLOOKUP(Table8[[#This Row],[نام کارشناس دفتر فنی]],Table1[],3,0)</f>
        <v>رئیس  آزمایشگاه</v>
      </c>
      <c r="G393" s="1" t="s">
        <v>1147</v>
      </c>
      <c r="H393" s="1" t="str">
        <f>VLOOKUP(Table8[[#This Row],[نام شخص کارشناس نظارت]],Table1[],3,0)</f>
        <v>کارشناس مکانیک نظارت (1)</v>
      </c>
      <c r="I393" s="1">
        <f>COUNTIF(Table2[کد سیستم],Table8[[#This Row],[کد سیستم]])</f>
        <v>1</v>
      </c>
    </row>
    <row r="394" spans="1:9" x14ac:dyDescent="0.25">
      <c r="A394" s="1">
        <v>393</v>
      </c>
      <c r="B394" s="1" t="s">
        <v>2330</v>
      </c>
      <c r="C394" s="1" t="s">
        <v>2330</v>
      </c>
      <c r="D394" s="1" t="s">
        <v>3747</v>
      </c>
      <c r="E394" s="1" t="s">
        <v>193</v>
      </c>
      <c r="F394" s="1" t="str">
        <f>VLOOKUP(Table8[[#This Row],[نام کارشناس دفتر فنی]],Table1[],3,0)</f>
        <v>رئیس  آزمایشگاه</v>
      </c>
      <c r="G394" s="1" t="s">
        <v>1147</v>
      </c>
      <c r="H394" s="1" t="str">
        <f>VLOOKUP(Table8[[#This Row],[نام شخص کارشناس نظارت]],Table1[],3,0)</f>
        <v>کارشناس مکانیک نظارت (1)</v>
      </c>
      <c r="I394" s="1">
        <f>COUNTIF(Table2[کد سیستم],Table8[[#This Row],[کد سیستم]])</f>
        <v>1</v>
      </c>
    </row>
    <row r="395" spans="1:9" x14ac:dyDescent="0.25">
      <c r="A395" s="1">
        <v>394</v>
      </c>
      <c r="B395" s="1" t="s">
        <v>2332</v>
      </c>
      <c r="C395" s="1" t="s">
        <v>2332</v>
      </c>
      <c r="D395" s="1" t="s">
        <v>3747</v>
      </c>
      <c r="E395" s="1" t="s">
        <v>193</v>
      </c>
      <c r="F395" s="1" t="str">
        <f>VLOOKUP(Table8[[#This Row],[نام کارشناس دفتر فنی]],Table1[],3,0)</f>
        <v>رئیس  آزمایشگاه</v>
      </c>
      <c r="G395" s="1" t="s">
        <v>1147</v>
      </c>
      <c r="H395" s="1" t="str">
        <f>VLOOKUP(Table8[[#This Row],[نام شخص کارشناس نظارت]],Table1[],3,0)</f>
        <v>کارشناس مکانیک نظارت (1)</v>
      </c>
      <c r="I395" s="1">
        <f>COUNTIF(Table2[کد سیستم],Table8[[#This Row],[کد سیستم]])</f>
        <v>1</v>
      </c>
    </row>
    <row r="396" spans="1:9" x14ac:dyDescent="0.25">
      <c r="A396" s="1">
        <v>395</v>
      </c>
      <c r="B396" s="1" t="s">
        <v>2334</v>
      </c>
      <c r="C396" s="1" t="s">
        <v>2334</v>
      </c>
      <c r="D396" s="1" t="s">
        <v>3747</v>
      </c>
      <c r="E396" s="1" t="s">
        <v>193</v>
      </c>
      <c r="F396" s="1" t="str">
        <f>VLOOKUP(Table8[[#This Row],[نام کارشناس دفتر فنی]],Table1[],3,0)</f>
        <v>رئیس  آزمایشگاه</v>
      </c>
      <c r="G396" s="1" t="s">
        <v>1147</v>
      </c>
      <c r="H396" s="1" t="str">
        <f>VLOOKUP(Table8[[#This Row],[نام شخص کارشناس نظارت]],Table1[],3,0)</f>
        <v>کارشناس مکانیک نظارت (1)</v>
      </c>
      <c r="I396" s="1">
        <f>COUNTIF(Table2[کد سیستم],Table8[[#This Row],[کد سیستم]])</f>
        <v>1</v>
      </c>
    </row>
    <row r="397" spans="1:9" x14ac:dyDescent="0.25">
      <c r="A397" s="1">
        <v>396</v>
      </c>
      <c r="B397" s="1" t="s">
        <v>2336</v>
      </c>
      <c r="C397" s="1" t="s">
        <v>2336</v>
      </c>
      <c r="D397" s="1" t="s">
        <v>3747</v>
      </c>
      <c r="E397" s="1" t="s">
        <v>193</v>
      </c>
      <c r="F397" s="1" t="str">
        <f>VLOOKUP(Table8[[#This Row],[نام کارشناس دفتر فنی]],Table1[],3,0)</f>
        <v>رئیس  آزمایشگاه</v>
      </c>
      <c r="G397" s="1" t="s">
        <v>1147</v>
      </c>
      <c r="H397" s="1" t="str">
        <f>VLOOKUP(Table8[[#This Row],[نام شخص کارشناس نظارت]],Table1[],3,0)</f>
        <v>کارشناس مکانیک نظارت (1)</v>
      </c>
      <c r="I397" s="1">
        <f>COUNTIF(Table2[کد سیستم],Table8[[#This Row],[کد سیستم]])</f>
        <v>1</v>
      </c>
    </row>
    <row r="398" spans="1:9" x14ac:dyDescent="0.25">
      <c r="A398" s="1">
        <v>397</v>
      </c>
      <c r="B398" s="1" t="s">
        <v>2338</v>
      </c>
      <c r="C398" s="1" t="s">
        <v>2338</v>
      </c>
      <c r="D398" s="1" t="s">
        <v>3747</v>
      </c>
      <c r="E398" s="1" t="s">
        <v>193</v>
      </c>
      <c r="F398" s="1" t="str">
        <f>VLOOKUP(Table8[[#This Row],[نام کارشناس دفتر فنی]],Table1[],3,0)</f>
        <v>رئیس  آزمایشگاه</v>
      </c>
      <c r="G398" s="1" t="s">
        <v>1147</v>
      </c>
      <c r="H398" s="1" t="str">
        <f>VLOOKUP(Table8[[#This Row],[نام شخص کارشناس نظارت]],Table1[],3,0)</f>
        <v>کارشناس مکانیک نظارت (1)</v>
      </c>
      <c r="I398" s="1">
        <f>COUNTIF(Table2[کد سیستم],Table8[[#This Row],[کد سیستم]])</f>
        <v>1</v>
      </c>
    </row>
    <row r="399" spans="1:9" x14ac:dyDescent="0.25">
      <c r="A399" s="1">
        <v>398</v>
      </c>
      <c r="B399" s="1" t="s">
        <v>2340</v>
      </c>
      <c r="C399" s="1" t="s">
        <v>2340</v>
      </c>
      <c r="D399" s="1" t="s">
        <v>3747</v>
      </c>
      <c r="E399" s="1" t="s">
        <v>193</v>
      </c>
      <c r="F399" s="1" t="str">
        <f>VLOOKUP(Table8[[#This Row],[نام کارشناس دفتر فنی]],Table1[],3,0)</f>
        <v>رئیس  آزمایشگاه</v>
      </c>
      <c r="G399" s="1" t="s">
        <v>1147</v>
      </c>
      <c r="H399" s="1" t="str">
        <f>VLOOKUP(Table8[[#This Row],[نام شخص کارشناس نظارت]],Table1[],3,0)</f>
        <v>کارشناس مکانیک نظارت (1)</v>
      </c>
      <c r="I399" s="1">
        <f>COUNTIF(Table2[کد سیستم],Table8[[#This Row],[کد سیستم]])</f>
        <v>1</v>
      </c>
    </row>
    <row r="400" spans="1:9" x14ac:dyDescent="0.25">
      <c r="A400" s="1">
        <v>399</v>
      </c>
      <c r="B400" s="1" t="s">
        <v>2342</v>
      </c>
      <c r="C400" s="1" t="s">
        <v>2342</v>
      </c>
      <c r="D400" s="1" t="s">
        <v>3747</v>
      </c>
      <c r="E400" s="1" t="s">
        <v>193</v>
      </c>
      <c r="F400" s="1" t="str">
        <f>VLOOKUP(Table8[[#This Row],[نام کارشناس دفتر فنی]],Table1[],3,0)</f>
        <v>رئیس  آزمایشگاه</v>
      </c>
      <c r="G400" s="1" t="s">
        <v>1147</v>
      </c>
      <c r="H400" s="1" t="str">
        <f>VLOOKUP(Table8[[#This Row],[نام شخص کارشناس نظارت]],Table1[],3,0)</f>
        <v>کارشناس مکانیک نظارت (1)</v>
      </c>
      <c r="I400" s="1">
        <f>COUNTIF(Table2[کد سیستم],Table8[[#This Row],[کد سیستم]])</f>
        <v>1</v>
      </c>
    </row>
    <row r="401" spans="1:9" x14ac:dyDescent="0.25">
      <c r="A401" s="1">
        <v>400</v>
      </c>
      <c r="B401" s="1" t="s">
        <v>2344</v>
      </c>
      <c r="C401" s="1" t="s">
        <v>2344</v>
      </c>
      <c r="D401" s="1" t="s">
        <v>3747</v>
      </c>
      <c r="E401" s="1" t="s">
        <v>193</v>
      </c>
      <c r="F401" s="1" t="str">
        <f>VLOOKUP(Table8[[#This Row],[نام کارشناس دفتر فنی]],Table1[],3,0)</f>
        <v>رئیس  آزمایشگاه</v>
      </c>
      <c r="G401" s="1" t="s">
        <v>1147</v>
      </c>
      <c r="H401" s="1" t="str">
        <f>VLOOKUP(Table8[[#This Row],[نام شخص کارشناس نظارت]],Table1[],3,0)</f>
        <v>کارشناس مکانیک نظارت (1)</v>
      </c>
      <c r="I401" s="1">
        <f>COUNTIF(Table2[کد سیستم],Table8[[#This Row],[کد سیستم]])</f>
        <v>1</v>
      </c>
    </row>
    <row r="402" spans="1:9" x14ac:dyDescent="0.25">
      <c r="A402" s="1">
        <v>401</v>
      </c>
      <c r="B402" s="1" t="s">
        <v>2346</v>
      </c>
      <c r="C402" s="1" t="s">
        <v>2346</v>
      </c>
      <c r="D402" s="1" t="s">
        <v>3747</v>
      </c>
      <c r="E402" s="1" t="s">
        <v>193</v>
      </c>
      <c r="F402" s="1" t="str">
        <f>VLOOKUP(Table8[[#This Row],[نام کارشناس دفتر فنی]],Table1[],3,0)</f>
        <v>رئیس  آزمایشگاه</v>
      </c>
      <c r="G402" s="1" t="s">
        <v>1147</v>
      </c>
      <c r="H402" s="1" t="str">
        <f>VLOOKUP(Table8[[#This Row],[نام شخص کارشناس نظارت]],Table1[],3,0)</f>
        <v>کارشناس مکانیک نظارت (1)</v>
      </c>
      <c r="I402" s="1">
        <f>COUNTIF(Table2[کد سیستم],Table8[[#This Row],[کد سیستم]])</f>
        <v>1</v>
      </c>
    </row>
    <row r="403" spans="1:9" x14ac:dyDescent="0.25">
      <c r="A403" s="1">
        <v>402</v>
      </c>
      <c r="B403" s="1" t="s">
        <v>2348</v>
      </c>
      <c r="C403" s="1" t="s">
        <v>2348</v>
      </c>
      <c r="D403" s="1" t="s">
        <v>3747</v>
      </c>
      <c r="E403" s="1" t="s">
        <v>193</v>
      </c>
      <c r="F403" s="1" t="str">
        <f>VLOOKUP(Table8[[#This Row],[نام کارشناس دفتر فنی]],Table1[],3,0)</f>
        <v>رئیس  آزمایشگاه</v>
      </c>
      <c r="G403" s="1" t="s">
        <v>1147</v>
      </c>
      <c r="H403" s="1" t="str">
        <f>VLOOKUP(Table8[[#This Row],[نام شخص کارشناس نظارت]],Table1[],3,0)</f>
        <v>کارشناس مکانیک نظارت (1)</v>
      </c>
      <c r="I403" s="1">
        <f>COUNTIF(Table2[کد سیستم],Table8[[#This Row],[کد سیستم]])</f>
        <v>1</v>
      </c>
    </row>
    <row r="404" spans="1:9" x14ac:dyDescent="0.25">
      <c r="A404" s="1">
        <v>403</v>
      </c>
      <c r="B404" s="1" t="s">
        <v>2350</v>
      </c>
      <c r="C404" s="1" t="s">
        <v>2350</v>
      </c>
      <c r="D404" s="1" t="s">
        <v>3747</v>
      </c>
      <c r="E404" s="1" t="s">
        <v>193</v>
      </c>
      <c r="F404" s="1" t="str">
        <f>VLOOKUP(Table8[[#This Row],[نام کارشناس دفتر فنی]],Table1[],3,0)</f>
        <v>رئیس  آزمایشگاه</v>
      </c>
      <c r="G404" s="1" t="s">
        <v>1147</v>
      </c>
      <c r="H404" s="1" t="str">
        <f>VLOOKUP(Table8[[#This Row],[نام شخص کارشناس نظارت]],Table1[],3,0)</f>
        <v>کارشناس مکانیک نظارت (1)</v>
      </c>
      <c r="I404" s="1">
        <f>COUNTIF(Table2[کد سیستم],Table8[[#This Row],[کد سیستم]])</f>
        <v>1</v>
      </c>
    </row>
    <row r="405" spans="1:9" x14ac:dyDescent="0.25">
      <c r="A405" s="1">
        <v>404</v>
      </c>
      <c r="B405" s="1" t="s">
        <v>2352</v>
      </c>
      <c r="C405" s="1" t="s">
        <v>2352</v>
      </c>
      <c r="D405" s="1" t="s">
        <v>3747</v>
      </c>
      <c r="E405" s="1" t="s">
        <v>193</v>
      </c>
      <c r="F405" s="1" t="str">
        <f>VLOOKUP(Table8[[#This Row],[نام کارشناس دفتر فنی]],Table1[],3,0)</f>
        <v>رئیس  آزمایشگاه</v>
      </c>
      <c r="G405" s="1" t="s">
        <v>1147</v>
      </c>
      <c r="H405" s="1" t="str">
        <f>VLOOKUP(Table8[[#This Row],[نام شخص کارشناس نظارت]],Table1[],3,0)</f>
        <v>کارشناس مکانیک نظارت (1)</v>
      </c>
      <c r="I405" s="1">
        <f>COUNTIF(Table2[کد سیستم],Table8[[#This Row],[کد سیستم]])</f>
        <v>1</v>
      </c>
    </row>
    <row r="406" spans="1:9" x14ac:dyDescent="0.25">
      <c r="A406" s="1">
        <v>405</v>
      </c>
      <c r="B406" s="1" t="s">
        <v>2354</v>
      </c>
      <c r="C406" s="1" t="s">
        <v>2354</v>
      </c>
      <c r="D406" s="1" t="s">
        <v>3747</v>
      </c>
      <c r="E406" s="1" t="s">
        <v>193</v>
      </c>
      <c r="F406" s="1" t="str">
        <f>VLOOKUP(Table8[[#This Row],[نام کارشناس دفتر فنی]],Table1[],3,0)</f>
        <v>رئیس  آزمایشگاه</v>
      </c>
      <c r="G406" s="1" t="s">
        <v>1147</v>
      </c>
      <c r="H406" s="1" t="str">
        <f>VLOOKUP(Table8[[#This Row],[نام شخص کارشناس نظارت]],Table1[],3,0)</f>
        <v>کارشناس مکانیک نظارت (1)</v>
      </c>
      <c r="I406" s="1">
        <f>COUNTIF(Table2[کد سیستم],Table8[[#This Row],[کد سیستم]])</f>
        <v>1</v>
      </c>
    </row>
    <row r="407" spans="1:9" x14ac:dyDescent="0.25">
      <c r="A407" s="1">
        <v>406</v>
      </c>
      <c r="B407" s="1" t="s">
        <v>2356</v>
      </c>
      <c r="C407" s="1" t="s">
        <v>2356</v>
      </c>
      <c r="D407" s="1" t="s">
        <v>3747</v>
      </c>
      <c r="E407" s="1" t="s">
        <v>193</v>
      </c>
      <c r="F407" s="1" t="str">
        <f>VLOOKUP(Table8[[#This Row],[نام کارشناس دفتر فنی]],Table1[],3,0)</f>
        <v>رئیس  آزمایشگاه</v>
      </c>
      <c r="G407" s="1" t="s">
        <v>1147</v>
      </c>
      <c r="H407" s="1" t="str">
        <f>VLOOKUP(Table8[[#This Row],[نام شخص کارشناس نظارت]],Table1[],3,0)</f>
        <v>کارشناس مکانیک نظارت (1)</v>
      </c>
      <c r="I407" s="1">
        <f>COUNTIF(Table2[کد سیستم],Table8[[#This Row],[کد سیستم]])</f>
        <v>1</v>
      </c>
    </row>
    <row r="408" spans="1:9" x14ac:dyDescent="0.25">
      <c r="A408" s="1">
        <v>407</v>
      </c>
      <c r="B408" s="1" t="s">
        <v>2358</v>
      </c>
      <c r="C408" s="1" t="s">
        <v>2358</v>
      </c>
      <c r="D408" s="1" t="s">
        <v>3747</v>
      </c>
      <c r="E408" s="1" t="s">
        <v>193</v>
      </c>
      <c r="F408" s="1" t="str">
        <f>VLOOKUP(Table8[[#This Row],[نام کارشناس دفتر فنی]],Table1[],3,0)</f>
        <v>رئیس  آزمایشگاه</v>
      </c>
      <c r="G408" s="1" t="s">
        <v>1147</v>
      </c>
      <c r="H408" s="1" t="str">
        <f>VLOOKUP(Table8[[#This Row],[نام شخص کارشناس نظارت]],Table1[],3,0)</f>
        <v>کارشناس مکانیک نظارت (1)</v>
      </c>
      <c r="I408" s="1">
        <f>COUNTIF(Table2[کد سیستم],Table8[[#This Row],[کد سیستم]])</f>
        <v>1</v>
      </c>
    </row>
    <row r="409" spans="1:9" x14ac:dyDescent="0.25">
      <c r="A409" s="1">
        <v>408</v>
      </c>
      <c r="B409" s="1" t="s">
        <v>2360</v>
      </c>
      <c r="C409" s="1" t="s">
        <v>2360</v>
      </c>
      <c r="D409" s="1" t="s">
        <v>3747</v>
      </c>
      <c r="E409" s="1" t="s">
        <v>193</v>
      </c>
      <c r="F409" s="1" t="str">
        <f>VLOOKUP(Table8[[#This Row],[نام کارشناس دفتر فنی]],Table1[],3,0)</f>
        <v>رئیس  آزمایشگاه</v>
      </c>
      <c r="G409" s="1" t="s">
        <v>1147</v>
      </c>
      <c r="H409" s="1" t="str">
        <f>VLOOKUP(Table8[[#This Row],[نام شخص کارشناس نظارت]],Table1[],3,0)</f>
        <v>کارشناس مکانیک نظارت (1)</v>
      </c>
      <c r="I409" s="1">
        <f>COUNTIF(Table2[کد سیستم],Table8[[#This Row],[کد سیستم]])</f>
        <v>1</v>
      </c>
    </row>
    <row r="410" spans="1:9" x14ac:dyDescent="0.25">
      <c r="A410" s="1">
        <v>409</v>
      </c>
      <c r="B410" s="1" t="s">
        <v>2362</v>
      </c>
      <c r="C410" s="1" t="s">
        <v>2362</v>
      </c>
      <c r="D410" s="1" t="s">
        <v>3747</v>
      </c>
      <c r="E410" s="1" t="s">
        <v>193</v>
      </c>
      <c r="F410" s="1" t="str">
        <f>VLOOKUP(Table8[[#This Row],[نام کارشناس دفتر فنی]],Table1[],3,0)</f>
        <v>رئیس  آزمایشگاه</v>
      </c>
      <c r="G410" s="1" t="s">
        <v>1147</v>
      </c>
      <c r="H410" s="1" t="str">
        <f>VLOOKUP(Table8[[#This Row],[نام شخص کارشناس نظارت]],Table1[],3,0)</f>
        <v>کارشناس مکانیک نظارت (1)</v>
      </c>
      <c r="I410" s="1">
        <f>COUNTIF(Table2[کد سیستم],Table8[[#This Row],[کد سیستم]])</f>
        <v>1</v>
      </c>
    </row>
    <row r="411" spans="1:9" x14ac:dyDescent="0.25">
      <c r="A411" s="1">
        <v>410</v>
      </c>
      <c r="B411" s="1" t="s">
        <v>2364</v>
      </c>
      <c r="C411" s="1" t="s">
        <v>2364</v>
      </c>
      <c r="D411" s="1" t="s">
        <v>3747</v>
      </c>
      <c r="E411" s="1" t="s">
        <v>193</v>
      </c>
      <c r="F411" s="1" t="str">
        <f>VLOOKUP(Table8[[#This Row],[نام کارشناس دفتر فنی]],Table1[],3,0)</f>
        <v>رئیس  آزمایشگاه</v>
      </c>
      <c r="G411" s="1" t="s">
        <v>1147</v>
      </c>
      <c r="H411" s="1" t="str">
        <f>VLOOKUP(Table8[[#This Row],[نام شخص کارشناس نظارت]],Table1[],3,0)</f>
        <v>کارشناس مکانیک نظارت (1)</v>
      </c>
      <c r="I411" s="1">
        <f>COUNTIF(Table2[کد سیستم],Table8[[#This Row],[کد سیستم]])</f>
        <v>1</v>
      </c>
    </row>
    <row r="412" spans="1:9" x14ac:dyDescent="0.25">
      <c r="A412" s="1">
        <v>411</v>
      </c>
      <c r="B412" s="1" t="s">
        <v>2366</v>
      </c>
      <c r="C412" s="1" t="s">
        <v>2366</v>
      </c>
      <c r="D412" s="1" t="s">
        <v>3747</v>
      </c>
      <c r="E412" s="1" t="s">
        <v>193</v>
      </c>
      <c r="F412" s="1" t="str">
        <f>VLOOKUP(Table8[[#This Row],[نام کارشناس دفتر فنی]],Table1[],3,0)</f>
        <v>رئیس  آزمایشگاه</v>
      </c>
      <c r="G412" s="1" t="s">
        <v>1147</v>
      </c>
      <c r="H412" s="1" t="str">
        <f>VLOOKUP(Table8[[#This Row],[نام شخص کارشناس نظارت]],Table1[],3,0)</f>
        <v>کارشناس مکانیک نظارت (1)</v>
      </c>
      <c r="I412" s="1">
        <f>COUNTIF(Table2[کد سیستم],Table8[[#This Row],[کد سیستم]])</f>
        <v>1</v>
      </c>
    </row>
    <row r="413" spans="1:9" x14ac:dyDescent="0.25">
      <c r="A413" s="1">
        <v>412</v>
      </c>
      <c r="B413" s="1" t="s">
        <v>2368</v>
      </c>
      <c r="C413" s="1" t="s">
        <v>2368</v>
      </c>
      <c r="D413" s="1" t="s">
        <v>3747</v>
      </c>
      <c r="E413" s="1" t="s">
        <v>193</v>
      </c>
      <c r="F413" s="1" t="str">
        <f>VLOOKUP(Table8[[#This Row],[نام کارشناس دفتر فنی]],Table1[],3,0)</f>
        <v>رئیس  آزمایشگاه</v>
      </c>
      <c r="G413" s="1" t="s">
        <v>1147</v>
      </c>
      <c r="H413" s="1" t="str">
        <f>VLOOKUP(Table8[[#This Row],[نام شخص کارشناس نظارت]],Table1[],3,0)</f>
        <v>کارشناس مکانیک نظارت (1)</v>
      </c>
      <c r="I413" s="1">
        <f>COUNTIF(Table2[کد سیستم],Table8[[#This Row],[کد سیستم]])</f>
        <v>1</v>
      </c>
    </row>
    <row r="414" spans="1:9" x14ac:dyDescent="0.25">
      <c r="A414" s="1">
        <v>413</v>
      </c>
      <c r="B414" s="1" t="s">
        <v>2370</v>
      </c>
      <c r="C414" s="1" t="s">
        <v>2370</v>
      </c>
      <c r="D414" s="1" t="s">
        <v>3747</v>
      </c>
      <c r="E414" s="1" t="s">
        <v>193</v>
      </c>
      <c r="F414" s="1" t="str">
        <f>VLOOKUP(Table8[[#This Row],[نام کارشناس دفتر فنی]],Table1[],3,0)</f>
        <v>رئیس  آزمایشگاه</v>
      </c>
      <c r="G414" s="1" t="s">
        <v>1147</v>
      </c>
      <c r="H414" s="1" t="str">
        <f>VLOOKUP(Table8[[#This Row],[نام شخص کارشناس نظارت]],Table1[],3,0)</f>
        <v>کارشناس مکانیک نظارت (1)</v>
      </c>
      <c r="I414" s="1">
        <f>COUNTIF(Table2[کد سیستم],Table8[[#This Row],[کد سیستم]])</f>
        <v>1</v>
      </c>
    </row>
    <row r="415" spans="1:9" x14ac:dyDescent="0.25">
      <c r="A415" s="1">
        <v>414</v>
      </c>
      <c r="B415" s="1" t="s">
        <v>2372</v>
      </c>
      <c r="C415" s="1" t="s">
        <v>2372</v>
      </c>
      <c r="D415" s="1" t="s">
        <v>3747</v>
      </c>
      <c r="E415" s="1" t="s">
        <v>193</v>
      </c>
      <c r="F415" s="1" t="str">
        <f>VLOOKUP(Table8[[#This Row],[نام کارشناس دفتر فنی]],Table1[],3,0)</f>
        <v>رئیس  آزمایشگاه</v>
      </c>
      <c r="G415" s="1" t="s">
        <v>1147</v>
      </c>
      <c r="H415" s="1" t="str">
        <f>VLOOKUP(Table8[[#This Row],[نام شخص کارشناس نظارت]],Table1[],3,0)</f>
        <v>کارشناس مکانیک نظارت (1)</v>
      </c>
      <c r="I415" s="1">
        <f>COUNTIF(Table2[کد سیستم],Table8[[#This Row],[کد سیستم]])</f>
        <v>1</v>
      </c>
    </row>
    <row r="416" spans="1:9" x14ac:dyDescent="0.25">
      <c r="A416" s="1">
        <v>415</v>
      </c>
      <c r="B416" s="1" t="s">
        <v>2374</v>
      </c>
      <c r="C416" s="1" t="s">
        <v>2374</v>
      </c>
      <c r="D416" s="1" t="s">
        <v>3747</v>
      </c>
      <c r="E416" s="1" t="s">
        <v>193</v>
      </c>
      <c r="F416" s="1" t="str">
        <f>VLOOKUP(Table8[[#This Row],[نام کارشناس دفتر فنی]],Table1[],3,0)</f>
        <v>رئیس  آزمایشگاه</v>
      </c>
      <c r="G416" s="1" t="s">
        <v>1147</v>
      </c>
      <c r="H416" s="1" t="str">
        <f>VLOOKUP(Table8[[#This Row],[نام شخص کارشناس نظارت]],Table1[],3,0)</f>
        <v>کارشناس مکانیک نظارت (1)</v>
      </c>
      <c r="I416" s="1">
        <f>COUNTIF(Table2[کد سیستم],Table8[[#This Row],[کد سیستم]])</f>
        <v>1</v>
      </c>
    </row>
    <row r="417" spans="1:9" x14ac:dyDescent="0.25">
      <c r="A417" s="1">
        <v>416</v>
      </c>
      <c r="B417" s="1" t="s">
        <v>2376</v>
      </c>
      <c r="C417" s="1" t="s">
        <v>2376</v>
      </c>
      <c r="D417" s="1" t="s">
        <v>3747</v>
      </c>
      <c r="E417" s="1" t="s">
        <v>193</v>
      </c>
      <c r="F417" s="1" t="str">
        <f>VLOOKUP(Table8[[#This Row],[نام کارشناس دفتر فنی]],Table1[],3,0)</f>
        <v>رئیس  آزمایشگاه</v>
      </c>
      <c r="G417" s="1" t="s">
        <v>1147</v>
      </c>
      <c r="H417" s="1" t="str">
        <f>VLOOKUP(Table8[[#This Row],[نام شخص کارشناس نظارت]],Table1[],3,0)</f>
        <v>کارشناس مکانیک نظارت (1)</v>
      </c>
      <c r="I417" s="1">
        <f>COUNTIF(Table2[کد سیستم],Table8[[#This Row],[کد سیستم]])</f>
        <v>1</v>
      </c>
    </row>
    <row r="418" spans="1:9" x14ac:dyDescent="0.25">
      <c r="A418" s="1">
        <v>417</v>
      </c>
      <c r="B418" s="1" t="s">
        <v>2378</v>
      </c>
      <c r="C418" s="1" t="s">
        <v>2378</v>
      </c>
      <c r="D418" s="1" t="s">
        <v>3747</v>
      </c>
      <c r="E418" s="1" t="s">
        <v>193</v>
      </c>
      <c r="F418" s="1" t="str">
        <f>VLOOKUP(Table8[[#This Row],[نام کارشناس دفتر فنی]],Table1[],3,0)</f>
        <v>رئیس  آزمایشگاه</v>
      </c>
      <c r="G418" s="1" t="s">
        <v>1147</v>
      </c>
      <c r="H418" s="1" t="str">
        <f>VLOOKUP(Table8[[#This Row],[نام شخص کارشناس نظارت]],Table1[],3,0)</f>
        <v>کارشناس مکانیک نظارت (1)</v>
      </c>
      <c r="I418" s="1">
        <f>COUNTIF(Table2[کد سیستم],Table8[[#This Row],[کد سیستم]])</f>
        <v>1</v>
      </c>
    </row>
    <row r="419" spans="1:9" x14ac:dyDescent="0.25">
      <c r="A419" s="1">
        <v>418</v>
      </c>
      <c r="B419" s="1" t="s">
        <v>2380</v>
      </c>
      <c r="C419" s="1" t="s">
        <v>2380</v>
      </c>
      <c r="D419" s="1" t="s">
        <v>3747</v>
      </c>
      <c r="E419" s="1" t="s">
        <v>193</v>
      </c>
      <c r="F419" s="1" t="str">
        <f>VLOOKUP(Table8[[#This Row],[نام کارشناس دفتر فنی]],Table1[],3,0)</f>
        <v>رئیس  آزمایشگاه</v>
      </c>
      <c r="G419" s="1" t="s">
        <v>1147</v>
      </c>
      <c r="H419" s="1" t="str">
        <f>VLOOKUP(Table8[[#This Row],[نام شخص کارشناس نظارت]],Table1[],3,0)</f>
        <v>کارشناس مکانیک نظارت (1)</v>
      </c>
      <c r="I419" s="1">
        <f>COUNTIF(Table2[کد سیستم],Table8[[#This Row],[کد سیستم]])</f>
        <v>1</v>
      </c>
    </row>
    <row r="420" spans="1:9" x14ac:dyDescent="0.25">
      <c r="A420" s="1">
        <v>419</v>
      </c>
      <c r="B420" s="1" t="s">
        <v>2382</v>
      </c>
      <c r="C420" s="1" t="s">
        <v>2382</v>
      </c>
      <c r="D420" s="1" t="s">
        <v>3747</v>
      </c>
      <c r="E420" s="1" t="s">
        <v>193</v>
      </c>
      <c r="F420" s="1" t="str">
        <f>VLOOKUP(Table8[[#This Row],[نام کارشناس دفتر فنی]],Table1[],3,0)</f>
        <v>رئیس  آزمایشگاه</v>
      </c>
      <c r="G420" s="1" t="s">
        <v>1147</v>
      </c>
      <c r="H420" s="1" t="str">
        <f>VLOOKUP(Table8[[#This Row],[نام شخص کارشناس نظارت]],Table1[],3,0)</f>
        <v>کارشناس مکانیک نظارت (1)</v>
      </c>
      <c r="I420" s="1">
        <f>COUNTIF(Table2[کد سیستم],Table8[[#This Row],[کد سیستم]])</f>
        <v>1</v>
      </c>
    </row>
    <row r="421" spans="1:9" x14ac:dyDescent="0.25">
      <c r="A421" s="1">
        <v>420</v>
      </c>
      <c r="B421" s="1" t="s">
        <v>2384</v>
      </c>
      <c r="C421" s="1" t="s">
        <v>2384</v>
      </c>
      <c r="D421" s="1" t="s">
        <v>3747</v>
      </c>
      <c r="E421" s="1" t="s">
        <v>193</v>
      </c>
      <c r="F421" s="1" t="str">
        <f>VLOOKUP(Table8[[#This Row],[نام کارشناس دفتر فنی]],Table1[],3,0)</f>
        <v>رئیس  آزمایشگاه</v>
      </c>
      <c r="G421" s="1" t="s">
        <v>1147</v>
      </c>
      <c r="H421" s="1" t="str">
        <f>VLOOKUP(Table8[[#This Row],[نام شخص کارشناس نظارت]],Table1[],3,0)</f>
        <v>کارشناس مکانیک نظارت (1)</v>
      </c>
      <c r="I421" s="1">
        <f>COUNTIF(Table2[کد سیستم],Table8[[#This Row],[کد سیستم]])</f>
        <v>1</v>
      </c>
    </row>
    <row r="422" spans="1:9" x14ac:dyDescent="0.25">
      <c r="A422" s="1">
        <v>421</v>
      </c>
      <c r="B422" s="1" t="s">
        <v>2386</v>
      </c>
      <c r="C422" s="1" t="s">
        <v>2386</v>
      </c>
      <c r="D422" s="1" t="s">
        <v>3747</v>
      </c>
      <c r="E422" s="1" t="s">
        <v>193</v>
      </c>
      <c r="F422" s="1" t="str">
        <f>VLOOKUP(Table8[[#This Row],[نام کارشناس دفتر فنی]],Table1[],3,0)</f>
        <v>رئیس  آزمایشگاه</v>
      </c>
      <c r="G422" s="1" t="s">
        <v>1147</v>
      </c>
      <c r="H422" s="1" t="str">
        <f>VLOOKUP(Table8[[#This Row],[نام شخص کارشناس نظارت]],Table1[],3,0)</f>
        <v>کارشناس مکانیک نظارت (1)</v>
      </c>
      <c r="I422" s="1">
        <f>COUNTIF(Table2[کد سیستم],Table8[[#This Row],[کد سیستم]])</f>
        <v>1</v>
      </c>
    </row>
    <row r="423" spans="1:9" x14ac:dyDescent="0.25">
      <c r="A423" s="1">
        <v>422</v>
      </c>
      <c r="B423" s="1" t="s">
        <v>2388</v>
      </c>
      <c r="C423" s="1" t="s">
        <v>2388</v>
      </c>
      <c r="D423" s="1" t="s">
        <v>3747</v>
      </c>
      <c r="E423" s="1" t="s">
        <v>193</v>
      </c>
      <c r="F423" s="1" t="str">
        <f>VLOOKUP(Table8[[#This Row],[نام کارشناس دفتر فنی]],Table1[],3,0)</f>
        <v>رئیس  آزمایشگاه</v>
      </c>
      <c r="G423" s="1" t="s">
        <v>1147</v>
      </c>
      <c r="H423" s="1" t="str">
        <f>VLOOKUP(Table8[[#This Row],[نام شخص کارشناس نظارت]],Table1[],3,0)</f>
        <v>کارشناس مکانیک نظارت (1)</v>
      </c>
      <c r="I423" s="1">
        <f>COUNTIF(Table2[کد سیستم],Table8[[#This Row],[کد سیستم]])</f>
        <v>1</v>
      </c>
    </row>
    <row r="424" spans="1:9" x14ac:dyDescent="0.25">
      <c r="A424" s="1">
        <v>423</v>
      </c>
      <c r="B424" s="1" t="s">
        <v>2390</v>
      </c>
      <c r="C424" s="1" t="s">
        <v>2390</v>
      </c>
      <c r="D424" s="1" t="s">
        <v>3747</v>
      </c>
      <c r="E424" s="1" t="s">
        <v>193</v>
      </c>
      <c r="F424" s="1" t="str">
        <f>VLOOKUP(Table8[[#This Row],[نام کارشناس دفتر فنی]],Table1[],3,0)</f>
        <v>رئیس  آزمایشگاه</v>
      </c>
      <c r="G424" s="1" t="s">
        <v>1147</v>
      </c>
      <c r="H424" s="1" t="str">
        <f>VLOOKUP(Table8[[#This Row],[نام شخص کارشناس نظارت]],Table1[],3,0)</f>
        <v>کارشناس مکانیک نظارت (1)</v>
      </c>
      <c r="I424" s="1">
        <f>COUNTIF(Table2[کد سیستم],Table8[[#This Row],[کد سیستم]])</f>
        <v>1</v>
      </c>
    </row>
    <row r="425" spans="1:9" x14ac:dyDescent="0.25">
      <c r="A425" s="1">
        <v>424</v>
      </c>
      <c r="B425" s="1" t="s">
        <v>2392</v>
      </c>
      <c r="C425" s="1" t="s">
        <v>2392</v>
      </c>
      <c r="D425" s="1" t="s">
        <v>3747</v>
      </c>
      <c r="E425" s="1" t="s">
        <v>193</v>
      </c>
      <c r="F425" s="1" t="str">
        <f>VLOOKUP(Table8[[#This Row],[نام کارشناس دفتر فنی]],Table1[],3,0)</f>
        <v>رئیس  آزمایشگاه</v>
      </c>
      <c r="G425" s="1" t="s">
        <v>1147</v>
      </c>
      <c r="H425" s="1" t="str">
        <f>VLOOKUP(Table8[[#This Row],[نام شخص کارشناس نظارت]],Table1[],3,0)</f>
        <v>کارشناس مکانیک نظارت (1)</v>
      </c>
      <c r="I425" s="1">
        <f>COUNTIF(Table2[کد سیستم],Table8[[#This Row],[کد سیستم]])</f>
        <v>1</v>
      </c>
    </row>
    <row r="426" spans="1:9" x14ac:dyDescent="0.25">
      <c r="A426" s="1">
        <v>425</v>
      </c>
      <c r="B426" s="1" t="s">
        <v>2394</v>
      </c>
      <c r="C426" s="1" t="s">
        <v>2394</v>
      </c>
      <c r="D426" s="1" t="s">
        <v>3747</v>
      </c>
      <c r="E426" s="1" t="s">
        <v>193</v>
      </c>
      <c r="F426" s="1" t="str">
        <f>VLOOKUP(Table8[[#This Row],[نام کارشناس دفتر فنی]],Table1[],3,0)</f>
        <v>رئیس  آزمایشگاه</v>
      </c>
      <c r="G426" s="1" t="s">
        <v>1147</v>
      </c>
      <c r="H426" s="1" t="str">
        <f>VLOOKUP(Table8[[#This Row],[نام شخص کارشناس نظارت]],Table1[],3,0)</f>
        <v>کارشناس مکانیک نظارت (1)</v>
      </c>
      <c r="I426" s="1">
        <f>COUNTIF(Table2[کد سیستم],Table8[[#This Row],[کد سیستم]])</f>
        <v>1</v>
      </c>
    </row>
    <row r="427" spans="1:9" x14ac:dyDescent="0.25">
      <c r="A427" s="1">
        <v>426</v>
      </c>
      <c r="B427" s="1" t="s">
        <v>2396</v>
      </c>
      <c r="C427" s="1" t="s">
        <v>2396</v>
      </c>
      <c r="D427" s="1" t="s">
        <v>3747</v>
      </c>
      <c r="E427" s="1" t="s">
        <v>193</v>
      </c>
      <c r="F427" s="1" t="str">
        <f>VLOOKUP(Table8[[#This Row],[نام کارشناس دفتر فنی]],Table1[],3,0)</f>
        <v>رئیس  آزمایشگاه</v>
      </c>
      <c r="G427" s="1" t="s">
        <v>1147</v>
      </c>
      <c r="H427" s="1" t="str">
        <f>VLOOKUP(Table8[[#This Row],[نام شخص کارشناس نظارت]],Table1[],3,0)</f>
        <v>کارشناس مکانیک نظارت (1)</v>
      </c>
      <c r="I427" s="1">
        <f>COUNTIF(Table2[کد سیستم],Table8[[#This Row],[کد سیستم]])</f>
        <v>1</v>
      </c>
    </row>
    <row r="428" spans="1:9" x14ac:dyDescent="0.25">
      <c r="A428" s="1">
        <v>427</v>
      </c>
      <c r="B428" s="1" t="s">
        <v>2398</v>
      </c>
      <c r="C428" s="1" t="s">
        <v>2398</v>
      </c>
      <c r="D428" s="1" t="s">
        <v>3747</v>
      </c>
      <c r="E428" s="1" t="s">
        <v>193</v>
      </c>
      <c r="F428" s="1" t="str">
        <f>VLOOKUP(Table8[[#This Row],[نام کارشناس دفتر فنی]],Table1[],3,0)</f>
        <v>رئیس  آزمایشگاه</v>
      </c>
      <c r="G428" s="1" t="s">
        <v>1147</v>
      </c>
      <c r="H428" s="1" t="str">
        <f>VLOOKUP(Table8[[#This Row],[نام شخص کارشناس نظارت]],Table1[],3,0)</f>
        <v>کارشناس مکانیک نظارت (1)</v>
      </c>
      <c r="I428" s="1">
        <f>COUNTIF(Table2[کد سیستم],Table8[[#This Row],[کد سیستم]])</f>
        <v>1</v>
      </c>
    </row>
    <row r="429" spans="1:9" x14ac:dyDescent="0.25">
      <c r="A429" s="1">
        <v>428</v>
      </c>
      <c r="B429" s="1" t="s">
        <v>2400</v>
      </c>
      <c r="C429" s="1" t="s">
        <v>2400</v>
      </c>
      <c r="D429" s="1" t="s">
        <v>3747</v>
      </c>
      <c r="E429" s="1" t="s">
        <v>193</v>
      </c>
      <c r="F429" s="1" t="str">
        <f>VLOOKUP(Table8[[#This Row],[نام کارشناس دفتر فنی]],Table1[],3,0)</f>
        <v>رئیس  آزمایشگاه</v>
      </c>
      <c r="G429" s="1" t="s">
        <v>1147</v>
      </c>
      <c r="H429" s="1" t="str">
        <f>VLOOKUP(Table8[[#This Row],[نام شخص کارشناس نظارت]],Table1[],3,0)</f>
        <v>کارشناس مکانیک نظارت (1)</v>
      </c>
      <c r="I429" s="1">
        <f>COUNTIF(Table2[کد سیستم],Table8[[#This Row],[کد سیستم]])</f>
        <v>1</v>
      </c>
    </row>
    <row r="430" spans="1:9" x14ac:dyDescent="0.25">
      <c r="A430" s="1">
        <v>429</v>
      </c>
      <c r="B430" s="1" t="s">
        <v>2402</v>
      </c>
      <c r="C430" s="1" t="s">
        <v>2402</v>
      </c>
      <c r="D430" s="1" t="s">
        <v>3747</v>
      </c>
      <c r="E430" s="1" t="s">
        <v>193</v>
      </c>
      <c r="F430" s="1" t="str">
        <f>VLOOKUP(Table8[[#This Row],[نام کارشناس دفتر فنی]],Table1[],3,0)</f>
        <v>رئیس  آزمایشگاه</v>
      </c>
      <c r="G430" s="1" t="s">
        <v>1147</v>
      </c>
      <c r="H430" s="1" t="str">
        <f>VLOOKUP(Table8[[#This Row],[نام شخص کارشناس نظارت]],Table1[],3,0)</f>
        <v>کارشناس مکانیک نظارت (1)</v>
      </c>
      <c r="I430" s="1">
        <f>COUNTIF(Table2[کد سیستم],Table8[[#This Row],[کد سیستم]])</f>
        <v>1</v>
      </c>
    </row>
    <row r="431" spans="1:9" x14ac:dyDescent="0.25">
      <c r="A431" s="1">
        <v>430</v>
      </c>
      <c r="B431" s="1" t="s">
        <v>2404</v>
      </c>
      <c r="C431" s="1" t="s">
        <v>2404</v>
      </c>
      <c r="D431" s="1" t="s">
        <v>3747</v>
      </c>
      <c r="E431" s="1" t="s">
        <v>193</v>
      </c>
      <c r="F431" s="1" t="str">
        <f>VLOOKUP(Table8[[#This Row],[نام کارشناس دفتر فنی]],Table1[],3,0)</f>
        <v>رئیس  آزمایشگاه</v>
      </c>
      <c r="G431" s="1" t="s">
        <v>1147</v>
      </c>
      <c r="H431" s="1" t="str">
        <f>VLOOKUP(Table8[[#This Row],[نام شخص کارشناس نظارت]],Table1[],3,0)</f>
        <v>کارشناس مکانیک نظارت (1)</v>
      </c>
      <c r="I431" s="1">
        <f>COUNTIF(Table2[کد سیستم],Table8[[#This Row],[کد سیستم]])</f>
        <v>1</v>
      </c>
    </row>
    <row r="432" spans="1:9" x14ac:dyDescent="0.25">
      <c r="A432" s="1">
        <v>431</v>
      </c>
      <c r="B432" s="1" t="s">
        <v>2406</v>
      </c>
      <c r="C432" s="1" t="s">
        <v>2406</v>
      </c>
      <c r="D432" s="1" t="s">
        <v>3747</v>
      </c>
      <c r="E432" s="1" t="s">
        <v>193</v>
      </c>
      <c r="F432" s="1" t="str">
        <f>VLOOKUP(Table8[[#This Row],[نام کارشناس دفتر فنی]],Table1[],3,0)</f>
        <v>رئیس  آزمایشگاه</v>
      </c>
      <c r="G432" s="1" t="s">
        <v>1147</v>
      </c>
      <c r="H432" s="1" t="str">
        <f>VLOOKUP(Table8[[#This Row],[نام شخص کارشناس نظارت]],Table1[],3,0)</f>
        <v>کارشناس مکانیک نظارت (1)</v>
      </c>
      <c r="I432" s="1">
        <f>COUNTIF(Table2[کد سیستم],Table8[[#This Row],[کد سیستم]])</f>
        <v>1</v>
      </c>
    </row>
    <row r="433" spans="1:9" x14ac:dyDescent="0.25">
      <c r="A433" s="1">
        <v>432</v>
      </c>
      <c r="B433" s="1" t="s">
        <v>2408</v>
      </c>
      <c r="C433" s="1" t="s">
        <v>2408</v>
      </c>
      <c r="D433" s="1" t="s">
        <v>3747</v>
      </c>
      <c r="E433" s="1" t="s">
        <v>193</v>
      </c>
      <c r="F433" s="1" t="str">
        <f>VLOOKUP(Table8[[#This Row],[نام کارشناس دفتر فنی]],Table1[],3,0)</f>
        <v>رئیس  آزمایشگاه</v>
      </c>
      <c r="G433" s="1" t="s">
        <v>1147</v>
      </c>
      <c r="H433" s="1" t="str">
        <f>VLOOKUP(Table8[[#This Row],[نام شخص کارشناس نظارت]],Table1[],3,0)</f>
        <v>کارشناس مکانیک نظارت (1)</v>
      </c>
      <c r="I433" s="1">
        <f>COUNTIF(Table2[کد سیستم],Table8[[#This Row],[کد سیستم]])</f>
        <v>1</v>
      </c>
    </row>
    <row r="434" spans="1:9" x14ac:dyDescent="0.25">
      <c r="A434" s="1">
        <v>433</v>
      </c>
      <c r="B434" s="1" t="s">
        <v>2410</v>
      </c>
      <c r="C434" s="1" t="s">
        <v>2410</v>
      </c>
      <c r="D434" s="1" t="s">
        <v>3747</v>
      </c>
      <c r="E434" s="1" t="s">
        <v>193</v>
      </c>
      <c r="F434" s="1" t="str">
        <f>VLOOKUP(Table8[[#This Row],[نام کارشناس دفتر فنی]],Table1[],3,0)</f>
        <v>رئیس  آزمایشگاه</v>
      </c>
      <c r="G434" s="1" t="s">
        <v>1147</v>
      </c>
      <c r="H434" s="1" t="str">
        <f>VLOOKUP(Table8[[#This Row],[نام شخص کارشناس نظارت]],Table1[],3,0)</f>
        <v>کارشناس مکانیک نظارت (1)</v>
      </c>
      <c r="I434" s="1">
        <f>COUNTIF(Table2[کد سیستم],Table8[[#This Row],[کد سیستم]])</f>
        <v>1</v>
      </c>
    </row>
    <row r="435" spans="1:9" x14ac:dyDescent="0.25">
      <c r="A435" s="1">
        <v>434</v>
      </c>
      <c r="B435" s="1" t="s">
        <v>2412</v>
      </c>
      <c r="C435" s="1" t="s">
        <v>2412</v>
      </c>
      <c r="D435" s="1" t="s">
        <v>3747</v>
      </c>
      <c r="E435" s="1" t="s">
        <v>193</v>
      </c>
      <c r="F435" s="1" t="str">
        <f>VLOOKUP(Table8[[#This Row],[نام کارشناس دفتر فنی]],Table1[],3,0)</f>
        <v>رئیس  آزمایشگاه</v>
      </c>
      <c r="G435" s="1" t="s">
        <v>1147</v>
      </c>
      <c r="H435" s="1" t="str">
        <f>VLOOKUP(Table8[[#This Row],[نام شخص کارشناس نظارت]],Table1[],3,0)</f>
        <v>کارشناس مکانیک نظارت (1)</v>
      </c>
      <c r="I435" s="1">
        <f>COUNTIF(Table2[کد سیستم],Table8[[#This Row],[کد سیستم]])</f>
        <v>1</v>
      </c>
    </row>
    <row r="436" spans="1:9" x14ac:dyDescent="0.25">
      <c r="A436" s="1">
        <v>435</v>
      </c>
      <c r="B436" s="1" t="s">
        <v>2414</v>
      </c>
      <c r="C436" s="1" t="s">
        <v>2414</v>
      </c>
      <c r="D436" s="1" t="s">
        <v>3747</v>
      </c>
      <c r="E436" s="1" t="s">
        <v>193</v>
      </c>
      <c r="F436" s="1" t="str">
        <f>VLOOKUP(Table8[[#This Row],[نام کارشناس دفتر فنی]],Table1[],3,0)</f>
        <v>رئیس  آزمایشگاه</v>
      </c>
      <c r="G436" s="1" t="s">
        <v>1147</v>
      </c>
      <c r="H436" s="1" t="str">
        <f>VLOOKUP(Table8[[#This Row],[نام شخص کارشناس نظارت]],Table1[],3,0)</f>
        <v>کارشناس مکانیک نظارت (1)</v>
      </c>
      <c r="I436" s="1">
        <f>COUNTIF(Table2[کد سیستم],Table8[[#This Row],[کد سیستم]])</f>
        <v>1</v>
      </c>
    </row>
    <row r="437" spans="1:9" x14ac:dyDescent="0.25">
      <c r="A437" s="1">
        <v>436</v>
      </c>
      <c r="B437" s="1" t="s">
        <v>2416</v>
      </c>
      <c r="C437" s="1" t="s">
        <v>2416</v>
      </c>
      <c r="D437" s="1" t="s">
        <v>3747</v>
      </c>
      <c r="E437" s="1" t="s">
        <v>193</v>
      </c>
      <c r="F437" s="1" t="str">
        <f>VLOOKUP(Table8[[#This Row],[نام کارشناس دفتر فنی]],Table1[],3,0)</f>
        <v>رئیس  آزمایشگاه</v>
      </c>
      <c r="G437" s="1" t="s">
        <v>1147</v>
      </c>
      <c r="H437" s="1" t="str">
        <f>VLOOKUP(Table8[[#This Row],[نام شخص کارشناس نظارت]],Table1[],3,0)</f>
        <v>کارشناس مکانیک نظارت (1)</v>
      </c>
      <c r="I437" s="1">
        <f>COUNTIF(Table2[کد سیستم],Table8[[#This Row],[کد سیستم]])</f>
        <v>1</v>
      </c>
    </row>
    <row r="438" spans="1:9" x14ac:dyDescent="0.25">
      <c r="A438" s="1">
        <v>437</v>
      </c>
      <c r="B438" s="1" t="s">
        <v>2418</v>
      </c>
      <c r="C438" s="1" t="s">
        <v>2418</v>
      </c>
      <c r="D438" s="1" t="s">
        <v>3747</v>
      </c>
      <c r="E438" s="1" t="s">
        <v>193</v>
      </c>
      <c r="F438" s="1" t="str">
        <f>VLOOKUP(Table8[[#This Row],[نام کارشناس دفتر فنی]],Table1[],3,0)</f>
        <v>رئیس  آزمایشگاه</v>
      </c>
      <c r="G438" s="1" t="s">
        <v>1147</v>
      </c>
      <c r="H438" s="1" t="str">
        <f>VLOOKUP(Table8[[#This Row],[نام شخص کارشناس نظارت]],Table1[],3,0)</f>
        <v>کارشناس مکانیک نظارت (1)</v>
      </c>
      <c r="I438" s="1">
        <f>COUNTIF(Table2[کد سیستم],Table8[[#This Row],[کد سیستم]])</f>
        <v>1</v>
      </c>
    </row>
    <row r="439" spans="1:9" x14ac:dyDescent="0.25">
      <c r="A439" s="1">
        <v>438</v>
      </c>
      <c r="B439" s="1" t="s">
        <v>2420</v>
      </c>
      <c r="C439" s="1" t="s">
        <v>2420</v>
      </c>
      <c r="D439" s="1" t="s">
        <v>3747</v>
      </c>
      <c r="E439" s="1" t="s">
        <v>193</v>
      </c>
      <c r="F439" s="1" t="str">
        <f>VLOOKUP(Table8[[#This Row],[نام کارشناس دفتر فنی]],Table1[],3,0)</f>
        <v>رئیس  آزمایشگاه</v>
      </c>
      <c r="G439" s="1" t="s">
        <v>1147</v>
      </c>
      <c r="H439" s="1" t="str">
        <f>VLOOKUP(Table8[[#This Row],[نام شخص کارشناس نظارت]],Table1[],3,0)</f>
        <v>کارشناس مکانیک نظارت (1)</v>
      </c>
      <c r="I439" s="1">
        <f>COUNTIF(Table2[کد سیستم],Table8[[#This Row],[کد سیستم]])</f>
        <v>1</v>
      </c>
    </row>
    <row r="440" spans="1:9" x14ac:dyDescent="0.25">
      <c r="A440" s="1">
        <v>439</v>
      </c>
      <c r="B440" s="1" t="s">
        <v>2422</v>
      </c>
      <c r="C440" s="1" t="s">
        <v>2422</v>
      </c>
      <c r="D440" s="1" t="s">
        <v>3747</v>
      </c>
      <c r="E440" s="1" t="s">
        <v>193</v>
      </c>
      <c r="F440" s="1" t="str">
        <f>VLOOKUP(Table8[[#This Row],[نام کارشناس دفتر فنی]],Table1[],3,0)</f>
        <v>رئیس  آزمایشگاه</v>
      </c>
      <c r="G440" s="1" t="s">
        <v>1147</v>
      </c>
      <c r="H440" s="1" t="str">
        <f>VLOOKUP(Table8[[#This Row],[نام شخص کارشناس نظارت]],Table1[],3,0)</f>
        <v>کارشناس مکانیک نظارت (1)</v>
      </c>
      <c r="I440" s="1">
        <f>COUNTIF(Table2[کد سیستم],Table8[[#This Row],[کد سیستم]])</f>
        <v>1</v>
      </c>
    </row>
    <row r="441" spans="1:9" x14ac:dyDescent="0.25">
      <c r="A441" s="1">
        <v>440</v>
      </c>
      <c r="B441" s="1" t="s">
        <v>2424</v>
      </c>
      <c r="C441" s="1" t="s">
        <v>2424</v>
      </c>
      <c r="D441" s="1" t="s">
        <v>3747</v>
      </c>
      <c r="E441" s="1" t="s">
        <v>193</v>
      </c>
      <c r="F441" s="1" t="str">
        <f>VLOOKUP(Table8[[#This Row],[نام کارشناس دفتر فنی]],Table1[],3,0)</f>
        <v>رئیس  آزمایشگاه</v>
      </c>
      <c r="G441" s="1" t="s">
        <v>1147</v>
      </c>
      <c r="H441" s="1" t="str">
        <f>VLOOKUP(Table8[[#This Row],[نام شخص کارشناس نظارت]],Table1[],3,0)</f>
        <v>کارشناس مکانیک نظارت (1)</v>
      </c>
      <c r="I441" s="1">
        <f>COUNTIF(Table2[کد سیستم],Table8[[#This Row],[کد سیستم]])</f>
        <v>1</v>
      </c>
    </row>
    <row r="442" spans="1:9" x14ac:dyDescent="0.25">
      <c r="A442" s="1">
        <v>441</v>
      </c>
      <c r="B442" s="1" t="s">
        <v>2426</v>
      </c>
      <c r="C442" s="1" t="s">
        <v>2426</v>
      </c>
      <c r="D442" s="1" t="s">
        <v>3747</v>
      </c>
      <c r="E442" s="1" t="s">
        <v>193</v>
      </c>
      <c r="F442" s="1" t="str">
        <f>VLOOKUP(Table8[[#This Row],[نام کارشناس دفتر فنی]],Table1[],3,0)</f>
        <v>رئیس  آزمایشگاه</v>
      </c>
      <c r="G442" s="1" t="s">
        <v>1147</v>
      </c>
      <c r="H442" s="1" t="str">
        <f>VLOOKUP(Table8[[#This Row],[نام شخص کارشناس نظارت]],Table1[],3,0)</f>
        <v>کارشناس مکانیک نظارت (1)</v>
      </c>
      <c r="I442" s="1">
        <f>COUNTIF(Table2[کد سیستم],Table8[[#This Row],[کد سیستم]])</f>
        <v>1</v>
      </c>
    </row>
    <row r="443" spans="1:9" x14ac:dyDescent="0.25">
      <c r="A443" s="1">
        <v>442</v>
      </c>
      <c r="B443" s="1" t="s">
        <v>2428</v>
      </c>
      <c r="C443" s="1" t="s">
        <v>2428</v>
      </c>
      <c r="D443" s="1" t="s">
        <v>3747</v>
      </c>
      <c r="E443" s="1" t="s">
        <v>193</v>
      </c>
      <c r="F443" s="1" t="str">
        <f>VLOOKUP(Table8[[#This Row],[نام کارشناس دفتر فنی]],Table1[],3,0)</f>
        <v>رئیس  آزمایشگاه</v>
      </c>
      <c r="G443" s="1" t="s">
        <v>1147</v>
      </c>
      <c r="H443" s="1" t="str">
        <f>VLOOKUP(Table8[[#This Row],[نام شخص کارشناس نظارت]],Table1[],3,0)</f>
        <v>کارشناس مکانیک نظارت (1)</v>
      </c>
      <c r="I443" s="1">
        <f>COUNTIF(Table2[کد سیستم],Table8[[#This Row],[کد سیستم]])</f>
        <v>1</v>
      </c>
    </row>
    <row r="444" spans="1:9" x14ac:dyDescent="0.25">
      <c r="A444" s="1">
        <v>443</v>
      </c>
      <c r="B444" s="1" t="s">
        <v>2430</v>
      </c>
      <c r="C444" s="1" t="s">
        <v>2430</v>
      </c>
      <c r="D444" s="1" t="s">
        <v>3747</v>
      </c>
      <c r="E444" s="1" t="s">
        <v>193</v>
      </c>
      <c r="F444" s="1" t="str">
        <f>VLOOKUP(Table8[[#This Row],[نام کارشناس دفتر فنی]],Table1[],3,0)</f>
        <v>رئیس  آزمایشگاه</v>
      </c>
      <c r="G444" s="1" t="s">
        <v>1147</v>
      </c>
      <c r="H444" s="1" t="str">
        <f>VLOOKUP(Table8[[#This Row],[نام شخص کارشناس نظارت]],Table1[],3,0)</f>
        <v>کارشناس مکانیک نظارت (1)</v>
      </c>
      <c r="I444" s="1">
        <f>COUNTIF(Table2[کد سیستم],Table8[[#This Row],[کد سیستم]])</f>
        <v>1</v>
      </c>
    </row>
    <row r="445" spans="1:9" x14ac:dyDescent="0.25">
      <c r="A445" s="1">
        <v>444</v>
      </c>
      <c r="B445" s="1" t="s">
        <v>2432</v>
      </c>
      <c r="C445" s="1" t="s">
        <v>2432</v>
      </c>
      <c r="D445" s="1" t="s">
        <v>3747</v>
      </c>
      <c r="E445" s="1" t="s">
        <v>193</v>
      </c>
      <c r="F445" s="1" t="str">
        <f>VLOOKUP(Table8[[#This Row],[نام کارشناس دفتر فنی]],Table1[],3,0)</f>
        <v>رئیس  آزمایشگاه</v>
      </c>
      <c r="G445" s="1" t="s">
        <v>1147</v>
      </c>
      <c r="H445" s="1" t="str">
        <f>VLOOKUP(Table8[[#This Row],[نام شخص کارشناس نظارت]],Table1[],3,0)</f>
        <v>کارشناس مکانیک نظارت (1)</v>
      </c>
      <c r="I445" s="1">
        <f>COUNTIF(Table2[کد سیستم],Table8[[#This Row],[کد سیستم]])</f>
        <v>1</v>
      </c>
    </row>
    <row r="446" spans="1:9" x14ac:dyDescent="0.25">
      <c r="A446" s="1">
        <v>445</v>
      </c>
      <c r="B446" s="1" t="s">
        <v>2434</v>
      </c>
      <c r="C446" s="1" t="s">
        <v>2434</v>
      </c>
      <c r="D446" s="1" t="s">
        <v>3747</v>
      </c>
      <c r="E446" s="1" t="s">
        <v>193</v>
      </c>
      <c r="F446" s="1" t="str">
        <f>VLOOKUP(Table8[[#This Row],[نام کارشناس دفتر فنی]],Table1[],3,0)</f>
        <v>رئیس  آزمایشگاه</v>
      </c>
      <c r="G446" s="1" t="s">
        <v>1147</v>
      </c>
      <c r="H446" s="1" t="str">
        <f>VLOOKUP(Table8[[#This Row],[نام شخص کارشناس نظارت]],Table1[],3,0)</f>
        <v>کارشناس مکانیک نظارت (1)</v>
      </c>
      <c r="I446" s="1">
        <f>COUNTIF(Table2[کد سیستم],Table8[[#This Row],[کد سیستم]])</f>
        <v>1</v>
      </c>
    </row>
    <row r="447" spans="1:9" x14ac:dyDescent="0.25">
      <c r="A447" s="1">
        <v>446</v>
      </c>
      <c r="B447" s="1" t="s">
        <v>2436</v>
      </c>
      <c r="C447" s="1" t="s">
        <v>2436</v>
      </c>
      <c r="D447" s="1" t="s">
        <v>3747</v>
      </c>
      <c r="E447" s="1" t="s">
        <v>193</v>
      </c>
      <c r="F447" s="1" t="str">
        <f>VLOOKUP(Table8[[#This Row],[نام کارشناس دفتر فنی]],Table1[],3,0)</f>
        <v>رئیس  آزمایشگاه</v>
      </c>
      <c r="G447" s="1" t="s">
        <v>1147</v>
      </c>
      <c r="H447" s="1" t="str">
        <f>VLOOKUP(Table8[[#This Row],[نام شخص کارشناس نظارت]],Table1[],3,0)</f>
        <v>کارشناس مکانیک نظارت (1)</v>
      </c>
      <c r="I447" s="1">
        <f>COUNTIF(Table2[کد سیستم],Table8[[#This Row],[کد سیستم]])</f>
        <v>1</v>
      </c>
    </row>
    <row r="448" spans="1:9" x14ac:dyDescent="0.25">
      <c r="A448" s="1">
        <v>447</v>
      </c>
      <c r="B448" s="1" t="s">
        <v>2438</v>
      </c>
      <c r="C448" s="1" t="s">
        <v>2438</v>
      </c>
      <c r="D448" s="1" t="s">
        <v>3747</v>
      </c>
      <c r="E448" s="1" t="s">
        <v>193</v>
      </c>
      <c r="F448" s="1" t="str">
        <f>VLOOKUP(Table8[[#This Row],[نام کارشناس دفتر فنی]],Table1[],3,0)</f>
        <v>رئیس  آزمایشگاه</v>
      </c>
      <c r="G448" s="1" t="s">
        <v>1147</v>
      </c>
      <c r="H448" s="1" t="str">
        <f>VLOOKUP(Table8[[#This Row],[نام شخص کارشناس نظارت]],Table1[],3,0)</f>
        <v>کارشناس مکانیک نظارت (1)</v>
      </c>
      <c r="I448" s="1">
        <f>COUNTIF(Table2[کد سیستم],Table8[[#This Row],[کد سیستم]])</f>
        <v>1</v>
      </c>
    </row>
    <row r="449" spans="1:9" x14ac:dyDescent="0.25">
      <c r="A449" s="1">
        <v>448</v>
      </c>
      <c r="B449" s="1" t="s">
        <v>2440</v>
      </c>
      <c r="C449" s="1" t="s">
        <v>2440</v>
      </c>
      <c r="D449" s="1" t="s">
        <v>3747</v>
      </c>
      <c r="E449" s="1" t="s">
        <v>193</v>
      </c>
      <c r="F449" s="1" t="str">
        <f>VLOOKUP(Table8[[#This Row],[نام کارشناس دفتر فنی]],Table1[],3,0)</f>
        <v>رئیس  آزمایشگاه</v>
      </c>
      <c r="G449" s="1" t="s">
        <v>1147</v>
      </c>
      <c r="H449" s="1" t="str">
        <f>VLOOKUP(Table8[[#This Row],[نام شخص کارشناس نظارت]],Table1[],3,0)</f>
        <v>کارشناس مکانیک نظارت (1)</v>
      </c>
      <c r="I449" s="1">
        <f>COUNTIF(Table2[کد سیستم],Table8[[#This Row],[کد سیستم]])</f>
        <v>1</v>
      </c>
    </row>
    <row r="450" spans="1:9" x14ac:dyDescent="0.25">
      <c r="A450" s="1">
        <v>449</v>
      </c>
      <c r="B450" s="1" t="s">
        <v>2442</v>
      </c>
      <c r="C450" s="1" t="s">
        <v>2442</v>
      </c>
      <c r="D450" s="1" t="s">
        <v>3747</v>
      </c>
      <c r="E450" s="1" t="s">
        <v>193</v>
      </c>
      <c r="F450" s="1" t="str">
        <f>VLOOKUP(Table8[[#This Row],[نام کارشناس دفتر فنی]],Table1[],3,0)</f>
        <v>رئیس  آزمایشگاه</v>
      </c>
      <c r="G450" s="1" t="s">
        <v>1147</v>
      </c>
      <c r="H450" s="1" t="str">
        <f>VLOOKUP(Table8[[#This Row],[نام شخص کارشناس نظارت]],Table1[],3,0)</f>
        <v>کارشناس مکانیک نظارت (1)</v>
      </c>
      <c r="I450" s="1">
        <f>COUNTIF(Table2[کد سیستم],Table8[[#This Row],[کد سیستم]])</f>
        <v>1</v>
      </c>
    </row>
    <row r="451" spans="1:9" x14ac:dyDescent="0.25">
      <c r="A451" s="1">
        <v>450</v>
      </c>
      <c r="B451" s="1" t="s">
        <v>2444</v>
      </c>
      <c r="C451" s="1" t="s">
        <v>2444</v>
      </c>
      <c r="D451" s="1" t="s">
        <v>3747</v>
      </c>
      <c r="E451" s="1" t="s">
        <v>193</v>
      </c>
      <c r="F451" s="1" t="str">
        <f>VLOOKUP(Table8[[#This Row],[نام کارشناس دفتر فنی]],Table1[],3,0)</f>
        <v>رئیس  آزمایشگاه</v>
      </c>
      <c r="G451" s="1" t="s">
        <v>1147</v>
      </c>
      <c r="H451" s="1" t="str">
        <f>VLOOKUP(Table8[[#This Row],[نام شخص کارشناس نظارت]],Table1[],3,0)</f>
        <v>کارشناس مکانیک نظارت (1)</v>
      </c>
      <c r="I451" s="1">
        <f>COUNTIF(Table2[کد سیستم],Table8[[#This Row],[کد سیستم]])</f>
        <v>1</v>
      </c>
    </row>
    <row r="452" spans="1:9" x14ac:dyDescent="0.25">
      <c r="A452" s="1">
        <v>451</v>
      </c>
      <c r="B452" s="1" t="s">
        <v>2446</v>
      </c>
      <c r="C452" s="1" t="s">
        <v>2446</v>
      </c>
      <c r="D452" s="1" t="s">
        <v>3747</v>
      </c>
      <c r="E452" s="1" t="s">
        <v>193</v>
      </c>
      <c r="F452" s="1" t="str">
        <f>VLOOKUP(Table8[[#This Row],[نام کارشناس دفتر فنی]],Table1[],3,0)</f>
        <v>رئیس  آزمایشگاه</v>
      </c>
      <c r="G452" s="1" t="s">
        <v>1147</v>
      </c>
      <c r="H452" s="1" t="str">
        <f>VLOOKUP(Table8[[#This Row],[نام شخص کارشناس نظارت]],Table1[],3,0)</f>
        <v>کارشناس مکانیک نظارت (1)</v>
      </c>
      <c r="I452" s="1">
        <f>COUNTIF(Table2[کد سیستم],Table8[[#This Row],[کد سیستم]])</f>
        <v>1</v>
      </c>
    </row>
    <row r="453" spans="1:9" x14ac:dyDescent="0.25">
      <c r="A453" s="1">
        <v>452</v>
      </c>
      <c r="B453" s="1" t="s">
        <v>2448</v>
      </c>
      <c r="C453" s="1" t="s">
        <v>2448</v>
      </c>
      <c r="D453" s="1" t="s">
        <v>3747</v>
      </c>
      <c r="E453" s="1" t="s">
        <v>193</v>
      </c>
      <c r="F453" s="1" t="str">
        <f>VLOOKUP(Table8[[#This Row],[نام کارشناس دفتر فنی]],Table1[],3,0)</f>
        <v>رئیس  آزمایشگاه</v>
      </c>
      <c r="G453" s="1" t="s">
        <v>1147</v>
      </c>
      <c r="H453" s="1" t="str">
        <f>VLOOKUP(Table8[[#This Row],[نام شخص کارشناس نظارت]],Table1[],3,0)</f>
        <v>کارشناس مکانیک نظارت (1)</v>
      </c>
      <c r="I453" s="1">
        <f>COUNTIF(Table2[کد سیستم],Table8[[#This Row],[کد سیستم]])</f>
        <v>1</v>
      </c>
    </row>
    <row r="454" spans="1:9" x14ac:dyDescent="0.25">
      <c r="A454" s="1">
        <v>453</v>
      </c>
      <c r="B454" s="1" t="s">
        <v>2450</v>
      </c>
      <c r="C454" s="1" t="s">
        <v>2450</v>
      </c>
      <c r="D454" s="1" t="s">
        <v>3747</v>
      </c>
      <c r="E454" s="1" t="s">
        <v>193</v>
      </c>
      <c r="F454" s="1" t="str">
        <f>VLOOKUP(Table8[[#This Row],[نام کارشناس دفتر فنی]],Table1[],3,0)</f>
        <v>رئیس  آزمایشگاه</v>
      </c>
      <c r="G454" s="1" t="s">
        <v>1147</v>
      </c>
      <c r="H454" s="1" t="str">
        <f>VLOOKUP(Table8[[#This Row],[نام شخص کارشناس نظارت]],Table1[],3,0)</f>
        <v>کارشناس مکانیک نظارت (1)</v>
      </c>
      <c r="I454" s="1">
        <f>COUNTIF(Table2[کد سیستم],Table8[[#This Row],[کد سیستم]])</f>
        <v>1</v>
      </c>
    </row>
    <row r="455" spans="1:9" x14ac:dyDescent="0.25">
      <c r="A455" s="1">
        <v>454</v>
      </c>
      <c r="B455" s="1" t="s">
        <v>2452</v>
      </c>
      <c r="C455" s="1" t="s">
        <v>2452</v>
      </c>
      <c r="D455" s="1" t="s">
        <v>3747</v>
      </c>
      <c r="E455" s="1" t="s">
        <v>193</v>
      </c>
      <c r="F455" s="1" t="str">
        <f>VLOOKUP(Table8[[#This Row],[نام کارشناس دفتر فنی]],Table1[],3,0)</f>
        <v>رئیس  آزمایشگاه</v>
      </c>
      <c r="G455" s="1" t="s">
        <v>1147</v>
      </c>
      <c r="H455" s="1" t="str">
        <f>VLOOKUP(Table8[[#This Row],[نام شخص کارشناس نظارت]],Table1[],3,0)</f>
        <v>کارشناس مکانیک نظارت (1)</v>
      </c>
      <c r="I455" s="1">
        <f>COUNTIF(Table2[کد سیستم],Table8[[#This Row],[کد سیستم]])</f>
        <v>1</v>
      </c>
    </row>
    <row r="456" spans="1:9" x14ac:dyDescent="0.25">
      <c r="A456" s="1">
        <v>455</v>
      </c>
      <c r="B456" s="1" t="s">
        <v>2454</v>
      </c>
      <c r="C456" s="1" t="s">
        <v>2454</v>
      </c>
      <c r="D456" s="1" t="s">
        <v>3747</v>
      </c>
      <c r="E456" s="1" t="s">
        <v>193</v>
      </c>
      <c r="F456" s="1" t="str">
        <f>VLOOKUP(Table8[[#This Row],[نام کارشناس دفتر فنی]],Table1[],3,0)</f>
        <v>رئیس  آزمایشگاه</v>
      </c>
      <c r="G456" s="1" t="s">
        <v>1147</v>
      </c>
      <c r="H456" s="1" t="str">
        <f>VLOOKUP(Table8[[#This Row],[نام شخص کارشناس نظارت]],Table1[],3,0)</f>
        <v>کارشناس مکانیک نظارت (1)</v>
      </c>
      <c r="I456" s="1">
        <f>COUNTIF(Table2[کد سیستم],Table8[[#This Row],[کد سیستم]])</f>
        <v>1</v>
      </c>
    </row>
    <row r="457" spans="1:9" x14ac:dyDescent="0.25">
      <c r="A457" s="1">
        <v>456</v>
      </c>
      <c r="B457" s="1" t="s">
        <v>2456</v>
      </c>
      <c r="C457" s="1" t="s">
        <v>2456</v>
      </c>
      <c r="D457" s="1" t="s">
        <v>3747</v>
      </c>
      <c r="E457" s="1" t="s">
        <v>193</v>
      </c>
      <c r="F457" s="1" t="str">
        <f>VLOOKUP(Table8[[#This Row],[نام کارشناس دفتر فنی]],Table1[],3,0)</f>
        <v>رئیس  آزمایشگاه</v>
      </c>
      <c r="G457" s="1" t="s">
        <v>1147</v>
      </c>
      <c r="H457" s="1" t="str">
        <f>VLOOKUP(Table8[[#This Row],[نام شخص کارشناس نظارت]],Table1[],3,0)</f>
        <v>کارشناس مکانیک نظارت (1)</v>
      </c>
      <c r="I457" s="1">
        <f>COUNTIF(Table2[کد سیستم],Table8[[#This Row],[کد سیستم]])</f>
        <v>1</v>
      </c>
    </row>
    <row r="458" spans="1:9" x14ac:dyDescent="0.25">
      <c r="A458" s="1">
        <v>457</v>
      </c>
      <c r="B458" s="1" t="s">
        <v>2458</v>
      </c>
      <c r="C458" s="1" t="s">
        <v>2458</v>
      </c>
      <c r="D458" s="1" t="s">
        <v>3747</v>
      </c>
      <c r="E458" s="1" t="s">
        <v>193</v>
      </c>
      <c r="F458" s="1" t="str">
        <f>VLOOKUP(Table8[[#This Row],[نام کارشناس دفتر فنی]],Table1[],3,0)</f>
        <v>رئیس  آزمایشگاه</v>
      </c>
      <c r="G458" s="1" t="s">
        <v>1147</v>
      </c>
      <c r="H458" s="1" t="str">
        <f>VLOOKUP(Table8[[#This Row],[نام شخص کارشناس نظارت]],Table1[],3,0)</f>
        <v>کارشناس مکانیک نظارت (1)</v>
      </c>
      <c r="I458" s="1">
        <f>COUNTIF(Table2[کد سیستم],Table8[[#This Row],[کد سیستم]])</f>
        <v>1</v>
      </c>
    </row>
    <row r="459" spans="1:9" x14ac:dyDescent="0.25">
      <c r="A459" s="1">
        <v>458</v>
      </c>
      <c r="B459" s="1" t="s">
        <v>2460</v>
      </c>
      <c r="C459" s="1" t="s">
        <v>2460</v>
      </c>
      <c r="D459" s="1" t="s">
        <v>3747</v>
      </c>
      <c r="E459" s="1" t="s">
        <v>193</v>
      </c>
      <c r="F459" s="1" t="str">
        <f>VLOOKUP(Table8[[#This Row],[نام کارشناس دفتر فنی]],Table1[],3,0)</f>
        <v>رئیس  آزمایشگاه</v>
      </c>
      <c r="G459" s="1" t="s">
        <v>1147</v>
      </c>
      <c r="H459" s="1" t="str">
        <f>VLOOKUP(Table8[[#This Row],[نام شخص کارشناس نظارت]],Table1[],3,0)</f>
        <v>کارشناس مکانیک نظارت (1)</v>
      </c>
      <c r="I459" s="1">
        <f>COUNTIF(Table2[کد سیستم],Table8[[#This Row],[کد سیستم]])</f>
        <v>1</v>
      </c>
    </row>
    <row r="460" spans="1:9" x14ac:dyDescent="0.25">
      <c r="A460" s="1">
        <v>459</v>
      </c>
      <c r="B460" s="1" t="s">
        <v>2462</v>
      </c>
      <c r="C460" s="1" t="s">
        <v>2462</v>
      </c>
      <c r="D460" s="1" t="s">
        <v>3747</v>
      </c>
      <c r="E460" s="1" t="s">
        <v>193</v>
      </c>
      <c r="F460" s="1" t="str">
        <f>VLOOKUP(Table8[[#This Row],[نام کارشناس دفتر فنی]],Table1[],3,0)</f>
        <v>رئیس  آزمایشگاه</v>
      </c>
      <c r="G460" s="1" t="s">
        <v>1147</v>
      </c>
      <c r="H460" s="1" t="str">
        <f>VLOOKUP(Table8[[#This Row],[نام شخص کارشناس نظارت]],Table1[],3,0)</f>
        <v>کارشناس مکانیک نظارت (1)</v>
      </c>
      <c r="I460" s="1">
        <f>COUNTIF(Table2[کد سیستم],Table8[[#This Row],[کد سیستم]])</f>
        <v>1</v>
      </c>
    </row>
    <row r="461" spans="1:9" x14ac:dyDescent="0.25">
      <c r="A461" s="1">
        <v>460</v>
      </c>
      <c r="B461" s="1" t="s">
        <v>2464</v>
      </c>
      <c r="C461" s="1" t="s">
        <v>2464</v>
      </c>
      <c r="D461" s="1" t="s">
        <v>3747</v>
      </c>
      <c r="E461" s="1" t="s">
        <v>193</v>
      </c>
      <c r="F461" s="1" t="str">
        <f>VLOOKUP(Table8[[#This Row],[نام کارشناس دفتر فنی]],Table1[],3,0)</f>
        <v>رئیس  آزمایشگاه</v>
      </c>
      <c r="G461" s="1" t="s">
        <v>1147</v>
      </c>
      <c r="H461" s="1" t="str">
        <f>VLOOKUP(Table8[[#This Row],[نام شخص کارشناس نظارت]],Table1[],3,0)</f>
        <v>کارشناس مکانیک نظارت (1)</v>
      </c>
      <c r="I461" s="1">
        <f>COUNTIF(Table2[کد سیستم],Table8[[#This Row],[کد سیستم]])</f>
        <v>1</v>
      </c>
    </row>
    <row r="462" spans="1:9" x14ac:dyDescent="0.25">
      <c r="A462" s="1">
        <v>461</v>
      </c>
      <c r="B462" s="1" t="s">
        <v>2466</v>
      </c>
      <c r="C462" s="1" t="s">
        <v>2466</v>
      </c>
      <c r="D462" s="1" t="s">
        <v>3747</v>
      </c>
      <c r="E462" s="1" t="s">
        <v>193</v>
      </c>
      <c r="F462" s="1" t="str">
        <f>VLOOKUP(Table8[[#This Row],[نام کارشناس دفتر فنی]],Table1[],3,0)</f>
        <v>رئیس  آزمایشگاه</v>
      </c>
      <c r="G462" s="1" t="s">
        <v>1147</v>
      </c>
      <c r="H462" s="1" t="str">
        <f>VLOOKUP(Table8[[#This Row],[نام شخص کارشناس نظارت]],Table1[],3,0)</f>
        <v>کارشناس مکانیک نظارت (1)</v>
      </c>
      <c r="I462" s="1">
        <f>COUNTIF(Table2[کد سیستم],Table8[[#This Row],[کد سیستم]])</f>
        <v>1</v>
      </c>
    </row>
    <row r="463" spans="1:9" x14ac:dyDescent="0.25">
      <c r="A463" s="1">
        <v>462</v>
      </c>
      <c r="B463" s="1" t="s">
        <v>2468</v>
      </c>
      <c r="C463" s="1" t="s">
        <v>2468</v>
      </c>
      <c r="D463" s="1" t="s">
        <v>3747</v>
      </c>
      <c r="E463" s="1" t="s">
        <v>193</v>
      </c>
      <c r="F463" s="1" t="str">
        <f>VLOOKUP(Table8[[#This Row],[نام کارشناس دفتر فنی]],Table1[],3,0)</f>
        <v>رئیس  آزمایشگاه</v>
      </c>
      <c r="G463" s="1" t="s">
        <v>1147</v>
      </c>
      <c r="H463" s="1" t="str">
        <f>VLOOKUP(Table8[[#This Row],[نام شخص کارشناس نظارت]],Table1[],3,0)</f>
        <v>کارشناس مکانیک نظارت (1)</v>
      </c>
      <c r="I463" s="1">
        <f>COUNTIF(Table2[کد سیستم],Table8[[#This Row],[کد سیستم]])</f>
        <v>1</v>
      </c>
    </row>
    <row r="464" spans="1:9" x14ac:dyDescent="0.25">
      <c r="A464" s="1">
        <v>463</v>
      </c>
      <c r="B464" s="1" t="s">
        <v>2470</v>
      </c>
      <c r="C464" s="1" t="s">
        <v>2470</v>
      </c>
      <c r="D464" s="1" t="s">
        <v>3747</v>
      </c>
      <c r="E464" s="1" t="s">
        <v>193</v>
      </c>
      <c r="F464" s="1" t="str">
        <f>VLOOKUP(Table8[[#This Row],[نام کارشناس دفتر فنی]],Table1[],3,0)</f>
        <v>رئیس  آزمایشگاه</v>
      </c>
      <c r="G464" s="1" t="s">
        <v>1147</v>
      </c>
      <c r="H464" s="1" t="str">
        <f>VLOOKUP(Table8[[#This Row],[نام شخص کارشناس نظارت]],Table1[],3,0)</f>
        <v>کارشناس مکانیک نظارت (1)</v>
      </c>
      <c r="I464" s="1">
        <f>COUNTIF(Table2[کد سیستم],Table8[[#This Row],[کد سیستم]])</f>
        <v>1</v>
      </c>
    </row>
    <row r="465" spans="1:9" x14ac:dyDescent="0.25">
      <c r="A465" s="1">
        <v>464</v>
      </c>
      <c r="B465" s="1" t="s">
        <v>2472</v>
      </c>
      <c r="C465" s="1" t="s">
        <v>2472</v>
      </c>
      <c r="D465" s="1" t="s">
        <v>3747</v>
      </c>
      <c r="E465" s="1" t="s">
        <v>193</v>
      </c>
      <c r="F465" s="1" t="str">
        <f>VLOOKUP(Table8[[#This Row],[نام کارشناس دفتر فنی]],Table1[],3,0)</f>
        <v>رئیس  آزمایشگاه</v>
      </c>
      <c r="G465" s="1" t="s">
        <v>1147</v>
      </c>
      <c r="H465" s="1" t="str">
        <f>VLOOKUP(Table8[[#This Row],[نام شخص کارشناس نظارت]],Table1[],3,0)</f>
        <v>کارشناس مکانیک نظارت (1)</v>
      </c>
      <c r="I465" s="1">
        <f>COUNTIF(Table2[کد سیستم],Table8[[#This Row],[کد سیستم]])</f>
        <v>1</v>
      </c>
    </row>
    <row r="466" spans="1:9" x14ac:dyDescent="0.25">
      <c r="A466" s="1">
        <v>465</v>
      </c>
      <c r="B466" s="1" t="s">
        <v>2474</v>
      </c>
      <c r="C466" s="1" t="s">
        <v>2474</v>
      </c>
      <c r="D466" s="1" t="s">
        <v>3747</v>
      </c>
      <c r="E466" s="1" t="s">
        <v>193</v>
      </c>
      <c r="F466" s="1" t="str">
        <f>VLOOKUP(Table8[[#This Row],[نام کارشناس دفتر فنی]],Table1[],3,0)</f>
        <v>رئیس  آزمایشگاه</v>
      </c>
      <c r="G466" s="1" t="s">
        <v>1147</v>
      </c>
      <c r="H466" s="1" t="str">
        <f>VLOOKUP(Table8[[#This Row],[نام شخص کارشناس نظارت]],Table1[],3,0)</f>
        <v>کارشناس مکانیک نظارت (1)</v>
      </c>
      <c r="I466" s="1">
        <f>COUNTIF(Table2[کد سیستم],Table8[[#This Row],[کد سیستم]])</f>
        <v>1</v>
      </c>
    </row>
    <row r="467" spans="1:9" x14ac:dyDescent="0.25">
      <c r="A467" s="1">
        <v>466</v>
      </c>
      <c r="B467" s="1" t="s">
        <v>2476</v>
      </c>
      <c r="C467" s="1" t="s">
        <v>2476</v>
      </c>
      <c r="D467" s="1" t="s">
        <v>3747</v>
      </c>
      <c r="E467" s="1" t="s">
        <v>193</v>
      </c>
      <c r="F467" s="1" t="str">
        <f>VLOOKUP(Table8[[#This Row],[نام کارشناس دفتر فنی]],Table1[],3,0)</f>
        <v>رئیس  آزمایشگاه</v>
      </c>
      <c r="G467" s="1" t="s">
        <v>1147</v>
      </c>
      <c r="H467" s="1" t="str">
        <f>VLOOKUP(Table8[[#This Row],[نام شخص کارشناس نظارت]],Table1[],3,0)</f>
        <v>کارشناس مکانیک نظارت (1)</v>
      </c>
      <c r="I467" s="1">
        <f>COUNTIF(Table2[کد سیستم],Table8[[#This Row],[کد سیستم]])</f>
        <v>1</v>
      </c>
    </row>
    <row r="468" spans="1:9" x14ac:dyDescent="0.25">
      <c r="A468" s="1">
        <v>467</v>
      </c>
      <c r="B468" s="1" t="s">
        <v>2478</v>
      </c>
      <c r="C468" s="1" t="s">
        <v>2478</v>
      </c>
      <c r="D468" s="1" t="s">
        <v>3747</v>
      </c>
      <c r="E468" s="1" t="s">
        <v>193</v>
      </c>
      <c r="F468" s="1" t="str">
        <f>VLOOKUP(Table8[[#This Row],[نام کارشناس دفتر فنی]],Table1[],3,0)</f>
        <v>رئیس  آزمایشگاه</v>
      </c>
      <c r="G468" s="1" t="s">
        <v>1147</v>
      </c>
      <c r="H468" s="1" t="str">
        <f>VLOOKUP(Table8[[#This Row],[نام شخص کارشناس نظارت]],Table1[],3,0)</f>
        <v>کارشناس مکانیک نظارت (1)</v>
      </c>
      <c r="I468" s="1">
        <f>COUNTIF(Table2[کد سیستم],Table8[[#This Row],[کد سیستم]])</f>
        <v>1</v>
      </c>
    </row>
    <row r="469" spans="1:9" x14ac:dyDescent="0.25">
      <c r="A469" s="1">
        <v>468</v>
      </c>
      <c r="B469" s="1" t="s">
        <v>2480</v>
      </c>
      <c r="C469" s="1" t="s">
        <v>2480</v>
      </c>
      <c r="D469" s="1" t="s">
        <v>3747</v>
      </c>
      <c r="E469" s="1" t="s">
        <v>193</v>
      </c>
      <c r="F469" s="1" t="str">
        <f>VLOOKUP(Table8[[#This Row],[نام کارشناس دفتر فنی]],Table1[],3,0)</f>
        <v>رئیس  آزمایشگاه</v>
      </c>
      <c r="G469" s="1" t="s">
        <v>1147</v>
      </c>
      <c r="H469" s="1" t="str">
        <f>VLOOKUP(Table8[[#This Row],[نام شخص کارشناس نظارت]],Table1[],3,0)</f>
        <v>کارشناس مکانیک نظارت (1)</v>
      </c>
      <c r="I469" s="1">
        <f>COUNTIF(Table2[کد سیستم],Table8[[#This Row],[کد سیستم]])</f>
        <v>1</v>
      </c>
    </row>
    <row r="470" spans="1:9" x14ac:dyDescent="0.25">
      <c r="A470" s="1">
        <v>469</v>
      </c>
      <c r="B470" s="1" t="s">
        <v>2482</v>
      </c>
      <c r="C470" s="1" t="s">
        <v>2482</v>
      </c>
      <c r="D470" s="1" t="s">
        <v>3747</v>
      </c>
      <c r="E470" s="1" t="s">
        <v>193</v>
      </c>
      <c r="F470" s="1" t="str">
        <f>VLOOKUP(Table8[[#This Row],[نام کارشناس دفتر فنی]],Table1[],3,0)</f>
        <v>رئیس  آزمایشگاه</v>
      </c>
      <c r="G470" s="1" t="s">
        <v>1147</v>
      </c>
      <c r="H470" s="1" t="str">
        <f>VLOOKUP(Table8[[#This Row],[نام شخص کارشناس نظارت]],Table1[],3,0)</f>
        <v>کارشناس مکانیک نظارت (1)</v>
      </c>
      <c r="I470" s="1">
        <f>COUNTIF(Table2[کد سیستم],Table8[[#This Row],[کد سیستم]])</f>
        <v>1</v>
      </c>
    </row>
    <row r="471" spans="1:9" x14ac:dyDescent="0.25">
      <c r="A471" s="1">
        <v>470</v>
      </c>
      <c r="B471" s="1" t="s">
        <v>2484</v>
      </c>
      <c r="C471" s="1" t="s">
        <v>2484</v>
      </c>
      <c r="D471" s="1" t="s">
        <v>3747</v>
      </c>
      <c r="E471" s="1" t="s">
        <v>193</v>
      </c>
      <c r="F471" s="1" t="str">
        <f>VLOOKUP(Table8[[#This Row],[نام کارشناس دفتر فنی]],Table1[],3,0)</f>
        <v>رئیس  آزمایشگاه</v>
      </c>
      <c r="G471" s="1" t="s">
        <v>1147</v>
      </c>
      <c r="H471" s="1" t="str">
        <f>VLOOKUP(Table8[[#This Row],[نام شخص کارشناس نظارت]],Table1[],3,0)</f>
        <v>کارشناس مکانیک نظارت (1)</v>
      </c>
      <c r="I471" s="1">
        <f>COUNTIF(Table2[کد سیستم],Table8[[#This Row],[کد سیستم]])</f>
        <v>1</v>
      </c>
    </row>
    <row r="472" spans="1:9" x14ac:dyDescent="0.25">
      <c r="A472" s="1">
        <v>471</v>
      </c>
      <c r="B472" s="1" t="s">
        <v>2486</v>
      </c>
      <c r="C472" s="1" t="s">
        <v>2486</v>
      </c>
      <c r="D472" s="1" t="s">
        <v>3747</v>
      </c>
      <c r="E472" s="1" t="s">
        <v>193</v>
      </c>
      <c r="F472" s="1" t="str">
        <f>VLOOKUP(Table8[[#This Row],[نام کارشناس دفتر فنی]],Table1[],3,0)</f>
        <v>رئیس  آزمایشگاه</v>
      </c>
      <c r="G472" s="1" t="s">
        <v>1147</v>
      </c>
      <c r="H472" s="1" t="str">
        <f>VLOOKUP(Table8[[#This Row],[نام شخص کارشناس نظارت]],Table1[],3,0)</f>
        <v>کارشناس مکانیک نظارت (1)</v>
      </c>
      <c r="I472" s="1">
        <f>COUNTIF(Table2[کد سیستم],Table8[[#This Row],[کد سیستم]])</f>
        <v>1</v>
      </c>
    </row>
    <row r="473" spans="1:9" x14ac:dyDescent="0.25">
      <c r="A473" s="1">
        <v>472</v>
      </c>
      <c r="B473" s="1" t="s">
        <v>2488</v>
      </c>
      <c r="C473" s="1">
        <v>100</v>
      </c>
      <c r="D473" s="1" t="s">
        <v>3747</v>
      </c>
      <c r="E473" s="1" t="s">
        <v>193</v>
      </c>
      <c r="F473" s="1" t="str">
        <f>VLOOKUP(Table8[[#This Row],[نام کارشناس دفتر فنی]],Table1[],3,0)</f>
        <v>رئیس  آزمایشگاه</v>
      </c>
      <c r="G473" s="1" t="s">
        <v>1147</v>
      </c>
      <c r="H473" s="1" t="str">
        <f>VLOOKUP(Table8[[#This Row],[نام شخص کارشناس نظارت]],Table1[],3,0)</f>
        <v>کارشناس مکانیک نظارت (1)</v>
      </c>
      <c r="I473" s="1">
        <f>COUNTIF(Table2[کد سیستم],Table8[[#This Row],[کد سیستم]])</f>
        <v>1</v>
      </c>
    </row>
    <row r="474" spans="1:9" x14ac:dyDescent="0.25">
      <c r="A474" s="1">
        <v>473</v>
      </c>
      <c r="B474" s="1" t="s">
        <v>2490</v>
      </c>
      <c r="C474" s="1">
        <v>1000</v>
      </c>
      <c r="D474" s="1" t="s">
        <v>3747</v>
      </c>
      <c r="E474" s="1" t="s">
        <v>193</v>
      </c>
      <c r="F474" s="1" t="str">
        <f>VLOOKUP(Table8[[#This Row],[نام کارشناس دفتر فنی]],Table1[],3,0)</f>
        <v>رئیس  آزمایشگاه</v>
      </c>
      <c r="G474" s="1" t="s">
        <v>1147</v>
      </c>
      <c r="H474" s="1" t="str">
        <f>VLOOKUP(Table8[[#This Row],[نام شخص کارشناس نظارت]],Table1[],3,0)</f>
        <v>کارشناس مکانیک نظارت (1)</v>
      </c>
      <c r="I474" s="1">
        <f>COUNTIF(Table2[کد سیستم],Table8[[#This Row],[کد سیستم]])</f>
        <v>1</v>
      </c>
    </row>
    <row r="475" spans="1:9" x14ac:dyDescent="0.25">
      <c r="A475" s="1">
        <v>474</v>
      </c>
      <c r="B475" s="1" t="s">
        <v>2492</v>
      </c>
      <c r="C475" s="1">
        <v>1010</v>
      </c>
      <c r="D475" s="1" t="s">
        <v>3747</v>
      </c>
      <c r="E475" s="1" t="s">
        <v>193</v>
      </c>
      <c r="F475" s="1" t="str">
        <f>VLOOKUP(Table8[[#This Row],[نام کارشناس دفتر فنی]],Table1[],3,0)</f>
        <v>رئیس  آزمایشگاه</v>
      </c>
      <c r="G475" s="1" t="s">
        <v>1147</v>
      </c>
      <c r="H475" s="1" t="str">
        <f>VLOOKUP(Table8[[#This Row],[نام شخص کارشناس نظارت]],Table1[],3,0)</f>
        <v>کارشناس مکانیک نظارت (1)</v>
      </c>
      <c r="I475" s="1">
        <f>COUNTIF(Table2[کد سیستم],Table8[[#This Row],[کد سیستم]])</f>
        <v>1</v>
      </c>
    </row>
    <row r="476" spans="1:9" x14ac:dyDescent="0.25">
      <c r="A476" s="1">
        <v>475</v>
      </c>
      <c r="B476" s="1" t="s">
        <v>2494</v>
      </c>
      <c r="C476" s="1" t="s">
        <v>2494</v>
      </c>
      <c r="D476" s="1" t="s">
        <v>3747</v>
      </c>
      <c r="E476" s="1" t="s">
        <v>193</v>
      </c>
      <c r="F476" s="1" t="str">
        <f>VLOOKUP(Table8[[#This Row],[نام کارشناس دفتر فنی]],Table1[],3,0)</f>
        <v>رئیس  آزمایشگاه</v>
      </c>
      <c r="G476" s="1" t="s">
        <v>1147</v>
      </c>
      <c r="H476" s="1" t="str">
        <f>VLOOKUP(Table8[[#This Row],[نام شخص کارشناس نظارت]],Table1[],3,0)</f>
        <v>کارشناس مکانیک نظارت (1)</v>
      </c>
      <c r="I476" s="1">
        <f>COUNTIF(Table2[کد سیستم],Table8[[#This Row],[کد سیستم]])</f>
        <v>1</v>
      </c>
    </row>
    <row r="477" spans="1:9" x14ac:dyDescent="0.25">
      <c r="A477" s="1">
        <v>476</v>
      </c>
      <c r="B477" s="1" t="s">
        <v>2496</v>
      </c>
      <c r="C477" s="1" t="s">
        <v>2496</v>
      </c>
      <c r="D477" s="1" t="s">
        <v>3747</v>
      </c>
      <c r="E477" s="1" t="s">
        <v>193</v>
      </c>
      <c r="F477" s="1" t="str">
        <f>VLOOKUP(Table8[[#This Row],[نام کارشناس دفتر فنی]],Table1[],3,0)</f>
        <v>رئیس  آزمایشگاه</v>
      </c>
      <c r="G477" s="1" t="s">
        <v>1147</v>
      </c>
      <c r="H477" s="1" t="str">
        <f>VLOOKUP(Table8[[#This Row],[نام شخص کارشناس نظارت]],Table1[],3,0)</f>
        <v>کارشناس مکانیک نظارت (1)</v>
      </c>
      <c r="I477" s="1">
        <f>COUNTIF(Table2[کد سیستم],Table8[[#This Row],[کد سیستم]])</f>
        <v>1</v>
      </c>
    </row>
    <row r="478" spans="1:9" x14ac:dyDescent="0.25">
      <c r="A478" s="1">
        <v>477</v>
      </c>
      <c r="B478" s="1" t="s">
        <v>2498</v>
      </c>
      <c r="C478" s="1" t="s">
        <v>2498</v>
      </c>
      <c r="D478" s="1" t="s">
        <v>3747</v>
      </c>
      <c r="E478" s="1" t="s">
        <v>193</v>
      </c>
      <c r="F478" s="1" t="str">
        <f>VLOOKUP(Table8[[#This Row],[نام کارشناس دفتر فنی]],Table1[],3,0)</f>
        <v>رئیس  آزمایشگاه</v>
      </c>
      <c r="G478" s="1" t="s">
        <v>1147</v>
      </c>
      <c r="H478" s="1" t="str">
        <f>VLOOKUP(Table8[[#This Row],[نام شخص کارشناس نظارت]],Table1[],3,0)</f>
        <v>کارشناس مکانیک نظارت (1)</v>
      </c>
      <c r="I478" s="1">
        <f>COUNTIF(Table2[کد سیستم],Table8[[#This Row],[کد سیستم]])</f>
        <v>1</v>
      </c>
    </row>
    <row r="479" spans="1:9" x14ac:dyDescent="0.25">
      <c r="A479" s="1">
        <v>478</v>
      </c>
      <c r="B479" s="1" t="s">
        <v>2500</v>
      </c>
      <c r="C479" s="1" t="s">
        <v>2500</v>
      </c>
      <c r="D479" s="1" t="s">
        <v>3747</v>
      </c>
      <c r="E479" s="1" t="s">
        <v>193</v>
      </c>
      <c r="F479" s="1" t="str">
        <f>VLOOKUP(Table8[[#This Row],[نام کارشناس دفتر فنی]],Table1[],3,0)</f>
        <v>رئیس  آزمایشگاه</v>
      </c>
      <c r="G479" s="1" t="s">
        <v>1147</v>
      </c>
      <c r="H479" s="1" t="str">
        <f>VLOOKUP(Table8[[#This Row],[نام شخص کارشناس نظارت]],Table1[],3,0)</f>
        <v>کارشناس مکانیک نظارت (1)</v>
      </c>
      <c r="I479" s="1">
        <f>COUNTIF(Table2[کد سیستم],Table8[[#This Row],[کد سیستم]])</f>
        <v>1</v>
      </c>
    </row>
    <row r="480" spans="1:9" x14ac:dyDescent="0.25">
      <c r="A480" s="1">
        <v>479</v>
      </c>
      <c r="B480" s="1" t="s">
        <v>2502</v>
      </c>
      <c r="C480" s="1" t="s">
        <v>2502</v>
      </c>
      <c r="D480" s="1" t="s">
        <v>3747</v>
      </c>
      <c r="E480" s="1" t="s">
        <v>193</v>
      </c>
      <c r="F480" s="1" t="str">
        <f>VLOOKUP(Table8[[#This Row],[نام کارشناس دفتر فنی]],Table1[],3,0)</f>
        <v>رئیس  آزمایشگاه</v>
      </c>
      <c r="G480" s="1" t="s">
        <v>1147</v>
      </c>
      <c r="H480" s="1" t="str">
        <f>VLOOKUP(Table8[[#This Row],[نام شخص کارشناس نظارت]],Table1[],3,0)</f>
        <v>کارشناس مکانیک نظارت (1)</v>
      </c>
      <c r="I480" s="1">
        <f>COUNTIF(Table2[کد سیستم],Table8[[#This Row],[کد سیستم]])</f>
        <v>1</v>
      </c>
    </row>
    <row r="481" spans="1:9" x14ac:dyDescent="0.25">
      <c r="A481" s="1">
        <v>480</v>
      </c>
      <c r="B481" s="1" t="s">
        <v>2504</v>
      </c>
      <c r="C481" s="1" t="s">
        <v>2504</v>
      </c>
      <c r="D481" s="1" t="s">
        <v>3747</v>
      </c>
      <c r="E481" s="1" t="s">
        <v>193</v>
      </c>
      <c r="F481" s="1" t="str">
        <f>VLOOKUP(Table8[[#This Row],[نام کارشناس دفتر فنی]],Table1[],3,0)</f>
        <v>رئیس  آزمایشگاه</v>
      </c>
      <c r="G481" s="1" t="s">
        <v>1147</v>
      </c>
      <c r="H481" s="1" t="str">
        <f>VLOOKUP(Table8[[#This Row],[نام شخص کارشناس نظارت]],Table1[],3,0)</f>
        <v>کارشناس مکانیک نظارت (1)</v>
      </c>
      <c r="I481" s="1">
        <f>COUNTIF(Table2[کد سیستم],Table8[[#This Row],[کد سیستم]])</f>
        <v>1</v>
      </c>
    </row>
    <row r="482" spans="1:9" x14ac:dyDescent="0.25">
      <c r="A482" s="1">
        <v>481</v>
      </c>
      <c r="B482" s="1" t="s">
        <v>2506</v>
      </c>
      <c r="C482" s="1" t="s">
        <v>2506</v>
      </c>
      <c r="D482" s="1" t="s">
        <v>3747</v>
      </c>
      <c r="E482" s="1" t="s">
        <v>193</v>
      </c>
      <c r="F482" s="1" t="str">
        <f>VLOOKUP(Table8[[#This Row],[نام کارشناس دفتر فنی]],Table1[],3,0)</f>
        <v>رئیس  آزمایشگاه</v>
      </c>
      <c r="G482" s="1" t="s">
        <v>1147</v>
      </c>
      <c r="H482" s="1" t="str">
        <f>VLOOKUP(Table8[[#This Row],[نام شخص کارشناس نظارت]],Table1[],3,0)</f>
        <v>کارشناس مکانیک نظارت (1)</v>
      </c>
      <c r="I482" s="1">
        <f>COUNTIF(Table2[کد سیستم],Table8[[#This Row],[کد سیستم]])</f>
        <v>1</v>
      </c>
    </row>
    <row r="483" spans="1:9" x14ac:dyDescent="0.25">
      <c r="A483" s="1">
        <v>482</v>
      </c>
      <c r="B483" s="1" t="s">
        <v>2508</v>
      </c>
      <c r="C483" s="1" t="s">
        <v>2508</v>
      </c>
      <c r="D483" s="1" t="s">
        <v>3747</v>
      </c>
      <c r="E483" s="1" t="s">
        <v>193</v>
      </c>
      <c r="F483" s="1" t="str">
        <f>VLOOKUP(Table8[[#This Row],[نام کارشناس دفتر فنی]],Table1[],3,0)</f>
        <v>رئیس  آزمایشگاه</v>
      </c>
      <c r="G483" s="1" t="s">
        <v>1147</v>
      </c>
      <c r="H483" s="1" t="str">
        <f>VLOOKUP(Table8[[#This Row],[نام شخص کارشناس نظارت]],Table1[],3,0)</f>
        <v>کارشناس مکانیک نظارت (1)</v>
      </c>
      <c r="I483" s="1">
        <f>COUNTIF(Table2[کد سیستم],Table8[[#This Row],[کد سیستم]])</f>
        <v>1</v>
      </c>
    </row>
    <row r="484" spans="1:9" x14ac:dyDescent="0.25">
      <c r="A484" s="1">
        <v>483</v>
      </c>
      <c r="B484" s="1" t="s">
        <v>2510</v>
      </c>
      <c r="C484" s="1" t="s">
        <v>2510</v>
      </c>
      <c r="D484" s="1" t="s">
        <v>3747</v>
      </c>
      <c r="E484" s="1" t="s">
        <v>193</v>
      </c>
      <c r="F484" s="1" t="str">
        <f>VLOOKUP(Table8[[#This Row],[نام کارشناس دفتر فنی]],Table1[],3,0)</f>
        <v>رئیس  آزمایشگاه</v>
      </c>
      <c r="G484" s="1" t="s">
        <v>1147</v>
      </c>
      <c r="H484" s="1" t="str">
        <f>VLOOKUP(Table8[[#This Row],[نام شخص کارشناس نظارت]],Table1[],3,0)</f>
        <v>کارشناس مکانیک نظارت (1)</v>
      </c>
      <c r="I484" s="1">
        <f>COUNTIF(Table2[کد سیستم],Table8[[#This Row],[کد سیستم]])</f>
        <v>1</v>
      </c>
    </row>
    <row r="485" spans="1:9" x14ac:dyDescent="0.25">
      <c r="A485" s="1">
        <v>484</v>
      </c>
      <c r="B485" s="1" t="s">
        <v>2512</v>
      </c>
      <c r="C485" s="1" t="s">
        <v>2512</v>
      </c>
      <c r="D485" s="1" t="s">
        <v>3747</v>
      </c>
      <c r="E485" s="1" t="s">
        <v>193</v>
      </c>
      <c r="F485" s="1" t="str">
        <f>VLOOKUP(Table8[[#This Row],[نام کارشناس دفتر فنی]],Table1[],3,0)</f>
        <v>رئیس  آزمایشگاه</v>
      </c>
      <c r="G485" s="1" t="s">
        <v>1147</v>
      </c>
      <c r="H485" s="1" t="str">
        <f>VLOOKUP(Table8[[#This Row],[نام شخص کارشناس نظارت]],Table1[],3,0)</f>
        <v>کارشناس مکانیک نظارت (1)</v>
      </c>
      <c r="I485" s="1">
        <f>COUNTIF(Table2[کد سیستم],Table8[[#This Row],[کد سیستم]])</f>
        <v>1</v>
      </c>
    </row>
    <row r="486" spans="1:9" x14ac:dyDescent="0.25">
      <c r="A486" s="1">
        <v>485</v>
      </c>
      <c r="B486" s="1" t="s">
        <v>2514</v>
      </c>
      <c r="C486" s="1" t="s">
        <v>2514</v>
      </c>
      <c r="D486" s="1" t="s">
        <v>3747</v>
      </c>
      <c r="E486" s="1" t="s">
        <v>193</v>
      </c>
      <c r="F486" s="1" t="str">
        <f>VLOOKUP(Table8[[#This Row],[نام کارشناس دفتر فنی]],Table1[],3,0)</f>
        <v>رئیس  آزمایشگاه</v>
      </c>
      <c r="G486" s="1" t="s">
        <v>1147</v>
      </c>
      <c r="H486" s="1" t="str">
        <f>VLOOKUP(Table8[[#This Row],[نام شخص کارشناس نظارت]],Table1[],3,0)</f>
        <v>کارشناس مکانیک نظارت (1)</v>
      </c>
      <c r="I486" s="1">
        <f>COUNTIF(Table2[کد سیستم],Table8[[#This Row],[کد سیستم]])</f>
        <v>1</v>
      </c>
    </row>
    <row r="487" spans="1:9" x14ac:dyDescent="0.25">
      <c r="A487" s="1">
        <v>486</v>
      </c>
      <c r="B487" s="1" t="s">
        <v>2516</v>
      </c>
      <c r="C487" s="1" t="s">
        <v>2516</v>
      </c>
      <c r="D487" s="1" t="s">
        <v>3747</v>
      </c>
      <c r="E487" s="1" t="s">
        <v>193</v>
      </c>
      <c r="F487" s="1" t="str">
        <f>VLOOKUP(Table8[[#This Row],[نام کارشناس دفتر فنی]],Table1[],3,0)</f>
        <v>رئیس  آزمایشگاه</v>
      </c>
      <c r="G487" s="1" t="s">
        <v>1147</v>
      </c>
      <c r="H487" s="1" t="str">
        <f>VLOOKUP(Table8[[#This Row],[نام شخص کارشناس نظارت]],Table1[],3,0)</f>
        <v>کارشناس مکانیک نظارت (1)</v>
      </c>
      <c r="I487" s="1">
        <f>COUNTIF(Table2[کد سیستم],Table8[[#This Row],[کد سیستم]])</f>
        <v>1</v>
      </c>
    </row>
    <row r="488" spans="1:9" x14ac:dyDescent="0.25">
      <c r="A488" s="1">
        <v>487</v>
      </c>
      <c r="B488" s="1" t="s">
        <v>2518</v>
      </c>
      <c r="C488" s="1" t="s">
        <v>2518</v>
      </c>
      <c r="D488" s="1" t="s">
        <v>3747</v>
      </c>
      <c r="E488" s="1" t="s">
        <v>193</v>
      </c>
      <c r="F488" s="1" t="str">
        <f>VLOOKUP(Table8[[#This Row],[نام کارشناس دفتر فنی]],Table1[],3,0)</f>
        <v>رئیس  آزمایشگاه</v>
      </c>
      <c r="G488" s="1" t="s">
        <v>1147</v>
      </c>
      <c r="H488" s="1" t="str">
        <f>VLOOKUP(Table8[[#This Row],[نام شخص کارشناس نظارت]],Table1[],3,0)</f>
        <v>کارشناس مکانیک نظارت (1)</v>
      </c>
      <c r="I488" s="1">
        <f>COUNTIF(Table2[کد سیستم],Table8[[#This Row],[کد سیستم]])</f>
        <v>1</v>
      </c>
    </row>
    <row r="489" spans="1:9" x14ac:dyDescent="0.25">
      <c r="A489" s="1">
        <v>488</v>
      </c>
      <c r="B489" s="1" t="s">
        <v>2520</v>
      </c>
      <c r="C489" s="1" t="s">
        <v>2520</v>
      </c>
      <c r="D489" s="1" t="s">
        <v>3747</v>
      </c>
      <c r="E489" s="1" t="s">
        <v>193</v>
      </c>
      <c r="F489" s="1" t="str">
        <f>VLOOKUP(Table8[[#This Row],[نام کارشناس دفتر فنی]],Table1[],3,0)</f>
        <v>رئیس  آزمایشگاه</v>
      </c>
      <c r="G489" s="1" t="s">
        <v>1147</v>
      </c>
      <c r="H489" s="1" t="str">
        <f>VLOOKUP(Table8[[#This Row],[نام شخص کارشناس نظارت]],Table1[],3,0)</f>
        <v>کارشناس مکانیک نظارت (1)</v>
      </c>
      <c r="I489" s="1">
        <f>COUNTIF(Table2[کد سیستم],Table8[[#This Row],[کد سیستم]])</f>
        <v>1</v>
      </c>
    </row>
    <row r="490" spans="1:9" x14ac:dyDescent="0.25">
      <c r="A490" s="1">
        <v>489</v>
      </c>
      <c r="B490" s="1" t="s">
        <v>2522</v>
      </c>
      <c r="C490" s="1" t="s">
        <v>2522</v>
      </c>
      <c r="D490" s="1" t="s">
        <v>3747</v>
      </c>
      <c r="E490" s="1" t="s">
        <v>193</v>
      </c>
      <c r="F490" s="1" t="str">
        <f>VLOOKUP(Table8[[#This Row],[نام کارشناس دفتر فنی]],Table1[],3,0)</f>
        <v>رئیس  آزمایشگاه</v>
      </c>
      <c r="G490" s="1" t="s">
        <v>1147</v>
      </c>
      <c r="H490" s="1" t="str">
        <f>VLOOKUP(Table8[[#This Row],[نام شخص کارشناس نظارت]],Table1[],3,0)</f>
        <v>کارشناس مکانیک نظارت (1)</v>
      </c>
      <c r="I490" s="1">
        <f>COUNTIF(Table2[کد سیستم],Table8[[#This Row],[کد سیستم]])</f>
        <v>1</v>
      </c>
    </row>
    <row r="491" spans="1:9" x14ac:dyDescent="0.25">
      <c r="A491" s="1">
        <v>490</v>
      </c>
      <c r="B491" s="1" t="s">
        <v>2524</v>
      </c>
      <c r="C491" s="1" t="s">
        <v>2524</v>
      </c>
      <c r="D491" s="1" t="s">
        <v>3747</v>
      </c>
      <c r="E491" s="1" t="s">
        <v>193</v>
      </c>
      <c r="F491" s="1" t="str">
        <f>VLOOKUP(Table8[[#This Row],[نام کارشناس دفتر فنی]],Table1[],3,0)</f>
        <v>رئیس  آزمایشگاه</v>
      </c>
      <c r="G491" s="1" t="s">
        <v>1147</v>
      </c>
      <c r="H491" s="1" t="str">
        <f>VLOOKUP(Table8[[#This Row],[نام شخص کارشناس نظارت]],Table1[],3,0)</f>
        <v>کارشناس مکانیک نظارت (1)</v>
      </c>
      <c r="I491" s="1">
        <f>COUNTIF(Table2[کد سیستم],Table8[[#This Row],[کد سیستم]])</f>
        <v>1</v>
      </c>
    </row>
    <row r="492" spans="1:9" x14ac:dyDescent="0.25">
      <c r="A492" s="1">
        <v>491</v>
      </c>
      <c r="B492" s="1" t="s">
        <v>2526</v>
      </c>
      <c r="C492" s="1" t="s">
        <v>2526</v>
      </c>
      <c r="D492" s="1" t="s">
        <v>3747</v>
      </c>
      <c r="E492" s="1" t="s">
        <v>193</v>
      </c>
      <c r="F492" s="1" t="str">
        <f>VLOOKUP(Table8[[#This Row],[نام کارشناس دفتر فنی]],Table1[],3,0)</f>
        <v>رئیس  آزمایشگاه</v>
      </c>
      <c r="G492" s="1" t="s">
        <v>1147</v>
      </c>
      <c r="H492" s="1" t="str">
        <f>VLOOKUP(Table8[[#This Row],[نام شخص کارشناس نظارت]],Table1[],3,0)</f>
        <v>کارشناس مکانیک نظارت (1)</v>
      </c>
      <c r="I492" s="1">
        <f>COUNTIF(Table2[کد سیستم],Table8[[#This Row],[کد سیستم]])</f>
        <v>1</v>
      </c>
    </row>
    <row r="493" spans="1:9" x14ac:dyDescent="0.25">
      <c r="A493" s="1">
        <v>492</v>
      </c>
      <c r="B493" s="1" t="s">
        <v>2528</v>
      </c>
      <c r="C493" s="1" t="s">
        <v>2528</v>
      </c>
      <c r="D493" s="1" t="s">
        <v>3747</v>
      </c>
      <c r="E493" s="1" t="s">
        <v>193</v>
      </c>
      <c r="F493" s="1" t="str">
        <f>VLOOKUP(Table8[[#This Row],[نام کارشناس دفتر فنی]],Table1[],3,0)</f>
        <v>رئیس  آزمایشگاه</v>
      </c>
      <c r="G493" s="1" t="s">
        <v>1147</v>
      </c>
      <c r="H493" s="1" t="str">
        <f>VLOOKUP(Table8[[#This Row],[نام شخص کارشناس نظارت]],Table1[],3,0)</f>
        <v>کارشناس مکانیک نظارت (1)</v>
      </c>
      <c r="I493" s="1">
        <f>COUNTIF(Table2[کد سیستم],Table8[[#This Row],[کد سیستم]])</f>
        <v>1</v>
      </c>
    </row>
    <row r="494" spans="1:9" x14ac:dyDescent="0.25">
      <c r="A494" s="1">
        <v>493</v>
      </c>
      <c r="B494" s="1" t="s">
        <v>2530</v>
      </c>
      <c r="C494" s="1" t="s">
        <v>2530</v>
      </c>
      <c r="D494" s="1" t="s">
        <v>3747</v>
      </c>
      <c r="E494" s="1" t="s">
        <v>193</v>
      </c>
      <c r="F494" s="1" t="str">
        <f>VLOOKUP(Table8[[#This Row],[نام کارشناس دفتر فنی]],Table1[],3,0)</f>
        <v>رئیس  آزمایشگاه</v>
      </c>
      <c r="G494" s="1" t="s">
        <v>1147</v>
      </c>
      <c r="H494" s="1" t="str">
        <f>VLOOKUP(Table8[[#This Row],[نام شخص کارشناس نظارت]],Table1[],3,0)</f>
        <v>کارشناس مکانیک نظارت (1)</v>
      </c>
      <c r="I494" s="1">
        <f>COUNTIF(Table2[کد سیستم],Table8[[#This Row],[کد سیستم]])</f>
        <v>1</v>
      </c>
    </row>
    <row r="495" spans="1:9" x14ac:dyDescent="0.25">
      <c r="A495" s="1">
        <v>494</v>
      </c>
      <c r="B495" s="1" t="s">
        <v>2532</v>
      </c>
      <c r="C495" s="1" t="s">
        <v>2532</v>
      </c>
      <c r="D495" s="1" t="s">
        <v>3747</v>
      </c>
      <c r="E495" s="1" t="s">
        <v>193</v>
      </c>
      <c r="F495" s="1" t="str">
        <f>VLOOKUP(Table8[[#This Row],[نام کارشناس دفتر فنی]],Table1[],3,0)</f>
        <v>رئیس  آزمایشگاه</v>
      </c>
      <c r="G495" s="1" t="s">
        <v>1147</v>
      </c>
      <c r="H495" s="1" t="str">
        <f>VLOOKUP(Table8[[#This Row],[نام شخص کارشناس نظارت]],Table1[],3,0)</f>
        <v>کارشناس مکانیک نظارت (1)</v>
      </c>
      <c r="I495" s="1">
        <f>COUNTIF(Table2[کد سیستم],Table8[[#This Row],[کد سیستم]])</f>
        <v>1</v>
      </c>
    </row>
    <row r="496" spans="1:9" x14ac:dyDescent="0.25">
      <c r="A496" s="1">
        <v>495</v>
      </c>
      <c r="B496" s="1" t="s">
        <v>2534</v>
      </c>
      <c r="C496" s="1" t="s">
        <v>2534</v>
      </c>
      <c r="D496" s="1" t="s">
        <v>3747</v>
      </c>
      <c r="E496" s="1" t="s">
        <v>193</v>
      </c>
      <c r="F496" s="1" t="str">
        <f>VLOOKUP(Table8[[#This Row],[نام کارشناس دفتر فنی]],Table1[],3,0)</f>
        <v>رئیس  آزمایشگاه</v>
      </c>
      <c r="G496" s="1" t="s">
        <v>1147</v>
      </c>
      <c r="H496" s="1" t="str">
        <f>VLOOKUP(Table8[[#This Row],[نام شخص کارشناس نظارت]],Table1[],3,0)</f>
        <v>کارشناس مکانیک نظارت (1)</v>
      </c>
      <c r="I496" s="1">
        <f>COUNTIF(Table2[کد سیستم],Table8[[#This Row],[کد سیستم]])</f>
        <v>1</v>
      </c>
    </row>
    <row r="497" spans="1:9" x14ac:dyDescent="0.25">
      <c r="A497" s="1">
        <v>496</v>
      </c>
      <c r="B497" s="1" t="s">
        <v>2536</v>
      </c>
      <c r="C497" s="1" t="s">
        <v>2536</v>
      </c>
      <c r="D497" s="1" t="s">
        <v>3747</v>
      </c>
      <c r="E497" s="1" t="s">
        <v>193</v>
      </c>
      <c r="F497" s="1" t="str">
        <f>VLOOKUP(Table8[[#This Row],[نام کارشناس دفتر فنی]],Table1[],3,0)</f>
        <v>رئیس  آزمایشگاه</v>
      </c>
      <c r="G497" s="1" t="s">
        <v>1147</v>
      </c>
      <c r="H497" s="1" t="str">
        <f>VLOOKUP(Table8[[#This Row],[نام شخص کارشناس نظارت]],Table1[],3,0)</f>
        <v>کارشناس مکانیک نظارت (1)</v>
      </c>
      <c r="I497" s="1">
        <f>COUNTIF(Table2[کد سیستم],Table8[[#This Row],[کد سیستم]])</f>
        <v>1</v>
      </c>
    </row>
    <row r="498" spans="1:9" x14ac:dyDescent="0.25">
      <c r="A498" s="1">
        <v>497</v>
      </c>
      <c r="B498" s="1" t="s">
        <v>2538</v>
      </c>
      <c r="C498" s="1" t="s">
        <v>2538</v>
      </c>
      <c r="D498" s="1" t="s">
        <v>3747</v>
      </c>
      <c r="E498" s="1" t="s">
        <v>193</v>
      </c>
      <c r="F498" s="1" t="str">
        <f>VLOOKUP(Table8[[#This Row],[نام کارشناس دفتر فنی]],Table1[],3,0)</f>
        <v>رئیس  آزمایشگاه</v>
      </c>
      <c r="G498" s="1" t="s">
        <v>1147</v>
      </c>
      <c r="H498" s="1" t="str">
        <f>VLOOKUP(Table8[[#This Row],[نام شخص کارشناس نظارت]],Table1[],3,0)</f>
        <v>کارشناس مکانیک نظارت (1)</v>
      </c>
      <c r="I498" s="1">
        <f>COUNTIF(Table2[کد سیستم],Table8[[#This Row],[کد سیستم]])</f>
        <v>1</v>
      </c>
    </row>
    <row r="499" spans="1:9" x14ac:dyDescent="0.25">
      <c r="A499" s="1">
        <v>498</v>
      </c>
      <c r="B499" s="1" t="s">
        <v>2540</v>
      </c>
      <c r="C499" s="1">
        <v>110</v>
      </c>
      <c r="D499" s="1" t="s">
        <v>3747</v>
      </c>
      <c r="E499" s="1" t="s">
        <v>193</v>
      </c>
      <c r="F499" s="1" t="str">
        <f>VLOOKUP(Table8[[#This Row],[نام کارشناس دفتر فنی]],Table1[],3,0)</f>
        <v>رئیس  آزمایشگاه</v>
      </c>
      <c r="G499" s="1" t="s">
        <v>1147</v>
      </c>
      <c r="H499" s="1" t="str">
        <f>VLOOKUP(Table8[[#This Row],[نام شخص کارشناس نظارت]],Table1[],3,0)</f>
        <v>کارشناس مکانیک نظارت (1)</v>
      </c>
      <c r="I499" s="1">
        <f>COUNTIF(Table2[کد سیستم],Table8[[#This Row],[کد سیستم]])</f>
        <v>1</v>
      </c>
    </row>
    <row r="500" spans="1:9" x14ac:dyDescent="0.25">
      <c r="A500" s="1">
        <v>499</v>
      </c>
      <c r="B500" s="1" t="s">
        <v>2542</v>
      </c>
      <c r="C500" s="1">
        <v>1100</v>
      </c>
      <c r="D500" s="1" t="s">
        <v>3747</v>
      </c>
      <c r="E500" s="1" t="s">
        <v>193</v>
      </c>
      <c r="F500" s="1" t="str">
        <f>VLOOKUP(Table8[[#This Row],[نام کارشناس دفتر فنی]],Table1[],3,0)</f>
        <v>رئیس  آزمایشگاه</v>
      </c>
      <c r="G500" s="1" t="s">
        <v>1147</v>
      </c>
      <c r="H500" s="1" t="str">
        <f>VLOOKUP(Table8[[#This Row],[نام شخص کارشناس نظارت]],Table1[],3,0)</f>
        <v>کارشناس مکانیک نظارت (1)</v>
      </c>
      <c r="I500" s="1">
        <f>COUNTIF(Table2[کد سیستم],Table8[[#This Row],[کد سیستم]])</f>
        <v>1</v>
      </c>
    </row>
    <row r="501" spans="1:9" x14ac:dyDescent="0.25">
      <c r="A501" s="1">
        <v>500</v>
      </c>
      <c r="B501" s="1" t="s">
        <v>2544</v>
      </c>
      <c r="C501" s="1">
        <v>1110</v>
      </c>
      <c r="D501" s="1" t="s">
        <v>3747</v>
      </c>
      <c r="E501" s="1" t="s">
        <v>193</v>
      </c>
      <c r="F501" s="1" t="str">
        <f>VLOOKUP(Table8[[#This Row],[نام کارشناس دفتر فنی]],Table1[],3,0)</f>
        <v>رئیس  آزمایشگاه</v>
      </c>
      <c r="G501" s="1" t="s">
        <v>1147</v>
      </c>
      <c r="H501" s="1" t="str">
        <f>VLOOKUP(Table8[[#This Row],[نام شخص کارشناس نظارت]],Table1[],3,0)</f>
        <v>کارشناس مکانیک نظارت (1)</v>
      </c>
      <c r="I501" s="1">
        <f>COUNTIF(Table2[کد سیستم],Table8[[#This Row],[کد سیستم]])</f>
        <v>1</v>
      </c>
    </row>
    <row r="502" spans="1:9" x14ac:dyDescent="0.25">
      <c r="A502" s="1">
        <v>501</v>
      </c>
      <c r="B502" s="1" t="s">
        <v>2546</v>
      </c>
      <c r="C502" s="1" t="s">
        <v>2546</v>
      </c>
      <c r="D502" s="1" t="s">
        <v>3747</v>
      </c>
      <c r="E502" s="1" t="s">
        <v>193</v>
      </c>
      <c r="F502" s="1" t="str">
        <f>VLOOKUP(Table8[[#This Row],[نام کارشناس دفتر فنی]],Table1[],3,0)</f>
        <v>رئیس  آزمایشگاه</v>
      </c>
      <c r="G502" s="1" t="s">
        <v>1147</v>
      </c>
      <c r="H502" s="1" t="str">
        <f>VLOOKUP(Table8[[#This Row],[نام شخص کارشناس نظارت]],Table1[],3,0)</f>
        <v>کارشناس مکانیک نظارت (1)</v>
      </c>
      <c r="I502" s="1">
        <f>COUNTIF(Table2[کد سیستم],Table8[[#This Row],[کد سیستم]])</f>
        <v>1</v>
      </c>
    </row>
    <row r="503" spans="1:9" x14ac:dyDescent="0.25">
      <c r="A503" s="1">
        <v>502</v>
      </c>
      <c r="B503" s="1" t="s">
        <v>2548</v>
      </c>
      <c r="C503" s="1" t="s">
        <v>2548</v>
      </c>
      <c r="D503" s="1" t="s">
        <v>3747</v>
      </c>
      <c r="E503" s="1" t="s">
        <v>193</v>
      </c>
      <c r="F503" s="1" t="str">
        <f>VLOOKUP(Table8[[#This Row],[نام کارشناس دفتر فنی]],Table1[],3,0)</f>
        <v>رئیس  آزمایشگاه</v>
      </c>
      <c r="G503" s="1" t="s">
        <v>1147</v>
      </c>
      <c r="H503" s="1" t="str">
        <f>VLOOKUP(Table8[[#This Row],[نام شخص کارشناس نظارت]],Table1[],3,0)</f>
        <v>کارشناس مکانیک نظارت (1)</v>
      </c>
      <c r="I503" s="1">
        <f>COUNTIF(Table2[کد سیستم],Table8[[#This Row],[کد سیستم]])</f>
        <v>1</v>
      </c>
    </row>
    <row r="504" spans="1:9" x14ac:dyDescent="0.25">
      <c r="A504" s="1">
        <v>503</v>
      </c>
      <c r="B504" s="1" t="s">
        <v>2550</v>
      </c>
      <c r="C504" s="1">
        <v>120</v>
      </c>
      <c r="D504" s="1" t="s">
        <v>3747</v>
      </c>
      <c r="E504" s="1" t="s">
        <v>193</v>
      </c>
      <c r="F504" s="1" t="str">
        <f>VLOOKUP(Table8[[#This Row],[نام کارشناس دفتر فنی]],Table1[],3,0)</f>
        <v>رئیس  آزمایشگاه</v>
      </c>
      <c r="G504" s="1" t="s">
        <v>1147</v>
      </c>
      <c r="H504" s="1" t="str">
        <f>VLOOKUP(Table8[[#This Row],[نام شخص کارشناس نظارت]],Table1[],3,0)</f>
        <v>کارشناس مکانیک نظارت (1)</v>
      </c>
      <c r="I504" s="1">
        <f>COUNTIF(Table2[کد سیستم],Table8[[#This Row],[کد سیستم]])</f>
        <v>1</v>
      </c>
    </row>
    <row r="505" spans="1:9" x14ac:dyDescent="0.25">
      <c r="A505" s="1">
        <v>504</v>
      </c>
      <c r="B505" s="1" t="s">
        <v>2552</v>
      </c>
      <c r="C505" s="1">
        <v>1200</v>
      </c>
      <c r="D505" s="1" t="s">
        <v>3747</v>
      </c>
      <c r="E505" s="1" t="s">
        <v>193</v>
      </c>
      <c r="F505" s="1" t="str">
        <f>VLOOKUP(Table8[[#This Row],[نام کارشناس دفتر فنی]],Table1[],3,0)</f>
        <v>رئیس  آزمایشگاه</v>
      </c>
      <c r="G505" s="1" t="s">
        <v>1147</v>
      </c>
      <c r="H505" s="1" t="str">
        <f>VLOOKUP(Table8[[#This Row],[نام شخص کارشناس نظارت]],Table1[],3,0)</f>
        <v>کارشناس مکانیک نظارت (1)</v>
      </c>
      <c r="I505" s="1">
        <f>COUNTIF(Table2[کد سیستم],Table8[[#This Row],[کد سیستم]])</f>
        <v>1</v>
      </c>
    </row>
    <row r="506" spans="1:9" x14ac:dyDescent="0.25">
      <c r="A506" s="1">
        <v>505</v>
      </c>
      <c r="B506" s="1" t="s">
        <v>2554</v>
      </c>
      <c r="C506" s="1">
        <v>1210</v>
      </c>
      <c r="D506" s="1" t="s">
        <v>3747</v>
      </c>
      <c r="E506" s="1" t="s">
        <v>193</v>
      </c>
      <c r="F506" s="1" t="str">
        <f>VLOOKUP(Table8[[#This Row],[نام کارشناس دفتر فنی]],Table1[],3,0)</f>
        <v>رئیس  آزمایشگاه</v>
      </c>
      <c r="G506" s="1" t="s">
        <v>1147</v>
      </c>
      <c r="H506" s="1" t="str">
        <f>VLOOKUP(Table8[[#This Row],[نام شخص کارشناس نظارت]],Table1[],3,0)</f>
        <v>کارشناس مکانیک نظارت (1)</v>
      </c>
      <c r="I506" s="1">
        <f>COUNTIF(Table2[کد سیستم],Table8[[#This Row],[کد سیستم]])</f>
        <v>1</v>
      </c>
    </row>
    <row r="507" spans="1:9" x14ac:dyDescent="0.25">
      <c r="A507" s="1">
        <v>506</v>
      </c>
      <c r="B507" s="1" t="s">
        <v>2556</v>
      </c>
      <c r="C507" s="1" t="s">
        <v>2556</v>
      </c>
      <c r="D507" s="1" t="s">
        <v>3747</v>
      </c>
      <c r="E507" s="1" t="s">
        <v>193</v>
      </c>
      <c r="F507" s="1" t="str">
        <f>VLOOKUP(Table8[[#This Row],[نام کارشناس دفتر فنی]],Table1[],3,0)</f>
        <v>رئیس  آزمایشگاه</v>
      </c>
      <c r="G507" s="1" t="s">
        <v>1147</v>
      </c>
      <c r="H507" s="1" t="str">
        <f>VLOOKUP(Table8[[#This Row],[نام شخص کارشناس نظارت]],Table1[],3,0)</f>
        <v>کارشناس مکانیک نظارت (1)</v>
      </c>
      <c r="I507" s="1">
        <f>COUNTIF(Table2[کد سیستم],Table8[[#This Row],[کد سیستم]])</f>
        <v>1</v>
      </c>
    </row>
    <row r="508" spans="1:9" x14ac:dyDescent="0.25">
      <c r="A508" s="1">
        <v>507</v>
      </c>
      <c r="B508" s="1" t="s">
        <v>2558</v>
      </c>
      <c r="C508" s="1" t="s">
        <v>2558</v>
      </c>
      <c r="D508" s="1" t="s">
        <v>3747</v>
      </c>
      <c r="E508" s="1" t="s">
        <v>193</v>
      </c>
      <c r="F508" s="1" t="str">
        <f>VLOOKUP(Table8[[#This Row],[نام کارشناس دفتر فنی]],Table1[],3,0)</f>
        <v>رئیس  آزمایشگاه</v>
      </c>
      <c r="G508" s="1" t="s">
        <v>1147</v>
      </c>
      <c r="H508" s="1" t="str">
        <f>VLOOKUP(Table8[[#This Row],[نام شخص کارشناس نظارت]],Table1[],3,0)</f>
        <v>کارشناس مکانیک نظارت (1)</v>
      </c>
      <c r="I508" s="1">
        <f>COUNTIF(Table2[کد سیستم],Table8[[#This Row],[کد سیستم]])</f>
        <v>1</v>
      </c>
    </row>
    <row r="509" spans="1:9" x14ac:dyDescent="0.25">
      <c r="A509" s="1">
        <v>508</v>
      </c>
      <c r="B509" s="1" t="s">
        <v>2560</v>
      </c>
      <c r="C509" s="1" t="s">
        <v>2560</v>
      </c>
      <c r="D509" s="1" t="s">
        <v>3747</v>
      </c>
      <c r="E509" s="1" t="s">
        <v>193</v>
      </c>
      <c r="F509" s="1" t="str">
        <f>VLOOKUP(Table8[[#This Row],[نام کارشناس دفتر فنی]],Table1[],3,0)</f>
        <v>رئیس  آزمایشگاه</v>
      </c>
      <c r="G509" s="1" t="s">
        <v>1147</v>
      </c>
      <c r="H509" s="1" t="str">
        <f>VLOOKUP(Table8[[#This Row],[نام شخص کارشناس نظارت]],Table1[],3,0)</f>
        <v>کارشناس مکانیک نظارت (1)</v>
      </c>
      <c r="I509" s="1">
        <f>COUNTIF(Table2[کد سیستم],Table8[[#This Row],[کد سیستم]])</f>
        <v>1</v>
      </c>
    </row>
    <row r="510" spans="1:9" x14ac:dyDescent="0.25">
      <c r="A510" s="1">
        <v>509</v>
      </c>
      <c r="B510" s="1" t="s">
        <v>2562</v>
      </c>
      <c r="C510" s="1" t="s">
        <v>2562</v>
      </c>
      <c r="D510" s="1" t="s">
        <v>3747</v>
      </c>
      <c r="E510" s="1" t="s">
        <v>193</v>
      </c>
      <c r="F510" s="1" t="str">
        <f>VLOOKUP(Table8[[#This Row],[نام کارشناس دفتر فنی]],Table1[],3,0)</f>
        <v>رئیس  آزمایشگاه</v>
      </c>
      <c r="G510" s="1" t="s">
        <v>1147</v>
      </c>
      <c r="H510" s="1" t="str">
        <f>VLOOKUP(Table8[[#This Row],[نام شخص کارشناس نظارت]],Table1[],3,0)</f>
        <v>کارشناس مکانیک نظارت (1)</v>
      </c>
      <c r="I510" s="1">
        <f>COUNTIF(Table2[کد سیستم],Table8[[#This Row],[کد سیستم]])</f>
        <v>1</v>
      </c>
    </row>
    <row r="511" spans="1:9" x14ac:dyDescent="0.25">
      <c r="A511" s="1">
        <v>510</v>
      </c>
      <c r="B511" s="1" t="s">
        <v>2564</v>
      </c>
      <c r="C511" s="1" t="s">
        <v>2564</v>
      </c>
      <c r="D511" s="1" t="s">
        <v>3747</v>
      </c>
      <c r="E511" s="1" t="s">
        <v>193</v>
      </c>
      <c r="F511" s="1" t="str">
        <f>VLOOKUP(Table8[[#This Row],[نام کارشناس دفتر فنی]],Table1[],3,0)</f>
        <v>رئیس  آزمایشگاه</v>
      </c>
      <c r="G511" s="1" t="s">
        <v>1147</v>
      </c>
      <c r="H511" s="1" t="str">
        <f>VLOOKUP(Table8[[#This Row],[نام شخص کارشناس نظارت]],Table1[],3,0)</f>
        <v>کارشناس مکانیک نظارت (1)</v>
      </c>
      <c r="I511" s="1">
        <f>COUNTIF(Table2[کد سیستم],Table8[[#This Row],[کد سیستم]])</f>
        <v>1</v>
      </c>
    </row>
    <row r="512" spans="1:9" x14ac:dyDescent="0.25">
      <c r="A512" s="1">
        <v>511</v>
      </c>
      <c r="B512" s="1" t="s">
        <v>2566</v>
      </c>
      <c r="C512" s="1">
        <v>130</v>
      </c>
      <c r="D512" s="1" t="s">
        <v>3747</v>
      </c>
      <c r="E512" s="1" t="s">
        <v>193</v>
      </c>
      <c r="F512" s="1" t="str">
        <f>VLOOKUP(Table8[[#This Row],[نام کارشناس دفتر فنی]],Table1[],3,0)</f>
        <v>رئیس  آزمایشگاه</v>
      </c>
      <c r="G512" s="1" t="s">
        <v>1147</v>
      </c>
      <c r="H512" s="1" t="str">
        <f>VLOOKUP(Table8[[#This Row],[نام شخص کارشناس نظارت]],Table1[],3,0)</f>
        <v>کارشناس مکانیک نظارت (1)</v>
      </c>
      <c r="I512" s="1">
        <f>COUNTIF(Table2[کد سیستم],Table8[[#This Row],[کد سیستم]])</f>
        <v>1</v>
      </c>
    </row>
    <row r="513" spans="1:9" x14ac:dyDescent="0.25">
      <c r="A513" s="1">
        <v>512</v>
      </c>
      <c r="B513" s="1" t="s">
        <v>2568</v>
      </c>
      <c r="C513" s="1">
        <v>1300</v>
      </c>
      <c r="D513" s="1" t="s">
        <v>3747</v>
      </c>
      <c r="E513" s="1" t="s">
        <v>193</v>
      </c>
      <c r="F513" s="1" t="str">
        <f>VLOOKUP(Table8[[#This Row],[نام کارشناس دفتر فنی]],Table1[],3,0)</f>
        <v>رئیس  آزمایشگاه</v>
      </c>
      <c r="G513" s="1" t="s">
        <v>1147</v>
      </c>
      <c r="H513" s="1" t="str">
        <f>VLOOKUP(Table8[[#This Row],[نام شخص کارشناس نظارت]],Table1[],3,0)</f>
        <v>کارشناس مکانیک نظارت (1)</v>
      </c>
      <c r="I513" s="1">
        <f>COUNTIF(Table2[کد سیستم],Table8[[#This Row],[کد سیستم]])</f>
        <v>1</v>
      </c>
    </row>
    <row r="514" spans="1:9" x14ac:dyDescent="0.25">
      <c r="A514" s="1">
        <v>513</v>
      </c>
      <c r="B514" s="1" t="s">
        <v>2570</v>
      </c>
      <c r="C514" s="1">
        <v>1310</v>
      </c>
      <c r="D514" s="1" t="s">
        <v>3747</v>
      </c>
      <c r="E514" s="1" t="s">
        <v>193</v>
      </c>
      <c r="F514" s="1" t="str">
        <f>VLOOKUP(Table8[[#This Row],[نام کارشناس دفتر فنی]],Table1[],3,0)</f>
        <v>رئیس  آزمایشگاه</v>
      </c>
      <c r="G514" s="1" t="s">
        <v>1147</v>
      </c>
      <c r="H514" s="1" t="str">
        <f>VLOOKUP(Table8[[#This Row],[نام شخص کارشناس نظارت]],Table1[],3,0)</f>
        <v>کارشناس مکانیک نظارت (1)</v>
      </c>
      <c r="I514" s="1">
        <f>COUNTIF(Table2[کد سیستم],Table8[[#This Row],[کد سیستم]])</f>
        <v>1</v>
      </c>
    </row>
    <row r="515" spans="1:9" x14ac:dyDescent="0.25">
      <c r="A515" s="1">
        <v>514</v>
      </c>
      <c r="B515" s="1" t="s">
        <v>2572</v>
      </c>
      <c r="C515" s="1" t="s">
        <v>2572</v>
      </c>
      <c r="D515" s="1" t="s">
        <v>3747</v>
      </c>
      <c r="E515" s="1" t="s">
        <v>193</v>
      </c>
      <c r="F515" s="1" t="str">
        <f>VLOOKUP(Table8[[#This Row],[نام کارشناس دفتر فنی]],Table1[],3,0)</f>
        <v>رئیس  آزمایشگاه</v>
      </c>
      <c r="G515" s="1" t="s">
        <v>1147</v>
      </c>
      <c r="H515" s="1" t="str">
        <f>VLOOKUP(Table8[[#This Row],[نام شخص کارشناس نظارت]],Table1[],3,0)</f>
        <v>کارشناس مکانیک نظارت (1)</v>
      </c>
      <c r="I515" s="1">
        <f>COUNTIF(Table2[کد سیستم],Table8[[#This Row],[کد سیستم]])</f>
        <v>1</v>
      </c>
    </row>
    <row r="516" spans="1:9" x14ac:dyDescent="0.25">
      <c r="A516" s="1">
        <v>515</v>
      </c>
      <c r="B516" s="1" t="s">
        <v>2574</v>
      </c>
      <c r="C516" s="1" t="s">
        <v>2574</v>
      </c>
      <c r="D516" s="1" t="s">
        <v>3747</v>
      </c>
      <c r="E516" s="1" t="s">
        <v>193</v>
      </c>
      <c r="F516" s="1" t="str">
        <f>VLOOKUP(Table8[[#This Row],[نام کارشناس دفتر فنی]],Table1[],3,0)</f>
        <v>رئیس  آزمایشگاه</v>
      </c>
      <c r="G516" s="1" t="s">
        <v>1147</v>
      </c>
      <c r="H516" s="1" t="str">
        <f>VLOOKUP(Table8[[#This Row],[نام شخص کارشناس نظارت]],Table1[],3,0)</f>
        <v>کارشناس مکانیک نظارت (1)</v>
      </c>
      <c r="I516" s="1">
        <f>COUNTIF(Table2[کد سیستم],Table8[[#This Row],[کد سیستم]])</f>
        <v>1</v>
      </c>
    </row>
    <row r="517" spans="1:9" x14ac:dyDescent="0.25">
      <c r="A517" s="1">
        <v>516</v>
      </c>
      <c r="B517" s="1" t="s">
        <v>2576</v>
      </c>
      <c r="C517" s="1" t="s">
        <v>2576</v>
      </c>
      <c r="D517" s="1" t="s">
        <v>3747</v>
      </c>
      <c r="E517" s="1" t="s">
        <v>193</v>
      </c>
      <c r="F517" s="1" t="str">
        <f>VLOOKUP(Table8[[#This Row],[نام کارشناس دفتر فنی]],Table1[],3,0)</f>
        <v>رئیس  آزمایشگاه</v>
      </c>
      <c r="G517" s="1" t="s">
        <v>1147</v>
      </c>
      <c r="H517" s="1" t="str">
        <f>VLOOKUP(Table8[[#This Row],[نام شخص کارشناس نظارت]],Table1[],3,0)</f>
        <v>کارشناس مکانیک نظارت (1)</v>
      </c>
      <c r="I517" s="1">
        <f>COUNTIF(Table2[کد سیستم],Table8[[#This Row],[کد سیستم]])</f>
        <v>1</v>
      </c>
    </row>
    <row r="518" spans="1:9" x14ac:dyDescent="0.25">
      <c r="A518" s="1">
        <v>517</v>
      </c>
      <c r="B518" s="1" t="s">
        <v>2578</v>
      </c>
      <c r="C518" s="1" t="s">
        <v>2578</v>
      </c>
      <c r="D518" s="1" t="s">
        <v>3747</v>
      </c>
      <c r="E518" s="1" t="s">
        <v>193</v>
      </c>
      <c r="F518" s="1" t="str">
        <f>VLOOKUP(Table8[[#This Row],[نام کارشناس دفتر فنی]],Table1[],3,0)</f>
        <v>رئیس  آزمایشگاه</v>
      </c>
      <c r="G518" s="1" t="s">
        <v>1147</v>
      </c>
      <c r="H518" s="1" t="str">
        <f>VLOOKUP(Table8[[#This Row],[نام شخص کارشناس نظارت]],Table1[],3,0)</f>
        <v>کارشناس مکانیک نظارت (1)</v>
      </c>
      <c r="I518" s="1">
        <f>COUNTIF(Table2[کد سیستم],Table8[[#This Row],[کد سیستم]])</f>
        <v>1</v>
      </c>
    </row>
    <row r="519" spans="1:9" x14ac:dyDescent="0.25">
      <c r="A519" s="1">
        <v>518</v>
      </c>
      <c r="B519" s="1" t="s">
        <v>2580</v>
      </c>
      <c r="C519" s="1" t="s">
        <v>2580</v>
      </c>
      <c r="D519" s="1" t="s">
        <v>3747</v>
      </c>
      <c r="E519" s="1" t="s">
        <v>193</v>
      </c>
      <c r="F519" s="1" t="str">
        <f>VLOOKUP(Table8[[#This Row],[نام کارشناس دفتر فنی]],Table1[],3,0)</f>
        <v>رئیس  آزمایشگاه</v>
      </c>
      <c r="G519" s="1" t="s">
        <v>1147</v>
      </c>
      <c r="H519" s="1" t="str">
        <f>VLOOKUP(Table8[[#This Row],[نام شخص کارشناس نظارت]],Table1[],3,0)</f>
        <v>کارشناس مکانیک نظارت (1)</v>
      </c>
      <c r="I519" s="1">
        <f>COUNTIF(Table2[کد سیستم],Table8[[#This Row],[کد سیستم]])</f>
        <v>1</v>
      </c>
    </row>
    <row r="520" spans="1:9" x14ac:dyDescent="0.25">
      <c r="A520" s="1">
        <v>519</v>
      </c>
      <c r="B520" s="1" t="s">
        <v>2582</v>
      </c>
      <c r="C520" s="1" t="s">
        <v>2582</v>
      </c>
      <c r="D520" s="1" t="s">
        <v>3747</v>
      </c>
      <c r="E520" s="1" t="s">
        <v>193</v>
      </c>
      <c r="F520" s="1" t="str">
        <f>VLOOKUP(Table8[[#This Row],[نام کارشناس دفتر فنی]],Table1[],3,0)</f>
        <v>رئیس  آزمایشگاه</v>
      </c>
      <c r="G520" s="1" t="s">
        <v>1147</v>
      </c>
      <c r="H520" s="1" t="str">
        <f>VLOOKUP(Table8[[#This Row],[نام شخص کارشناس نظارت]],Table1[],3,0)</f>
        <v>کارشناس مکانیک نظارت (1)</v>
      </c>
      <c r="I520" s="1">
        <f>COUNTIF(Table2[کد سیستم],Table8[[#This Row],[کد سیستم]])</f>
        <v>1</v>
      </c>
    </row>
    <row r="521" spans="1:9" x14ac:dyDescent="0.25">
      <c r="A521" s="1">
        <v>520</v>
      </c>
      <c r="B521" s="1" t="s">
        <v>2584</v>
      </c>
      <c r="C521" s="1">
        <v>1320</v>
      </c>
      <c r="D521" s="1" t="s">
        <v>3747</v>
      </c>
      <c r="E521" s="1" t="s">
        <v>193</v>
      </c>
      <c r="F521" s="1" t="str">
        <f>VLOOKUP(Table8[[#This Row],[نام کارشناس دفتر فنی]],Table1[],3,0)</f>
        <v>رئیس  آزمایشگاه</v>
      </c>
      <c r="G521" s="1" t="s">
        <v>1147</v>
      </c>
      <c r="H521" s="1" t="str">
        <f>VLOOKUP(Table8[[#This Row],[نام شخص کارشناس نظارت]],Table1[],3,0)</f>
        <v>کارشناس مکانیک نظارت (1)</v>
      </c>
      <c r="I521" s="1">
        <f>COUNTIF(Table2[کد سیستم],Table8[[#This Row],[کد سیستم]])</f>
        <v>1</v>
      </c>
    </row>
    <row r="522" spans="1:9" x14ac:dyDescent="0.25">
      <c r="A522" s="1">
        <v>521</v>
      </c>
      <c r="B522" s="1" t="s">
        <v>2586</v>
      </c>
      <c r="C522" s="1" t="s">
        <v>2586</v>
      </c>
      <c r="D522" s="1" t="s">
        <v>3747</v>
      </c>
      <c r="E522" s="1" t="s">
        <v>193</v>
      </c>
      <c r="F522" s="1" t="str">
        <f>VLOOKUP(Table8[[#This Row],[نام کارشناس دفتر فنی]],Table1[],3,0)</f>
        <v>رئیس  آزمایشگاه</v>
      </c>
      <c r="G522" s="1" t="s">
        <v>1147</v>
      </c>
      <c r="H522" s="1" t="str">
        <f>VLOOKUP(Table8[[#This Row],[نام شخص کارشناس نظارت]],Table1[],3,0)</f>
        <v>کارشناس مکانیک نظارت (1)</v>
      </c>
      <c r="I522" s="1">
        <f>COUNTIF(Table2[کد سیستم],Table8[[#This Row],[کد سیستم]])</f>
        <v>1</v>
      </c>
    </row>
    <row r="523" spans="1:9" x14ac:dyDescent="0.25">
      <c r="A523" s="1">
        <v>522</v>
      </c>
      <c r="B523" s="1" t="s">
        <v>2588</v>
      </c>
      <c r="C523" s="1" t="s">
        <v>2588</v>
      </c>
      <c r="D523" s="1" t="s">
        <v>3747</v>
      </c>
      <c r="E523" s="1" t="s">
        <v>193</v>
      </c>
      <c r="F523" s="1" t="str">
        <f>VLOOKUP(Table8[[#This Row],[نام کارشناس دفتر فنی]],Table1[],3,0)</f>
        <v>رئیس  آزمایشگاه</v>
      </c>
      <c r="G523" s="1" t="s">
        <v>1147</v>
      </c>
      <c r="H523" s="1" t="str">
        <f>VLOOKUP(Table8[[#This Row],[نام شخص کارشناس نظارت]],Table1[],3,0)</f>
        <v>کارشناس مکانیک نظارت (1)</v>
      </c>
      <c r="I523" s="1">
        <f>COUNTIF(Table2[کد سیستم],Table8[[#This Row],[کد سیستم]])</f>
        <v>1</v>
      </c>
    </row>
    <row r="524" spans="1:9" x14ac:dyDescent="0.25">
      <c r="A524" s="1">
        <v>523</v>
      </c>
      <c r="B524" s="1" t="s">
        <v>2590</v>
      </c>
      <c r="C524" s="1" t="s">
        <v>2590</v>
      </c>
      <c r="D524" s="1" t="s">
        <v>3747</v>
      </c>
      <c r="E524" s="1" t="s">
        <v>193</v>
      </c>
      <c r="F524" s="1" t="str">
        <f>VLOOKUP(Table8[[#This Row],[نام کارشناس دفتر فنی]],Table1[],3,0)</f>
        <v>رئیس  آزمایشگاه</v>
      </c>
      <c r="G524" s="1" t="s">
        <v>1147</v>
      </c>
      <c r="H524" s="1" t="str">
        <f>VLOOKUP(Table8[[#This Row],[نام شخص کارشناس نظارت]],Table1[],3,0)</f>
        <v>کارشناس مکانیک نظارت (1)</v>
      </c>
      <c r="I524" s="1">
        <f>COUNTIF(Table2[کد سیستم],Table8[[#This Row],[کد سیستم]])</f>
        <v>1</v>
      </c>
    </row>
    <row r="525" spans="1:9" x14ac:dyDescent="0.25">
      <c r="A525" s="1">
        <v>524</v>
      </c>
      <c r="B525" s="1" t="s">
        <v>2592</v>
      </c>
      <c r="C525" s="1" t="s">
        <v>2592</v>
      </c>
      <c r="D525" s="1" t="s">
        <v>3747</v>
      </c>
      <c r="E525" s="1" t="s">
        <v>193</v>
      </c>
      <c r="F525" s="1" t="str">
        <f>VLOOKUP(Table8[[#This Row],[نام کارشناس دفتر فنی]],Table1[],3,0)</f>
        <v>رئیس  آزمایشگاه</v>
      </c>
      <c r="G525" s="1" t="s">
        <v>1147</v>
      </c>
      <c r="H525" s="1" t="str">
        <f>VLOOKUP(Table8[[#This Row],[نام شخص کارشناس نظارت]],Table1[],3,0)</f>
        <v>کارشناس مکانیک نظارت (1)</v>
      </c>
      <c r="I525" s="1">
        <f>COUNTIF(Table2[کد سیستم],Table8[[#This Row],[کد سیستم]])</f>
        <v>1</v>
      </c>
    </row>
    <row r="526" spans="1:9" x14ac:dyDescent="0.25">
      <c r="A526" s="1">
        <v>525</v>
      </c>
      <c r="B526" s="1" t="s">
        <v>2594</v>
      </c>
      <c r="C526" s="1" t="s">
        <v>2594</v>
      </c>
      <c r="D526" s="1" t="s">
        <v>3747</v>
      </c>
      <c r="E526" s="1" t="s">
        <v>193</v>
      </c>
      <c r="F526" s="1" t="str">
        <f>VLOOKUP(Table8[[#This Row],[نام کارشناس دفتر فنی]],Table1[],3,0)</f>
        <v>رئیس  آزمایشگاه</v>
      </c>
      <c r="G526" s="1" t="s">
        <v>1147</v>
      </c>
      <c r="H526" s="1" t="str">
        <f>VLOOKUP(Table8[[#This Row],[نام شخص کارشناس نظارت]],Table1[],3,0)</f>
        <v>کارشناس مکانیک نظارت (1)</v>
      </c>
      <c r="I526" s="1">
        <f>COUNTIF(Table2[کد سیستم],Table8[[#This Row],[کد سیستم]])</f>
        <v>1</v>
      </c>
    </row>
    <row r="527" spans="1:9" x14ac:dyDescent="0.25">
      <c r="A527" s="1">
        <v>526</v>
      </c>
      <c r="B527" s="1" t="s">
        <v>2596</v>
      </c>
      <c r="C527" s="1" t="s">
        <v>2596</v>
      </c>
      <c r="D527" s="1" t="s">
        <v>3747</v>
      </c>
      <c r="E527" s="1" t="s">
        <v>193</v>
      </c>
      <c r="F527" s="1" t="str">
        <f>VLOOKUP(Table8[[#This Row],[نام کارشناس دفتر فنی]],Table1[],3,0)</f>
        <v>رئیس  آزمایشگاه</v>
      </c>
      <c r="G527" s="1" t="s">
        <v>1147</v>
      </c>
      <c r="H527" s="1" t="str">
        <f>VLOOKUP(Table8[[#This Row],[نام شخص کارشناس نظارت]],Table1[],3,0)</f>
        <v>کارشناس مکانیک نظارت (1)</v>
      </c>
      <c r="I527" s="1">
        <f>COUNTIF(Table2[کد سیستم],Table8[[#This Row],[کد سیستم]])</f>
        <v>1</v>
      </c>
    </row>
    <row r="528" spans="1:9" x14ac:dyDescent="0.25">
      <c r="A528" s="1">
        <v>527</v>
      </c>
      <c r="B528" s="1" t="s">
        <v>2598</v>
      </c>
      <c r="C528" s="1" t="s">
        <v>2598</v>
      </c>
      <c r="D528" s="1" t="s">
        <v>3747</v>
      </c>
      <c r="E528" s="1" t="s">
        <v>193</v>
      </c>
      <c r="F528" s="1" t="str">
        <f>VLOOKUP(Table8[[#This Row],[نام کارشناس دفتر فنی]],Table1[],3,0)</f>
        <v>رئیس  آزمایشگاه</v>
      </c>
      <c r="G528" s="1" t="s">
        <v>1147</v>
      </c>
      <c r="H528" s="1" t="str">
        <f>VLOOKUP(Table8[[#This Row],[نام شخص کارشناس نظارت]],Table1[],3,0)</f>
        <v>کارشناس مکانیک نظارت (1)</v>
      </c>
      <c r="I528" s="1">
        <f>COUNTIF(Table2[کد سیستم],Table8[[#This Row],[کد سیستم]])</f>
        <v>1</v>
      </c>
    </row>
    <row r="529" spans="1:9" x14ac:dyDescent="0.25">
      <c r="A529" s="1">
        <v>528</v>
      </c>
      <c r="B529" s="1" t="s">
        <v>2600</v>
      </c>
      <c r="C529" s="1" t="s">
        <v>2600</v>
      </c>
      <c r="D529" s="1" t="s">
        <v>3747</v>
      </c>
      <c r="E529" s="1" t="s">
        <v>193</v>
      </c>
      <c r="F529" s="1" t="str">
        <f>VLOOKUP(Table8[[#This Row],[نام کارشناس دفتر فنی]],Table1[],3,0)</f>
        <v>رئیس  آزمایشگاه</v>
      </c>
      <c r="G529" s="1" t="s">
        <v>1147</v>
      </c>
      <c r="H529" s="1" t="str">
        <f>VLOOKUP(Table8[[#This Row],[نام شخص کارشناس نظارت]],Table1[],3,0)</f>
        <v>کارشناس مکانیک نظارت (1)</v>
      </c>
      <c r="I529" s="1">
        <f>COUNTIF(Table2[کد سیستم],Table8[[#This Row],[کد سیستم]])</f>
        <v>1</v>
      </c>
    </row>
    <row r="530" spans="1:9" x14ac:dyDescent="0.25">
      <c r="A530" s="1">
        <v>529</v>
      </c>
      <c r="B530" s="1" t="s">
        <v>2602</v>
      </c>
      <c r="C530" s="1" t="s">
        <v>2602</v>
      </c>
      <c r="D530" s="1" t="s">
        <v>3747</v>
      </c>
      <c r="E530" s="1" t="s">
        <v>193</v>
      </c>
      <c r="F530" s="1" t="str">
        <f>VLOOKUP(Table8[[#This Row],[نام کارشناس دفتر فنی]],Table1[],3,0)</f>
        <v>رئیس  آزمایشگاه</v>
      </c>
      <c r="G530" s="1" t="s">
        <v>1147</v>
      </c>
      <c r="H530" s="1" t="str">
        <f>VLOOKUP(Table8[[#This Row],[نام شخص کارشناس نظارت]],Table1[],3,0)</f>
        <v>کارشناس مکانیک نظارت (1)</v>
      </c>
      <c r="I530" s="1">
        <f>COUNTIF(Table2[کد سیستم],Table8[[#This Row],[کد سیستم]])</f>
        <v>1</v>
      </c>
    </row>
    <row r="531" spans="1:9" x14ac:dyDescent="0.25">
      <c r="A531" s="1">
        <v>530</v>
      </c>
      <c r="B531" s="1" t="s">
        <v>2604</v>
      </c>
      <c r="C531" s="1" t="s">
        <v>2604</v>
      </c>
      <c r="D531" s="1" t="s">
        <v>3747</v>
      </c>
      <c r="E531" s="1" t="s">
        <v>193</v>
      </c>
      <c r="F531" s="1" t="str">
        <f>VLOOKUP(Table8[[#This Row],[نام کارشناس دفتر فنی]],Table1[],3,0)</f>
        <v>رئیس  آزمایشگاه</v>
      </c>
      <c r="G531" s="1" t="s">
        <v>1147</v>
      </c>
      <c r="H531" s="1" t="str">
        <f>VLOOKUP(Table8[[#This Row],[نام شخص کارشناس نظارت]],Table1[],3,0)</f>
        <v>کارشناس مکانیک نظارت (1)</v>
      </c>
      <c r="I531" s="1">
        <f>COUNTIF(Table2[کد سیستم],Table8[[#This Row],[کد سیستم]])</f>
        <v>1</v>
      </c>
    </row>
    <row r="532" spans="1:9" x14ac:dyDescent="0.25">
      <c r="A532" s="1">
        <v>531</v>
      </c>
      <c r="B532" s="1" t="s">
        <v>2606</v>
      </c>
      <c r="C532" s="1" t="s">
        <v>2606</v>
      </c>
      <c r="D532" s="1" t="s">
        <v>3747</v>
      </c>
      <c r="E532" s="1" t="s">
        <v>193</v>
      </c>
      <c r="F532" s="1" t="str">
        <f>VLOOKUP(Table8[[#This Row],[نام کارشناس دفتر فنی]],Table1[],3,0)</f>
        <v>رئیس  آزمایشگاه</v>
      </c>
      <c r="G532" s="1" t="s">
        <v>1147</v>
      </c>
      <c r="H532" s="1" t="str">
        <f>VLOOKUP(Table8[[#This Row],[نام شخص کارشناس نظارت]],Table1[],3,0)</f>
        <v>کارشناس مکانیک نظارت (1)</v>
      </c>
      <c r="I532" s="1">
        <f>COUNTIF(Table2[کد سیستم],Table8[[#This Row],[کد سیستم]])</f>
        <v>1</v>
      </c>
    </row>
    <row r="533" spans="1:9" x14ac:dyDescent="0.25">
      <c r="A533" s="1">
        <v>532</v>
      </c>
      <c r="B533" s="1" t="s">
        <v>2608</v>
      </c>
      <c r="C533" s="1" t="s">
        <v>2608</v>
      </c>
      <c r="D533" s="1" t="s">
        <v>3747</v>
      </c>
      <c r="E533" s="1" t="s">
        <v>193</v>
      </c>
      <c r="F533" s="1" t="str">
        <f>VLOOKUP(Table8[[#This Row],[نام کارشناس دفتر فنی]],Table1[],3,0)</f>
        <v>رئیس  آزمایشگاه</v>
      </c>
      <c r="G533" s="1" t="s">
        <v>1147</v>
      </c>
      <c r="H533" s="1" t="str">
        <f>VLOOKUP(Table8[[#This Row],[نام شخص کارشناس نظارت]],Table1[],3,0)</f>
        <v>کارشناس مکانیک نظارت (1)</v>
      </c>
      <c r="I533" s="1">
        <f>COUNTIF(Table2[کد سیستم],Table8[[#This Row],[کد سیستم]])</f>
        <v>1</v>
      </c>
    </row>
    <row r="534" spans="1:9" x14ac:dyDescent="0.25">
      <c r="A534" s="1">
        <v>533</v>
      </c>
      <c r="B534" s="1" t="s">
        <v>2610</v>
      </c>
      <c r="C534" s="1" t="s">
        <v>2610</v>
      </c>
      <c r="D534" s="1" t="s">
        <v>3747</v>
      </c>
      <c r="E534" s="1" t="s">
        <v>193</v>
      </c>
      <c r="F534" s="1" t="str">
        <f>VLOOKUP(Table8[[#This Row],[نام کارشناس دفتر فنی]],Table1[],3,0)</f>
        <v>رئیس  آزمایشگاه</v>
      </c>
      <c r="G534" s="1" t="s">
        <v>1147</v>
      </c>
      <c r="H534" s="1" t="str">
        <f>VLOOKUP(Table8[[#This Row],[نام شخص کارشناس نظارت]],Table1[],3,0)</f>
        <v>کارشناس مکانیک نظارت (1)</v>
      </c>
      <c r="I534" s="1">
        <f>COUNTIF(Table2[کد سیستم],Table8[[#This Row],[کد سیستم]])</f>
        <v>1</v>
      </c>
    </row>
    <row r="535" spans="1:9" x14ac:dyDescent="0.25">
      <c r="A535" s="1">
        <v>534</v>
      </c>
      <c r="B535" s="1" t="s">
        <v>2612</v>
      </c>
      <c r="C535" s="1" t="s">
        <v>2612</v>
      </c>
      <c r="D535" s="1" t="s">
        <v>3747</v>
      </c>
      <c r="E535" s="1" t="s">
        <v>193</v>
      </c>
      <c r="F535" s="1" t="str">
        <f>VLOOKUP(Table8[[#This Row],[نام کارشناس دفتر فنی]],Table1[],3,0)</f>
        <v>رئیس  آزمایشگاه</v>
      </c>
      <c r="G535" s="1" t="s">
        <v>1147</v>
      </c>
      <c r="H535" s="1" t="str">
        <f>VLOOKUP(Table8[[#This Row],[نام شخص کارشناس نظارت]],Table1[],3,0)</f>
        <v>کارشناس مکانیک نظارت (1)</v>
      </c>
      <c r="I535" s="1">
        <f>COUNTIF(Table2[کد سیستم],Table8[[#This Row],[کد سیستم]])</f>
        <v>1</v>
      </c>
    </row>
    <row r="536" spans="1:9" x14ac:dyDescent="0.25">
      <c r="A536" s="1">
        <v>535</v>
      </c>
      <c r="B536" s="1" t="s">
        <v>2614</v>
      </c>
      <c r="C536" s="1" t="s">
        <v>2614</v>
      </c>
      <c r="D536" s="1" t="s">
        <v>3747</v>
      </c>
      <c r="E536" s="1" t="s">
        <v>193</v>
      </c>
      <c r="F536" s="1" t="str">
        <f>VLOOKUP(Table8[[#This Row],[نام کارشناس دفتر فنی]],Table1[],3,0)</f>
        <v>رئیس  آزمایشگاه</v>
      </c>
      <c r="G536" s="1" t="s">
        <v>1147</v>
      </c>
      <c r="H536" s="1" t="str">
        <f>VLOOKUP(Table8[[#This Row],[نام شخص کارشناس نظارت]],Table1[],3,0)</f>
        <v>کارشناس مکانیک نظارت (1)</v>
      </c>
      <c r="I536" s="1">
        <f>COUNTIF(Table2[کد سیستم],Table8[[#This Row],[کد سیستم]])</f>
        <v>1</v>
      </c>
    </row>
    <row r="537" spans="1:9" x14ac:dyDescent="0.25">
      <c r="A537" s="1">
        <v>536</v>
      </c>
      <c r="B537" s="1" t="s">
        <v>2616</v>
      </c>
      <c r="C537" s="1" t="s">
        <v>2616</v>
      </c>
      <c r="D537" s="1" t="s">
        <v>3747</v>
      </c>
      <c r="E537" s="1" t="s">
        <v>193</v>
      </c>
      <c r="F537" s="1" t="str">
        <f>VLOOKUP(Table8[[#This Row],[نام کارشناس دفتر فنی]],Table1[],3,0)</f>
        <v>رئیس  آزمایشگاه</v>
      </c>
      <c r="G537" s="1" t="s">
        <v>1147</v>
      </c>
      <c r="H537" s="1" t="str">
        <f>VLOOKUP(Table8[[#This Row],[نام شخص کارشناس نظارت]],Table1[],3,0)</f>
        <v>کارشناس مکانیک نظارت (1)</v>
      </c>
      <c r="I537" s="1">
        <f>COUNTIF(Table2[کد سیستم],Table8[[#This Row],[کد سیستم]])</f>
        <v>1</v>
      </c>
    </row>
    <row r="538" spans="1:9" x14ac:dyDescent="0.25">
      <c r="A538" s="1">
        <v>537</v>
      </c>
      <c r="B538" s="1" t="s">
        <v>2618</v>
      </c>
      <c r="C538" s="1" t="s">
        <v>2618</v>
      </c>
      <c r="D538" s="1" t="s">
        <v>3747</v>
      </c>
      <c r="E538" s="1" t="s">
        <v>193</v>
      </c>
      <c r="F538" s="1" t="str">
        <f>VLOOKUP(Table8[[#This Row],[نام کارشناس دفتر فنی]],Table1[],3,0)</f>
        <v>رئیس  آزمایشگاه</v>
      </c>
      <c r="G538" s="1" t="s">
        <v>1147</v>
      </c>
      <c r="H538" s="1" t="str">
        <f>VLOOKUP(Table8[[#This Row],[نام شخص کارشناس نظارت]],Table1[],3,0)</f>
        <v>کارشناس مکانیک نظارت (1)</v>
      </c>
      <c r="I538" s="1">
        <f>COUNTIF(Table2[کد سیستم],Table8[[#This Row],[کد سیستم]])</f>
        <v>1</v>
      </c>
    </row>
    <row r="539" spans="1:9" x14ac:dyDescent="0.25">
      <c r="A539" s="1">
        <v>538</v>
      </c>
      <c r="B539" s="1" t="s">
        <v>2620</v>
      </c>
      <c r="C539" s="1" t="s">
        <v>2620</v>
      </c>
      <c r="D539" s="1" t="s">
        <v>3747</v>
      </c>
      <c r="E539" s="1" t="s">
        <v>193</v>
      </c>
      <c r="F539" s="1" t="str">
        <f>VLOOKUP(Table8[[#This Row],[نام کارشناس دفتر فنی]],Table1[],3,0)</f>
        <v>رئیس  آزمایشگاه</v>
      </c>
      <c r="G539" s="1" t="s">
        <v>1147</v>
      </c>
      <c r="H539" s="1" t="str">
        <f>VLOOKUP(Table8[[#This Row],[نام شخص کارشناس نظارت]],Table1[],3,0)</f>
        <v>کارشناس مکانیک نظارت (1)</v>
      </c>
      <c r="I539" s="1">
        <f>COUNTIF(Table2[کد سیستم],Table8[[#This Row],[کد سیستم]])</f>
        <v>1</v>
      </c>
    </row>
    <row r="540" spans="1:9" x14ac:dyDescent="0.25">
      <c r="A540" s="1">
        <v>539</v>
      </c>
      <c r="B540" s="1" t="s">
        <v>2622</v>
      </c>
      <c r="C540" s="1" t="s">
        <v>2622</v>
      </c>
      <c r="D540" s="1" t="s">
        <v>3747</v>
      </c>
      <c r="E540" s="1" t="s">
        <v>193</v>
      </c>
      <c r="F540" s="1" t="str">
        <f>VLOOKUP(Table8[[#This Row],[نام کارشناس دفتر فنی]],Table1[],3,0)</f>
        <v>رئیس  آزمایشگاه</v>
      </c>
      <c r="G540" s="1" t="s">
        <v>1147</v>
      </c>
      <c r="H540" s="1" t="str">
        <f>VLOOKUP(Table8[[#This Row],[نام شخص کارشناس نظارت]],Table1[],3,0)</f>
        <v>کارشناس مکانیک نظارت (1)</v>
      </c>
      <c r="I540" s="1">
        <f>COUNTIF(Table2[کد سیستم],Table8[[#This Row],[کد سیستم]])</f>
        <v>1</v>
      </c>
    </row>
    <row r="541" spans="1:9" x14ac:dyDescent="0.25">
      <c r="A541" s="1">
        <v>540</v>
      </c>
      <c r="B541" s="1" t="s">
        <v>2624</v>
      </c>
      <c r="C541" s="1" t="s">
        <v>2624</v>
      </c>
      <c r="D541" s="1" t="s">
        <v>3747</v>
      </c>
      <c r="E541" s="1" t="s">
        <v>193</v>
      </c>
      <c r="F541" s="1" t="str">
        <f>VLOOKUP(Table8[[#This Row],[نام کارشناس دفتر فنی]],Table1[],3,0)</f>
        <v>رئیس  آزمایشگاه</v>
      </c>
      <c r="G541" s="1" t="s">
        <v>1147</v>
      </c>
      <c r="H541" s="1" t="str">
        <f>VLOOKUP(Table8[[#This Row],[نام شخص کارشناس نظارت]],Table1[],3,0)</f>
        <v>کارشناس مکانیک نظارت (1)</v>
      </c>
      <c r="I541" s="1">
        <f>COUNTIF(Table2[کد سیستم],Table8[[#This Row],[کد سیستم]])</f>
        <v>1</v>
      </c>
    </row>
    <row r="542" spans="1:9" x14ac:dyDescent="0.25">
      <c r="A542" s="1">
        <v>541</v>
      </c>
      <c r="B542" s="1" t="s">
        <v>2626</v>
      </c>
      <c r="C542" s="1" t="s">
        <v>2626</v>
      </c>
      <c r="D542" s="1" t="s">
        <v>3747</v>
      </c>
      <c r="E542" s="1" t="s">
        <v>193</v>
      </c>
      <c r="F542" s="1" t="str">
        <f>VLOOKUP(Table8[[#This Row],[نام کارشناس دفتر فنی]],Table1[],3,0)</f>
        <v>رئیس  آزمایشگاه</v>
      </c>
      <c r="G542" s="1" t="s">
        <v>1147</v>
      </c>
      <c r="H542" s="1" t="str">
        <f>VLOOKUP(Table8[[#This Row],[نام شخص کارشناس نظارت]],Table1[],3,0)</f>
        <v>کارشناس مکانیک نظارت (1)</v>
      </c>
      <c r="I542" s="1">
        <f>COUNTIF(Table2[کد سیستم],Table8[[#This Row],[کد سیستم]])</f>
        <v>1</v>
      </c>
    </row>
    <row r="543" spans="1:9" x14ac:dyDescent="0.25">
      <c r="A543" s="1">
        <v>542</v>
      </c>
      <c r="B543" s="1" t="s">
        <v>2628</v>
      </c>
      <c r="C543" s="1" t="s">
        <v>2628</v>
      </c>
      <c r="D543" s="1" t="s">
        <v>3747</v>
      </c>
      <c r="E543" s="1" t="s">
        <v>193</v>
      </c>
      <c r="F543" s="1" t="str">
        <f>VLOOKUP(Table8[[#This Row],[نام کارشناس دفتر فنی]],Table1[],3,0)</f>
        <v>رئیس  آزمایشگاه</v>
      </c>
      <c r="G543" s="1" t="s">
        <v>1147</v>
      </c>
      <c r="H543" s="1" t="str">
        <f>VLOOKUP(Table8[[#This Row],[نام شخص کارشناس نظارت]],Table1[],3,0)</f>
        <v>کارشناس مکانیک نظارت (1)</v>
      </c>
      <c r="I543" s="1">
        <f>COUNTIF(Table2[کد سیستم],Table8[[#This Row],[کد سیستم]])</f>
        <v>1</v>
      </c>
    </row>
    <row r="544" spans="1:9" x14ac:dyDescent="0.25">
      <c r="A544" s="1">
        <v>543</v>
      </c>
      <c r="B544" s="1" t="s">
        <v>2630</v>
      </c>
      <c r="C544" s="1" t="s">
        <v>2630</v>
      </c>
      <c r="D544" s="1" t="s">
        <v>3747</v>
      </c>
      <c r="E544" s="1" t="s">
        <v>193</v>
      </c>
      <c r="F544" s="1" t="str">
        <f>VLOOKUP(Table8[[#This Row],[نام کارشناس دفتر فنی]],Table1[],3,0)</f>
        <v>رئیس  آزمایشگاه</v>
      </c>
      <c r="G544" s="1" t="s">
        <v>1147</v>
      </c>
      <c r="H544" s="1" t="str">
        <f>VLOOKUP(Table8[[#This Row],[نام شخص کارشناس نظارت]],Table1[],3,0)</f>
        <v>کارشناس مکانیک نظارت (1)</v>
      </c>
      <c r="I544" s="1">
        <f>COUNTIF(Table2[کد سیستم],Table8[[#This Row],[کد سیستم]])</f>
        <v>1</v>
      </c>
    </row>
    <row r="545" spans="1:9" x14ac:dyDescent="0.25">
      <c r="A545" s="1">
        <v>544</v>
      </c>
      <c r="B545" s="1" t="s">
        <v>2632</v>
      </c>
      <c r="C545" s="1" t="s">
        <v>2632</v>
      </c>
      <c r="D545" s="1" t="s">
        <v>3747</v>
      </c>
      <c r="E545" s="1" t="s">
        <v>193</v>
      </c>
      <c r="F545" s="1" t="str">
        <f>VLOOKUP(Table8[[#This Row],[نام کارشناس دفتر فنی]],Table1[],3,0)</f>
        <v>رئیس  آزمایشگاه</v>
      </c>
      <c r="G545" s="1" t="s">
        <v>1147</v>
      </c>
      <c r="H545" s="1" t="str">
        <f>VLOOKUP(Table8[[#This Row],[نام شخص کارشناس نظارت]],Table1[],3,0)</f>
        <v>کارشناس مکانیک نظارت (1)</v>
      </c>
      <c r="I545" s="1">
        <f>COUNTIF(Table2[کد سیستم],Table8[[#This Row],[کد سیستم]])</f>
        <v>1</v>
      </c>
    </row>
    <row r="546" spans="1:9" x14ac:dyDescent="0.25">
      <c r="A546" s="1">
        <v>545</v>
      </c>
      <c r="B546" s="1" t="s">
        <v>2634</v>
      </c>
      <c r="C546" s="1">
        <v>1330</v>
      </c>
      <c r="D546" s="1" t="s">
        <v>3747</v>
      </c>
      <c r="E546" s="1" t="s">
        <v>193</v>
      </c>
      <c r="F546" s="1" t="str">
        <f>VLOOKUP(Table8[[#This Row],[نام کارشناس دفتر فنی]],Table1[],3,0)</f>
        <v>رئیس  آزمایشگاه</v>
      </c>
      <c r="G546" s="1" t="s">
        <v>1147</v>
      </c>
      <c r="H546" s="1" t="str">
        <f>VLOOKUP(Table8[[#This Row],[نام شخص کارشناس نظارت]],Table1[],3,0)</f>
        <v>کارشناس مکانیک نظارت (1)</v>
      </c>
      <c r="I546" s="1">
        <f>COUNTIF(Table2[کد سیستم],Table8[[#This Row],[کد سیستم]])</f>
        <v>1</v>
      </c>
    </row>
    <row r="547" spans="1:9" x14ac:dyDescent="0.25">
      <c r="A547" s="1">
        <v>546</v>
      </c>
      <c r="B547" s="1" t="s">
        <v>2636</v>
      </c>
      <c r="C547" s="1" t="s">
        <v>2636</v>
      </c>
      <c r="D547" s="1" t="s">
        <v>3747</v>
      </c>
      <c r="E547" s="1" t="s">
        <v>193</v>
      </c>
      <c r="F547" s="1" t="str">
        <f>VLOOKUP(Table8[[#This Row],[نام کارشناس دفتر فنی]],Table1[],3,0)</f>
        <v>رئیس  آزمایشگاه</v>
      </c>
      <c r="G547" s="1" t="s">
        <v>1147</v>
      </c>
      <c r="H547" s="1" t="str">
        <f>VLOOKUP(Table8[[#This Row],[نام شخص کارشناس نظارت]],Table1[],3,0)</f>
        <v>کارشناس مکانیک نظارت (1)</v>
      </c>
      <c r="I547" s="1">
        <f>COUNTIF(Table2[کد سیستم],Table8[[#This Row],[کد سیستم]])</f>
        <v>1</v>
      </c>
    </row>
    <row r="548" spans="1:9" x14ac:dyDescent="0.25">
      <c r="A548" s="1">
        <v>547</v>
      </c>
      <c r="B548" s="1" t="s">
        <v>2638</v>
      </c>
      <c r="C548" s="1" t="s">
        <v>2638</v>
      </c>
      <c r="D548" s="1" t="s">
        <v>3747</v>
      </c>
      <c r="E548" s="1" t="s">
        <v>193</v>
      </c>
      <c r="F548" s="1" t="str">
        <f>VLOOKUP(Table8[[#This Row],[نام کارشناس دفتر فنی]],Table1[],3,0)</f>
        <v>رئیس  آزمایشگاه</v>
      </c>
      <c r="G548" s="1" t="s">
        <v>1147</v>
      </c>
      <c r="H548" s="1" t="str">
        <f>VLOOKUP(Table8[[#This Row],[نام شخص کارشناس نظارت]],Table1[],3,0)</f>
        <v>کارشناس مکانیک نظارت (1)</v>
      </c>
      <c r="I548" s="1">
        <f>COUNTIF(Table2[کد سیستم],Table8[[#This Row],[کد سیستم]])</f>
        <v>1</v>
      </c>
    </row>
    <row r="549" spans="1:9" x14ac:dyDescent="0.25">
      <c r="A549" s="1">
        <v>548</v>
      </c>
      <c r="B549" s="1" t="s">
        <v>2640</v>
      </c>
      <c r="C549" s="1" t="s">
        <v>2640</v>
      </c>
      <c r="D549" s="1" t="s">
        <v>3747</v>
      </c>
      <c r="E549" s="1" t="s">
        <v>193</v>
      </c>
      <c r="F549" s="1" t="str">
        <f>VLOOKUP(Table8[[#This Row],[نام کارشناس دفتر فنی]],Table1[],3,0)</f>
        <v>رئیس  آزمایشگاه</v>
      </c>
      <c r="G549" s="1" t="s">
        <v>1147</v>
      </c>
      <c r="H549" s="1" t="str">
        <f>VLOOKUP(Table8[[#This Row],[نام شخص کارشناس نظارت]],Table1[],3,0)</f>
        <v>کارشناس مکانیک نظارت (1)</v>
      </c>
      <c r="I549" s="1">
        <f>COUNTIF(Table2[کد سیستم],Table8[[#This Row],[کد سیستم]])</f>
        <v>1</v>
      </c>
    </row>
    <row r="550" spans="1:9" x14ac:dyDescent="0.25">
      <c r="A550" s="1">
        <v>549</v>
      </c>
      <c r="B550" s="1" t="s">
        <v>2642</v>
      </c>
      <c r="C550" s="1" t="s">
        <v>2642</v>
      </c>
      <c r="D550" s="1" t="s">
        <v>3747</v>
      </c>
      <c r="E550" s="1" t="s">
        <v>193</v>
      </c>
      <c r="F550" s="1" t="str">
        <f>VLOOKUP(Table8[[#This Row],[نام کارشناس دفتر فنی]],Table1[],3,0)</f>
        <v>رئیس  آزمایشگاه</v>
      </c>
      <c r="G550" s="1" t="s">
        <v>1147</v>
      </c>
      <c r="H550" s="1" t="str">
        <f>VLOOKUP(Table8[[#This Row],[نام شخص کارشناس نظارت]],Table1[],3,0)</f>
        <v>کارشناس مکانیک نظارت (1)</v>
      </c>
      <c r="I550" s="1">
        <f>COUNTIF(Table2[کد سیستم],Table8[[#This Row],[کد سیستم]])</f>
        <v>1</v>
      </c>
    </row>
    <row r="551" spans="1:9" x14ac:dyDescent="0.25">
      <c r="A551" s="1">
        <v>550</v>
      </c>
      <c r="B551" s="1" t="s">
        <v>2644</v>
      </c>
      <c r="C551" s="1" t="s">
        <v>2644</v>
      </c>
      <c r="D551" s="1" t="s">
        <v>3747</v>
      </c>
      <c r="E551" s="1" t="s">
        <v>193</v>
      </c>
      <c r="F551" s="1" t="str">
        <f>VLOOKUP(Table8[[#This Row],[نام کارشناس دفتر فنی]],Table1[],3,0)</f>
        <v>رئیس  آزمایشگاه</v>
      </c>
      <c r="G551" s="1" t="s">
        <v>1147</v>
      </c>
      <c r="H551" s="1" t="str">
        <f>VLOOKUP(Table8[[#This Row],[نام شخص کارشناس نظارت]],Table1[],3,0)</f>
        <v>کارشناس مکانیک نظارت (1)</v>
      </c>
      <c r="I551" s="1">
        <f>COUNTIF(Table2[کد سیستم],Table8[[#This Row],[کد سیستم]])</f>
        <v>1</v>
      </c>
    </row>
    <row r="552" spans="1:9" x14ac:dyDescent="0.25">
      <c r="A552" s="1">
        <v>551</v>
      </c>
      <c r="B552" s="1" t="s">
        <v>2646</v>
      </c>
      <c r="C552" s="1" t="s">
        <v>2646</v>
      </c>
      <c r="D552" s="1" t="s">
        <v>3747</v>
      </c>
      <c r="E552" s="1" t="s">
        <v>193</v>
      </c>
      <c r="F552" s="1" t="str">
        <f>VLOOKUP(Table8[[#This Row],[نام کارشناس دفتر فنی]],Table1[],3,0)</f>
        <v>رئیس  آزمایشگاه</v>
      </c>
      <c r="G552" s="1" t="s">
        <v>1147</v>
      </c>
      <c r="H552" s="1" t="str">
        <f>VLOOKUP(Table8[[#This Row],[نام شخص کارشناس نظارت]],Table1[],3,0)</f>
        <v>کارشناس مکانیک نظارت (1)</v>
      </c>
      <c r="I552" s="1">
        <f>COUNTIF(Table2[کد سیستم],Table8[[#This Row],[کد سیستم]])</f>
        <v>1</v>
      </c>
    </row>
    <row r="553" spans="1:9" x14ac:dyDescent="0.25">
      <c r="A553" s="1">
        <v>552</v>
      </c>
      <c r="B553" s="1" t="s">
        <v>2648</v>
      </c>
      <c r="C553" s="1" t="s">
        <v>2648</v>
      </c>
      <c r="D553" s="1" t="s">
        <v>3747</v>
      </c>
      <c r="E553" s="1" t="s">
        <v>193</v>
      </c>
      <c r="F553" s="1" t="str">
        <f>VLOOKUP(Table8[[#This Row],[نام کارشناس دفتر فنی]],Table1[],3,0)</f>
        <v>رئیس  آزمایشگاه</v>
      </c>
      <c r="G553" s="1" t="s">
        <v>1147</v>
      </c>
      <c r="H553" s="1" t="str">
        <f>VLOOKUP(Table8[[#This Row],[نام شخص کارشناس نظارت]],Table1[],3,0)</f>
        <v>کارشناس مکانیک نظارت (1)</v>
      </c>
      <c r="I553" s="1">
        <f>COUNTIF(Table2[کد سیستم],Table8[[#This Row],[کد سیستم]])</f>
        <v>1</v>
      </c>
    </row>
    <row r="554" spans="1:9" x14ac:dyDescent="0.25">
      <c r="A554" s="1">
        <v>553</v>
      </c>
      <c r="B554" s="1" t="s">
        <v>2650</v>
      </c>
      <c r="C554" s="1">
        <v>1340</v>
      </c>
      <c r="D554" s="1" t="s">
        <v>3747</v>
      </c>
      <c r="E554" s="1" t="s">
        <v>193</v>
      </c>
      <c r="F554" s="1" t="str">
        <f>VLOOKUP(Table8[[#This Row],[نام کارشناس دفتر فنی]],Table1[],3,0)</f>
        <v>رئیس  آزمایشگاه</v>
      </c>
      <c r="G554" s="1" t="s">
        <v>1147</v>
      </c>
      <c r="H554" s="1" t="str">
        <f>VLOOKUP(Table8[[#This Row],[نام شخص کارشناس نظارت]],Table1[],3,0)</f>
        <v>کارشناس مکانیک نظارت (1)</v>
      </c>
      <c r="I554" s="1">
        <f>COUNTIF(Table2[کد سیستم],Table8[[#This Row],[کد سیستم]])</f>
        <v>1</v>
      </c>
    </row>
    <row r="555" spans="1:9" x14ac:dyDescent="0.25">
      <c r="A555" s="1">
        <v>554</v>
      </c>
      <c r="B555" s="1" t="s">
        <v>2652</v>
      </c>
      <c r="C555" s="1" t="s">
        <v>2652</v>
      </c>
      <c r="D555" s="1" t="s">
        <v>3747</v>
      </c>
      <c r="E555" s="1" t="s">
        <v>193</v>
      </c>
      <c r="F555" s="1" t="str">
        <f>VLOOKUP(Table8[[#This Row],[نام کارشناس دفتر فنی]],Table1[],3,0)</f>
        <v>رئیس  آزمایشگاه</v>
      </c>
      <c r="G555" s="1" t="s">
        <v>1147</v>
      </c>
      <c r="H555" s="1" t="str">
        <f>VLOOKUP(Table8[[#This Row],[نام شخص کارشناس نظارت]],Table1[],3,0)</f>
        <v>کارشناس مکانیک نظارت (1)</v>
      </c>
      <c r="I555" s="1">
        <f>COUNTIF(Table2[کد سیستم],Table8[[#This Row],[کد سیستم]])</f>
        <v>1</v>
      </c>
    </row>
    <row r="556" spans="1:9" x14ac:dyDescent="0.25">
      <c r="A556" s="1">
        <v>555</v>
      </c>
      <c r="B556" s="1" t="s">
        <v>2654</v>
      </c>
      <c r="C556" s="1">
        <v>1350</v>
      </c>
      <c r="D556" s="1" t="s">
        <v>3747</v>
      </c>
      <c r="E556" s="1" t="s">
        <v>193</v>
      </c>
      <c r="F556" s="1" t="str">
        <f>VLOOKUP(Table8[[#This Row],[نام کارشناس دفتر فنی]],Table1[],3,0)</f>
        <v>رئیس  آزمایشگاه</v>
      </c>
      <c r="G556" s="1" t="s">
        <v>1147</v>
      </c>
      <c r="H556" s="1" t="str">
        <f>VLOOKUP(Table8[[#This Row],[نام شخص کارشناس نظارت]],Table1[],3,0)</f>
        <v>کارشناس مکانیک نظارت (1)</v>
      </c>
      <c r="I556" s="1">
        <f>COUNTIF(Table2[کد سیستم],Table8[[#This Row],[کد سیستم]])</f>
        <v>1</v>
      </c>
    </row>
    <row r="557" spans="1:9" x14ac:dyDescent="0.25">
      <c r="A557" s="1">
        <v>556</v>
      </c>
      <c r="B557" s="1" t="s">
        <v>2656</v>
      </c>
      <c r="C557" s="1" t="s">
        <v>2656</v>
      </c>
      <c r="D557" s="1" t="s">
        <v>3747</v>
      </c>
      <c r="E557" s="1" t="s">
        <v>193</v>
      </c>
      <c r="F557" s="1" t="str">
        <f>VLOOKUP(Table8[[#This Row],[نام کارشناس دفتر فنی]],Table1[],3,0)</f>
        <v>رئیس  آزمایشگاه</v>
      </c>
      <c r="G557" s="1" t="s">
        <v>1147</v>
      </c>
      <c r="H557" s="1" t="str">
        <f>VLOOKUP(Table8[[#This Row],[نام شخص کارشناس نظارت]],Table1[],3,0)</f>
        <v>کارشناس مکانیک نظارت (1)</v>
      </c>
      <c r="I557" s="1">
        <f>COUNTIF(Table2[کد سیستم],Table8[[#This Row],[کد سیستم]])</f>
        <v>1</v>
      </c>
    </row>
    <row r="558" spans="1:9" x14ac:dyDescent="0.25">
      <c r="A558" s="1">
        <v>557</v>
      </c>
      <c r="B558" s="1" t="s">
        <v>2658</v>
      </c>
      <c r="C558" s="1" t="s">
        <v>2658</v>
      </c>
      <c r="D558" s="1" t="s">
        <v>3747</v>
      </c>
      <c r="E558" s="1" t="s">
        <v>193</v>
      </c>
      <c r="F558" s="1" t="str">
        <f>VLOOKUP(Table8[[#This Row],[نام کارشناس دفتر فنی]],Table1[],3,0)</f>
        <v>رئیس  آزمایشگاه</v>
      </c>
      <c r="G558" s="1" t="s">
        <v>1147</v>
      </c>
      <c r="H558" s="1" t="str">
        <f>VLOOKUP(Table8[[#This Row],[نام شخص کارشناس نظارت]],Table1[],3,0)</f>
        <v>کارشناس مکانیک نظارت (1)</v>
      </c>
      <c r="I558" s="1">
        <f>COUNTIF(Table2[کد سیستم],Table8[[#This Row],[کد سیستم]])</f>
        <v>1</v>
      </c>
    </row>
    <row r="559" spans="1:9" x14ac:dyDescent="0.25">
      <c r="A559" s="1">
        <v>558</v>
      </c>
      <c r="B559" s="1" t="s">
        <v>2660</v>
      </c>
      <c r="C559" s="1" t="s">
        <v>2660</v>
      </c>
      <c r="D559" s="1" t="s">
        <v>3747</v>
      </c>
      <c r="E559" s="1" t="s">
        <v>193</v>
      </c>
      <c r="F559" s="1" t="str">
        <f>VLOOKUP(Table8[[#This Row],[نام کارشناس دفتر فنی]],Table1[],3,0)</f>
        <v>رئیس  آزمایشگاه</v>
      </c>
      <c r="G559" s="1" t="s">
        <v>1147</v>
      </c>
      <c r="H559" s="1" t="str">
        <f>VLOOKUP(Table8[[#This Row],[نام شخص کارشناس نظارت]],Table1[],3,0)</f>
        <v>کارشناس مکانیک نظارت (1)</v>
      </c>
      <c r="I559" s="1">
        <f>COUNTIF(Table2[کد سیستم],Table8[[#This Row],[کد سیستم]])</f>
        <v>1</v>
      </c>
    </row>
    <row r="560" spans="1:9" x14ac:dyDescent="0.25">
      <c r="A560" s="1">
        <v>559</v>
      </c>
      <c r="B560" s="1" t="s">
        <v>2662</v>
      </c>
      <c r="C560" s="1" t="s">
        <v>2662</v>
      </c>
      <c r="D560" s="1" t="s">
        <v>3747</v>
      </c>
      <c r="E560" s="1" t="s">
        <v>193</v>
      </c>
      <c r="F560" s="1" t="str">
        <f>VLOOKUP(Table8[[#This Row],[نام کارشناس دفتر فنی]],Table1[],3,0)</f>
        <v>رئیس  آزمایشگاه</v>
      </c>
      <c r="G560" s="1" t="s">
        <v>1147</v>
      </c>
      <c r="H560" s="1" t="str">
        <f>VLOOKUP(Table8[[#This Row],[نام شخص کارشناس نظارت]],Table1[],3,0)</f>
        <v>کارشناس مکانیک نظارت (1)</v>
      </c>
      <c r="I560" s="1">
        <f>COUNTIF(Table2[کد سیستم],Table8[[#This Row],[کد سیستم]])</f>
        <v>1</v>
      </c>
    </row>
    <row r="561" spans="1:9" x14ac:dyDescent="0.25">
      <c r="A561" s="1">
        <v>560</v>
      </c>
      <c r="B561" s="1" t="s">
        <v>2664</v>
      </c>
      <c r="C561" s="1" t="s">
        <v>2664</v>
      </c>
      <c r="D561" s="1" t="s">
        <v>3747</v>
      </c>
      <c r="E561" s="1" t="s">
        <v>193</v>
      </c>
      <c r="F561" s="1" t="str">
        <f>VLOOKUP(Table8[[#This Row],[نام کارشناس دفتر فنی]],Table1[],3,0)</f>
        <v>رئیس  آزمایشگاه</v>
      </c>
      <c r="G561" s="1" t="s">
        <v>1147</v>
      </c>
      <c r="H561" s="1" t="str">
        <f>VLOOKUP(Table8[[#This Row],[نام شخص کارشناس نظارت]],Table1[],3,0)</f>
        <v>کارشناس مکانیک نظارت (1)</v>
      </c>
      <c r="I561" s="1">
        <f>COUNTIF(Table2[کد سیستم],Table8[[#This Row],[کد سیستم]])</f>
        <v>1</v>
      </c>
    </row>
    <row r="562" spans="1:9" x14ac:dyDescent="0.25">
      <c r="A562" s="1">
        <v>561</v>
      </c>
      <c r="B562" s="1" t="s">
        <v>2666</v>
      </c>
      <c r="C562" s="1" t="s">
        <v>2666</v>
      </c>
      <c r="D562" s="1" t="s">
        <v>3747</v>
      </c>
      <c r="E562" s="1" t="s">
        <v>193</v>
      </c>
      <c r="F562" s="1" t="str">
        <f>VLOOKUP(Table8[[#This Row],[نام کارشناس دفتر فنی]],Table1[],3,0)</f>
        <v>رئیس  آزمایشگاه</v>
      </c>
      <c r="G562" s="1" t="s">
        <v>1147</v>
      </c>
      <c r="H562" s="1" t="str">
        <f>VLOOKUP(Table8[[#This Row],[نام شخص کارشناس نظارت]],Table1[],3,0)</f>
        <v>کارشناس مکانیک نظارت (1)</v>
      </c>
      <c r="I562" s="1">
        <f>COUNTIF(Table2[کد سیستم],Table8[[#This Row],[کد سیستم]])</f>
        <v>1</v>
      </c>
    </row>
    <row r="563" spans="1:9" x14ac:dyDescent="0.25">
      <c r="A563" s="1">
        <v>562</v>
      </c>
      <c r="B563" s="1" t="s">
        <v>2668</v>
      </c>
      <c r="C563" s="1" t="s">
        <v>2668</v>
      </c>
      <c r="D563" s="1" t="s">
        <v>3747</v>
      </c>
      <c r="E563" s="1" t="s">
        <v>193</v>
      </c>
      <c r="F563" s="1" t="str">
        <f>VLOOKUP(Table8[[#This Row],[نام کارشناس دفتر فنی]],Table1[],3,0)</f>
        <v>رئیس  آزمایشگاه</v>
      </c>
      <c r="G563" s="1" t="s">
        <v>1147</v>
      </c>
      <c r="H563" s="1" t="str">
        <f>VLOOKUP(Table8[[#This Row],[نام شخص کارشناس نظارت]],Table1[],3,0)</f>
        <v>کارشناس مکانیک نظارت (1)</v>
      </c>
      <c r="I563" s="1">
        <f>COUNTIF(Table2[کد سیستم],Table8[[#This Row],[کد سیستم]])</f>
        <v>1</v>
      </c>
    </row>
    <row r="564" spans="1:9" x14ac:dyDescent="0.25">
      <c r="A564" s="1">
        <v>563</v>
      </c>
      <c r="B564" s="1" t="s">
        <v>2670</v>
      </c>
      <c r="C564" s="1" t="s">
        <v>2670</v>
      </c>
      <c r="D564" s="1" t="s">
        <v>3747</v>
      </c>
      <c r="E564" s="1" t="s">
        <v>193</v>
      </c>
      <c r="F564" s="1" t="str">
        <f>VLOOKUP(Table8[[#This Row],[نام کارشناس دفتر فنی]],Table1[],3,0)</f>
        <v>رئیس  آزمایشگاه</v>
      </c>
      <c r="G564" s="1" t="s">
        <v>1147</v>
      </c>
      <c r="H564" s="1" t="str">
        <f>VLOOKUP(Table8[[#This Row],[نام شخص کارشناس نظارت]],Table1[],3,0)</f>
        <v>کارشناس مکانیک نظارت (1)</v>
      </c>
      <c r="I564" s="1">
        <f>COUNTIF(Table2[کد سیستم],Table8[[#This Row],[کد سیستم]])</f>
        <v>1</v>
      </c>
    </row>
    <row r="565" spans="1:9" x14ac:dyDescent="0.25">
      <c r="A565" s="1">
        <v>564</v>
      </c>
      <c r="B565" s="1" t="s">
        <v>2672</v>
      </c>
      <c r="C565" s="1" t="s">
        <v>2672</v>
      </c>
      <c r="D565" s="1" t="s">
        <v>3747</v>
      </c>
      <c r="E565" s="1" t="s">
        <v>193</v>
      </c>
      <c r="F565" s="1" t="str">
        <f>VLOOKUP(Table8[[#This Row],[نام کارشناس دفتر فنی]],Table1[],3,0)</f>
        <v>رئیس  آزمایشگاه</v>
      </c>
      <c r="G565" s="1" t="s">
        <v>1147</v>
      </c>
      <c r="H565" s="1" t="str">
        <f>VLOOKUP(Table8[[#This Row],[نام شخص کارشناس نظارت]],Table1[],3,0)</f>
        <v>کارشناس مکانیک نظارت (1)</v>
      </c>
      <c r="I565" s="1">
        <f>COUNTIF(Table2[کد سیستم],Table8[[#This Row],[کد سیستم]])</f>
        <v>1</v>
      </c>
    </row>
    <row r="566" spans="1:9" x14ac:dyDescent="0.25">
      <c r="A566" s="1">
        <v>565</v>
      </c>
      <c r="B566" s="1" t="s">
        <v>2674</v>
      </c>
      <c r="C566" s="1">
        <v>1360</v>
      </c>
      <c r="D566" s="1" t="s">
        <v>3747</v>
      </c>
      <c r="E566" s="1" t="s">
        <v>193</v>
      </c>
      <c r="F566" s="1" t="str">
        <f>VLOOKUP(Table8[[#This Row],[نام کارشناس دفتر فنی]],Table1[],3,0)</f>
        <v>رئیس  آزمایشگاه</v>
      </c>
      <c r="G566" s="1" t="s">
        <v>1147</v>
      </c>
      <c r="H566" s="1" t="str">
        <f>VLOOKUP(Table8[[#This Row],[نام شخص کارشناس نظارت]],Table1[],3,0)</f>
        <v>کارشناس مکانیک نظارت (1)</v>
      </c>
      <c r="I566" s="1">
        <f>COUNTIF(Table2[کد سیستم],Table8[[#This Row],[کد سیستم]])</f>
        <v>1</v>
      </c>
    </row>
    <row r="567" spans="1:9" x14ac:dyDescent="0.25">
      <c r="A567" s="1">
        <v>566</v>
      </c>
      <c r="B567" s="1" t="s">
        <v>2676</v>
      </c>
      <c r="C567" s="1" t="s">
        <v>2676</v>
      </c>
      <c r="D567" s="1" t="s">
        <v>3747</v>
      </c>
      <c r="E567" s="1" t="s">
        <v>193</v>
      </c>
      <c r="F567" s="1" t="str">
        <f>VLOOKUP(Table8[[#This Row],[نام کارشناس دفتر فنی]],Table1[],3,0)</f>
        <v>رئیس  آزمایشگاه</v>
      </c>
      <c r="G567" s="1" t="s">
        <v>1147</v>
      </c>
      <c r="H567" s="1" t="str">
        <f>VLOOKUP(Table8[[#This Row],[نام شخص کارشناس نظارت]],Table1[],3,0)</f>
        <v>کارشناس مکانیک نظارت (1)</v>
      </c>
      <c r="I567" s="1">
        <f>COUNTIF(Table2[کد سیستم],Table8[[#This Row],[کد سیستم]])</f>
        <v>1</v>
      </c>
    </row>
    <row r="568" spans="1:9" x14ac:dyDescent="0.25">
      <c r="A568" s="1">
        <v>567</v>
      </c>
      <c r="B568" s="1" t="s">
        <v>2678</v>
      </c>
      <c r="C568" s="1" t="s">
        <v>2678</v>
      </c>
      <c r="D568" s="1" t="s">
        <v>3747</v>
      </c>
      <c r="E568" s="1" t="s">
        <v>193</v>
      </c>
      <c r="F568" s="1" t="str">
        <f>VLOOKUP(Table8[[#This Row],[نام کارشناس دفتر فنی]],Table1[],3,0)</f>
        <v>رئیس  آزمایشگاه</v>
      </c>
      <c r="G568" s="1" t="s">
        <v>1147</v>
      </c>
      <c r="H568" s="1" t="str">
        <f>VLOOKUP(Table8[[#This Row],[نام شخص کارشناس نظارت]],Table1[],3,0)</f>
        <v>کارشناس مکانیک نظارت (1)</v>
      </c>
      <c r="I568" s="1">
        <f>COUNTIF(Table2[کد سیستم],Table8[[#This Row],[کد سیستم]])</f>
        <v>1</v>
      </c>
    </row>
    <row r="569" spans="1:9" x14ac:dyDescent="0.25">
      <c r="A569" s="1">
        <v>568</v>
      </c>
      <c r="B569" s="1" t="s">
        <v>2680</v>
      </c>
      <c r="C569" s="1" t="s">
        <v>2680</v>
      </c>
      <c r="D569" s="1" t="s">
        <v>3747</v>
      </c>
      <c r="E569" s="1" t="s">
        <v>193</v>
      </c>
      <c r="F569" s="1" t="str">
        <f>VLOOKUP(Table8[[#This Row],[نام کارشناس دفتر فنی]],Table1[],3,0)</f>
        <v>رئیس  آزمایشگاه</v>
      </c>
      <c r="G569" s="1" t="s">
        <v>1147</v>
      </c>
      <c r="H569" s="1" t="str">
        <f>VLOOKUP(Table8[[#This Row],[نام شخص کارشناس نظارت]],Table1[],3,0)</f>
        <v>کارشناس مکانیک نظارت (1)</v>
      </c>
      <c r="I569" s="1">
        <f>COUNTIF(Table2[کد سیستم],Table8[[#This Row],[کد سیستم]])</f>
        <v>1</v>
      </c>
    </row>
    <row r="570" spans="1:9" x14ac:dyDescent="0.25">
      <c r="A570" s="1">
        <v>569</v>
      </c>
      <c r="B570" s="1" t="s">
        <v>2682</v>
      </c>
      <c r="C570" s="1" t="s">
        <v>2682</v>
      </c>
      <c r="D570" s="1" t="s">
        <v>3747</v>
      </c>
      <c r="E570" s="1" t="s">
        <v>193</v>
      </c>
      <c r="F570" s="1" t="str">
        <f>VLOOKUP(Table8[[#This Row],[نام کارشناس دفتر فنی]],Table1[],3,0)</f>
        <v>رئیس  آزمایشگاه</v>
      </c>
      <c r="G570" s="1" t="s">
        <v>1147</v>
      </c>
      <c r="H570" s="1" t="str">
        <f>VLOOKUP(Table8[[#This Row],[نام شخص کارشناس نظارت]],Table1[],3,0)</f>
        <v>کارشناس مکانیک نظارت (1)</v>
      </c>
      <c r="I570" s="1">
        <f>COUNTIF(Table2[کد سیستم],Table8[[#This Row],[کد سیستم]])</f>
        <v>1</v>
      </c>
    </row>
    <row r="571" spans="1:9" x14ac:dyDescent="0.25">
      <c r="A571" s="1">
        <v>570</v>
      </c>
      <c r="B571" s="1" t="s">
        <v>2684</v>
      </c>
      <c r="C571" s="1" t="s">
        <v>2684</v>
      </c>
      <c r="D571" s="1" t="s">
        <v>3747</v>
      </c>
      <c r="E571" s="1" t="s">
        <v>193</v>
      </c>
      <c r="F571" s="1" t="str">
        <f>VLOOKUP(Table8[[#This Row],[نام کارشناس دفتر فنی]],Table1[],3,0)</f>
        <v>رئیس  آزمایشگاه</v>
      </c>
      <c r="G571" s="1" t="s">
        <v>1147</v>
      </c>
      <c r="H571" s="1" t="str">
        <f>VLOOKUP(Table8[[#This Row],[نام شخص کارشناس نظارت]],Table1[],3,0)</f>
        <v>کارشناس مکانیک نظارت (1)</v>
      </c>
      <c r="I571" s="1">
        <f>COUNTIF(Table2[کد سیستم],Table8[[#This Row],[کد سیستم]])</f>
        <v>1</v>
      </c>
    </row>
    <row r="572" spans="1:9" x14ac:dyDescent="0.25">
      <c r="A572" s="1">
        <v>571</v>
      </c>
      <c r="B572" s="1" t="s">
        <v>2686</v>
      </c>
      <c r="C572" s="1" t="s">
        <v>2686</v>
      </c>
      <c r="D572" s="1" t="s">
        <v>3747</v>
      </c>
      <c r="E572" s="1" t="s">
        <v>193</v>
      </c>
      <c r="F572" s="1" t="str">
        <f>VLOOKUP(Table8[[#This Row],[نام کارشناس دفتر فنی]],Table1[],3,0)</f>
        <v>رئیس  آزمایشگاه</v>
      </c>
      <c r="G572" s="1" t="s">
        <v>1147</v>
      </c>
      <c r="H572" s="1" t="str">
        <f>VLOOKUP(Table8[[#This Row],[نام شخص کارشناس نظارت]],Table1[],3,0)</f>
        <v>کارشناس مکانیک نظارت (1)</v>
      </c>
      <c r="I572" s="1">
        <f>COUNTIF(Table2[کد سیستم],Table8[[#This Row],[کد سیستم]])</f>
        <v>1</v>
      </c>
    </row>
    <row r="573" spans="1:9" x14ac:dyDescent="0.25">
      <c r="A573" s="1">
        <v>572</v>
      </c>
      <c r="B573" s="1" t="s">
        <v>2688</v>
      </c>
      <c r="C573" s="1">
        <v>1370</v>
      </c>
      <c r="D573" s="1" t="s">
        <v>3747</v>
      </c>
      <c r="E573" s="1" t="s">
        <v>193</v>
      </c>
      <c r="F573" s="1" t="str">
        <f>VLOOKUP(Table8[[#This Row],[نام کارشناس دفتر فنی]],Table1[],3,0)</f>
        <v>رئیس  آزمایشگاه</v>
      </c>
      <c r="G573" s="1" t="s">
        <v>1147</v>
      </c>
      <c r="H573" s="1" t="str">
        <f>VLOOKUP(Table8[[#This Row],[نام شخص کارشناس نظارت]],Table1[],3,0)</f>
        <v>کارشناس مکانیک نظارت (1)</v>
      </c>
      <c r="I573" s="1">
        <f>COUNTIF(Table2[کد سیستم],Table8[[#This Row],[کد سیستم]])</f>
        <v>1</v>
      </c>
    </row>
    <row r="574" spans="1:9" x14ac:dyDescent="0.25">
      <c r="A574" s="1">
        <v>573</v>
      </c>
      <c r="B574" s="1" t="s">
        <v>2690</v>
      </c>
      <c r="C574" s="1" t="s">
        <v>2690</v>
      </c>
      <c r="D574" s="1" t="s">
        <v>3747</v>
      </c>
      <c r="E574" s="1" t="s">
        <v>193</v>
      </c>
      <c r="F574" s="1" t="str">
        <f>VLOOKUP(Table8[[#This Row],[نام کارشناس دفتر فنی]],Table1[],3,0)</f>
        <v>رئیس  آزمایشگاه</v>
      </c>
      <c r="G574" s="1" t="s">
        <v>1147</v>
      </c>
      <c r="H574" s="1" t="str">
        <f>VLOOKUP(Table8[[#This Row],[نام شخص کارشناس نظارت]],Table1[],3,0)</f>
        <v>کارشناس مکانیک نظارت (1)</v>
      </c>
      <c r="I574" s="1">
        <f>COUNTIF(Table2[کد سیستم],Table8[[#This Row],[کد سیستم]])</f>
        <v>1</v>
      </c>
    </row>
    <row r="575" spans="1:9" x14ac:dyDescent="0.25">
      <c r="A575" s="1">
        <v>574</v>
      </c>
      <c r="B575" s="1" t="s">
        <v>2692</v>
      </c>
      <c r="C575" s="1">
        <v>1380</v>
      </c>
      <c r="D575" s="1" t="s">
        <v>3747</v>
      </c>
      <c r="E575" s="1" t="s">
        <v>193</v>
      </c>
      <c r="F575" s="1" t="str">
        <f>VLOOKUP(Table8[[#This Row],[نام کارشناس دفتر فنی]],Table1[],3,0)</f>
        <v>رئیس  آزمایشگاه</v>
      </c>
      <c r="G575" s="1" t="s">
        <v>1147</v>
      </c>
      <c r="H575" s="1" t="str">
        <f>VLOOKUP(Table8[[#This Row],[نام شخص کارشناس نظارت]],Table1[],3,0)</f>
        <v>کارشناس مکانیک نظارت (1)</v>
      </c>
      <c r="I575" s="1">
        <f>COUNTIF(Table2[کد سیستم],Table8[[#This Row],[کد سیستم]])</f>
        <v>1</v>
      </c>
    </row>
    <row r="576" spans="1:9" x14ac:dyDescent="0.25">
      <c r="A576" s="1">
        <v>575</v>
      </c>
      <c r="B576" s="1" t="s">
        <v>2694</v>
      </c>
      <c r="C576" s="1">
        <v>1390</v>
      </c>
      <c r="D576" s="1" t="s">
        <v>3747</v>
      </c>
      <c r="E576" s="1" t="s">
        <v>193</v>
      </c>
      <c r="F576" s="1" t="str">
        <f>VLOOKUP(Table8[[#This Row],[نام کارشناس دفتر فنی]],Table1[],3,0)</f>
        <v>رئیس  آزمایشگاه</v>
      </c>
      <c r="G576" s="1" t="s">
        <v>1147</v>
      </c>
      <c r="H576" s="1" t="str">
        <f>VLOOKUP(Table8[[#This Row],[نام شخص کارشناس نظارت]],Table1[],3,0)</f>
        <v>کارشناس مکانیک نظارت (1)</v>
      </c>
      <c r="I576" s="1">
        <f>COUNTIF(Table2[کد سیستم],Table8[[#This Row],[کد سیستم]])</f>
        <v>1</v>
      </c>
    </row>
    <row r="577" spans="1:9" x14ac:dyDescent="0.25">
      <c r="A577" s="1">
        <v>576</v>
      </c>
      <c r="B577" s="1" t="s">
        <v>2696</v>
      </c>
      <c r="C577" s="1" t="s">
        <v>2696</v>
      </c>
      <c r="D577" s="1" t="s">
        <v>3747</v>
      </c>
      <c r="E577" s="1" t="s">
        <v>193</v>
      </c>
      <c r="F577" s="1" t="str">
        <f>VLOOKUP(Table8[[#This Row],[نام کارشناس دفتر فنی]],Table1[],3,0)</f>
        <v>رئیس  آزمایشگاه</v>
      </c>
      <c r="G577" s="1" t="s">
        <v>1147</v>
      </c>
      <c r="H577" s="1" t="str">
        <f>VLOOKUP(Table8[[#This Row],[نام شخص کارشناس نظارت]],Table1[],3,0)</f>
        <v>کارشناس مکانیک نظارت (1)</v>
      </c>
      <c r="I577" s="1">
        <f>COUNTIF(Table2[کد سیستم],Table8[[#This Row],[کد سیستم]])</f>
        <v>1</v>
      </c>
    </row>
    <row r="578" spans="1:9" x14ac:dyDescent="0.25">
      <c r="A578" s="1">
        <v>577</v>
      </c>
      <c r="B578" s="1" t="s">
        <v>2698</v>
      </c>
      <c r="C578" s="1" t="s">
        <v>2698</v>
      </c>
      <c r="D578" s="1" t="s">
        <v>3747</v>
      </c>
      <c r="E578" s="1" t="s">
        <v>193</v>
      </c>
      <c r="F578" s="1" t="str">
        <f>VLOOKUP(Table8[[#This Row],[نام کارشناس دفتر فنی]],Table1[],3,0)</f>
        <v>رئیس  آزمایشگاه</v>
      </c>
      <c r="G578" s="1" t="s">
        <v>1147</v>
      </c>
      <c r="H578" s="1" t="str">
        <f>VLOOKUP(Table8[[#This Row],[نام شخص کارشناس نظارت]],Table1[],3,0)</f>
        <v>کارشناس مکانیک نظارت (1)</v>
      </c>
      <c r="I578" s="1">
        <f>COUNTIF(Table2[کد سیستم],Table8[[#This Row],[کد سیستم]])</f>
        <v>1</v>
      </c>
    </row>
    <row r="579" spans="1:9" x14ac:dyDescent="0.25">
      <c r="A579" s="1">
        <v>578</v>
      </c>
      <c r="B579" s="1" t="s">
        <v>2700</v>
      </c>
      <c r="C579" s="1" t="s">
        <v>2700</v>
      </c>
      <c r="D579" s="1" t="s">
        <v>3747</v>
      </c>
      <c r="E579" s="1" t="s">
        <v>193</v>
      </c>
      <c r="F579" s="1" t="str">
        <f>VLOOKUP(Table8[[#This Row],[نام کارشناس دفتر فنی]],Table1[],3,0)</f>
        <v>رئیس  آزمایشگاه</v>
      </c>
      <c r="G579" s="1" t="s">
        <v>1147</v>
      </c>
      <c r="H579" s="1" t="str">
        <f>VLOOKUP(Table8[[#This Row],[نام شخص کارشناس نظارت]],Table1[],3,0)</f>
        <v>کارشناس مکانیک نظارت (1)</v>
      </c>
      <c r="I579" s="1">
        <f>COUNTIF(Table2[کد سیستم],Table8[[#This Row],[کد سیستم]])</f>
        <v>1</v>
      </c>
    </row>
    <row r="580" spans="1:9" x14ac:dyDescent="0.25">
      <c r="A580" s="1">
        <v>579</v>
      </c>
      <c r="B580" s="1" t="s">
        <v>2702</v>
      </c>
      <c r="C580" s="1" t="s">
        <v>2702</v>
      </c>
      <c r="D580" s="1" t="s">
        <v>3747</v>
      </c>
      <c r="E580" s="1" t="s">
        <v>193</v>
      </c>
      <c r="F580" s="1" t="str">
        <f>VLOOKUP(Table8[[#This Row],[نام کارشناس دفتر فنی]],Table1[],3,0)</f>
        <v>رئیس  آزمایشگاه</v>
      </c>
      <c r="G580" s="1" t="s">
        <v>1147</v>
      </c>
      <c r="H580" s="1" t="str">
        <f>VLOOKUP(Table8[[#This Row],[نام شخص کارشناس نظارت]],Table1[],3,0)</f>
        <v>کارشناس مکانیک نظارت (1)</v>
      </c>
      <c r="I580" s="1">
        <f>COUNTIF(Table2[کد سیستم],Table8[[#This Row],[کد سیستم]])</f>
        <v>1</v>
      </c>
    </row>
    <row r="581" spans="1:9" x14ac:dyDescent="0.25">
      <c r="A581" s="1">
        <v>580</v>
      </c>
      <c r="B581" s="1" t="s">
        <v>2704</v>
      </c>
      <c r="C581" s="1">
        <v>1400</v>
      </c>
      <c r="D581" s="1" t="s">
        <v>3747</v>
      </c>
      <c r="E581" s="1" t="s">
        <v>193</v>
      </c>
      <c r="F581" s="1" t="str">
        <f>VLOOKUP(Table8[[#This Row],[نام کارشناس دفتر فنی]],Table1[],3,0)</f>
        <v>رئیس  آزمایشگاه</v>
      </c>
      <c r="G581" s="1" t="s">
        <v>1147</v>
      </c>
      <c r="H581" s="1" t="str">
        <f>VLOOKUP(Table8[[#This Row],[نام شخص کارشناس نظارت]],Table1[],3,0)</f>
        <v>کارشناس مکانیک نظارت (1)</v>
      </c>
      <c r="I581" s="1">
        <f>COUNTIF(Table2[کد سیستم],Table8[[#This Row],[کد سیستم]])</f>
        <v>1</v>
      </c>
    </row>
    <row r="582" spans="1:9" x14ac:dyDescent="0.25">
      <c r="A582" s="1">
        <v>581</v>
      </c>
      <c r="B582" s="1" t="s">
        <v>2706</v>
      </c>
      <c r="C582" s="1" t="s">
        <v>2706</v>
      </c>
      <c r="D582" s="1" t="s">
        <v>3747</v>
      </c>
      <c r="E582" s="1" t="s">
        <v>193</v>
      </c>
      <c r="F582" s="1" t="str">
        <f>VLOOKUP(Table8[[#This Row],[نام کارشناس دفتر فنی]],Table1[],3,0)</f>
        <v>رئیس  آزمایشگاه</v>
      </c>
      <c r="G582" s="1" t="s">
        <v>1147</v>
      </c>
      <c r="H582" s="1" t="str">
        <f>VLOOKUP(Table8[[#This Row],[نام شخص کارشناس نظارت]],Table1[],3,0)</f>
        <v>کارشناس مکانیک نظارت (1)</v>
      </c>
      <c r="I582" s="1">
        <f>COUNTIF(Table2[کد سیستم],Table8[[#This Row],[کد سیستم]])</f>
        <v>1</v>
      </c>
    </row>
    <row r="583" spans="1:9" x14ac:dyDescent="0.25">
      <c r="A583" s="1">
        <v>582</v>
      </c>
      <c r="B583" s="1" t="s">
        <v>2708</v>
      </c>
      <c r="C583" s="1" t="s">
        <v>2708</v>
      </c>
      <c r="D583" s="1" t="s">
        <v>3747</v>
      </c>
      <c r="E583" s="1" t="s">
        <v>193</v>
      </c>
      <c r="F583" s="1" t="str">
        <f>VLOOKUP(Table8[[#This Row],[نام کارشناس دفتر فنی]],Table1[],3,0)</f>
        <v>رئیس  آزمایشگاه</v>
      </c>
      <c r="G583" s="1" t="s">
        <v>1147</v>
      </c>
      <c r="H583" s="1" t="str">
        <f>VLOOKUP(Table8[[#This Row],[نام شخص کارشناس نظارت]],Table1[],3,0)</f>
        <v>کارشناس مکانیک نظارت (1)</v>
      </c>
      <c r="I583" s="1">
        <f>COUNTIF(Table2[کد سیستم],Table8[[#This Row],[کد سیستم]])</f>
        <v>1</v>
      </c>
    </row>
    <row r="584" spans="1:9" x14ac:dyDescent="0.25">
      <c r="A584" s="1">
        <v>583</v>
      </c>
      <c r="B584" s="1" t="s">
        <v>2710</v>
      </c>
      <c r="C584" s="1" t="s">
        <v>2710</v>
      </c>
      <c r="D584" s="1" t="s">
        <v>3747</v>
      </c>
      <c r="E584" s="1" t="s">
        <v>193</v>
      </c>
      <c r="F584" s="1" t="str">
        <f>VLOOKUP(Table8[[#This Row],[نام کارشناس دفتر فنی]],Table1[],3,0)</f>
        <v>رئیس  آزمایشگاه</v>
      </c>
      <c r="G584" s="1" t="s">
        <v>1147</v>
      </c>
      <c r="H584" s="1" t="str">
        <f>VLOOKUP(Table8[[#This Row],[نام شخص کارشناس نظارت]],Table1[],3,0)</f>
        <v>کارشناس مکانیک نظارت (1)</v>
      </c>
      <c r="I584" s="1">
        <f>COUNTIF(Table2[کد سیستم],Table8[[#This Row],[کد سیستم]])</f>
        <v>1</v>
      </c>
    </row>
    <row r="585" spans="1:9" x14ac:dyDescent="0.25">
      <c r="A585" s="1">
        <v>584</v>
      </c>
      <c r="B585" s="1" t="s">
        <v>2712</v>
      </c>
      <c r="C585" s="1" t="s">
        <v>2712</v>
      </c>
      <c r="D585" s="1" t="s">
        <v>3747</v>
      </c>
      <c r="E585" s="1" t="s">
        <v>193</v>
      </c>
      <c r="F585" s="1" t="str">
        <f>VLOOKUP(Table8[[#This Row],[نام کارشناس دفتر فنی]],Table1[],3,0)</f>
        <v>رئیس  آزمایشگاه</v>
      </c>
      <c r="G585" s="1" t="s">
        <v>1147</v>
      </c>
      <c r="H585" s="1" t="str">
        <f>VLOOKUP(Table8[[#This Row],[نام شخص کارشناس نظارت]],Table1[],3,0)</f>
        <v>کارشناس مکانیک نظارت (1)</v>
      </c>
      <c r="I585" s="1">
        <f>COUNTIF(Table2[کد سیستم],Table8[[#This Row],[کد سیستم]])</f>
        <v>1</v>
      </c>
    </row>
    <row r="586" spans="1:9" x14ac:dyDescent="0.25">
      <c r="A586" s="1">
        <v>585</v>
      </c>
      <c r="B586" s="1" t="s">
        <v>2714</v>
      </c>
      <c r="C586" s="1" t="s">
        <v>2714</v>
      </c>
      <c r="D586" s="1" t="s">
        <v>3747</v>
      </c>
      <c r="E586" s="1" t="s">
        <v>193</v>
      </c>
      <c r="F586" s="1" t="str">
        <f>VLOOKUP(Table8[[#This Row],[نام کارشناس دفتر فنی]],Table1[],3,0)</f>
        <v>رئیس  آزمایشگاه</v>
      </c>
      <c r="G586" s="1" t="s">
        <v>1147</v>
      </c>
      <c r="H586" s="1" t="str">
        <f>VLOOKUP(Table8[[#This Row],[نام شخص کارشناس نظارت]],Table1[],3,0)</f>
        <v>کارشناس مکانیک نظارت (1)</v>
      </c>
      <c r="I586" s="1">
        <f>COUNTIF(Table2[کد سیستم],Table8[[#This Row],[کد سیستم]])</f>
        <v>1</v>
      </c>
    </row>
    <row r="587" spans="1:9" x14ac:dyDescent="0.25">
      <c r="A587" s="1">
        <v>586</v>
      </c>
      <c r="B587" s="1" t="s">
        <v>2716</v>
      </c>
      <c r="C587" s="1">
        <v>150</v>
      </c>
      <c r="D587" s="1" t="s">
        <v>3747</v>
      </c>
      <c r="E587" s="1" t="s">
        <v>193</v>
      </c>
      <c r="F587" s="1" t="str">
        <f>VLOOKUP(Table8[[#This Row],[نام کارشناس دفتر فنی]],Table1[],3,0)</f>
        <v>رئیس  آزمایشگاه</v>
      </c>
      <c r="G587" s="1" t="s">
        <v>1147</v>
      </c>
      <c r="H587" s="1" t="str">
        <f>VLOOKUP(Table8[[#This Row],[نام شخص کارشناس نظارت]],Table1[],3,0)</f>
        <v>کارشناس مکانیک نظارت (1)</v>
      </c>
      <c r="I587" s="1">
        <f>COUNTIF(Table2[کد سیستم],Table8[[#This Row],[کد سیستم]])</f>
        <v>1</v>
      </c>
    </row>
    <row r="588" spans="1:9" x14ac:dyDescent="0.25">
      <c r="A588" s="1">
        <v>587</v>
      </c>
      <c r="B588" s="1" t="s">
        <v>2718</v>
      </c>
      <c r="C588" s="1">
        <v>1500</v>
      </c>
      <c r="D588" s="1" t="s">
        <v>3747</v>
      </c>
      <c r="E588" s="1" t="s">
        <v>193</v>
      </c>
      <c r="F588" s="1" t="str">
        <f>VLOOKUP(Table8[[#This Row],[نام کارشناس دفتر فنی]],Table1[],3,0)</f>
        <v>رئیس  آزمایشگاه</v>
      </c>
      <c r="G588" s="1" t="s">
        <v>1147</v>
      </c>
      <c r="H588" s="1" t="str">
        <f>VLOOKUP(Table8[[#This Row],[نام شخص کارشناس نظارت]],Table1[],3,0)</f>
        <v>کارشناس مکانیک نظارت (1)</v>
      </c>
      <c r="I588" s="1">
        <f>COUNTIF(Table2[کد سیستم],Table8[[#This Row],[کد سیستم]])</f>
        <v>1</v>
      </c>
    </row>
    <row r="589" spans="1:9" x14ac:dyDescent="0.25">
      <c r="A589" s="1">
        <v>588</v>
      </c>
      <c r="B589" s="1" t="s">
        <v>2720</v>
      </c>
      <c r="C589" s="1" t="s">
        <v>2720</v>
      </c>
      <c r="D589" s="1" t="s">
        <v>3747</v>
      </c>
      <c r="E589" s="1" t="s">
        <v>193</v>
      </c>
      <c r="F589" s="1" t="str">
        <f>VLOOKUP(Table8[[#This Row],[نام کارشناس دفتر فنی]],Table1[],3,0)</f>
        <v>رئیس  آزمایشگاه</v>
      </c>
      <c r="G589" s="1" t="s">
        <v>1147</v>
      </c>
      <c r="H589" s="1" t="str">
        <f>VLOOKUP(Table8[[#This Row],[نام شخص کارشناس نظارت]],Table1[],3,0)</f>
        <v>کارشناس مکانیک نظارت (1)</v>
      </c>
      <c r="I589" s="1">
        <f>COUNTIF(Table2[کد سیستم],Table8[[#This Row],[کد سیستم]])</f>
        <v>1</v>
      </c>
    </row>
    <row r="590" spans="1:9" x14ac:dyDescent="0.25">
      <c r="A590" s="1">
        <v>589</v>
      </c>
      <c r="B590" s="1" t="s">
        <v>2722</v>
      </c>
      <c r="C590" s="1">
        <v>1510</v>
      </c>
      <c r="D590" s="1" t="s">
        <v>3747</v>
      </c>
      <c r="E590" s="1" t="s">
        <v>193</v>
      </c>
      <c r="F590" s="1" t="str">
        <f>VLOOKUP(Table8[[#This Row],[نام کارشناس دفتر فنی]],Table1[],3,0)</f>
        <v>رئیس  آزمایشگاه</v>
      </c>
      <c r="G590" s="1" t="s">
        <v>1147</v>
      </c>
      <c r="H590" s="1" t="str">
        <f>VLOOKUP(Table8[[#This Row],[نام شخص کارشناس نظارت]],Table1[],3,0)</f>
        <v>کارشناس مکانیک نظارت (1)</v>
      </c>
      <c r="I590" s="1">
        <f>COUNTIF(Table2[کد سیستم],Table8[[#This Row],[کد سیستم]])</f>
        <v>1</v>
      </c>
    </row>
    <row r="591" spans="1:9" x14ac:dyDescent="0.25">
      <c r="A591" s="1">
        <v>590</v>
      </c>
      <c r="B591" s="1" t="s">
        <v>2724</v>
      </c>
      <c r="C591" s="1" t="s">
        <v>2724</v>
      </c>
      <c r="D591" s="1" t="s">
        <v>3747</v>
      </c>
      <c r="E591" s="1" t="s">
        <v>193</v>
      </c>
      <c r="F591" s="1" t="str">
        <f>VLOOKUP(Table8[[#This Row],[نام کارشناس دفتر فنی]],Table1[],3,0)</f>
        <v>رئیس  آزمایشگاه</v>
      </c>
      <c r="G591" s="1" t="s">
        <v>1147</v>
      </c>
      <c r="H591" s="1" t="str">
        <f>VLOOKUP(Table8[[#This Row],[نام شخص کارشناس نظارت]],Table1[],3,0)</f>
        <v>کارشناس مکانیک نظارت (1)</v>
      </c>
      <c r="I591" s="1">
        <f>COUNTIF(Table2[کد سیستم],Table8[[#This Row],[کد سیستم]])</f>
        <v>1</v>
      </c>
    </row>
    <row r="592" spans="1:9" x14ac:dyDescent="0.25">
      <c r="A592" s="1">
        <v>591</v>
      </c>
      <c r="B592" s="1" t="s">
        <v>2726</v>
      </c>
      <c r="C592" s="1" t="s">
        <v>2726</v>
      </c>
      <c r="D592" s="1" t="s">
        <v>3747</v>
      </c>
      <c r="E592" s="1" t="s">
        <v>193</v>
      </c>
      <c r="F592" s="1" t="str">
        <f>VLOOKUP(Table8[[#This Row],[نام کارشناس دفتر فنی]],Table1[],3,0)</f>
        <v>رئیس  آزمایشگاه</v>
      </c>
      <c r="G592" s="1" t="s">
        <v>1147</v>
      </c>
      <c r="H592" s="1" t="str">
        <f>VLOOKUP(Table8[[#This Row],[نام شخص کارشناس نظارت]],Table1[],3,0)</f>
        <v>کارشناس مکانیک نظارت (1)</v>
      </c>
      <c r="I592" s="1">
        <f>COUNTIF(Table2[کد سیستم],Table8[[#This Row],[کد سیستم]])</f>
        <v>1</v>
      </c>
    </row>
    <row r="593" spans="1:9" x14ac:dyDescent="0.25">
      <c r="A593" s="1">
        <v>592</v>
      </c>
      <c r="B593" s="1" t="s">
        <v>2728</v>
      </c>
      <c r="C593" s="1" t="s">
        <v>2728</v>
      </c>
      <c r="D593" s="1" t="s">
        <v>3747</v>
      </c>
      <c r="E593" s="1" t="s">
        <v>193</v>
      </c>
      <c r="F593" s="1" t="str">
        <f>VLOOKUP(Table8[[#This Row],[نام کارشناس دفتر فنی]],Table1[],3,0)</f>
        <v>رئیس  آزمایشگاه</v>
      </c>
      <c r="G593" s="1" t="s">
        <v>1147</v>
      </c>
      <c r="H593" s="1" t="str">
        <f>VLOOKUP(Table8[[#This Row],[نام شخص کارشناس نظارت]],Table1[],3,0)</f>
        <v>کارشناس مکانیک نظارت (1)</v>
      </c>
      <c r="I593" s="1">
        <f>COUNTIF(Table2[کد سیستم],Table8[[#This Row],[کد سیستم]])</f>
        <v>1</v>
      </c>
    </row>
    <row r="594" spans="1:9" x14ac:dyDescent="0.25">
      <c r="A594" s="1">
        <v>593</v>
      </c>
      <c r="B594" s="1" t="s">
        <v>2730</v>
      </c>
      <c r="C594" s="1" t="s">
        <v>2730</v>
      </c>
      <c r="D594" s="1" t="s">
        <v>3747</v>
      </c>
      <c r="E594" s="1" t="s">
        <v>193</v>
      </c>
      <c r="F594" s="1" t="str">
        <f>VLOOKUP(Table8[[#This Row],[نام کارشناس دفتر فنی]],Table1[],3,0)</f>
        <v>رئیس  آزمایشگاه</v>
      </c>
      <c r="G594" s="1" t="s">
        <v>1147</v>
      </c>
      <c r="H594" s="1" t="str">
        <f>VLOOKUP(Table8[[#This Row],[نام شخص کارشناس نظارت]],Table1[],3,0)</f>
        <v>کارشناس مکانیک نظارت (1)</v>
      </c>
      <c r="I594" s="1">
        <f>COUNTIF(Table2[کد سیستم],Table8[[#This Row],[کد سیستم]])</f>
        <v>1</v>
      </c>
    </row>
    <row r="595" spans="1:9" x14ac:dyDescent="0.25">
      <c r="A595" s="1">
        <v>594</v>
      </c>
      <c r="B595" s="1" t="s">
        <v>2732</v>
      </c>
      <c r="C595" s="1" t="s">
        <v>2732</v>
      </c>
      <c r="D595" s="1" t="s">
        <v>3747</v>
      </c>
      <c r="E595" s="1" t="s">
        <v>193</v>
      </c>
      <c r="F595" s="1" t="str">
        <f>VLOOKUP(Table8[[#This Row],[نام کارشناس دفتر فنی]],Table1[],3,0)</f>
        <v>رئیس  آزمایشگاه</v>
      </c>
      <c r="G595" s="1" t="s">
        <v>1147</v>
      </c>
      <c r="H595" s="1" t="str">
        <f>VLOOKUP(Table8[[#This Row],[نام شخص کارشناس نظارت]],Table1[],3,0)</f>
        <v>کارشناس مکانیک نظارت (1)</v>
      </c>
      <c r="I595" s="1">
        <f>COUNTIF(Table2[کد سیستم],Table8[[#This Row],[کد سیستم]])</f>
        <v>1</v>
      </c>
    </row>
    <row r="596" spans="1:9" x14ac:dyDescent="0.25">
      <c r="A596" s="1">
        <v>595</v>
      </c>
      <c r="B596" s="1" t="s">
        <v>2734</v>
      </c>
      <c r="C596" s="1" t="s">
        <v>2734</v>
      </c>
      <c r="D596" s="1" t="s">
        <v>3747</v>
      </c>
      <c r="E596" s="1" t="s">
        <v>193</v>
      </c>
      <c r="F596" s="1" t="str">
        <f>VLOOKUP(Table8[[#This Row],[نام کارشناس دفتر فنی]],Table1[],3,0)</f>
        <v>رئیس  آزمایشگاه</v>
      </c>
      <c r="G596" s="1" t="s">
        <v>1147</v>
      </c>
      <c r="H596" s="1" t="str">
        <f>VLOOKUP(Table8[[#This Row],[نام شخص کارشناس نظارت]],Table1[],3,0)</f>
        <v>کارشناس مکانیک نظارت (1)</v>
      </c>
      <c r="I596" s="1">
        <f>COUNTIF(Table2[کد سیستم],Table8[[#This Row],[کد سیستم]])</f>
        <v>1</v>
      </c>
    </row>
    <row r="597" spans="1:9" x14ac:dyDescent="0.25">
      <c r="A597" s="1">
        <v>596</v>
      </c>
      <c r="B597" s="1" t="s">
        <v>2736</v>
      </c>
      <c r="C597" s="1" t="s">
        <v>2736</v>
      </c>
      <c r="D597" s="1" t="s">
        <v>3747</v>
      </c>
      <c r="E597" s="1" t="s">
        <v>193</v>
      </c>
      <c r="F597" s="1" t="str">
        <f>VLOOKUP(Table8[[#This Row],[نام کارشناس دفتر فنی]],Table1[],3,0)</f>
        <v>رئیس  آزمایشگاه</v>
      </c>
      <c r="G597" s="1" t="s">
        <v>1147</v>
      </c>
      <c r="H597" s="1" t="str">
        <f>VLOOKUP(Table8[[#This Row],[نام شخص کارشناس نظارت]],Table1[],3,0)</f>
        <v>کارشناس مکانیک نظارت (1)</v>
      </c>
      <c r="I597" s="1">
        <f>COUNTIF(Table2[کد سیستم],Table8[[#This Row],[کد سیستم]])</f>
        <v>1</v>
      </c>
    </row>
    <row r="598" spans="1:9" x14ac:dyDescent="0.25">
      <c r="A598" s="1">
        <v>597</v>
      </c>
      <c r="B598" s="1" t="s">
        <v>2738</v>
      </c>
      <c r="C598" s="1" t="s">
        <v>2738</v>
      </c>
      <c r="D598" s="1" t="s">
        <v>3747</v>
      </c>
      <c r="E598" s="1" t="s">
        <v>193</v>
      </c>
      <c r="F598" s="1" t="str">
        <f>VLOOKUP(Table8[[#This Row],[نام کارشناس دفتر فنی]],Table1[],3,0)</f>
        <v>رئیس  آزمایشگاه</v>
      </c>
      <c r="G598" s="1" t="s">
        <v>1147</v>
      </c>
      <c r="H598" s="1" t="str">
        <f>VLOOKUP(Table8[[#This Row],[نام شخص کارشناس نظارت]],Table1[],3,0)</f>
        <v>کارشناس مکانیک نظارت (1)</v>
      </c>
      <c r="I598" s="1">
        <f>COUNTIF(Table2[کد سیستم],Table8[[#This Row],[کد سیستم]])</f>
        <v>1</v>
      </c>
    </row>
    <row r="599" spans="1:9" x14ac:dyDescent="0.25">
      <c r="A599" s="1">
        <v>598</v>
      </c>
      <c r="B599" s="1" t="s">
        <v>2740</v>
      </c>
      <c r="C599" s="1" t="s">
        <v>2740</v>
      </c>
      <c r="D599" s="1" t="s">
        <v>3747</v>
      </c>
      <c r="E599" s="1" t="s">
        <v>193</v>
      </c>
      <c r="F599" s="1" t="str">
        <f>VLOOKUP(Table8[[#This Row],[نام کارشناس دفتر فنی]],Table1[],3,0)</f>
        <v>رئیس  آزمایشگاه</v>
      </c>
      <c r="G599" s="1" t="s">
        <v>1147</v>
      </c>
      <c r="H599" s="1" t="str">
        <f>VLOOKUP(Table8[[#This Row],[نام شخص کارشناس نظارت]],Table1[],3,0)</f>
        <v>کارشناس مکانیک نظارت (1)</v>
      </c>
      <c r="I599" s="1">
        <f>COUNTIF(Table2[کد سیستم],Table8[[#This Row],[کد سیستم]])</f>
        <v>1</v>
      </c>
    </row>
    <row r="600" spans="1:9" x14ac:dyDescent="0.25">
      <c r="A600" s="1">
        <v>599</v>
      </c>
      <c r="B600" s="1" t="s">
        <v>2742</v>
      </c>
      <c r="C600" s="1" t="s">
        <v>2742</v>
      </c>
      <c r="D600" s="1" t="s">
        <v>3747</v>
      </c>
      <c r="E600" s="1" t="s">
        <v>193</v>
      </c>
      <c r="F600" s="1" t="str">
        <f>VLOOKUP(Table8[[#This Row],[نام کارشناس دفتر فنی]],Table1[],3,0)</f>
        <v>رئیس  آزمایشگاه</v>
      </c>
      <c r="G600" s="1" t="s">
        <v>1147</v>
      </c>
      <c r="H600" s="1" t="str">
        <f>VLOOKUP(Table8[[#This Row],[نام شخص کارشناس نظارت]],Table1[],3,0)</f>
        <v>کارشناس مکانیک نظارت (1)</v>
      </c>
      <c r="I600" s="1">
        <f>COUNTIF(Table2[کد سیستم],Table8[[#This Row],[کد سیستم]])</f>
        <v>1</v>
      </c>
    </row>
    <row r="601" spans="1:9" x14ac:dyDescent="0.25">
      <c r="A601" s="1">
        <v>600</v>
      </c>
      <c r="B601" s="1" t="s">
        <v>2744</v>
      </c>
      <c r="C601" s="1" t="s">
        <v>2744</v>
      </c>
      <c r="D601" s="1" t="s">
        <v>3747</v>
      </c>
      <c r="E601" s="1" t="s">
        <v>193</v>
      </c>
      <c r="F601" s="1" t="str">
        <f>VLOOKUP(Table8[[#This Row],[نام کارشناس دفتر فنی]],Table1[],3,0)</f>
        <v>رئیس  آزمایشگاه</v>
      </c>
      <c r="G601" s="1" t="s">
        <v>1147</v>
      </c>
      <c r="H601" s="1" t="str">
        <f>VLOOKUP(Table8[[#This Row],[نام شخص کارشناس نظارت]],Table1[],3,0)</f>
        <v>کارشناس مکانیک نظارت (1)</v>
      </c>
      <c r="I601" s="1">
        <f>COUNTIF(Table2[کد سیستم],Table8[[#This Row],[کد سیستم]])</f>
        <v>1</v>
      </c>
    </row>
    <row r="602" spans="1:9" x14ac:dyDescent="0.25">
      <c r="A602" s="1">
        <v>601</v>
      </c>
      <c r="B602" s="1" t="s">
        <v>2746</v>
      </c>
      <c r="C602" s="1" t="s">
        <v>2746</v>
      </c>
      <c r="D602" s="1" t="s">
        <v>3747</v>
      </c>
      <c r="E602" s="1" t="s">
        <v>193</v>
      </c>
      <c r="F602" s="1" t="str">
        <f>VLOOKUP(Table8[[#This Row],[نام کارشناس دفتر فنی]],Table1[],3,0)</f>
        <v>رئیس  آزمایشگاه</v>
      </c>
      <c r="G602" s="1" t="s">
        <v>1147</v>
      </c>
      <c r="H602" s="1" t="str">
        <f>VLOOKUP(Table8[[#This Row],[نام شخص کارشناس نظارت]],Table1[],3,0)</f>
        <v>کارشناس مکانیک نظارت (1)</v>
      </c>
      <c r="I602" s="1">
        <f>COUNTIF(Table2[کد سیستم],Table8[[#This Row],[کد سیستم]])</f>
        <v>1</v>
      </c>
    </row>
    <row r="603" spans="1:9" x14ac:dyDescent="0.25">
      <c r="A603" s="1">
        <v>602</v>
      </c>
      <c r="B603" s="1" t="s">
        <v>2748</v>
      </c>
      <c r="C603" s="1" t="s">
        <v>2748</v>
      </c>
      <c r="D603" s="1" t="s">
        <v>3747</v>
      </c>
      <c r="E603" s="1" t="s">
        <v>193</v>
      </c>
      <c r="F603" s="1" t="str">
        <f>VLOOKUP(Table8[[#This Row],[نام کارشناس دفتر فنی]],Table1[],3,0)</f>
        <v>رئیس  آزمایشگاه</v>
      </c>
      <c r="G603" s="1" t="s">
        <v>1147</v>
      </c>
      <c r="H603" s="1" t="str">
        <f>VLOOKUP(Table8[[#This Row],[نام شخص کارشناس نظارت]],Table1[],3,0)</f>
        <v>کارشناس مکانیک نظارت (1)</v>
      </c>
      <c r="I603" s="1">
        <f>COUNTIF(Table2[کد سیستم],Table8[[#This Row],[کد سیستم]])</f>
        <v>1</v>
      </c>
    </row>
    <row r="604" spans="1:9" x14ac:dyDescent="0.25">
      <c r="A604" s="1">
        <v>603</v>
      </c>
      <c r="B604" s="1" t="s">
        <v>2750</v>
      </c>
      <c r="C604" s="1" t="s">
        <v>2750</v>
      </c>
      <c r="D604" s="1" t="s">
        <v>3747</v>
      </c>
      <c r="E604" s="1" t="s">
        <v>193</v>
      </c>
      <c r="F604" s="1" t="str">
        <f>VLOOKUP(Table8[[#This Row],[نام کارشناس دفتر فنی]],Table1[],3,0)</f>
        <v>رئیس  آزمایشگاه</v>
      </c>
      <c r="G604" s="1" t="s">
        <v>1147</v>
      </c>
      <c r="H604" s="1" t="str">
        <f>VLOOKUP(Table8[[#This Row],[نام شخص کارشناس نظارت]],Table1[],3,0)</f>
        <v>کارشناس مکانیک نظارت (1)</v>
      </c>
      <c r="I604" s="1">
        <f>COUNTIF(Table2[کد سیستم],Table8[[#This Row],[کد سیستم]])</f>
        <v>1</v>
      </c>
    </row>
    <row r="605" spans="1:9" x14ac:dyDescent="0.25">
      <c r="A605" s="1">
        <v>604</v>
      </c>
      <c r="B605" s="1" t="s">
        <v>2752</v>
      </c>
      <c r="C605" s="1" t="s">
        <v>2752</v>
      </c>
      <c r="D605" s="1" t="s">
        <v>3747</v>
      </c>
      <c r="E605" s="1" t="s">
        <v>193</v>
      </c>
      <c r="F605" s="1" t="str">
        <f>VLOOKUP(Table8[[#This Row],[نام کارشناس دفتر فنی]],Table1[],3,0)</f>
        <v>رئیس  آزمایشگاه</v>
      </c>
      <c r="G605" s="1" t="s">
        <v>1147</v>
      </c>
      <c r="H605" s="1" t="str">
        <f>VLOOKUP(Table8[[#This Row],[نام شخص کارشناس نظارت]],Table1[],3,0)</f>
        <v>کارشناس مکانیک نظارت (1)</v>
      </c>
      <c r="I605" s="1">
        <f>COUNTIF(Table2[کد سیستم],Table8[[#This Row],[کد سیستم]])</f>
        <v>1</v>
      </c>
    </row>
    <row r="606" spans="1:9" x14ac:dyDescent="0.25">
      <c r="A606" s="1">
        <v>605</v>
      </c>
      <c r="B606" s="1" t="s">
        <v>2754</v>
      </c>
      <c r="C606" s="1" t="s">
        <v>2754</v>
      </c>
      <c r="D606" s="1" t="s">
        <v>3747</v>
      </c>
      <c r="E606" s="1" t="s">
        <v>193</v>
      </c>
      <c r="F606" s="1" t="str">
        <f>VLOOKUP(Table8[[#This Row],[نام کارشناس دفتر فنی]],Table1[],3,0)</f>
        <v>رئیس  آزمایشگاه</v>
      </c>
      <c r="G606" s="1" t="s">
        <v>1147</v>
      </c>
      <c r="H606" s="1" t="str">
        <f>VLOOKUP(Table8[[#This Row],[نام شخص کارشناس نظارت]],Table1[],3,0)</f>
        <v>کارشناس مکانیک نظارت (1)</v>
      </c>
      <c r="I606" s="1">
        <f>COUNTIF(Table2[کد سیستم],Table8[[#This Row],[کد سیستم]])</f>
        <v>1</v>
      </c>
    </row>
    <row r="607" spans="1:9" x14ac:dyDescent="0.25">
      <c r="A607" s="1">
        <v>606</v>
      </c>
      <c r="B607" s="1" t="s">
        <v>2756</v>
      </c>
      <c r="C607" s="1" t="s">
        <v>2756</v>
      </c>
      <c r="D607" s="1" t="s">
        <v>3747</v>
      </c>
      <c r="E607" s="1" t="s">
        <v>193</v>
      </c>
      <c r="F607" s="1" t="str">
        <f>VLOOKUP(Table8[[#This Row],[نام کارشناس دفتر فنی]],Table1[],3,0)</f>
        <v>رئیس  آزمایشگاه</v>
      </c>
      <c r="G607" s="1" t="s">
        <v>1147</v>
      </c>
      <c r="H607" s="1" t="str">
        <f>VLOOKUP(Table8[[#This Row],[نام شخص کارشناس نظارت]],Table1[],3,0)</f>
        <v>کارشناس مکانیک نظارت (1)</v>
      </c>
      <c r="I607" s="1">
        <f>COUNTIF(Table2[کد سیستم],Table8[[#This Row],[کد سیستم]])</f>
        <v>1</v>
      </c>
    </row>
    <row r="608" spans="1:9" x14ac:dyDescent="0.25">
      <c r="A608" s="1">
        <v>607</v>
      </c>
      <c r="B608" s="1" t="s">
        <v>2758</v>
      </c>
      <c r="C608" s="1" t="s">
        <v>2758</v>
      </c>
      <c r="D608" s="1" t="s">
        <v>3747</v>
      </c>
      <c r="E608" s="1" t="s">
        <v>193</v>
      </c>
      <c r="F608" s="1" t="str">
        <f>VLOOKUP(Table8[[#This Row],[نام کارشناس دفتر فنی]],Table1[],3,0)</f>
        <v>رئیس  آزمایشگاه</v>
      </c>
      <c r="G608" s="1" t="s">
        <v>1147</v>
      </c>
      <c r="H608" s="1" t="str">
        <f>VLOOKUP(Table8[[#This Row],[نام شخص کارشناس نظارت]],Table1[],3,0)</f>
        <v>کارشناس مکانیک نظارت (1)</v>
      </c>
      <c r="I608" s="1">
        <f>COUNTIF(Table2[کد سیستم],Table8[[#This Row],[کد سیستم]])</f>
        <v>1</v>
      </c>
    </row>
    <row r="609" spans="1:9" x14ac:dyDescent="0.25">
      <c r="A609" s="1">
        <v>608</v>
      </c>
      <c r="B609" s="1" t="s">
        <v>2760</v>
      </c>
      <c r="C609" s="1" t="s">
        <v>2760</v>
      </c>
      <c r="D609" s="1" t="s">
        <v>3747</v>
      </c>
      <c r="E609" s="1" t="s">
        <v>193</v>
      </c>
      <c r="F609" s="1" t="str">
        <f>VLOOKUP(Table8[[#This Row],[نام کارشناس دفتر فنی]],Table1[],3,0)</f>
        <v>رئیس  آزمایشگاه</v>
      </c>
      <c r="G609" s="1" t="s">
        <v>1147</v>
      </c>
      <c r="H609" s="1" t="str">
        <f>VLOOKUP(Table8[[#This Row],[نام شخص کارشناس نظارت]],Table1[],3,0)</f>
        <v>کارشناس مکانیک نظارت (1)</v>
      </c>
      <c r="I609" s="1">
        <f>COUNTIF(Table2[کد سیستم],Table8[[#This Row],[کد سیستم]])</f>
        <v>1</v>
      </c>
    </row>
    <row r="610" spans="1:9" x14ac:dyDescent="0.25">
      <c r="A610" s="1">
        <v>609</v>
      </c>
      <c r="B610" s="1" t="s">
        <v>2762</v>
      </c>
      <c r="C610" s="1" t="s">
        <v>2762</v>
      </c>
      <c r="D610" s="1" t="s">
        <v>3747</v>
      </c>
      <c r="E610" s="1" t="s">
        <v>193</v>
      </c>
      <c r="F610" s="1" t="str">
        <f>VLOOKUP(Table8[[#This Row],[نام کارشناس دفتر فنی]],Table1[],3,0)</f>
        <v>رئیس  آزمایشگاه</v>
      </c>
      <c r="G610" s="1" t="s">
        <v>1147</v>
      </c>
      <c r="H610" s="1" t="str">
        <f>VLOOKUP(Table8[[#This Row],[نام شخص کارشناس نظارت]],Table1[],3,0)</f>
        <v>کارشناس مکانیک نظارت (1)</v>
      </c>
      <c r="I610" s="1">
        <f>COUNTIF(Table2[کد سیستم],Table8[[#This Row],[کد سیستم]])</f>
        <v>1</v>
      </c>
    </row>
    <row r="611" spans="1:9" x14ac:dyDescent="0.25">
      <c r="A611" s="1">
        <v>610</v>
      </c>
      <c r="B611" s="1" t="s">
        <v>2764</v>
      </c>
      <c r="C611" s="1">
        <v>1520</v>
      </c>
      <c r="D611" s="1" t="s">
        <v>3747</v>
      </c>
      <c r="E611" s="1" t="s">
        <v>193</v>
      </c>
      <c r="F611" s="1" t="str">
        <f>VLOOKUP(Table8[[#This Row],[نام کارشناس دفتر فنی]],Table1[],3,0)</f>
        <v>رئیس  آزمایشگاه</v>
      </c>
      <c r="G611" s="1" t="s">
        <v>1147</v>
      </c>
      <c r="H611" s="1" t="str">
        <f>VLOOKUP(Table8[[#This Row],[نام شخص کارشناس نظارت]],Table1[],3,0)</f>
        <v>کارشناس مکانیک نظارت (1)</v>
      </c>
      <c r="I611" s="1">
        <f>COUNTIF(Table2[کد سیستم],Table8[[#This Row],[کد سیستم]])</f>
        <v>1</v>
      </c>
    </row>
    <row r="612" spans="1:9" x14ac:dyDescent="0.25">
      <c r="A612" s="1">
        <v>611</v>
      </c>
      <c r="B612" s="1" t="s">
        <v>2766</v>
      </c>
      <c r="C612" s="1" t="s">
        <v>2766</v>
      </c>
      <c r="D612" s="1" t="s">
        <v>3747</v>
      </c>
      <c r="E612" s="1" t="s">
        <v>193</v>
      </c>
      <c r="F612" s="1" t="str">
        <f>VLOOKUP(Table8[[#This Row],[نام کارشناس دفتر فنی]],Table1[],3,0)</f>
        <v>رئیس  آزمایشگاه</v>
      </c>
      <c r="G612" s="1" t="s">
        <v>1147</v>
      </c>
      <c r="H612" s="1" t="str">
        <f>VLOOKUP(Table8[[#This Row],[نام شخص کارشناس نظارت]],Table1[],3,0)</f>
        <v>کارشناس مکانیک نظارت (1)</v>
      </c>
      <c r="I612" s="1">
        <f>COUNTIF(Table2[کد سیستم],Table8[[#This Row],[کد سیستم]])</f>
        <v>1</v>
      </c>
    </row>
    <row r="613" spans="1:9" x14ac:dyDescent="0.25">
      <c r="A613" s="1">
        <v>612</v>
      </c>
      <c r="B613" s="1" t="s">
        <v>2768</v>
      </c>
      <c r="C613" s="1" t="s">
        <v>2768</v>
      </c>
      <c r="D613" s="1" t="s">
        <v>3747</v>
      </c>
      <c r="E613" s="1" t="s">
        <v>193</v>
      </c>
      <c r="F613" s="1" t="str">
        <f>VLOOKUP(Table8[[#This Row],[نام کارشناس دفتر فنی]],Table1[],3,0)</f>
        <v>رئیس  آزمایشگاه</v>
      </c>
      <c r="G613" s="1" t="s">
        <v>1147</v>
      </c>
      <c r="H613" s="1" t="str">
        <f>VLOOKUP(Table8[[#This Row],[نام شخص کارشناس نظارت]],Table1[],3,0)</f>
        <v>کارشناس مکانیک نظارت (1)</v>
      </c>
      <c r="I613" s="1">
        <f>COUNTIF(Table2[کد سیستم],Table8[[#This Row],[کد سیستم]])</f>
        <v>1</v>
      </c>
    </row>
    <row r="614" spans="1:9" x14ac:dyDescent="0.25">
      <c r="A614" s="1">
        <v>613</v>
      </c>
      <c r="B614" s="1" t="s">
        <v>2770</v>
      </c>
      <c r="C614" s="1" t="s">
        <v>2770</v>
      </c>
      <c r="D614" s="1" t="s">
        <v>3747</v>
      </c>
      <c r="E614" s="1" t="s">
        <v>193</v>
      </c>
      <c r="F614" s="1" t="str">
        <f>VLOOKUP(Table8[[#This Row],[نام کارشناس دفتر فنی]],Table1[],3,0)</f>
        <v>رئیس  آزمایشگاه</v>
      </c>
      <c r="G614" s="1" t="s">
        <v>1147</v>
      </c>
      <c r="H614" s="1" t="str">
        <f>VLOOKUP(Table8[[#This Row],[نام شخص کارشناس نظارت]],Table1[],3,0)</f>
        <v>کارشناس مکانیک نظارت (1)</v>
      </c>
      <c r="I614" s="1">
        <f>COUNTIF(Table2[کد سیستم],Table8[[#This Row],[کد سیستم]])</f>
        <v>1</v>
      </c>
    </row>
    <row r="615" spans="1:9" x14ac:dyDescent="0.25">
      <c r="A615" s="1">
        <v>614</v>
      </c>
      <c r="B615" s="1" t="s">
        <v>2772</v>
      </c>
      <c r="C615" s="1" t="s">
        <v>2772</v>
      </c>
      <c r="D615" s="1" t="s">
        <v>3747</v>
      </c>
      <c r="E615" s="1" t="s">
        <v>193</v>
      </c>
      <c r="F615" s="1" t="str">
        <f>VLOOKUP(Table8[[#This Row],[نام کارشناس دفتر فنی]],Table1[],3,0)</f>
        <v>رئیس  آزمایشگاه</v>
      </c>
      <c r="G615" s="1" t="s">
        <v>1147</v>
      </c>
      <c r="H615" s="1" t="str">
        <f>VLOOKUP(Table8[[#This Row],[نام شخص کارشناس نظارت]],Table1[],3,0)</f>
        <v>کارشناس مکانیک نظارت (1)</v>
      </c>
      <c r="I615" s="1">
        <f>COUNTIF(Table2[کد سیستم],Table8[[#This Row],[کد سیستم]])</f>
        <v>1</v>
      </c>
    </row>
    <row r="616" spans="1:9" x14ac:dyDescent="0.25">
      <c r="A616" s="1">
        <v>615</v>
      </c>
      <c r="B616" s="1" t="s">
        <v>2774</v>
      </c>
      <c r="C616" s="1" t="s">
        <v>2774</v>
      </c>
      <c r="D616" s="1" t="s">
        <v>3747</v>
      </c>
      <c r="E616" s="1" t="s">
        <v>193</v>
      </c>
      <c r="F616" s="1" t="str">
        <f>VLOOKUP(Table8[[#This Row],[نام کارشناس دفتر فنی]],Table1[],3,0)</f>
        <v>رئیس  آزمایشگاه</v>
      </c>
      <c r="G616" s="1" t="s">
        <v>1147</v>
      </c>
      <c r="H616" s="1" t="str">
        <f>VLOOKUP(Table8[[#This Row],[نام شخص کارشناس نظارت]],Table1[],3,0)</f>
        <v>کارشناس مکانیک نظارت (1)</v>
      </c>
      <c r="I616" s="1">
        <f>COUNTIF(Table2[کد سیستم],Table8[[#This Row],[کد سیستم]])</f>
        <v>1</v>
      </c>
    </row>
    <row r="617" spans="1:9" x14ac:dyDescent="0.25">
      <c r="A617" s="1">
        <v>616</v>
      </c>
      <c r="B617" s="1" t="s">
        <v>2776</v>
      </c>
      <c r="C617" s="1" t="s">
        <v>2776</v>
      </c>
      <c r="D617" s="1" t="s">
        <v>3747</v>
      </c>
      <c r="E617" s="1" t="s">
        <v>193</v>
      </c>
      <c r="F617" s="1" t="str">
        <f>VLOOKUP(Table8[[#This Row],[نام کارشناس دفتر فنی]],Table1[],3,0)</f>
        <v>رئیس  آزمایشگاه</v>
      </c>
      <c r="G617" s="1" t="s">
        <v>1147</v>
      </c>
      <c r="H617" s="1" t="str">
        <f>VLOOKUP(Table8[[#This Row],[نام شخص کارشناس نظارت]],Table1[],3,0)</f>
        <v>کارشناس مکانیک نظارت (1)</v>
      </c>
      <c r="I617" s="1">
        <f>COUNTIF(Table2[کد سیستم],Table8[[#This Row],[کد سیستم]])</f>
        <v>1</v>
      </c>
    </row>
    <row r="618" spans="1:9" x14ac:dyDescent="0.25">
      <c r="A618" s="1">
        <v>617</v>
      </c>
      <c r="B618" s="1" t="s">
        <v>2778</v>
      </c>
      <c r="C618" s="1" t="s">
        <v>2778</v>
      </c>
      <c r="D618" s="1" t="s">
        <v>3747</v>
      </c>
      <c r="E618" s="1" t="s">
        <v>193</v>
      </c>
      <c r="F618" s="1" t="str">
        <f>VLOOKUP(Table8[[#This Row],[نام کارشناس دفتر فنی]],Table1[],3,0)</f>
        <v>رئیس  آزمایشگاه</v>
      </c>
      <c r="G618" s="1" t="s">
        <v>1147</v>
      </c>
      <c r="H618" s="1" t="str">
        <f>VLOOKUP(Table8[[#This Row],[نام شخص کارشناس نظارت]],Table1[],3,0)</f>
        <v>کارشناس مکانیک نظارت (1)</v>
      </c>
      <c r="I618" s="1">
        <f>COUNTIF(Table2[کد سیستم],Table8[[#This Row],[کد سیستم]])</f>
        <v>1</v>
      </c>
    </row>
    <row r="619" spans="1:9" x14ac:dyDescent="0.25">
      <c r="A619" s="1">
        <v>618</v>
      </c>
      <c r="B619" s="1" t="s">
        <v>2780</v>
      </c>
      <c r="C619" s="1" t="s">
        <v>2780</v>
      </c>
      <c r="D619" s="1" t="s">
        <v>3747</v>
      </c>
      <c r="E619" s="1" t="s">
        <v>193</v>
      </c>
      <c r="F619" s="1" t="str">
        <f>VLOOKUP(Table8[[#This Row],[نام کارشناس دفتر فنی]],Table1[],3,0)</f>
        <v>رئیس  آزمایشگاه</v>
      </c>
      <c r="G619" s="1" t="s">
        <v>1147</v>
      </c>
      <c r="H619" s="1" t="str">
        <f>VLOOKUP(Table8[[#This Row],[نام شخص کارشناس نظارت]],Table1[],3,0)</f>
        <v>کارشناس مکانیک نظارت (1)</v>
      </c>
      <c r="I619" s="1">
        <f>COUNTIF(Table2[کد سیستم],Table8[[#This Row],[کد سیستم]])</f>
        <v>1</v>
      </c>
    </row>
    <row r="620" spans="1:9" x14ac:dyDescent="0.25">
      <c r="A620" s="1">
        <v>619</v>
      </c>
      <c r="B620" s="1" t="s">
        <v>2782</v>
      </c>
      <c r="C620" s="1" t="s">
        <v>2782</v>
      </c>
      <c r="D620" s="1" t="s">
        <v>3747</v>
      </c>
      <c r="E620" s="1" t="s">
        <v>193</v>
      </c>
      <c r="F620" s="1" t="str">
        <f>VLOOKUP(Table8[[#This Row],[نام کارشناس دفتر فنی]],Table1[],3,0)</f>
        <v>رئیس  آزمایشگاه</v>
      </c>
      <c r="G620" s="1" t="s">
        <v>1147</v>
      </c>
      <c r="H620" s="1" t="str">
        <f>VLOOKUP(Table8[[#This Row],[نام شخص کارشناس نظارت]],Table1[],3,0)</f>
        <v>کارشناس مکانیک نظارت (1)</v>
      </c>
      <c r="I620" s="1">
        <f>COUNTIF(Table2[کد سیستم],Table8[[#This Row],[کد سیستم]])</f>
        <v>1</v>
      </c>
    </row>
    <row r="621" spans="1:9" x14ac:dyDescent="0.25">
      <c r="A621" s="1">
        <v>620</v>
      </c>
      <c r="B621" s="1" t="s">
        <v>2784</v>
      </c>
      <c r="C621" s="1" t="s">
        <v>2784</v>
      </c>
      <c r="D621" s="1" t="s">
        <v>3747</v>
      </c>
      <c r="E621" s="1" t="s">
        <v>193</v>
      </c>
      <c r="F621" s="1" t="str">
        <f>VLOOKUP(Table8[[#This Row],[نام کارشناس دفتر فنی]],Table1[],3,0)</f>
        <v>رئیس  آزمایشگاه</v>
      </c>
      <c r="G621" s="1" t="s">
        <v>1147</v>
      </c>
      <c r="H621" s="1" t="str">
        <f>VLOOKUP(Table8[[#This Row],[نام شخص کارشناس نظارت]],Table1[],3,0)</f>
        <v>کارشناس مکانیک نظارت (1)</v>
      </c>
      <c r="I621" s="1">
        <f>COUNTIF(Table2[کد سیستم],Table8[[#This Row],[کد سیستم]])</f>
        <v>1</v>
      </c>
    </row>
    <row r="622" spans="1:9" x14ac:dyDescent="0.25">
      <c r="A622" s="1">
        <v>621</v>
      </c>
      <c r="B622" s="1" t="s">
        <v>2786</v>
      </c>
      <c r="C622" s="1" t="s">
        <v>2786</v>
      </c>
      <c r="D622" s="1" t="s">
        <v>3747</v>
      </c>
      <c r="E622" s="1" t="s">
        <v>193</v>
      </c>
      <c r="F622" s="1" t="str">
        <f>VLOOKUP(Table8[[#This Row],[نام کارشناس دفتر فنی]],Table1[],3,0)</f>
        <v>رئیس  آزمایشگاه</v>
      </c>
      <c r="G622" s="1" t="s">
        <v>1147</v>
      </c>
      <c r="H622" s="1" t="str">
        <f>VLOOKUP(Table8[[#This Row],[نام شخص کارشناس نظارت]],Table1[],3,0)</f>
        <v>کارشناس مکانیک نظارت (1)</v>
      </c>
      <c r="I622" s="1">
        <f>COUNTIF(Table2[کد سیستم],Table8[[#This Row],[کد سیستم]])</f>
        <v>1</v>
      </c>
    </row>
    <row r="623" spans="1:9" x14ac:dyDescent="0.25">
      <c r="A623" s="1">
        <v>622</v>
      </c>
      <c r="B623" s="1" t="s">
        <v>2788</v>
      </c>
      <c r="C623" s="1" t="s">
        <v>2788</v>
      </c>
      <c r="D623" s="1" t="s">
        <v>3747</v>
      </c>
      <c r="E623" s="1" t="s">
        <v>193</v>
      </c>
      <c r="F623" s="1" t="str">
        <f>VLOOKUP(Table8[[#This Row],[نام کارشناس دفتر فنی]],Table1[],3,0)</f>
        <v>رئیس  آزمایشگاه</v>
      </c>
      <c r="G623" s="1" t="s">
        <v>1147</v>
      </c>
      <c r="H623" s="1" t="str">
        <f>VLOOKUP(Table8[[#This Row],[نام شخص کارشناس نظارت]],Table1[],3,0)</f>
        <v>کارشناس مکانیک نظارت (1)</v>
      </c>
      <c r="I623" s="1">
        <f>COUNTIF(Table2[کد سیستم],Table8[[#This Row],[کد سیستم]])</f>
        <v>1</v>
      </c>
    </row>
    <row r="624" spans="1:9" x14ac:dyDescent="0.25">
      <c r="A624" s="1">
        <v>623</v>
      </c>
      <c r="B624" s="1" t="s">
        <v>2790</v>
      </c>
      <c r="C624" s="1" t="s">
        <v>2790</v>
      </c>
      <c r="D624" s="1" t="s">
        <v>3747</v>
      </c>
      <c r="E624" s="1" t="s">
        <v>193</v>
      </c>
      <c r="F624" s="1" t="str">
        <f>VLOOKUP(Table8[[#This Row],[نام کارشناس دفتر فنی]],Table1[],3,0)</f>
        <v>رئیس  آزمایشگاه</v>
      </c>
      <c r="G624" s="1" t="s">
        <v>1147</v>
      </c>
      <c r="H624" s="1" t="str">
        <f>VLOOKUP(Table8[[#This Row],[نام شخص کارشناس نظارت]],Table1[],3,0)</f>
        <v>کارشناس مکانیک نظارت (1)</v>
      </c>
      <c r="I624" s="1">
        <f>COUNTIF(Table2[کد سیستم],Table8[[#This Row],[کد سیستم]])</f>
        <v>1</v>
      </c>
    </row>
    <row r="625" spans="1:9" x14ac:dyDescent="0.25">
      <c r="A625" s="1">
        <v>624</v>
      </c>
      <c r="B625" s="1" t="s">
        <v>2792</v>
      </c>
      <c r="C625" s="1" t="s">
        <v>2792</v>
      </c>
      <c r="D625" s="1" t="s">
        <v>3747</v>
      </c>
      <c r="E625" s="1" t="s">
        <v>193</v>
      </c>
      <c r="F625" s="1" t="str">
        <f>VLOOKUP(Table8[[#This Row],[نام کارشناس دفتر فنی]],Table1[],3,0)</f>
        <v>رئیس  آزمایشگاه</v>
      </c>
      <c r="G625" s="1" t="s">
        <v>1147</v>
      </c>
      <c r="H625" s="1" t="str">
        <f>VLOOKUP(Table8[[#This Row],[نام شخص کارشناس نظارت]],Table1[],3,0)</f>
        <v>کارشناس مکانیک نظارت (1)</v>
      </c>
      <c r="I625" s="1">
        <f>COUNTIF(Table2[کد سیستم],Table8[[#This Row],[کد سیستم]])</f>
        <v>1</v>
      </c>
    </row>
    <row r="626" spans="1:9" x14ac:dyDescent="0.25">
      <c r="A626" s="1">
        <v>625</v>
      </c>
      <c r="B626" s="1" t="s">
        <v>2794</v>
      </c>
      <c r="C626" s="1" t="s">
        <v>2794</v>
      </c>
      <c r="D626" s="1" t="s">
        <v>3747</v>
      </c>
      <c r="E626" s="1" t="s">
        <v>193</v>
      </c>
      <c r="F626" s="1" t="str">
        <f>VLOOKUP(Table8[[#This Row],[نام کارشناس دفتر فنی]],Table1[],3,0)</f>
        <v>رئیس  آزمایشگاه</v>
      </c>
      <c r="G626" s="1" t="s">
        <v>1147</v>
      </c>
      <c r="H626" s="1" t="str">
        <f>VLOOKUP(Table8[[#This Row],[نام شخص کارشناس نظارت]],Table1[],3,0)</f>
        <v>کارشناس مکانیک نظارت (1)</v>
      </c>
      <c r="I626" s="1">
        <f>COUNTIF(Table2[کد سیستم],Table8[[#This Row],[کد سیستم]])</f>
        <v>1</v>
      </c>
    </row>
    <row r="627" spans="1:9" x14ac:dyDescent="0.25">
      <c r="A627" s="1">
        <v>626</v>
      </c>
      <c r="B627" s="1" t="s">
        <v>2796</v>
      </c>
      <c r="C627" s="1" t="s">
        <v>2796</v>
      </c>
      <c r="D627" s="1" t="s">
        <v>3747</v>
      </c>
      <c r="E627" s="1" t="s">
        <v>193</v>
      </c>
      <c r="F627" s="1" t="str">
        <f>VLOOKUP(Table8[[#This Row],[نام کارشناس دفتر فنی]],Table1[],3,0)</f>
        <v>رئیس  آزمایشگاه</v>
      </c>
      <c r="G627" s="1" t="s">
        <v>1147</v>
      </c>
      <c r="H627" s="1" t="str">
        <f>VLOOKUP(Table8[[#This Row],[نام شخص کارشناس نظارت]],Table1[],3,0)</f>
        <v>کارشناس مکانیک نظارت (1)</v>
      </c>
      <c r="I627" s="1">
        <f>COUNTIF(Table2[کد سیستم],Table8[[#This Row],[کد سیستم]])</f>
        <v>1</v>
      </c>
    </row>
    <row r="628" spans="1:9" x14ac:dyDescent="0.25">
      <c r="A628" s="1">
        <v>627</v>
      </c>
      <c r="B628" s="1" t="s">
        <v>2798</v>
      </c>
      <c r="C628" s="1" t="s">
        <v>2798</v>
      </c>
      <c r="D628" s="1" t="s">
        <v>3747</v>
      </c>
      <c r="E628" s="1" t="s">
        <v>193</v>
      </c>
      <c r="F628" s="1" t="str">
        <f>VLOOKUP(Table8[[#This Row],[نام کارشناس دفتر فنی]],Table1[],3,0)</f>
        <v>رئیس  آزمایشگاه</v>
      </c>
      <c r="G628" s="1" t="s">
        <v>1147</v>
      </c>
      <c r="H628" s="1" t="str">
        <f>VLOOKUP(Table8[[#This Row],[نام شخص کارشناس نظارت]],Table1[],3,0)</f>
        <v>کارشناس مکانیک نظارت (1)</v>
      </c>
      <c r="I628" s="1">
        <f>COUNTIF(Table2[کد سیستم],Table8[[#This Row],[کد سیستم]])</f>
        <v>1</v>
      </c>
    </row>
    <row r="629" spans="1:9" x14ac:dyDescent="0.25">
      <c r="A629" s="1">
        <v>628</v>
      </c>
      <c r="B629" s="1" t="s">
        <v>2800</v>
      </c>
      <c r="C629" s="1" t="s">
        <v>2800</v>
      </c>
      <c r="D629" s="1" t="s">
        <v>3747</v>
      </c>
      <c r="E629" s="1" t="s">
        <v>193</v>
      </c>
      <c r="F629" s="1" t="str">
        <f>VLOOKUP(Table8[[#This Row],[نام کارشناس دفتر فنی]],Table1[],3,0)</f>
        <v>رئیس  آزمایشگاه</v>
      </c>
      <c r="G629" s="1" t="s">
        <v>1147</v>
      </c>
      <c r="H629" s="1" t="str">
        <f>VLOOKUP(Table8[[#This Row],[نام شخص کارشناس نظارت]],Table1[],3,0)</f>
        <v>کارشناس مکانیک نظارت (1)</v>
      </c>
      <c r="I629" s="1">
        <f>COUNTIF(Table2[کد سیستم],Table8[[#This Row],[کد سیستم]])</f>
        <v>1</v>
      </c>
    </row>
    <row r="630" spans="1:9" x14ac:dyDescent="0.25">
      <c r="A630" s="1">
        <v>629</v>
      </c>
      <c r="B630" s="1" t="s">
        <v>2802</v>
      </c>
      <c r="C630" s="1" t="s">
        <v>2802</v>
      </c>
      <c r="D630" s="1" t="s">
        <v>3747</v>
      </c>
      <c r="E630" s="1" t="s">
        <v>193</v>
      </c>
      <c r="F630" s="1" t="str">
        <f>VLOOKUP(Table8[[#This Row],[نام کارشناس دفتر فنی]],Table1[],3,0)</f>
        <v>رئیس  آزمایشگاه</v>
      </c>
      <c r="G630" s="1" t="s">
        <v>1147</v>
      </c>
      <c r="H630" s="1" t="str">
        <f>VLOOKUP(Table8[[#This Row],[نام شخص کارشناس نظارت]],Table1[],3,0)</f>
        <v>کارشناس مکانیک نظارت (1)</v>
      </c>
      <c r="I630" s="1">
        <f>COUNTIF(Table2[کد سیستم],Table8[[#This Row],[کد سیستم]])</f>
        <v>1</v>
      </c>
    </row>
    <row r="631" spans="1:9" x14ac:dyDescent="0.25">
      <c r="A631" s="1">
        <v>630</v>
      </c>
      <c r="B631" s="1" t="s">
        <v>2804</v>
      </c>
      <c r="C631" s="1" t="s">
        <v>2804</v>
      </c>
      <c r="D631" s="1" t="s">
        <v>3747</v>
      </c>
      <c r="E631" s="1" t="s">
        <v>193</v>
      </c>
      <c r="F631" s="1" t="str">
        <f>VLOOKUP(Table8[[#This Row],[نام کارشناس دفتر فنی]],Table1[],3,0)</f>
        <v>رئیس  آزمایشگاه</v>
      </c>
      <c r="G631" s="1" t="s">
        <v>1147</v>
      </c>
      <c r="H631" s="1" t="str">
        <f>VLOOKUP(Table8[[#This Row],[نام شخص کارشناس نظارت]],Table1[],3,0)</f>
        <v>کارشناس مکانیک نظارت (1)</v>
      </c>
      <c r="I631" s="1">
        <f>COUNTIF(Table2[کد سیستم],Table8[[#This Row],[کد سیستم]])</f>
        <v>1</v>
      </c>
    </row>
    <row r="632" spans="1:9" x14ac:dyDescent="0.25">
      <c r="A632" s="1">
        <v>631</v>
      </c>
      <c r="B632" s="1" t="s">
        <v>2806</v>
      </c>
      <c r="C632" s="1" t="s">
        <v>2806</v>
      </c>
      <c r="D632" s="1" t="s">
        <v>3747</v>
      </c>
      <c r="E632" s="1" t="s">
        <v>193</v>
      </c>
      <c r="F632" s="1" t="str">
        <f>VLOOKUP(Table8[[#This Row],[نام کارشناس دفتر فنی]],Table1[],3,0)</f>
        <v>رئیس  آزمایشگاه</v>
      </c>
      <c r="G632" s="1" t="s">
        <v>1147</v>
      </c>
      <c r="H632" s="1" t="str">
        <f>VLOOKUP(Table8[[#This Row],[نام شخص کارشناس نظارت]],Table1[],3,0)</f>
        <v>کارشناس مکانیک نظارت (1)</v>
      </c>
      <c r="I632" s="1">
        <f>COUNTIF(Table2[کد سیستم],Table8[[#This Row],[کد سیستم]])</f>
        <v>1</v>
      </c>
    </row>
    <row r="633" spans="1:9" x14ac:dyDescent="0.25">
      <c r="A633" s="1">
        <v>632</v>
      </c>
      <c r="B633" s="1" t="s">
        <v>2808</v>
      </c>
      <c r="C633" s="1" t="s">
        <v>2808</v>
      </c>
      <c r="D633" s="1" t="s">
        <v>3747</v>
      </c>
      <c r="E633" s="1" t="s">
        <v>193</v>
      </c>
      <c r="F633" s="1" t="str">
        <f>VLOOKUP(Table8[[#This Row],[نام کارشناس دفتر فنی]],Table1[],3,0)</f>
        <v>رئیس  آزمایشگاه</v>
      </c>
      <c r="G633" s="1" t="s">
        <v>1147</v>
      </c>
      <c r="H633" s="1" t="str">
        <f>VLOOKUP(Table8[[#This Row],[نام شخص کارشناس نظارت]],Table1[],3,0)</f>
        <v>کارشناس مکانیک نظارت (1)</v>
      </c>
      <c r="I633" s="1">
        <f>COUNTIF(Table2[کد سیستم],Table8[[#This Row],[کد سیستم]])</f>
        <v>1</v>
      </c>
    </row>
    <row r="634" spans="1:9" x14ac:dyDescent="0.25">
      <c r="A634" s="1">
        <v>633</v>
      </c>
      <c r="B634" s="1" t="s">
        <v>2810</v>
      </c>
      <c r="C634" s="1" t="s">
        <v>2810</v>
      </c>
      <c r="D634" s="1" t="s">
        <v>3747</v>
      </c>
      <c r="E634" s="1" t="s">
        <v>193</v>
      </c>
      <c r="F634" s="1" t="str">
        <f>VLOOKUP(Table8[[#This Row],[نام کارشناس دفتر فنی]],Table1[],3,0)</f>
        <v>رئیس  آزمایشگاه</v>
      </c>
      <c r="G634" s="1" t="s">
        <v>1147</v>
      </c>
      <c r="H634" s="1" t="str">
        <f>VLOOKUP(Table8[[#This Row],[نام شخص کارشناس نظارت]],Table1[],3,0)</f>
        <v>کارشناس مکانیک نظارت (1)</v>
      </c>
      <c r="I634" s="1">
        <f>COUNTIF(Table2[کد سیستم],Table8[[#This Row],[کد سیستم]])</f>
        <v>1</v>
      </c>
    </row>
    <row r="635" spans="1:9" x14ac:dyDescent="0.25">
      <c r="A635" s="1">
        <v>634</v>
      </c>
      <c r="B635" s="1" t="s">
        <v>2812</v>
      </c>
      <c r="C635" s="1" t="s">
        <v>2812</v>
      </c>
      <c r="D635" s="1" t="s">
        <v>3747</v>
      </c>
      <c r="E635" s="1" t="s">
        <v>193</v>
      </c>
      <c r="F635" s="1" t="str">
        <f>VLOOKUP(Table8[[#This Row],[نام کارشناس دفتر فنی]],Table1[],3,0)</f>
        <v>رئیس  آزمایشگاه</v>
      </c>
      <c r="G635" s="1" t="s">
        <v>1147</v>
      </c>
      <c r="H635" s="1" t="str">
        <f>VLOOKUP(Table8[[#This Row],[نام شخص کارشناس نظارت]],Table1[],3,0)</f>
        <v>کارشناس مکانیک نظارت (1)</v>
      </c>
      <c r="I635" s="1">
        <f>COUNTIF(Table2[کد سیستم],Table8[[#This Row],[کد سیستم]])</f>
        <v>1</v>
      </c>
    </row>
    <row r="636" spans="1:9" x14ac:dyDescent="0.25">
      <c r="A636" s="1">
        <v>635</v>
      </c>
      <c r="B636" s="1" t="s">
        <v>2814</v>
      </c>
      <c r="C636" s="1" t="s">
        <v>2814</v>
      </c>
      <c r="D636" s="1" t="s">
        <v>3747</v>
      </c>
      <c r="E636" s="1" t="s">
        <v>193</v>
      </c>
      <c r="F636" s="1" t="str">
        <f>VLOOKUP(Table8[[#This Row],[نام کارشناس دفتر فنی]],Table1[],3,0)</f>
        <v>رئیس  آزمایشگاه</v>
      </c>
      <c r="G636" s="1" t="s">
        <v>1147</v>
      </c>
      <c r="H636" s="1" t="str">
        <f>VLOOKUP(Table8[[#This Row],[نام شخص کارشناس نظارت]],Table1[],3,0)</f>
        <v>کارشناس مکانیک نظارت (1)</v>
      </c>
      <c r="I636" s="1">
        <f>COUNTIF(Table2[کد سیستم],Table8[[#This Row],[کد سیستم]])</f>
        <v>1</v>
      </c>
    </row>
    <row r="637" spans="1:9" x14ac:dyDescent="0.25">
      <c r="A637" s="1">
        <v>636</v>
      </c>
      <c r="B637" s="1" t="s">
        <v>2816</v>
      </c>
      <c r="C637" s="1" t="s">
        <v>2816</v>
      </c>
      <c r="D637" s="1" t="s">
        <v>3747</v>
      </c>
      <c r="E637" s="1" t="s">
        <v>193</v>
      </c>
      <c r="F637" s="1" t="str">
        <f>VLOOKUP(Table8[[#This Row],[نام کارشناس دفتر فنی]],Table1[],3,0)</f>
        <v>رئیس  آزمایشگاه</v>
      </c>
      <c r="G637" s="1" t="s">
        <v>1147</v>
      </c>
      <c r="H637" s="1" t="str">
        <f>VLOOKUP(Table8[[#This Row],[نام شخص کارشناس نظارت]],Table1[],3,0)</f>
        <v>کارشناس مکانیک نظارت (1)</v>
      </c>
      <c r="I637" s="1">
        <f>COUNTIF(Table2[کد سیستم],Table8[[#This Row],[کد سیستم]])</f>
        <v>1</v>
      </c>
    </row>
    <row r="638" spans="1:9" x14ac:dyDescent="0.25">
      <c r="A638" s="1">
        <v>637</v>
      </c>
      <c r="B638" s="1" t="s">
        <v>2818</v>
      </c>
      <c r="C638" s="1">
        <v>1530</v>
      </c>
      <c r="D638" s="1" t="s">
        <v>3747</v>
      </c>
      <c r="E638" s="1" t="s">
        <v>193</v>
      </c>
      <c r="F638" s="1" t="str">
        <f>VLOOKUP(Table8[[#This Row],[نام کارشناس دفتر فنی]],Table1[],3,0)</f>
        <v>رئیس  آزمایشگاه</v>
      </c>
      <c r="G638" s="1" t="s">
        <v>1147</v>
      </c>
      <c r="H638" s="1" t="str">
        <f>VLOOKUP(Table8[[#This Row],[نام شخص کارشناس نظارت]],Table1[],3,0)</f>
        <v>کارشناس مکانیک نظارت (1)</v>
      </c>
      <c r="I638" s="1">
        <f>COUNTIF(Table2[کد سیستم],Table8[[#This Row],[کد سیستم]])</f>
        <v>1</v>
      </c>
    </row>
    <row r="639" spans="1:9" x14ac:dyDescent="0.25">
      <c r="A639" s="1">
        <v>638</v>
      </c>
      <c r="B639" s="1" t="s">
        <v>2820</v>
      </c>
      <c r="C639" s="1" t="s">
        <v>2820</v>
      </c>
      <c r="D639" s="1" t="s">
        <v>3747</v>
      </c>
      <c r="E639" s="1" t="s">
        <v>193</v>
      </c>
      <c r="F639" s="1" t="str">
        <f>VLOOKUP(Table8[[#This Row],[نام کارشناس دفتر فنی]],Table1[],3,0)</f>
        <v>رئیس  آزمایشگاه</v>
      </c>
      <c r="G639" s="1" t="s">
        <v>1147</v>
      </c>
      <c r="H639" s="1" t="str">
        <f>VLOOKUP(Table8[[#This Row],[نام شخص کارشناس نظارت]],Table1[],3,0)</f>
        <v>کارشناس مکانیک نظارت (1)</v>
      </c>
      <c r="I639" s="1">
        <f>COUNTIF(Table2[کد سیستم],Table8[[#This Row],[کد سیستم]])</f>
        <v>1</v>
      </c>
    </row>
    <row r="640" spans="1:9" x14ac:dyDescent="0.25">
      <c r="A640" s="1">
        <v>639</v>
      </c>
      <c r="B640" s="1" t="s">
        <v>2822</v>
      </c>
      <c r="C640" s="1">
        <v>1540</v>
      </c>
      <c r="D640" s="1" t="s">
        <v>3747</v>
      </c>
      <c r="E640" s="1" t="s">
        <v>193</v>
      </c>
      <c r="F640" s="1" t="str">
        <f>VLOOKUP(Table8[[#This Row],[نام کارشناس دفتر فنی]],Table1[],3,0)</f>
        <v>رئیس  آزمایشگاه</v>
      </c>
      <c r="G640" s="1" t="s">
        <v>1147</v>
      </c>
      <c r="H640" s="1" t="str">
        <f>VLOOKUP(Table8[[#This Row],[نام شخص کارشناس نظارت]],Table1[],3,0)</f>
        <v>کارشناس مکانیک نظارت (1)</v>
      </c>
      <c r="I640" s="1">
        <f>COUNTIF(Table2[کد سیستم],Table8[[#This Row],[کد سیستم]])</f>
        <v>1</v>
      </c>
    </row>
    <row r="641" spans="1:9" x14ac:dyDescent="0.25">
      <c r="A641" s="1">
        <v>640</v>
      </c>
      <c r="B641" s="1" t="s">
        <v>2824</v>
      </c>
      <c r="C641" s="1" t="s">
        <v>2824</v>
      </c>
      <c r="D641" s="1" t="s">
        <v>3747</v>
      </c>
      <c r="E641" s="1" t="s">
        <v>193</v>
      </c>
      <c r="F641" s="1" t="str">
        <f>VLOOKUP(Table8[[#This Row],[نام کارشناس دفتر فنی]],Table1[],3,0)</f>
        <v>رئیس  آزمایشگاه</v>
      </c>
      <c r="G641" s="1" t="s">
        <v>1147</v>
      </c>
      <c r="H641" s="1" t="str">
        <f>VLOOKUP(Table8[[#This Row],[نام شخص کارشناس نظارت]],Table1[],3,0)</f>
        <v>کارشناس مکانیک نظارت (1)</v>
      </c>
      <c r="I641" s="1">
        <f>COUNTIF(Table2[کد سیستم],Table8[[#This Row],[کد سیستم]])</f>
        <v>1</v>
      </c>
    </row>
    <row r="642" spans="1:9" x14ac:dyDescent="0.25">
      <c r="A642" s="1">
        <v>641</v>
      </c>
      <c r="B642" s="1" t="s">
        <v>2826</v>
      </c>
      <c r="C642" s="1" t="s">
        <v>2826</v>
      </c>
      <c r="D642" s="1" t="s">
        <v>3747</v>
      </c>
      <c r="E642" s="1" t="s">
        <v>193</v>
      </c>
      <c r="F642" s="1" t="str">
        <f>VLOOKUP(Table8[[#This Row],[نام کارشناس دفتر فنی]],Table1[],3,0)</f>
        <v>رئیس  آزمایشگاه</v>
      </c>
      <c r="G642" s="1" t="s">
        <v>1147</v>
      </c>
      <c r="H642" s="1" t="str">
        <f>VLOOKUP(Table8[[#This Row],[نام شخص کارشناس نظارت]],Table1[],3,0)</f>
        <v>کارشناس مکانیک نظارت (1)</v>
      </c>
      <c r="I642" s="1">
        <f>COUNTIF(Table2[کد سیستم],Table8[[#This Row],[کد سیستم]])</f>
        <v>1</v>
      </c>
    </row>
    <row r="643" spans="1:9" x14ac:dyDescent="0.25">
      <c r="A643" s="1">
        <v>642</v>
      </c>
      <c r="B643" s="1" t="s">
        <v>2828</v>
      </c>
      <c r="C643" s="1">
        <v>1550</v>
      </c>
      <c r="D643" s="1" t="s">
        <v>3747</v>
      </c>
      <c r="E643" s="1" t="s">
        <v>193</v>
      </c>
      <c r="F643" s="1" t="str">
        <f>VLOOKUP(Table8[[#This Row],[نام کارشناس دفتر فنی]],Table1[],3,0)</f>
        <v>رئیس  آزمایشگاه</v>
      </c>
      <c r="G643" s="1" t="s">
        <v>1147</v>
      </c>
      <c r="H643" s="1" t="str">
        <f>VLOOKUP(Table8[[#This Row],[نام شخص کارشناس نظارت]],Table1[],3,0)</f>
        <v>کارشناس مکانیک نظارت (1)</v>
      </c>
      <c r="I643" s="1">
        <f>COUNTIF(Table2[کد سیستم],Table8[[#This Row],[کد سیستم]])</f>
        <v>1</v>
      </c>
    </row>
    <row r="644" spans="1:9" x14ac:dyDescent="0.25">
      <c r="A644" s="1">
        <v>643</v>
      </c>
      <c r="B644" s="1" t="s">
        <v>2830</v>
      </c>
      <c r="C644" s="1" t="s">
        <v>2830</v>
      </c>
      <c r="D644" s="1" t="s">
        <v>3747</v>
      </c>
      <c r="E644" s="1" t="s">
        <v>193</v>
      </c>
      <c r="F644" s="1" t="str">
        <f>VLOOKUP(Table8[[#This Row],[نام کارشناس دفتر فنی]],Table1[],3,0)</f>
        <v>رئیس  آزمایشگاه</v>
      </c>
      <c r="G644" s="1" t="s">
        <v>1147</v>
      </c>
      <c r="H644" s="1" t="str">
        <f>VLOOKUP(Table8[[#This Row],[نام شخص کارشناس نظارت]],Table1[],3,0)</f>
        <v>کارشناس مکانیک نظارت (1)</v>
      </c>
      <c r="I644" s="1">
        <f>COUNTIF(Table2[کد سیستم],Table8[[#This Row],[کد سیستم]])</f>
        <v>1</v>
      </c>
    </row>
    <row r="645" spans="1:9" x14ac:dyDescent="0.25">
      <c r="A645" s="1">
        <v>644</v>
      </c>
      <c r="B645" s="1" t="s">
        <v>2832</v>
      </c>
      <c r="C645" s="1" t="s">
        <v>2832</v>
      </c>
      <c r="D645" s="1" t="s">
        <v>3747</v>
      </c>
      <c r="E645" s="1" t="s">
        <v>193</v>
      </c>
      <c r="F645" s="1" t="str">
        <f>VLOOKUP(Table8[[#This Row],[نام کارشناس دفتر فنی]],Table1[],3,0)</f>
        <v>رئیس  آزمایشگاه</v>
      </c>
      <c r="G645" s="1" t="s">
        <v>1147</v>
      </c>
      <c r="H645" s="1" t="str">
        <f>VLOOKUP(Table8[[#This Row],[نام شخص کارشناس نظارت]],Table1[],3,0)</f>
        <v>کارشناس مکانیک نظارت (1)</v>
      </c>
      <c r="I645" s="1">
        <f>COUNTIF(Table2[کد سیستم],Table8[[#This Row],[کد سیستم]])</f>
        <v>1</v>
      </c>
    </row>
    <row r="646" spans="1:9" x14ac:dyDescent="0.25">
      <c r="A646" s="1">
        <v>645</v>
      </c>
      <c r="B646" s="1" t="s">
        <v>2834</v>
      </c>
      <c r="C646" s="1" t="s">
        <v>2834</v>
      </c>
      <c r="D646" s="1" t="s">
        <v>3747</v>
      </c>
      <c r="E646" s="1" t="s">
        <v>193</v>
      </c>
      <c r="F646" s="1" t="str">
        <f>VLOOKUP(Table8[[#This Row],[نام کارشناس دفتر فنی]],Table1[],3,0)</f>
        <v>رئیس  آزمایشگاه</v>
      </c>
      <c r="G646" s="1" t="s">
        <v>1147</v>
      </c>
      <c r="H646" s="1" t="str">
        <f>VLOOKUP(Table8[[#This Row],[نام شخص کارشناس نظارت]],Table1[],3,0)</f>
        <v>کارشناس مکانیک نظارت (1)</v>
      </c>
      <c r="I646" s="1">
        <f>COUNTIF(Table2[کد سیستم],Table8[[#This Row],[کد سیستم]])</f>
        <v>1</v>
      </c>
    </row>
    <row r="647" spans="1:9" x14ac:dyDescent="0.25">
      <c r="A647" s="1">
        <v>646</v>
      </c>
      <c r="B647" s="1" t="s">
        <v>2836</v>
      </c>
      <c r="C647" s="1" t="s">
        <v>2836</v>
      </c>
      <c r="D647" s="1" t="s">
        <v>3747</v>
      </c>
      <c r="E647" s="1" t="s">
        <v>193</v>
      </c>
      <c r="F647" s="1" t="str">
        <f>VLOOKUP(Table8[[#This Row],[نام کارشناس دفتر فنی]],Table1[],3,0)</f>
        <v>رئیس  آزمایشگاه</v>
      </c>
      <c r="G647" s="1" t="s">
        <v>1147</v>
      </c>
      <c r="H647" s="1" t="str">
        <f>VLOOKUP(Table8[[#This Row],[نام شخص کارشناس نظارت]],Table1[],3,0)</f>
        <v>کارشناس مکانیک نظارت (1)</v>
      </c>
      <c r="I647" s="1">
        <f>COUNTIF(Table2[کد سیستم],Table8[[#This Row],[کد سیستم]])</f>
        <v>1</v>
      </c>
    </row>
    <row r="648" spans="1:9" x14ac:dyDescent="0.25">
      <c r="A648" s="1">
        <v>647</v>
      </c>
      <c r="B648" s="1" t="s">
        <v>2838</v>
      </c>
      <c r="C648" s="1" t="s">
        <v>2838</v>
      </c>
      <c r="D648" s="1" t="s">
        <v>3747</v>
      </c>
      <c r="E648" s="1" t="s">
        <v>193</v>
      </c>
      <c r="F648" s="1" t="str">
        <f>VLOOKUP(Table8[[#This Row],[نام کارشناس دفتر فنی]],Table1[],3,0)</f>
        <v>رئیس  آزمایشگاه</v>
      </c>
      <c r="G648" s="1" t="s">
        <v>1147</v>
      </c>
      <c r="H648" s="1" t="str">
        <f>VLOOKUP(Table8[[#This Row],[نام شخص کارشناس نظارت]],Table1[],3,0)</f>
        <v>کارشناس مکانیک نظارت (1)</v>
      </c>
      <c r="I648" s="1">
        <f>COUNTIF(Table2[کد سیستم],Table8[[#This Row],[کد سیستم]])</f>
        <v>1</v>
      </c>
    </row>
    <row r="649" spans="1:9" x14ac:dyDescent="0.25">
      <c r="A649" s="1">
        <v>648</v>
      </c>
      <c r="B649" s="1" t="s">
        <v>2840</v>
      </c>
      <c r="C649" s="1" t="s">
        <v>2840</v>
      </c>
      <c r="D649" s="1" t="s">
        <v>3747</v>
      </c>
      <c r="E649" s="1" t="s">
        <v>193</v>
      </c>
      <c r="F649" s="1" t="str">
        <f>VLOOKUP(Table8[[#This Row],[نام کارشناس دفتر فنی]],Table1[],3,0)</f>
        <v>رئیس  آزمایشگاه</v>
      </c>
      <c r="G649" s="1" t="s">
        <v>1147</v>
      </c>
      <c r="H649" s="1" t="str">
        <f>VLOOKUP(Table8[[#This Row],[نام شخص کارشناس نظارت]],Table1[],3,0)</f>
        <v>کارشناس مکانیک نظارت (1)</v>
      </c>
      <c r="I649" s="1">
        <f>COUNTIF(Table2[کد سیستم],Table8[[#This Row],[کد سیستم]])</f>
        <v>1</v>
      </c>
    </row>
    <row r="650" spans="1:9" x14ac:dyDescent="0.25">
      <c r="A650" s="1">
        <v>649</v>
      </c>
      <c r="B650" s="1" t="s">
        <v>2842</v>
      </c>
      <c r="C650" s="1">
        <v>1560</v>
      </c>
      <c r="D650" s="1" t="s">
        <v>3747</v>
      </c>
      <c r="E650" s="1" t="s">
        <v>193</v>
      </c>
      <c r="F650" s="1" t="str">
        <f>VLOOKUP(Table8[[#This Row],[نام کارشناس دفتر فنی]],Table1[],3,0)</f>
        <v>رئیس  آزمایشگاه</v>
      </c>
      <c r="G650" s="1" t="s">
        <v>1147</v>
      </c>
      <c r="H650" s="1" t="str">
        <f>VLOOKUP(Table8[[#This Row],[نام شخص کارشناس نظارت]],Table1[],3,0)</f>
        <v>کارشناس مکانیک نظارت (1)</v>
      </c>
      <c r="I650" s="1">
        <f>COUNTIF(Table2[کد سیستم],Table8[[#This Row],[کد سیستم]])</f>
        <v>1</v>
      </c>
    </row>
    <row r="651" spans="1:9" x14ac:dyDescent="0.25">
      <c r="A651" s="1">
        <v>650</v>
      </c>
      <c r="B651" s="1" t="s">
        <v>2844</v>
      </c>
      <c r="C651" s="1" t="s">
        <v>2844</v>
      </c>
      <c r="D651" s="1" t="s">
        <v>3747</v>
      </c>
      <c r="E651" s="1" t="s">
        <v>193</v>
      </c>
      <c r="F651" s="1" t="str">
        <f>VLOOKUP(Table8[[#This Row],[نام کارشناس دفتر فنی]],Table1[],3,0)</f>
        <v>رئیس  آزمایشگاه</v>
      </c>
      <c r="G651" s="1" t="s">
        <v>1147</v>
      </c>
      <c r="H651" s="1" t="str">
        <f>VLOOKUP(Table8[[#This Row],[نام شخص کارشناس نظارت]],Table1[],3,0)</f>
        <v>کارشناس مکانیک نظارت (1)</v>
      </c>
      <c r="I651" s="1">
        <f>COUNTIF(Table2[کد سیستم],Table8[[#This Row],[کد سیستم]])</f>
        <v>1</v>
      </c>
    </row>
    <row r="652" spans="1:9" x14ac:dyDescent="0.25">
      <c r="A652" s="1">
        <v>651</v>
      </c>
      <c r="B652" s="1" t="s">
        <v>2846</v>
      </c>
      <c r="C652" s="1" t="s">
        <v>2846</v>
      </c>
      <c r="D652" s="1" t="s">
        <v>3747</v>
      </c>
      <c r="E652" s="1" t="s">
        <v>193</v>
      </c>
      <c r="F652" s="1" t="str">
        <f>VLOOKUP(Table8[[#This Row],[نام کارشناس دفتر فنی]],Table1[],3,0)</f>
        <v>رئیس  آزمایشگاه</v>
      </c>
      <c r="G652" s="1" t="s">
        <v>1147</v>
      </c>
      <c r="H652" s="1" t="str">
        <f>VLOOKUP(Table8[[#This Row],[نام شخص کارشناس نظارت]],Table1[],3,0)</f>
        <v>کارشناس مکانیک نظارت (1)</v>
      </c>
      <c r="I652" s="1">
        <f>COUNTIF(Table2[کد سیستم],Table8[[#This Row],[کد سیستم]])</f>
        <v>1</v>
      </c>
    </row>
    <row r="653" spans="1:9" x14ac:dyDescent="0.25">
      <c r="A653" s="1">
        <v>652</v>
      </c>
      <c r="B653" s="1" t="s">
        <v>2848</v>
      </c>
      <c r="C653" s="1" t="s">
        <v>2848</v>
      </c>
      <c r="D653" s="1" t="s">
        <v>3747</v>
      </c>
      <c r="E653" s="1" t="s">
        <v>193</v>
      </c>
      <c r="F653" s="1" t="str">
        <f>VLOOKUP(Table8[[#This Row],[نام کارشناس دفتر فنی]],Table1[],3,0)</f>
        <v>رئیس  آزمایشگاه</v>
      </c>
      <c r="G653" s="1" t="s">
        <v>1147</v>
      </c>
      <c r="H653" s="1" t="str">
        <f>VLOOKUP(Table8[[#This Row],[نام شخص کارشناس نظارت]],Table1[],3,0)</f>
        <v>کارشناس مکانیک نظارت (1)</v>
      </c>
      <c r="I653" s="1">
        <f>COUNTIF(Table2[کد سیستم],Table8[[#This Row],[کد سیستم]])</f>
        <v>1</v>
      </c>
    </row>
    <row r="654" spans="1:9" x14ac:dyDescent="0.25">
      <c r="A654" s="1">
        <v>653</v>
      </c>
      <c r="B654" s="1" t="s">
        <v>2850</v>
      </c>
      <c r="C654" s="1" t="s">
        <v>2850</v>
      </c>
      <c r="D654" s="1" t="s">
        <v>3747</v>
      </c>
      <c r="E654" s="1" t="s">
        <v>193</v>
      </c>
      <c r="F654" s="1" t="str">
        <f>VLOOKUP(Table8[[#This Row],[نام کارشناس دفتر فنی]],Table1[],3,0)</f>
        <v>رئیس  آزمایشگاه</v>
      </c>
      <c r="G654" s="1" t="s">
        <v>1147</v>
      </c>
      <c r="H654" s="1" t="str">
        <f>VLOOKUP(Table8[[#This Row],[نام شخص کارشناس نظارت]],Table1[],3,0)</f>
        <v>کارشناس مکانیک نظارت (1)</v>
      </c>
      <c r="I654" s="1">
        <f>COUNTIF(Table2[کد سیستم],Table8[[#This Row],[کد سیستم]])</f>
        <v>1</v>
      </c>
    </row>
    <row r="655" spans="1:9" x14ac:dyDescent="0.25">
      <c r="A655" s="1">
        <v>654</v>
      </c>
      <c r="B655" s="1" t="s">
        <v>2852</v>
      </c>
      <c r="C655" s="1">
        <v>1570</v>
      </c>
      <c r="D655" s="1" t="s">
        <v>3747</v>
      </c>
      <c r="E655" s="1" t="s">
        <v>193</v>
      </c>
      <c r="F655" s="1" t="str">
        <f>VLOOKUP(Table8[[#This Row],[نام کارشناس دفتر فنی]],Table1[],3,0)</f>
        <v>رئیس  آزمایشگاه</v>
      </c>
      <c r="G655" s="1" t="s">
        <v>1147</v>
      </c>
      <c r="H655" s="1" t="str">
        <f>VLOOKUP(Table8[[#This Row],[نام شخص کارشناس نظارت]],Table1[],3,0)</f>
        <v>کارشناس مکانیک نظارت (1)</v>
      </c>
      <c r="I655" s="1">
        <f>COUNTIF(Table2[کد سیستم],Table8[[#This Row],[کد سیستم]])</f>
        <v>1</v>
      </c>
    </row>
    <row r="656" spans="1:9" x14ac:dyDescent="0.25">
      <c r="A656" s="1">
        <v>655</v>
      </c>
      <c r="B656" s="1" t="s">
        <v>2854</v>
      </c>
      <c r="C656" s="1" t="s">
        <v>2854</v>
      </c>
      <c r="D656" s="1" t="s">
        <v>3747</v>
      </c>
      <c r="E656" s="1" t="s">
        <v>193</v>
      </c>
      <c r="F656" s="1" t="str">
        <f>VLOOKUP(Table8[[#This Row],[نام کارشناس دفتر فنی]],Table1[],3,0)</f>
        <v>رئیس  آزمایشگاه</v>
      </c>
      <c r="G656" s="1" t="s">
        <v>1147</v>
      </c>
      <c r="H656" s="1" t="str">
        <f>VLOOKUP(Table8[[#This Row],[نام شخص کارشناس نظارت]],Table1[],3,0)</f>
        <v>کارشناس مکانیک نظارت (1)</v>
      </c>
      <c r="I656" s="1">
        <f>COUNTIF(Table2[کد سیستم],Table8[[#This Row],[کد سیستم]])</f>
        <v>1</v>
      </c>
    </row>
    <row r="657" spans="1:9" x14ac:dyDescent="0.25">
      <c r="A657" s="1">
        <v>656</v>
      </c>
      <c r="B657" s="1" t="s">
        <v>2856</v>
      </c>
      <c r="C657" s="1" t="s">
        <v>2856</v>
      </c>
      <c r="D657" s="1" t="s">
        <v>3747</v>
      </c>
      <c r="E657" s="1" t="s">
        <v>193</v>
      </c>
      <c r="F657" s="1" t="str">
        <f>VLOOKUP(Table8[[#This Row],[نام کارشناس دفتر فنی]],Table1[],3,0)</f>
        <v>رئیس  آزمایشگاه</v>
      </c>
      <c r="G657" s="1" t="s">
        <v>1147</v>
      </c>
      <c r="H657" s="1" t="str">
        <f>VLOOKUP(Table8[[#This Row],[نام شخص کارشناس نظارت]],Table1[],3,0)</f>
        <v>کارشناس مکانیک نظارت (1)</v>
      </c>
      <c r="I657" s="1">
        <f>COUNTIF(Table2[کد سیستم],Table8[[#This Row],[کد سیستم]])</f>
        <v>1</v>
      </c>
    </row>
    <row r="658" spans="1:9" x14ac:dyDescent="0.25">
      <c r="A658" s="1">
        <v>657</v>
      </c>
      <c r="B658" s="1" t="s">
        <v>2858</v>
      </c>
      <c r="C658" s="1" t="s">
        <v>2858</v>
      </c>
      <c r="D658" s="1" t="s">
        <v>3747</v>
      </c>
      <c r="E658" s="1" t="s">
        <v>193</v>
      </c>
      <c r="F658" s="1" t="str">
        <f>VLOOKUP(Table8[[#This Row],[نام کارشناس دفتر فنی]],Table1[],3,0)</f>
        <v>رئیس  آزمایشگاه</v>
      </c>
      <c r="G658" s="1" t="s">
        <v>1147</v>
      </c>
      <c r="H658" s="1" t="str">
        <f>VLOOKUP(Table8[[#This Row],[نام شخص کارشناس نظارت]],Table1[],3,0)</f>
        <v>کارشناس مکانیک نظارت (1)</v>
      </c>
      <c r="I658" s="1">
        <f>COUNTIF(Table2[کد سیستم],Table8[[#This Row],[کد سیستم]])</f>
        <v>1</v>
      </c>
    </row>
    <row r="659" spans="1:9" x14ac:dyDescent="0.25">
      <c r="A659" s="1">
        <v>658</v>
      </c>
      <c r="B659" s="1" t="s">
        <v>2860</v>
      </c>
      <c r="C659" s="1" t="s">
        <v>2860</v>
      </c>
      <c r="D659" s="1" t="s">
        <v>3747</v>
      </c>
      <c r="E659" s="1" t="s">
        <v>193</v>
      </c>
      <c r="F659" s="1" t="str">
        <f>VLOOKUP(Table8[[#This Row],[نام کارشناس دفتر فنی]],Table1[],3,0)</f>
        <v>رئیس  آزمایشگاه</v>
      </c>
      <c r="G659" s="1" t="s">
        <v>1147</v>
      </c>
      <c r="H659" s="1" t="str">
        <f>VLOOKUP(Table8[[#This Row],[نام شخص کارشناس نظارت]],Table1[],3,0)</f>
        <v>کارشناس مکانیک نظارت (1)</v>
      </c>
      <c r="I659" s="1">
        <f>COUNTIF(Table2[کد سیستم],Table8[[#This Row],[کد سیستم]])</f>
        <v>1</v>
      </c>
    </row>
    <row r="660" spans="1:9" x14ac:dyDescent="0.25">
      <c r="A660" s="1">
        <v>659</v>
      </c>
      <c r="B660" s="1" t="s">
        <v>2862</v>
      </c>
      <c r="C660" s="1" t="s">
        <v>2862</v>
      </c>
      <c r="D660" s="1" t="s">
        <v>3747</v>
      </c>
      <c r="E660" s="1" t="s">
        <v>193</v>
      </c>
      <c r="F660" s="1" t="str">
        <f>VLOOKUP(Table8[[#This Row],[نام کارشناس دفتر فنی]],Table1[],3,0)</f>
        <v>رئیس  آزمایشگاه</v>
      </c>
      <c r="G660" s="1" t="s">
        <v>1147</v>
      </c>
      <c r="H660" s="1" t="str">
        <f>VLOOKUP(Table8[[#This Row],[نام شخص کارشناس نظارت]],Table1[],3,0)</f>
        <v>کارشناس مکانیک نظارت (1)</v>
      </c>
      <c r="I660" s="1">
        <f>COUNTIF(Table2[کد سیستم],Table8[[#This Row],[کد سیستم]])</f>
        <v>1</v>
      </c>
    </row>
    <row r="661" spans="1:9" x14ac:dyDescent="0.25">
      <c r="A661" s="1">
        <v>660</v>
      </c>
      <c r="B661" s="1" t="s">
        <v>2864</v>
      </c>
      <c r="C661" s="1" t="s">
        <v>2864</v>
      </c>
      <c r="D661" s="1" t="s">
        <v>3747</v>
      </c>
      <c r="E661" s="1" t="s">
        <v>193</v>
      </c>
      <c r="F661" s="1" t="str">
        <f>VLOOKUP(Table8[[#This Row],[نام کارشناس دفتر فنی]],Table1[],3,0)</f>
        <v>رئیس  آزمایشگاه</v>
      </c>
      <c r="G661" s="1" t="s">
        <v>1147</v>
      </c>
      <c r="H661" s="1" t="str">
        <f>VLOOKUP(Table8[[#This Row],[نام شخص کارشناس نظارت]],Table1[],3,0)</f>
        <v>کارشناس مکانیک نظارت (1)</v>
      </c>
      <c r="I661" s="1">
        <f>COUNTIF(Table2[کد سیستم],Table8[[#This Row],[کد سیستم]])</f>
        <v>1</v>
      </c>
    </row>
    <row r="662" spans="1:9" x14ac:dyDescent="0.25">
      <c r="A662" s="1">
        <v>661</v>
      </c>
      <c r="B662" s="1" t="s">
        <v>2866</v>
      </c>
      <c r="C662" s="1" t="s">
        <v>2866</v>
      </c>
      <c r="D662" s="1" t="s">
        <v>3747</v>
      </c>
      <c r="E662" s="1" t="s">
        <v>193</v>
      </c>
      <c r="F662" s="1" t="str">
        <f>VLOOKUP(Table8[[#This Row],[نام کارشناس دفتر فنی]],Table1[],3,0)</f>
        <v>رئیس  آزمایشگاه</v>
      </c>
      <c r="G662" s="1" t="s">
        <v>1147</v>
      </c>
      <c r="H662" s="1" t="str">
        <f>VLOOKUP(Table8[[#This Row],[نام شخص کارشناس نظارت]],Table1[],3,0)</f>
        <v>کارشناس مکانیک نظارت (1)</v>
      </c>
      <c r="I662" s="1">
        <f>COUNTIF(Table2[کد سیستم],Table8[[#This Row],[کد سیستم]])</f>
        <v>1</v>
      </c>
    </row>
    <row r="663" spans="1:9" x14ac:dyDescent="0.25">
      <c r="A663" s="1">
        <v>662</v>
      </c>
      <c r="B663" s="1" t="s">
        <v>2868</v>
      </c>
      <c r="C663" s="1" t="s">
        <v>2868</v>
      </c>
      <c r="D663" s="1" t="s">
        <v>3747</v>
      </c>
      <c r="E663" s="1" t="s">
        <v>193</v>
      </c>
      <c r="F663" s="1" t="str">
        <f>VLOOKUP(Table8[[#This Row],[نام کارشناس دفتر فنی]],Table1[],3,0)</f>
        <v>رئیس  آزمایشگاه</v>
      </c>
      <c r="G663" s="1" t="s">
        <v>1147</v>
      </c>
      <c r="H663" s="1" t="str">
        <f>VLOOKUP(Table8[[#This Row],[نام شخص کارشناس نظارت]],Table1[],3,0)</f>
        <v>کارشناس مکانیک نظارت (1)</v>
      </c>
      <c r="I663" s="1">
        <f>COUNTIF(Table2[کد سیستم],Table8[[#This Row],[کد سیستم]])</f>
        <v>1</v>
      </c>
    </row>
    <row r="664" spans="1:9" x14ac:dyDescent="0.25">
      <c r="A664" s="1">
        <v>663</v>
      </c>
      <c r="B664" s="1" t="s">
        <v>2870</v>
      </c>
      <c r="C664" s="1" t="s">
        <v>2870</v>
      </c>
      <c r="D664" s="1" t="s">
        <v>3747</v>
      </c>
      <c r="E664" s="1" t="s">
        <v>193</v>
      </c>
      <c r="F664" s="1" t="str">
        <f>VLOOKUP(Table8[[#This Row],[نام کارشناس دفتر فنی]],Table1[],3,0)</f>
        <v>رئیس  آزمایشگاه</v>
      </c>
      <c r="G664" s="1" t="s">
        <v>1147</v>
      </c>
      <c r="H664" s="1" t="str">
        <f>VLOOKUP(Table8[[#This Row],[نام شخص کارشناس نظارت]],Table1[],3,0)</f>
        <v>کارشناس مکانیک نظارت (1)</v>
      </c>
      <c r="I664" s="1">
        <f>COUNTIF(Table2[کد سیستم],Table8[[#This Row],[کد سیستم]])</f>
        <v>1</v>
      </c>
    </row>
    <row r="665" spans="1:9" x14ac:dyDescent="0.25">
      <c r="A665" s="1">
        <v>664</v>
      </c>
      <c r="B665" s="1" t="s">
        <v>2872</v>
      </c>
      <c r="C665" s="1" t="s">
        <v>2872</v>
      </c>
      <c r="D665" s="1" t="s">
        <v>3747</v>
      </c>
      <c r="E665" s="1" t="s">
        <v>193</v>
      </c>
      <c r="F665" s="1" t="str">
        <f>VLOOKUP(Table8[[#This Row],[نام کارشناس دفتر فنی]],Table1[],3,0)</f>
        <v>رئیس  آزمایشگاه</v>
      </c>
      <c r="G665" s="1" t="s">
        <v>1147</v>
      </c>
      <c r="H665" s="1" t="str">
        <f>VLOOKUP(Table8[[#This Row],[نام شخص کارشناس نظارت]],Table1[],3,0)</f>
        <v>کارشناس مکانیک نظارت (1)</v>
      </c>
      <c r="I665" s="1">
        <f>COUNTIF(Table2[کد سیستم],Table8[[#This Row],[کد سیستم]])</f>
        <v>1</v>
      </c>
    </row>
    <row r="666" spans="1:9" x14ac:dyDescent="0.25">
      <c r="A666" s="1">
        <v>665</v>
      </c>
      <c r="B666" s="1" t="s">
        <v>2874</v>
      </c>
      <c r="C666" s="1">
        <v>1580</v>
      </c>
      <c r="D666" s="1" t="s">
        <v>3747</v>
      </c>
      <c r="E666" s="1" t="s">
        <v>193</v>
      </c>
      <c r="F666" s="1" t="str">
        <f>VLOOKUP(Table8[[#This Row],[نام کارشناس دفتر فنی]],Table1[],3,0)</f>
        <v>رئیس  آزمایشگاه</v>
      </c>
      <c r="G666" s="1" t="s">
        <v>1147</v>
      </c>
      <c r="H666" s="1" t="str">
        <f>VLOOKUP(Table8[[#This Row],[نام شخص کارشناس نظارت]],Table1[],3,0)</f>
        <v>کارشناس مکانیک نظارت (1)</v>
      </c>
      <c r="I666" s="1">
        <f>COUNTIF(Table2[کد سیستم],Table8[[#This Row],[کد سیستم]])</f>
        <v>1</v>
      </c>
    </row>
    <row r="667" spans="1:9" x14ac:dyDescent="0.25">
      <c r="A667" s="1">
        <v>666</v>
      </c>
      <c r="B667" s="1" t="s">
        <v>2876</v>
      </c>
      <c r="C667" s="1" t="s">
        <v>2876</v>
      </c>
      <c r="D667" s="1" t="s">
        <v>3747</v>
      </c>
      <c r="E667" s="1" t="s">
        <v>193</v>
      </c>
      <c r="F667" s="1" t="str">
        <f>VLOOKUP(Table8[[#This Row],[نام کارشناس دفتر فنی]],Table1[],3,0)</f>
        <v>رئیس  آزمایشگاه</v>
      </c>
      <c r="G667" s="1" t="s">
        <v>1147</v>
      </c>
      <c r="H667" s="1" t="str">
        <f>VLOOKUP(Table8[[#This Row],[نام شخص کارشناس نظارت]],Table1[],3,0)</f>
        <v>کارشناس مکانیک نظارت (1)</v>
      </c>
      <c r="I667" s="1">
        <f>COUNTIF(Table2[کد سیستم],Table8[[#This Row],[کد سیستم]])</f>
        <v>1</v>
      </c>
    </row>
    <row r="668" spans="1:9" x14ac:dyDescent="0.25">
      <c r="A668" s="1">
        <v>667</v>
      </c>
      <c r="B668" s="1" t="s">
        <v>2878</v>
      </c>
      <c r="C668" s="1" t="s">
        <v>2878</v>
      </c>
      <c r="D668" s="1" t="s">
        <v>3747</v>
      </c>
      <c r="E668" s="1" t="s">
        <v>193</v>
      </c>
      <c r="F668" s="1" t="str">
        <f>VLOOKUP(Table8[[#This Row],[نام کارشناس دفتر فنی]],Table1[],3,0)</f>
        <v>رئیس  آزمایشگاه</v>
      </c>
      <c r="G668" s="1" t="s">
        <v>1147</v>
      </c>
      <c r="H668" s="1" t="str">
        <f>VLOOKUP(Table8[[#This Row],[نام شخص کارشناس نظارت]],Table1[],3,0)</f>
        <v>کارشناس مکانیک نظارت (1)</v>
      </c>
      <c r="I668" s="1">
        <f>COUNTIF(Table2[کد سیستم],Table8[[#This Row],[کد سیستم]])</f>
        <v>1</v>
      </c>
    </row>
    <row r="669" spans="1:9" x14ac:dyDescent="0.25">
      <c r="A669" s="1">
        <v>668</v>
      </c>
      <c r="B669" s="1" t="s">
        <v>2880</v>
      </c>
      <c r="C669" s="1" t="s">
        <v>2880</v>
      </c>
      <c r="D669" s="1" t="s">
        <v>3747</v>
      </c>
      <c r="E669" s="1" t="s">
        <v>193</v>
      </c>
      <c r="F669" s="1" t="str">
        <f>VLOOKUP(Table8[[#This Row],[نام کارشناس دفتر فنی]],Table1[],3,0)</f>
        <v>رئیس  آزمایشگاه</v>
      </c>
      <c r="G669" s="1" t="s">
        <v>1147</v>
      </c>
      <c r="H669" s="1" t="str">
        <f>VLOOKUP(Table8[[#This Row],[نام شخص کارشناس نظارت]],Table1[],3,0)</f>
        <v>کارشناس مکانیک نظارت (1)</v>
      </c>
      <c r="I669" s="1">
        <f>COUNTIF(Table2[کد سیستم],Table8[[#This Row],[کد سیستم]])</f>
        <v>1</v>
      </c>
    </row>
    <row r="670" spans="1:9" x14ac:dyDescent="0.25">
      <c r="A670" s="1">
        <v>669</v>
      </c>
      <c r="B670" s="1" t="s">
        <v>2882</v>
      </c>
      <c r="C670" s="1">
        <v>1590</v>
      </c>
      <c r="D670" s="1" t="s">
        <v>3747</v>
      </c>
      <c r="E670" s="1" t="s">
        <v>193</v>
      </c>
      <c r="F670" s="1" t="str">
        <f>VLOOKUP(Table8[[#This Row],[نام کارشناس دفتر فنی]],Table1[],3,0)</f>
        <v>رئیس  آزمایشگاه</v>
      </c>
      <c r="G670" s="1" t="s">
        <v>1147</v>
      </c>
      <c r="H670" s="1" t="str">
        <f>VLOOKUP(Table8[[#This Row],[نام شخص کارشناس نظارت]],Table1[],3,0)</f>
        <v>کارشناس مکانیک نظارت (1)</v>
      </c>
      <c r="I670" s="1">
        <f>COUNTIF(Table2[کد سیستم],Table8[[#This Row],[کد سیستم]])</f>
        <v>1</v>
      </c>
    </row>
    <row r="671" spans="1:9" x14ac:dyDescent="0.25">
      <c r="A671" s="1">
        <v>670</v>
      </c>
      <c r="B671" s="1" t="s">
        <v>2884</v>
      </c>
      <c r="C671" s="1" t="s">
        <v>2884</v>
      </c>
      <c r="D671" s="1" t="s">
        <v>3747</v>
      </c>
      <c r="E671" s="1" t="s">
        <v>193</v>
      </c>
      <c r="F671" s="1" t="str">
        <f>VLOOKUP(Table8[[#This Row],[نام کارشناس دفتر فنی]],Table1[],3,0)</f>
        <v>رئیس  آزمایشگاه</v>
      </c>
      <c r="G671" s="1" t="s">
        <v>1147</v>
      </c>
      <c r="H671" s="1" t="str">
        <f>VLOOKUP(Table8[[#This Row],[نام شخص کارشناس نظارت]],Table1[],3,0)</f>
        <v>کارشناس مکانیک نظارت (1)</v>
      </c>
      <c r="I671" s="1">
        <f>COUNTIF(Table2[کد سیستم],Table8[[#This Row],[کد سیستم]])</f>
        <v>1</v>
      </c>
    </row>
    <row r="672" spans="1:9" x14ac:dyDescent="0.25">
      <c r="A672" s="1">
        <v>671</v>
      </c>
      <c r="B672" s="1" t="s">
        <v>2886</v>
      </c>
      <c r="C672" s="1" t="s">
        <v>2886</v>
      </c>
      <c r="D672" s="1" t="s">
        <v>3747</v>
      </c>
      <c r="E672" s="1" t="s">
        <v>193</v>
      </c>
      <c r="F672" s="1" t="str">
        <f>VLOOKUP(Table8[[#This Row],[نام کارشناس دفتر فنی]],Table1[],3,0)</f>
        <v>رئیس  آزمایشگاه</v>
      </c>
      <c r="G672" s="1" t="s">
        <v>1147</v>
      </c>
      <c r="H672" s="1" t="str">
        <f>VLOOKUP(Table8[[#This Row],[نام شخص کارشناس نظارت]],Table1[],3,0)</f>
        <v>کارشناس مکانیک نظارت (1)</v>
      </c>
      <c r="I672" s="1">
        <f>COUNTIF(Table2[کد سیستم],Table8[[#This Row],[کد سیستم]])</f>
        <v>1</v>
      </c>
    </row>
    <row r="673" spans="1:9" x14ac:dyDescent="0.25">
      <c r="A673" s="1">
        <v>672</v>
      </c>
      <c r="B673" s="1" t="s">
        <v>2888</v>
      </c>
      <c r="C673" s="1" t="s">
        <v>2888</v>
      </c>
      <c r="D673" s="1" t="s">
        <v>3747</v>
      </c>
      <c r="E673" s="1" t="s">
        <v>193</v>
      </c>
      <c r="F673" s="1" t="str">
        <f>VLOOKUP(Table8[[#This Row],[نام کارشناس دفتر فنی]],Table1[],3,0)</f>
        <v>رئیس  آزمایشگاه</v>
      </c>
      <c r="G673" s="1" t="s">
        <v>1147</v>
      </c>
      <c r="H673" s="1" t="str">
        <f>VLOOKUP(Table8[[#This Row],[نام شخص کارشناس نظارت]],Table1[],3,0)</f>
        <v>کارشناس مکانیک نظارت (1)</v>
      </c>
      <c r="I673" s="1">
        <f>COUNTIF(Table2[کد سیستم],Table8[[#This Row],[کد سیستم]])</f>
        <v>1</v>
      </c>
    </row>
    <row r="674" spans="1:9" x14ac:dyDescent="0.25">
      <c r="A674" s="1">
        <v>673</v>
      </c>
      <c r="B674" s="1" t="s">
        <v>2890</v>
      </c>
      <c r="C674" s="1" t="s">
        <v>2890</v>
      </c>
      <c r="D674" s="1" t="s">
        <v>3747</v>
      </c>
      <c r="E674" s="1" t="s">
        <v>193</v>
      </c>
      <c r="F674" s="1" t="str">
        <f>VLOOKUP(Table8[[#This Row],[نام کارشناس دفتر فنی]],Table1[],3,0)</f>
        <v>رئیس  آزمایشگاه</v>
      </c>
      <c r="G674" s="1" t="s">
        <v>1147</v>
      </c>
      <c r="H674" s="1" t="str">
        <f>VLOOKUP(Table8[[#This Row],[نام شخص کارشناس نظارت]],Table1[],3,0)</f>
        <v>کارشناس مکانیک نظارت (1)</v>
      </c>
      <c r="I674" s="1">
        <f>COUNTIF(Table2[کد سیستم],Table8[[#This Row],[کد سیستم]])</f>
        <v>1</v>
      </c>
    </row>
    <row r="675" spans="1:9" x14ac:dyDescent="0.25">
      <c r="A675" s="1">
        <v>674</v>
      </c>
      <c r="B675" s="1" t="s">
        <v>2892</v>
      </c>
      <c r="C675" s="1" t="s">
        <v>2892</v>
      </c>
      <c r="D675" s="1" t="s">
        <v>3747</v>
      </c>
      <c r="E675" s="1" t="s">
        <v>193</v>
      </c>
      <c r="F675" s="1" t="str">
        <f>VLOOKUP(Table8[[#This Row],[نام کارشناس دفتر فنی]],Table1[],3,0)</f>
        <v>رئیس  آزمایشگاه</v>
      </c>
      <c r="G675" s="1" t="s">
        <v>1147</v>
      </c>
      <c r="H675" s="1" t="str">
        <f>VLOOKUP(Table8[[#This Row],[نام شخص کارشناس نظارت]],Table1[],3,0)</f>
        <v>کارشناس مکانیک نظارت (1)</v>
      </c>
      <c r="I675" s="1">
        <f>COUNTIF(Table2[کد سیستم],Table8[[#This Row],[کد سیستم]])</f>
        <v>1</v>
      </c>
    </row>
    <row r="676" spans="1:9" x14ac:dyDescent="0.25">
      <c r="A676" s="1">
        <v>675</v>
      </c>
      <c r="B676" s="1" t="s">
        <v>2894</v>
      </c>
      <c r="C676" s="1" t="s">
        <v>2894</v>
      </c>
      <c r="D676" s="1" t="s">
        <v>3747</v>
      </c>
      <c r="E676" s="1" t="s">
        <v>193</v>
      </c>
      <c r="F676" s="1" t="str">
        <f>VLOOKUP(Table8[[#This Row],[نام کارشناس دفتر فنی]],Table1[],3,0)</f>
        <v>رئیس  آزمایشگاه</v>
      </c>
      <c r="G676" s="1" t="s">
        <v>1147</v>
      </c>
      <c r="H676" s="1" t="str">
        <f>VLOOKUP(Table8[[#This Row],[نام شخص کارشناس نظارت]],Table1[],3,0)</f>
        <v>کارشناس مکانیک نظارت (1)</v>
      </c>
      <c r="I676" s="1">
        <f>COUNTIF(Table2[کد سیستم],Table8[[#This Row],[کد سیستم]])</f>
        <v>1</v>
      </c>
    </row>
    <row r="677" spans="1:9" x14ac:dyDescent="0.25">
      <c r="A677" s="1">
        <v>676</v>
      </c>
      <c r="B677" s="1" t="s">
        <v>2896</v>
      </c>
      <c r="C677" s="1" t="s">
        <v>2896</v>
      </c>
      <c r="D677" s="1" t="s">
        <v>3747</v>
      </c>
      <c r="E677" s="1" t="s">
        <v>193</v>
      </c>
      <c r="F677" s="1" t="str">
        <f>VLOOKUP(Table8[[#This Row],[نام کارشناس دفتر فنی]],Table1[],3,0)</f>
        <v>رئیس  آزمایشگاه</v>
      </c>
      <c r="G677" s="1" t="s">
        <v>1147</v>
      </c>
      <c r="H677" s="1" t="str">
        <f>VLOOKUP(Table8[[#This Row],[نام شخص کارشناس نظارت]],Table1[],3,0)</f>
        <v>کارشناس مکانیک نظارت (1)</v>
      </c>
      <c r="I677" s="1">
        <f>COUNTIF(Table2[کد سیستم],Table8[[#This Row],[کد سیستم]])</f>
        <v>1</v>
      </c>
    </row>
    <row r="678" spans="1:9" x14ac:dyDescent="0.25">
      <c r="A678" s="1">
        <v>677</v>
      </c>
      <c r="B678" s="1" t="s">
        <v>2898</v>
      </c>
      <c r="C678" s="1" t="s">
        <v>2898</v>
      </c>
      <c r="D678" s="1" t="s">
        <v>3747</v>
      </c>
      <c r="E678" s="1" t="s">
        <v>193</v>
      </c>
      <c r="F678" s="1" t="str">
        <f>VLOOKUP(Table8[[#This Row],[نام کارشناس دفتر فنی]],Table1[],3,0)</f>
        <v>رئیس  آزمایشگاه</v>
      </c>
      <c r="G678" s="1" t="s">
        <v>1147</v>
      </c>
      <c r="H678" s="1" t="str">
        <f>VLOOKUP(Table8[[#This Row],[نام شخص کارشناس نظارت]],Table1[],3,0)</f>
        <v>کارشناس مکانیک نظارت (1)</v>
      </c>
      <c r="I678" s="1">
        <f>COUNTIF(Table2[کد سیستم],Table8[[#This Row],[کد سیستم]])</f>
        <v>1</v>
      </c>
    </row>
    <row r="679" spans="1:9" x14ac:dyDescent="0.25">
      <c r="A679" s="1">
        <v>678</v>
      </c>
      <c r="B679" s="1" t="s">
        <v>2900</v>
      </c>
      <c r="C679" s="1" t="s">
        <v>2900</v>
      </c>
      <c r="D679" s="1" t="s">
        <v>3747</v>
      </c>
      <c r="E679" s="1" t="s">
        <v>193</v>
      </c>
      <c r="F679" s="1" t="str">
        <f>VLOOKUP(Table8[[#This Row],[نام کارشناس دفتر فنی]],Table1[],3,0)</f>
        <v>رئیس  آزمایشگاه</v>
      </c>
      <c r="G679" s="1" t="s">
        <v>1147</v>
      </c>
      <c r="H679" s="1" t="str">
        <f>VLOOKUP(Table8[[#This Row],[نام شخص کارشناس نظارت]],Table1[],3,0)</f>
        <v>کارشناس مکانیک نظارت (1)</v>
      </c>
      <c r="I679" s="1">
        <f>COUNTIF(Table2[کد سیستم],Table8[[#This Row],[کد سیستم]])</f>
        <v>1</v>
      </c>
    </row>
    <row r="680" spans="1:9" x14ac:dyDescent="0.25">
      <c r="A680" s="1">
        <v>679</v>
      </c>
      <c r="B680" s="1" t="s">
        <v>2902</v>
      </c>
      <c r="C680" s="1" t="s">
        <v>2902</v>
      </c>
      <c r="D680" s="1" t="s">
        <v>3747</v>
      </c>
      <c r="E680" s="1" t="s">
        <v>193</v>
      </c>
      <c r="F680" s="1" t="str">
        <f>VLOOKUP(Table8[[#This Row],[نام کارشناس دفتر فنی]],Table1[],3,0)</f>
        <v>رئیس  آزمایشگاه</v>
      </c>
      <c r="G680" s="1" t="s">
        <v>1147</v>
      </c>
      <c r="H680" s="1" t="str">
        <f>VLOOKUP(Table8[[#This Row],[نام شخص کارشناس نظارت]],Table1[],3,0)</f>
        <v>کارشناس مکانیک نظارت (1)</v>
      </c>
      <c r="I680" s="1">
        <f>COUNTIF(Table2[کد سیستم],Table8[[#This Row],[کد سیستم]])</f>
        <v>1</v>
      </c>
    </row>
    <row r="681" spans="1:9" x14ac:dyDescent="0.25">
      <c r="A681" s="1">
        <v>680</v>
      </c>
      <c r="B681" s="1" t="s">
        <v>2904</v>
      </c>
      <c r="C681" s="1" t="s">
        <v>2904</v>
      </c>
      <c r="D681" s="1" t="s">
        <v>3747</v>
      </c>
      <c r="E681" s="1" t="s">
        <v>193</v>
      </c>
      <c r="F681" s="1" t="str">
        <f>VLOOKUP(Table8[[#This Row],[نام کارشناس دفتر فنی]],Table1[],3,0)</f>
        <v>رئیس  آزمایشگاه</v>
      </c>
      <c r="G681" s="1" t="s">
        <v>1147</v>
      </c>
      <c r="H681" s="1" t="str">
        <f>VLOOKUP(Table8[[#This Row],[نام شخص کارشناس نظارت]],Table1[],3,0)</f>
        <v>کارشناس مکانیک نظارت (1)</v>
      </c>
      <c r="I681" s="1">
        <f>COUNTIF(Table2[کد سیستم],Table8[[#This Row],[کد سیستم]])</f>
        <v>1</v>
      </c>
    </row>
    <row r="682" spans="1:9" x14ac:dyDescent="0.25">
      <c r="A682" s="1">
        <v>681</v>
      </c>
      <c r="B682" s="1" t="s">
        <v>2906</v>
      </c>
      <c r="C682" s="1" t="s">
        <v>2906</v>
      </c>
      <c r="D682" s="1" t="s">
        <v>3747</v>
      </c>
      <c r="E682" s="1" t="s">
        <v>193</v>
      </c>
      <c r="F682" s="1" t="str">
        <f>VLOOKUP(Table8[[#This Row],[نام کارشناس دفتر فنی]],Table1[],3,0)</f>
        <v>رئیس  آزمایشگاه</v>
      </c>
      <c r="G682" s="1" t="s">
        <v>1147</v>
      </c>
      <c r="H682" s="1" t="str">
        <f>VLOOKUP(Table8[[#This Row],[نام شخص کارشناس نظارت]],Table1[],3,0)</f>
        <v>کارشناس مکانیک نظارت (1)</v>
      </c>
      <c r="I682" s="1">
        <f>COUNTIF(Table2[کد سیستم],Table8[[#This Row],[کد سیستم]])</f>
        <v>1</v>
      </c>
    </row>
    <row r="683" spans="1:9" x14ac:dyDescent="0.25">
      <c r="A683" s="1">
        <v>682</v>
      </c>
      <c r="B683" s="1" t="s">
        <v>2908</v>
      </c>
      <c r="C683" s="1" t="s">
        <v>2908</v>
      </c>
      <c r="D683" s="1" t="s">
        <v>3747</v>
      </c>
      <c r="E683" s="1" t="s">
        <v>193</v>
      </c>
      <c r="F683" s="1" t="str">
        <f>VLOOKUP(Table8[[#This Row],[نام کارشناس دفتر فنی]],Table1[],3,0)</f>
        <v>رئیس  آزمایشگاه</v>
      </c>
      <c r="G683" s="1" t="s">
        <v>1147</v>
      </c>
      <c r="H683" s="1" t="str">
        <f>VLOOKUP(Table8[[#This Row],[نام شخص کارشناس نظارت]],Table1[],3,0)</f>
        <v>کارشناس مکانیک نظارت (1)</v>
      </c>
      <c r="I683" s="1">
        <f>COUNTIF(Table2[کد سیستم],Table8[[#This Row],[کد سیستم]])</f>
        <v>1</v>
      </c>
    </row>
    <row r="684" spans="1:9" x14ac:dyDescent="0.25">
      <c r="A684" s="1">
        <v>683</v>
      </c>
      <c r="B684" s="1" t="s">
        <v>2910</v>
      </c>
      <c r="C684" s="1" t="s">
        <v>2910</v>
      </c>
      <c r="D684" s="1" t="s">
        <v>3747</v>
      </c>
      <c r="E684" s="1" t="s">
        <v>193</v>
      </c>
      <c r="F684" s="1" t="str">
        <f>VLOOKUP(Table8[[#This Row],[نام کارشناس دفتر فنی]],Table1[],3,0)</f>
        <v>رئیس  آزمایشگاه</v>
      </c>
      <c r="G684" s="1" t="s">
        <v>1147</v>
      </c>
      <c r="H684" s="1" t="str">
        <f>VLOOKUP(Table8[[#This Row],[نام شخص کارشناس نظارت]],Table1[],3,0)</f>
        <v>کارشناس مکانیک نظارت (1)</v>
      </c>
      <c r="I684" s="1">
        <f>COUNTIF(Table2[کد سیستم],Table8[[#This Row],[کد سیستم]])</f>
        <v>1</v>
      </c>
    </row>
    <row r="685" spans="1:9" x14ac:dyDescent="0.25">
      <c r="A685" s="1">
        <v>684</v>
      </c>
      <c r="B685" s="1" t="s">
        <v>2912</v>
      </c>
      <c r="C685" s="1" t="s">
        <v>2912</v>
      </c>
      <c r="D685" s="1" t="s">
        <v>3747</v>
      </c>
      <c r="E685" s="1" t="s">
        <v>193</v>
      </c>
      <c r="F685" s="1" t="str">
        <f>VLOOKUP(Table8[[#This Row],[نام کارشناس دفتر فنی]],Table1[],3,0)</f>
        <v>رئیس  آزمایشگاه</v>
      </c>
      <c r="G685" s="1" t="s">
        <v>1147</v>
      </c>
      <c r="H685" s="1" t="str">
        <f>VLOOKUP(Table8[[#This Row],[نام شخص کارشناس نظارت]],Table1[],3,0)</f>
        <v>کارشناس مکانیک نظارت (1)</v>
      </c>
      <c r="I685" s="1">
        <f>COUNTIF(Table2[کد سیستم],Table8[[#This Row],[کد سیستم]])</f>
        <v>1</v>
      </c>
    </row>
    <row r="686" spans="1:9" x14ac:dyDescent="0.25">
      <c r="A686" s="1">
        <v>685</v>
      </c>
      <c r="B686" s="1" t="s">
        <v>2914</v>
      </c>
      <c r="C686" s="1">
        <v>160</v>
      </c>
      <c r="D686" s="1" t="s">
        <v>3747</v>
      </c>
      <c r="E686" s="1" t="s">
        <v>193</v>
      </c>
      <c r="F686" s="1" t="str">
        <f>VLOOKUP(Table8[[#This Row],[نام کارشناس دفتر فنی]],Table1[],3,0)</f>
        <v>رئیس  آزمایشگاه</v>
      </c>
      <c r="G686" s="1" t="s">
        <v>1147</v>
      </c>
      <c r="H686" s="1" t="str">
        <f>VLOOKUP(Table8[[#This Row],[نام شخص کارشناس نظارت]],Table1[],3,0)</f>
        <v>کارشناس مکانیک نظارت (1)</v>
      </c>
      <c r="I686" s="1">
        <f>COUNTIF(Table2[کد سیستم],Table8[[#This Row],[کد سیستم]])</f>
        <v>1</v>
      </c>
    </row>
    <row r="687" spans="1:9" x14ac:dyDescent="0.25">
      <c r="A687" s="1">
        <v>686</v>
      </c>
      <c r="B687" s="1" t="s">
        <v>2916</v>
      </c>
      <c r="C687" s="1">
        <v>200</v>
      </c>
      <c r="D687" s="1" t="s">
        <v>3747</v>
      </c>
      <c r="E687" s="1" t="s">
        <v>193</v>
      </c>
      <c r="F687" s="1" t="str">
        <f>VLOOKUP(Table8[[#This Row],[نام کارشناس دفتر فنی]],Table1[],3,0)</f>
        <v>رئیس  آزمایشگاه</v>
      </c>
      <c r="G687" s="1" t="s">
        <v>1147</v>
      </c>
      <c r="H687" s="1" t="str">
        <f>VLOOKUP(Table8[[#This Row],[نام شخص کارشناس نظارت]],Table1[],3,0)</f>
        <v>کارشناس مکانیک نظارت (1)</v>
      </c>
      <c r="I687" s="1">
        <f>COUNTIF(Table2[کد سیستم],Table8[[#This Row],[کد سیستم]])</f>
        <v>1</v>
      </c>
    </row>
    <row r="688" spans="1:9" x14ac:dyDescent="0.25">
      <c r="A688" s="1">
        <v>687</v>
      </c>
      <c r="B688" s="1" t="s">
        <v>2918</v>
      </c>
      <c r="C688" s="1">
        <v>210</v>
      </c>
      <c r="D688" s="1" t="s">
        <v>3747</v>
      </c>
      <c r="E688" s="1" t="s">
        <v>193</v>
      </c>
      <c r="F688" s="1" t="str">
        <f>VLOOKUP(Table8[[#This Row],[نام کارشناس دفتر فنی]],Table1[],3,0)</f>
        <v>رئیس  آزمایشگاه</v>
      </c>
      <c r="G688" s="1" t="s">
        <v>1147</v>
      </c>
      <c r="H688" s="1" t="str">
        <f>VLOOKUP(Table8[[#This Row],[نام شخص کارشناس نظارت]],Table1[],3,0)</f>
        <v>کارشناس مکانیک نظارت (1)</v>
      </c>
      <c r="I688" s="1">
        <f>COUNTIF(Table2[کد سیستم],Table8[[#This Row],[کد سیستم]])</f>
        <v>1</v>
      </c>
    </row>
    <row r="689" spans="1:9" x14ac:dyDescent="0.25">
      <c r="A689" s="1">
        <v>688</v>
      </c>
      <c r="B689" s="1" t="s">
        <v>2920</v>
      </c>
      <c r="C689" s="1">
        <v>300</v>
      </c>
      <c r="D689" s="1" t="s">
        <v>3747</v>
      </c>
      <c r="E689" s="1" t="s">
        <v>193</v>
      </c>
      <c r="F689" s="1" t="str">
        <f>VLOOKUP(Table8[[#This Row],[نام کارشناس دفتر فنی]],Table1[],3,0)</f>
        <v>رئیس  آزمایشگاه</v>
      </c>
      <c r="G689" s="1" t="s">
        <v>1147</v>
      </c>
      <c r="H689" s="1" t="str">
        <f>VLOOKUP(Table8[[#This Row],[نام شخص کارشناس نظارت]],Table1[],3,0)</f>
        <v>کارشناس مکانیک نظارت (1)</v>
      </c>
      <c r="I689" s="1">
        <f>COUNTIF(Table2[کد سیستم],Table8[[#This Row],[کد سیستم]])</f>
        <v>1</v>
      </c>
    </row>
    <row r="690" spans="1:9" x14ac:dyDescent="0.25">
      <c r="A690" s="1">
        <v>689</v>
      </c>
      <c r="B690" s="1" t="s">
        <v>2922</v>
      </c>
      <c r="C690" s="1">
        <v>310</v>
      </c>
      <c r="D690" s="1" t="s">
        <v>3747</v>
      </c>
      <c r="E690" s="1" t="s">
        <v>193</v>
      </c>
      <c r="F690" s="1" t="str">
        <f>VLOOKUP(Table8[[#This Row],[نام کارشناس دفتر فنی]],Table1[],3,0)</f>
        <v>رئیس  آزمایشگاه</v>
      </c>
      <c r="G690" s="1" t="s">
        <v>1147</v>
      </c>
      <c r="H690" s="1" t="str">
        <f>VLOOKUP(Table8[[#This Row],[نام شخص کارشناس نظارت]],Table1[],3,0)</f>
        <v>کارشناس مکانیک نظارت (1)</v>
      </c>
      <c r="I690" s="1">
        <f>COUNTIF(Table2[کد سیستم],Table8[[#This Row],[کد سیستم]])</f>
        <v>1</v>
      </c>
    </row>
    <row r="691" spans="1:9" x14ac:dyDescent="0.25">
      <c r="A691" s="1">
        <v>690</v>
      </c>
      <c r="B691" s="1" t="s">
        <v>2924</v>
      </c>
      <c r="C691" s="1">
        <v>330</v>
      </c>
      <c r="D691" s="1" t="s">
        <v>3747</v>
      </c>
      <c r="E691" s="1" t="s">
        <v>193</v>
      </c>
      <c r="F691" s="1" t="str">
        <f>VLOOKUP(Table8[[#This Row],[نام کارشناس دفتر فنی]],Table1[],3,0)</f>
        <v>رئیس  آزمایشگاه</v>
      </c>
      <c r="G691" s="1" t="s">
        <v>1147</v>
      </c>
      <c r="H691" s="1" t="str">
        <f>VLOOKUP(Table8[[#This Row],[نام شخص کارشناس نظارت]],Table1[],3,0)</f>
        <v>کارشناس مکانیک نظارت (1)</v>
      </c>
      <c r="I691" s="1">
        <f>COUNTIF(Table2[کد سیستم],Table8[[#This Row],[کد سیستم]])</f>
        <v>1</v>
      </c>
    </row>
    <row r="692" spans="1:9" x14ac:dyDescent="0.25">
      <c r="A692" s="1">
        <v>691</v>
      </c>
      <c r="B692" s="1" t="s">
        <v>2926</v>
      </c>
      <c r="C692" s="1">
        <v>500</v>
      </c>
      <c r="D692" s="1" t="s">
        <v>3747</v>
      </c>
      <c r="E692" s="1" t="s">
        <v>193</v>
      </c>
      <c r="F692" s="1" t="str">
        <f>VLOOKUP(Table8[[#This Row],[نام کارشناس دفتر فنی]],Table1[],3,0)</f>
        <v>رئیس  آزمایشگاه</v>
      </c>
      <c r="G692" s="1" t="s">
        <v>1147</v>
      </c>
      <c r="H692" s="1" t="str">
        <f>VLOOKUP(Table8[[#This Row],[نام شخص کارشناس نظارت]],Table1[],3,0)</f>
        <v>کارشناس مکانیک نظارت (1)</v>
      </c>
      <c r="I692" s="1">
        <f>COUNTIF(Table2[کد سیستم],Table8[[#This Row],[کد سیستم]])</f>
        <v>1</v>
      </c>
    </row>
    <row r="693" spans="1:9" x14ac:dyDescent="0.25">
      <c r="A693" s="1">
        <v>692</v>
      </c>
      <c r="B693" s="1" t="s">
        <v>2928</v>
      </c>
      <c r="C693" s="1">
        <v>510</v>
      </c>
      <c r="D693" s="1" t="s">
        <v>3747</v>
      </c>
      <c r="E693" s="1" t="s">
        <v>193</v>
      </c>
      <c r="F693" s="1" t="str">
        <f>VLOOKUP(Table8[[#This Row],[نام کارشناس دفتر فنی]],Table1[],3,0)</f>
        <v>رئیس  آزمایشگاه</v>
      </c>
      <c r="G693" s="1" t="s">
        <v>1147</v>
      </c>
      <c r="H693" s="1" t="str">
        <f>VLOOKUP(Table8[[#This Row],[نام شخص کارشناس نظارت]],Table1[],3,0)</f>
        <v>کارشناس مکانیک نظارت (1)</v>
      </c>
      <c r="I693" s="1">
        <f>COUNTIF(Table2[کد سیستم],Table8[[#This Row],[کد سیستم]])</f>
        <v>1</v>
      </c>
    </row>
    <row r="694" spans="1:9" x14ac:dyDescent="0.25">
      <c r="A694" s="1">
        <v>693</v>
      </c>
      <c r="B694" s="1" t="s">
        <v>2930</v>
      </c>
      <c r="C694" s="1">
        <v>520</v>
      </c>
      <c r="D694" s="1" t="s">
        <v>3747</v>
      </c>
      <c r="E694" s="1" t="s">
        <v>193</v>
      </c>
      <c r="F694" s="1" t="str">
        <f>VLOOKUP(Table8[[#This Row],[نام کارشناس دفتر فنی]],Table1[],3,0)</f>
        <v>رئیس  آزمایشگاه</v>
      </c>
      <c r="G694" s="1" t="s">
        <v>1147</v>
      </c>
      <c r="H694" s="1" t="str">
        <f>VLOOKUP(Table8[[#This Row],[نام شخص کارشناس نظارت]],Table1[],3,0)</f>
        <v>کارشناس مکانیک نظارت (1)</v>
      </c>
      <c r="I694" s="1">
        <f>COUNTIF(Table2[کد سیستم],Table8[[#This Row],[کد سیستم]])</f>
        <v>1</v>
      </c>
    </row>
    <row r="695" spans="1:9" x14ac:dyDescent="0.25">
      <c r="A695" s="1">
        <v>694</v>
      </c>
      <c r="B695" s="1" t="s">
        <v>2932</v>
      </c>
      <c r="C695" s="1">
        <v>600</v>
      </c>
      <c r="D695" s="1" t="s">
        <v>3747</v>
      </c>
      <c r="E695" s="1" t="s">
        <v>193</v>
      </c>
      <c r="F695" s="1" t="str">
        <f>VLOOKUP(Table8[[#This Row],[نام کارشناس دفتر فنی]],Table1[],3,0)</f>
        <v>رئیس  آزمایشگاه</v>
      </c>
      <c r="G695" s="1" t="s">
        <v>1147</v>
      </c>
      <c r="H695" s="1" t="str">
        <f>VLOOKUP(Table8[[#This Row],[نام شخص کارشناس نظارت]],Table1[],3,0)</f>
        <v>کارشناس مکانیک نظارت (1)</v>
      </c>
      <c r="I695" s="1">
        <f>COUNTIF(Table2[کد سیستم],Table8[[#This Row],[کد سیستم]])</f>
        <v>1</v>
      </c>
    </row>
    <row r="696" spans="1:9" x14ac:dyDescent="0.25">
      <c r="A696" s="1">
        <v>695</v>
      </c>
      <c r="B696" s="1" t="s">
        <v>2934</v>
      </c>
      <c r="C696" s="1">
        <v>610</v>
      </c>
      <c r="D696" s="1" t="s">
        <v>3747</v>
      </c>
      <c r="E696" s="1" t="s">
        <v>193</v>
      </c>
      <c r="F696" s="1" t="str">
        <f>VLOOKUP(Table8[[#This Row],[نام کارشناس دفتر فنی]],Table1[],3,0)</f>
        <v>رئیس  آزمایشگاه</v>
      </c>
      <c r="G696" s="1" t="s">
        <v>1147</v>
      </c>
      <c r="H696" s="1" t="str">
        <f>VLOOKUP(Table8[[#This Row],[نام شخص کارشناس نظارت]],Table1[],3,0)</f>
        <v>کارشناس مکانیک نظارت (1)</v>
      </c>
      <c r="I696" s="1">
        <f>COUNTIF(Table2[کد سیستم],Table8[[#This Row],[کد سیستم]])</f>
        <v>1</v>
      </c>
    </row>
    <row r="697" spans="1:9" x14ac:dyDescent="0.25">
      <c r="A697" s="1">
        <v>696</v>
      </c>
      <c r="B697" s="1" t="s">
        <v>2936</v>
      </c>
      <c r="C697" s="1">
        <v>620</v>
      </c>
      <c r="D697" s="1" t="s">
        <v>3747</v>
      </c>
      <c r="E697" s="1" t="s">
        <v>193</v>
      </c>
      <c r="F697" s="1" t="str">
        <f>VLOOKUP(Table8[[#This Row],[نام کارشناس دفتر فنی]],Table1[],3,0)</f>
        <v>رئیس  آزمایشگاه</v>
      </c>
      <c r="G697" s="1" t="s">
        <v>1147</v>
      </c>
      <c r="H697" s="1" t="str">
        <f>VLOOKUP(Table8[[#This Row],[نام شخص کارشناس نظارت]],Table1[],3,0)</f>
        <v>کارشناس مکانیک نظارت (1)</v>
      </c>
      <c r="I697" s="1">
        <f>COUNTIF(Table2[کد سیستم],Table8[[#This Row],[کد سیستم]])</f>
        <v>1</v>
      </c>
    </row>
    <row r="698" spans="1:9" x14ac:dyDescent="0.25">
      <c r="A698" s="1">
        <v>697</v>
      </c>
      <c r="B698" s="1" t="s">
        <v>2938</v>
      </c>
      <c r="C698" s="1">
        <v>700</v>
      </c>
      <c r="D698" s="1" t="s">
        <v>3747</v>
      </c>
      <c r="E698" s="1" t="s">
        <v>193</v>
      </c>
      <c r="F698" s="1" t="str">
        <f>VLOOKUP(Table8[[#This Row],[نام کارشناس دفتر فنی]],Table1[],3,0)</f>
        <v>رئیس  آزمایشگاه</v>
      </c>
      <c r="G698" s="1" t="s">
        <v>1147</v>
      </c>
      <c r="H698" s="1" t="str">
        <f>VLOOKUP(Table8[[#This Row],[نام شخص کارشناس نظارت]],Table1[],3,0)</f>
        <v>کارشناس مکانیک نظارت (1)</v>
      </c>
      <c r="I698" s="1">
        <f>COUNTIF(Table2[کد سیستم],Table8[[#This Row],[کد سیستم]])</f>
        <v>1</v>
      </c>
    </row>
    <row r="699" spans="1:9" x14ac:dyDescent="0.25">
      <c r="A699" s="1">
        <v>698</v>
      </c>
      <c r="B699" s="1" t="s">
        <v>2940</v>
      </c>
      <c r="C699" s="1">
        <v>710</v>
      </c>
      <c r="D699" s="1" t="s">
        <v>3747</v>
      </c>
      <c r="E699" s="1" t="s">
        <v>193</v>
      </c>
      <c r="F699" s="1" t="str">
        <f>VLOOKUP(Table8[[#This Row],[نام کارشناس دفتر فنی]],Table1[],3,0)</f>
        <v>رئیس  آزمایشگاه</v>
      </c>
      <c r="G699" s="1" t="s">
        <v>1147</v>
      </c>
      <c r="H699" s="1" t="str">
        <f>VLOOKUP(Table8[[#This Row],[نام شخص کارشناس نظارت]],Table1[],3,0)</f>
        <v>کارشناس مکانیک نظارت (1)</v>
      </c>
      <c r="I699" s="1">
        <f>COUNTIF(Table2[کد سیستم],Table8[[#This Row],[کد سیستم]])</f>
        <v>1</v>
      </c>
    </row>
    <row r="700" spans="1:9" x14ac:dyDescent="0.25">
      <c r="A700" s="1">
        <v>699</v>
      </c>
      <c r="B700" s="1" t="s">
        <v>2942</v>
      </c>
      <c r="C700" s="1">
        <v>720</v>
      </c>
      <c r="D700" s="1" t="s">
        <v>3747</v>
      </c>
      <c r="E700" s="1" t="s">
        <v>193</v>
      </c>
      <c r="F700" s="1" t="str">
        <f>VLOOKUP(Table8[[#This Row],[نام کارشناس دفتر فنی]],Table1[],3,0)</f>
        <v>رئیس  آزمایشگاه</v>
      </c>
      <c r="G700" s="1" t="s">
        <v>1147</v>
      </c>
      <c r="H700" s="1" t="str">
        <f>VLOOKUP(Table8[[#This Row],[نام شخص کارشناس نظارت]],Table1[],3,0)</f>
        <v>کارشناس مکانیک نظارت (1)</v>
      </c>
      <c r="I700" s="1">
        <f>COUNTIF(Table2[کد سیستم],Table8[[#This Row],[کد سیستم]])</f>
        <v>1</v>
      </c>
    </row>
    <row r="701" spans="1:9" x14ac:dyDescent="0.25">
      <c r="A701" s="1">
        <v>700</v>
      </c>
      <c r="B701" s="1" t="s">
        <v>2944</v>
      </c>
      <c r="C701" s="1">
        <v>730</v>
      </c>
      <c r="D701" s="1" t="s">
        <v>3747</v>
      </c>
      <c r="E701" s="1" t="s">
        <v>193</v>
      </c>
      <c r="F701" s="1" t="str">
        <f>VLOOKUP(Table8[[#This Row],[نام کارشناس دفتر فنی]],Table1[],3,0)</f>
        <v>رئیس  آزمایشگاه</v>
      </c>
      <c r="G701" s="1" t="s">
        <v>1147</v>
      </c>
      <c r="H701" s="1" t="str">
        <f>VLOOKUP(Table8[[#This Row],[نام شخص کارشناس نظارت]],Table1[],3,0)</f>
        <v>کارشناس مکانیک نظارت (1)</v>
      </c>
      <c r="I701" s="1">
        <f>COUNTIF(Table2[کد سیستم],Table8[[#This Row],[کد سیستم]])</f>
        <v>1</v>
      </c>
    </row>
    <row r="702" spans="1:9" x14ac:dyDescent="0.25">
      <c r="A702" s="1">
        <v>701</v>
      </c>
      <c r="B702" s="1" t="s">
        <v>2946</v>
      </c>
      <c r="C702" s="1">
        <v>740</v>
      </c>
      <c r="D702" s="1" t="s">
        <v>3747</v>
      </c>
      <c r="E702" s="1" t="s">
        <v>193</v>
      </c>
      <c r="F702" s="1" t="str">
        <f>VLOOKUP(Table8[[#This Row],[نام کارشناس دفتر فنی]],Table1[],3,0)</f>
        <v>رئیس  آزمایشگاه</v>
      </c>
      <c r="G702" s="1" t="s">
        <v>1147</v>
      </c>
      <c r="H702" s="1" t="str">
        <f>VLOOKUP(Table8[[#This Row],[نام شخص کارشناس نظارت]],Table1[],3,0)</f>
        <v>کارشناس مکانیک نظارت (1)</v>
      </c>
      <c r="I702" s="1">
        <f>COUNTIF(Table2[کد سیستم],Table8[[#This Row],[کد سیستم]])</f>
        <v>1</v>
      </c>
    </row>
    <row r="703" spans="1:9" x14ac:dyDescent="0.25">
      <c r="A703" s="1">
        <v>702</v>
      </c>
      <c r="B703" s="1" t="s">
        <v>2948</v>
      </c>
      <c r="C703" s="1">
        <v>800</v>
      </c>
      <c r="D703" s="1" t="s">
        <v>3747</v>
      </c>
      <c r="E703" s="1" t="s">
        <v>193</v>
      </c>
      <c r="F703" s="1" t="str">
        <f>VLOOKUP(Table8[[#This Row],[نام کارشناس دفتر فنی]],Table1[],3,0)</f>
        <v>رئیس  آزمایشگاه</v>
      </c>
      <c r="G703" s="1" t="s">
        <v>1147</v>
      </c>
      <c r="H703" s="1" t="str">
        <f>VLOOKUP(Table8[[#This Row],[نام شخص کارشناس نظارت]],Table1[],3,0)</f>
        <v>کارشناس مکانیک نظارت (1)</v>
      </c>
      <c r="I703" s="1">
        <f>COUNTIF(Table2[کد سیستم],Table8[[#This Row],[کد سیستم]])</f>
        <v>1</v>
      </c>
    </row>
    <row r="704" spans="1:9" x14ac:dyDescent="0.25">
      <c r="A704" s="1">
        <v>703</v>
      </c>
      <c r="B704" s="1" t="s">
        <v>2950</v>
      </c>
      <c r="C704" s="1">
        <v>810</v>
      </c>
      <c r="D704" s="1" t="s">
        <v>3747</v>
      </c>
      <c r="E704" s="1" t="s">
        <v>193</v>
      </c>
      <c r="F704" s="1" t="str">
        <f>VLOOKUP(Table8[[#This Row],[نام کارشناس دفتر فنی]],Table1[],3,0)</f>
        <v>رئیس  آزمایشگاه</v>
      </c>
      <c r="G704" s="1" t="s">
        <v>1147</v>
      </c>
      <c r="H704" s="1" t="str">
        <f>VLOOKUP(Table8[[#This Row],[نام شخص کارشناس نظارت]],Table1[],3,0)</f>
        <v>کارشناس مکانیک نظارت (1)</v>
      </c>
      <c r="I704" s="1">
        <f>COUNTIF(Table2[کد سیستم],Table8[[#This Row],[کد سیستم]])</f>
        <v>1</v>
      </c>
    </row>
    <row r="705" spans="1:9" x14ac:dyDescent="0.25">
      <c r="A705" s="1">
        <v>704</v>
      </c>
      <c r="B705" s="1" t="s">
        <v>2952</v>
      </c>
      <c r="C705" s="1">
        <v>820</v>
      </c>
      <c r="D705" s="1" t="s">
        <v>3747</v>
      </c>
      <c r="E705" s="1" t="s">
        <v>193</v>
      </c>
      <c r="F705" s="1" t="str">
        <f>VLOOKUP(Table8[[#This Row],[نام کارشناس دفتر فنی]],Table1[],3,0)</f>
        <v>رئیس  آزمایشگاه</v>
      </c>
      <c r="G705" s="1" t="s">
        <v>1147</v>
      </c>
      <c r="H705" s="1" t="str">
        <f>VLOOKUP(Table8[[#This Row],[نام شخص کارشناس نظارت]],Table1[],3,0)</f>
        <v>کارشناس مکانیک نظارت (1)</v>
      </c>
      <c r="I705" s="1">
        <f>COUNTIF(Table2[کد سیستم],Table8[[#This Row],[کد سیستم]])</f>
        <v>1</v>
      </c>
    </row>
    <row r="706" spans="1:9" x14ac:dyDescent="0.25">
      <c r="A706" s="1">
        <v>705</v>
      </c>
      <c r="B706" s="1" t="s">
        <v>2954</v>
      </c>
      <c r="C706" s="1">
        <v>830</v>
      </c>
      <c r="D706" s="1" t="s">
        <v>3747</v>
      </c>
      <c r="E706" s="1" t="s">
        <v>193</v>
      </c>
      <c r="F706" s="1" t="str">
        <f>VLOOKUP(Table8[[#This Row],[نام کارشناس دفتر فنی]],Table1[],3,0)</f>
        <v>رئیس  آزمایشگاه</v>
      </c>
      <c r="G706" s="1" t="s">
        <v>1147</v>
      </c>
      <c r="H706" s="1" t="str">
        <f>VLOOKUP(Table8[[#This Row],[نام شخص کارشناس نظارت]],Table1[],3,0)</f>
        <v>کارشناس مکانیک نظارت (1)</v>
      </c>
      <c r="I706" s="1">
        <f>COUNTIF(Table2[کد سیستم],Table8[[#This Row],[کد سیستم]])</f>
        <v>1</v>
      </c>
    </row>
    <row r="707" spans="1:9" x14ac:dyDescent="0.25">
      <c r="A707" s="1">
        <v>706</v>
      </c>
      <c r="B707" s="1" t="s">
        <v>2956</v>
      </c>
      <c r="C707" s="1">
        <v>900</v>
      </c>
      <c r="D707" s="1" t="s">
        <v>3747</v>
      </c>
      <c r="E707" s="1" t="s">
        <v>193</v>
      </c>
      <c r="F707" s="1" t="str">
        <f>VLOOKUP(Table8[[#This Row],[نام کارشناس دفتر فنی]],Table1[],3,0)</f>
        <v>رئیس  آزمایشگاه</v>
      </c>
      <c r="G707" s="1" t="s">
        <v>1147</v>
      </c>
      <c r="H707" s="1" t="str">
        <f>VLOOKUP(Table8[[#This Row],[نام شخص کارشناس نظارت]],Table1[],3,0)</f>
        <v>کارشناس مکانیک نظارت (1)</v>
      </c>
      <c r="I707" s="1">
        <f>COUNTIF(Table2[کد سیستم],Table8[[#This Row],[کد سیستم]])</f>
        <v>1</v>
      </c>
    </row>
    <row r="708" spans="1:9" x14ac:dyDescent="0.25">
      <c r="A708" s="1">
        <v>707</v>
      </c>
      <c r="B708" s="1" t="s">
        <v>2958</v>
      </c>
      <c r="C708" s="1">
        <v>910</v>
      </c>
      <c r="D708" s="1" t="s">
        <v>3747</v>
      </c>
      <c r="E708" s="1" t="s">
        <v>193</v>
      </c>
      <c r="F708" s="1" t="str">
        <f>VLOOKUP(Table8[[#This Row],[نام کارشناس دفتر فنی]],Table1[],3,0)</f>
        <v>رئیس  آزمایشگاه</v>
      </c>
      <c r="G708" s="1" t="s">
        <v>1147</v>
      </c>
      <c r="H708" s="1" t="str">
        <f>VLOOKUP(Table8[[#This Row],[نام شخص کارشناس نظارت]],Table1[],3,0)</f>
        <v>کارشناس مکانیک نظارت (1)</v>
      </c>
      <c r="I708" s="1">
        <f>COUNTIF(Table2[کد سیستم],Table8[[#This Row],[کد سیستم]])</f>
        <v>1</v>
      </c>
    </row>
    <row r="709" spans="1:9" x14ac:dyDescent="0.25">
      <c r="A709" s="1">
        <v>708</v>
      </c>
      <c r="B709" s="1" t="s">
        <v>2960</v>
      </c>
      <c r="C709" s="1">
        <v>920</v>
      </c>
      <c r="D709" s="1" t="s">
        <v>3747</v>
      </c>
      <c r="E709" s="1" t="s">
        <v>193</v>
      </c>
      <c r="F709" s="1" t="str">
        <f>VLOOKUP(Table8[[#This Row],[نام کارشناس دفتر فنی]],Table1[],3,0)</f>
        <v>رئیس  آزمایشگاه</v>
      </c>
      <c r="G709" s="1" t="s">
        <v>1147</v>
      </c>
      <c r="H709" s="1" t="str">
        <f>VLOOKUP(Table8[[#This Row],[نام شخص کارشناس نظارت]],Table1[],3,0)</f>
        <v>کارشناس مکانیک نظارت (1)</v>
      </c>
      <c r="I709" s="1">
        <f>COUNTIF(Table2[کد سیستم],Table8[[#This Row],[کد سیستم]])</f>
        <v>1</v>
      </c>
    </row>
    <row r="710" spans="1:9" x14ac:dyDescent="0.25">
      <c r="A710" s="1">
        <v>709</v>
      </c>
      <c r="B710" s="1" t="s">
        <v>2962</v>
      </c>
      <c r="C710" s="1">
        <v>930</v>
      </c>
      <c r="D710" s="1" t="s">
        <v>3747</v>
      </c>
      <c r="E710" s="1" t="s">
        <v>193</v>
      </c>
      <c r="F710" s="1" t="str">
        <f>VLOOKUP(Table8[[#This Row],[نام کارشناس دفتر فنی]],Table1[],3,0)</f>
        <v>رئیس  آزمایشگاه</v>
      </c>
      <c r="G710" s="1" t="s">
        <v>1147</v>
      </c>
      <c r="H710" s="1" t="str">
        <f>VLOOKUP(Table8[[#This Row],[نام شخص کارشناس نظارت]],Table1[],3,0)</f>
        <v>کارشناس مکانیک نظارت (1)</v>
      </c>
      <c r="I710" s="1">
        <f>COUNTIF(Table2[کد سیستم],Table8[[#This Row],[کد سیستم]])</f>
        <v>1</v>
      </c>
    </row>
    <row r="711" spans="1:9" x14ac:dyDescent="0.25">
      <c r="A711" s="1">
        <v>710</v>
      </c>
      <c r="B711" s="1" t="s">
        <v>2964</v>
      </c>
      <c r="C711" s="1">
        <v>940</v>
      </c>
      <c r="D711" s="1" t="s">
        <v>3747</v>
      </c>
      <c r="E711" s="1" t="s">
        <v>193</v>
      </c>
      <c r="F711" s="1" t="str">
        <f>VLOOKUP(Table8[[#This Row],[نام کارشناس دفتر فنی]],Table1[],3,0)</f>
        <v>رئیس  آزمایشگاه</v>
      </c>
      <c r="G711" s="1" t="s">
        <v>1147</v>
      </c>
      <c r="H711" s="1" t="str">
        <f>VLOOKUP(Table8[[#This Row],[نام شخص کارشناس نظارت]],Table1[],3,0)</f>
        <v>کارشناس مکانیک نظارت (1)</v>
      </c>
      <c r="I711" s="1">
        <f>COUNTIF(Table2[کد سیستم],Table8[[#This Row],[کد سیستم]])</f>
        <v>1</v>
      </c>
    </row>
    <row r="712" spans="1:9" x14ac:dyDescent="0.25">
      <c r="A712" s="1">
        <v>711</v>
      </c>
      <c r="B712" s="1" t="s">
        <v>2966</v>
      </c>
      <c r="C712" s="1">
        <v>950</v>
      </c>
      <c r="D712" s="1" t="s">
        <v>3747</v>
      </c>
      <c r="E712" s="1" t="s">
        <v>193</v>
      </c>
      <c r="F712" s="1" t="str">
        <f>VLOOKUP(Table8[[#This Row],[نام کارشناس دفتر فنی]],Table1[],3,0)</f>
        <v>رئیس  آزمایشگاه</v>
      </c>
      <c r="G712" s="1" t="s">
        <v>1147</v>
      </c>
      <c r="H712" s="1" t="str">
        <f>VLOOKUP(Table8[[#This Row],[نام شخص کارشناس نظارت]],Table1[],3,0)</f>
        <v>کارشناس مکانیک نظارت (1)</v>
      </c>
      <c r="I712" s="1">
        <f>COUNTIF(Table2[کد سیستم],Table8[[#This Row],[کد سیستم]])</f>
        <v>1</v>
      </c>
    </row>
    <row r="713" spans="1:9" x14ac:dyDescent="0.25">
      <c r="A713" s="1">
        <v>712</v>
      </c>
      <c r="B713" s="1" t="s">
        <v>2968</v>
      </c>
      <c r="C713" s="1" t="s">
        <v>2969</v>
      </c>
      <c r="D713" s="1" t="s">
        <v>3747</v>
      </c>
      <c r="E713" s="1" t="s">
        <v>193</v>
      </c>
      <c r="F713" s="1" t="str">
        <f>VLOOKUP(Table8[[#This Row],[نام کارشناس دفتر فنی]],Table1[],3,0)</f>
        <v>رئیس  آزمایشگاه</v>
      </c>
      <c r="G713" s="1" t="s">
        <v>1147</v>
      </c>
      <c r="H713" s="1" t="str">
        <f>VLOOKUP(Table8[[#This Row],[نام شخص کارشناس نظارت]],Table1[],3,0)</f>
        <v>کارشناس مکانیک نظارت (1)</v>
      </c>
      <c r="I713" s="1">
        <f>COUNTIF(Table2[کد سیستم],Table8[[#This Row],[کد سیستم]])</f>
        <v>1</v>
      </c>
    </row>
    <row r="714" spans="1:9" x14ac:dyDescent="0.25">
      <c r="A714" s="1">
        <v>713</v>
      </c>
      <c r="B714" s="1" t="s">
        <v>2971</v>
      </c>
      <c r="C714" s="1" t="s">
        <v>2971</v>
      </c>
      <c r="D714" s="1" t="s">
        <v>3747</v>
      </c>
      <c r="E714" s="1" t="s">
        <v>193</v>
      </c>
      <c r="F714" s="1" t="str">
        <f>VLOOKUP(Table8[[#This Row],[نام کارشناس دفتر فنی]],Table1[],3,0)</f>
        <v>رئیس  آزمایشگاه</v>
      </c>
      <c r="G714" s="1" t="s">
        <v>1147</v>
      </c>
      <c r="H714" s="1" t="str">
        <f>VLOOKUP(Table8[[#This Row],[نام شخص کارشناس نظارت]],Table1[],3,0)</f>
        <v>کارشناس مکانیک نظارت (1)</v>
      </c>
      <c r="I714" s="1">
        <f>COUNTIF(Table2[کد سیستم],Table8[[#This Row],[کد سیستم]])</f>
        <v>1</v>
      </c>
    </row>
    <row r="715" spans="1:9" x14ac:dyDescent="0.25">
      <c r="A715" s="1">
        <v>714</v>
      </c>
      <c r="B715" s="1" t="s">
        <v>2973</v>
      </c>
      <c r="C715" s="1" t="s">
        <v>2973</v>
      </c>
      <c r="D715" s="1" t="s">
        <v>3747</v>
      </c>
      <c r="E715" s="1" t="s">
        <v>193</v>
      </c>
      <c r="F715" s="1" t="str">
        <f>VLOOKUP(Table8[[#This Row],[نام کارشناس دفتر فنی]],Table1[],3,0)</f>
        <v>رئیس  آزمایشگاه</v>
      </c>
      <c r="G715" s="1" t="s">
        <v>1147</v>
      </c>
      <c r="H715" s="1" t="str">
        <f>VLOOKUP(Table8[[#This Row],[نام شخص کارشناس نظارت]],Table1[],3,0)</f>
        <v>کارشناس مکانیک نظارت (1)</v>
      </c>
      <c r="I715" s="1">
        <f>COUNTIF(Table2[کد سیستم],Table8[[#This Row],[کد سیستم]])</f>
        <v>1</v>
      </c>
    </row>
    <row r="716" spans="1:9" x14ac:dyDescent="0.25">
      <c r="A716" s="1">
        <v>715</v>
      </c>
      <c r="B716" s="1" t="s">
        <v>2975</v>
      </c>
      <c r="C716" s="1" t="s">
        <v>2975</v>
      </c>
      <c r="D716" s="1" t="s">
        <v>3747</v>
      </c>
      <c r="E716" s="1" t="s">
        <v>193</v>
      </c>
      <c r="F716" s="1" t="str">
        <f>VLOOKUP(Table8[[#This Row],[نام کارشناس دفتر فنی]],Table1[],3,0)</f>
        <v>رئیس  آزمایشگاه</v>
      </c>
      <c r="G716" s="1" t="s">
        <v>1147</v>
      </c>
      <c r="H716" s="1" t="str">
        <f>VLOOKUP(Table8[[#This Row],[نام شخص کارشناس نظارت]],Table1[],3,0)</f>
        <v>کارشناس مکانیک نظارت (1)</v>
      </c>
      <c r="I716" s="1">
        <f>COUNTIF(Table2[کد سیستم],Table8[[#This Row],[کد سیستم]])</f>
        <v>1</v>
      </c>
    </row>
    <row r="717" spans="1:9" x14ac:dyDescent="0.25">
      <c r="A717" s="1">
        <v>716</v>
      </c>
      <c r="B717" s="1" t="s">
        <v>2977</v>
      </c>
      <c r="C717" s="1" t="s">
        <v>2978</v>
      </c>
      <c r="D717" s="1" t="s">
        <v>3747</v>
      </c>
      <c r="E717" s="1" t="s">
        <v>193</v>
      </c>
      <c r="F717" s="1" t="str">
        <f>VLOOKUP(Table8[[#This Row],[نام کارشناس دفتر فنی]],Table1[],3,0)</f>
        <v>رئیس  آزمایشگاه</v>
      </c>
      <c r="G717" s="1" t="s">
        <v>1147</v>
      </c>
      <c r="H717" s="1" t="str">
        <f>VLOOKUP(Table8[[#This Row],[نام شخص کارشناس نظارت]],Table1[],3,0)</f>
        <v>کارشناس مکانیک نظارت (1)</v>
      </c>
      <c r="I717" s="1">
        <f>COUNTIF(Table2[کد سیستم],Table8[[#This Row],[کد سیستم]])</f>
        <v>1</v>
      </c>
    </row>
    <row r="718" spans="1:9" x14ac:dyDescent="0.25">
      <c r="A718" s="1">
        <v>717</v>
      </c>
      <c r="B718" s="1" t="s">
        <v>2980</v>
      </c>
      <c r="C718" s="1" t="s">
        <v>2981</v>
      </c>
      <c r="D718" s="1" t="s">
        <v>3747</v>
      </c>
      <c r="E718" s="1" t="s">
        <v>193</v>
      </c>
      <c r="F718" s="1" t="str">
        <f>VLOOKUP(Table8[[#This Row],[نام کارشناس دفتر فنی]],Table1[],3,0)</f>
        <v>رئیس  آزمایشگاه</v>
      </c>
      <c r="G718" s="1" t="s">
        <v>1147</v>
      </c>
      <c r="H718" s="1" t="str">
        <f>VLOOKUP(Table8[[#This Row],[نام شخص کارشناس نظارت]],Table1[],3,0)</f>
        <v>کارشناس مکانیک نظارت (1)</v>
      </c>
      <c r="I718" s="1">
        <f>COUNTIF(Table2[کد سیستم],Table8[[#This Row],[کد سیستم]])</f>
        <v>1</v>
      </c>
    </row>
    <row r="719" spans="1:9" x14ac:dyDescent="0.25">
      <c r="A719" s="1">
        <v>718</v>
      </c>
      <c r="B719" s="1" t="s">
        <v>2983</v>
      </c>
      <c r="C719" s="1" t="s">
        <v>2984</v>
      </c>
      <c r="D719" s="1" t="s">
        <v>3747</v>
      </c>
      <c r="E719" s="1" t="s">
        <v>193</v>
      </c>
      <c r="F719" s="1" t="str">
        <f>VLOOKUP(Table8[[#This Row],[نام کارشناس دفتر فنی]],Table1[],3,0)</f>
        <v>رئیس  آزمایشگاه</v>
      </c>
      <c r="G719" s="1" t="s">
        <v>1147</v>
      </c>
      <c r="H719" s="1" t="str">
        <f>VLOOKUP(Table8[[#This Row],[نام شخص کارشناس نظارت]],Table1[],3,0)</f>
        <v>کارشناس مکانیک نظارت (1)</v>
      </c>
      <c r="I719" s="1">
        <f>COUNTIF(Table2[کد سیستم],Table8[[#This Row],[کد سیستم]])</f>
        <v>1</v>
      </c>
    </row>
    <row r="720" spans="1:9" x14ac:dyDescent="0.25">
      <c r="A720" s="1">
        <v>719</v>
      </c>
      <c r="B720" s="1" t="s">
        <v>2986</v>
      </c>
      <c r="C720" s="1" t="s">
        <v>2987</v>
      </c>
      <c r="D720" s="1" t="s">
        <v>3747</v>
      </c>
      <c r="E720" s="1" t="s">
        <v>193</v>
      </c>
      <c r="F720" s="1" t="str">
        <f>VLOOKUP(Table8[[#This Row],[نام کارشناس دفتر فنی]],Table1[],3,0)</f>
        <v>رئیس  آزمایشگاه</v>
      </c>
      <c r="G720" s="1" t="s">
        <v>1147</v>
      </c>
      <c r="H720" s="1" t="str">
        <f>VLOOKUP(Table8[[#This Row],[نام شخص کارشناس نظارت]],Table1[],3,0)</f>
        <v>کارشناس مکانیک نظارت (1)</v>
      </c>
      <c r="I720" s="1">
        <f>COUNTIF(Table2[کد سیستم],Table8[[#This Row],[کد سیستم]])</f>
        <v>1</v>
      </c>
    </row>
    <row r="721" spans="1:9" x14ac:dyDescent="0.25">
      <c r="A721" s="1">
        <v>720</v>
      </c>
      <c r="B721" s="1" t="s">
        <v>2990</v>
      </c>
      <c r="C721" s="1" t="s">
        <v>2991</v>
      </c>
      <c r="D721" s="1" t="s">
        <v>3747</v>
      </c>
      <c r="E721" s="1" t="s">
        <v>193</v>
      </c>
      <c r="F721" s="1" t="str">
        <f>VLOOKUP(Table8[[#This Row],[نام کارشناس دفتر فنی]],Table1[],3,0)</f>
        <v>رئیس  آزمایشگاه</v>
      </c>
      <c r="G721" s="1" t="s">
        <v>1147</v>
      </c>
      <c r="H721" s="1" t="str">
        <f>VLOOKUP(Table8[[#This Row],[نام شخص کارشناس نظارت]],Table1[],3,0)</f>
        <v>کارشناس مکانیک نظارت (1)</v>
      </c>
      <c r="I721" s="1">
        <f>COUNTIF(Table2[کد سیستم],Table8[[#This Row],[کد سیستم]])</f>
        <v>1</v>
      </c>
    </row>
    <row r="722" spans="1:9" x14ac:dyDescent="0.25">
      <c r="A722" s="1">
        <v>721</v>
      </c>
      <c r="B722" s="1" t="s">
        <v>2993</v>
      </c>
      <c r="C722" s="1" t="s">
        <v>2994</v>
      </c>
      <c r="D722" s="1" t="s">
        <v>3747</v>
      </c>
      <c r="E722" s="1" t="s">
        <v>193</v>
      </c>
      <c r="F722" s="1" t="str">
        <f>VLOOKUP(Table8[[#This Row],[نام کارشناس دفتر فنی]],Table1[],3,0)</f>
        <v>رئیس  آزمایشگاه</v>
      </c>
      <c r="G722" s="1" t="s">
        <v>1147</v>
      </c>
      <c r="H722" s="1" t="str">
        <f>VLOOKUP(Table8[[#This Row],[نام شخص کارشناس نظارت]],Table1[],3,0)</f>
        <v>کارشناس مکانیک نظارت (1)</v>
      </c>
      <c r="I722" s="1">
        <f>COUNTIF(Table2[کد سیستم],Table8[[#This Row],[کد سیستم]])</f>
        <v>1</v>
      </c>
    </row>
    <row r="723" spans="1:9" x14ac:dyDescent="0.25">
      <c r="A723" s="1">
        <v>722</v>
      </c>
      <c r="B723" s="1" t="s">
        <v>2996</v>
      </c>
      <c r="C723" s="1" t="s">
        <v>2996</v>
      </c>
      <c r="D723" s="1" t="s">
        <v>3747</v>
      </c>
      <c r="E723" s="1" t="s">
        <v>193</v>
      </c>
      <c r="F723" s="1" t="str">
        <f>VLOOKUP(Table8[[#This Row],[نام کارشناس دفتر فنی]],Table1[],3,0)</f>
        <v>رئیس  آزمایشگاه</v>
      </c>
      <c r="G723" s="1" t="s">
        <v>1147</v>
      </c>
      <c r="H723" s="1" t="str">
        <f>VLOOKUP(Table8[[#This Row],[نام شخص کارشناس نظارت]],Table1[],3,0)</f>
        <v>کارشناس مکانیک نظارت (1)</v>
      </c>
      <c r="I723" s="1">
        <f>COUNTIF(Table2[کد سیستم],Table8[[#This Row],[کد سیستم]])</f>
        <v>1</v>
      </c>
    </row>
    <row r="724" spans="1:9" x14ac:dyDescent="0.25">
      <c r="A724" s="1">
        <v>723</v>
      </c>
      <c r="B724" s="1" t="s">
        <v>2998</v>
      </c>
      <c r="C724" s="1" t="s">
        <v>2999</v>
      </c>
      <c r="D724" s="1" t="s">
        <v>3747</v>
      </c>
      <c r="E724" s="1" t="s">
        <v>193</v>
      </c>
      <c r="F724" s="1" t="str">
        <f>VLOOKUP(Table8[[#This Row],[نام کارشناس دفتر فنی]],Table1[],3,0)</f>
        <v>رئیس  آزمایشگاه</v>
      </c>
      <c r="G724" s="1" t="s">
        <v>1147</v>
      </c>
      <c r="H724" s="1" t="str">
        <f>VLOOKUP(Table8[[#This Row],[نام شخص کارشناس نظارت]],Table1[],3,0)</f>
        <v>کارشناس مکانیک نظارت (1)</v>
      </c>
      <c r="I724" s="1">
        <f>COUNTIF(Table2[کد سیستم],Table8[[#This Row],[کد سیستم]])</f>
        <v>1</v>
      </c>
    </row>
    <row r="725" spans="1:9" x14ac:dyDescent="0.25">
      <c r="A725" s="1">
        <v>724</v>
      </c>
      <c r="B725" s="1" t="s">
        <v>3001</v>
      </c>
      <c r="C725" s="1" t="s">
        <v>3001</v>
      </c>
      <c r="D725" s="1" t="s">
        <v>3747</v>
      </c>
      <c r="E725" s="1" t="s">
        <v>193</v>
      </c>
      <c r="F725" s="1" t="str">
        <f>VLOOKUP(Table8[[#This Row],[نام کارشناس دفتر فنی]],Table1[],3,0)</f>
        <v>رئیس  آزمایشگاه</v>
      </c>
      <c r="G725" s="1" t="s">
        <v>1147</v>
      </c>
      <c r="H725" s="1" t="str">
        <f>VLOOKUP(Table8[[#This Row],[نام شخص کارشناس نظارت]],Table1[],3,0)</f>
        <v>کارشناس مکانیک نظارت (1)</v>
      </c>
      <c r="I725" s="1">
        <f>COUNTIF(Table2[کد سیستم],Table8[[#This Row],[کد سیستم]])</f>
        <v>1</v>
      </c>
    </row>
    <row r="726" spans="1:9" x14ac:dyDescent="0.25">
      <c r="A726" s="1">
        <v>725</v>
      </c>
      <c r="B726" s="1" t="s">
        <v>3003</v>
      </c>
      <c r="C726" s="1" t="s">
        <v>3003</v>
      </c>
      <c r="D726" s="1" t="s">
        <v>3747</v>
      </c>
      <c r="E726" s="1" t="s">
        <v>193</v>
      </c>
      <c r="F726" s="1" t="str">
        <f>VLOOKUP(Table8[[#This Row],[نام کارشناس دفتر فنی]],Table1[],3,0)</f>
        <v>رئیس  آزمایشگاه</v>
      </c>
      <c r="G726" s="1" t="s">
        <v>1147</v>
      </c>
      <c r="H726" s="1" t="str">
        <f>VLOOKUP(Table8[[#This Row],[نام شخص کارشناس نظارت]],Table1[],3,0)</f>
        <v>کارشناس مکانیک نظارت (1)</v>
      </c>
      <c r="I726" s="1">
        <f>COUNTIF(Table2[کد سیستم],Table8[[#This Row],[کد سیستم]])</f>
        <v>1</v>
      </c>
    </row>
    <row r="727" spans="1:9" x14ac:dyDescent="0.25">
      <c r="A727" s="1">
        <v>726</v>
      </c>
      <c r="B727" s="1" t="s">
        <v>3005</v>
      </c>
      <c r="C727" s="1" t="s">
        <v>3005</v>
      </c>
      <c r="D727" s="1" t="s">
        <v>3747</v>
      </c>
      <c r="E727" s="1" t="s">
        <v>193</v>
      </c>
      <c r="F727" s="1" t="str">
        <f>VLOOKUP(Table8[[#This Row],[نام کارشناس دفتر فنی]],Table1[],3,0)</f>
        <v>رئیس  آزمایشگاه</v>
      </c>
      <c r="G727" s="1" t="s">
        <v>1147</v>
      </c>
      <c r="H727" s="1" t="str">
        <f>VLOOKUP(Table8[[#This Row],[نام شخص کارشناس نظارت]],Table1[],3,0)</f>
        <v>کارشناس مکانیک نظارت (1)</v>
      </c>
      <c r="I727" s="1">
        <f>COUNTIF(Table2[کد سیستم],Table8[[#This Row],[کد سیستم]])</f>
        <v>1</v>
      </c>
    </row>
    <row r="728" spans="1:9" x14ac:dyDescent="0.25">
      <c r="A728" s="1">
        <v>727</v>
      </c>
      <c r="B728" s="1" t="s">
        <v>3007</v>
      </c>
      <c r="C728" s="1" t="s">
        <v>3008</v>
      </c>
      <c r="D728" s="1" t="s">
        <v>3747</v>
      </c>
      <c r="E728" s="1" t="s">
        <v>193</v>
      </c>
      <c r="F728" s="1" t="str">
        <f>VLOOKUP(Table8[[#This Row],[نام کارشناس دفتر فنی]],Table1[],3,0)</f>
        <v>رئیس  آزمایشگاه</v>
      </c>
      <c r="G728" s="1" t="s">
        <v>1147</v>
      </c>
      <c r="H728" s="1" t="str">
        <f>VLOOKUP(Table8[[#This Row],[نام شخص کارشناس نظارت]],Table1[],3,0)</f>
        <v>کارشناس مکانیک نظارت (1)</v>
      </c>
      <c r="I728" s="1">
        <f>COUNTIF(Table2[کد سیستم],Table8[[#This Row],[کد سیستم]])</f>
        <v>1</v>
      </c>
    </row>
    <row r="729" spans="1:9" x14ac:dyDescent="0.25">
      <c r="A729" s="1">
        <v>728</v>
      </c>
      <c r="B729" s="1" t="s">
        <v>3010</v>
      </c>
      <c r="C729" s="1" t="s">
        <v>3011</v>
      </c>
      <c r="D729" s="1" t="s">
        <v>3747</v>
      </c>
      <c r="E729" s="1" t="s">
        <v>193</v>
      </c>
      <c r="F729" s="1" t="str">
        <f>VLOOKUP(Table8[[#This Row],[نام کارشناس دفتر فنی]],Table1[],3,0)</f>
        <v>رئیس  آزمایشگاه</v>
      </c>
      <c r="G729" s="1" t="s">
        <v>1147</v>
      </c>
      <c r="H729" s="1" t="str">
        <f>VLOOKUP(Table8[[#This Row],[نام شخص کارشناس نظارت]],Table1[],3,0)</f>
        <v>کارشناس مکانیک نظارت (1)</v>
      </c>
      <c r="I729" s="1">
        <f>COUNTIF(Table2[کد سیستم],Table8[[#This Row],[کد سیستم]])</f>
        <v>1</v>
      </c>
    </row>
    <row r="730" spans="1:9" x14ac:dyDescent="0.25">
      <c r="A730" s="1">
        <v>729</v>
      </c>
      <c r="B730" s="1" t="s">
        <v>3013</v>
      </c>
      <c r="C730" s="1" t="s">
        <v>3014</v>
      </c>
      <c r="D730" s="1" t="s">
        <v>3747</v>
      </c>
      <c r="E730" s="1" t="s">
        <v>193</v>
      </c>
      <c r="F730" s="1" t="str">
        <f>VLOOKUP(Table8[[#This Row],[نام کارشناس دفتر فنی]],Table1[],3,0)</f>
        <v>رئیس  آزمایشگاه</v>
      </c>
      <c r="G730" s="1" t="s">
        <v>1147</v>
      </c>
      <c r="H730" s="1" t="str">
        <f>VLOOKUP(Table8[[#This Row],[نام شخص کارشناس نظارت]],Table1[],3,0)</f>
        <v>کارشناس مکانیک نظارت (1)</v>
      </c>
      <c r="I730" s="1">
        <f>COUNTIF(Table2[کد سیستم],Table8[[#This Row],[کد سیستم]])</f>
        <v>1</v>
      </c>
    </row>
    <row r="731" spans="1:9" x14ac:dyDescent="0.25">
      <c r="A731" s="1">
        <v>730</v>
      </c>
      <c r="B731" s="1" t="s">
        <v>3016</v>
      </c>
      <c r="C731" s="1" t="s">
        <v>3017</v>
      </c>
      <c r="D731" s="1" t="s">
        <v>3747</v>
      </c>
      <c r="E731" s="1" t="s">
        <v>193</v>
      </c>
      <c r="F731" s="1" t="str">
        <f>VLOOKUP(Table8[[#This Row],[نام کارشناس دفتر فنی]],Table1[],3,0)</f>
        <v>رئیس  آزمایشگاه</v>
      </c>
      <c r="G731" s="1" t="s">
        <v>1147</v>
      </c>
      <c r="H731" s="1" t="str">
        <f>VLOOKUP(Table8[[#This Row],[نام شخص کارشناس نظارت]],Table1[],3,0)</f>
        <v>کارشناس مکانیک نظارت (1)</v>
      </c>
      <c r="I731" s="1">
        <f>COUNTIF(Table2[کد سیستم],Table8[[#This Row],[کد سیستم]])</f>
        <v>1</v>
      </c>
    </row>
    <row r="732" spans="1:9" x14ac:dyDescent="0.25">
      <c r="A732" s="1">
        <v>731</v>
      </c>
      <c r="B732" s="1" t="s">
        <v>3019</v>
      </c>
      <c r="C732" s="1" t="s">
        <v>3020</v>
      </c>
      <c r="D732" s="1" t="s">
        <v>3747</v>
      </c>
      <c r="E732" s="1" t="s">
        <v>193</v>
      </c>
      <c r="F732" s="1" t="str">
        <f>VLOOKUP(Table8[[#This Row],[نام کارشناس دفتر فنی]],Table1[],3,0)</f>
        <v>رئیس  آزمایشگاه</v>
      </c>
      <c r="G732" s="1" t="s">
        <v>1147</v>
      </c>
      <c r="H732" s="1" t="str">
        <f>VLOOKUP(Table8[[#This Row],[نام شخص کارشناس نظارت]],Table1[],3,0)</f>
        <v>کارشناس مکانیک نظارت (1)</v>
      </c>
      <c r="I732" s="1">
        <f>COUNTIF(Table2[کد سیستم],Table8[[#This Row],[کد سیستم]])</f>
        <v>1</v>
      </c>
    </row>
    <row r="733" spans="1:9" x14ac:dyDescent="0.25">
      <c r="A733" s="1">
        <v>732</v>
      </c>
      <c r="B733" s="1" t="s">
        <v>3022</v>
      </c>
      <c r="C733" s="1" t="s">
        <v>3022</v>
      </c>
      <c r="D733" s="1" t="s">
        <v>3747</v>
      </c>
      <c r="E733" s="1" t="s">
        <v>193</v>
      </c>
      <c r="F733" s="1" t="str">
        <f>VLOOKUP(Table8[[#This Row],[نام کارشناس دفتر فنی]],Table1[],3,0)</f>
        <v>رئیس  آزمایشگاه</v>
      </c>
      <c r="G733" s="1" t="s">
        <v>1147</v>
      </c>
      <c r="H733" s="1" t="str">
        <f>VLOOKUP(Table8[[#This Row],[نام شخص کارشناس نظارت]],Table1[],3,0)</f>
        <v>کارشناس مکانیک نظارت (1)</v>
      </c>
      <c r="I733" s="1">
        <f>COUNTIF(Table2[کد سیستم],Table8[[#This Row],[کد سیستم]])</f>
        <v>1</v>
      </c>
    </row>
    <row r="734" spans="1:9" x14ac:dyDescent="0.25">
      <c r="A734" s="1">
        <v>733</v>
      </c>
      <c r="B734" s="1" t="s">
        <v>3024</v>
      </c>
      <c r="C734" s="1" t="s">
        <v>3024</v>
      </c>
      <c r="D734" s="1" t="s">
        <v>3747</v>
      </c>
      <c r="E734" s="1" t="s">
        <v>193</v>
      </c>
      <c r="F734" s="1" t="str">
        <f>VLOOKUP(Table8[[#This Row],[نام کارشناس دفتر فنی]],Table1[],3,0)</f>
        <v>رئیس  آزمایشگاه</v>
      </c>
      <c r="G734" s="1" t="s">
        <v>1147</v>
      </c>
      <c r="H734" s="1" t="str">
        <f>VLOOKUP(Table8[[#This Row],[نام شخص کارشناس نظارت]],Table1[],3,0)</f>
        <v>کارشناس مکانیک نظارت (1)</v>
      </c>
      <c r="I734" s="1">
        <f>COUNTIF(Table2[کد سیستم],Table8[[#This Row],[کد سیستم]])</f>
        <v>1</v>
      </c>
    </row>
    <row r="735" spans="1:9" x14ac:dyDescent="0.25">
      <c r="A735" s="1">
        <v>734</v>
      </c>
      <c r="B735" s="1" t="s">
        <v>3026</v>
      </c>
      <c r="C735" s="1" t="s">
        <v>3026</v>
      </c>
      <c r="D735" s="1" t="s">
        <v>3747</v>
      </c>
      <c r="E735" s="1" t="s">
        <v>193</v>
      </c>
      <c r="F735" s="1" t="str">
        <f>VLOOKUP(Table8[[#This Row],[نام کارشناس دفتر فنی]],Table1[],3,0)</f>
        <v>رئیس  آزمایشگاه</v>
      </c>
      <c r="G735" s="1" t="s">
        <v>1147</v>
      </c>
      <c r="H735" s="1" t="str">
        <f>VLOOKUP(Table8[[#This Row],[نام شخص کارشناس نظارت]],Table1[],3,0)</f>
        <v>کارشناس مکانیک نظارت (1)</v>
      </c>
      <c r="I735" s="1">
        <f>COUNTIF(Table2[کد سیستم],Table8[[#This Row],[کد سیستم]])</f>
        <v>1</v>
      </c>
    </row>
    <row r="736" spans="1:9" x14ac:dyDescent="0.25">
      <c r="A736" s="1">
        <v>735</v>
      </c>
      <c r="B736" s="1" t="s">
        <v>3028</v>
      </c>
      <c r="C736" s="1" t="s">
        <v>3028</v>
      </c>
      <c r="D736" s="1" t="s">
        <v>3747</v>
      </c>
      <c r="E736" s="1" t="s">
        <v>193</v>
      </c>
      <c r="F736" s="1" t="str">
        <f>VLOOKUP(Table8[[#This Row],[نام کارشناس دفتر فنی]],Table1[],3,0)</f>
        <v>رئیس  آزمایشگاه</v>
      </c>
      <c r="G736" s="1" t="s">
        <v>1147</v>
      </c>
      <c r="H736" s="1" t="str">
        <f>VLOOKUP(Table8[[#This Row],[نام شخص کارشناس نظارت]],Table1[],3,0)</f>
        <v>کارشناس مکانیک نظارت (1)</v>
      </c>
      <c r="I736" s="1">
        <f>COUNTIF(Table2[کد سیستم],Table8[[#This Row],[کد سیستم]])</f>
        <v>1</v>
      </c>
    </row>
    <row r="737" spans="1:9" x14ac:dyDescent="0.25">
      <c r="A737" s="1">
        <v>736</v>
      </c>
      <c r="B737" s="1" t="s">
        <v>3030</v>
      </c>
      <c r="C737" s="1" t="s">
        <v>3030</v>
      </c>
      <c r="D737" s="1" t="s">
        <v>3747</v>
      </c>
      <c r="E737" s="1" t="s">
        <v>193</v>
      </c>
      <c r="F737" s="1" t="str">
        <f>VLOOKUP(Table8[[#This Row],[نام کارشناس دفتر فنی]],Table1[],3,0)</f>
        <v>رئیس  آزمایشگاه</v>
      </c>
      <c r="G737" s="1" t="s">
        <v>1147</v>
      </c>
      <c r="H737" s="1" t="str">
        <f>VLOOKUP(Table8[[#This Row],[نام شخص کارشناس نظارت]],Table1[],3,0)</f>
        <v>کارشناس مکانیک نظارت (1)</v>
      </c>
      <c r="I737" s="1">
        <f>COUNTIF(Table2[کد سیستم],Table8[[#This Row],[کد سیستم]])</f>
        <v>1</v>
      </c>
    </row>
    <row r="738" spans="1:9" x14ac:dyDescent="0.25">
      <c r="A738" s="1">
        <v>737</v>
      </c>
      <c r="B738" s="1" t="s">
        <v>3032</v>
      </c>
      <c r="C738" s="1" t="s">
        <v>3032</v>
      </c>
      <c r="D738" s="1" t="s">
        <v>3747</v>
      </c>
      <c r="E738" s="1" t="s">
        <v>193</v>
      </c>
      <c r="F738" s="1" t="str">
        <f>VLOOKUP(Table8[[#This Row],[نام کارشناس دفتر فنی]],Table1[],3,0)</f>
        <v>رئیس  آزمایشگاه</v>
      </c>
      <c r="G738" s="1" t="s">
        <v>1147</v>
      </c>
      <c r="H738" s="1" t="str">
        <f>VLOOKUP(Table8[[#This Row],[نام شخص کارشناس نظارت]],Table1[],3,0)</f>
        <v>کارشناس مکانیک نظارت (1)</v>
      </c>
      <c r="I738" s="1">
        <f>COUNTIF(Table2[کد سیستم],Table8[[#This Row],[کد سیستم]])</f>
        <v>1</v>
      </c>
    </row>
    <row r="739" spans="1:9" x14ac:dyDescent="0.25">
      <c r="A739" s="1">
        <v>738</v>
      </c>
      <c r="B739" s="1" t="s">
        <v>3034</v>
      </c>
      <c r="C739" s="1" t="s">
        <v>3034</v>
      </c>
      <c r="D739" s="1" t="s">
        <v>3747</v>
      </c>
      <c r="E739" s="1" t="s">
        <v>193</v>
      </c>
      <c r="F739" s="1" t="str">
        <f>VLOOKUP(Table8[[#This Row],[نام کارشناس دفتر فنی]],Table1[],3,0)</f>
        <v>رئیس  آزمایشگاه</v>
      </c>
      <c r="G739" s="1" t="s">
        <v>1147</v>
      </c>
      <c r="H739" s="1" t="str">
        <f>VLOOKUP(Table8[[#This Row],[نام شخص کارشناس نظارت]],Table1[],3,0)</f>
        <v>کارشناس مکانیک نظارت (1)</v>
      </c>
      <c r="I739" s="1">
        <f>COUNTIF(Table2[کد سیستم],Table8[[#This Row],[کد سیستم]])</f>
        <v>1</v>
      </c>
    </row>
    <row r="740" spans="1:9" x14ac:dyDescent="0.25">
      <c r="A740" s="1">
        <v>739</v>
      </c>
      <c r="B740" s="1" t="s">
        <v>3036</v>
      </c>
      <c r="C740" s="1" t="s">
        <v>3036</v>
      </c>
      <c r="D740" s="1" t="s">
        <v>3747</v>
      </c>
      <c r="E740" s="1" t="s">
        <v>193</v>
      </c>
      <c r="F740" s="1" t="str">
        <f>VLOOKUP(Table8[[#This Row],[نام کارشناس دفتر فنی]],Table1[],3,0)</f>
        <v>رئیس  آزمایشگاه</v>
      </c>
      <c r="G740" s="1" t="s">
        <v>1147</v>
      </c>
      <c r="H740" s="1" t="str">
        <f>VLOOKUP(Table8[[#This Row],[نام شخص کارشناس نظارت]],Table1[],3,0)</f>
        <v>کارشناس مکانیک نظارت (1)</v>
      </c>
      <c r="I740" s="1">
        <f>COUNTIF(Table2[کد سیستم],Table8[[#This Row],[کد سیستم]])</f>
        <v>1</v>
      </c>
    </row>
    <row r="741" spans="1:9" x14ac:dyDescent="0.25">
      <c r="A741" s="1">
        <v>740</v>
      </c>
      <c r="B741" s="1" t="s">
        <v>3038</v>
      </c>
      <c r="C741" s="1" t="s">
        <v>3039</v>
      </c>
      <c r="D741" s="1" t="s">
        <v>3747</v>
      </c>
      <c r="E741" s="1" t="s">
        <v>193</v>
      </c>
      <c r="F741" s="1" t="str">
        <f>VLOOKUP(Table8[[#This Row],[نام کارشناس دفتر فنی]],Table1[],3,0)</f>
        <v>رئیس  آزمایشگاه</v>
      </c>
      <c r="G741" s="1" t="s">
        <v>1147</v>
      </c>
      <c r="H741" s="1" t="str">
        <f>VLOOKUP(Table8[[#This Row],[نام شخص کارشناس نظارت]],Table1[],3,0)</f>
        <v>کارشناس مکانیک نظارت (1)</v>
      </c>
      <c r="I741" s="1">
        <f>COUNTIF(Table2[کد سیستم],Table8[[#This Row],[کد سیستم]])</f>
        <v>1</v>
      </c>
    </row>
    <row r="742" spans="1:9" x14ac:dyDescent="0.25">
      <c r="A742" s="1">
        <v>741</v>
      </c>
      <c r="B742" s="1" t="s">
        <v>3041</v>
      </c>
      <c r="C742" s="1" t="s">
        <v>3041</v>
      </c>
      <c r="D742" s="1" t="s">
        <v>3747</v>
      </c>
      <c r="E742" s="1" t="s">
        <v>193</v>
      </c>
      <c r="F742" s="1" t="str">
        <f>VLOOKUP(Table8[[#This Row],[نام کارشناس دفتر فنی]],Table1[],3,0)</f>
        <v>رئیس  آزمایشگاه</v>
      </c>
      <c r="G742" s="1" t="s">
        <v>1147</v>
      </c>
      <c r="H742" s="1" t="str">
        <f>VLOOKUP(Table8[[#This Row],[نام شخص کارشناس نظارت]],Table1[],3,0)</f>
        <v>کارشناس مکانیک نظارت (1)</v>
      </c>
      <c r="I742" s="1">
        <f>COUNTIF(Table2[کد سیستم],Table8[[#This Row],[کد سیستم]])</f>
        <v>1</v>
      </c>
    </row>
    <row r="743" spans="1:9" x14ac:dyDescent="0.25">
      <c r="A743" s="1">
        <v>742</v>
      </c>
      <c r="B743" s="1" t="s">
        <v>3043</v>
      </c>
      <c r="C743" s="1" t="s">
        <v>3043</v>
      </c>
      <c r="D743" s="1" t="s">
        <v>3747</v>
      </c>
      <c r="E743" s="1" t="s">
        <v>193</v>
      </c>
      <c r="F743" s="1" t="str">
        <f>VLOOKUP(Table8[[#This Row],[نام کارشناس دفتر فنی]],Table1[],3,0)</f>
        <v>رئیس  آزمایشگاه</v>
      </c>
      <c r="G743" s="1" t="s">
        <v>1147</v>
      </c>
      <c r="H743" s="1" t="str">
        <f>VLOOKUP(Table8[[#This Row],[نام شخص کارشناس نظارت]],Table1[],3,0)</f>
        <v>کارشناس مکانیک نظارت (1)</v>
      </c>
      <c r="I743" s="1">
        <f>COUNTIF(Table2[کد سیستم],Table8[[#This Row],[کد سیستم]])</f>
        <v>1</v>
      </c>
    </row>
    <row r="744" spans="1:9" x14ac:dyDescent="0.25">
      <c r="A744" s="1">
        <v>743</v>
      </c>
      <c r="B744" s="1" t="s">
        <v>3045</v>
      </c>
      <c r="C744" s="1" t="s">
        <v>3045</v>
      </c>
      <c r="D744" s="1" t="s">
        <v>3747</v>
      </c>
      <c r="E744" s="1" t="s">
        <v>193</v>
      </c>
      <c r="F744" s="1" t="str">
        <f>VLOOKUP(Table8[[#This Row],[نام کارشناس دفتر فنی]],Table1[],3,0)</f>
        <v>رئیس  آزمایشگاه</v>
      </c>
      <c r="G744" s="1" t="s">
        <v>1147</v>
      </c>
      <c r="H744" s="1" t="str">
        <f>VLOOKUP(Table8[[#This Row],[نام شخص کارشناس نظارت]],Table1[],3,0)</f>
        <v>کارشناس مکانیک نظارت (1)</v>
      </c>
      <c r="I744" s="1">
        <f>COUNTIF(Table2[کد سیستم],Table8[[#This Row],[کد سیستم]])</f>
        <v>1</v>
      </c>
    </row>
    <row r="745" spans="1:9" x14ac:dyDescent="0.25">
      <c r="A745" s="1">
        <v>744</v>
      </c>
      <c r="B745" s="1" t="s">
        <v>3047</v>
      </c>
      <c r="C745" s="1" t="s">
        <v>3048</v>
      </c>
      <c r="D745" s="1" t="s">
        <v>3747</v>
      </c>
      <c r="E745" s="1" t="s">
        <v>193</v>
      </c>
      <c r="F745" s="1" t="str">
        <f>VLOOKUP(Table8[[#This Row],[نام کارشناس دفتر فنی]],Table1[],3,0)</f>
        <v>رئیس  آزمایشگاه</v>
      </c>
      <c r="G745" s="1" t="s">
        <v>1147</v>
      </c>
      <c r="H745" s="1" t="str">
        <f>VLOOKUP(Table8[[#This Row],[نام شخص کارشناس نظارت]],Table1[],3,0)</f>
        <v>کارشناس مکانیک نظارت (1)</v>
      </c>
      <c r="I745" s="1">
        <f>COUNTIF(Table2[کد سیستم],Table8[[#This Row],[کد سیستم]])</f>
        <v>1</v>
      </c>
    </row>
    <row r="746" spans="1:9" x14ac:dyDescent="0.25">
      <c r="A746" s="1">
        <v>745</v>
      </c>
      <c r="B746" s="1" t="s">
        <v>3050</v>
      </c>
      <c r="C746" s="1" t="s">
        <v>3050</v>
      </c>
      <c r="D746" s="1" t="s">
        <v>3747</v>
      </c>
      <c r="E746" s="1" t="s">
        <v>193</v>
      </c>
      <c r="F746" s="1" t="str">
        <f>VLOOKUP(Table8[[#This Row],[نام کارشناس دفتر فنی]],Table1[],3,0)</f>
        <v>رئیس  آزمایشگاه</v>
      </c>
      <c r="G746" s="1" t="s">
        <v>1147</v>
      </c>
      <c r="H746" s="1" t="str">
        <f>VLOOKUP(Table8[[#This Row],[نام شخص کارشناس نظارت]],Table1[],3,0)</f>
        <v>کارشناس مکانیک نظارت (1)</v>
      </c>
      <c r="I746" s="1">
        <f>COUNTIF(Table2[کد سیستم],Table8[[#This Row],[کد سیستم]])</f>
        <v>1</v>
      </c>
    </row>
    <row r="747" spans="1:9" x14ac:dyDescent="0.25">
      <c r="A747" s="1">
        <v>746</v>
      </c>
      <c r="B747" s="1" t="s">
        <v>3052</v>
      </c>
      <c r="C747" s="1" t="s">
        <v>3052</v>
      </c>
      <c r="D747" s="1" t="s">
        <v>3747</v>
      </c>
      <c r="E747" s="1" t="s">
        <v>193</v>
      </c>
      <c r="F747" s="1" t="str">
        <f>VLOOKUP(Table8[[#This Row],[نام کارشناس دفتر فنی]],Table1[],3,0)</f>
        <v>رئیس  آزمایشگاه</v>
      </c>
      <c r="G747" s="1" t="s">
        <v>1147</v>
      </c>
      <c r="H747" s="1" t="str">
        <f>VLOOKUP(Table8[[#This Row],[نام شخص کارشناس نظارت]],Table1[],3,0)</f>
        <v>کارشناس مکانیک نظارت (1)</v>
      </c>
      <c r="I747" s="1">
        <f>COUNTIF(Table2[کد سیستم],Table8[[#This Row],[کد سیستم]])</f>
        <v>1</v>
      </c>
    </row>
    <row r="748" spans="1:9" x14ac:dyDescent="0.25">
      <c r="A748" s="1">
        <v>747</v>
      </c>
      <c r="B748" s="1" t="s">
        <v>3054</v>
      </c>
      <c r="C748" s="1" t="s">
        <v>3054</v>
      </c>
      <c r="D748" s="1" t="s">
        <v>3747</v>
      </c>
      <c r="E748" s="1" t="s">
        <v>193</v>
      </c>
      <c r="F748" s="1" t="str">
        <f>VLOOKUP(Table8[[#This Row],[نام کارشناس دفتر فنی]],Table1[],3,0)</f>
        <v>رئیس  آزمایشگاه</v>
      </c>
      <c r="G748" s="1" t="s">
        <v>1147</v>
      </c>
      <c r="H748" s="1" t="str">
        <f>VLOOKUP(Table8[[#This Row],[نام شخص کارشناس نظارت]],Table1[],3,0)</f>
        <v>کارشناس مکانیک نظارت (1)</v>
      </c>
      <c r="I748" s="1">
        <f>COUNTIF(Table2[کد سیستم],Table8[[#This Row],[کد سیستم]])</f>
        <v>1</v>
      </c>
    </row>
    <row r="749" spans="1:9" x14ac:dyDescent="0.25">
      <c r="A749" s="1">
        <v>748</v>
      </c>
      <c r="B749" s="1" t="s">
        <v>3056</v>
      </c>
      <c r="C749" s="1" t="s">
        <v>3057</v>
      </c>
      <c r="D749" s="1" t="s">
        <v>3747</v>
      </c>
      <c r="E749" s="1" t="s">
        <v>193</v>
      </c>
      <c r="F749" s="1" t="str">
        <f>VLOOKUP(Table8[[#This Row],[نام کارشناس دفتر فنی]],Table1[],3,0)</f>
        <v>رئیس  آزمایشگاه</v>
      </c>
      <c r="G749" s="1" t="s">
        <v>1147</v>
      </c>
      <c r="H749" s="1" t="str">
        <f>VLOOKUP(Table8[[#This Row],[نام شخص کارشناس نظارت]],Table1[],3,0)</f>
        <v>کارشناس مکانیک نظارت (1)</v>
      </c>
      <c r="I749" s="1">
        <f>COUNTIF(Table2[کد سیستم],Table8[[#This Row],[کد سیستم]])</f>
        <v>1</v>
      </c>
    </row>
    <row r="750" spans="1:9" x14ac:dyDescent="0.25">
      <c r="A750" s="1">
        <v>749</v>
      </c>
      <c r="B750" s="1" t="s">
        <v>3059</v>
      </c>
      <c r="C750" s="1" t="s">
        <v>3059</v>
      </c>
      <c r="D750" s="1" t="s">
        <v>3747</v>
      </c>
      <c r="E750" s="1" t="s">
        <v>193</v>
      </c>
      <c r="F750" s="1" t="str">
        <f>VLOOKUP(Table8[[#This Row],[نام کارشناس دفتر فنی]],Table1[],3,0)</f>
        <v>رئیس  آزمایشگاه</v>
      </c>
      <c r="G750" s="1" t="s">
        <v>1147</v>
      </c>
      <c r="H750" s="1" t="str">
        <f>VLOOKUP(Table8[[#This Row],[نام شخص کارشناس نظارت]],Table1[],3,0)</f>
        <v>کارشناس مکانیک نظارت (1)</v>
      </c>
      <c r="I750" s="1">
        <f>COUNTIF(Table2[کد سیستم],Table8[[#This Row],[کد سیستم]])</f>
        <v>1</v>
      </c>
    </row>
    <row r="751" spans="1:9" x14ac:dyDescent="0.25">
      <c r="A751" s="1">
        <v>750</v>
      </c>
      <c r="B751" s="1" t="s">
        <v>3061</v>
      </c>
      <c r="C751" s="1" t="s">
        <v>3061</v>
      </c>
      <c r="D751" s="1" t="s">
        <v>3747</v>
      </c>
      <c r="E751" s="1" t="s">
        <v>193</v>
      </c>
      <c r="F751" s="1" t="str">
        <f>VLOOKUP(Table8[[#This Row],[نام کارشناس دفتر فنی]],Table1[],3,0)</f>
        <v>رئیس  آزمایشگاه</v>
      </c>
      <c r="G751" s="1" t="s">
        <v>1147</v>
      </c>
      <c r="H751" s="1" t="str">
        <f>VLOOKUP(Table8[[#This Row],[نام شخص کارشناس نظارت]],Table1[],3,0)</f>
        <v>کارشناس مکانیک نظارت (1)</v>
      </c>
      <c r="I751" s="1">
        <f>COUNTIF(Table2[کد سیستم],Table8[[#This Row],[کد سیستم]])</f>
        <v>1</v>
      </c>
    </row>
    <row r="752" spans="1:9" x14ac:dyDescent="0.25">
      <c r="A752" s="1">
        <v>751</v>
      </c>
      <c r="B752" s="1" t="s">
        <v>3063</v>
      </c>
      <c r="C752" s="1" t="s">
        <v>3064</v>
      </c>
      <c r="D752" s="1" t="s">
        <v>3747</v>
      </c>
      <c r="E752" s="1" t="s">
        <v>193</v>
      </c>
      <c r="F752" s="1" t="str">
        <f>VLOOKUP(Table8[[#This Row],[نام کارشناس دفتر فنی]],Table1[],3,0)</f>
        <v>رئیس  آزمایشگاه</v>
      </c>
      <c r="G752" s="1" t="s">
        <v>1147</v>
      </c>
      <c r="H752" s="1" t="str">
        <f>VLOOKUP(Table8[[#This Row],[نام شخص کارشناس نظارت]],Table1[],3,0)</f>
        <v>کارشناس مکانیک نظارت (1)</v>
      </c>
      <c r="I752" s="1">
        <f>COUNTIF(Table2[کد سیستم],Table8[[#This Row],[کد سیستم]])</f>
        <v>1</v>
      </c>
    </row>
    <row r="753" spans="1:9" x14ac:dyDescent="0.25">
      <c r="A753" s="1">
        <v>752</v>
      </c>
      <c r="B753" s="1" t="s">
        <v>3066</v>
      </c>
      <c r="C753" s="1" t="s">
        <v>3066</v>
      </c>
      <c r="D753" s="1" t="s">
        <v>3747</v>
      </c>
      <c r="E753" s="1" t="s">
        <v>193</v>
      </c>
      <c r="F753" s="1" t="str">
        <f>VLOOKUP(Table8[[#This Row],[نام کارشناس دفتر فنی]],Table1[],3,0)</f>
        <v>رئیس  آزمایشگاه</v>
      </c>
      <c r="G753" s="1" t="s">
        <v>1147</v>
      </c>
      <c r="H753" s="1" t="str">
        <f>VLOOKUP(Table8[[#This Row],[نام شخص کارشناس نظارت]],Table1[],3,0)</f>
        <v>کارشناس مکانیک نظارت (1)</v>
      </c>
      <c r="I753" s="1">
        <f>COUNTIF(Table2[کد سیستم],Table8[[#This Row],[کد سیستم]])</f>
        <v>1</v>
      </c>
    </row>
    <row r="754" spans="1:9" x14ac:dyDescent="0.25">
      <c r="A754" s="1">
        <v>753</v>
      </c>
      <c r="B754" s="1" t="s">
        <v>3068</v>
      </c>
      <c r="C754" s="1" t="s">
        <v>3068</v>
      </c>
      <c r="D754" s="1" t="s">
        <v>3747</v>
      </c>
      <c r="E754" s="1" t="s">
        <v>193</v>
      </c>
      <c r="F754" s="1" t="str">
        <f>VLOOKUP(Table8[[#This Row],[نام کارشناس دفتر فنی]],Table1[],3,0)</f>
        <v>رئیس  آزمایشگاه</v>
      </c>
      <c r="G754" s="1" t="s">
        <v>1147</v>
      </c>
      <c r="H754" s="1" t="str">
        <f>VLOOKUP(Table8[[#This Row],[نام شخص کارشناس نظارت]],Table1[],3,0)</f>
        <v>کارشناس مکانیک نظارت (1)</v>
      </c>
      <c r="I754" s="1">
        <f>COUNTIF(Table2[کد سیستم],Table8[[#This Row],[کد سیستم]])</f>
        <v>1</v>
      </c>
    </row>
    <row r="755" spans="1:9" x14ac:dyDescent="0.25">
      <c r="A755" s="1">
        <v>754</v>
      </c>
      <c r="B755" s="1" t="s">
        <v>3070</v>
      </c>
      <c r="C755" s="1" t="s">
        <v>3070</v>
      </c>
      <c r="D755" s="1" t="s">
        <v>3747</v>
      </c>
      <c r="E755" s="1" t="s">
        <v>193</v>
      </c>
      <c r="F755" s="1" t="str">
        <f>VLOOKUP(Table8[[#This Row],[نام کارشناس دفتر فنی]],Table1[],3,0)</f>
        <v>رئیس  آزمایشگاه</v>
      </c>
      <c r="G755" s="1" t="s">
        <v>1147</v>
      </c>
      <c r="H755" s="1" t="str">
        <f>VLOOKUP(Table8[[#This Row],[نام شخص کارشناس نظارت]],Table1[],3,0)</f>
        <v>کارشناس مکانیک نظارت (1)</v>
      </c>
      <c r="I755" s="1">
        <f>COUNTIF(Table2[کد سیستم],Table8[[#This Row],[کد سیستم]])</f>
        <v>1</v>
      </c>
    </row>
    <row r="756" spans="1:9" x14ac:dyDescent="0.25">
      <c r="A756" s="1">
        <v>755</v>
      </c>
      <c r="B756" s="1" t="s">
        <v>3072</v>
      </c>
      <c r="C756" s="1" t="s">
        <v>3072</v>
      </c>
      <c r="D756" s="1" t="s">
        <v>3747</v>
      </c>
      <c r="E756" s="1" t="s">
        <v>193</v>
      </c>
      <c r="F756" s="1" t="str">
        <f>VLOOKUP(Table8[[#This Row],[نام کارشناس دفتر فنی]],Table1[],3,0)</f>
        <v>رئیس  آزمایشگاه</v>
      </c>
      <c r="G756" s="1" t="s">
        <v>1147</v>
      </c>
      <c r="H756" s="1" t="str">
        <f>VLOOKUP(Table8[[#This Row],[نام شخص کارشناس نظارت]],Table1[],3,0)</f>
        <v>کارشناس مکانیک نظارت (1)</v>
      </c>
      <c r="I756" s="1">
        <f>COUNTIF(Table2[کد سیستم],Table8[[#This Row],[کد سیستم]])</f>
        <v>1</v>
      </c>
    </row>
    <row r="757" spans="1:9" x14ac:dyDescent="0.25">
      <c r="A757" s="1">
        <v>756</v>
      </c>
      <c r="B757" s="1" t="s">
        <v>3074</v>
      </c>
      <c r="C757" s="1" t="s">
        <v>3074</v>
      </c>
      <c r="D757" s="1" t="s">
        <v>3747</v>
      </c>
      <c r="E757" s="1" t="s">
        <v>193</v>
      </c>
      <c r="F757" s="1" t="str">
        <f>VLOOKUP(Table8[[#This Row],[نام کارشناس دفتر فنی]],Table1[],3,0)</f>
        <v>رئیس  آزمایشگاه</v>
      </c>
      <c r="G757" s="1" t="s">
        <v>1147</v>
      </c>
      <c r="H757" s="1" t="str">
        <f>VLOOKUP(Table8[[#This Row],[نام شخص کارشناس نظارت]],Table1[],3,0)</f>
        <v>کارشناس مکانیک نظارت (1)</v>
      </c>
      <c r="I757" s="1">
        <f>COUNTIF(Table2[کد سیستم],Table8[[#This Row],[کد سیستم]])</f>
        <v>1</v>
      </c>
    </row>
    <row r="758" spans="1:9" x14ac:dyDescent="0.25">
      <c r="A758" s="1">
        <v>757</v>
      </c>
      <c r="B758" s="1" t="s">
        <v>3076</v>
      </c>
      <c r="C758" s="1" t="s">
        <v>3076</v>
      </c>
      <c r="D758" s="1" t="s">
        <v>3747</v>
      </c>
      <c r="E758" s="1" t="s">
        <v>193</v>
      </c>
      <c r="F758" s="1" t="str">
        <f>VLOOKUP(Table8[[#This Row],[نام کارشناس دفتر فنی]],Table1[],3,0)</f>
        <v>رئیس  آزمایشگاه</v>
      </c>
      <c r="G758" s="1" t="s">
        <v>1147</v>
      </c>
      <c r="H758" s="1" t="str">
        <f>VLOOKUP(Table8[[#This Row],[نام شخص کارشناس نظارت]],Table1[],3,0)</f>
        <v>کارشناس مکانیک نظارت (1)</v>
      </c>
      <c r="I758" s="1">
        <f>COUNTIF(Table2[کد سیستم],Table8[[#This Row],[کد سیستم]])</f>
        <v>1</v>
      </c>
    </row>
    <row r="759" spans="1:9" x14ac:dyDescent="0.25">
      <c r="A759" s="1">
        <v>758</v>
      </c>
      <c r="B759" s="1" t="s">
        <v>3078</v>
      </c>
      <c r="C759" s="1" t="s">
        <v>3078</v>
      </c>
      <c r="D759" s="1" t="s">
        <v>3747</v>
      </c>
      <c r="E759" s="1" t="s">
        <v>193</v>
      </c>
      <c r="F759" s="1" t="str">
        <f>VLOOKUP(Table8[[#This Row],[نام کارشناس دفتر فنی]],Table1[],3,0)</f>
        <v>رئیس  آزمایشگاه</v>
      </c>
      <c r="G759" s="1" t="s">
        <v>1147</v>
      </c>
      <c r="H759" s="1" t="str">
        <f>VLOOKUP(Table8[[#This Row],[نام شخص کارشناس نظارت]],Table1[],3,0)</f>
        <v>کارشناس مکانیک نظارت (1)</v>
      </c>
      <c r="I759" s="1">
        <f>COUNTIF(Table2[کد سیستم],Table8[[#This Row],[کد سیستم]])</f>
        <v>1</v>
      </c>
    </row>
    <row r="760" spans="1:9" x14ac:dyDescent="0.25">
      <c r="A760" s="1">
        <v>759</v>
      </c>
      <c r="B760" s="1" t="s">
        <v>3080</v>
      </c>
      <c r="C760" s="1" t="s">
        <v>3080</v>
      </c>
      <c r="D760" s="1" t="s">
        <v>3747</v>
      </c>
      <c r="E760" s="1" t="s">
        <v>193</v>
      </c>
      <c r="F760" s="1" t="str">
        <f>VLOOKUP(Table8[[#This Row],[نام کارشناس دفتر فنی]],Table1[],3,0)</f>
        <v>رئیس  آزمایشگاه</v>
      </c>
      <c r="G760" s="1" t="s">
        <v>1147</v>
      </c>
      <c r="H760" s="1" t="str">
        <f>VLOOKUP(Table8[[#This Row],[نام شخص کارشناس نظارت]],Table1[],3,0)</f>
        <v>کارشناس مکانیک نظارت (1)</v>
      </c>
      <c r="I760" s="1">
        <f>COUNTIF(Table2[کد سیستم],Table8[[#This Row],[کد سیستم]])</f>
        <v>1</v>
      </c>
    </row>
    <row r="761" spans="1:9" x14ac:dyDescent="0.25">
      <c r="A761" s="1">
        <v>760</v>
      </c>
      <c r="B761" s="1" t="s">
        <v>3082</v>
      </c>
      <c r="C761" s="1" t="s">
        <v>3082</v>
      </c>
      <c r="D761" s="1" t="s">
        <v>3747</v>
      </c>
      <c r="E761" s="1" t="s">
        <v>193</v>
      </c>
      <c r="F761" s="1" t="str">
        <f>VLOOKUP(Table8[[#This Row],[نام کارشناس دفتر فنی]],Table1[],3,0)</f>
        <v>رئیس  آزمایشگاه</v>
      </c>
      <c r="G761" s="1" t="s">
        <v>1147</v>
      </c>
      <c r="H761" s="1" t="str">
        <f>VLOOKUP(Table8[[#This Row],[نام شخص کارشناس نظارت]],Table1[],3,0)</f>
        <v>کارشناس مکانیک نظارت (1)</v>
      </c>
      <c r="I761" s="1">
        <f>COUNTIF(Table2[کد سیستم],Table8[[#This Row],[کد سیستم]])</f>
        <v>1</v>
      </c>
    </row>
    <row r="762" spans="1:9" x14ac:dyDescent="0.25">
      <c r="A762" s="1">
        <v>761</v>
      </c>
      <c r="B762" s="1" t="s">
        <v>3084</v>
      </c>
      <c r="C762" s="1" t="s">
        <v>3084</v>
      </c>
      <c r="D762" s="1" t="s">
        <v>3747</v>
      </c>
      <c r="E762" s="1" t="s">
        <v>193</v>
      </c>
      <c r="F762" s="1" t="str">
        <f>VLOOKUP(Table8[[#This Row],[نام کارشناس دفتر فنی]],Table1[],3,0)</f>
        <v>رئیس  آزمایشگاه</v>
      </c>
      <c r="G762" s="1" t="s">
        <v>1147</v>
      </c>
      <c r="H762" s="1" t="str">
        <f>VLOOKUP(Table8[[#This Row],[نام شخص کارشناس نظارت]],Table1[],3,0)</f>
        <v>کارشناس مکانیک نظارت (1)</v>
      </c>
      <c r="I762" s="1">
        <f>COUNTIF(Table2[کد سیستم],Table8[[#This Row],[کد سیستم]])</f>
        <v>1</v>
      </c>
    </row>
    <row r="763" spans="1:9" x14ac:dyDescent="0.25">
      <c r="A763" s="1">
        <v>762</v>
      </c>
      <c r="B763" s="1" t="s">
        <v>3086</v>
      </c>
      <c r="C763" s="1" t="s">
        <v>3086</v>
      </c>
      <c r="D763" s="1" t="s">
        <v>3747</v>
      </c>
      <c r="E763" s="1" t="s">
        <v>193</v>
      </c>
      <c r="F763" s="1" t="str">
        <f>VLOOKUP(Table8[[#This Row],[نام کارشناس دفتر فنی]],Table1[],3,0)</f>
        <v>رئیس  آزمایشگاه</v>
      </c>
      <c r="G763" s="1" t="s">
        <v>1147</v>
      </c>
      <c r="H763" s="1" t="str">
        <f>VLOOKUP(Table8[[#This Row],[نام شخص کارشناس نظارت]],Table1[],3,0)</f>
        <v>کارشناس مکانیک نظارت (1)</v>
      </c>
      <c r="I763" s="1">
        <f>COUNTIF(Table2[کد سیستم],Table8[[#This Row],[کد سیستم]])</f>
        <v>1</v>
      </c>
    </row>
    <row r="764" spans="1:9" x14ac:dyDescent="0.25">
      <c r="A764" s="1">
        <v>763</v>
      </c>
      <c r="B764" s="1" t="s">
        <v>3088</v>
      </c>
      <c r="C764" s="1" t="s">
        <v>3088</v>
      </c>
      <c r="D764" s="1" t="s">
        <v>3747</v>
      </c>
      <c r="E764" s="1" t="s">
        <v>193</v>
      </c>
      <c r="F764" s="1" t="str">
        <f>VLOOKUP(Table8[[#This Row],[نام کارشناس دفتر فنی]],Table1[],3,0)</f>
        <v>رئیس  آزمایشگاه</v>
      </c>
      <c r="G764" s="1" t="s">
        <v>1147</v>
      </c>
      <c r="H764" s="1" t="str">
        <f>VLOOKUP(Table8[[#This Row],[نام شخص کارشناس نظارت]],Table1[],3,0)</f>
        <v>کارشناس مکانیک نظارت (1)</v>
      </c>
      <c r="I764" s="1">
        <f>COUNTIF(Table2[کد سیستم],Table8[[#This Row],[کد سیستم]])</f>
        <v>1</v>
      </c>
    </row>
    <row r="765" spans="1:9" x14ac:dyDescent="0.25">
      <c r="A765" s="1">
        <v>764</v>
      </c>
      <c r="B765" s="1" t="s">
        <v>3090</v>
      </c>
      <c r="C765" s="1" t="s">
        <v>3090</v>
      </c>
      <c r="D765" s="1" t="s">
        <v>3747</v>
      </c>
      <c r="E765" s="1" t="s">
        <v>193</v>
      </c>
      <c r="F765" s="1" t="str">
        <f>VLOOKUP(Table8[[#This Row],[نام کارشناس دفتر فنی]],Table1[],3,0)</f>
        <v>رئیس  آزمایشگاه</v>
      </c>
      <c r="G765" s="1" t="s">
        <v>1147</v>
      </c>
      <c r="H765" s="1" t="str">
        <f>VLOOKUP(Table8[[#This Row],[نام شخص کارشناس نظارت]],Table1[],3,0)</f>
        <v>کارشناس مکانیک نظارت (1)</v>
      </c>
      <c r="I765" s="1">
        <f>COUNTIF(Table2[کد سیستم],Table8[[#This Row],[کد سیستم]])</f>
        <v>1</v>
      </c>
    </row>
    <row r="766" spans="1:9" x14ac:dyDescent="0.25">
      <c r="A766" s="1">
        <v>765</v>
      </c>
      <c r="B766" s="1" t="s">
        <v>3092</v>
      </c>
      <c r="C766" s="1" t="s">
        <v>3092</v>
      </c>
      <c r="D766" s="1" t="s">
        <v>3747</v>
      </c>
      <c r="E766" s="1" t="s">
        <v>193</v>
      </c>
      <c r="F766" s="1" t="str">
        <f>VLOOKUP(Table8[[#This Row],[نام کارشناس دفتر فنی]],Table1[],3,0)</f>
        <v>رئیس  آزمایشگاه</v>
      </c>
      <c r="G766" s="1" t="s">
        <v>1147</v>
      </c>
      <c r="H766" s="1" t="str">
        <f>VLOOKUP(Table8[[#This Row],[نام شخص کارشناس نظارت]],Table1[],3,0)</f>
        <v>کارشناس مکانیک نظارت (1)</v>
      </c>
      <c r="I766" s="1">
        <f>COUNTIF(Table2[کد سیستم],Table8[[#This Row],[کد سیستم]])</f>
        <v>1</v>
      </c>
    </row>
    <row r="767" spans="1:9" x14ac:dyDescent="0.25">
      <c r="A767" s="1">
        <v>766</v>
      </c>
      <c r="B767" s="1" t="s">
        <v>3094</v>
      </c>
      <c r="C767" s="1" t="s">
        <v>3094</v>
      </c>
      <c r="D767" s="1" t="s">
        <v>3747</v>
      </c>
      <c r="E767" s="1" t="s">
        <v>193</v>
      </c>
      <c r="F767" s="1" t="str">
        <f>VLOOKUP(Table8[[#This Row],[نام کارشناس دفتر فنی]],Table1[],3,0)</f>
        <v>رئیس  آزمایشگاه</v>
      </c>
      <c r="G767" s="1" t="s">
        <v>1147</v>
      </c>
      <c r="H767" s="1" t="str">
        <f>VLOOKUP(Table8[[#This Row],[نام شخص کارشناس نظارت]],Table1[],3,0)</f>
        <v>کارشناس مکانیک نظارت (1)</v>
      </c>
      <c r="I767" s="1">
        <f>COUNTIF(Table2[کد سیستم],Table8[[#This Row],[کد سیستم]])</f>
        <v>1</v>
      </c>
    </row>
    <row r="768" spans="1:9" x14ac:dyDescent="0.25">
      <c r="A768" s="1">
        <v>767</v>
      </c>
      <c r="B768" s="1" t="s">
        <v>3096</v>
      </c>
      <c r="C768" s="1" t="s">
        <v>3096</v>
      </c>
      <c r="D768" s="1" t="s">
        <v>3747</v>
      </c>
      <c r="E768" s="1" t="s">
        <v>193</v>
      </c>
      <c r="F768" s="1" t="str">
        <f>VLOOKUP(Table8[[#This Row],[نام کارشناس دفتر فنی]],Table1[],3,0)</f>
        <v>رئیس  آزمایشگاه</v>
      </c>
      <c r="G768" s="1" t="s">
        <v>1147</v>
      </c>
      <c r="H768" s="1" t="str">
        <f>VLOOKUP(Table8[[#This Row],[نام شخص کارشناس نظارت]],Table1[],3,0)</f>
        <v>کارشناس مکانیک نظارت (1)</v>
      </c>
      <c r="I768" s="1">
        <f>COUNTIF(Table2[کد سیستم],Table8[[#This Row],[کد سیستم]])</f>
        <v>1</v>
      </c>
    </row>
    <row r="769" spans="1:9" x14ac:dyDescent="0.25">
      <c r="A769" s="1">
        <v>768</v>
      </c>
      <c r="B769" s="1" t="s">
        <v>3098</v>
      </c>
      <c r="C769" s="1" t="s">
        <v>3098</v>
      </c>
      <c r="D769" s="1" t="s">
        <v>3747</v>
      </c>
      <c r="E769" s="1" t="s">
        <v>193</v>
      </c>
      <c r="F769" s="1" t="str">
        <f>VLOOKUP(Table8[[#This Row],[نام کارشناس دفتر فنی]],Table1[],3,0)</f>
        <v>رئیس  آزمایشگاه</v>
      </c>
      <c r="G769" s="1" t="s">
        <v>1147</v>
      </c>
      <c r="H769" s="1" t="str">
        <f>VLOOKUP(Table8[[#This Row],[نام شخص کارشناس نظارت]],Table1[],3,0)</f>
        <v>کارشناس مکانیک نظارت (1)</v>
      </c>
      <c r="I769" s="1">
        <f>COUNTIF(Table2[کد سیستم],Table8[[#This Row],[کد سیستم]])</f>
        <v>1</v>
      </c>
    </row>
    <row r="770" spans="1:9" x14ac:dyDescent="0.25">
      <c r="A770" s="1">
        <v>769</v>
      </c>
      <c r="B770" s="1" t="s">
        <v>3100</v>
      </c>
      <c r="C770" s="1" t="s">
        <v>3100</v>
      </c>
      <c r="D770" s="1" t="s">
        <v>3747</v>
      </c>
      <c r="E770" s="1" t="s">
        <v>193</v>
      </c>
      <c r="F770" s="1" t="str">
        <f>VLOOKUP(Table8[[#This Row],[نام کارشناس دفتر فنی]],Table1[],3,0)</f>
        <v>رئیس  آزمایشگاه</v>
      </c>
      <c r="G770" s="1" t="s">
        <v>1147</v>
      </c>
      <c r="H770" s="1" t="str">
        <f>VLOOKUP(Table8[[#This Row],[نام شخص کارشناس نظارت]],Table1[],3,0)</f>
        <v>کارشناس مکانیک نظارت (1)</v>
      </c>
      <c r="I770" s="1">
        <f>COUNTIF(Table2[کد سیستم],Table8[[#This Row],[کد سیستم]])</f>
        <v>1</v>
      </c>
    </row>
    <row r="771" spans="1:9" x14ac:dyDescent="0.25">
      <c r="A771" s="1">
        <v>770</v>
      </c>
      <c r="B771" s="1" t="s">
        <v>3102</v>
      </c>
      <c r="C771" s="1" t="s">
        <v>3102</v>
      </c>
      <c r="D771" s="1" t="s">
        <v>3747</v>
      </c>
      <c r="E771" s="1" t="s">
        <v>193</v>
      </c>
      <c r="F771" s="1" t="str">
        <f>VLOOKUP(Table8[[#This Row],[نام کارشناس دفتر فنی]],Table1[],3,0)</f>
        <v>رئیس  آزمایشگاه</v>
      </c>
      <c r="G771" s="1" t="s">
        <v>1147</v>
      </c>
      <c r="H771" s="1" t="str">
        <f>VLOOKUP(Table8[[#This Row],[نام شخص کارشناس نظارت]],Table1[],3,0)</f>
        <v>کارشناس مکانیک نظارت (1)</v>
      </c>
      <c r="I771" s="1">
        <f>COUNTIF(Table2[کد سیستم],Table8[[#This Row],[کد سیستم]])</f>
        <v>1</v>
      </c>
    </row>
    <row r="772" spans="1:9" x14ac:dyDescent="0.25">
      <c r="A772" s="1">
        <v>771</v>
      </c>
      <c r="B772" s="1" t="s">
        <v>3104</v>
      </c>
      <c r="C772" s="1" t="s">
        <v>3104</v>
      </c>
      <c r="D772" s="1" t="s">
        <v>3747</v>
      </c>
      <c r="E772" s="1" t="s">
        <v>193</v>
      </c>
      <c r="F772" s="1" t="str">
        <f>VLOOKUP(Table8[[#This Row],[نام کارشناس دفتر فنی]],Table1[],3,0)</f>
        <v>رئیس  آزمایشگاه</v>
      </c>
      <c r="G772" s="1" t="s">
        <v>1147</v>
      </c>
      <c r="H772" s="1" t="str">
        <f>VLOOKUP(Table8[[#This Row],[نام شخص کارشناس نظارت]],Table1[],3,0)</f>
        <v>کارشناس مکانیک نظارت (1)</v>
      </c>
      <c r="I772" s="1">
        <f>COUNTIF(Table2[کد سیستم],Table8[[#This Row],[کد سیستم]])</f>
        <v>1</v>
      </c>
    </row>
    <row r="773" spans="1:9" x14ac:dyDescent="0.25">
      <c r="A773" s="1">
        <v>772</v>
      </c>
      <c r="B773" s="1" t="s">
        <v>3106</v>
      </c>
      <c r="C773" s="1" t="s">
        <v>3106</v>
      </c>
      <c r="D773" s="1" t="s">
        <v>3747</v>
      </c>
      <c r="E773" s="1" t="s">
        <v>193</v>
      </c>
      <c r="F773" s="1" t="str">
        <f>VLOOKUP(Table8[[#This Row],[نام کارشناس دفتر فنی]],Table1[],3,0)</f>
        <v>رئیس  آزمایشگاه</v>
      </c>
      <c r="G773" s="1" t="s">
        <v>1147</v>
      </c>
      <c r="H773" s="1" t="str">
        <f>VLOOKUP(Table8[[#This Row],[نام شخص کارشناس نظارت]],Table1[],3,0)</f>
        <v>کارشناس مکانیک نظارت (1)</v>
      </c>
      <c r="I773" s="1">
        <f>COUNTIF(Table2[کد سیستم],Table8[[#This Row],[کد سیستم]])</f>
        <v>1</v>
      </c>
    </row>
    <row r="774" spans="1:9" x14ac:dyDescent="0.25">
      <c r="A774" s="1">
        <v>773</v>
      </c>
      <c r="B774" s="1" t="s">
        <v>3108</v>
      </c>
      <c r="C774" s="1" t="s">
        <v>3108</v>
      </c>
      <c r="D774" s="1" t="s">
        <v>3747</v>
      </c>
      <c r="E774" s="1" t="s">
        <v>193</v>
      </c>
      <c r="F774" s="1" t="str">
        <f>VLOOKUP(Table8[[#This Row],[نام کارشناس دفتر فنی]],Table1[],3,0)</f>
        <v>رئیس  آزمایشگاه</v>
      </c>
      <c r="G774" s="1" t="s">
        <v>1147</v>
      </c>
      <c r="H774" s="1" t="str">
        <f>VLOOKUP(Table8[[#This Row],[نام شخص کارشناس نظارت]],Table1[],3,0)</f>
        <v>کارشناس مکانیک نظارت (1)</v>
      </c>
      <c r="I774" s="1">
        <f>COUNTIF(Table2[کد سیستم],Table8[[#This Row],[کد سیستم]])</f>
        <v>1</v>
      </c>
    </row>
    <row r="775" spans="1:9" x14ac:dyDescent="0.25">
      <c r="A775" s="1">
        <v>774</v>
      </c>
      <c r="B775" s="1" t="s">
        <v>3110</v>
      </c>
      <c r="C775" s="1" t="s">
        <v>3110</v>
      </c>
      <c r="D775" s="1" t="s">
        <v>3747</v>
      </c>
      <c r="E775" s="1" t="s">
        <v>193</v>
      </c>
      <c r="F775" s="1" t="str">
        <f>VLOOKUP(Table8[[#This Row],[نام کارشناس دفتر فنی]],Table1[],3,0)</f>
        <v>رئیس  آزمایشگاه</v>
      </c>
      <c r="G775" s="1" t="s">
        <v>1147</v>
      </c>
      <c r="H775" s="1" t="str">
        <f>VLOOKUP(Table8[[#This Row],[نام شخص کارشناس نظارت]],Table1[],3,0)</f>
        <v>کارشناس مکانیک نظارت (1)</v>
      </c>
      <c r="I775" s="1">
        <f>COUNTIF(Table2[کد سیستم],Table8[[#This Row],[کد سیستم]])</f>
        <v>1</v>
      </c>
    </row>
    <row r="776" spans="1:9" x14ac:dyDescent="0.25">
      <c r="A776" s="1">
        <v>775</v>
      </c>
      <c r="B776" s="1" t="s">
        <v>3112</v>
      </c>
      <c r="C776" s="1" t="s">
        <v>3112</v>
      </c>
      <c r="D776" s="1" t="s">
        <v>3747</v>
      </c>
      <c r="E776" s="1" t="s">
        <v>193</v>
      </c>
      <c r="F776" s="1" t="str">
        <f>VLOOKUP(Table8[[#This Row],[نام کارشناس دفتر فنی]],Table1[],3,0)</f>
        <v>رئیس  آزمایشگاه</v>
      </c>
      <c r="G776" s="1" t="s">
        <v>1147</v>
      </c>
      <c r="H776" s="1" t="str">
        <f>VLOOKUP(Table8[[#This Row],[نام شخص کارشناس نظارت]],Table1[],3,0)</f>
        <v>کارشناس مکانیک نظارت (1)</v>
      </c>
      <c r="I776" s="1">
        <f>COUNTIF(Table2[کد سیستم],Table8[[#This Row],[کد سیستم]])</f>
        <v>1</v>
      </c>
    </row>
    <row r="777" spans="1:9" x14ac:dyDescent="0.25">
      <c r="A777" s="1">
        <v>776</v>
      </c>
      <c r="B777" s="1" t="s">
        <v>3114</v>
      </c>
      <c r="C777" s="1" t="s">
        <v>3114</v>
      </c>
      <c r="D777" s="1" t="s">
        <v>3747</v>
      </c>
      <c r="E777" s="1" t="s">
        <v>193</v>
      </c>
      <c r="F777" s="1" t="str">
        <f>VLOOKUP(Table8[[#This Row],[نام کارشناس دفتر فنی]],Table1[],3,0)</f>
        <v>رئیس  آزمایشگاه</v>
      </c>
      <c r="G777" s="1" t="s">
        <v>1147</v>
      </c>
      <c r="H777" s="1" t="str">
        <f>VLOOKUP(Table8[[#This Row],[نام شخص کارشناس نظارت]],Table1[],3,0)</f>
        <v>کارشناس مکانیک نظارت (1)</v>
      </c>
      <c r="I777" s="1">
        <f>COUNTIF(Table2[کد سیستم],Table8[[#This Row],[کد سیستم]])</f>
        <v>1</v>
      </c>
    </row>
    <row r="778" spans="1:9" x14ac:dyDescent="0.25">
      <c r="A778" s="1">
        <v>777</v>
      </c>
      <c r="B778" s="1" t="s">
        <v>3116</v>
      </c>
      <c r="C778" s="1" t="s">
        <v>3116</v>
      </c>
      <c r="D778" s="1" t="s">
        <v>3747</v>
      </c>
      <c r="E778" s="1" t="s">
        <v>193</v>
      </c>
      <c r="F778" s="1" t="str">
        <f>VLOOKUP(Table8[[#This Row],[نام کارشناس دفتر فنی]],Table1[],3,0)</f>
        <v>رئیس  آزمایشگاه</v>
      </c>
      <c r="G778" s="1" t="s">
        <v>1147</v>
      </c>
      <c r="H778" s="1" t="str">
        <f>VLOOKUP(Table8[[#This Row],[نام شخص کارشناس نظارت]],Table1[],3,0)</f>
        <v>کارشناس مکانیک نظارت (1)</v>
      </c>
      <c r="I778" s="1">
        <f>COUNTIF(Table2[کد سیستم],Table8[[#This Row],[کد سیستم]])</f>
        <v>1</v>
      </c>
    </row>
    <row r="779" spans="1:9" x14ac:dyDescent="0.25">
      <c r="A779" s="1">
        <v>778</v>
      </c>
      <c r="B779" s="1" t="s">
        <v>3118</v>
      </c>
      <c r="C779" s="1" t="s">
        <v>3118</v>
      </c>
      <c r="D779" s="1" t="s">
        <v>3747</v>
      </c>
      <c r="E779" s="1" t="s">
        <v>193</v>
      </c>
      <c r="F779" s="1" t="str">
        <f>VLOOKUP(Table8[[#This Row],[نام کارشناس دفتر فنی]],Table1[],3,0)</f>
        <v>رئیس  آزمایشگاه</v>
      </c>
      <c r="G779" s="1" t="s">
        <v>1147</v>
      </c>
      <c r="H779" s="1" t="str">
        <f>VLOOKUP(Table8[[#This Row],[نام شخص کارشناس نظارت]],Table1[],3,0)</f>
        <v>کارشناس مکانیک نظارت (1)</v>
      </c>
      <c r="I779" s="1">
        <f>COUNTIF(Table2[کد سیستم],Table8[[#This Row],[کد سیستم]])</f>
        <v>1</v>
      </c>
    </row>
    <row r="780" spans="1:9" x14ac:dyDescent="0.25">
      <c r="A780" s="1">
        <v>779</v>
      </c>
      <c r="B780" s="1" t="s">
        <v>3120</v>
      </c>
      <c r="C780" s="1" t="s">
        <v>3120</v>
      </c>
      <c r="D780" s="1" t="s">
        <v>3747</v>
      </c>
      <c r="E780" s="1" t="s">
        <v>193</v>
      </c>
      <c r="F780" s="1" t="str">
        <f>VLOOKUP(Table8[[#This Row],[نام کارشناس دفتر فنی]],Table1[],3,0)</f>
        <v>رئیس  آزمایشگاه</v>
      </c>
      <c r="G780" s="1" t="s">
        <v>1147</v>
      </c>
      <c r="H780" s="1" t="str">
        <f>VLOOKUP(Table8[[#This Row],[نام شخص کارشناس نظارت]],Table1[],3,0)</f>
        <v>کارشناس مکانیک نظارت (1)</v>
      </c>
      <c r="I780" s="1">
        <f>COUNTIF(Table2[کد سیستم],Table8[[#This Row],[کد سیستم]])</f>
        <v>1</v>
      </c>
    </row>
    <row r="781" spans="1:9" x14ac:dyDescent="0.25">
      <c r="A781" s="1">
        <v>780</v>
      </c>
      <c r="B781" s="1" t="s">
        <v>3122</v>
      </c>
      <c r="C781" s="1" t="s">
        <v>3122</v>
      </c>
      <c r="D781" s="1" t="s">
        <v>3747</v>
      </c>
      <c r="E781" s="1" t="s">
        <v>193</v>
      </c>
      <c r="F781" s="1" t="str">
        <f>VLOOKUP(Table8[[#This Row],[نام کارشناس دفتر فنی]],Table1[],3,0)</f>
        <v>رئیس  آزمایشگاه</v>
      </c>
      <c r="G781" s="1" t="s">
        <v>1147</v>
      </c>
      <c r="H781" s="1" t="str">
        <f>VLOOKUP(Table8[[#This Row],[نام شخص کارشناس نظارت]],Table1[],3,0)</f>
        <v>کارشناس مکانیک نظارت (1)</v>
      </c>
      <c r="I781" s="1">
        <f>COUNTIF(Table2[کد سیستم],Table8[[#This Row],[کد سیستم]])</f>
        <v>1</v>
      </c>
    </row>
    <row r="782" spans="1:9" x14ac:dyDescent="0.25">
      <c r="A782" s="1">
        <v>781</v>
      </c>
      <c r="B782" s="1" t="s">
        <v>3124</v>
      </c>
      <c r="C782" s="1" t="s">
        <v>3124</v>
      </c>
      <c r="D782" s="1" t="s">
        <v>3747</v>
      </c>
      <c r="E782" s="1" t="s">
        <v>193</v>
      </c>
      <c r="F782" s="1" t="str">
        <f>VLOOKUP(Table8[[#This Row],[نام کارشناس دفتر فنی]],Table1[],3,0)</f>
        <v>رئیس  آزمایشگاه</v>
      </c>
      <c r="G782" s="1" t="s">
        <v>1147</v>
      </c>
      <c r="H782" s="1" t="str">
        <f>VLOOKUP(Table8[[#This Row],[نام شخص کارشناس نظارت]],Table1[],3,0)</f>
        <v>کارشناس مکانیک نظارت (1)</v>
      </c>
      <c r="I782" s="1">
        <f>COUNTIF(Table2[کد سیستم],Table8[[#This Row],[کد سیستم]])</f>
        <v>1</v>
      </c>
    </row>
    <row r="783" spans="1:9" x14ac:dyDescent="0.25">
      <c r="A783" s="1">
        <v>782</v>
      </c>
      <c r="B783" s="1" t="s">
        <v>3126</v>
      </c>
      <c r="C783" s="1" t="s">
        <v>3126</v>
      </c>
      <c r="D783" s="1" t="s">
        <v>3747</v>
      </c>
      <c r="E783" s="1" t="s">
        <v>193</v>
      </c>
      <c r="F783" s="1" t="str">
        <f>VLOOKUP(Table8[[#This Row],[نام کارشناس دفتر فنی]],Table1[],3,0)</f>
        <v>رئیس  آزمایشگاه</v>
      </c>
      <c r="G783" s="1" t="s">
        <v>1147</v>
      </c>
      <c r="H783" s="1" t="str">
        <f>VLOOKUP(Table8[[#This Row],[نام شخص کارشناس نظارت]],Table1[],3,0)</f>
        <v>کارشناس مکانیک نظارت (1)</v>
      </c>
      <c r="I783" s="1">
        <f>COUNTIF(Table2[کد سیستم],Table8[[#This Row],[کد سیستم]])</f>
        <v>1</v>
      </c>
    </row>
    <row r="784" spans="1:9" x14ac:dyDescent="0.25">
      <c r="A784" s="1">
        <v>783</v>
      </c>
      <c r="B784" s="1" t="s">
        <v>3128</v>
      </c>
      <c r="C784" s="1" t="s">
        <v>3128</v>
      </c>
      <c r="D784" s="1" t="s">
        <v>3747</v>
      </c>
      <c r="E784" s="1" t="s">
        <v>193</v>
      </c>
      <c r="F784" s="1" t="str">
        <f>VLOOKUP(Table8[[#This Row],[نام کارشناس دفتر فنی]],Table1[],3,0)</f>
        <v>رئیس  آزمایشگاه</v>
      </c>
      <c r="G784" s="1" t="s">
        <v>1147</v>
      </c>
      <c r="H784" s="1" t="str">
        <f>VLOOKUP(Table8[[#This Row],[نام شخص کارشناس نظارت]],Table1[],3,0)</f>
        <v>کارشناس مکانیک نظارت (1)</v>
      </c>
      <c r="I784" s="1">
        <f>COUNTIF(Table2[کد سیستم],Table8[[#This Row],[کد سیستم]])</f>
        <v>1</v>
      </c>
    </row>
    <row r="785" spans="1:9" x14ac:dyDescent="0.25">
      <c r="A785" s="1">
        <v>784</v>
      </c>
      <c r="B785" s="1" t="s">
        <v>3130</v>
      </c>
      <c r="C785" s="1" t="s">
        <v>3130</v>
      </c>
      <c r="D785" s="1" t="s">
        <v>3747</v>
      </c>
      <c r="E785" s="1" t="s">
        <v>193</v>
      </c>
      <c r="F785" s="1" t="str">
        <f>VLOOKUP(Table8[[#This Row],[نام کارشناس دفتر فنی]],Table1[],3,0)</f>
        <v>رئیس  آزمایشگاه</v>
      </c>
      <c r="G785" s="1" t="s">
        <v>1147</v>
      </c>
      <c r="H785" s="1" t="str">
        <f>VLOOKUP(Table8[[#This Row],[نام شخص کارشناس نظارت]],Table1[],3,0)</f>
        <v>کارشناس مکانیک نظارت (1)</v>
      </c>
      <c r="I785" s="1">
        <f>COUNTIF(Table2[کد سیستم],Table8[[#This Row],[کد سیستم]])</f>
        <v>1</v>
      </c>
    </row>
    <row r="786" spans="1:9" x14ac:dyDescent="0.25">
      <c r="A786" s="1">
        <v>785</v>
      </c>
      <c r="B786" s="1" t="s">
        <v>3132</v>
      </c>
      <c r="C786" s="1" t="s">
        <v>3132</v>
      </c>
      <c r="D786" s="1" t="s">
        <v>3747</v>
      </c>
      <c r="E786" s="1" t="s">
        <v>193</v>
      </c>
      <c r="F786" s="1" t="str">
        <f>VLOOKUP(Table8[[#This Row],[نام کارشناس دفتر فنی]],Table1[],3,0)</f>
        <v>رئیس  آزمایشگاه</v>
      </c>
      <c r="G786" s="1" t="s">
        <v>1147</v>
      </c>
      <c r="H786" s="1" t="str">
        <f>VLOOKUP(Table8[[#This Row],[نام شخص کارشناس نظارت]],Table1[],3,0)</f>
        <v>کارشناس مکانیک نظارت (1)</v>
      </c>
      <c r="I786" s="1">
        <f>COUNTIF(Table2[کد سیستم],Table8[[#This Row],[کد سیستم]])</f>
        <v>1</v>
      </c>
    </row>
    <row r="787" spans="1:9" x14ac:dyDescent="0.25">
      <c r="A787" s="1">
        <v>786</v>
      </c>
      <c r="B787" s="1" t="s">
        <v>3134</v>
      </c>
      <c r="C787" s="1" t="s">
        <v>3134</v>
      </c>
      <c r="D787" s="1" t="s">
        <v>3747</v>
      </c>
      <c r="E787" s="1" t="s">
        <v>193</v>
      </c>
      <c r="F787" s="1" t="str">
        <f>VLOOKUP(Table8[[#This Row],[نام کارشناس دفتر فنی]],Table1[],3,0)</f>
        <v>رئیس  آزمایشگاه</v>
      </c>
      <c r="G787" s="1" t="s">
        <v>1147</v>
      </c>
      <c r="H787" s="1" t="str">
        <f>VLOOKUP(Table8[[#This Row],[نام شخص کارشناس نظارت]],Table1[],3,0)</f>
        <v>کارشناس مکانیک نظارت (1)</v>
      </c>
      <c r="I787" s="1">
        <f>COUNTIF(Table2[کد سیستم],Table8[[#This Row],[کد سیستم]])</f>
        <v>1</v>
      </c>
    </row>
    <row r="788" spans="1:9" x14ac:dyDescent="0.25">
      <c r="A788" s="1">
        <v>787</v>
      </c>
      <c r="B788" s="1" t="s">
        <v>3136</v>
      </c>
      <c r="C788" s="1" t="s">
        <v>3136</v>
      </c>
      <c r="D788" s="1" t="s">
        <v>3747</v>
      </c>
      <c r="E788" s="1" t="s">
        <v>193</v>
      </c>
      <c r="F788" s="1" t="str">
        <f>VLOOKUP(Table8[[#This Row],[نام کارشناس دفتر فنی]],Table1[],3,0)</f>
        <v>رئیس  آزمایشگاه</v>
      </c>
      <c r="G788" s="1" t="s">
        <v>1147</v>
      </c>
      <c r="H788" s="1" t="str">
        <f>VLOOKUP(Table8[[#This Row],[نام شخص کارشناس نظارت]],Table1[],3,0)</f>
        <v>کارشناس مکانیک نظارت (1)</v>
      </c>
      <c r="I788" s="1">
        <f>COUNTIF(Table2[کد سیستم],Table8[[#This Row],[کد سیستم]])</f>
        <v>1</v>
      </c>
    </row>
    <row r="789" spans="1:9" x14ac:dyDescent="0.25">
      <c r="A789" s="1">
        <v>788</v>
      </c>
      <c r="B789" s="1" t="s">
        <v>3138</v>
      </c>
      <c r="C789" s="1" t="s">
        <v>3138</v>
      </c>
      <c r="D789" s="1" t="s">
        <v>3747</v>
      </c>
      <c r="E789" s="1" t="s">
        <v>193</v>
      </c>
      <c r="F789" s="1" t="str">
        <f>VLOOKUP(Table8[[#This Row],[نام کارشناس دفتر فنی]],Table1[],3,0)</f>
        <v>رئیس  آزمایشگاه</v>
      </c>
      <c r="G789" s="1" t="s">
        <v>1147</v>
      </c>
      <c r="H789" s="1" t="str">
        <f>VLOOKUP(Table8[[#This Row],[نام شخص کارشناس نظارت]],Table1[],3,0)</f>
        <v>کارشناس مکانیک نظارت (1)</v>
      </c>
      <c r="I789" s="1">
        <f>COUNTIF(Table2[کد سیستم],Table8[[#This Row],[کد سیستم]])</f>
        <v>1</v>
      </c>
    </row>
    <row r="790" spans="1:9" x14ac:dyDescent="0.25">
      <c r="A790" s="1">
        <v>789</v>
      </c>
      <c r="B790" s="1" t="s">
        <v>3140</v>
      </c>
      <c r="C790" s="1" t="s">
        <v>3140</v>
      </c>
      <c r="D790" s="1" t="s">
        <v>3747</v>
      </c>
      <c r="E790" s="1" t="s">
        <v>193</v>
      </c>
      <c r="F790" s="1" t="str">
        <f>VLOOKUP(Table8[[#This Row],[نام کارشناس دفتر فنی]],Table1[],3,0)</f>
        <v>رئیس  آزمایشگاه</v>
      </c>
      <c r="G790" s="1" t="s">
        <v>1147</v>
      </c>
      <c r="H790" s="1" t="str">
        <f>VLOOKUP(Table8[[#This Row],[نام شخص کارشناس نظارت]],Table1[],3,0)</f>
        <v>کارشناس مکانیک نظارت (1)</v>
      </c>
      <c r="I790" s="1">
        <f>COUNTIF(Table2[کد سیستم],Table8[[#This Row],[کد سیستم]])</f>
        <v>1</v>
      </c>
    </row>
    <row r="791" spans="1:9" x14ac:dyDescent="0.25">
      <c r="A791" s="1">
        <v>790</v>
      </c>
      <c r="B791" s="1" t="s">
        <v>3142</v>
      </c>
      <c r="C791" s="1" t="s">
        <v>3142</v>
      </c>
      <c r="D791" s="1" t="s">
        <v>3747</v>
      </c>
      <c r="E791" s="1" t="s">
        <v>193</v>
      </c>
      <c r="F791" s="1" t="str">
        <f>VLOOKUP(Table8[[#This Row],[نام کارشناس دفتر فنی]],Table1[],3,0)</f>
        <v>رئیس  آزمایشگاه</v>
      </c>
      <c r="G791" s="1" t="s">
        <v>1147</v>
      </c>
      <c r="H791" s="1" t="str">
        <f>VLOOKUP(Table8[[#This Row],[نام شخص کارشناس نظارت]],Table1[],3,0)</f>
        <v>کارشناس مکانیک نظارت (1)</v>
      </c>
      <c r="I791" s="1">
        <f>COUNTIF(Table2[کد سیستم],Table8[[#This Row],[کد سیستم]])</f>
        <v>1</v>
      </c>
    </row>
    <row r="792" spans="1:9" x14ac:dyDescent="0.25">
      <c r="A792" s="1">
        <v>791</v>
      </c>
      <c r="B792" s="1" t="s">
        <v>3144</v>
      </c>
      <c r="C792" s="1" t="s">
        <v>3144</v>
      </c>
      <c r="D792" s="1" t="s">
        <v>3747</v>
      </c>
      <c r="E792" s="1" t="s">
        <v>193</v>
      </c>
      <c r="F792" s="1" t="str">
        <f>VLOOKUP(Table8[[#This Row],[نام کارشناس دفتر فنی]],Table1[],3,0)</f>
        <v>رئیس  آزمایشگاه</v>
      </c>
      <c r="G792" s="1" t="s">
        <v>1147</v>
      </c>
      <c r="H792" s="1" t="str">
        <f>VLOOKUP(Table8[[#This Row],[نام شخص کارشناس نظارت]],Table1[],3,0)</f>
        <v>کارشناس مکانیک نظارت (1)</v>
      </c>
      <c r="I792" s="1">
        <f>COUNTIF(Table2[کد سیستم],Table8[[#This Row],[کد سیستم]])</f>
        <v>1</v>
      </c>
    </row>
    <row r="793" spans="1:9" x14ac:dyDescent="0.25">
      <c r="A793" s="1">
        <v>792</v>
      </c>
      <c r="B793" s="1" t="s">
        <v>3146</v>
      </c>
      <c r="C793" s="1" t="s">
        <v>3146</v>
      </c>
      <c r="D793" s="1" t="s">
        <v>3747</v>
      </c>
      <c r="E793" s="1" t="s">
        <v>193</v>
      </c>
      <c r="F793" s="1" t="str">
        <f>VLOOKUP(Table8[[#This Row],[نام کارشناس دفتر فنی]],Table1[],3,0)</f>
        <v>رئیس  آزمایشگاه</v>
      </c>
      <c r="G793" s="1" t="s">
        <v>1147</v>
      </c>
      <c r="H793" s="1" t="str">
        <f>VLOOKUP(Table8[[#This Row],[نام شخص کارشناس نظارت]],Table1[],3,0)</f>
        <v>کارشناس مکانیک نظارت (1)</v>
      </c>
      <c r="I793" s="1">
        <f>COUNTIF(Table2[کد سیستم],Table8[[#This Row],[کد سیستم]])</f>
        <v>1</v>
      </c>
    </row>
    <row r="794" spans="1:9" x14ac:dyDescent="0.25">
      <c r="A794" s="1">
        <v>793</v>
      </c>
      <c r="B794" s="1" t="s">
        <v>3148</v>
      </c>
      <c r="C794" s="1" t="s">
        <v>3148</v>
      </c>
      <c r="D794" s="1" t="s">
        <v>3747</v>
      </c>
      <c r="E794" s="1" t="s">
        <v>193</v>
      </c>
      <c r="F794" s="1" t="str">
        <f>VLOOKUP(Table8[[#This Row],[نام کارشناس دفتر فنی]],Table1[],3,0)</f>
        <v>رئیس  آزمایشگاه</v>
      </c>
      <c r="G794" s="1" t="s">
        <v>1147</v>
      </c>
      <c r="H794" s="1" t="str">
        <f>VLOOKUP(Table8[[#This Row],[نام شخص کارشناس نظارت]],Table1[],3,0)</f>
        <v>کارشناس مکانیک نظارت (1)</v>
      </c>
      <c r="I794" s="1">
        <f>COUNTIF(Table2[کد سیستم],Table8[[#This Row],[کد سیستم]])</f>
        <v>1</v>
      </c>
    </row>
    <row r="795" spans="1:9" x14ac:dyDescent="0.25">
      <c r="A795" s="1">
        <v>794</v>
      </c>
      <c r="B795" s="1" t="s">
        <v>3150</v>
      </c>
      <c r="C795" s="1" t="s">
        <v>3150</v>
      </c>
      <c r="D795" s="1" t="s">
        <v>3747</v>
      </c>
      <c r="E795" s="1" t="s">
        <v>193</v>
      </c>
      <c r="F795" s="1" t="str">
        <f>VLOOKUP(Table8[[#This Row],[نام کارشناس دفتر فنی]],Table1[],3,0)</f>
        <v>رئیس  آزمایشگاه</v>
      </c>
      <c r="G795" s="1" t="s">
        <v>1147</v>
      </c>
      <c r="H795" s="1" t="str">
        <f>VLOOKUP(Table8[[#This Row],[نام شخص کارشناس نظارت]],Table1[],3,0)</f>
        <v>کارشناس مکانیک نظارت (1)</v>
      </c>
      <c r="I795" s="1">
        <f>COUNTIF(Table2[کد سیستم],Table8[[#This Row],[کد سیستم]])</f>
        <v>1</v>
      </c>
    </row>
    <row r="796" spans="1:9" x14ac:dyDescent="0.25">
      <c r="A796" s="1">
        <v>795</v>
      </c>
      <c r="B796" s="1" t="s">
        <v>3152</v>
      </c>
      <c r="C796" s="1" t="s">
        <v>3152</v>
      </c>
      <c r="D796" s="1" t="s">
        <v>3747</v>
      </c>
      <c r="E796" s="1" t="s">
        <v>193</v>
      </c>
      <c r="F796" s="1" t="str">
        <f>VLOOKUP(Table8[[#This Row],[نام کارشناس دفتر فنی]],Table1[],3,0)</f>
        <v>رئیس  آزمایشگاه</v>
      </c>
      <c r="G796" s="1" t="s">
        <v>1147</v>
      </c>
      <c r="H796" s="1" t="str">
        <f>VLOOKUP(Table8[[#This Row],[نام شخص کارشناس نظارت]],Table1[],3,0)</f>
        <v>کارشناس مکانیک نظارت (1)</v>
      </c>
      <c r="I796" s="1">
        <f>COUNTIF(Table2[کد سیستم],Table8[[#This Row],[کد سیستم]])</f>
        <v>1</v>
      </c>
    </row>
    <row r="797" spans="1:9" x14ac:dyDescent="0.25">
      <c r="A797" s="1">
        <v>796</v>
      </c>
      <c r="B797" s="1" t="s">
        <v>3154</v>
      </c>
      <c r="C797" s="1" t="s">
        <v>3154</v>
      </c>
      <c r="D797" s="1" t="s">
        <v>3747</v>
      </c>
      <c r="E797" s="1" t="s">
        <v>193</v>
      </c>
      <c r="F797" s="1" t="str">
        <f>VLOOKUP(Table8[[#This Row],[نام کارشناس دفتر فنی]],Table1[],3,0)</f>
        <v>رئیس  آزمایشگاه</v>
      </c>
      <c r="G797" s="1" t="s">
        <v>1147</v>
      </c>
      <c r="H797" s="1" t="str">
        <f>VLOOKUP(Table8[[#This Row],[نام شخص کارشناس نظارت]],Table1[],3,0)</f>
        <v>کارشناس مکانیک نظارت (1)</v>
      </c>
      <c r="I797" s="1">
        <f>COUNTIF(Table2[کد سیستم],Table8[[#This Row],[کد سیستم]])</f>
        <v>1</v>
      </c>
    </row>
    <row r="798" spans="1:9" x14ac:dyDescent="0.25">
      <c r="A798" s="1">
        <v>797</v>
      </c>
      <c r="B798" s="1" t="s">
        <v>3156</v>
      </c>
      <c r="C798" s="1" t="s">
        <v>3156</v>
      </c>
      <c r="D798" s="1" t="s">
        <v>3747</v>
      </c>
      <c r="E798" s="1" t="s">
        <v>193</v>
      </c>
      <c r="F798" s="1" t="str">
        <f>VLOOKUP(Table8[[#This Row],[نام کارشناس دفتر فنی]],Table1[],3,0)</f>
        <v>رئیس  آزمایشگاه</v>
      </c>
      <c r="G798" s="1" t="s">
        <v>1147</v>
      </c>
      <c r="H798" s="1" t="str">
        <f>VLOOKUP(Table8[[#This Row],[نام شخص کارشناس نظارت]],Table1[],3,0)</f>
        <v>کارشناس مکانیک نظارت (1)</v>
      </c>
      <c r="I798" s="1">
        <f>COUNTIF(Table2[کد سیستم],Table8[[#This Row],[کد سیستم]])</f>
        <v>1</v>
      </c>
    </row>
    <row r="799" spans="1:9" x14ac:dyDescent="0.25">
      <c r="A799" s="1">
        <v>798</v>
      </c>
      <c r="B799" s="1" t="s">
        <v>3158</v>
      </c>
      <c r="C799" s="1" t="s">
        <v>3158</v>
      </c>
      <c r="D799" s="1" t="s">
        <v>3747</v>
      </c>
      <c r="E799" s="1" t="s">
        <v>193</v>
      </c>
      <c r="F799" s="1" t="str">
        <f>VLOOKUP(Table8[[#This Row],[نام کارشناس دفتر فنی]],Table1[],3,0)</f>
        <v>رئیس  آزمایشگاه</v>
      </c>
      <c r="G799" s="1" t="s">
        <v>1147</v>
      </c>
      <c r="H799" s="1" t="str">
        <f>VLOOKUP(Table8[[#This Row],[نام شخص کارشناس نظارت]],Table1[],3,0)</f>
        <v>کارشناس مکانیک نظارت (1)</v>
      </c>
      <c r="I799" s="1">
        <f>COUNTIF(Table2[کد سیستم],Table8[[#This Row],[کد سیستم]])</f>
        <v>1</v>
      </c>
    </row>
    <row r="800" spans="1:9" x14ac:dyDescent="0.25">
      <c r="A800" s="1">
        <v>799</v>
      </c>
      <c r="B800" s="1" t="s">
        <v>3160</v>
      </c>
      <c r="C800" s="1" t="s">
        <v>3160</v>
      </c>
      <c r="D800" s="1" t="s">
        <v>3747</v>
      </c>
      <c r="E800" s="1" t="s">
        <v>193</v>
      </c>
      <c r="F800" s="1" t="str">
        <f>VLOOKUP(Table8[[#This Row],[نام کارشناس دفتر فنی]],Table1[],3,0)</f>
        <v>رئیس  آزمایشگاه</v>
      </c>
      <c r="G800" s="1" t="s">
        <v>1147</v>
      </c>
      <c r="H800" s="1" t="str">
        <f>VLOOKUP(Table8[[#This Row],[نام شخص کارشناس نظارت]],Table1[],3,0)</f>
        <v>کارشناس مکانیک نظارت (1)</v>
      </c>
      <c r="I800" s="1">
        <f>COUNTIF(Table2[کد سیستم],Table8[[#This Row],[کد سیستم]])</f>
        <v>1</v>
      </c>
    </row>
    <row r="801" spans="1:9" x14ac:dyDescent="0.25">
      <c r="A801" s="1">
        <v>800</v>
      </c>
      <c r="B801" s="1" t="s">
        <v>3162</v>
      </c>
      <c r="C801" s="1" t="s">
        <v>3162</v>
      </c>
      <c r="D801" s="1" t="s">
        <v>3747</v>
      </c>
      <c r="E801" s="1" t="s">
        <v>193</v>
      </c>
      <c r="F801" s="1" t="str">
        <f>VLOOKUP(Table8[[#This Row],[نام کارشناس دفتر فنی]],Table1[],3,0)</f>
        <v>رئیس  آزمایشگاه</v>
      </c>
      <c r="G801" s="1" t="s">
        <v>1147</v>
      </c>
      <c r="H801" s="1" t="str">
        <f>VLOOKUP(Table8[[#This Row],[نام شخص کارشناس نظارت]],Table1[],3,0)</f>
        <v>کارشناس مکانیک نظارت (1)</v>
      </c>
      <c r="I801" s="1">
        <f>COUNTIF(Table2[کد سیستم],Table8[[#This Row],[کد سیستم]])</f>
        <v>1</v>
      </c>
    </row>
    <row r="802" spans="1:9" x14ac:dyDescent="0.25">
      <c r="A802" s="1">
        <v>801</v>
      </c>
      <c r="B802" s="1" t="s">
        <v>3164</v>
      </c>
      <c r="C802" s="1" t="s">
        <v>3164</v>
      </c>
      <c r="D802" s="1" t="s">
        <v>3747</v>
      </c>
      <c r="E802" s="1" t="s">
        <v>193</v>
      </c>
      <c r="F802" s="1" t="str">
        <f>VLOOKUP(Table8[[#This Row],[نام کارشناس دفتر فنی]],Table1[],3,0)</f>
        <v>رئیس  آزمایشگاه</v>
      </c>
      <c r="G802" s="1" t="s">
        <v>1147</v>
      </c>
      <c r="H802" s="1" t="str">
        <f>VLOOKUP(Table8[[#This Row],[نام شخص کارشناس نظارت]],Table1[],3,0)</f>
        <v>کارشناس مکانیک نظارت (1)</v>
      </c>
      <c r="I802" s="1">
        <f>COUNTIF(Table2[کد سیستم],Table8[[#This Row],[کد سیستم]])</f>
        <v>1</v>
      </c>
    </row>
    <row r="803" spans="1:9" x14ac:dyDescent="0.25">
      <c r="A803" s="1">
        <v>802</v>
      </c>
      <c r="B803" s="1" t="s">
        <v>3166</v>
      </c>
      <c r="C803" s="1" t="s">
        <v>3166</v>
      </c>
      <c r="D803" s="1" t="s">
        <v>3747</v>
      </c>
      <c r="E803" s="1" t="s">
        <v>193</v>
      </c>
      <c r="F803" s="1" t="str">
        <f>VLOOKUP(Table8[[#This Row],[نام کارشناس دفتر فنی]],Table1[],3,0)</f>
        <v>رئیس  آزمایشگاه</v>
      </c>
      <c r="G803" s="1" t="s">
        <v>1147</v>
      </c>
      <c r="H803" s="1" t="str">
        <f>VLOOKUP(Table8[[#This Row],[نام شخص کارشناس نظارت]],Table1[],3,0)</f>
        <v>کارشناس مکانیک نظارت (1)</v>
      </c>
      <c r="I803" s="1">
        <f>COUNTIF(Table2[کد سیستم],Table8[[#This Row],[کد سیستم]])</f>
        <v>1</v>
      </c>
    </row>
    <row r="804" spans="1:9" x14ac:dyDescent="0.25">
      <c r="A804" s="1">
        <v>803</v>
      </c>
      <c r="B804" s="1" t="s">
        <v>3168</v>
      </c>
      <c r="C804" s="1" t="s">
        <v>3168</v>
      </c>
      <c r="D804" s="1" t="s">
        <v>3747</v>
      </c>
      <c r="E804" s="1" t="s">
        <v>193</v>
      </c>
      <c r="F804" s="1" t="str">
        <f>VLOOKUP(Table8[[#This Row],[نام کارشناس دفتر فنی]],Table1[],3,0)</f>
        <v>رئیس  آزمایشگاه</v>
      </c>
      <c r="G804" s="1" t="s">
        <v>1147</v>
      </c>
      <c r="H804" s="1" t="str">
        <f>VLOOKUP(Table8[[#This Row],[نام شخص کارشناس نظارت]],Table1[],3,0)</f>
        <v>کارشناس مکانیک نظارت (1)</v>
      </c>
      <c r="I804" s="1">
        <f>COUNTIF(Table2[کد سیستم],Table8[[#This Row],[کد سیستم]])</f>
        <v>1</v>
      </c>
    </row>
    <row r="805" spans="1:9" x14ac:dyDescent="0.25">
      <c r="A805" s="1">
        <v>804</v>
      </c>
      <c r="B805" s="1" t="s">
        <v>3170</v>
      </c>
      <c r="C805" s="1" t="s">
        <v>3170</v>
      </c>
      <c r="D805" s="1" t="s">
        <v>3747</v>
      </c>
      <c r="E805" s="1" t="s">
        <v>193</v>
      </c>
      <c r="F805" s="1" t="str">
        <f>VLOOKUP(Table8[[#This Row],[نام کارشناس دفتر فنی]],Table1[],3,0)</f>
        <v>رئیس  آزمایشگاه</v>
      </c>
      <c r="G805" s="1" t="s">
        <v>1147</v>
      </c>
      <c r="H805" s="1" t="str">
        <f>VLOOKUP(Table8[[#This Row],[نام شخص کارشناس نظارت]],Table1[],3,0)</f>
        <v>کارشناس مکانیک نظارت (1)</v>
      </c>
      <c r="I805" s="1">
        <f>COUNTIF(Table2[کد سیستم],Table8[[#This Row],[کد سیستم]])</f>
        <v>1</v>
      </c>
    </row>
    <row r="806" spans="1:9" x14ac:dyDescent="0.25">
      <c r="A806" s="1">
        <v>805</v>
      </c>
      <c r="B806" s="1" t="s">
        <v>3172</v>
      </c>
      <c r="C806" s="1" t="s">
        <v>3172</v>
      </c>
      <c r="D806" s="1" t="s">
        <v>3747</v>
      </c>
      <c r="E806" s="1" t="s">
        <v>193</v>
      </c>
      <c r="F806" s="1" t="str">
        <f>VLOOKUP(Table8[[#This Row],[نام کارشناس دفتر فنی]],Table1[],3,0)</f>
        <v>رئیس  آزمایشگاه</v>
      </c>
      <c r="G806" s="1" t="s">
        <v>1147</v>
      </c>
      <c r="H806" s="1" t="str">
        <f>VLOOKUP(Table8[[#This Row],[نام شخص کارشناس نظارت]],Table1[],3,0)</f>
        <v>کارشناس مکانیک نظارت (1)</v>
      </c>
      <c r="I806" s="1">
        <f>COUNTIF(Table2[کد سیستم],Table8[[#This Row],[کد سیستم]])</f>
        <v>1</v>
      </c>
    </row>
    <row r="807" spans="1:9" x14ac:dyDescent="0.25">
      <c r="A807" s="1">
        <v>806</v>
      </c>
      <c r="B807" s="1" t="s">
        <v>3174</v>
      </c>
      <c r="C807" s="1" t="s">
        <v>3174</v>
      </c>
      <c r="D807" s="1" t="s">
        <v>3747</v>
      </c>
      <c r="E807" s="1" t="s">
        <v>193</v>
      </c>
      <c r="F807" s="1" t="str">
        <f>VLOOKUP(Table8[[#This Row],[نام کارشناس دفتر فنی]],Table1[],3,0)</f>
        <v>رئیس  آزمایشگاه</v>
      </c>
      <c r="G807" s="1" t="s">
        <v>1147</v>
      </c>
      <c r="H807" s="1" t="str">
        <f>VLOOKUP(Table8[[#This Row],[نام شخص کارشناس نظارت]],Table1[],3,0)</f>
        <v>کارشناس مکانیک نظارت (1)</v>
      </c>
      <c r="I807" s="1">
        <f>COUNTIF(Table2[کد سیستم],Table8[[#This Row],[کد سیستم]])</f>
        <v>1</v>
      </c>
    </row>
    <row r="808" spans="1:9" x14ac:dyDescent="0.25">
      <c r="A808" s="1">
        <v>807</v>
      </c>
      <c r="B808" s="1" t="s">
        <v>3176</v>
      </c>
      <c r="C808" s="1" t="s">
        <v>3176</v>
      </c>
      <c r="D808" s="1" t="s">
        <v>3747</v>
      </c>
      <c r="E808" s="1" t="s">
        <v>193</v>
      </c>
      <c r="F808" s="1" t="str">
        <f>VLOOKUP(Table8[[#This Row],[نام کارشناس دفتر فنی]],Table1[],3,0)</f>
        <v>رئیس  آزمایشگاه</v>
      </c>
      <c r="G808" s="1" t="s">
        <v>1147</v>
      </c>
      <c r="H808" s="1" t="str">
        <f>VLOOKUP(Table8[[#This Row],[نام شخص کارشناس نظارت]],Table1[],3,0)</f>
        <v>کارشناس مکانیک نظارت (1)</v>
      </c>
      <c r="I808" s="1">
        <f>COUNTIF(Table2[کد سیستم],Table8[[#This Row],[کد سیستم]])</f>
        <v>1</v>
      </c>
    </row>
    <row r="809" spans="1:9" x14ac:dyDescent="0.25">
      <c r="A809" s="1">
        <v>808</v>
      </c>
      <c r="B809" s="1" t="s">
        <v>3178</v>
      </c>
      <c r="C809" s="1" t="s">
        <v>3178</v>
      </c>
      <c r="D809" s="1" t="s">
        <v>3747</v>
      </c>
      <c r="E809" s="1" t="s">
        <v>193</v>
      </c>
      <c r="F809" s="1" t="str">
        <f>VLOOKUP(Table8[[#This Row],[نام کارشناس دفتر فنی]],Table1[],3,0)</f>
        <v>رئیس  آزمایشگاه</v>
      </c>
      <c r="G809" s="1" t="s">
        <v>1147</v>
      </c>
      <c r="H809" s="1" t="str">
        <f>VLOOKUP(Table8[[#This Row],[نام شخص کارشناس نظارت]],Table1[],3,0)</f>
        <v>کارشناس مکانیک نظارت (1)</v>
      </c>
      <c r="I809" s="1">
        <f>COUNTIF(Table2[کد سیستم],Table8[[#This Row],[کد سیستم]])</f>
        <v>1</v>
      </c>
    </row>
    <row r="810" spans="1:9" x14ac:dyDescent="0.25">
      <c r="A810" s="1">
        <v>809</v>
      </c>
      <c r="B810" s="1" t="s">
        <v>3180</v>
      </c>
      <c r="C810" s="1" t="s">
        <v>3180</v>
      </c>
      <c r="D810" s="1" t="s">
        <v>3747</v>
      </c>
      <c r="E810" s="1" t="s">
        <v>193</v>
      </c>
      <c r="F810" s="1" t="str">
        <f>VLOOKUP(Table8[[#This Row],[نام کارشناس دفتر فنی]],Table1[],3,0)</f>
        <v>رئیس  آزمایشگاه</v>
      </c>
      <c r="G810" s="1" t="s">
        <v>1147</v>
      </c>
      <c r="H810" s="1" t="str">
        <f>VLOOKUP(Table8[[#This Row],[نام شخص کارشناس نظارت]],Table1[],3,0)</f>
        <v>کارشناس مکانیک نظارت (1)</v>
      </c>
      <c r="I810" s="1">
        <f>COUNTIF(Table2[کد سیستم],Table8[[#This Row],[کد سیستم]])</f>
        <v>1</v>
      </c>
    </row>
    <row r="811" spans="1:9" x14ac:dyDescent="0.25">
      <c r="A811" s="1">
        <v>810</v>
      </c>
      <c r="B811" s="1" t="s">
        <v>3182</v>
      </c>
      <c r="C811" s="1" t="s">
        <v>3182</v>
      </c>
      <c r="D811" s="1" t="s">
        <v>3747</v>
      </c>
      <c r="E811" s="1" t="s">
        <v>193</v>
      </c>
      <c r="F811" s="1" t="str">
        <f>VLOOKUP(Table8[[#This Row],[نام کارشناس دفتر فنی]],Table1[],3,0)</f>
        <v>رئیس  آزمایشگاه</v>
      </c>
      <c r="G811" s="1" t="s">
        <v>1147</v>
      </c>
      <c r="H811" s="1" t="str">
        <f>VLOOKUP(Table8[[#This Row],[نام شخص کارشناس نظارت]],Table1[],3,0)</f>
        <v>کارشناس مکانیک نظارت (1)</v>
      </c>
      <c r="I811" s="1">
        <f>COUNTIF(Table2[کد سیستم],Table8[[#This Row],[کد سیستم]])</f>
        <v>1</v>
      </c>
    </row>
    <row r="812" spans="1:9" x14ac:dyDescent="0.25">
      <c r="A812" s="1">
        <v>811</v>
      </c>
      <c r="B812" s="1" t="s">
        <v>3184</v>
      </c>
      <c r="C812" s="1" t="s">
        <v>3184</v>
      </c>
      <c r="D812" s="1" t="s">
        <v>3747</v>
      </c>
      <c r="E812" s="1" t="s">
        <v>193</v>
      </c>
      <c r="F812" s="1" t="str">
        <f>VLOOKUP(Table8[[#This Row],[نام کارشناس دفتر فنی]],Table1[],3,0)</f>
        <v>رئیس  آزمایشگاه</v>
      </c>
      <c r="G812" s="1" t="s">
        <v>1147</v>
      </c>
      <c r="H812" s="1" t="str">
        <f>VLOOKUP(Table8[[#This Row],[نام شخص کارشناس نظارت]],Table1[],3,0)</f>
        <v>کارشناس مکانیک نظارت (1)</v>
      </c>
      <c r="I812" s="1">
        <f>COUNTIF(Table2[کد سیستم],Table8[[#This Row],[کد سیستم]])</f>
        <v>1</v>
      </c>
    </row>
    <row r="813" spans="1:9" x14ac:dyDescent="0.25">
      <c r="A813" s="1">
        <v>812</v>
      </c>
      <c r="B813" s="1" t="s">
        <v>3186</v>
      </c>
      <c r="C813" s="1" t="s">
        <v>3186</v>
      </c>
      <c r="D813" s="1" t="s">
        <v>3747</v>
      </c>
      <c r="E813" s="1" t="s">
        <v>193</v>
      </c>
      <c r="F813" s="1" t="str">
        <f>VLOOKUP(Table8[[#This Row],[نام کارشناس دفتر فنی]],Table1[],3,0)</f>
        <v>رئیس  آزمایشگاه</v>
      </c>
      <c r="G813" s="1" t="s">
        <v>1147</v>
      </c>
      <c r="H813" s="1" t="str">
        <f>VLOOKUP(Table8[[#This Row],[نام شخص کارشناس نظارت]],Table1[],3,0)</f>
        <v>کارشناس مکانیک نظارت (1)</v>
      </c>
      <c r="I813" s="1">
        <f>COUNTIF(Table2[کد سیستم],Table8[[#This Row],[کد سیستم]])</f>
        <v>1</v>
      </c>
    </row>
    <row r="814" spans="1:9" x14ac:dyDescent="0.25">
      <c r="A814" s="1">
        <v>813</v>
      </c>
      <c r="B814" s="1" t="s">
        <v>3188</v>
      </c>
      <c r="C814" s="1" t="s">
        <v>3188</v>
      </c>
      <c r="D814" s="1" t="s">
        <v>3747</v>
      </c>
      <c r="E814" s="1" t="s">
        <v>193</v>
      </c>
      <c r="F814" s="1" t="str">
        <f>VLOOKUP(Table8[[#This Row],[نام کارشناس دفتر فنی]],Table1[],3,0)</f>
        <v>رئیس  آزمایشگاه</v>
      </c>
      <c r="G814" s="1" t="s">
        <v>1147</v>
      </c>
      <c r="H814" s="1" t="str">
        <f>VLOOKUP(Table8[[#This Row],[نام شخص کارشناس نظارت]],Table1[],3,0)</f>
        <v>کارشناس مکانیک نظارت (1)</v>
      </c>
      <c r="I814" s="1">
        <f>COUNTIF(Table2[کد سیستم],Table8[[#This Row],[کد سیستم]])</f>
        <v>1</v>
      </c>
    </row>
    <row r="815" spans="1:9" x14ac:dyDescent="0.25">
      <c r="A815" s="1">
        <v>814</v>
      </c>
      <c r="B815" s="1" t="s">
        <v>3190</v>
      </c>
      <c r="C815" s="1" t="s">
        <v>3190</v>
      </c>
      <c r="D815" s="1" t="s">
        <v>3747</v>
      </c>
      <c r="E815" s="1" t="s">
        <v>193</v>
      </c>
      <c r="F815" s="1" t="str">
        <f>VLOOKUP(Table8[[#This Row],[نام کارشناس دفتر فنی]],Table1[],3,0)</f>
        <v>رئیس  آزمایشگاه</v>
      </c>
      <c r="G815" s="1" t="s">
        <v>1147</v>
      </c>
      <c r="H815" s="1" t="str">
        <f>VLOOKUP(Table8[[#This Row],[نام شخص کارشناس نظارت]],Table1[],3,0)</f>
        <v>کارشناس مکانیک نظارت (1)</v>
      </c>
      <c r="I815" s="1">
        <f>COUNTIF(Table2[کد سیستم],Table8[[#This Row],[کد سیستم]])</f>
        <v>1</v>
      </c>
    </row>
    <row r="816" spans="1:9" x14ac:dyDescent="0.25">
      <c r="A816" s="1">
        <v>815</v>
      </c>
      <c r="B816" s="1" t="s">
        <v>3192</v>
      </c>
      <c r="C816" s="1" t="s">
        <v>3192</v>
      </c>
      <c r="D816" s="1" t="s">
        <v>3747</v>
      </c>
      <c r="E816" s="1" t="s">
        <v>193</v>
      </c>
      <c r="F816" s="1" t="str">
        <f>VLOOKUP(Table8[[#This Row],[نام کارشناس دفتر فنی]],Table1[],3,0)</f>
        <v>رئیس  آزمایشگاه</v>
      </c>
      <c r="G816" s="1" t="s">
        <v>1147</v>
      </c>
      <c r="H816" s="1" t="str">
        <f>VLOOKUP(Table8[[#This Row],[نام شخص کارشناس نظارت]],Table1[],3,0)</f>
        <v>کارشناس مکانیک نظارت (1)</v>
      </c>
      <c r="I816" s="1">
        <f>COUNTIF(Table2[کد سیستم],Table8[[#This Row],[کد سیستم]])</f>
        <v>1</v>
      </c>
    </row>
    <row r="817" spans="1:9" x14ac:dyDescent="0.25">
      <c r="A817" s="1">
        <v>816</v>
      </c>
      <c r="B817" s="1" t="s">
        <v>3194</v>
      </c>
      <c r="C817" s="1" t="s">
        <v>3194</v>
      </c>
      <c r="D817" s="1" t="s">
        <v>3747</v>
      </c>
      <c r="E817" s="1" t="s">
        <v>193</v>
      </c>
      <c r="F817" s="1" t="str">
        <f>VLOOKUP(Table8[[#This Row],[نام کارشناس دفتر فنی]],Table1[],3,0)</f>
        <v>رئیس  آزمایشگاه</v>
      </c>
      <c r="G817" s="1" t="s">
        <v>1147</v>
      </c>
      <c r="H817" s="1" t="str">
        <f>VLOOKUP(Table8[[#This Row],[نام شخص کارشناس نظارت]],Table1[],3,0)</f>
        <v>کارشناس مکانیک نظارت (1)</v>
      </c>
      <c r="I817" s="1">
        <f>COUNTIF(Table2[کد سیستم],Table8[[#This Row],[کد سیستم]])</f>
        <v>1</v>
      </c>
    </row>
    <row r="818" spans="1:9" x14ac:dyDescent="0.25">
      <c r="A818" s="1">
        <v>817</v>
      </c>
      <c r="B818" s="1" t="s">
        <v>3196</v>
      </c>
      <c r="C818" s="1" t="s">
        <v>3196</v>
      </c>
      <c r="D818" s="1" t="s">
        <v>3747</v>
      </c>
      <c r="E818" s="1" t="s">
        <v>193</v>
      </c>
      <c r="F818" s="1" t="str">
        <f>VLOOKUP(Table8[[#This Row],[نام کارشناس دفتر فنی]],Table1[],3,0)</f>
        <v>رئیس  آزمایشگاه</v>
      </c>
      <c r="G818" s="1" t="s">
        <v>1147</v>
      </c>
      <c r="H818" s="1" t="str">
        <f>VLOOKUP(Table8[[#This Row],[نام شخص کارشناس نظارت]],Table1[],3,0)</f>
        <v>کارشناس مکانیک نظارت (1)</v>
      </c>
      <c r="I818" s="1">
        <f>COUNTIF(Table2[کد سیستم],Table8[[#This Row],[کد سیستم]])</f>
        <v>1</v>
      </c>
    </row>
    <row r="819" spans="1:9" x14ac:dyDescent="0.25">
      <c r="A819" s="1">
        <v>818</v>
      </c>
      <c r="B819" s="1" t="s">
        <v>3198</v>
      </c>
      <c r="C819" s="1" t="s">
        <v>3198</v>
      </c>
      <c r="D819" s="1" t="s">
        <v>3747</v>
      </c>
      <c r="E819" s="1" t="s">
        <v>193</v>
      </c>
      <c r="F819" s="1" t="str">
        <f>VLOOKUP(Table8[[#This Row],[نام کارشناس دفتر فنی]],Table1[],3,0)</f>
        <v>رئیس  آزمایشگاه</v>
      </c>
      <c r="G819" s="1" t="s">
        <v>1147</v>
      </c>
      <c r="H819" s="1" t="str">
        <f>VLOOKUP(Table8[[#This Row],[نام شخص کارشناس نظارت]],Table1[],3,0)</f>
        <v>کارشناس مکانیک نظارت (1)</v>
      </c>
      <c r="I819" s="1">
        <f>COUNTIF(Table2[کد سیستم],Table8[[#This Row],[کد سیستم]])</f>
        <v>1</v>
      </c>
    </row>
    <row r="820" spans="1:9" x14ac:dyDescent="0.25">
      <c r="A820" s="1">
        <v>819</v>
      </c>
      <c r="B820" s="1" t="s">
        <v>3200</v>
      </c>
      <c r="C820" s="1" t="s">
        <v>3200</v>
      </c>
      <c r="D820" s="1" t="s">
        <v>3747</v>
      </c>
      <c r="E820" s="1" t="s">
        <v>193</v>
      </c>
      <c r="F820" s="1" t="str">
        <f>VLOOKUP(Table8[[#This Row],[نام کارشناس دفتر فنی]],Table1[],3,0)</f>
        <v>رئیس  آزمایشگاه</v>
      </c>
      <c r="G820" s="1" t="s">
        <v>1147</v>
      </c>
      <c r="H820" s="1" t="str">
        <f>VLOOKUP(Table8[[#This Row],[نام شخص کارشناس نظارت]],Table1[],3,0)</f>
        <v>کارشناس مکانیک نظارت (1)</v>
      </c>
      <c r="I820" s="1">
        <f>COUNTIF(Table2[کد سیستم],Table8[[#This Row],[کد سیستم]])</f>
        <v>1</v>
      </c>
    </row>
    <row r="821" spans="1:9" x14ac:dyDescent="0.25">
      <c r="A821" s="1">
        <v>820</v>
      </c>
      <c r="B821" s="1" t="s">
        <v>3202</v>
      </c>
      <c r="C821" s="1" t="s">
        <v>3202</v>
      </c>
      <c r="D821" s="1" t="s">
        <v>3747</v>
      </c>
      <c r="E821" s="1" t="s">
        <v>193</v>
      </c>
      <c r="F821" s="1" t="str">
        <f>VLOOKUP(Table8[[#This Row],[نام کارشناس دفتر فنی]],Table1[],3,0)</f>
        <v>رئیس  آزمایشگاه</v>
      </c>
      <c r="G821" s="1" t="s">
        <v>1147</v>
      </c>
      <c r="H821" s="1" t="str">
        <f>VLOOKUP(Table8[[#This Row],[نام شخص کارشناس نظارت]],Table1[],3,0)</f>
        <v>کارشناس مکانیک نظارت (1)</v>
      </c>
      <c r="I821" s="1">
        <f>COUNTIF(Table2[کد سیستم],Table8[[#This Row],[کد سیستم]])</f>
        <v>1</v>
      </c>
    </row>
    <row r="822" spans="1:9" x14ac:dyDescent="0.25">
      <c r="A822" s="1">
        <v>821</v>
      </c>
      <c r="B822" s="1" t="s">
        <v>3204</v>
      </c>
      <c r="C822" s="1" t="s">
        <v>3204</v>
      </c>
      <c r="D822" s="1" t="s">
        <v>3747</v>
      </c>
      <c r="E822" s="1" t="s">
        <v>193</v>
      </c>
      <c r="F822" s="1" t="str">
        <f>VLOOKUP(Table8[[#This Row],[نام کارشناس دفتر فنی]],Table1[],3,0)</f>
        <v>رئیس  آزمایشگاه</v>
      </c>
      <c r="G822" s="1" t="s">
        <v>1147</v>
      </c>
      <c r="H822" s="1" t="str">
        <f>VLOOKUP(Table8[[#This Row],[نام شخص کارشناس نظارت]],Table1[],3,0)</f>
        <v>کارشناس مکانیک نظارت (1)</v>
      </c>
      <c r="I822" s="1">
        <f>COUNTIF(Table2[کد سیستم],Table8[[#This Row],[کد سیستم]])</f>
        <v>1</v>
      </c>
    </row>
    <row r="823" spans="1:9" x14ac:dyDescent="0.25">
      <c r="A823" s="1">
        <v>822</v>
      </c>
      <c r="B823" s="1" t="s">
        <v>3206</v>
      </c>
      <c r="C823" s="1" t="s">
        <v>3206</v>
      </c>
      <c r="D823" s="1" t="s">
        <v>3747</v>
      </c>
      <c r="E823" s="1" t="s">
        <v>193</v>
      </c>
      <c r="F823" s="1" t="str">
        <f>VLOOKUP(Table8[[#This Row],[نام کارشناس دفتر فنی]],Table1[],3,0)</f>
        <v>رئیس  آزمایشگاه</v>
      </c>
      <c r="G823" s="1" t="s">
        <v>1147</v>
      </c>
      <c r="H823" s="1" t="str">
        <f>VLOOKUP(Table8[[#This Row],[نام شخص کارشناس نظارت]],Table1[],3,0)</f>
        <v>کارشناس مکانیک نظارت (1)</v>
      </c>
      <c r="I823" s="1">
        <f>COUNTIF(Table2[کد سیستم],Table8[[#This Row],[کد سیستم]])</f>
        <v>1</v>
      </c>
    </row>
    <row r="824" spans="1:9" x14ac:dyDescent="0.25">
      <c r="A824" s="1">
        <v>823</v>
      </c>
      <c r="B824" s="1" t="s">
        <v>3208</v>
      </c>
      <c r="C824" s="1" t="s">
        <v>3208</v>
      </c>
      <c r="D824" s="1" t="s">
        <v>3747</v>
      </c>
      <c r="E824" s="1" t="s">
        <v>193</v>
      </c>
      <c r="F824" s="1" t="str">
        <f>VLOOKUP(Table8[[#This Row],[نام کارشناس دفتر فنی]],Table1[],3,0)</f>
        <v>رئیس  آزمایشگاه</v>
      </c>
      <c r="G824" s="1" t="s">
        <v>1147</v>
      </c>
      <c r="H824" s="1" t="str">
        <f>VLOOKUP(Table8[[#This Row],[نام شخص کارشناس نظارت]],Table1[],3,0)</f>
        <v>کارشناس مکانیک نظارت (1)</v>
      </c>
      <c r="I824" s="1">
        <f>COUNTIF(Table2[کد سیستم],Table8[[#This Row],[کد سیستم]])</f>
        <v>1</v>
      </c>
    </row>
    <row r="825" spans="1:9" x14ac:dyDescent="0.25">
      <c r="A825" s="1">
        <v>824</v>
      </c>
      <c r="B825" s="1" t="s">
        <v>3210</v>
      </c>
      <c r="C825" s="1" t="s">
        <v>3210</v>
      </c>
      <c r="D825" s="1" t="s">
        <v>3747</v>
      </c>
      <c r="E825" s="1" t="s">
        <v>193</v>
      </c>
      <c r="F825" s="1" t="str">
        <f>VLOOKUP(Table8[[#This Row],[نام کارشناس دفتر فنی]],Table1[],3,0)</f>
        <v>رئیس  آزمایشگاه</v>
      </c>
      <c r="G825" s="1" t="s">
        <v>1147</v>
      </c>
      <c r="H825" s="1" t="str">
        <f>VLOOKUP(Table8[[#This Row],[نام شخص کارشناس نظارت]],Table1[],3,0)</f>
        <v>کارشناس مکانیک نظارت (1)</v>
      </c>
      <c r="I825" s="1">
        <f>COUNTIF(Table2[کد سیستم],Table8[[#This Row],[کد سیستم]])</f>
        <v>1</v>
      </c>
    </row>
    <row r="826" spans="1:9" x14ac:dyDescent="0.25">
      <c r="A826" s="1">
        <v>825</v>
      </c>
      <c r="B826" s="1" t="s">
        <v>3212</v>
      </c>
      <c r="C826" s="1" t="s">
        <v>3212</v>
      </c>
      <c r="D826" s="1" t="s">
        <v>3747</v>
      </c>
      <c r="E826" s="1" t="s">
        <v>193</v>
      </c>
      <c r="F826" s="1" t="str">
        <f>VLOOKUP(Table8[[#This Row],[نام کارشناس دفتر فنی]],Table1[],3,0)</f>
        <v>رئیس  آزمایشگاه</v>
      </c>
      <c r="G826" s="1" t="s">
        <v>1147</v>
      </c>
      <c r="H826" s="1" t="str">
        <f>VLOOKUP(Table8[[#This Row],[نام شخص کارشناس نظارت]],Table1[],3,0)</f>
        <v>کارشناس مکانیک نظارت (1)</v>
      </c>
      <c r="I826" s="1">
        <f>COUNTIF(Table2[کد سیستم],Table8[[#This Row],[کد سیستم]])</f>
        <v>1</v>
      </c>
    </row>
    <row r="827" spans="1:9" x14ac:dyDescent="0.25">
      <c r="A827" s="1">
        <v>826</v>
      </c>
      <c r="B827" s="1" t="s">
        <v>3214</v>
      </c>
      <c r="C827" s="1" t="s">
        <v>3214</v>
      </c>
      <c r="D827" s="1" t="s">
        <v>3747</v>
      </c>
      <c r="E827" s="1" t="s">
        <v>193</v>
      </c>
      <c r="F827" s="1" t="str">
        <f>VLOOKUP(Table8[[#This Row],[نام کارشناس دفتر فنی]],Table1[],3,0)</f>
        <v>رئیس  آزمایشگاه</v>
      </c>
      <c r="G827" s="1" t="s">
        <v>1147</v>
      </c>
      <c r="H827" s="1" t="str">
        <f>VLOOKUP(Table8[[#This Row],[نام شخص کارشناس نظارت]],Table1[],3,0)</f>
        <v>کارشناس مکانیک نظارت (1)</v>
      </c>
      <c r="I827" s="1">
        <f>COUNTIF(Table2[کد سیستم],Table8[[#This Row],[کد سیستم]])</f>
        <v>1</v>
      </c>
    </row>
    <row r="828" spans="1:9" x14ac:dyDescent="0.25">
      <c r="A828" s="1">
        <v>827</v>
      </c>
      <c r="B828" s="1" t="s">
        <v>3216</v>
      </c>
      <c r="C828" s="1" t="s">
        <v>3216</v>
      </c>
      <c r="D828" s="1" t="s">
        <v>3747</v>
      </c>
      <c r="E828" s="1" t="s">
        <v>193</v>
      </c>
      <c r="F828" s="1" t="str">
        <f>VLOOKUP(Table8[[#This Row],[نام کارشناس دفتر فنی]],Table1[],3,0)</f>
        <v>رئیس  آزمایشگاه</v>
      </c>
      <c r="G828" s="1" t="s">
        <v>1147</v>
      </c>
      <c r="H828" s="1" t="str">
        <f>VLOOKUP(Table8[[#This Row],[نام شخص کارشناس نظارت]],Table1[],3,0)</f>
        <v>کارشناس مکانیک نظارت (1)</v>
      </c>
      <c r="I828" s="1">
        <f>COUNTIF(Table2[کد سیستم],Table8[[#This Row],[کد سیستم]])</f>
        <v>1</v>
      </c>
    </row>
    <row r="829" spans="1:9" x14ac:dyDescent="0.25">
      <c r="A829" s="1">
        <v>828</v>
      </c>
      <c r="B829" s="1" t="s">
        <v>3218</v>
      </c>
      <c r="C829" s="1" t="s">
        <v>3218</v>
      </c>
      <c r="D829" s="1" t="s">
        <v>3747</v>
      </c>
      <c r="E829" s="1" t="s">
        <v>193</v>
      </c>
      <c r="F829" s="1" t="str">
        <f>VLOOKUP(Table8[[#This Row],[نام کارشناس دفتر فنی]],Table1[],3,0)</f>
        <v>رئیس  آزمایشگاه</v>
      </c>
      <c r="G829" s="1" t="s">
        <v>1147</v>
      </c>
      <c r="H829" s="1" t="str">
        <f>VLOOKUP(Table8[[#This Row],[نام شخص کارشناس نظارت]],Table1[],3,0)</f>
        <v>کارشناس مکانیک نظارت (1)</v>
      </c>
      <c r="I829" s="1">
        <f>COUNTIF(Table2[کد سیستم],Table8[[#This Row],[کد سیستم]])</f>
        <v>1</v>
      </c>
    </row>
    <row r="830" spans="1:9" x14ac:dyDescent="0.25">
      <c r="A830" s="1">
        <v>829</v>
      </c>
      <c r="B830" s="1" t="s">
        <v>3220</v>
      </c>
      <c r="C830" s="1" t="s">
        <v>3220</v>
      </c>
      <c r="D830" s="1" t="s">
        <v>3747</v>
      </c>
      <c r="E830" s="1" t="s">
        <v>193</v>
      </c>
      <c r="F830" s="1" t="str">
        <f>VLOOKUP(Table8[[#This Row],[نام کارشناس دفتر فنی]],Table1[],3,0)</f>
        <v>رئیس  آزمایشگاه</v>
      </c>
      <c r="G830" s="1" t="s">
        <v>1147</v>
      </c>
      <c r="H830" s="1" t="str">
        <f>VLOOKUP(Table8[[#This Row],[نام شخص کارشناس نظارت]],Table1[],3,0)</f>
        <v>کارشناس مکانیک نظارت (1)</v>
      </c>
      <c r="I830" s="1">
        <f>COUNTIF(Table2[کد سیستم],Table8[[#This Row],[کد سیستم]])</f>
        <v>1</v>
      </c>
    </row>
    <row r="831" spans="1:9" x14ac:dyDescent="0.25">
      <c r="A831" s="1">
        <v>830</v>
      </c>
      <c r="B831" s="1" t="s">
        <v>3222</v>
      </c>
      <c r="C831" s="1" t="s">
        <v>3222</v>
      </c>
      <c r="D831" s="1" t="s">
        <v>3747</v>
      </c>
      <c r="E831" s="1" t="s">
        <v>193</v>
      </c>
      <c r="F831" s="1" t="str">
        <f>VLOOKUP(Table8[[#This Row],[نام کارشناس دفتر فنی]],Table1[],3,0)</f>
        <v>رئیس  آزمایشگاه</v>
      </c>
      <c r="G831" s="1" t="s">
        <v>1147</v>
      </c>
      <c r="H831" s="1" t="str">
        <f>VLOOKUP(Table8[[#This Row],[نام شخص کارشناس نظارت]],Table1[],3,0)</f>
        <v>کارشناس مکانیک نظارت (1)</v>
      </c>
      <c r="I831" s="1">
        <f>COUNTIF(Table2[کد سیستم],Table8[[#This Row],[کد سیستم]])</f>
        <v>1</v>
      </c>
    </row>
    <row r="832" spans="1:9" x14ac:dyDescent="0.25">
      <c r="A832" s="1">
        <v>831</v>
      </c>
      <c r="B832" s="1" t="s">
        <v>3224</v>
      </c>
      <c r="C832" s="1" t="s">
        <v>3224</v>
      </c>
      <c r="D832" s="1" t="s">
        <v>3747</v>
      </c>
      <c r="E832" s="1" t="s">
        <v>193</v>
      </c>
      <c r="F832" s="1" t="str">
        <f>VLOOKUP(Table8[[#This Row],[نام کارشناس دفتر فنی]],Table1[],3,0)</f>
        <v>رئیس  آزمایشگاه</v>
      </c>
      <c r="G832" s="1" t="s">
        <v>1147</v>
      </c>
      <c r="H832" s="1" t="str">
        <f>VLOOKUP(Table8[[#This Row],[نام شخص کارشناس نظارت]],Table1[],3,0)</f>
        <v>کارشناس مکانیک نظارت (1)</v>
      </c>
      <c r="I832" s="1">
        <f>COUNTIF(Table2[کد سیستم],Table8[[#This Row],[کد سیستم]])</f>
        <v>1</v>
      </c>
    </row>
    <row r="833" spans="1:9" x14ac:dyDescent="0.25">
      <c r="A833" s="1">
        <v>832</v>
      </c>
      <c r="B833" s="1" t="s">
        <v>3226</v>
      </c>
      <c r="C833" s="1" t="s">
        <v>3226</v>
      </c>
      <c r="D833" s="1" t="s">
        <v>3747</v>
      </c>
      <c r="E833" s="1" t="s">
        <v>193</v>
      </c>
      <c r="F833" s="1" t="str">
        <f>VLOOKUP(Table8[[#This Row],[نام کارشناس دفتر فنی]],Table1[],3,0)</f>
        <v>رئیس  آزمایشگاه</v>
      </c>
      <c r="G833" s="1" t="s">
        <v>1147</v>
      </c>
      <c r="H833" s="1" t="str">
        <f>VLOOKUP(Table8[[#This Row],[نام شخص کارشناس نظارت]],Table1[],3,0)</f>
        <v>کارشناس مکانیک نظارت (1)</v>
      </c>
      <c r="I833" s="1">
        <f>COUNTIF(Table2[کد سیستم],Table8[[#This Row],[کد سیستم]])</f>
        <v>1</v>
      </c>
    </row>
    <row r="834" spans="1:9" x14ac:dyDescent="0.25">
      <c r="A834" s="1">
        <v>833</v>
      </c>
      <c r="B834" s="1" t="s">
        <v>3228</v>
      </c>
      <c r="C834" s="1" t="s">
        <v>3228</v>
      </c>
      <c r="D834" s="1" t="s">
        <v>3747</v>
      </c>
      <c r="E834" s="1" t="s">
        <v>193</v>
      </c>
      <c r="F834" s="1" t="str">
        <f>VLOOKUP(Table8[[#This Row],[نام کارشناس دفتر فنی]],Table1[],3,0)</f>
        <v>رئیس  آزمایشگاه</v>
      </c>
      <c r="G834" s="1" t="s">
        <v>1147</v>
      </c>
      <c r="H834" s="1" t="str">
        <f>VLOOKUP(Table8[[#This Row],[نام شخص کارشناس نظارت]],Table1[],3,0)</f>
        <v>کارشناس مکانیک نظارت (1)</v>
      </c>
      <c r="I834" s="1">
        <f>COUNTIF(Table2[کد سیستم],Table8[[#This Row],[کد سیستم]])</f>
        <v>1</v>
      </c>
    </row>
    <row r="835" spans="1:9" x14ac:dyDescent="0.25">
      <c r="A835" s="1">
        <v>834</v>
      </c>
      <c r="B835" s="1" t="s">
        <v>3230</v>
      </c>
      <c r="C835" s="1" t="s">
        <v>3230</v>
      </c>
      <c r="D835" s="1" t="s">
        <v>3747</v>
      </c>
      <c r="E835" s="1" t="s">
        <v>193</v>
      </c>
      <c r="F835" s="1" t="str">
        <f>VLOOKUP(Table8[[#This Row],[نام کارشناس دفتر فنی]],Table1[],3,0)</f>
        <v>رئیس  آزمایشگاه</v>
      </c>
      <c r="G835" s="1" t="s">
        <v>1147</v>
      </c>
      <c r="H835" s="1" t="str">
        <f>VLOOKUP(Table8[[#This Row],[نام شخص کارشناس نظارت]],Table1[],3,0)</f>
        <v>کارشناس مکانیک نظارت (1)</v>
      </c>
      <c r="I835" s="1">
        <f>COUNTIF(Table2[کد سیستم],Table8[[#This Row],[کد سیستم]])</f>
        <v>1</v>
      </c>
    </row>
    <row r="836" spans="1:9" x14ac:dyDescent="0.25">
      <c r="A836" s="1">
        <v>835</v>
      </c>
      <c r="B836" s="1" t="s">
        <v>3232</v>
      </c>
      <c r="C836" s="1" t="s">
        <v>3232</v>
      </c>
      <c r="D836" s="1" t="s">
        <v>3747</v>
      </c>
      <c r="E836" s="1" t="s">
        <v>193</v>
      </c>
      <c r="F836" s="1" t="str">
        <f>VLOOKUP(Table8[[#This Row],[نام کارشناس دفتر فنی]],Table1[],3,0)</f>
        <v>رئیس  آزمایشگاه</v>
      </c>
      <c r="G836" s="1" t="s">
        <v>1147</v>
      </c>
      <c r="H836" s="1" t="str">
        <f>VLOOKUP(Table8[[#This Row],[نام شخص کارشناس نظارت]],Table1[],3,0)</f>
        <v>کارشناس مکانیک نظارت (1)</v>
      </c>
      <c r="I836" s="1">
        <f>COUNTIF(Table2[کد سیستم],Table8[[#This Row],[کد سیستم]])</f>
        <v>1</v>
      </c>
    </row>
    <row r="837" spans="1:9" x14ac:dyDescent="0.25">
      <c r="A837" s="1">
        <v>836</v>
      </c>
      <c r="B837" s="1" t="s">
        <v>3234</v>
      </c>
      <c r="C837" s="1" t="s">
        <v>3234</v>
      </c>
      <c r="D837" s="1" t="s">
        <v>3747</v>
      </c>
      <c r="E837" s="1" t="s">
        <v>193</v>
      </c>
      <c r="F837" s="1" t="str">
        <f>VLOOKUP(Table8[[#This Row],[نام کارشناس دفتر فنی]],Table1[],3,0)</f>
        <v>رئیس  آزمایشگاه</v>
      </c>
      <c r="G837" s="1" t="s">
        <v>1147</v>
      </c>
      <c r="H837" s="1" t="str">
        <f>VLOOKUP(Table8[[#This Row],[نام شخص کارشناس نظارت]],Table1[],3,0)</f>
        <v>کارشناس مکانیک نظارت (1)</v>
      </c>
      <c r="I837" s="1">
        <f>COUNTIF(Table2[کد سیستم],Table8[[#This Row],[کد سیستم]])</f>
        <v>1</v>
      </c>
    </row>
    <row r="838" spans="1:9" x14ac:dyDescent="0.25">
      <c r="A838" s="1">
        <v>837</v>
      </c>
      <c r="B838" s="1" t="s">
        <v>3236</v>
      </c>
      <c r="C838" s="1" t="s">
        <v>3236</v>
      </c>
      <c r="D838" s="1" t="s">
        <v>3747</v>
      </c>
      <c r="E838" s="1" t="s">
        <v>193</v>
      </c>
      <c r="F838" s="1" t="str">
        <f>VLOOKUP(Table8[[#This Row],[نام کارشناس دفتر فنی]],Table1[],3,0)</f>
        <v>رئیس  آزمایشگاه</v>
      </c>
      <c r="G838" s="1" t="s">
        <v>1147</v>
      </c>
      <c r="H838" s="1" t="str">
        <f>VLOOKUP(Table8[[#This Row],[نام شخص کارشناس نظارت]],Table1[],3,0)</f>
        <v>کارشناس مکانیک نظارت (1)</v>
      </c>
      <c r="I838" s="1">
        <f>COUNTIF(Table2[کد سیستم],Table8[[#This Row],[کد سیستم]])</f>
        <v>1</v>
      </c>
    </row>
    <row r="839" spans="1:9" x14ac:dyDescent="0.25">
      <c r="A839" s="1">
        <v>838</v>
      </c>
      <c r="B839" s="1" t="s">
        <v>3238</v>
      </c>
      <c r="C839" s="1" t="s">
        <v>3239</v>
      </c>
      <c r="D839" s="1" t="s">
        <v>3747</v>
      </c>
      <c r="E839" s="1" t="s">
        <v>193</v>
      </c>
      <c r="F839" s="1" t="str">
        <f>VLOOKUP(Table8[[#This Row],[نام کارشناس دفتر فنی]],Table1[],3,0)</f>
        <v>رئیس  آزمایشگاه</v>
      </c>
      <c r="G839" s="1" t="s">
        <v>1147</v>
      </c>
      <c r="H839" s="1" t="str">
        <f>VLOOKUP(Table8[[#This Row],[نام شخص کارشناس نظارت]],Table1[],3,0)</f>
        <v>کارشناس مکانیک نظارت (1)</v>
      </c>
      <c r="I839" s="1">
        <f>COUNTIF(Table2[کد سیستم],Table8[[#This Row],[کد سیستم]])</f>
        <v>1</v>
      </c>
    </row>
    <row r="840" spans="1:9" x14ac:dyDescent="0.25">
      <c r="A840" s="1">
        <v>839</v>
      </c>
      <c r="B840" s="1" t="s">
        <v>3241</v>
      </c>
      <c r="C840" s="1" t="s">
        <v>3242</v>
      </c>
      <c r="D840" s="1" t="s">
        <v>3747</v>
      </c>
      <c r="E840" s="1" t="s">
        <v>193</v>
      </c>
      <c r="F840" s="1" t="str">
        <f>VLOOKUP(Table8[[#This Row],[نام کارشناس دفتر فنی]],Table1[],3,0)</f>
        <v>رئیس  آزمایشگاه</v>
      </c>
      <c r="G840" s="1" t="s">
        <v>1147</v>
      </c>
      <c r="H840" s="1" t="str">
        <f>VLOOKUP(Table8[[#This Row],[نام شخص کارشناس نظارت]],Table1[],3,0)</f>
        <v>کارشناس مکانیک نظارت (1)</v>
      </c>
      <c r="I840" s="1">
        <f>COUNTIF(Table2[کد سیستم],Table8[[#This Row],[کد سیستم]])</f>
        <v>1</v>
      </c>
    </row>
    <row r="841" spans="1:9" x14ac:dyDescent="0.25">
      <c r="A841" s="1">
        <v>840</v>
      </c>
      <c r="B841" s="1" t="s">
        <v>3244</v>
      </c>
      <c r="C841" s="1" t="s">
        <v>3245</v>
      </c>
      <c r="D841" s="1" t="s">
        <v>3747</v>
      </c>
      <c r="E841" s="1" t="s">
        <v>193</v>
      </c>
      <c r="F841" s="1" t="str">
        <f>VLOOKUP(Table8[[#This Row],[نام کارشناس دفتر فنی]],Table1[],3,0)</f>
        <v>رئیس  آزمایشگاه</v>
      </c>
      <c r="G841" s="1" t="s">
        <v>1147</v>
      </c>
      <c r="H841" s="1" t="str">
        <f>VLOOKUP(Table8[[#This Row],[نام شخص کارشناس نظارت]],Table1[],3,0)</f>
        <v>کارشناس مکانیک نظارت (1)</v>
      </c>
      <c r="I841" s="1">
        <f>COUNTIF(Table2[کد سیستم],Table8[[#This Row],[کد سیستم]])</f>
        <v>1</v>
      </c>
    </row>
    <row r="842" spans="1:9" x14ac:dyDescent="0.25">
      <c r="A842" s="1">
        <v>841</v>
      </c>
      <c r="B842" s="1" t="s">
        <v>3247</v>
      </c>
      <c r="C842" s="1" t="s">
        <v>3247</v>
      </c>
      <c r="D842" s="1" t="s">
        <v>3747</v>
      </c>
      <c r="E842" s="1" t="s">
        <v>193</v>
      </c>
      <c r="F842" s="1" t="str">
        <f>VLOOKUP(Table8[[#This Row],[نام کارشناس دفتر فنی]],Table1[],3,0)</f>
        <v>رئیس  آزمایشگاه</v>
      </c>
      <c r="G842" s="1" t="s">
        <v>1147</v>
      </c>
      <c r="H842" s="1" t="str">
        <f>VLOOKUP(Table8[[#This Row],[نام شخص کارشناس نظارت]],Table1[],3,0)</f>
        <v>کارشناس مکانیک نظارت (1)</v>
      </c>
      <c r="I842" s="1">
        <f>COUNTIF(Table2[کد سیستم],Table8[[#This Row],[کد سیستم]])</f>
        <v>1</v>
      </c>
    </row>
    <row r="843" spans="1:9" x14ac:dyDescent="0.25">
      <c r="A843" s="1">
        <v>842</v>
      </c>
      <c r="B843" s="1" t="s">
        <v>3249</v>
      </c>
      <c r="C843" s="1" t="s">
        <v>3249</v>
      </c>
      <c r="D843" s="1" t="s">
        <v>3747</v>
      </c>
      <c r="E843" s="1" t="s">
        <v>193</v>
      </c>
      <c r="F843" s="1" t="str">
        <f>VLOOKUP(Table8[[#This Row],[نام کارشناس دفتر فنی]],Table1[],3,0)</f>
        <v>رئیس  آزمایشگاه</v>
      </c>
      <c r="G843" s="1" t="s">
        <v>1147</v>
      </c>
      <c r="H843" s="1" t="str">
        <f>VLOOKUP(Table8[[#This Row],[نام شخص کارشناس نظارت]],Table1[],3,0)</f>
        <v>کارشناس مکانیک نظارت (1)</v>
      </c>
      <c r="I843" s="1">
        <f>COUNTIF(Table2[کد سیستم],Table8[[#This Row],[کد سیستم]])</f>
        <v>1</v>
      </c>
    </row>
    <row r="844" spans="1:9" x14ac:dyDescent="0.25">
      <c r="A844" s="1">
        <v>843</v>
      </c>
      <c r="B844" s="1" t="s">
        <v>3251</v>
      </c>
      <c r="C844" s="1" t="s">
        <v>3251</v>
      </c>
      <c r="D844" s="1" t="s">
        <v>3747</v>
      </c>
      <c r="E844" s="1" t="s">
        <v>193</v>
      </c>
      <c r="F844" s="1" t="str">
        <f>VLOOKUP(Table8[[#This Row],[نام کارشناس دفتر فنی]],Table1[],3,0)</f>
        <v>رئیس  آزمایشگاه</v>
      </c>
      <c r="G844" s="1" t="s">
        <v>1147</v>
      </c>
      <c r="H844" s="1" t="str">
        <f>VLOOKUP(Table8[[#This Row],[نام شخص کارشناس نظارت]],Table1[],3,0)</f>
        <v>کارشناس مکانیک نظارت (1)</v>
      </c>
      <c r="I844" s="1">
        <f>COUNTIF(Table2[کد سیستم],Table8[[#This Row],[کد سیستم]])</f>
        <v>1</v>
      </c>
    </row>
    <row r="845" spans="1:9" x14ac:dyDescent="0.25">
      <c r="A845" s="1">
        <v>844</v>
      </c>
      <c r="B845" s="1" t="s">
        <v>3253</v>
      </c>
      <c r="C845" s="1" t="s">
        <v>3253</v>
      </c>
      <c r="D845" s="1" t="s">
        <v>3747</v>
      </c>
      <c r="E845" s="1" t="s">
        <v>193</v>
      </c>
      <c r="F845" s="1" t="str">
        <f>VLOOKUP(Table8[[#This Row],[نام کارشناس دفتر فنی]],Table1[],3,0)</f>
        <v>رئیس  آزمایشگاه</v>
      </c>
      <c r="G845" s="1" t="s">
        <v>1147</v>
      </c>
      <c r="H845" s="1" t="str">
        <f>VLOOKUP(Table8[[#This Row],[نام شخص کارشناس نظارت]],Table1[],3,0)</f>
        <v>کارشناس مکانیک نظارت (1)</v>
      </c>
      <c r="I845" s="1">
        <f>COUNTIF(Table2[کد سیستم],Table8[[#This Row],[کد سیستم]])</f>
        <v>1</v>
      </c>
    </row>
    <row r="846" spans="1:9" x14ac:dyDescent="0.25">
      <c r="A846" s="1">
        <v>845</v>
      </c>
      <c r="B846" s="1" t="s">
        <v>3255</v>
      </c>
      <c r="C846" s="1" t="s">
        <v>3255</v>
      </c>
      <c r="D846" s="1" t="s">
        <v>3747</v>
      </c>
      <c r="E846" s="1" t="s">
        <v>193</v>
      </c>
      <c r="F846" s="1" t="str">
        <f>VLOOKUP(Table8[[#This Row],[نام کارشناس دفتر فنی]],Table1[],3,0)</f>
        <v>رئیس  آزمایشگاه</v>
      </c>
      <c r="G846" s="1" t="s">
        <v>1147</v>
      </c>
      <c r="H846" s="1" t="str">
        <f>VLOOKUP(Table8[[#This Row],[نام شخص کارشناس نظارت]],Table1[],3,0)</f>
        <v>کارشناس مکانیک نظارت (1)</v>
      </c>
      <c r="I846" s="1">
        <f>COUNTIF(Table2[کد سیستم],Table8[[#This Row],[کد سیستم]])</f>
        <v>1</v>
      </c>
    </row>
    <row r="847" spans="1:9" x14ac:dyDescent="0.25">
      <c r="A847" s="1">
        <v>846</v>
      </c>
      <c r="B847" s="1" t="s">
        <v>3257</v>
      </c>
      <c r="C847" s="1" t="s">
        <v>3257</v>
      </c>
      <c r="D847" s="1" t="s">
        <v>3747</v>
      </c>
      <c r="E847" s="1" t="s">
        <v>193</v>
      </c>
      <c r="F847" s="1" t="str">
        <f>VLOOKUP(Table8[[#This Row],[نام کارشناس دفتر فنی]],Table1[],3,0)</f>
        <v>رئیس  آزمایشگاه</v>
      </c>
      <c r="G847" s="1" t="s">
        <v>1147</v>
      </c>
      <c r="H847" s="1" t="str">
        <f>VLOOKUP(Table8[[#This Row],[نام شخص کارشناس نظارت]],Table1[],3,0)</f>
        <v>کارشناس مکانیک نظارت (1)</v>
      </c>
      <c r="I847" s="1">
        <f>COUNTIF(Table2[کد سیستم],Table8[[#This Row],[کد سیستم]])</f>
        <v>1</v>
      </c>
    </row>
    <row r="848" spans="1:9" x14ac:dyDescent="0.25">
      <c r="A848" s="1">
        <v>847</v>
      </c>
      <c r="B848" s="1" t="s">
        <v>3259</v>
      </c>
      <c r="C848" s="1" t="s">
        <v>3260</v>
      </c>
      <c r="D848" s="1" t="s">
        <v>3747</v>
      </c>
      <c r="E848" s="1" t="s">
        <v>193</v>
      </c>
      <c r="F848" s="1" t="str">
        <f>VLOOKUP(Table8[[#This Row],[نام کارشناس دفتر فنی]],Table1[],3,0)</f>
        <v>رئیس  آزمایشگاه</v>
      </c>
      <c r="G848" s="1" t="s">
        <v>1147</v>
      </c>
      <c r="H848" s="1" t="str">
        <f>VLOOKUP(Table8[[#This Row],[نام شخص کارشناس نظارت]],Table1[],3,0)</f>
        <v>کارشناس مکانیک نظارت (1)</v>
      </c>
      <c r="I848" s="1">
        <f>COUNTIF(Table2[کد سیستم],Table8[[#This Row],[کد سیستم]])</f>
        <v>1</v>
      </c>
    </row>
    <row r="849" spans="1:9" x14ac:dyDescent="0.25">
      <c r="A849" s="1">
        <v>848</v>
      </c>
      <c r="B849" s="1" t="s">
        <v>3262</v>
      </c>
      <c r="C849" s="1" t="s">
        <v>3263</v>
      </c>
      <c r="D849" s="1" t="s">
        <v>3747</v>
      </c>
      <c r="E849" s="1" t="s">
        <v>193</v>
      </c>
      <c r="F849" s="1" t="str">
        <f>VLOOKUP(Table8[[#This Row],[نام کارشناس دفتر فنی]],Table1[],3,0)</f>
        <v>رئیس  آزمایشگاه</v>
      </c>
      <c r="G849" s="1" t="s">
        <v>1147</v>
      </c>
      <c r="H849" s="1" t="str">
        <f>VLOOKUP(Table8[[#This Row],[نام شخص کارشناس نظارت]],Table1[],3,0)</f>
        <v>کارشناس مکانیک نظارت (1)</v>
      </c>
      <c r="I849" s="1">
        <f>COUNTIF(Table2[کد سیستم],Table8[[#This Row],[کد سیستم]])</f>
        <v>1</v>
      </c>
    </row>
    <row r="850" spans="1:9" x14ac:dyDescent="0.25">
      <c r="A850" s="1">
        <v>849</v>
      </c>
      <c r="B850" s="1" t="s">
        <v>3265</v>
      </c>
      <c r="C850" s="1" t="s">
        <v>3265</v>
      </c>
      <c r="D850" s="1" t="s">
        <v>3747</v>
      </c>
      <c r="E850" s="1" t="s">
        <v>193</v>
      </c>
      <c r="F850" s="1" t="str">
        <f>VLOOKUP(Table8[[#This Row],[نام کارشناس دفتر فنی]],Table1[],3,0)</f>
        <v>رئیس  آزمایشگاه</v>
      </c>
      <c r="G850" s="1" t="s">
        <v>1147</v>
      </c>
      <c r="H850" s="1" t="str">
        <f>VLOOKUP(Table8[[#This Row],[نام شخص کارشناس نظارت]],Table1[],3,0)</f>
        <v>کارشناس مکانیک نظارت (1)</v>
      </c>
      <c r="I850" s="1">
        <f>COUNTIF(Table2[کد سیستم],Table8[[#This Row],[کد سیستم]])</f>
        <v>1</v>
      </c>
    </row>
    <row r="851" spans="1:9" x14ac:dyDescent="0.25">
      <c r="A851" s="1">
        <v>850</v>
      </c>
      <c r="B851" s="1" t="s">
        <v>3267</v>
      </c>
      <c r="C851" s="1" t="s">
        <v>3267</v>
      </c>
      <c r="D851" s="1" t="s">
        <v>3747</v>
      </c>
      <c r="E851" s="1" t="s">
        <v>193</v>
      </c>
      <c r="F851" s="1" t="str">
        <f>VLOOKUP(Table8[[#This Row],[نام کارشناس دفتر فنی]],Table1[],3,0)</f>
        <v>رئیس  آزمایشگاه</v>
      </c>
      <c r="G851" s="1" t="s">
        <v>1147</v>
      </c>
      <c r="H851" s="1" t="str">
        <f>VLOOKUP(Table8[[#This Row],[نام شخص کارشناس نظارت]],Table1[],3,0)</f>
        <v>کارشناس مکانیک نظارت (1)</v>
      </c>
      <c r="I851" s="1">
        <f>COUNTIF(Table2[کد سیستم],Table8[[#This Row],[کد سیستم]])</f>
        <v>1</v>
      </c>
    </row>
    <row r="852" spans="1:9" x14ac:dyDescent="0.25">
      <c r="A852" s="1">
        <v>851</v>
      </c>
      <c r="B852" s="1" t="s">
        <v>3269</v>
      </c>
      <c r="C852" s="1" t="s">
        <v>3269</v>
      </c>
      <c r="D852" s="1" t="s">
        <v>3747</v>
      </c>
      <c r="E852" s="1" t="s">
        <v>193</v>
      </c>
      <c r="F852" s="1" t="str">
        <f>VLOOKUP(Table8[[#This Row],[نام کارشناس دفتر فنی]],Table1[],3,0)</f>
        <v>رئیس  آزمایشگاه</v>
      </c>
      <c r="G852" s="1" t="s">
        <v>1147</v>
      </c>
      <c r="H852" s="1" t="str">
        <f>VLOOKUP(Table8[[#This Row],[نام شخص کارشناس نظارت]],Table1[],3,0)</f>
        <v>کارشناس مکانیک نظارت (1)</v>
      </c>
      <c r="I852" s="1">
        <f>COUNTIF(Table2[کد سیستم],Table8[[#This Row],[کد سیستم]])</f>
        <v>1</v>
      </c>
    </row>
    <row r="853" spans="1:9" x14ac:dyDescent="0.25">
      <c r="A853" s="1">
        <v>852</v>
      </c>
      <c r="B853" s="1" t="s">
        <v>3271</v>
      </c>
      <c r="C853" s="1" t="s">
        <v>3271</v>
      </c>
      <c r="D853" s="1" t="s">
        <v>3747</v>
      </c>
      <c r="E853" s="1" t="s">
        <v>193</v>
      </c>
      <c r="F853" s="1" t="str">
        <f>VLOOKUP(Table8[[#This Row],[نام کارشناس دفتر فنی]],Table1[],3,0)</f>
        <v>رئیس  آزمایشگاه</v>
      </c>
      <c r="G853" s="1" t="s">
        <v>1147</v>
      </c>
      <c r="H853" s="1" t="str">
        <f>VLOOKUP(Table8[[#This Row],[نام شخص کارشناس نظارت]],Table1[],3,0)</f>
        <v>کارشناس مکانیک نظارت (1)</v>
      </c>
      <c r="I853" s="1">
        <f>COUNTIF(Table2[کد سیستم],Table8[[#This Row],[کد سیستم]])</f>
        <v>1</v>
      </c>
    </row>
    <row r="854" spans="1:9" x14ac:dyDescent="0.25">
      <c r="A854" s="1">
        <v>853</v>
      </c>
      <c r="B854" s="1" t="s">
        <v>3273</v>
      </c>
      <c r="C854" s="1" t="s">
        <v>3273</v>
      </c>
      <c r="D854" s="1" t="s">
        <v>3747</v>
      </c>
      <c r="E854" s="1" t="s">
        <v>193</v>
      </c>
      <c r="F854" s="1" t="str">
        <f>VLOOKUP(Table8[[#This Row],[نام کارشناس دفتر فنی]],Table1[],3,0)</f>
        <v>رئیس  آزمایشگاه</v>
      </c>
      <c r="G854" s="1" t="s">
        <v>1147</v>
      </c>
      <c r="H854" s="1" t="str">
        <f>VLOOKUP(Table8[[#This Row],[نام شخص کارشناس نظارت]],Table1[],3,0)</f>
        <v>کارشناس مکانیک نظارت (1)</v>
      </c>
      <c r="I854" s="1">
        <f>COUNTIF(Table2[کد سیستم],Table8[[#This Row],[کد سیستم]])</f>
        <v>1</v>
      </c>
    </row>
    <row r="855" spans="1:9" x14ac:dyDescent="0.25">
      <c r="A855" s="1">
        <v>854</v>
      </c>
      <c r="B855" s="1" t="s">
        <v>3275</v>
      </c>
      <c r="C855" s="1" t="s">
        <v>3275</v>
      </c>
      <c r="D855" s="1" t="s">
        <v>3747</v>
      </c>
      <c r="E855" s="1" t="s">
        <v>193</v>
      </c>
      <c r="F855" s="1" t="str">
        <f>VLOOKUP(Table8[[#This Row],[نام کارشناس دفتر فنی]],Table1[],3,0)</f>
        <v>رئیس  آزمایشگاه</v>
      </c>
      <c r="G855" s="1" t="s">
        <v>1147</v>
      </c>
      <c r="H855" s="1" t="str">
        <f>VLOOKUP(Table8[[#This Row],[نام شخص کارشناس نظارت]],Table1[],3,0)</f>
        <v>کارشناس مکانیک نظارت (1)</v>
      </c>
      <c r="I855" s="1">
        <f>COUNTIF(Table2[کد سیستم],Table8[[#This Row],[کد سیستم]])</f>
        <v>1</v>
      </c>
    </row>
    <row r="856" spans="1:9" x14ac:dyDescent="0.25">
      <c r="A856" s="1">
        <v>855</v>
      </c>
      <c r="B856" s="1" t="s">
        <v>3277</v>
      </c>
      <c r="C856" s="1" t="s">
        <v>3277</v>
      </c>
      <c r="D856" s="1" t="s">
        <v>3747</v>
      </c>
      <c r="E856" s="1" t="s">
        <v>193</v>
      </c>
      <c r="F856" s="1" t="str">
        <f>VLOOKUP(Table8[[#This Row],[نام کارشناس دفتر فنی]],Table1[],3,0)</f>
        <v>رئیس  آزمایشگاه</v>
      </c>
      <c r="G856" s="1" t="s">
        <v>1147</v>
      </c>
      <c r="H856" s="1" t="str">
        <f>VLOOKUP(Table8[[#This Row],[نام شخص کارشناس نظارت]],Table1[],3,0)</f>
        <v>کارشناس مکانیک نظارت (1)</v>
      </c>
      <c r="I856" s="1">
        <f>COUNTIF(Table2[کد سیستم],Table8[[#This Row],[کد سیستم]])</f>
        <v>1</v>
      </c>
    </row>
    <row r="857" spans="1:9" x14ac:dyDescent="0.25">
      <c r="A857" s="1">
        <v>856</v>
      </c>
      <c r="B857" s="1" t="s">
        <v>3279</v>
      </c>
      <c r="C857" s="1" t="s">
        <v>3279</v>
      </c>
      <c r="D857" s="1" t="s">
        <v>3747</v>
      </c>
      <c r="E857" s="1" t="s">
        <v>193</v>
      </c>
      <c r="F857" s="1" t="str">
        <f>VLOOKUP(Table8[[#This Row],[نام کارشناس دفتر فنی]],Table1[],3,0)</f>
        <v>رئیس  آزمایشگاه</v>
      </c>
      <c r="G857" s="1" t="s">
        <v>1147</v>
      </c>
      <c r="H857" s="1" t="str">
        <f>VLOOKUP(Table8[[#This Row],[نام شخص کارشناس نظارت]],Table1[],3,0)</f>
        <v>کارشناس مکانیک نظارت (1)</v>
      </c>
      <c r="I857" s="1">
        <f>COUNTIF(Table2[کد سیستم],Table8[[#This Row],[کد سیستم]])</f>
        <v>1</v>
      </c>
    </row>
    <row r="858" spans="1:9" x14ac:dyDescent="0.25">
      <c r="A858" s="1">
        <v>857</v>
      </c>
      <c r="B858" s="1" t="s">
        <v>3281</v>
      </c>
      <c r="C858" s="1" t="s">
        <v>3281</v>
      </c>
      <c r="D858" s="1" t="s">
        <v>3747</v>
      </c>
      <c r="E858" s="1" t="s">
        <v>193</v>
      </c>
      <c r="F858" s="1" t="str">
        <f>VLOOKUP(Table8[[#This Row],[نام کارشناس دفتر فنی]],Table1[],3,0)</f>
        <v>رئیس  آزمایشگاه</v>
      </c>
      <c r="G858" s="1" t="s">
        <v>1147</v>
      </c>
      <c r="H858" s="1" t="str">
        <f>VLOOKUP(Table8[[#This Row],[نام شخص کارشناس نظارت]],Table1[],3,0)</f>
        <v>کارشناس مکانیک نظارت (1)</v>
      </c>
      <c r="I858" s="1">
        <f>COUNTIF(Table2[کد سیستم],Table8[[#This Row],[کد سیستم]])</f>
        <v>1</v>
      </c>
    </row>
    <row r="859" spans="1:9" x14ac:dyDescent="0.25">
      <c r="A859" s="1">
        <v>858</v>
      </c>
      <c r="B859" s="1" t="s">
        <v>3283</v>
      </c>
      <c r="C859" s="1" t="s">
        <v>3283</v>
      </c>
      <c r="D859" s="1" t="s">
        <v>3747</v>
      </c>
      <c r="E859" s="1" t="s">
        <v>193</v>
      </c>
      <c r="F859" s="1" t="str">
        <f>VLOOKUP(Table8[[#This Row],[نام کارشناس دفتر فنی]],Table1[],3,0)</f>
        <v>رئیس  آزمایشگاه</v>
      </c>
      <c r="G859" s="1" t="s">
        <v>1147</v>
      </c>
      <c r="H859" s="1" t="str">
        <f>VLOOKUP(Table8[[#This Row],[نام شخص کارشناس نظارت]],Table1[],3,0)</f>
        <v>کارشناس مکانیک نظارت (1)</v>
      </c>
      <c r="I859" s="1">
        <f>COUNTIF(Table2[کد سیستم],Table8[[#This Row],[کد سیستم]])</f>
        <v>1</v>
      </c>
    </row>
    <row r="860" spans="1:9" x14ac:dyDescent="0.25">
      <c r="A860" s="1">
        <v>859</v>
      </c>
      <c r="B860" s="1" t="s">
        <v>3285</v>
      </c>
      <c r="C860" s="1" t="s">
        <v>3285</v>
      </c>
      <c r="D860" s="1" t="s">
        <v>3747</v>
      </c>
      <c r="E860" s="1" t="s">
        <v>193</v>
      </c>
      <c r="F860" s="1" t="str">
        <f>VLOOKUP(Table8[[#This Row],[نام کارشناس دفتر فنی]],Table1[],3,0)</f>
        <v>رئیس  آزمایشگاه</v>
      </c>
      <c r="G860" s="1" t="s">
        <v>1147</v>
      </c>
      <c r="H860" s="1" t="str">
        <f>VLOOKUP(Table8[[#This Row],[نام شخص کارشناس نظارت]],Table1[],3,0)</f>
        <v>کارشناس مکانیک نظارت (1)</v>
      </c>
      <c r="I860" s="1">
        <f>COUNTIF(Table2[کد سیستم],Table8[[#This Row],[کد سیستم]])</f>
        <v>1</v>
      </c>
    </row>
    <row r="861" spans="1:9" x14ac:dyDescent="0.25">
      <c r="A861" s="1">
        <v>860</v>
      </c>
      <c r="B861" s="1" t="s">
        <v>3287</v>
      </c>
      <c r="C861" s="1" t="s">
        <v>3287</v>
      </c>
      <c r="D861" s="1" t="s">
        <v>3747</v>
      </c>
      <c r="E861" s="1" t="s">
        <v>193</v>
      </c>
      <c r="F861" s="1" t="str">
        <f>VLOOKUP(Table8[[#This Row],[نام کارشناس دفتر فنی]],Table1[],3,0)</f>
        <v>رئیس  آزمایشگاه</v>
      </c>
      <c r="G861" s="1" t="s">
        <v>1147</v>
      </c>
      <c r="H861" s="1" t="str">
        <f>VLOOKUP(Table8[[#This Row],[نام شخص کارشناس نظارت]],Table1[],3,0)</f>
        <v>کارشناس مکانیک نظارت (1)</v>
      </c>
      <c r="I861" s="1">
        <f>COUNTIF(Table2[کد سیستم],Table8[[#This Row],[کد سیستم]])</f>
        <v>1</v>
      </c>
    </row>
    <row r="862" spans="1:9" x14ac:dyDescent="0.25">
      <c r="A862" s="1">
        <v>861</v>
      </c>
      <c r="B862" s="1" t="s">
        <v>3289</v>
      </c>
      <c r="C862" s="1" t="s">
        <v>3289</v>
      </c>
      <c r="D862" s="1" t="s">
        <v>3747</v>
      </c>
      <c r="E862" s="1" t="s">
        <v>193</v>
      </c>
      <c r="F862" s="1" t="str">
        <f>VLOOKUP(Table8[[#This Row],[نام کارشناس دفتر فنی]],Table1[],3,0)</f>
        <v>رئیس  آزمایشگاه</v>
      </c>
      <c r="G862" s="1" t="s">
        <v>1147</v>
      </c>
      <c r="H862" s="1" t="str">
        <f>VLOOKUP(Table8[[#This Row],[نام شخص کارشناس نظارت]],Table1[],3,0)</f>
        <v>کارشناس مکانیک نظارت (1)</v>
      </c>
      <c r="I862" s="1">
        <f>COUNTIF(Table2[کد سیستم],Table8[[#This Row],[کد سیستم]])</f>
        <v>1</v>
      </c>
    </row>
    <row r="863" spans="1:9" x14ac:dyDescent="0.25">
      <c r="A863" s="1">
        <v>862</v>
      </c>
      <c r="B863" s="1" t="s">
        <v>3291</v>
      </c>
      <c r="C863" s="1" t="s">
        <v>3291</v>
      </c>
      <c r="D863" s="1" t="s">
        <v>3747</v>
      </c>
      <c r="E863" s="1" t="s">
        <v>193</v>
      </c>
      <c r="F863" s="1" t="str">
        <f>VLOOKUP(Table8[[#This Row],[نام کارشناس دفتر فنی]],Table1[],3,0)</f>
        <v>رئیس  آزمایشگاه</v>
      </c>
      <c r="G863" s="1" t="s">
        <v>1147</v>
      </c>
      <c r="H863" s="1" t="str">
        <f>VLOOKUP(Table8[[#This Row],[نام شخص کارشناس نظارت]],Table1[],3,0)</f>
        <v>کارشناس مکانیک نظارت (1)</v>
      </c>
      <c r="I863" s="1">
        <f>COUNTIF(Table2[کد سیستم],Table8[[#This Row],[کد سیستم]])</f>
        <v>1</v>
      </c>
    </row>
    <row r="864" spans="1:9" x14ac:dyDescent="0.25">
      <c r="A864" s="1">
        <v>863</v>
      </c>
      <c r="B864" s="1" t="s">
        <v>3293</v>
      </c>
      <c r="C864" s="1" t="s">
        <v>3293</v>
      </c>
      <c r="D864" s="1" t="s">
        <v>3747</v>
      </c>
      <c r="E864" s="1" t="s">
        <v>193</v>
      </c>
      <c r="F864" s="1" t="str">
        <f>VLOOKUP(Table8[[#This Row],[نام کارشناس دفتر فنی]],Table1[],3,0)</f>
        <v>رئیس  آزمایشگاه</v>
      </c>
      <c r="G864" s="1" t="s">
        <v>1147</v>
      </c>
      <c r="H864" s="1" t="str">
        <f>VLOOKUP(Table8[[#This Row],[نام شخص کارشناس نظارت]],Table1[],3,0)</f>
        <v>کارشناس مکانیک نظارت (1)</v>
      </c>
      <c r="I864" s="1">
        <f>COUNTIF(Table2[کد سیستم],Table8[[#This Row],[کد سیستم]])</f>
        <v>1</v>
      </c>
    </row>
    <row r="865" spans="1:9" x14ac:dyDescent="0.25">
      <c r="A865" s="1">
        <v>864</v>
      </c>
      <c r="B865" s="1" t="s">
        <v>3295</v>
      </c>
      <c r="C865" s="1" t="s">
        <v>3295</v>
      </c>
      <c r="D865" s="1" t="s">
        <v>3747</v>
      </c>
      <c r="E865" s="1" t="s">
        <v>193</v>
      </c>
      <c r="F865" s="1" t="str">
        <f>VLOOKUP(Table8[[#This Row],[نام کارشناس دفتر فنی]],Table1[],3,0)</f>
        <v>رئیس  آزمایشگاه</v>
      </c>
      <c r="G865" s="1" t="s">
        <v>1147</v>
      </c>
      <c r="H865" s="1" t="str">
        <f>VLOOKUP(Table8[[#This Row],[نام شخص کارشناس نظارت]],Table1[],3,0)</f>
        <v>کارشناس مکانیک نظارت (1)</v>
      </c>
      <c r="I865" s="1">
        <f>COUNTIF(Table2[کد سیستم],Table8[[#This Row],[کد سیستم]])</f>
        <v>1</v>
      </c>
    </row>
    <row r="866" spans="1:9" x14ac:dyDescent="0.25">
      <c r="A866" s="1">
        <v>865</v>
      </c>
      <c r="B866" s="1" t="s">
        <v>3297</v>
      </c>
      <c r="C866" s="1" t="s">
        <v>3297</v>
      </c>
      <c r="D866" s="1" t="s">
        <v>3747</v>
      </c>
      <c r="E866" s="1" t="s">
        <v>193</v>
      </c>
      <c r="F866" s="1" t="str">
        <f>VLOOKUP(Table8[[#This Row],[نام کارشناس دفتر فنی]],Table1[],3,0)</f>
        <v>رئیس  آزمایشگاه</v>
      </c>
      <c r="G866" s="1" t="s">
        <v>1147</v>
      </c>
      <c r="H866" s="1" t="str">
        <f>VLOOKUP(Table8[[#This Row],[نام شخص کارشناس نظارت]],Table1[],3,0)</f>
        <v>کارشناس مکانیک نظارت (1)</v>
      </c>
      <c r="I866" s="1">
        <f>COUNTIF(Table2[کد سیستم],Table8[[#This Row],[کد سیستم]])</f>
        <v>1</v>
      </c>
    </row>
    <row r="867" spans="1:9" x14ac:dyDescent="0.25">
      <c r="A867" s="1">
        <v>866</v>
      </c>
      <c r="B867" s="1" t="s">
        <v>3299</v>
      </c>
      <c r="C867" s="1" t="s">
        <v>3299</v>
      </c>
      <c r="D867" s="1" t="s">
        <v>3747</v>
      </c>
      <c r="E867" s="1" t="s">
        <v>193</v>
      </c>
      <c r="F867" s="1" t="str">
        <f>VLOOKUP(Table8[[#This Row],[نام کارشناس دفتر فنی]],Table1[],3,0)</f>
        <v>رئیس  آزمایشگاه</v>
      </c>
      <c r="G867" s="1" t="s">
        <v>1147</v>
      </c>
      <c r="H867" s="1" t="str">
        <f>VLOOKUP(Table8[[#This Row],[نام شخص کارشناس نظارت]],Table1[],3,0)</f>
        <v>کارشناس مکانیک نظارت (1)</v>
      </c>
      <c r="I867" s="1">
        <f>COUNTIF(Table2[کد سیستم],Table8[[#This Row],[کد سیستم]])</f>
        <v>1</v>
      </c>
    </row>
    <row r="868" spans="1:9" x14ac:dyDescent="0.25">
      <c r="A868" s="1">
        <v>867</v>
      </c>
      <c r="B868" s="1" t="s">
        <v>3301</v>
      </c>
      <c r="C868" s="1" t="s">
        <v>3301</v>
      </c>
      <c r="D868" s="1" t="s">
        <v>3747</v>
      </c>
      <c r="E868" s="1" t="s">
        <v>193</v>
      </c>
      <c r="F868" s="1" t="str">
        <f>VLOOKUP(Table8[[#This Row],[نام کارشناس دفتر فنی]],Table1[],3,0)</f>
        <v>رئیس  آزمایشگاه</v>
      </c>
      <c r="G868" s="1" t="s">
        <v>1147</v>
      </c>
      <c r="H868" s="1" t="str">
        <f>VLOOKUP(Table8[[#This Row],[نام شخص کارشناس نظارت]],Table1[],3,0)</f>
        <v>کارشناس مکانیک نظارت (1)</v>
      </c>
      <c r="I868" s="1">
        <f>COUNTIF(Table2[کد سیستم],Table8[[#This Row],[کد سیستم]])</f>
        <v>1</v>
      </c>
    </row>
    <row r="869" spans="1:9" x14ac:dyDescent="0.25">
      <c r="A869" s="1">
        <v>868</v>
      </c>
      <c r="B869" s="1" t="s">
        <v>3303</v>
      </c>
      <c r="C869" s="1" t="s">
        <v>3303</v>
      </c>
      <c r="D869" s="1" t="s">
        <v>3747</v>
      </c>
      <c r="E869" s="1" t="s">
        <v>193</v>
      </c>
      <c r="F869" s="1" t="str">
        <f>VLOOKUP(Table8[[#This Row],[نام کارشناس دفتر فنی]],Table1[],3,0)</f>
        <v>رئیس  آزمایشگاه</v>
      </c>
      <c r="G869" s="1" t="s">
        <v>1147</v>
      </c>
      <c r="H869" s="1" t="str">
        <f>VLOOKUP(Table8[[#This Row],[نام شخص کارشناس نظارت]],Table1[],3,0)</f>
        <v>کارشناس مکانیک نظارت (1)</v>
      </c>
      <c r="I869" s="1">
        <f>COUNTIF(Table2[کد سیستم],Table8[[#This Row],[کد سیستم]])</f>
        <v>1</v>
      </c>
    </row>
    <row r="870" spans="1:9" x14ac:dyDescent="0.25">
      <c r="A870" s="1">
        <v>869</v>
      </c>
      <c r="B870" s="1" t="s">
        <v>3305</v>
      </c>
      <c r="C870" s="1" t="s">
        <v>3305</v>
      </c>
      <c r="D870" s="1" t="s">
        <v>3747</v>
      </c>
      <c r="E870" s="1" t="s">
        <v>193</v>
      </c>
      <c r="F870" s="1" t="str">
        <f>VLOOKUP(Table8[[#This Row],[نام کارشناس دفتر فنی]],Table1[],3,0)</f>
        <v>رئیس  آزمایشگاه</v>
      </c>
      <c r="G870" s="1" t="s">
        <v>1147</v>
      </c>
      <c r="H870" s="1" t="str">
        <f>VLOOKUP(Table8[[#This Row],[نام شخص کارشناس نظارت]],Table1[],3,0)</f>
        <v>کارشناس مکانیک نظارت (1)</v>
      </c>
      <c r="I870" s="1">
        <f>COUNTIF(Table2[کد سیستم],Table8[[#This Row],[کد سیستم]])</f>
        <v>1</v>
      </c>
    </row>
    <row r="871" spans="1:9" x14ac:dyDescent="0.25">
      <c r="A871" s="1">
        <v>870</v>
      </c>
      <c r="B871" s="1" t="s">
        <v>3307</v>
      </c>
      <c r="C871" s="1" t="s">
        <v>3307</v>
      </c>
      <c r="D871" s="1" t="s">
        <v>3747</v>
      </c>
      <c r="E871" s="1" t="s">
        <v>193</v>
      </c>
      <c r="F871" s="1" t="str">
        <f>VLOOKUP(Table8[[#This Row],[نام کارشناس دفتر فنی]],Table1[],3,0)</f>
        <v>رئیس  آزمایشگاه</v>
      </c>
      <c r="G871" s="1" t="s">
        <v>1147</v>
      </c>
      <c r="H871" s="1" t="str">
        <f>VLOOKUP(Table8[[#This Row],[نام شخص کارشناس نظارت]],Table1[],3,0)</f>
        <v>کارشناس مکانیک نظارت (1)</v>
      </c>
      <c r="I871" s="1">
        <f>COUNTIF(Table2[کد سیستم],Table8[[#This Row],[کد سیستم]])</f>
        <v>1</v>
      </c>
    </row>
    <row r="872" spans="1:9" x14ac:dyDescent="0.25">
      <c r="A872" s="1">
        <v>871</v>
      </c>
      <c r="B872" s="1" t="s">
        <v>3309</v>
      </c>
      <c r="C872" s="1" t="s">
        <v>3309</v>
      </c>
      <c r="D872" s="1" t="s">
        <v>3747</v>
      </c>
      <c r="E872" s="1" t="s">
        <v>193</v>
      </c>
      <c r="F872" s="1" t="str">
        <f>VLOOKUP(Table8[[#This Row],[نام کارشناس دفتر فنی]],Table1[],3,0)</f>
        <v>رئیس  آزمایشگاه</v>
      </c>
      <c r="G872" s="1" t="s">
        <v>1147</v>
      </c>
      <c r="H872" s="1" t="str">
        <f>VLOOKUP(Table8[[#This Row],[نام شخص کارشناس نظارت]],Table1[],3,0)</f>
        <v>کارشناس مکانیک نظارت (1)</v>
      </c>
      <c r="I872" s="1">
        <f>COUNTIF(Table2[کد سیستم],Table8[[#This Row],[کد سیستم]])</f>
        <v>1</v>
      </c>
    </row>
    <row r="873" spans="1:9" x14ac:dyDescent="0.25">
      <c r="A873" s="1">
        <v>872</v>
      </c>
      <c r="B873" s="1" t="s">
        <v>3311</v>
      </c>
      <c r="C873" s="1" t="s">
        <v>3311</v>
      </c>
      <c r="D873" s="1" t="s">
        <v>3747</v>
      </c>
      <c r="E873" s="1" t="s">
        <v>193</v>
      </c>
      <c r="F873" s="1" t="str">
        <f>VLOOKUP(Table8[[#This Row],[نام کارشناس دفتر فنی]],Table1[],3,0)</f>
        <v>رئیس  آزمایشگاه</v>
      </c>
      <c r="G873" s="1" t="s">
        <v>1147</v>
      </c>
      <c r="H873" s="1" t="str">
        <f>VLOOKUP(Table8[[#This Row],[نام شخص کارشناس نظارت]],Table1[],3,0)</f>
        <v>کارشناس مکانیک نظارت (1)</v>
      </c>
      <c r="I873" s="1">
        <f>COUNTIF(Table2[کد سیستم],Table8[[#This Row],[کد سیستم]])</f>
        <v>1</v>
      </c>
    </row>
    <row r="874" spans="1:9" x14ac:dyDescent="0.25">
      <c r="A874" s="1">
        <v>873</v>
      </c>
      <c r="B874" s="1" t="s">
        <v>3313</v>
      </c>
      <c r="C874" s="1" t="s">
        <v>3313</v>
      </c>
      <c r="D874" s="1" t="s">
        <v>3747</v>
      </c>
      <c r="E874" s="1" t="s">
        <v>193</v>
      </c>
      <c r="F874" s="1" t="str">
        <f>VLOOKUP(Table8[[#This Row],[نام کارشناس دفتر فنی]],Table1[],3,0)</f>
        <v>رئیس  آزمایشگاه</v>
      </c>
      <c r="G874" s="1" t="s">
        <v>1147</v>
      </c>
      <c r="H874" s="1" t="str">
        <f>VLOOKUP(Table8[[#This Row],[نام شخص کارشناس نظارت]],Table1[],3,0)</f>
        <v>کارشناس مکانیک نظارت (1)</v>
      </c>
      <c r="I874" s="1">
        <f>COUNTIF(Table2[کد سیستم],Table8[[#This Row],[کد سیستم]])</f>
        <v>1</v>
      </c>
    </row>
    <row r="875" spans="1:9" x14ac:dyDescent="0.25">
      <c r="A875" s="1">
        <v>874</v>
      </c>
      <c r="B875" s="1" t="s">
        <v>3315</v>
      </c>
      <c r="C875" s="1" t="s">
        <v>3315</v>
      </c>
      <c r="D875" s="1" t="s">
        <v>3747</v>
      </c>
      <c r="E875" s="1" t="s">
        <v>193</v>
      </c>
      <c r="F875" s="1" t="str">
        <f>VLOOKUP(Table8[[#This Row],[نام کارشناس دفتر فنی]],Table1[],3,0)</f>
        <v>رئیس  آزمایشگاه</v>
      </c>
      <c r="G875" s="1" t="s">
        <v>1147</v>
      </c>
      <c r="H875" s="1" t="str">
        <f>VLOOKUP(Table8[[#This Row],[نام شخص کارشناس نظارت]],Table1[],3,0)</f>
        <v>کارشناس مکانیک نظارت (1)</v>
      </c>
      <c r="I875" s="1">
        <f>COUNTIF(Table2[کد سیستم],Table8[[#This Row],[کد سیستم]])</f>
        <v>1</v>
      </c>
    </row>
    <row r="876" spans="1:9" x14ac:dyDescent="0.25">
      <c r="A876" s="1">
        <v>875</v>
      </c>
      <c r="B876" s="1" t="s">
        <v>3317</v>
      </c>
      <c r="C876" s="1" t="s">
        <v>3317</v>
      </c>
      <c r="D876" s="1" t="s">
        <v>3747</v>
      </c>
      <c r="E876" s="1" t="s">
        <v>193</v>
      </c>
      <c r="F876" s="1" t="str">
        <f>VLOOKUP(Table8[[#This Row],[نام کارشناس دفتر فنی]],Table1[],3,0)</f>
        <v>رئیس  آزمایشگاه</v>
      </c>
      <c r="G876" s="1" t="s">
        <v>1147</v>
      </c>
      <c r="H876" s="1" t="str">
        <f>VLOOKUP(Table8[[#This Row],[نام شخص کارشناس نظارت]],Table1[],3,0)</f>
        <v>کارشناس مکانیک نظارت (1)</v>
      </c>
      <c r="I876" s="1">
        <f>COUNTIF(Table2[کد سیستم],Table8[[#This Row],[کد سیستم]])</f>
        <v>1</v>
      </c>
    </row>
    <row r="877" spans="1:9" x14ac:dyDescent="0.25">
      <c r="A877" s="1">
        <v>876</v>
      </c>
      <c r="B877" s="1" t="s">
        <v>3319</v>
      </c>
      <c r="C877" s="1" t="s">
        <v>3320</v>
      </c>
      <c r="D877" s="1" t="s">
        <v>3747</v>
      </c>
      <c r="E877" s="1" t="s">
        <v>193</v>
      </c>
      <c r="F877" s="1" t="str">
        <f>VLOOKUP(Table8[[#This Row],[نام کارشناس دفتر فنی]],Table1[],3,0)</f>
        <v>رئیس  آزمایشگاه</v>
      </c>
      <c r="G877" s="1" t="s">
        <v>1147</v>
      </c>
      <c r="H877" s="1" t="str">
        <f>VLOOKUP(Table8[[#This Row],[نام شخص کارشناس نظارت]],Table1[],3,0)</f>
        <v>کارشناس مکانیک نظارت (1)</v>
      </c>
      <c r="I877" s="1">
        <f>COUNTIF(Table2[کد سیستم],Table8[[#This Row],[کد سیستم]])</f>
        <v>1</v>
      </c>
    </row>
    <row r="878" spans="1:9" x14ac:dyDescent="0.25">
      <c r="A878" s="1">
        <v>877</v>
      </c>
      <c r="B878" s="1" t="s">
        <v>3322</v>
      </c>
      <c r="C878" s="1" t="s">
        <v>3322</v>
      </c>
      <c r="D878" s="1" t="s">
        <v>3747</v>
      </c>
      <c r="E878" s="1" t="s">
        <v>193</v>
      </c>
      <c r="F878" s="1" t="str">
        <f>VLOOKUP(Table8[[#This Row],[نام کارشناس دفتر فنی]],Table1[],3,0)</f>
        <v>رئیس  آزمایشگاه</v>
      </c>
      <c r="G878" s="1" t="s">
        <v>1147</v>
      </c>
      <c r="H878" s="1" t="str">
        <f>VLOOKUP(Table8[[#This Row],[نام شخص کارشناس نظارت]],Table1[],3,0)</f>
        <v>کارشناس مکانیک نظارت (1)</v>
      </c>
      <c r="I878" s="1">
        <f>COUNTIF(Table2[کد سیستم],Table8[[#This Row],[کد سیستم]])</f>
        <v>1</v>
      </c>
    </row>
    <row r="879" spans="1:9" x14ac:dyDescent="0.25">
      <c r="A879" s="1">
        <v>878</v>
      </c>
      <c r="B879" s="1" t="s">
        <v>3324</v>
      </c>
      <c r="C879" s="1" t="s">
        <v>3324</v>
      </c>
      <c r="D879" s="1" t="s">
        <v>3747</v>
      </c>
      <c r="E879" s="1" t="s">
        <v>193</v>
      </c>
      <c r="F879" s="1" t="str">
        <f>VLOOKUP(Table8[[#This Row],[نام کارشناس دفتر فنی]],Table1[],3,0)</f>
        <v>رئیس  آزمایشگاه</v>
      </c>
      <c r="G879" s="1" t="s">
        <v>1147</v>
      </c>
      <c r="H879" s="1" t="str">
        <f>VLOOKUP(Table8[[#This Row],[نام شخص کارشناس نظارت]],Table1[],3,0)</f>
        <v>کارشناس مکانیک نظارت (1)</v>
      </c>
      <c r="I879" s="1">
        <f>COUNTIF(Table2[کد سیستم],Table8[[#This Row],[کد سیستم]])</f>
        <v>1</v>
      </c>
    </row>
    <row r="880" spans="1:9" x14ac:dyDescent="0.25">
      <c r="A880" s="1">
        <v>879</v>
      </c>
      <c r="B880" s="1" t="s">
        <v>3326</v>
      </c>
      <c r="C880" s="1" t="s">
        <v>3326</v>
      </c>
      <c r="D880" s="1" t="s">
        <v>3747</v>
      </c>
      <c r="E880" s="1" t="s">
        <v>193</v>
      </c>
      <c r="F880" s="1" t="str">
        <f>VLOOKUP(Table8[[#This Row],[نام کارشناس دفتر فنی]],Table1[],3,0)</f>
        <v>رئیس  آزمایشگاه</v>
      </c>
      <c r="G880" s="1" t="s">
        <v>1147</v>
      </c>
      <c r="H880" s="1" t="str">
        <f>VLOOKUP(Table8[[#This Row],[نام شخص کارشناس نظارت]],Table1[],3,0)</f>
        <v>کارشناس مکانیک نظارت (1)</v>
      </c>
      <c r="I880" s="1">
        <f>COUNTIF(Table2[کد سیستم],Table8[[#This Row],[کد سیستم]])</f>
        <v>1</v>
      </c>
    </row>
    <row r="881" spans="1:9" x14ac:dyDescent="0.25">
      <c r="A881" s="1">
        <v>880</v>
      </c>
      <c r="B881" s="1" t="s">
        <v>3328</v>
      </c>
      <c r="C881" s="1" t="s">
        <v>3328</v>
      </c>
      <c r="D881" s="1" t="s">
        <v>3747</v>
      </c>
      <c r="E881" s="1" t="s">
        <v>193</v>
      </c>
      <c r="F881" s="1" t="str">
        <f>VLOOKUP(Table8[[#This Row],[نام کارشناس دفتر فنی]],Table1[],3,0)</f>
        <v>رئیس  آزمایشگاه</v>
      </c>
      <c r="G881" s="1" t="s">
        <v>1147</v>
      </c>
      <c r="H881" s="1" t="str">
        <f>VLOOKUP(Table8[[#This Row],[نام شخص کارشناس نظارت]],Table1[],3,0)</f>
        <v>کارشناس مکانیک نظارت (1)</v>
      </c>
      <c r="I881" s="1">
        <f>COUNTIF(Table2[کد سیستم],Table8[[#This Row],[کد سیستم]])</f>
        <v>1</v>
      </c>
    </row>
    <row r="882" spans="1:9" x14ac:dyDescent="0.25">
      <c r="A882" s="1">
        <v>881</v>
      </c>
      <c r="B882" s="1" t="s">
        <v>3330</v>
      </c>
      <c r="C882" s="1" t="s">
        <v>3330</v>
      </c>
      <c r="D882" s="1" t="s">
        <v>3747</v>
      </c>
      <c r="E882" s="1" t="s">
        <v>193</v>
      </c>
      <c r="F882" s="1" t="str">
        <f>VLOOKUP(Table8[[#This Row],[نام کارشناس دفتر فنی]],Table1[],3,0)</f>
        <v>رئیس  آزمایشگاه</v>
      </c>
      <c r="G882" s="1" t="s">
        <v>1147</v>
      </c>
      <c r="H882" s="1" t="str">
        <f>VLOOKUP(Table8[[#This Row],[نام شخص کارشناس نظارت]],Table1[],3,0)</f>
        <v>کارشناس مکانیک نظارت (1)</v>
      </c>
      <c r="I882" s="1">
        <f>COUNTIF(Table2[کد سیستم],Table8[[#This Row],[کد سیستم]])</f>
        <v>1</v>
      </c>
    </row>
    <row r="883" spans="1:9" x14ac:dyDescent="0.25">
      <c r="A883" s="1">
        <v>882</v>
      </c>
      <c r="B883" s="1" t="s">
        <v>3332</v>
      </c>
      <c r="C883" s="1" t="s">
        <v>3332</v>
      </c>
      <c r="D883" s="1" t="s">
        <v>3747</v>
      </c>
      <c r="E883" s="1" t="s">
        <v>193</v>
      </c>
      <c r="F883" s="1" t="str">
        <f>VLOOKUP(Table8[[#This Row],[نام کارشناس دفتر فنی]],Table1[],3,0)</f>
        <v>رئیس  آزمایشگاه</v>
      </c>
      <c r="G883" s="1" t="s">
        <v>1147</v>
      </c>
      <c r="H883" s="1" t="str">
        <f>VLOOKUP(Table8[[#This Row],[نام شخص کارشناس نظارت]],Table1[],3,0)</f>
        <v>کارشناس مکانیک نظارت (1)</v>
      </c>
      <c r="I883" s="1">
        <f>COUNTIF(Table2[کد سیستم],Table8[[#This Row],[کد سیستم]])</f>
        <v>1</v>
      </c>
    </row>
    <row r="884" spans="1:9" x14ac:dyDescent="0.25">
      <c r="A884" s="1">
        <v>883</v>
      </c>
      <c r="B884" s="1" t="s">
        <v>3334</v>
      </c>
      <c r="C884" s="1" t="s">
        <v>3334</v>
      </c>
      <c r="D884" s="1" t="s">
        <v>3747</v>
      </c>
      <c r="E884" s="1" t="s">
        <v>193</v>
      </c>
      <c r="F884" s="1" t="str">
        <f>VLOOKUP(Table8[[#This Row],[نام کارشناس دفتر فنی]],Table1[],3,0)</f>
        <v>رئیس  آزمایشگاه</v>
      </c>
      <c r="G884" s="1" t="s">
        <v>1147</v>
      </c>
      <c r="H884" s="1" t="str">
        <f>VLOOKUP(Table8[[#This Row],[نام شخص کارشناس نظارت]],Table1[],3,0)</f>
        <v>کارشناس مکانیک نظارت (1)</v>
      </c>
      <c r="I884" s="1">
        <f>COUNTIF(Table2[کد سیستم],Table8[[#This Row],[کد سیستم]])</f>
        <v>1</v>
      </c>
    </row>
    <row r="885" spans="1:9" x14ac:dyDescent="0.25">
      <c r="A885" s="1">
        <v>884</v>
      </c>
      <c r="B885" s="1" t="s">
        <v>3336</v>
      </c>
      <c r="C885" s="1" t="s">
        <v>3336</v>
      </c>
      <c r="D885" s="1" t="s">
        <v>3747</v>
      </c>
      <c r="E885" s="1" t="s">
        <v>193</v>
      </c>
      <c r="F885" s="1" t="str">
        <f>VLOOKUP(Table8[[#This Row],[نام کارشناس دفتر فنی]],Table1[],3,0)</f>
        <v>رئیس  آزمایشگاه</v>
      </c>
      <c r="G885" s="1" t="s">
        <v>1147</v>
      </c>
      <c r="H885" s="1" t="str">
        <f>VLOOKUP(Table8[[#This Row],[نام شخص کارشناس نظارت]],Table1[],3,0)</f>
        <v>کارشناس مکانیک نظارت (1)</v>
      </c>
      <c r="I885" s="1">
        <f>COUNTIF(Table2[کد سیستم],Table8[[#This Row],[کد سیستم]])</f>
        <v>1</v>
      </c>
    </row>
    <row r="886" spans="1:9" x14ac:dyDescent="0.25">
      <c r="A886" s="1">
        <v>885</v>
      </c>
      <c r="B886" s="1" t="s">
        <v>3338</v>
      </c>
      <c r="C886" s="1" t="s">
        <v>3338</v>
      </c>
      <c r="D886" s="1" t="s">
        <v>3747</v>
      </c>
      <c r="E886" s="1" t="s">
        <v>193</v>
      </c>
      <c r="F886" s="1" t="str">
        <f>VLOOKUP(Table8[[#This Row],[نام کارشناس دفتر فنی]],Table1[],3,0)</f>
        <v>رئیس  آزمایشگاه</v>
      </c>
      <c r="G886" s="1" t="s">
        <v>1147</v>
      </c>
      <c r="H886" s="1" t="str">
        <f>VLOOKUP(Table8[[#This Row],[نام شخص کارشناس نظارت]],Table1[],3,0)</f>
        <v>کارشناس مکانیک نظارت (1)</v>
      </c>
      <c r="I886" s="1">
        <f>COUNTIF(Table2[کد سیستم],Table8[[#This Row],[کد سیستم]])</f>
        <v>1</v>
      </c>
    </row>
    <row r="887" spans="1:9" x14ac:dyDescent="0.25">
      <c r="A887" s="1">
        <v>886</v>
      </c>
      <c r="B887" s="1" t="s">
        <v>3340</v>
      </c>
      <c r="C887" s="1" t="s">
        <v>3340</v>
      </c>
      <c r="D887" s="1" t="s">
        <v>3747</v>
      </c>
      <c r="E887" s="1" t="s">
        <v>193</v>
      </c>
      <c r="F887" s="1" t="str">
        <f>VLOOKUP(Table8[[#This Row],[نام کارشناس دفتر فنی]],Table1[],3,0)</f>
        <v>رئیس  آزمایشگاه</v>
      </c>
      <c r="G887" s="1" t="s">
        <v>1147</v>
      </c>
      <c r="H887" s="1" t="str">
        <f>VLOOKUP(Table8[[#This Row],[نام شخص کارشناس نظارت]],Table1[],3,0)</f>
        <v>کارشناس مکانیک نظارت (1)</v>
      </c>
      <c r="I887" s="1">
        <f>COUNTIF(Table2[کد سیستم],Table8[[#This Row],[کد سیستم]])</f>
        <v>1</v>
      </c>
    </row>
    <row r="888" spans="1:9" x14ac:dyDescent="0.25">
      <c r="A888" s="1">
        <v>887</v>
      </c>
      <c r="B888" s="1" t="s">
        <v>3342</v>
      </c>
      <c r="C888" s="1" t="s">
        <v>3342</v>
      </c>
      <c r="D888" s="1" t="s">
        <v>3747</v>
      </c>
      <c r="E888" s="1" t="s">
        <v>193</v>
      </c>
      <c r="F888" s="1" t="str">
        <f>VLOOKUP(Table8[[#This Row],[نام کارشناس دفتر فنی]],Table1[],3,0)</f>
        <v>رئیس  آزمایشگاه</v>
      </c>
      <c r="G888" s="1" t="s">
        <v>1147</v>
      </c>
      <c r="H888" s="1" t="str">
        <f>VLOOKUP(Table8[[#This Row],[نام شخص کارشناس نظارت]],Table1[],3,0)</f>
        <v>کارشناس مکانیک نظارت (1)</v>
      </c>
      <c r="I888" s="1">
        <f>COUNTIF(Table2[کد سیستم],Table8[[#This Row],[کد سیستم]])</f>
        <v>1</v>
      </c>
    </row>
    <row r="889" spans="1:9" x14ac:dyDescent="0.25">
      <c r="A889" s="1">
        <v>888</v>
      </c>
      <c r="B889" s="1" t="s">
        <v>3344</v>
      </c>
      <c r="C889" s="1" t="s">
        <v>3344</v>
      </c>
      <c r="D889" s="1" t="s">
        <v>3747</v>
      </c>
      <c r="E889" s="1" t="s">
        <v>193</v>
      </c>
      <c r="F889" s="1" t="str">
        <f>VLOOKUP(Table8[[#This Row],[نام کارشناس دفتر فنی]],Table1[],3,0)</f>
        <v>رئیس  آزمایشگاه</v>
      </c>
      <c r="G889" s="1" t="s">
        <v>1147</v>
      </c>
      <c r="H889" s="1" t="str">
        <f>VLOOKUP(Table8[[#This Row],[نام شخص کارشناس نظارت]],Table1[],3,0)</f>
        <v>کارشناس مکانیک نظارت (1)</v>
      </c>
      <c r="I889" s="1">
        <f>COUNTIF(Table2[کد سیستم],Table8[[#This Row],[کد سیستم]])</f>
        <v>1</v>
      </c>
    </row>
    <row r="890" spans="1:9" x14ac:dyDescent="0.25">
      <c r="A890" s="1">
        <v>889</v>
      </c>
      <c r="B890" s="1" t="s">
        <v>3346</v>
      </c>
      <c r="C890" s="1" t="s">
        <v>3346</v>
      </c>
      <c r="D890" s="1" t="s">
        <v>3747</v>
      </c>
      <c r="E890" s="1" t="s">
        <v>193</v>
      </c>
      <c r="F890" s="1" t="str">
        <f>VLOOKUP(Table8[[#This Row],[نام کارشناس دفتر فنی]],Table1[],3,0)</f>
        <v>رئیس  آزمایشگاه</v>
      </c>
      <c r="G890" s="1" t="s">
        <v>1147</v>
      </c>
      <c r="H890" s="1" t="str">
        <f>VLOOKUP(Table8[[#This Row],[نام شخص کارشناس نظارت]],Table1[],3,0)</f>
        <v>کارشناس مکانیک نظارت (1)</v>
      </c>
      <c r="I890" s="1">
        <f>COUNTIF(Table2[کد سیستم],Table8[[#This Row],[کد سیستم]])</f>
        <v>1</v>
      </c>
    </row>
    <row r="891" spans="1:9" x14ac:dyDescent="0.25">
      <c r="A891" s="1">
        <v>890</v>
      </c>
      <c r="B891" s="1" t="s">
        <v>3348</v>
      </c>
      <c r="C891" s="1" t="s">
        <v>3348</v>
      </c>
      <c r="D891" s="1" t="s">
        <v>3747</v>
      </c>
      <c r="E891" s="1" t="s">
        <v>193</v>
      </c>
      <c r="F891" s="1" t="str">
        <f>VLOOKUP(Table8[[#This Row],[نام کارشناس دفتر فنی]],Table1[],3,0)</f>
        <v>رئیس  آزمایشگاه</v>
      </c>
      <c r="G891" s="1" t="s">
        <v>1147</v>
      </c>
      <c r="H891" s="1" t="str">
        <f>VLOOKUP(Table8[[#This Row],[نام شخص کارشناس نظارت]],Table1[],3,0)</f>
        <v>کارشناس مکانیک نظارت (1)</v>
      </c>
      <c r="I891" s="1">
        <f>COUNTIF(Table2[کد سیستم],Table8[[#This Row],[کد سیستم]])</f>
        <v>1</v>
      </c>
    </row>
    <row r="892" spans="1:9" x14ac:dyDescent="0.25">
      <c r="A892" s="1">
        <v>891</v>
      </c>
      <c r="B892" s="1" t="s">
        <v>3350</v>
      </c>
      <c r="C892" s="1" t="s">
        <v>3350</v>
      </c>
      <c r="D892" s="1" t="s">
        <v>3747</v>
      </c>
      <c r="E892" s="1" t="s">
        <v>193</v>
      </c>
      <c r="F892" s="1" t="str">
        <f>VLOOKUP(Table8[[#This Row],[نام کارشناس دفتر فنی]],Table1[],3,0)</f>
        <v>رئیس  آزمایشگاه</v>
      </c>
      <c r="G892" s="1" t="s">
        <v>1147</v>
      </c>
      <c r="H892" s="1" t="str">
        <f>VLOOKUP(Table8[[#This Row],[نام شخص کارشناس نظارت]],Table1[],3,0)</f>
        <v>کارشناس مکانیک نظارت (1)</v>
      </c>
      <c r="I892" s="1">
        <f>COUNTIF(Table2[کد سیستم],Table8[[#This Row],[کد سیستم]])</f>
        <v>1</v>
      </c>
    </row>
    <row r="893" spans="1:9" x14ac:dyDescent="0.25">
      <c r="A893" s="1">
        <v>892</v>
      </c>
      <c r="B893" s="1" t="s">
        <v>3352</v>
      </c>
      <c r="C893" s="1" t="s">
        <v>3352</v>
      </c>
      <c r="D893" s="1" t="s">
        <v>3747</v>
      </c>
      <c r="E893" s="1" t="s">
        <v>193</v>
      </c>
      <c r="F893" s="1" t="str">
        <f>VLOOKUP(Table8[[#This Row],[نام کارشناس دفتر فنی]],Table1[],3,0)</f>
        <v>رئیس  آزمایشگاه</v>
      </c>
      <c r="G893" s="1" t="s">
        <v>1147</v>
      </c>
      <c r="H893" s="1" t="str">
        <f>VLOOKUP(Table8[[#This Row],[نام شخص کارشناس نظارت]],Table1[],3,0)</f>
        <v>کارشناس مکانیک نظارت (1)</v>
      </c>
      <c r="I893" s="1">
        <f>COUNTIF(Table2[کد سیستم],Table8[[#This Row],[کد سیستم]])</f>
        <v>1</v>
      </c>
    </row>
    <row r="894" spans="1:9" x14ac:dyDescent="0.25">
      <c r="A894" s="1">
        <v>893</v>
      </c>
      <c r="B894" s="1" t="s">
        <v>3354</v>
      </c>
      <c r="C894" s="1" t="s">
        <v>3354</v>
      </c>
      <c r="D894" s="1" t="s">
        <v>3747</v>
      </c>
      <c r="E894" s="1" t="s">
        <v>193</v>
      </c>
      <c r="F894" s="1" t="str">
        <f>VLOOKUP(Table8[[#This Row],[نام کارشناس دفتر فنی]],Table1[],3,0)</f>
        <v>رئیس  آزمایشگاه</v>
      </c>
      <c r="G894" s="1" t="s">
        <v>1147</v>
      </c>
      <c r="H894" s="1" t="str">
        <f>VLOOKUP(Table8[[#This Row],[نام شخص کارشناس نظارت]],Table1[],3,0)</f>
        <v>کارشناس مکانیک نظارت (1)</v>
      </c>
      <c r="I894" s="1">
        <f>COUNTIF(Table2[کد سیستم],Table8[[#This Row],[کد سیستم]])</f>
        <v>1</v>
      </c>
    </row>
    <row r="895" spans="1:9" x14ac:dyDescent="0.25">
      <c r="A895" s="1">
        <v>894</v>
      </c>
      <c r="B895" s="1" t="s">
        <v>3356</v>
      </c>
      <c r="C895" s="1" t="s">
        <v>3357</v>
      </c>
      <c r="D895" s="1" t="s">
        <v>3747</v>
      </c>
      <c r="E895" s="1" t="s">
        <v>193</v>
      </c>
      <c r="F895" s="1" t="str">
        <f>VLOOKUP(Table8[[#This Row],[نام کارشناس دفتر فنی]],Table1[],3,0)</f>
        <v>رئیس  آزمایشگاه</v>
      </c>
      <c r="G895" s="1" t="s">
        <v>1147</v>
      </c>
      <c r="H895" s="1" t="str">
        <f>VLOOKUP(Table8[[#This Row],[نام شخص کارشناس نظارت]],Table1[],3,0)</f>
        <v>کارشناس مکانیک نظارت (1)</v>
      </c>
      <c r="I895" s="1">
        <f>COUNTIF(Table2[کد سیستم],Table8[[#This Row],[کد سیستم]])</f>
        <v>1</v>
      </c>
    </row>
    <row r="896" spans="1:9" x14ac:dyDescent="0.25">
      <c r="A896" s="1">
        <v>895</v>
      </c>
      <c r="B896" s="1" t="s">
        <v>3359</v>
      </c>
      <c r="C896" s="1" t="s">
        <v>3359</v>
      </c>
      <c r="D896" s="1" t="s">
        <v>3747</v>
      </c>
      <c r="E896" s="1" t="s">
        <v>193</v>
      </c>
      <c r="F896" s="1" t="str">
        <f>VLOOKUP(Table8[[#This Row],[نام کارشناس دفتر فنی]],Table1[],3,0)</f>
        <v>رئیس  آزمایشگاه</v>
      </c>
      <c r="G896" s="1" t="s">
        <v>1147</v>
      </c>
      <c r="H896" s="1" t="str">
        <f>VLOOKUP(Table8[[#This Row],[نام شخص کارشناس نظارت]],Table1[],3,0)</f>
        <v>کارشناس مکانیک نظارت (1)</v>
      </c>
      <c r="I896" s="1">
        <f>COUNTIF(Table2[کد سیستم],Table8[[#This Row],[کد سیستم]])</f>
        <v>1</v>
      </c>
    </row>
    <row r="897" spans="1:9" x14ac:dyDescent="0.25">
      <c r="A897" s="1">
        <v>896</v>
      </c>
      <c r="B897" s="1" t="s">
        <v>3361</v>
      </c>
      <c r="C897" s="1" t="s">
        <v>3361</v>
      </c>
      <c r="D897" s="1" t="s">
        <v>3747</v>
      </c>
      <c r="E897" s="1" t="s">
        <v>193</v>
      </c>
      <c r="F897" s="1" t="str">
        <f>VLOOKUP(Table8[[#This Row],[نام کارشناس دفتر فنی]],Table1[],3,0)</f>
        <v>رئیس  آزمایشگاه</v>
      </c>
      <c r="G897" s="1" t="s">
        <v>1147</v>
      </c>
      <c r="H897" s="1" t="str">
        <f>VLOOKUP(Table8[[#This Row],[نام شخص کارشناس نظارت]],Table1[],3,0)</f>
        <v>کارشناس مکانیک نظارت (1)</v>
      </c>
      <c r="I897" s="1">
        <f>COUNTIF(Table2[کد سیستم],Table8[[#This Row],[کد سیستم]])</f>
        <v>1</v>
      </c>
    </row>
    <row r="898" spans="1:9" x14ac:dyDescent="0.25">
      <c r="A898" s="1">
        <v>897</v>
      </c>
      <c r="B898" s="1" t="s">
        <v>3363</v>
      </c>
      <c r="C898" s="1" t="s">
        <v>3363</v>
      </c>
      <c r="D898" s="1" t="s">
        <v>3747</v>
      </c>
      <c r="E898" s="1" t="s">
        <v>193</v>
      </c>
      <c r="F898" s="1" t="str">
        <f>VLOOKUP(Table8[[#This Row],[نام کارشناس دفتر فنی]],Table1[],3,0)</f>
        <v>رئیس  آزمایشگاه</v>
      </c>
      <c r="G898" s="1" t="s">
        <v>1147</v>
      </c>
      <c r="H898" s="1" t="str">
        <f>VLOOKUP(Table8[[#This Row],[نام شخص کارشناس نظارت]],Table1[],3,0)</f>
        <v>کارشناس مکانیک نظارت (1)</v>
      </c>
      <c r="I898" s="1">
        <f>COUNTIF(Table2[کد سیستم],Table8[[#This Row],[کد سیستم]])</f>
        <v>1</v>
      </c>
    </row>
    <row r="899" spans="1:9" x14ac:dyDescent="0.25">
      <c r="A899" s="1">
        <v>898</v>
      </c>
      <c r="B899" s="1" t="s">
        <v>3365</v>
      </c>
      <c r="C899" s="1" t="s">
        <v>3365</v>
      </c>
      <c r="D899" s="1" t="s">
        <v>3747</v>
      </c>
      <c r="E899" s="1" t="s">
        <v>193</v>
      </c>
      <c r="F899" s="1" t="str">
        <f>VLOOKUP(Table8[[#This Row],[نام کارشناس دفتر فنی]],Table1[],3,0)</f>
        <v>رئیس  آزمایشگاه</v>
      </c>
      <c r="G899" s="1" t="s">
        <v>1147</v>
      </c>
      <c r="H899" s="1" t="str">
        <f>VLOOKUP(Table8[[#This Row],[نام شخص کارشناس نظارت]],Table1[],3,0)</f>
        <v>کارشناس مکانیک نظارت (1)</v>
      </c>
      <c r="I899" s="1">
        <f>COUNTIF(Table2[کد سیستم],Table8[[#This Row],[کد سیستم]])</f>
        <v>1</v>
      </c>
    </row>
    <row r="900" spans="1:9" x14ac:dyDescent="0.25">
      <c r="A900" s="1">
        <v>899</v>
      </c>
      <c r="B900" s="1" t="s">
        <v>3367</v>
      </c>
      <c r="C900" s="1" t="s">
        <v>3367</v>
      </c>
      <c r="D900" s="1" t="s">
        <v>3747</v>
      </c>
      <c r="E900" s="1" t="s">
        <v>193</v>
      </c>
      <c r="F900" s="1" t="str">
        <f>VLOOKUP(Table8[[#This Row],[نام کارشناس دفتر فنی]],Table1[],3,0)</f>
        <v>رئیس  آزمایشگاه</v>
      </c>
      <c r="G900" s="1" t="s">
        <v>1147</v>
      </c>
      <c r="H900" s="1" t="str">
        <f>VLOOKUP(Table8[[#This Row],[نام شخص کارشناس نظارت]],Table1[],3,0)</f>
        <v>کارشناس مکانیک نظارت (1)</v>
      </c>
      <c r="I900" s="1">
        <f>COUNTIF(Table2[کد سیستم],Table8[[#This Row],[کد سیستم]])</f>
        <v>1</v>
      </c>
    </row>
    <row r="901" spans="1:9" x14ac:dyDescent="0.25">
      <c r="A901" s="1">
        <v>900</v>
      </c>
      <c r="B901" s="1" t="s">
        <v>3369</v>
      </c>
      <c r="C901" s="1" t="s">
        <v>3369</v>
      </c>
      <c r="D901" s="1" t="s">
        <v>3747</v>
      </c>
      <c r="E901" s="1" t="s">
        <v>193</v>
      </c>
      <c r="F901" s="1" t="str">
        <f>VLOOKUP(Table8[[#This Row],[نام کارشناس دفتر فنی]],Table1[],3,0)</f>
        <v>رئیس  آزمایشگاه</v>
      </c>
      <c r="G901" s="1" t="s">
        <v>1147</v>
      </c>
      <c r="H901" s="1" t="str">
        <f>VLOOKUP(Table8[[#This Row],[نام شخص کارشناس نظارت]],Table1[],3,0)</f>
        <v>کارشناس مکانیک نظارت (1)</v>
      </c>
      <c r="I901" s="1">
        <f>COUNTIF(Table2[کد سیستم],Table8[[#This Row],[کد سیستم]])</f>
        <v>1</v>
      </c>
    </row>
    <row r="902" spans="1:9" x14ac:dyDescent="0.25">
      <c r="A902" s="1">
        <v>901</v>
      </c>
      <c r="B902" s="1" t="s">
        <v>3371</v>
      </c>
      <c r="C902" s="1" t="s">
        <v>3371</v>
      </c>
      <c r="D902" s="1" t="s">
        <v>3747</v>
      </c>
      <c r="E902" s="1" t="s">
        <v>193</v>
      </c>
      <c r="F902" s="1" t="str">
        <f>VLOOKUP(Table8[[#This Row],[نام کارشناس دفتر فنی]],Table1[],3,0)</f>
        <v>رئیس  آزمایشگاه</v>
      </c>
      <c r="G902" s="1" t="s">
        <v>1147</v>
      </c>
      <c r="H902" s="1" t="str">
        <f>VLOOKUP(Table8[[#This Row],[نام شخص کارشناس نظارت]],Table1[],3,0)</f>
        <v>کارشناس مکانیک نظارت (1)</v>
      </c>
      <c r="I902" s="1">
        <f>COUNTIF(Table2[کد سیستم],Table8[[#This Row],[کد سیستم]])</f>
        <v>1</v>
      </c>
    </row>
    <row r="903" spans="1:9" x14ac:dyDescent="0.25">
      <c r="A903" s="1">
        <v>902</v>
      </c>
      <c r="B903" s="1" t="s">
        <v>3373</v>
      </c>
      <c r="C903" s="1" t="s">
        <v>3373</v>
      </c>
      <c r="D903" s="1" t="s">
        <v>3747</v>
      </c>
      <c r="E903" s="1" t="s">
        <v>193</v>
      </c>
      <c r="F903" s="1" t="str">
        <f>VLOOKUP(Table8[[#This Row],[نام کارشناس دفتر فنی]],Table1[],3,0)</f>
        <v>رئیس  آزمایشگاه</v>
      </c>
      <c r="G903" s="1" t="s">
        <v>1147</v>
      </c>
      <c r="H903" s="1" t="str">
        <f>VLOOKUP(Table8[[#This Row],[نام شخص کارشناس نظارت]],Table1[],3,0)</f>
        <v>کارشناس مکانیک نظارت (1)</v>
      </c>
      <c r="I903" s="1">
        <f>COUNTIF(Table2[کد سیستم],Table8[[#This Row],[کد سیستم]])</f>
        <v>1</v>
      </c>
    </row>
    <row r="904" spans="1:9" x14ac:dyDescent="0.25">
      <c r="A904" s="1">
        <v>903</v>
      </c>
      <c r="B904" s="1" t="s">
        <v>3375</v>
      </c>
      <c r="C904" s="1" t="s">
        <v>3375</v>
      </c>
      <c r="D904" s="1" t="s">
        <v>3747</v>
      </c>
      <c r="E904" s="1" t="s">
        <v>193</v>
      </c>
      <c r="F904" s="1" t="str">
        <f>VLOOKUP(Table8[[#This Row],[نام کارشناس دفتر فنی]],Table1[],3,0)</f>
        <v>رئیس  آزمایشگاه</v>
      </c>
      <c r="G904" s="1" t="s">
        <v>1147</v>
      </c>
      <c r="H904" s="1" t="str">
        <f>VLOOKUP(Table8[[#This Row],[نام شخص کارشناس نظارت]],Table1[],3,0)</f>
        <v>کارشناس مکانیک نظارت (1)</v>
      </c>
      <c r="I904" s="1">
        <f>COUNTIF(Table2[کد سیستم],Table8[[#This Row],[کد سیستم]])</f>
        <v>1</v>
      </c>
    </row>
    <row r="905" spans="1:9" x14ac:dyDescent="0.25">
      <c r="A905" s="1">
        <v>904</v>
      </c>
      <c r="B905" s="1" t="s">
        <v>3377</v>
      </c>
      <c r="C905" s="1" t="s">
        <v>3377</v>
      </c>
      <c r="D905" s="1" t="s">
        <v>3747</v>
      </c>
      <c r="E905" s="1" t="s">
        <v>193</v>
      </c>
      <c r="F905" s="1" t="str">
        <f>VLOOKUP(Table8[[#This Row],[نام کارشناس دفتر فنی]],Table1[],3,0)</f>
        <v>رئیس  آزمایشگاه</v>
      </c>
      <c r="G905" s="1" t="s">
        <v>1147</v>
      </c>
      <c r="H905" s="1" t="str">
        <f>VLOOKUP(Table8[[#This Row],[نام شخص کارشناس نظارت]],Table1[],3,0)</f>
        <v>کارشناس مکانیک نظارت (1)</v>
      </c>
      <c r="I905" s="1">
        <f>COUNTIF(Table2[کد سیستم],Table8[[#This Row],[کد سیستم]])</f>
        <v>1</v>
      </c>
    </row>
    <row r="906" spans="1:9" x14ac:dyDescent="0.25">
      <c r="A906" s="1">
        <v>905</v>
      </c>
      <c r="B906" s="1" t="s">
        <v>3379</v>
      </c>
      <c r="C906" s="1" t="s">
        <v>3379</v>
      </c>
      <c r="D906" s="1" t="s">
        <v>3747</v>
      </c>
      <c r="E906" s="1" t="s">
        <v>193</v>
      </c>
      <c r="F906" s="1" t="str">
        <f>VLOOKUP(Table8[[#This Row],[نام کارشناس دفتر فنی]],Table1[],3,0)</f>
        <v>رئیس  آزمایشگاه</v>
      </c>
      <c r="G906" s="1" t="s">
        <v>1147</v>
      </c>
      <c r="H906" s="1" t="str">
        <f>VLOOKUP(Table8[[#This Row],[نام شخص کارشناس نظارت]],Table1[],3,0)</f>
        <v>کارشناس مکانیک نظارت (1)</v>
      </c>
      <c r="I906" s="1">
        <f>COUNTIF(Table2[کد سیستم],Table8[[#This Row],[کد سیستم]])</f>
        <v>1</v>
      </c>
    </row>
    <row r="907" spans="1:9" x14ac:dyDescent="0.25">
      <c r="A907" s="1">
        <v>906</v>
      </c>
      <c r="B907" s="1" t="s">
        <v>3381</v>
      </c>
      <c r="C907" s="1" t="s">
        <v>3381</v>
      </c>
      <c r="D907" s="1" t="s">
        <v>3747</v>
      </c>
      <c r="E907" s="1" t="s">
        <v>193</v>
      </c>
      <c r="F907" s="1" t="str">
        <f>VLOOKUP(Table8[[#This Row],[نام کارشناس دفتر فنی]],Table1[],3,0)</f>
        <v>رئیس  آزمایشگاه</v>
      </c>
      <c r="G907" s="1" t="s">
        <v>1147</v>
      </c>
      <c r="H907" s="1" t="str">
        <f>VLOOKUP(Table8[[#This Row],[نام شخص کارشناس نظارت]],Table1[],3,0)</f>
        <v>کارشناس مکانیک نظارت (1)</v>
      </c>
      <c r="I907" s="1">
        <f>COUNTIF(Table2[کد سیستم],Table8[[#This Row],[کد سیستم]])</f>
        <v>1</v>
      </c>
    </row>
    <row r="908" spans="1:9" x14ac:dyDescent="0.25">
      <c r="A908" s="1">
        <v>907</v>
      </c>
      <c r="B908" s="1" t="s">
        <v>3383</v>
      </c>
      <c r="C908" s="1" t="s">
        <v>3383</v>
      </c>
      <c r="D908" s="1" t="s">
        <v>3747</v>
      </c>
      <c r="E908" s="1" t="s">
        <v>193</v>
      </c>
      <c r="F908" s="1" t="str">
        <f>VLOOKUP(Table8[[#This Row],[نام کارشناس دفتر فنی]],Table1[],3,0)</f>
        <v>رئیس  آزمایشگاه</v>
      </c>
      <c r="G908" s="1" t="s">
        <v>1147</v>
      </c>
      <c r="H908" s="1" t="str">
        <f>VLOOKUP(Table8[[#This Row],[نام شخص کارشناس نظارت]],Table1[],3,0)</f>
        <v>کارشناس مکانیک نظارت (1)</v>
      </c>
      <c r="I908" s="1">
        <f>COUNTIF(Table2[کد سیستم],Table8[[#This Row],[کد سیستم]])</f>
        <v>1</v>
      </c>
    </row>
    <row r="909" spans="1:9" x14ac:dyDescent="0.25">
      <c r="A909" s="1">
        <v>908</v>
      </c>
      <c r="B909" s="1" t="s">
        <v>3385</v>
      </c>
      <c r="C909" s="1" t="s">
        <v>3385</v>
      </c>
      <c r="D909" s="1" t="s">
        <v>3747</v>
      </c>
      <c r="E909" s="1" t="s">
        <v>193</v>
      </c>
      <c r="F909" s="1" t="str">
        <f>VLOOKUP(Table8[[#This Row],[نام کارشناس دفتر فنی]],Table1[],3,0)</f>
        <v>رئیس  آزمایشگاه</v>
      </c>
      <c r="G909" s="1" t="s">
        <v>1147</v>
      </c>
      <c r="H909" s="1" t="str">
        <f>VLOOKUP(Table8[[#This Row],[نام شخص کارشناس نظارت]],Table1[],3,0)</f>
        <v>کارشناس مکانیک نظارت (1)</v>
      </c>
      <c r="I909" s="1">
        <f>COUNTIF(Table2[کد سیستم],Table8[[#This Row],[کد سیستم]])</f>
        <v>1</v>
      </c>
    </row>
    <row r="910" spans="1:9" x14ac:dyDescent="0.25">
      <c r="A910" s="1">
        <v>909</v>
      </c>
      <c r="B910" s="1" t="s">
        <v>3387</v>
      </c>
      <c r="C910" s="1" t="s">
        <v>3387</v>
      </c>
      <c r="D910" s="1" t="s">
        <v>3747</v>
      </c>
      <c r="E910" s="1" t="s">
        <v>193</v>
      </c>
      <c r="F910" s="1" t="str">
        <f>VLOOKUP(Table8[[#This Row],[نام کارشناس دفتر فنی]],Table1[],3,0)</f>
        <v>رئیس  آزمایشگاه</v>
      </c>
      <c r="G910" s="1" t="s">
        <v>1147</v>
      </c>
      <c r="H910" s="1" t="str">
        <f>VLOOKUP(Table8[[#This Row],[نام شخص کارشناس نظارت]],Table1[],3,0)</f>
        <v>کارشناس مکانیک نظارت (1)</v>
      </c>
      <c r="I910" s="1">
        <f>COUNTIF(Table2[کد سیستم],Table8[[#This Row],[کد سیستم]])</f>
        <v>1</v>
      </c>
    </row>
    <row r="911" spans="1:9" x14ac:dyDescent="0.25">
      <c r="A911" s="1">
        <v>910</v>
      </c>
      <c r="B911" s="1" t="s">
        <v>3389</v>
      </c>
      <c r="C911" s="1" t="s">
        <v>3389</v>
      </c>
      <c r="D911" s="1" t="s">
        <v>3747</v>
      </c>
      <c r="E911" s="1" t="s">
        <v>193</v>
      </c>
      <c r="F911" s="1" t="str">
        <f>VLOOKUP(Table8[[#This Row],[نام کارشناس دفتر فنی]],Table1[],3,0)</f>
        <v>رئیس  آزمایشگاه</v>
      </c>
      <c r="G911" s="1" t="s">
        <v>1147</v>
      </c>
      <c r="H911" s="1" t="str">
        <f>VLOOKUP(Table8[[#This Row],[نام شخص کارشناس نظارت]],Table1[],3,0)</f>
        <v>کارشناس مکانیک نظارت (1)</v>
      </c>
      <c r="I911" s="1">
        <f>COUNTIF(Table2[کد سیستم],Table8[[#This Row],[کد سیستم]])</f>
        <v>1</v>
      </c>
    </row>
    <row r="912" spans="1:9" x14ac:dyDescent="0.25">
      <c r="A912" s="1">
        <v>911</v>
      </c>
      <c r="B912" s="1" t="s">
        <v>3391</v>
      </c>
      <c r="C912" s="1" t="s">
        <v>3391</v>
      </c>
      <c r="D912" s="1" t="s">
        <v>3747</v>
      </c>
      <c r="E912" s="1" t="s">
        <v>193</v>
      </c>
      <c r="F912" s="1" t="str">
        <f>VLOOKUP(Table8[[#This Row],[نام کارشناس دفتر فنی]],Table1[],3,0)</f>
        <v>رئیس  آزمایشگاه</v>
      </c>
      <c r="G912" s="1" t="s">
        <v>1147</v>
      </c>
      <c r="H912" s="1" t="str">
        <f>VLOOKUP(Table8[[#This Row],[نام شخص کارشناس نظارت]],Table1[],3,0)</f>
        <v>کارشناس مکانیک نظارت (1)</v>
      </c>
      <c r="I912" s="1">
        <f>COUNTIF(Table2[کد سیستم],Table8[[#This Row],[کد سیستم]])</f>
        <v>1</v>
      </c>
    </row>
    <row r="913" spans="1:9" x14ac:dyDescent="0.25">
      <c r="A913" s="1">
        <v>912</v>
      </c>
      <c r="B913" s="1" t="s">
        <v>3393</v>
      </c>
      <c r="C913" s="1" t="s">
        <v>3393</v>
      </c>
      <c r="D913" s="1" t="s">
        <v>3747</v>
      </c>
      <c r="E913" s="1" t="s">
        <v>193</v>
      </c>
      <c r="F913" s="1" t="str">
        <f>VLOOKUP(Table8[[#This Row],[نام کارشناس دفتر فنی]],Table1[],3,0)</f>
        <v>رئیس  آزمایشگاه</v>
      </c>
      <c r="G913" s="1" t="s">
        <v>1147</v>
      </c>
      <c r="H913" s="1" t="str">
        <f>VLOOKUP(Table8[[#This Row],[نام شخص کارشناس نظارت]],Table1[],3,0)</f>
        <v>کارشناس مکانیک نظارت (1)</v>
      </c>
      <c r="I913" s="1">
        <f>COUNTIF(Table2[کد سیستم],Table8[[#This Row],[کد سیستم]])</f>
        <v>1</v>
      </c>
    </row>
    <row r="914" spans="1:9" x14ac:dyDescent="0.25">
      <c r="A914" s="1">
        <v>913</v>
      </c>
      <c r="B914" s="1" t="s">
        <v>3395</v>
      </c>
      <c r="C914" s="1" t="s">
        <v>3395</v>
      </c>
      <c r="D914" s="1" t="s">
        <v>3747</v>
      </c>
      <c r="E914" s="1" t="s">
        <v>193</v>
      </c>
      <c r="F914" s="1" t="str">
        <f>VLOOKUP(Table8[[#This Row],[نام کارشناس دفتر فنی]],Table1[],3,0)</f>
        <v>رئیس  آزمایشگاه</v>
      </c>
      <c r="G914" s="1" t="s">
        <v>1147</v>
      </c>
      <c r="H914" s="1" t="str">
        <f>VLOOKUP(Table8[[#This Row],[نام شخص کارشناس نظارت]],Table1[],3,0)</f>
        <v>کارشناس مکانیک نظارت (1)</v>
      </c>
      <c r="I914" s="1">
        <f>COUNTIF(Table2[کد سیستم],Table8[[#This Row],[کد سیستم]])</f>
        <v>1</v>
      </c>
    </row>
    <row r="915" spans="1:9" x14ac:dyDescent="0.25">
      <c r="A915" s="1">
        <v>914</v>
      </c>
      <c r="B915" s="1" t="s">
        <v>3397</v>
      </c>
      <c r="C915" s="1" t="s">
        <v>3397</v>
      </c>
      <c r="D915" s="1" t="s">
        <v>3747</v>
      </c>
      <c r="E915" s="1" t="s">
        <v>193</v>
      </c>
      <c r="F915" s="1" t="str">
        <f>VLOOKUP(Table8[[#This Row],[نام کارشناس دفتر فنی]],Table1[],3,0)</f>
        <v>رئیس  آزمایشگاه</v>
      </c>
      <c r="G915" s="1" t="s">
        <v>1147</v>
      </c>
      <c r="H915" s="1" t="str">
        <f>VLOOKUP(Table8[[#This Row],[نام شخص کارشناس نظارت]],Table1[],3,0)</f>
        <v>کارشناس مکانیک نظارت (1)</v>
      </c>
      <c r="I915" s="1">
        <f>COUNTIF(Table2[کد سیستم],Table8[[#This Row],[کد سیستم]])</f>
        <v>1</v>
      </c>
    </row>
    <row r="916" spans="1:9" x14ac:dyDescent="0.25">
      <c r="A916" s="1">
        <v>915</v>
      </c>
      <c r="B916" s="1" t="s">
        <v>3399</v>
      </c>
      <c r="C916" s="1" t="s">
        <v>3399</v>
      </c>
      <c r="D916" s="1" t="s">
        <v>3747</v>
      </c>
      <c r="E916" s="1" t="s">
        <v>193</v>
      </c>
      <c r="F916" s="1" t="str">
        <f>VLOOKUP(Table8[[#This Row],[نام کارشناس دفتر فنی]],Table1[],3,0)</f>
        <v>رئیس  آزمایشگاه</v>
      </c>
      <c r="G916" s="1" t="s">
        <v>1147</v>
      </c>
      <c r="H916" s="1" t="str">
        <f>VLOOKUP(Table8[[#This Row],[نام شخص کارشناس نظارت]],Table1[],3,0)</f>
        <v>کارشناس مکانیک نظارت (1)</v>
      </c>
      <c r="I916" s="1">
        <f>COUNTIF(Table2[کد سیستم],Table8[[#This Row],[کد سیستم]])</f>
        <v>1</v>
      </c>
    </row>
    <row r="917" spans="1:9" x14ac:dyDescent="0.25">
      <c r="A917" s="1">
        <v>916</v>
      </c>
      <c r="B917" s="1" t="s">
        <v>3401</v>
      </c>
      <c r="C917" s="1" t="s">
        <v>3401</v>
      </c>
      <c r="D917" s="1" t="s">
        <v>3747</v>
      </c>
      <c r="E917" s="1" t="s">
        <v>193</v>
      </c>
      <c r="F917" s="1" t="str">
        <f>VLOOKUP(Table8[[#This Row],[نام کارشناس دفتر فنی]],Table1[],3,0)</f>
        <v>رئیس  آزمایشگاه</v>
      </c>
      <c r="G917" s="1" t="s">
        <v>1147</v>
      </c>
      <c r="H917" s="1" t="str">
        <f>VLOOKUP(Table8[[#This Row],[نام شخص کارشناس نظارت]],Table1[],3,0)</f>
        <v>کارشناس مکانیک نظارت (1)</v>
      </c>
      <c r="I917" s="1">
        <f>COUNTIF(Table2[کد سیستم],Table8[[#This Row],[کد سیستم]])</f>
        <v>1</v>
      </c>
    </row>
    <row r="918" spans="1:9" x14ac:dyDescent="0.25">
      <c r="A918" s="1">
        <v>917</v>
      </c>
      <c r="B918" s="1" t="s">
        <v>3403</v>
      </c>
      <c r="C918" s="1" t="s">
        <v>3403</v>
      </c>
      <c r="D918" s="1" t="s">
        <v>3747</v>
      </c>
      <c r="E918" s="1" t="s">
        <v>193</v>
      </c>
      <c r="F918" s="1" t="str">
        <f>VLOOKUP(Table8[[#This Row],[نام کارشناس دفتر فنی]],Table1[],3,0)</f>
        <v>رئیس  آزمایشگاه</v>
      </c>
      <c r="G918" s="1" t="s">
        <v>1147</v>
      </c>
      <c r="H918" s="1" t="str">
        <f>VLOOKUP(Table8[[#This Row],[نام شخص کارشناس نظارت]],Table1[],3,0)</f>
        <v>کارشناس مکانیک نظارت (1)</v>
      </c>
      <c r="I918" s="1">
        <f>COUNTIF(Table2[کد سیستم],Table8[[#This Row],[کد سیستم]])</f>
        <v>1</v>
      </c>
    </row>
    <row r="919" spans="1:9" x14ac:dyDescent="0.25">
      <c r="A919" s="1">
        <v>918</v>
      </c>
      <c r="B919" s="1" t="s">
        <v>3405</v>
      </c>
      <c r="C919" s="1" t="s">
        <v>3405</v>
      </c>
      <c r="D919" s="1" t="s">
        <v>3747</v>
      </c>
      <c r="E919" s="1" t="s">
        <v>193</v>
      </c>
      <c r="F919" s="1" t="str">
        <f>VLOOKUP(Table8[[#This Row],[نام کارشناس دفتر فنی]],Table1[],3,0)</f>
        <v>رئیس  آزمایشگاه</v>
      </c>
      <c r="G919" s="1" t="s">
        <v>1147</v>
      </c>
      <c r="H919" s="1" t="str">
        <f>VLOOKUP(Table8[[#This Row],[نام شخص کارشناس نظارت]],Table1[],3,0)</f>
        <v>کارشناس مکانیک نظارت (1)</v>
      </c>
      <c r="I919" s="1">
        <f>COUNTIF(Table2[کد سیستم],Table8[[#This Row],[کد سیستم]])</f>
        <v>1</v>
      </c>
    </row>
    <row r="920" spans="1:9" x14ac:dyDescent="0.25">
      <c r="A920" s="1">
        <v>919</v>
      </c>
      <c r="B920" s="1" t="s">
        <v>3407</v>
      </c>
      <c r="C920" s="1" t="s">
        <v>3407</v>
      </c>
      <c r="D920" s="1" t="s">
        <v>3747</v>
      </c>
      <c r="E920" s="1" t="s">
        <v>193</v>
      </c>
      <c r="F920" s="1" t="str">
        <f>VLOOKUP(Table8[[#This Row],[نام کارشناس دفتر فنی]],Table1[],3,0)</f>
        <v>رئیس  آزمایشگاه</v>
      </c>
      <c r="G920" s="1" t="s">
        <v>1147</v>
      </c>
      <c r="H920" s="1" t="str">
        <f>VLOOKUP(Table8[[#This Row],[نام شخص کارشناس نظارت]],Table1[],3,0)</f>
        <v>کارشناس مکانیک نظارت (1)</v>
      </c>
      <c r="I920" s="1">
        <f>COUNTIF(Table2[کد سیستم],Table8[[#This Row],[کد سیستم]])</f>
        <v>1</v>
      </c>
    </row>
    <row r="921" spans="1:9" x14ac:dyDescent="0.25">
      <c r="A921" s="1">
        <v>920</v>
      </c>
      <c r="B921" s="1" t="s">
        <v>3409</v>
      </c>
      <c r="C921" s="1" t="s">
        <v>3409</v>
      </c>
      <c r="D921" s="1" t="s">
        <v>3747</v>
      </c>
      <c r="E921" s="1" t="s">
        <v>193</v>
      </c>
      <c r="F921" s="1" t="str">
        <f>VLOOKUP(Table8[[#This Row],[نام کارشناس دفتر فنی]],Table1[],3,0)</f>
        <v>رئیس  آزمایشگاه</v>
      </c>
      <c r="G921" s="1" t="s">
        <v>1147</v>
      </c>
      <c r="H921" s="1" t="str">
        <f>VLOOKUP(Table8[[#This Row],[نام شخص کارشناس نظارت]],Table1[],3,0)</f>
        <v>کارشناس مکانیک نظارت (1)</v>
      </c>
      <c r="I921" s="1">
        <f>COUNTIF(Table2[کد سیستم],Table8[[#This Row],[کد سیستم]])</f>
        <v>1</v>
      </c>
    </row>
    <row r="922" spans="1:9" x14ac:dyDescent="0.25">
      <c r="A922" s="1">
        <v>921</v>
      </c>
      <c r="B922" s="1" t="s">
        <v>3411</v>
      </c>
      <c r="C922" s="1" t="s">
        <v>3411</v>
      </c>
      <c r="D922" s="1" t="s">
        <v>3747</v>
      </c>
      <c r="E922" s="1" t="s">
        <v>193</v>
      </c>
      <c r="F922" s="1" t="str">
        <f>VLOOKUP(Table8[[#This Row],[نام کارشناس دفتر فنی]],Table1[],3,0)</f>
        <v>رئیس  آزمایشگاه</v>
      </c>
      <c r="G922" s="1" t="s">
        <v>1147</v>
      </c>
      <c r="H922" s="1" t="str">
        <f>VLOOKUP(Table8[[#This Row],[نام شخص کارشناس نظارت]],Table1[],3,0)</f>
        <v>کارشناس مکانیک نظارت (1)</v>
      </c>
      <c r="I922" s="1">
        <f>COUNTIF(Table2[کد سیستم],Table8[[#This Row],[کد سیستم]])</f>
        <v>1</v>
      </c>
    </row>
    <row r="923" spans="1:9" x14ac:dyDescent="0.25">
      <c r="A923" s="1">
        <v>922</v>
      </c>
      <c r="B923" s="1" t="s">
        <v>3413</v>
      </c>
      <c r="C923" s="1" t="s">
        <v>3413</v>
      </c>
      <c r="D923" s="1" t="s">
        <v>3747</v>
      </c>
      <c r="E923" s="1" t="s">
        <v>193</v>
      </c>
      <c r="F923" s="1" t="str">
        <f>VLOOKUP(Table8[[#This Row],[نام کارشناس دفتر فنی]],Table1[],3,0)</f>
        <v>رئیس  آزمایشگاه</v>
      </c>
      <c r="G923" s="1" t="s">
        <v>1147</v>
      </c>
      <c r="H923" s="1" t="str">
        <f>VLOOKUP(Table8[[#This Row],[نام شخص کارشناس نظارت]],Table1[],3,0)</f>
        <v>کارشناس مکانیک نظارت (1)</v>
      </c>
      <c r="I923" s="1">
        <f>COUNTIF(Table2[کد سیستم],Table8[[#This Row],[کد سیستم]])</f>
        <v>1</v>
      </c>
    </row>
    <row r="924" spans="1:9" x14ac:dyDescent="0.25">
      <c r="A924" s="1">
        <v>923</v>
      </c>
      <c r="B924" s="1" t="s">
        <v>3415</v>
      </c>
      <c r="C924" s="1" t="s">
        <v>3415</v>
      </c>
      <c r="D924" s="1" t="s">
        <v>3747</v>
      </c>
      <c r="E924" s="1" t="s">
        <v>193</v>
      </c>
      <c r="F924" s="1" t="str">
        <f>VLOOKUP(Table8[[#This Row],[نام کارشناس دفتر فنی]],Table1[],3,0)</f>
        <v>رئیس  آزمایشگاه</v>
      </c>
      <c r="G924" s="1" t="s">
        <v>1147</v>
      </c>
      <c r="H924" s="1" t="str">
        <f>VLOOKUP(Table8[[#This Row],[نام شخص کارشناس نظارت]],Table1[],3,0)</f>
        <v>کارشناس مکانیک نظارت (1)</v>
      </c>
      <c r="I924" s="1">
        <f>COUNTIF(Table2[کد سیستم],Table8[[#This Row],[کد سیستم]])</f>
        <v>1</v>
      </c>
    </row>
    <row r="925" spans="1:9" x14ac:dyDescent="0.25">
      <c r="A925" s="1">
        <v>924</v>
      </c>
      <c r="B925" s="1" t="s">
        <v>3417</v>
      </c>
      <c r="C925" s="1" t="s">
        <v>3417</v>
      </c>
      <c r="D925" s="1" t="s">
        <v>3747</v>
      </c>
      <c r="E925" s="1" t="s">
        <v>193</v>
      </c>
      <c r="F925" s="1" t="str">
        <f>VLOOKUP(Table8[[#This Row],[نام کارشناس دفتر فنی]],Table1[],3,0)</f>
        <v>رئیس  آزمایشگاه</v>
      </c>
      <c r="G925" s="1" t="s">
        <v>1147</v>
      </c>
      <c r="H925" s="1" t="str">
        <f>VLOOKUP(Table8[[#This Row],[نام شخص کارشناس نظارت]],Table1[],3,0)</f>
        <v>کارشناس مکانیک نظارت (1)</v>
      </c>
      <c r="I925" s="1">
        <f>COUNTIF(Table2[کد سیستم],Table8[[#This Row],[کد سیستم]])</f>
        <v>1</v>
      </c>
    </row>
    <row r="926" spans="1:9" x14ac:dyDescent="0.25">
      <c r="A926" s="1">
        <v>925</v>
      </c>
      <c r="B926" s="1" t="s">
        <v>3419</v>
      </c>
      <c r="C926" s="1" t="s">
        <v>3419</v>
      </c>
      <c r="D926" s="1" t="s">
        <v>3747</v>
      </c>
      <c r="E926" s="1" t="s">
        <v>193</v>
      </c>
      <c r="F926" s="1" t="str">
        <f>VLOOKUP(Table8[[#This Row],[نام کارشناس دفتر فنی]],Table1[],3,0)</f>
        <v>رئیس  آزمایشگاه</v>
      </c>
      <c r="G926" s="1" t="s">
        <v>1147</v>
      </c>
      <c r="H926" s="1" t="str">
        <f>VLOOKUP(Table8[[#This Row],[نام شخص کارشناس نظارت]],Table1[],3,0)</f>
        <v>کارشناس مکانیک نظارت (1)</v>
      </c>
      <c r="I926" s="1">
        <f>COUNTIF(Table2[کد سیستم],Table8[[#This Row],[کد سیستم]])</f>
        <v>1</v>
      </c>
    </row>
    <row r="927" spans="1:9" x14ac:dyDescent="0.25">
      <c r="A927" s="1">
        <v>926</v>
      </c>
      <c r="B927" s="1" t="s">
        <v>3421</v>
      </c>
      <c r="C927" s="1" t="s">
        <v>3421</v>
      </c>
      <c r="D927" s="1" t="s">
        <v>3747</v>
      </c>
      <c r="E927" s="1" t="s">
        <v>193</v>
      </c>
      <c r="F927" s="1" t="str">
        <f>VLOOKUP(Table8[[#This Row],[نام کارشناس دفتر فنی]],Table1[],3,0)</f>
        <v>رئیس  آزمایشگاه</v>
      </c>
      <c r="G927" s="1" t="s">
        <v>1147</v>
      </c>
      <c r="H927" s="1" t="str">
        <f>VLOOKUP(Table8[[#This Row],[نام شخص کارشناس نظارت]],Table1[],3,0)</f>
        <v>کارشناس مکانیک نظارت (1)</v>
      </c>
      <c r="I927" s="1">
        <f>COUNTIF(Table2[کد سیستم],Table8[[#This Row],[کد سیستم]])</f>
        <v>1</v>
      </c>
    </row>
    <row r="928" spans="1:9" x14ac:dyDescent="0.25">
      <c r="A928" s="1">
        <v>927</v>
      </c>
      <c r="B928" s="1" t="s">
        <v>3423</v>
      </c>
      <c r="C928" s="1" t="s">
        <v>3423</v>
      </c>
      <c r="D928" s="1" t="s">
        <v>3747</v>
      </c>
      <c r="E928" s="1" t="s">
        <v>193</v>
      </c>
      <c r="F928" s="1" t="str">
        <f>VLOOKUP(Table8[[#This Row],[نام کارشناس دفتر فنی]],Table1[],3,0)</f>
        <v>رئیس  آزمایشگاه</v>
      </c>
      <c r="G928" s="1" t="s">
        <v>1147</v>
      </c>
      <c r="H928" s="1" t="str">
        <f>VLOOKUP(Table8[[#This Row],[نام شخص کارشناس نظارت]],Table1[],3,0)</f>
        <v>کارشناس مکانیک نظارت (1)</v>
      </c>
      <c r="I928" s="1">
        <f>COUNTIF(Table2[کد سیستم],Table8[[#This Row],[کد سیستم]])</f>
        <v>1</v>
      </c>
    </row>
    <row r="929" spans="1:9" x14ac:dyDescent="0.25">
      <c r="A929" s="1">
        <v>928</v>
      </c>
      <c r="B929" s="1" t="s">
        <v>3425</v>
      </c>
      <c r="C929" s="1" t="s">
        <v>3425</v>
      </c>
      <c r="D929" s="1" t="s">
        <v>3747</v>
      </c>
      <c r="E929" s="1" t="s">
        <v>193</v>
      </c>
      <c r="F929" s="1" t="str">
        <f>VLOOKUP(Table8[[#This Row],[نام کارشناس دفتر فنی]],Table1[],3,0)</f>
        <v>رئیس  آزمایشگاه</v>
      </c>
      <c r="G929" s="1" t="s">
        <v>1147</v>
      </c>
      <c r="H929" s="1" t="str">
        <f>VLOOKUP(Table8[[#This Row],[نام شخص کارشناس نظارت]],Table1[],3,0)</f>
        <v>کارشناس مکانیک نظارت (1)</v>
      </c>
      <c r="I929" s="1">
        <f>COUNTIF(Table2[کد سیستم],Table8[[#This Row],[کد سیستم]])</f>
        <v>1</v>
      </c>
    </row>
    <row r="930" spans="1:9" x14ac:dyDescent="0.25">
      <c r="A930" s="1">
        <v>929</v>
      </c>
      <c r="B930" s="1" t="s">
        <v>3427</v>
      </c>
      <c r="C930" s="1" t="s">
        <v>3427</v>
      </c>
      <c r="D930" s="1" t="s">
        <v>3747</v>
      </c>
      <c r="E930" s="1" t="s">
        <v>193</v>
      </c>
      <c r="F930" s="1" t="str">
        <f>VLOOKUP(Table8[[#This Row],[نام کارشناس دفتر فنی]],Table1[],3,0)</f>
        <v>رئیس  آزمایشگاه</v>
      </c>
      <c r="G930" s="1" t="s">
        <v>1147</v>
      </c>
      <c r="H930" s="1" t="str">
        <f>VLOOKUP(Table8[[#This Row],[نام شخص کارشناس نظارت]],Table1[],3,0)</f>
        <v>کارشناس مکانیک نظارت (1)</v>
      </c>
      <c r="I930" s="1">
        <f>COUNTIF(Table2[کد سیستم],Table8[[#This Row],[کد سیستم]])</f>
        <v>1</v>
      </c>
    </row>
    <row r="931" spans="1:9" x14ac:dyDescent="0.25">
      <c r="A931" s="1">
        <v>930</v>
      </c>
      <c r="B931" s="1" t="s">
        <v>3429</v>
      </c>
      <c r="C931" s="1" t="s">
        <v>3429</v>
      </c>
      <c r="D931" s="1" t="s">
        <v>3747</v>
      </c>
      <c r="E931" s="1" t="s">
        <v>193</v>
      </c>
      <c r="F931" s="1" t="str">
        <f>VLOOKUP(Table8[[#This Row],[نام کارشناس دفتر فنی]],Table1[],3,0)</f>
        <v>رئیس  آزمایشگاه</v>
      </c>
      <c r="G931" s="1" t="s">
        <v>1147</v>
      </c>
      <c r="H931" s="1" t="str">
        <f>VLOOKUP(Table8[[#This Row],[نام شخص کارشناس نظارت]],Table1[],3,0)</f>
        <v>کارشناس مکانیک نظارت (1)</v>
      </c>
      <c r="I931" s="1">
        <f>COUNTIF(Table2[کد سیستم],Table8[[#This Row],[کد سیستم]])</f>
        <v>1</v>
      </c>
    </row>
    <row r="932" spans="1:9" x14ac:dyDescent="0.25">
      <c r="A932" s="1">
        <v>931</v>
      </c>
      <c r="B932" s="1" t="s">
        <v>3431</v>
      </c>
      <c r="C932" s="1" t="s">
        <v>3431</v>
      </c>
      <c r="D932" s="1" t="s">
        <v>3747</v>
      </c>
      <c r="E932" s="1" t="s">
        <v>193</v>
      </c>
      <c r="F932" s="1" t="str">
        <f>VLOOKUP(Table8[[#This Row],[نام کارشناس دفتر فنی]],Table1[],3,0)</f>
        <v>رئیس  آزمایشگاه</v>
      </c>
      <c r="G932" s="1" t="s">
        <v>1147</v>
      </c>
      <c r="H932" s="1" t="str">
        <f>VLOOKUP(Table8[[#This Row],[نام شخص کارشناس نظارت]],Table1[],3,0)</f>
        <v>کارشناس مکانیک نظارت (1)</v>
      </c>
      <c r="I932" s="1">
        <f>COUNTIF(Table2[کد سیستم],Table8[[#This Row],[کد سیستم]])</f>
        <v>1</v>
      </c>
    </row>
    <row r="933" spans="1:9" x14ac:dyDescent="0.25">
      <c r="A933" s="1">
        <v>932</v>
      </c>
      <c r="B933" s="1" t="s">
        <v>3433</v>
      </c>
      <c r="C933" s="1" t="s">
        <v>3433</v>
      </c>
      <c r="D933" s="1" t="s">
        <v>3747</v>
      </c>
      <c r="E933" s="1" t="s">
        <v>193</v>
      </c>
      <c r="F933" s="1" t="str">
        <f>VLOOKUP(Table8[[#This Row],[نام کارشناس دفتر فنی]],Table1[],3,0)</f>
        <v>رئیس  آزمایشگاه</v>
      </c>
      <c r="G933" s="1" t="s">
        <v>1147</v>
      </c>
      <c r="H933" s="1" t="str">
        <f>VLOOKUP(Table8[[#This Row],[نام شخص کارشناس نظارت]],Table1[],3,0)</f>
        <v>کارشناس مکانیک نظارت (1)</v>
      </c>
      <c r="I933" s="1">
        <f>COUNTIF(Table2[کد سیستم],Table8[[#This Row],[کد سیستم]])</f>
        <v>1</v>
      </c>
    </row>
    <row r="934" spans="1:9" x14ac:dyDescent="0.25">
      <c r="A934" s="1">
        <v>933</v>
      </c>
      <c r="B934" s="1" t="s">
        <v>3435</v>
      </c>
      <c r="C934" s="1" t="s">
        <v>3435</v>
      </c>
      <c r="D934" s="1" t="s">
        <v>3747</v>
      </c>
      <c r="E934" s="1" t="s">
        <v>193</v>
      </c>
      <c r="F934" s="1" t="str">
        <f>VLOOKUP(Table8[[#This Row],[نام کارشناس دفتر فنی]],Table1[],3,0)</f>
        <v>رئیس  آزمایشگاه</v>
      </c>
      <c r="G934" s="1" t="s">
        <v>1147</v>
      </c>
      <c r="H934" s="1" t="str">
        <f>VLOOKUP(Table8[[#This Row],[نام شخص کارشناس نظارت]],Table1[],3,0)</f>
        <v>کارشناس مکانیک نظارت (1)</v>
      </c>
      <c r="I934" s="1">
        <f>COUNTIF(Table2[کد سیستم],Table8[[#This Row],[کد سیستم]])</f>
        <v>1</v>
      </c>
    </row>
    <row r="935" spans="1:9" x14ac:dyDescent="0.25">
      <c r="A935" s="1">
        <v>934</v>
      </c>
      <c r="B935" s="1" t="s">
        <v>3437</v>
      </c>
      <c r="C935" s="1" t="s">
        <v>3437</v>
      </c>
      <c r="D935" s="1" t="s">
        <v>3747</v>
      </c>
      <c r="E935" s="1" t="s">
        <v>193</v>
      </c>
      <c r="F935" s="1" t="str">
        <f>VLOOKUP(Table8[[#This Row],[نام کارشناس دفتر فنی]],Table1[],3,0)</f>
        <v>رئیس  آزمایشگاه</v>
      </c>
      <c r="G935" s="1" t="s">
        <v>1147</v>
      </c>
      <c r="H935" s="1" t="str">
        <f>VLOOKUP(Table8[[#This Row],[نام شخص کارشناس نظارت]],Table1[],3,0)</f>
        <v>کارشناس مکانیک نظارت (1)</v>
      </c>
      <c r="I935" s="1">
        <f>COUNTIF(Table2[کد سیستم],Table8[[#This Row],[کد سیستم]])</f>
        <v>1</v>
      </c>
    </row>
    <row r="936" spans="1:9" x14ac:dyDescent="0.25">
      <c r="A936" s="1">
        <v>935</v>
      </c>
      <c r="B936" s="1" t="s">
        <v>3439</v>
      </c>
      <c r="C936" s="1" t="s">
        <v>3439</v>
      </c>
      <c r="D936" s="1" t="s">
        <v>3747</v>
      </c>
      <c r="E936" s="1" t="s">
        <v>193</v>
      </c>
      <c r="F936" s="1" t="str">
        <f>VLOOKUP(Table8[[#This Row],[نام کارشناس دفتر فنی]],Table1[],3,0)</f>
        <v>رئیس  آزمایشگاه</v>
      </c>
      <c r="G936" s="1" t="s">
        <v>1147</v>
      </c>
      <c r="H936" s="1" t="str">
        <f>VLOOKUP(Table8[[#This Row],[نام شخص کارشناس نظارت]],Table1[],3,0)</f>
        <v>کارشناس مکانیک نظارت (1)</v>
      </c>
      <c r="I936" s="1">
        <f>COUNTIF(Table2[کد سیستم],Table8[[#This Row],[کد سیستم]])</f>
        <v>1</v>
      </c>
    </row>
    <row r="937" spans="1:9" x14ac:dyDescent="0.25">
      <c r="A937" s="1">
        <v>936</v>
      </c>
      <c r="B937" s="1" t="s">
        <v>3441</v>
      </c>
      <c r="C937" s="1" t="s">
        <v>3441</v>
      </c>
      <c r="D937" s="1" t="s">
        <v>3747</v>
      </c>
      <c r="E937" s="1" t="s">
        <v>193</v>
      </c>
      <c r="F937" s="1" t="str">
        <f>VLOOKUP(Table8[[#This Row],[نام کارشناس دفتر فنی]],Table1[],3,0)</f>
        <v>رئیس  آزمایشگاه</v>
      </c>
      <c r="G937" s="1" t="s">
        <v>1147</v>
      </c>
      <c r="H937" s="1" t="str">
        <f>VLOOKUP(Table8[[#This Row],[نام شخص کارشناس نظارت]],Table1[],3,0)</f>
        <v>کارشناس مکانیک نظارت (1)</v>
      </c>
      <c r="I937" s="1">
        <f>COUNTIF(Table2[کد سیستم],Table8[[#This Row],[کد سیستم]])</f>
        <v>1</v>
      </c>
    </row>
    <row r="938" spans="1:9" x14ac:dyDescent="0.25">
      <c r="A938" s="1">
        <v>937</v>
      </c>
      <c r="B938" s="1" t="s">
        <v>3443</v>
      </c>
      <c r="C938" s="1" t="s">
        <v>3443</v>
      </c>
      <c r="D938" s="1" t="s">
        <v>3747</v>
      </c>
      <c r="E938" s="1" t="s">
        <v>193</v>
      </c>
      <c r="F938" s="1" t="str">
        <f>VLOOKUP(Table8[[#This Row],[نام کارشناس دفتر فنی]],Table1[],3,0)</f>
        <v>رئیس  آزمایشگاه</v>
      </c>
      <c r="G938" s="1" t="s">
        <v>1147</v>
      </c>
      <c r="H938" s="1" t="str">
        <f>VLOOKUP(Table8[[#This Row],[نام شخص کارشناس نظارت]],Table1[],3,0)</f>
        <v>کارشناس مکانیک نظارت (1)</v>
      </c>
      <c r="I938" s="1">
        <f>COUNTIF(Table2[کد سیستم],Table8[[#This Row],[کد سیستم]])</f>
        <v>1</v>
      </c>
    </row>
    <row r="939" spans="1:9" x14ac:dyDescent="0.25">
      <c r="A939" s="1">
        <v>938</v>
      </c>
      <c r="B939" s="1" t="s">
        <v>3445</v>
      </c>
      <c r="C939" s="1" t="s">
        <v>3445</v>
      </c>
      <c r="D939" s="1" t="s">
        <v>3747</v>
      </c>
      <c r="E939" s="1" t="s">
        <v>193</v>
      </c>
      <c r="F939" s="1" t="str">
        <f>VLOOKUP(Table8[[#This Row],[نام کارشناس دفتر فنی]],Table1[],3,0)</f>
        <v>رئیس  آزمایشگاه</v>
      </c>
      <c r="G939" s="1" t="s">
        <v>1147</v>
      </c>
      <c r="H939" s="1" t="str">
        <f>VLOOKUP(Table8[[#This Row],[نام شخص کارشناس نظارت]],Table1[],3,0)</f>
        <v>کارشناس مکانیک نظارت (1)</v>
      </c>
      <c r="I939" s="1">
        <f>COUNTIF(Table2[کد سیستم],Table8[[#This Row],[کد سیستم]])</f>
        <v>1</v>
      </c>
    </row>
    <row r="940" spans="1:9" x14ac:dyDescent="0.25">
      <c r="A940" s="1">
        <v>939</v>
      </c>
      <c r="B940" s="1" t="s">
        <v>3447</v>
      </c>
      <c r="C940" s="1" t="s">
        <v>3447</v>
      </c>
      <c r="D940" s="1" t="s">
        <v>3747</v>
      </c>
      <c r="E940" s="1" t="s">
        <v>193</v>
      </c>
      <c r="F940" s="1" t="str">
        <f>VLOOKUP(Table8[[#This Row],[نام کارشناس دفتر فنی]],Table1[],3,0)</f>
        <v>رئیس  آزمایشگاه</v>
      </c>
      <c r="G940" s="1" t="s">
        <v>1147</v>
      </c>
      <c r="H940" s="1" t="str">
        <f>VLOOKUP(Table8[[#This Row],[نام شخص کارشناس نظارت]],Table1[],3,0)</f>
        <v>کارشناس مکانیک نظارت (1)</v>
      </c>
      <c r="I940" s="1">
        <f>COUNTIF(Table2[کد سیستم],Table8[[#This Row],[کد سیستم]])</f>
        <v>1</v>
      </c>
    </row>
    <row r="941" spans="1:9" x14ac:dyDescent="0.25">
      <c r="A941" s="1">
        <v>940</v>
      </c>
      <c r="B941" s="1" t="s">
        <v>3449</v>
      </c>
      <c r="C941" s="1" t="s">
        <v>3449</v>
      </c>
      <c r="D941" s="1" t="s">
        <v>3747</v>
      </c>
      <c r="E941" s="1" t="s">
        <v>193</v>
      </c>
      <c r="F941" s="1" t="str">
        <f>VLOOKUP(Table8[[#This Row],[نام کارشناس دفتر فنی]],Table1[],3,0)</f>
        <v>رئیس  آزمایشگاه</v>
      </c>
      <c r="G941" s="1" t="s">
        <v>1147</v>
      </c>
      <c r="H941" s="1" t="str">
        <f>VLOOKUP(Table8[[#This Row],[نام شخص کارشناس نظارت]],Table1[],3,0)</f>
        <v>کارشناس مکانیک نظارت (1)</v>
      </c>
      <c r="I941" s="1">
        <f>COUNTIF(Table2[کد سیستم],Table8[[#This Row],[کد سیستم]])</f>
        <v>1</v>
      </c>
    </row>
    <row r="942" spans="1:9" x14ac:dyDescent="0.25">
      <c r="A942" s="1">
        <v>941</v>
      </c>
      <c r="B942" s="1" t="s">
        <v>3451</v>
      </c>
      <c r="C942" s="1" t="s">
        <v>3451</v>
      </c>
      <c r="D942" s="1" t="s">
        <v>3747</v>
      </c>
      <c r="E942" s="1" t="s">
        <v>193</v>
      </c>
      <c r="F942" s="1" t="str">
        <f>VLOOKUP(Table8[[#This Row],[نام کارشناس دفتر فنی]],Table1[],3,0)</f>
        <v>رئیس  آزمایشگاه</v>
      </c>
      <c r="G942" s="1" t="s">
        <v>1147</v>
      </c>
      <c r="H942" s="1" t="str">
        <f>VLOOKUP(Table8[[#This Row],[نام شخص کارشناس نظارت]],Table1[],3,0)</f>
        <v>کارشناس مکانیک نظارت (1)</v>
      </c>
      <c r="I942" s="1">
        <f>COUNTIF(Table2[کد سیستم],Table8[[#This Row],[کد سیستم]])</f>
        <v>1</v>
      </c>
    </row>
    <row r="943" spans="1:9" x14ac:dyDescent="0.25">
      <c r="A943" s="1">
        <v>942</v>
      </c>
      <c r="B943" s="1" t="s">
        <v>3453</v>
      </c>
      <c r="C943" s="1" t="s">
        <v>3453</v>
      </c>
      <c r="D943" s="1" t="s">
        <v>3747</v>
      </c>
      <c r="E943" s="1" t="s">
        <v>193</v>
      </c>
      <c r="F943" s="1" t="str">
        <f>VLOOKUP(Table8[[#This Row],[نام کارشناس دفتر فنی]],Table1[],3,0)</f>
        <v>رئیس  آزمایشگاه</v>
      </c>
      <c r="G943" s="1" t="s">
        <v>1147</v>
      </c>
      <c r="H943" s="1" t="str">
        <f>VLOOKUP(Table8[[#This Row],[نام شخص کارشناس نظارت]],Table1[],3,0)</f>
        <v>کارشناس مکانیک نظارت (1)</v>
      </c>
      <c r="I943" s="1">
        <f>COUNTIF(Table2[کد سیستم],Table8[[#This Row],[کد سیستم]])</f>
        <v>1</v>
      </c>
    </row>
    <row r="944" spans="1:9" x14ac:dyDescent="0.25">
      <c r="A944" s="1">
        <v>943</v>
      </c>
      <c r="B944" s="1" t="s">
        <v>3455</v>
      </c>
      <c r="C944" s="1" t="s">
        <v>3455</v>
      </c>
      <c r="D944" s="1" t="s">
        <v>3747</v>
      </c>
      <c r="E944" s="1" t="s">
        <v>193</v>
      </c>
      <c r="F944" s="1" t="str">
        <f>VLOOKUP(Table8[[#This Row],[نام کارشناس دفتر فنی]],Table1[],3,0)</f>
        <v>رئیس  آزمایشگاه</v>
      </c>
      <c r="G944" s="1" t="s">
        <v>1147</v>
      </c>
      <c r="H944" s="1" t="str">
        <f>VLOOKUP(Table8[[#This Row],[نام شخص کارشناس نظارت]],Table1[],3,0)</f>
        <v>کارشناس مکانیک نظارت (1)</v>
      </c>
      <c r="I944" s="1">
        <f>COUNTIF(Table2[کد سیستم],Table8[[#This Row],[کد سیستم]])</f>
        <v>1</v>
      </c>
    </row>
    <row r="945" spans="1:9" x14ac:dyDescent="0.25">
      <c r="A945" s="1">
        <v>944</v>
      </c>
      <c r="B945" s="1" t="s">
        <v>3457</v>
      </c>
      <c r="C945" s="1" t="s">
        <v>3457</v>
      </c>
      <c r="D945" s="1" t="s">
        <v>3747</v>
      </c>
      <c r="E945" s="1" t="s">
        <v>193</v>
      </c>
      <c r="F945" s="1" t="str">
        <f>VLOOKUP(Table8[[#This Row],[نام کارشناس دفتر فنی]],Table1[],3,0)</f>
        <v>رئیس  آزمایشگاه</v>
      </c>
      <c r="G945" s="1" t="s">
        <v>1147</v>
      </c>
      <c r="H945" s="1" t="str">
        <f>VLOOKUP(Table8[[#This Row],[نام شخص کارشناس نظارت]],Table1[],3,0)</f>
        <v>کارشناس مکانیک نظارت (1)</v>
      </c>
      <c r="I945" s="1">
        <f>COUNTIF(Table2[کد سیستم],Table8[[#This Row],[کد سیستم]])</f>
        <v>1</v>
      </c>
    </row>
    <row r="946" spans="1:9" x14ac:dyDescent="0.25">
      <c r="A946" s="1">
        <v>945</v>
      </c>
      <c r="B946" s="1" t="s">
        <v>3459</v>
      </c>
      <c r="C946" s="1" t="s">
        <v>3459</v>
      </c>
      <c r="D946" s="1" t="s">
        <v>3747</v>
      </c>
      <c r="E946" s="1" t="s">
        <v>193</v>
      </c>
      <c r="F946" s="1" t="str">
        <f>VLOOKUP(Table8[[#This Row],[نام کارشناس دفتر فنی]],Table1[],3,0)</f>
        <v>رئیس  آزمایشگاه</v>
      </c>
      <c r="G946" s="1" t="s">
        <v>1147</v>
      </c>
      <c r="H946" s="1" t="str">
        <f>VLOOKUP(Table8[[#This Row],[نام شخص کارشناس نظارت]],Table1[],3,0)</f>
        <v>کارشناس مکانیک نظارت (1)</v>
      </c>
      <c r="I946" s="1">
        <f>COUNTIF(Table2[کد سیستم],Table8[[#This Row],[کد سیستم]])</f>
        <v>1</v>
      </c>
    </row>
    <row r="947" spans="1:9" x14ac:dyDescent="0.25">
      <c r="A947" s="1">
        <v>946</v>
      </c>
      <c r="B947" s="1" t="s">
        <v>3461</v>
      </c>
      <c r="C947" s="1" t="s">
        <v>3461</v>
      </c>
      <c r="D947" s="1" t="s">
        <v>3747</v>
      </c>
      <c r="E947" s="1" t="s">
        <v>193</v>
      </c>
      <c r="F947" s="1" t="str">
        <f>VLOOKUP(Table8[[#This Row],[نام کارشناس دفتر فنی]],Table1[],3,0)</f>
        <v>رئیس  آزمایشگاه</v>
      </c>
      <c r="G947" s="1" t="s">
        <v>1147</v>
      </c>
      <c r="H947" s="1" t="str">
        <f>VLOOKUP(Table8[[#This Row],[نام شخص کارشناس نظارت]],Table1[],3,0)</f>
        <v>کارشناس مکانیک نظارت (1)</v>
      </c>
      <c r="I947" s="1">
        <f>COUNTIF(Table2[کد سیستم],Table8[[#This Row],[کد سیستم]])</f>
        <v>1</v>
      </c>
    </row>
    <row r="948" spans="1:9" x14ac:dyDescent="0.25">
      <c r="A948" s="1">
        <v>947</v>
      </c>
      <c r="B948" s="1" t="s">
        <v>3463</v>
      </c>
      <c r="C948" s="1" t="s">
        <v>3463</v>
      </c>
      <c r="D948" s="1" t="s">
        <v>3747</v>
      </c>
      <c r="E948" s="1" t="s">
        <v>193</v>
      </c>
      <c r="F948" s="1" t="str">
        <f>VLOOKUP(Table8[[#This Row],[نام کارشناس دفتر فنی]],Table1[],3,0)</f>
        <v>رئیس  آزمایشگاه</v>
      </c>
      <c r="G948" s="1" t="s">
        <v>1147</v>
      </c>
      <c r="H948" s="1" t="str">
        <f>VLOOKUP(Table8[[#This Row],[نام شخص کارشناس نظارت]],Table1[],3,0)</f>
        <v>کارشناس مکانیک نظارت (1)</v>
      </c>
      <c r="I948" s="1">
        <f>COUNTIF(Table2[کد سیستم],Table8[[#This Row],[کد سیستم]])</f>
        <v>1</v>
      </c>
    </row>
    <row r="949" spans="1:9" x14ac:dyDescent="0.25">
      <c r="A949" s="1">
        <v>948</v>
      </c>
      <c r="B949" s="1" t="s">
        <v>3465</v>
      </c>
      <c r="C949" s="1" t="s">
        <v>3465</v>
      </c>
      <c r="D949" s="1" t="s">
        <v>3747</v>
      </c>
      <c r="E949" s="1" t="s">
        <v>193</v>
      </c>
      <c r="F949" s="1" t="str">
        <f>VLOOKUP(Table8[[#This Row],[نام کارشناس دفتر فنی]],Table1[],3,0)</f>
        <v>رئیس  آزمایشگاه</v>
      </c>
      <c r="G949" s="1" t="s">
        <v>1147</v>
      </c>
      <c r="H949" s="1" t="str">
        <f>VLOOKUP(Table8[[#This Row],[نام شخص کارشناس نظارت]],Table1[],3,0)</f>
        <v>کارشناس مکانیک نظارت (1)</v>
      </c>
      <c r="I949" s="1">
        <f>COUNTIF(Table2[کد سیستم],Table8[[#This Row],[کد سیستم]])</f>
        <v>1</v>
      </c>
    </row>
    <row r="950" spans="1:9" x14ac:dyDescent="0.25">
      <c r="A950" s="1">
        <v>949</v>
      </c>
      <c r="B950" s="1" t="s">
        <v>3467</v>
      </c>
      <c r="C950" s="1" t="s">
        <v>3467</v>
      </c>
      <c r="D950" s="1" t="s">
        <v>3747</v>
      </c>
      <c r="E950" s="1" t="s">
        <v>193</v>
      </c>
      <c r="F950" s="1" t="str">
        <f>VLOOKUP(Table8[[#This Row],[نام کارشناس دفتر فنی]],Table1[],3,0)</f>
        <v>رئیس  آزمایشگاه</v>
      </c>
      <c r="G950" s="1" t="s">
        <v>1147</v>
      </c>
      <c r="H950" s="1" t="str">
        <f>VLOOKUP(Table8[[#This Row],[نام شخص کارشناس نظارت]],Table1[],3,0)</f>
        <v>کارشناس مکانیک نظارت (1)</v>
      </c>
      <c r="I950" s="1">
        <f>COUNTIF(Table2[کد سیستم],Table8[[#This Row],[کد سیستم]])</f>
        <v>1</v>
      </c>
    </row>
    <row r="951" spans="1:9" x14ac:dyDescent="0.25">
      <c r="A951" s="1">
        <v>950</v>
      </c>
      <c r="B951" s="1" t="s">
        <v>3469</v>
      </c>
      <c r="C951" s="1" t="s">
        <v>3469</v>
      </c>
      <c r="D951" s="1" t="s">
        <v>3747</v>
      </c>
      <c r="E951" s="1" t="s">
        <v>193</v>
      </c>
      <c r="F951" s="1" t="str">
        <f>VLOOKUP(Table8[[#This Row],[نام کارشناس دفتر فنی]],Table1[],3,0)</f>
        <v>رئیس  آزمایشگاه</v>
      </c>
      <c r="G951" s="1" t="s">
        <v>1147</v>
      </c>
      <c r="H951" s="1" t="str">
        <f>VLOOKUP(Table8[[#This Row],[نام شخص کارشناس نظارت]],Table1[],3,0)</f>
        <v>کارشناس مکانیک نظارت (1)</v>
      </c>
      <c r="I951" s="1">
        <f>COUNTIF(Table2[کد سیستم],Table8[[#This Row],[کد سیستم]])</f>
        <v>1</v>
      </c>
    </row>
    <row r="952" spans="1:9" x14ac:dyDescent="0.25">
      <c r="A952" s="1">
        <v>951</v>
      </c>
      <c r="B952" s="1" t="s">
        <v>3471</v>
      </c>
      <c r="C952" s="1" t="s">
        <v>3471</v>
      </c>
      <c r="D952" s="1" t="s">
        <v>3747</v>
      </c>
      <c r="E952" s="1" t="s">
        <v>193</v>
      </c>
      <c r="F952" s="1" t="str">
        <f>VLOOKUP(Table8[[#This Row],[نام کارشناس دفتر فنی]],Table1[],3,0)</f>
        <v>رئیس  آزمایشگاه</v>
      </c>
      <c r="G952" s="1" t="s">
        <v>1147</v>
      </c>
      <c r="H952" s="1" t="str">
        <f>VLOOKUP(Table8[[#This Row],[نام شخص کارشناس نظارت]],Table1[],3,0)</f>
        <v>کارشناس مکانیک نظارت (1)</v>
      </c>
      <c r="I952" s="1">
        <f>COUNTIF(Table2[کد سیستم],Table8[[#This Row],[کد سیستم]])</f>
        <v>1</v>
      </c>
    </row>
    <row r="953" spans="1:9" x14ac:dyDescent="0.25">
      <c r="A953" s="1">
        <v>952</v>
      </c>
      <c r="B953" s="1" t="s">
        <v>3473</v>
      </c>
      <c r="C953" s="1" t="s">
        <v>3473</v>
      </c>
      <c r="D953" s="1" t="s">
        <v>3747</v>
      </c>
      <c r="E953" s="1" t="s">
        <v>193</v>
      </c>
      <c r="F953" s="1" t="str">
        <f>VLOOKUP(Table8[[#This Row],[نام کارشناس دفتر فنی]],Table1[],3,0)</f>
        <v>رئیس  آزمایشگاه</v>
      </c>
      <c r="G953" s="1" t="s">
        <v>1147</v>
      </c>
      <c r="H953" s="1" t="str">
        <f>VLOOKUP(Table8[[#This Row],[نام شخص کارشناس نظارت]],Table1[],3,0)</f>
        <v>کارشناس مکانیک نظارت (1)</v>
      </c>
      <c r="I953" s="1">
        <f>COUNTIF(Table2[کد سیستم],Table8[[#This Row],[کد سیستم]])</f>
        <v>1</v>
      </c>
    </row>
    <row r="954" spans="1:9" x14ac:dyDescent="0.25">
      <c r="A954" s="1">
        <v>953</v>
      </c>
      <c r="B954" s="1" t="s">
        <v>3475</v>
      </c>
      <c r="C954" s="1" t="s">
        <v>3475</v>
      </c>
      <c r="D954" s="1" t="s">
        <v>3747</v>
      </c>
      <c r="E954" s="1" t="s">
        <v>193</v>
      </c>
      <c r="F954" s="1" t="str">
        <f>VLOOKUP(Table8[[#This Row],[نام کارشناس دفتر فنی]],Table1[],3,0)</f>
        <v>رئیس  آزمایشگاه</v>
      </c>
      <c r="G954" s="1" t="s">
        <v>1147</v>
      </c>
      <c r="H954" s="1" t="str">
        <f>VLOOKUP(Table8[[#This Row],[نام شخص کارشناس نظارت]],Table1[],3,0)</f>
        <v>کارشناس مکانیک نظارت (1)</v>
      </c>
      <c r="I954" s="1">
        <f>COUNTIF(Table2[کد سیستم],Table8[[#This Row],[کد سیستم]])</f>
        <v>1</v>
      </c>
    </row>
    <row r="955" spans="1:9" x14ac:dyDescent="0.25">
      <c r="A955" s="1">
        <v>954</v>
      </c>
      <c r="B955" s="1" t="s">
        <v>3477</v>
      </c>
      <c r="C955" s="1" t="s">
        <v>3477</v>
      </c>
      <c r="D955" s="1" t="s">
        <v>3747</v>
      </c>
      <c r="E955" s="1" t="s">
        <v>193</v>
      </c>
      <c r="F955" s="1" t="str">
        <f>VLOOKUP(Table8[[#This Row],[نام کارشناس دفتر فنی]],Table1[],3,0)</f>
        <v>رئیس  آزمایشگاه</v>
      </c>
      <c r="G955" s="1" t="s">
        <v>1147</v>
      </c>
      <c r="H955" s="1" t="str">
        <f>VLOOKUP(Table8[[#This Row],[نام شخص کارشناس نظارت]],Table1[],3,0)</f>
        <v>کارشناس مکانیک نظارت (1)</v>
      </c>
      <c r="I955" s="1">
        <f>COUNTIF(Table2[کد سیستم],Table8[[#This Row],[کد سیستم]])</f>
        <v>1</v>
      </c>
    </row>
    <row r="956" spans="1:9" x14ac:dyDescent="0.25">
      <c r="A956" s="1">
        <v>955</v>
      </c>
      <c r="B956" s="1" t="s">
        <v>3479</v>
      </c>
      <c r="C956" s="1" t="s">
        <v>3479</v>
      </c>
      <c r="D956" s="1" t="s">
        <v>3747</v>
      </c>
      <c r="E956" s="1" t="s">
        <v>193</v>
      </c>
      <c r="F956" s="1" t="str">
        <f>VLOOKUP(Table8[[#This Row],[نام کارشناس دفتر فنی]],Table1[],3,0)</f>
        <v>رئیس  آزمایشگاه</v>
      </c>
      <c r="G956" s="1" t="s">
        <v>1147</v>
      </c>
      <c r="H956" s="1" t="str">
        <f>VLOOKUP(Table8[[#This Row],[نام شخص کارشناس نظارت]],Table1[],3,0)</f>
        <v>کارشناس مکانیک نظارت (1)</v>
      </c>
      <c r="I956" s="1">
        <f>COUNTIF(Table2[کد سیستم],Table8[[#This Row],[کد سیستم]])</f>
        <v>1</v>
      </c>
    </row>
    <row r="957" spans="1:9" x14ac:dyDescent="0.25">
      <c r="A957" s="1">
        <v>956</v>
      </c>
      <c r="B957" s="1" t="s">
        <v>3481</v>
      </c>
      <c r="C957" s="1" t="s">
        <v>3481</v>
      </c>
      <c r="D957" s="1" t="s">
        <v>3747</v>
      </c>
      <c r="E957" s="1" t="s">
        <v>193</v>
      </c>
      <c r="F957" s="1" t="str">
        <f>VLOOKUP(Table8[[#This Row],[نام کارشناس دفتر فنی]],Table1[],3,0)</f>
        <v>رئیس  آزمایشگاه</v>
      </c>
      <c r="G957" s="1" t="s">
        <v>1147</v>
      </c>
      <c r="H957" s="1" t="str">
        <f>VLOOKUP(Table8[[#This Row],[نام شخص کارشناس نظارت]],Table1[],3,0)</f>
        <v>کارشناس مکانیک نظارت (1)</v>
      </c>
      <c r="I957" s="1">
        <f>COUNTIF(Table2[کد سیستم],Table8[[#This Row],[کد سیستم]])</f>
        <v>1</v>
      </c>
    </row>
    <row r="958" spans="1:9" x14ac:dyDescent="0.25">
      <c r="A958" s="1">
        <v>957</v>
      </c>
      <c r="B958" s="1" t="s">
        <v>3483</v>
      </c>
      <c r="C958" s="1" t="s">
        <v>3483</v>
      </c>
      <c r="D958" s="1" t="s">
        <v>3747</v>
      </c>
      <c r="E958" s="1" t="s">
        <v>193</v>
      </c>
      <c r="F958" s="1" t="str">
        <f>VLOOKUP(Table8[[#This Row],[نام کارشناس دفتر فنی]],Table1[],3,0)</f>
        <v>رئیس  آزمایشگاه</v>
      </c>
      <c r="G958" s="1" t="s">
        <v>1147</v>
      </c>
      <c r="H958" s="1" t="str">
        <f>VLOOKUP(Table8[[#This Row],[نام شخص کارشناس نظارت]],Table1[],3,0)</f>
        <v>کارشناس مکانیک نظارت (1)</v>
      </c>
      <c r="I958" s="1">
        <f>COUNTIF(Table2[کد سیستم],Table8[[#This Row],[کد سیستم]])</f>
        <v>1</v>
      </c>
    </row>
    <row r="959" spans="1:9" x14ac:dyDescent="0.25">
      <c r="A959" s="1">
        <v>958</v>
      </c>
      <c r="B959" s="1" t="s">
        <v>3485</v>
      </c>
      <c r="C959" s="1" t="s">
        <v>3485</v>
      </c>
      <c r="D959" s="1" t="s">
        <v>3747</v>
      </c>
      <c r="E959" s="1" t="s">
        <v>193</v>
      </c>
      <c r="F959" s="1" t="str">
        <f>VLOOKUP(Table8[[#This Row],[نام کارشناس دفتر فنی]],Table1[],3,0)</f>
        <v>رئیس  آزمایشگاه</v>
      </c>
      <c r="G959" s="1" t="s">
        <v>1147</v>
      </c>
      <c r="H959" s="1" t="str">
        <f>VLOOKUP(Table8[[#This Row],[نام شخص کارشناس نظارت]],Table1[],3,0)</f>
        <v>کارشناس مکانیک نظارت (1)</v>
      </c>
      <c r="I959" s="1">
        <f>COUNTIF(Table2[کد سیستم],Table8[[#This Row],[کد سیستم]])</f>
        <v>1</v>
      </c>
    </row>
    <row r="960" spans="1:9" x14ac:dyDescent="0.25">
      <c r="A960" s="1">
        <v>959</v>
      </c>
      <c r="B960" s="1" t="s">
        <v>3487</v>
      </c>
      <c r="C960" s="1" t="s">
        <v>3487</v>
      </c>
      <c r="D960" s="1" t="s">
        <v>3747</v>
      </c>
      <c r="E960" s="1" t="s">
        <v>193</v>
      </c>
      <c r="F960" s="1" t="str">
        <f>VLOOKUP(Table8[[#This Row],[نام کارشناس دفتر فنی]],Table1[],3,0)</f>
        <v>رئیس  آزمایشگاه</v>
      </c>
      <c r="G960" s="1" t="s">
        <v>1147</v>
      </c>
      <c r="H960" s="1" t="str">
        <f>VLOOKUP(Table8[[#This Row],[نام شخص کارشناس نظارت]],Table1[],3,0)</f>
        <v>کارشناس مکانیک نظارت (1)</v>
      </c>
      <c r="I960" s="1">
        <f>COUNTIF(Table2[کد سیستم],Table8[[#This Row],[کد سیستم]])</f>
        <v>1</v>
      </c>
    </row>
    <row r="961" spans="1:9" x14ac:dyDescent="0.25">
      <c r="A961" s="1">
        <v>960</v>
      </c>
      <c r="B961" s="1" t="s">
        <v>3489</v>
      </c>
      <c r="C961" s="1" t="s">
        <v>3489</v>
      </c>
      <c r="D961" s="1" t="s">
        <v>3747</v>
      </c>
      <c r="E961" s="1" t="s">
        <v>193</v>
      </c>
      <c r="F961" s="1" t="str">
        <f>VLOOKUP(Table8[[#This Row],[نام کارشناس دفتر فنی]],Table1[],3,0)</f>
        <v>رئیس  آزمایشگاه</v>
      </c>
      <c r="G961" s="1" t="s">
        <v>1147</v>
      </c>
      <c r="H961" s="1" t="str">
        <f>VLOOKUP(Table8[[#This Row],[نام شخص کارشناس نظارت]],Table1[],3,0)</f>
        <v>کارشناس مکانیک نظارت (1)</v>
      </c>
      <c r="I961" s="1">
        <f>COUNTIF(Table2[کد سیستم],Table8[[#This Row],[کد سیستم]])</f>
        <v>1</v>
      </c>
    </row>
    <row r="962" spans="1:9" x14ac:dyDescent="0.25">
      <c r="A962" s="1">
        <v>961</v>
      </c>
      <c r="B962" s="1" t="s">
        <v>3491</v>
      </c>
      <c r="C962" s="1" t="s">
        <v>3491</v>
      </c>
      <c r="D962" s="1" t="s">
        <v>3747</v>
      </c>
      <c r="E962" s="1" t="s">
        <v>193</v>
      </c>
      <c r="F962" s="1" t="str">
        <f>VLOOKUP(Table8[[#This Row],[نام کارشناس دفتر فنی]],Table1[],3,0)</f>
        <v>رئیس  آزمایشگاه</v>
      </c>
      <c r="G962" s="1" t="s">
        <v>1147</v>
      </c>
      <c r="H962" s="1" t="str">
        <f>VLOOKUP(Table8[[#This Row],[نام شخص کارشناس نظارت]],Table1[],3,0)</f>
        <v>کارشناس مکانیک نظارت (1)</v>
      </c>
      <c r="I962" s="1">
        <f>COUNTIF(Table2[کد سیستم],Table8[[#This Row],[کد سیستم]])</f>
        <v>1</v>
      </c>
    </row>
    <row r="963" spans="1:9" x14ac:dyDescent="0.25">
      <c r="A963" s="1">
        <v>962</v>
      </c>
      <c r="B963" s="1" t="s">
        <v>3493</v>
      </c>
      <c r="C963" s="1" t="s">
        <v>3493</v>
      </c>
      <c r="D963" s="1" t="s">
        <v>3747</v>
      </c>
      <c r="E963" s="1" t="s">
        <v>193</v>
      </c>
      <c r="F963" s="1" t="str">
        <f>VLOOKUP(Table8[[#This Row],[نام کارشناس دفتر فنی]],Table1[],3,0)</f>
        <v>رئیس  آزمایشگاه</v>
      </c>
      <c r="G963" s="1" t="s">
        <v>1147</v>
      </c>
      <c r="H963" s="1" t="str">
        <f>VLOOKUP(Table8[[#This Row],[نام شخص کارشناس نظارت]],Table1[],3,0)</f>
        <v>کارشناس مکانیک نظارت (1)</v>
      </c>
      <c r="I963" s="1">
        <f>COUNTIF(Table2[کد سیستم],Table8[[#This Row],[کد سیستم]])</f>
        <v>1</v>
      </c>
    </row>
    <row r="964" spans="1:9" x14ac:dyDescent="0.25">
      <c r="A964" s="1">
        <v>963</v>
      </c>
      <c r="B964" s="1" t="s">
        <v>3495</v>
      </c>
      <c r="C964" s="1" t="s">
        <v>3495</v>
      </c>
      <c r="D964" s="1" t="s">
        <v>3747</v>
      </c>
      <c r="E964" s="1" t="s">
        <v>193</v>
      </c>
      <c r="F964" s="1" t="str">
        <f>VLOOKUP(Table8[[#This Row],[نام کارشناس دفتر فنی]],Table1[],3,0)</f>
        <v>رئیس  آزمایشگاه</v>
      </c>
      <c r="G964" s="1" t="s">
        <v>1147</v>
      </c>
      <c r="H964" s="1" t="str">
        <f>VLOOKUP(Table8[[#This Row],[نام شخص کارشناس نظارت]],Table1[],3,0)</f>
        <v>کارشناس مکانیک نظارت (1)</v>
      </c>
      <c r="I964" s="1">
        <f>COUNTIF(Table2[کد سیستم],Table8[[#This Row],[کد سیستم]])</f>
        <v>1</v>
      </c>
    </row>
    <row r="965" spans="1:9" x14ac:dyDescent="0.25">
      <c r="A965" s="1">
        <v>964</v>
      </c>
      <c r="B965" s="1" t="s">
        <v>3497</v>
      </c>
      <c r="C965" s="1" t="s">
        <v>3497</v>
      </c>
      <c r="D965" s="1" t="s">
        <v>3747</v>
      </c>
      <c r="E965" s="1" t="s">
        <v>193</v>
      </c>
      <c r="F965" s="1" t="str">
        <f>VLOOKUP(Table8[[#This Row],[نام کارشناس دفتر فنی]],Table1[],3,0)</f>
        <v>رئیس  آزمایشگاه</v>
      </c>
      <c r="G965" s="1" t="s">
        <v>1147</v>
      </c>
      <c r="H965" s="1" t="str">
        <f>VLOOKUP(Table8[[#This Row],[نام شخص کارشناس نظارت]],Table1[],3,0)</f>
        <v>کارشناس مکانیک نظارت (1)</v>
      </c>
      <c r="I965" s="1">
        <f>COUNTIF(Table2[کد سیستم],Table8[[#This Row],[کد سیستم]])</f>
        <v>1</v>
      </c>
    </row>
    <row r="966" spans="1:9" x14ac:dyDescent="0.25">
      <c r="A966" s="1">
        <v>965</v>
      </c>
      <c r="B966" s="1" t="s">
        <v>3499</v>
      </c>
      <c r="C966" s="1" t="s">
        <v>3499</v>
      </c>
      <c r="D966" s="1" t="s">
        <v>3747</v>
      </c>
      <c r="E966" s="1" t="s">
        <v>193</v>
      </c>
      <c r="F966" s="1" t="str">
        <f>VLOOKUP(Table8[[#This Row],[نام کارشناس دفتر فنی]],Table1[],3,0)</f>
        <v>رئیس  آزمایشگاه</v>
      </c>
      <c r="G966" s="1" t="s">
        <v>1147</v>
      </c>
      <c r="H966" s="1" t="str">
        <f>VLOOKUP(Table8[[#This Row],[نام شخص کارشناس نظارت]],Table1[],3,0)</f>
        <v>کارشناس مکانیک نظارت (1)</v>
      </c>
      <c r="I966" s="1">
        <f>COUNTIF(Table2[کد سیستم],Table8[[#This Row],[کد سیستم]])</f>
        <v>1</v>
      </c>
    </row>
    <row r="967" spans="1:9" x14ac:dyDescent="0.25">
      <c r="A967" s="1">
        <v>966</v>
      </c>
      <c r="B967" s="1" t="s">
        <v>3501</v>
      </c>
      <c r="C967" s="1" t="s">
        <v>3501</v>
      </c>
      <c r="D967" s="1" t="s">
        <v>3747</v>
      </c>
      <c r="E967" s="1" t="s">
        <v>193</v>
      </c>
      <c r="F967" s="1" t="str">
        <f>VLOOKUP(Table8[[#This Row],[نام کارشناس دفتر فنی]],Table1[],3,0)</f>
        <v>رئیس  آزمایشگاه</v>
      </c>
      <c r="G967" s="1" t="s">
        <v>1147</v>
      </c>
      <c r="H967" s="1" t="str">
        <f>VLOOKUP(Table8[[#This Row],[نام شخص کارشناس نظارت]],Table1[],3,0)</f>
        <v>کارشناس مکانیک نظارت (1)</v>
      </c>
      <c r="I967" s="1">
        <f>COUNTIF(Table2[کد سیستم],Table8[[#This Row],[کد سیستم]])</f>
        <v>1</v>
      </c>
    </row>
    <row r="968" spans="1:9" x14ac:dyDescent="0.25">
      <c r="A968" s="1">
        <v>967</v>
      </c>
      <c r="B968" s="1" t="s">
        <v>3503</v>
      </c>
      <c r="C968" s="1" t="s">
        <v>3503</v>
      </c>
      <c r="D968" s="1" t="s">
        <v>3747</v>
      </c>
      <c r="E968" s="1" t="s">
        <v>193</v>
      </c>
      <c r="F968" s="1" t="str">
        <f>VLOOKUP(Table8[[#This Row],[نام کارشناس دفتر فنی]],Table1[],3,0)</f>
        <v>رئیس  آزمایشگاه</v>
      </c>
      <c r="G968" s="1" t="s">
        <v>1147</v>
      </c>
      <c r="H968" s="1" t="str">
        <f>VLOOKUP(Table8[[#This Row],[نام شخص کارشناس نظارت]],Table1[],3,0)</f>
        <v>کارشناس مکانیک نظارت (1)</v>
      </c>
      <c r="I968" s="1">
        <f>COUNTIF(Table2[کد سیستم],Table8[[#This Row],[کد سیستم]])</f>
        <v>1</v>
      </c>
    </row>
    <row r="969" spans="1:9" x14ac:dyDescent="0.25">
      <c r="A969" s="1">
        <v>968</v>
      </c>
      <c r="B969" s="1" t="s">
        <v>3505</v>
      </c>
      <c r="C969" s="1" t="s">
        <v>3505</v>
      </c>
      <c r="D969" s="1" t="s">
        <v>3747</v>
      </c>
      <c r="E969" s="1" t="s">
        <v>193</v>
      </c>
      <c r="F969" s="1" t="str">
        <f>VLOOKUP(Table8[[#This Row],[نام کارشناس دفتر فنی]],Table1[],3,0)</f>
        <v>رئیس  آزمایشگاه</v>
      </c>
      <c r="G969" s="1" t="s">
        <v>1147</v>
      </c>
      <c r="H969" s="1" t="str">
        <f>VLOOKUP(Table8[[#This Row],[نام شخص کارشناس نظارت]],Table1[],3,0)</f>
        <v>کارشناس مکانیک نظارت (1)</v>
      </c>
      <c r="I969" s="1">
        <f>COUNTIF(Table2[کد سیستم],Table8[[#This Row],[کد سیستم]])</f>
        <v>1</v>
      </c>
    </row>
    <row r="970" spans="1:9" x14ac:dyDescent="0.25">
      <c r="A970" s="1">
        <v>969</v>
      </c>
      <c r="B970" s="1" t="s">
        <v>3507</v>
      </c>
      <c r="C970" s="1" t="s">
        <v>3507</v>
      </c>
      <c r="D970" s="1" t="s">
        <v>3747</v>
      </c>
      <c r="E970" s="1" t="s">
        <v>193</v>
      </c>
      <c r="F970" s="1" t="str">
        <f>VLOOKUP(Table8[[#This Row],[نام کارشناس دفتر فنی]],Table1[],3,0)</f>
        <v>رئیس  آزمایشگاه</v>
      </c>
      <c r="G970" s="1" t="s">
        <v>1147</v>
      </c>
      <c r="H970" s="1" t="str">
        <f>VLOOKUP(Table8[[#This Row],[نام شخص کارشناس نظارت]],Table1[],3,0)</f>
        <v>کارشناس مکانیک نظارت (1)</v>
      </c>
      <c r="I970" s="1">
        <f>COUNTIF(Table2[کد سیستم],Table8[[#This Row],[کد سیستم]])</f>
        <v>1</v>
      </c>
    </row>
    <row r="971" spans="1:9" x14ac:dyDescent="0.25">
      <c r="A971" s="1">
        <v>970</v>
      </c>
      <c r="B971" s="1" t="s">
        <v>3509</v>
      </c>
      <c r="C971" s="1" t="s">
        <v>3509</v>
      </c>
      <c r="D971" s="1" t="s">
        <v>3747</v>
      </c>
      <c r="E971" s="1" t="s">
        <v>193</v>
      </c>
      <c r="F971" s="1" t="str">
        <f>VLOOKUP(Table8[[#This Row],[نام کارشناس دفتر فنی]],Table1[],3,0)</f>
        <v>رئیس  آزمایشگاه</v>
      </c>
      <c r="G971" s="1" t="s">
        <v>1147</v>
      </c>
      <c r="H971" s="1" t="str">
        <f>VLOOKUP(Table8[[#This Row],[نام شخص کارشناس نظارت]],Table1[],3,0)</f>
        <v>کارشناس مکانیک نظارت (1)</v>
      </c>
      <c r="I971" s="1">
        <f>COUNTIF(Table2[کد سیستم],Table8[[#This Row],[کد سیستم]])</f>
        <v>1</v>
      </c>
    </row>
    <row r="972" spans="1:9" x14ac:dyDescent="0.25">
      <c r="A972" s="1">
        <v>971</v>
      </c>
      <c r="B972" s="1" t="s">
        <v>3511</v>
      </c>
      <c r="C972" s="1" t="s">
        <v>3511</v>
      </c>
      <c r="D972" s="1" t="s">
        <v>3747</v>
      </c>
      <c r="E972" s="1" t="s">
        <v>193</v>
      </c>
      <c r="F972" s="1" t="str">
        <f>VLOOKUP(Table8[[#This Row],[نام کارشناس دفتر فنی]],Table1[],3,0)</f>
        <v>رئیس  آزمایشگاه</v>
      </c>
      <c r="G972" s="1" t="s">
        <v>1147</v>
      </c>
      <c r="H972" s="1" t="str">
        <f>VLOOKUP(Table8[[#This Row],[نام شخص کارشناس نظارت]],Table1[],3,0)</f>
        <v>کارشناس مکانیک نظارت (1)</v>
      </c>
      <c r="I972" s="1">
        <f>COUNTIF(Table2[کد سیستم],Table8[[#This Row],[کد سیستم]])</f>
        <v>1</v>
      </c>
    </row>
    <row r="973" spans="1:9" x14ac:dyDescent="0.25">
      <c r="A973" s="1">
        <v>972</v>
      </c>
      <c r="B973" s="1" t="s">
        <v>3513</v>
      </c>
      <c r="C973" s="1" t="s">
        <v>3513</v>
      </c>
      <c r="D973" s="1" t="s">
        <v>3747</v>
      </c>
      <c r="E973" s="1" t="s">
        <v>193</v>
      </c>
      <c r="F973" s="1" t="str">
        <f>VLOOKUP(Table8[[#This Row],[نام کارشناس دفتر فنی]],Table1[],3,0)</f>
        <v>رئیس  آزمایشگاه</v>
      </c>
      <c r="G973" s="1" t="s">
        <v>1147</v>
      </c>
      <c r="H973" s="1" t="str">
        <f>VLOOKUP(Table8[[#This Row],[نام شخص کارشناس نظارت]],Table1[],3,0)</f>
        <v>کارشناس مکانیک نظارت (1)</v>
      </c>
      <c r="I973" s="1">
        <f>COUNTIF(Table2[کد سیستم],Table8[[#This Row],[کد سیستم]])</f>
        <v>1</v>
      </c>
    </row>
    <row r="974" spans="1:9" x14ac:dyDescent="0.25">
      <c r="A974" s="1">
        <v>973</v>
      </c>
      <c r="B974" s="1" t="s">
        <v>3515</v>
      </c>
      <c r="C974" s="1" t="s">
        <v>3515</v>
      </c>
      <c r="D974" s="1" t="s">
        <v>3747</v>
      </c>
      <c r="E974" s="1" t="s">
        <v>193</v>
      </c>
      <c r="F974" s="1" t="str">
        <f>VLOOKUP(Table8[[#This Row],[نام کارشناس دفتر فنی]],Table1[],3,0)</f>
        <v>رئیس  آزمایشگاه</v>
      </c>
      <c r="G974" s="1" t="s">
        <v>1147</v>
      </c>
      <c r="H974" s="1" t="str">
        <f>VLOOKUP(Table8[[#This Row],[نام شخص کارشناس نظارت]],Table1[],3,0)</f>
        <v>کارشناس مکانیک نظارت (1)</v>
      </c>
      <c r="I974" s="1">
        <f>COUNTIF(Table2[کد سیستم],Table8[[#This Row],[کد سیستم]])</f>
        <v>1</v>
      </c>
    </row>
    <row r="975" spans="1:9" x14ac:dyDescent="0.25">
      <c r="A975" s="1">
        <v>974</v>
      </c>
      <c r="B975" s="1" t="s">
        <v>3517</v>
      </c>
      <c r="C975" s="1" t="s">
        <v>3517</v>
      </c>
      <c r="D975" s="1" t="s">
        <v>3747</v>
      </c>
      <c r="E975" s="1" t="s">
        <v>193</v>
      </c>
      <c r="F975" s="1" t="str">
        <f>VLOOKUP(Table8[[#This Row],[نام کارشناس دفتر فنی]],Table1[],3,0)</f>
        <v>رئیس  آزمایشگاه</v>
      </c>
      <c r="G975" s="1" t="s">
        <v>1147</v>
      </c>
      <c r="H975" s="1" t="str">
        <f>VLOOKUP(Table8[[#This Row],[نام شخص کارشناس نظارت]],Table1[],3,0)</f>
        <v>کارشناس مکانیک نظارت (1)</v>
      </c>
      <c r="I975" s="1">
        <f>COUNTIF(Table2[کد سیستم],Table8[[#This Row],[کد سیستم]])</f>
        <v>1</v>
      </c>
    </row>
    <row r="976" spans="1:9" x14ac:dyDescent="0.25">
      <c r="A976" s="1">
        <v>975</v>
      </c>
      <c r="B976" s="1" t="s">
        <v>3519</v>
      </c>
      <c r="C976" s="1" t="s">
        <v>3519</v>
      </c>
      <c r="D976" s="1" t="s">
        <v>3747</v>
      </c>
      <c r="E976" s="1" t="s">
        <v>193</v>
      </c>
      <c r="F976" s="1" t="str">
        <f>VLOOKUP(Table8[[#This Row],[نام کارشناس دفتر فنی]],Table1[],3,0)</f>
        <v>رئیس  آزمایشگاه</v>
      </c>
      <c r="G976" s="1" t="s">
        <v>1147</v>
      </c>
      <c r="H976" s="1" t="str">
        <f>VLOOKUP(Table8[[#This Row],[نام شخص کارشناس نظارت]],Table1[],3,0)</f>
        <v>کارشناس مکانیک نظارت (1)</v>
      </c>
      <c r="I976" s="1">
        <f>COUNTIF(Table2[کد سیستم],Table8[[#This Row],[کد سیستم]])</f>
        <v>1</v>
      </c>
    </row>
    <row r="977" spans="1:9" x14ac:dyDescent="0.25">
      <c r="A977" s="1">
        <v>976</v>
      </c>
      <c r="B977" s="1" t="s">
        <v>3521</v>
      </c>
      <c r="C977" s="1" t="s">
        <v>3521</v>
      </c>
      <c r="D977" s="1" t="s">
        <v>3747</v>
      </c>
      <c r="E977" s="1" t="s">
        <v>193</v>
      </c>
      <c r="F977" s="1" t="str">
        <f>VLOOKUP(Table8[[#This Row],[نام کارشناس دفتر فنی]],Table1[],3,0)</f>
        <v>رئیس  آزمایشگاه</v>
      </c>
      <c r="G977" s="1" t="s">
        <v>1147</v>
      </c>
      <c r="H977" s="1" t="str">
        <f>VLOOKUP(Table8[[#This Row],[نام شخص کارشناس نظارت]],Table1[],3,0)</f>
        <v>کارشناس مکانیک نظارت (1)</v>
      </c>
      <c r="I977" s="1">
        <f>COUNTIF(Table2[کد سیستم],Table8[[#This Row],[کد سیستم]])</f>
        <v>1</v>
      </c>
    </row>
    <row r="978" spans="1:9" x14ac:dyDescent="0.25">
      <c r="A978" s="1">
        <v>977</v>
      </c>
      <c r="B978" s="1" t="s">
        <v>3523</v>
      </c>
      <c r="C978" s="1" t="s">
        <v>3523</v>
      </c>
      <c r="D978" s="1" t="s">
        <v>3747</v>
      </c>
      <c r="E978" s="1" t="s">
        <v>193</v>
      </c>
      <c r="F978" s="1" t="str">
        <f>VLOOKUP(Table8[[#This Row],[نام کارشناس دفتر فنی]],Table1[],3,0)</f>
        <v>رئیس  آزمایشگاه</v>
      </c>
      <c r="G978" s="1" t="s">
        <v>1147</v>
      </c>
      <c r="H978" s="1" t="str">
        <f>VLOOKUP(Table8[[#This Row],[نام شخص کارشناس نظارت]],Table1[],3,0)</f>
        <v>کارشناس مکانیک نظارت (1)</v>
      </c>
      <c r="I978" s="1">
        <f>COUNTIF(Table2[کد سیستم],Table8[[#This Row],[کد سیستم]])</f>
        <v>1</v>
      </c>
    </row>
    <row r="979" spans="1:9" x14ac:dyDescent="0.25">
      <c r="A979" s="1">
        <v>978</v>
      </c>
      <c r="B979" s="1" t="s">
        <v>3525</v>
      </c>
      <c r="C979" s="1" t="s">
        <v>3525</v>
      </c>
      <c r="D979" s="1" t="s">
        <v>3747</v>
      </c>
      <c r="E979" s="1" t="s">
        <v>193</v>
      </c>
      <c r="F979" s="1" t="str">
        <f>VLOOKUP(Table8[[#This Row],[نام کارشناس دفتر فنی]],Table1[],3,0)</f>
        <v>رئیس  آزمایشگاه</v>
      </c>
      <c r="G979" s="1" t="s">
        <v>1147</v>
      </c>
      <c r="H979" s="1" t="str">
        <f>VLOOKUP(Table8[[#This Row],[نام شخص کارشناس نظارت]],Table1[],3,0)</f>
        <v>کارشناس مکانیک نظارت (1)</v>
      </c>
      <c r="I979" s="1">
        <f>COUNTIF(Table2[کد سیستم],Table8[[#This Row],[کد سیستم]])</f>
        <v>1</v>
      </c>
    </row>
    <row r="980" spans="1:9" x14ac:dyDescent="0.25">
      <c r="A980" s="1">
        <v>979</v>
      </c>
      <c r="B980" s="1" t="s">
        <v>3527</v>
      </c>
      <c r="C980" s="1" t="s">
        <v>3527</v>
      </c>
      <c r="D980" s="1" t="s">
        <v>3747</v>
      </c>
      <c r="E980" s="1" t="s">
        <v>193</v>
      </c>
      <c r="F980" s="1" t="str">
        <f>VLOOKUP(Table8[[#This Row],[نام کارشناس دفتر فنی]],Table1[],3,0)</f>
        <v>رئیس  آزمایشگاه</v>
      </c>
      <c r="G980" s="1" t="s">
        <v>1147</v>
      </c>
      <c r="H980" s="1" t="str">
        <f>VLOOKUP(Table8[[#This Row],[نام شخص کارشناس نظارت]],Table1[],3,0)</f>
        <v>کارشناس مکانیک نظارت (1)</v>
      </c>
      <c r="I980" s="1">
        <f>COUNTIF(Table2[کد سیستم],Table8[[#This Row],[کد سیستم]])</f>
        <v>1</v>
      </c>
    </row>
    <row r="981" spans="1:9" x14ac:dyDescent="0.25">
      <c r="A981" s="1">
        <v>980</v>
      </c>
      <c r="B981" s="1" t="s">
        <v>3529</v>
      </c>
      <c r="C981" s="1" t="s">
        <v>3529</v>
      </c>
      <c r="D981" s="1" t="s">
        <v>3747</v>
      </c>
      <c r="E981" s="1" t="s">
        <v>193</v>
      </c>
      <c r="F981" s="1" t="str">
        <f>VLOOKUP(Table8[[#This Row],[نام کارشناس دفتر فنی]],Table1[],3,0)</f>
        <v>رئیس  آزمایشگاه</v>
      </c>
      <c r="G981" s="1" t="s">
        <v>1147</v>
      </c>
      <c r="H981" s="1" t="str">
        <f>VLOOKUP(Table8[[#This Row],[نام شخص کارشناس نظارت]],Table1[],3,0)</f>
        <v>کارشناس مکانیک نظارت (1)</v>
      </c>
      <c r="I981" s="1">
        <f>COUNTIF(Table2[کد سیستم],Table8[[#This Row],[کد سیستم]])</f>
        <v>1</v>
      </c>
    </row>
    <row r="982" spans="1:9" x14ac:dyDescent="0.25">
      <c r="A982" s="1">
        <v>981</v>
      </c>
      <c r="B982" s="1" t="s">
        <v>3531</v>
      </c>
      <c r="C982" s="1" t="s">
        <v>3531</v>
      </c>
      <c r="D982" s="1" t="s">
        <v>3747</v>
      </c>
      <c r="E982" s="1" t="s">
        <v>193</v>
      </c>
      <c r="F982" s="1" t="str">
        <f>VLOOKUP(Table8[[#This Row],[نام کارشناس دفتر فنی]],Table1[],3,0)</f>
        <v>رئیس  آزمایشگاه</v>
      </c>
      <c r="G982" s="1" t="s">
        <v>1147</v>
      </c>
      <c r="H982" s="1" t="str">
        <f>VLOOKUP(Table8[[#This Row],[نام شخص کارشناس نظارت]],Table1[],3,0)</f>
        <v>کارشناس مکانیک نظارت (1)</v>
      </c>
      <c r="I982" s="1">
        <f>COUNTIF(Table2[کد سیستم],Table8[[#This Row],[کد سیستم]])</f>
        <v>1</v>
      </c>
    </row>
    <row r="983" spans="1:9" x14ac:dyDescent="0.25">
      <c r="A983" s="1">
        <v>982</v>
      </c>
      <c r="B983" s="1" t="s">
        <v>3533</v>
      </c>
      <c r="C983" s="1" t="s">
        <v>3533</v>
      </c>
      <c r="D983" s="1" t="s">
        <v>3747</v>
      </c>
      <c r="E983" s="1" t="s">
        <v>193</v>
      </c>
      <c r="F983" s="1" t="str">
        <f>VLOOKUP(Table8[[#This Row],[نام کارشناس دفتر فنی]],Table1[],3,0)</f>
        <v>رئیس  آزمایشگاه</v>
      </c>
      <c r="G983" s="1" t="s">
        <v>1147</v>
      </c>
      <c r="H983" s="1" t="str">
        <f>VLOOKUP(Table8[[#This Row],[نام شخص کارشناس نظارت]],Table1[],3,0)</f>
        <v>کارشناس مکانیک نظارت (1)</v>
      </c>
      <c r="I983" s="1">
        <f>COUNTIF(Table2[کد سیستم],Table8[[#This Row],[کد سیستم]])</f>
        <v>1</v>
      </c>
    </row>
    <row r="984" spans="1:9" x14ac:dyDescent="0.25">
      <c r="A984" s="1">
        <v>983</v>
      </c>
      <c r="B984" s="1" t="s">
        <v>3535</v>
      </c>
      <c r="C984" s="1" t="s">
        <v>3535</v>
      </c>
      <c r="D984" s="1" t="s">
        <v>3747</v>
      </c>
      <c r="E984" s="1" t="s">
        <v>193</v>
      </c>
      <c r="F984" s="1" t="str">
        <f>VLOOKUP(Table8[[#This Row],[نام کارشناس دفتر فنی]],Table1[],3,0)</f>
        <v>رئیس  آزمایشگاه</v>
      </c>
      <c r="G984" s="1" t="s">
        <v>1147</v>
      </c>
      <c r="H984" s="1" t="str">
        <f>VLOOKUP(Table8[[#This Row],[نام شخص کارشناس نظارت]],Table1[],3,0)</f>
        <v>کارشناس مکانیک نظارت (1)</v>
      </c>
      <c r="I984" s="1">
        <f>COUNTIF(Table2[کد سیستم],Table8[[#This Row],[کد سیستم]])</f>
        <v>1</v>
      </c>
    </row>
    <row r="985" spans="1:9" x14ac:dyDescent="0.25">
      <c r="A985" s="1">
        <v>984</v>
      </c>
      <c r="B985" s="1" t="s">
        <v>3537</v>
      </c>
      <c r="C985" s="1" t="s">
        <v>3537</v>
      </c>
      <c r="D985" s="1" t="s">
        <v>3747</v>
      </c>
      <c r="E985" s="1" t="s">
        <v>193</v>
      </c>
      <c r="F985" s="1" t="str">
        <f>VLOOKUP(Table8[[#This Row],[نام کارشناس دفتر فنی]],Table1[],3,0)</f>
        <v>رئیس  آزمایشگاه</v>
      </c>
      <c r="G985" s="1" t="s">
        <v>1147</v>
      </c>
      <c r="H985" s="1" t="str">
        <f>VLOOKUP(Table8[[#This Row],[نام شخص کارشناس نظارت]],Table1[],3,0)</f>
        <v>کارشناس مکانیک نظارت (1)</v>
      </c>
      <c r="I985" s="1">
        <f>COUNTIF(Table2[کد سیستم],Table8[[#This Row],[کد سیستم]])</f>
        <v>1</v>
      </c>
    </row>
    <row r="986" spans="1:9" x14ac:dyDescent="0.25">
      <c r="A986" s="1">
        <v>985</v>
      </c>
      <c r="B986" s="1" t="s">
        <v>3539</v>
      </c>
      <c r="C986" s="1" t="s">
        <v>3539</v>
      </c>
      <c r="D986" s="1" t="s">
        <v>3747</v>
      </c>
      <c r="E986" s="1" t="s">
        <v>193</v>
      </c>
      <c r="F986" s="1" t="str">
        <f>VLOOKUP(Table8[[#This Row],[نام کارشناس دفتر فنی]],Table1[],3,0)</f>
        <v>رئیس  آزمایشگاه</v>
      </c>
      <c r="G986" s="1" t="s">
        <v>1147</v>
      </c>
      <c r="H986" s="1" t="str">
        <f>VLOOKUP(Table8[[#This Row],[نام شخص کارشناس نظارت]],Table1[],3,0)</f>
        <v>کارشناس مکانیک نظارت (1)</v>
      </c>
      <c r="I986" s="1">
        <f>COUNTIF(Table2[کد سیستم],Table8[[#This Row],[کد سیستم]])</f>
        <v>1</v>
      </c>
    </row>
    <row r="987" spans="1:9" x14ac:dyDescent="0.25">
      <c r="A987" s="1">
        <v>986</v>
      </c>
      <c r="B987" s="1" t="s">
        <v>3541</v>
      </c>
      <c r="C987" s="1" t="s">
        <v>3541</v>
      </c>
      <c r="D987" s="1" t="s">
        <v>3747</v>
      </c>
      <c r="E987" s="1" t="s">
        <v>193</v>
      </c>
      <c r="F987" s="1" t="str">
        <f>VLOOKUP(Table8[[#This Row],[نام کارشناس دفتر فنی]],Table1[],3,0)</f>
        <v>رئیس  آزمایشگاه</v>
      </c>
      <c r="G987" s="1" t="s">
        <v>1147</v>
      </c>
      <c r="H987" s="1" t="str">
        <f>VLOOKUP(Table8[[#This Row],[نام شخص کارشناس نظارت]],Table1[],3,0)</f>
        <v>کارشناس مکانیک نظارت (1)</v>
      </c>
      <c r="I987" s="1">
        <f>COUNTIF(Table2[کد سیستم],Table8[[#This Row],[کد سیستم]])</f>
        <v>1</v>
      </c>
    </row>
    <row r="988" spans="1:9" x14ac:dyDescent="0.25">
      <c r="A988" s="1">
        <v>987</v>
      </c>
      <c r="B988" s="1" t="s">
        <v>3543</v>
      </c>
      <c r="C988" s="1" t="s">
        <v>3543</v>
      </c>
      <c r="D988" s="1" t="s">
        <v>3747</v>
      </c>
      <c r="E988" s="1" t="s">
        <v>193</v>
      </c>
      <c r="F988" s="1" t="str">
        <f>VLOOKUP(Table8[[#This Row],[نام کارشناس دفتر فنی]],Table1[],3,0)</f>
        <v>رئیس  آزمایشگاه</v>
      </c>
      <c r="G988" s="1" t="s">
        <v>1147</v>
      </c>
      <c r="H988" s="1" t="str">
        <f>VLOOKUP(Table8[[#This Row],[نام شخص کارشناس نظارت]],Table1[],3,0)</f>
        <v>کارشناس مکانیک نظارت (1)</v>
      </c>
      <c r="I988" s="1">
        <f>COUNTIF(Table2[کد سیستم],Table8[[#This Row],[کد سیستم]])</f>
        <v>1</v>
      </c>
    </row>
    <row r="989" spans="1:9" x14ac:dyDescent="0.25">
      <c r="A989" s="1">
        <v>988</v>
      </c>
      <c r="B989" s="1" t="s">
        <v>3545</v>
      </c>
      <c r="C989" s="1" t="s">
        <v>3545</v>
      </c>
      <c r="D989" s="1" t="s">
        <v>3747</v>
      </c>
      <c r="E989" s="1" t="s">
        <v>193</v>
      </c>
      <c r="F989" s="1" t="str">
        <f>VLOOKUP(Table8[[#This Row],[نام کارشناس دفتر فنی]],Table1[],3,0)</f>
        <v>رئیس  آزمایشگاه</v>
      </c>
      <c r="G989" s="1" t="s">
        <v>1147</v>
      </c>
      <c r="H989" s="1" t="str">
        <f>VLOOKUP(Table8[[#This Row],[نام شخص کارشناس نظارت]],Table1[],3,0)</f>
        <v>کارشناس مکانیک نظارت (1)</v>
      </c>
      <c r="I989" s="1">
        <f>COUNTIF(Table2[کد سیستم],Table8[[#This Row],[کد سیستم]])</f>
        <v>1</v>
      </c>
    </row>
    <row r="990" spans="1:9" x14ac:dyDescent="0.25">
      <c r="A990" s="1">
        <v>989</v>
      </c>
      <c r="B990" s="1" t="s">
        <v>3547</v>
      </c>
      <c r="C990" s="1" t="s">
        <v>3547</v>
      </c>
      <c r="D990" s="1" t="s">
        <v>3747</v>
      </c>
      <c r="E990" s="1" t="s">
        <v>193</v>
      </c>
      <c r="F990" s="1" t="str">
        <f>VLOOKUP(Table8[[#This Row],[نام کارشناس دفتر فنی]],Table1[],3,0)</f>
        <v>رئیس  آزمایشگاه</v>
      </c>
      <c r="G990" s="1" t="s">
        <v>1147</v>
      </c>
      <c r="H990" s="1" t="str">
        <f>VLOOKUP(Table8[[#This Row],[نام شخص کارشناس نظارت]],Table1[],3,0)</f>
        <v>کارشناس مکانیک نظارت (1)</v>
      </c>
      <c r="I990" s="1">
        <f>COUNTIF(Table2[کد سیستم],Table8[[#This Row],[کد سیستم]])</f>
        <v>1</v>
      </c>
    </row>
    <row r="991" spans="1:9" x14ac:dyDescent="0.25">
      <c r="A991" s="1">
        <v>990</v>
      </c>
      <c r="B991" s="1" t="s">
        <v>3549</v>
      </c>
      <c r="C991" s="1" t="s">
        <v>3549</v>
      </c>
      <c r="D991" s="1" t="s">
        <v>3747</v>
      </c>
      <c r="E991" s="1" t="s">
        <v>193</v>
      </c>
      <c r="F991" s="1" t="str">
        <f>VLOOKUP(Table8[[#This Row],[نام کارشناس دفتر فنی]],Table1[],3,0)</f>
        <v>رئیس  آزمایشگاه</v>
      </c>
      <c r="G991" s="1" t="s">
        <v>1147</v>
      </c>
      <c r="H991" s="1" t="str">
        <f>VLOOKUP(Table8[[#This Row],[نام شخص کارشناس نظارت]],Table1[],3,0)</f>
        <v>کارشناس مکانیک نظارت (1)</v>
      </c>
      <c r="I991" s="1">
        <f>COUNTIF(Table2[کد سیستم],Table8[[#This Row],[کد سیستم]])</f>
        <v>1</v>
      </c>
    </row>
    <row r="992" spans="1:9" x14ac:dyDescent="0.25">
      <c r="A992" s="1">
        <v>991</v>
      </c>
      <c r="B992" s="1" t="s">
        <v>3551</v>
      </c>
      <c r="C992" s="1" t="s">
        <v>3551</v>
      </c>
      <c r="D992" s="1" t="s">
        <v>3747</v>
      </c>
      <c r="E992" s="1" t="s">
        <v>193</v>
      </c>
      <c r="F992" s="1" t="str">
        <f>VLOOKUP(Table8[[#This Row],[نام کارشناس دفتر فنی]],Table1[],3,0)</f>
        <v>رئیس  آزمایشگاه</v>
      </c>
      <c r="G992" s="1" t="s">
        <v>1147</v>
      </c>
      <c r="H992" s="1" t="str">
        <f>VLOOKUP(Table8[[#This Row],[نام شخص کارشناس نظارت]],Table1[],3,0)</f>
        <v>کارشناس مکانیک نظارت (1)</v>
      </c>
      <c r="I992" s="1">
        <f>COUNTIF(Table2[کد سیستم],Table8[[#This Row],[کد سیستم]])</f>
        <v>1</v>
      </c>
    </row>
    <row r="993" spans="1:9" x14ac:dyDescent="0.25">
      <c r="A993" s="1">
        <v>992</v>
      </c>
      <c r="B993" s="1" t="s">
        <v>3553</v>
      </c>
      <c r="C993" s="1" t="s">
        <v>3553</v>
      </c>
      <c r="D993" s="1" t="s">
        <v>3747</v>
      </c>
      <c r="E993" s="1" t="s">
        <v>193</v>
      </c>
      <c r="F993" s="1" t="str">
        <f>VLOOKUP(Table8[[#This Row],[نام کارشناس دفتر فنی]],Table1[],3,0)</f>
        <v>رئیس  آزمایشگاه</v>
      </c>
      <c r="G993" s="1" t="s">
        <v>1147</v>
      </c>
      <c r="H993" s="1" t="str">
        <f>VLOOKUP(Table8[[#This Row],[نام شخص کارشناس نظارت]],Table1[],3,0)</f>
        <v>کارشناس مکانیک نظارت (1)</v>
      </c>
      <c r="I993" s="1">
        <f>COUNTIF(Table2[کد سیستم],Table8[[#This Row],[کد سیستم]])</f>
        <v>1</v>
      </c>
    </row>
    <row r="994" spans="1:9" x14ac:dyDescent="0.25">
      <c r="A994" s="1">
        <v>993</v>
      </c>
      <c r="B994" s="1" t="s">
        <v>3555</v>
      </c>
      <c r="C994" s="1" t="s">
        <v>3555</v>
      </c>
      <c r="D994" s="1" t="s">
        <v>3747</v>
      </c>
      <c r="E994" s="1" t="s">
        <v>193</v>
      </c>
      <c r="F994" s="1" t="str">
        <f>VLOOKUP(Table8[[#This Row],[نام کارشناس دفتر فنی]],Table1[],3,0)</f>
        <v>رئیس  آزمایشگاه</v>
      </c>
      <c r="G994" s="1" t="s">
        <v>1147</v>
      </c>
      <c r="H994" s="1" t="str">
        <f>VLOOKUP(Table8[[#This Row],[نام شخص کارشناس نظارت]],Table1[],3,0)</f>
        <v>کارشناس مکانیک نظارت (1)</v>
      </c>
      <c r="I994" s="1">
        <f>COUNTIF(Table2[کد سیستم],Table8[[#This Row],[کد سیستم]])</f>
        <v>1</v>
      </c>
    </row>
    <row r="995" spans="1:9" x14ac:dyDescent="0.25">
      <c r="A995" s="1">
        <v>994</v>
      </c>
      <c r="B995" s="1" t="s">
        <v>3557</v>
      </c>
      <c r="C995" s="1" t="s">
        <v>3557</v>
      </c>
      <c r="D995" s="1" t="s">
        <v>3747</v>
      </c>
      <c r="E995" s="1" t="s">
        <v>193</v>
      </c>
      <c r="F995" s="1" t="str">
        <f>VLOOKUP(Table8[[#This Row],[نام کارشناس دفتر فنی]],Table1[],3,0)</f>
        <v>رئیس  آزمایشگاه</v>
      </c>
      <c r="G995" s="1" t="s">
        <v>1147</v>
      </c>
      <c r="H995" s="1" t="str">
        <f>VLOOKUP(Table8[[#This Row],[نام شخص کارشناس نظارت]],Table1[],3,0)</f>
        <v>کارشناس مکانیک نظارت (1)</v>
      </c>
      <c r="I995" s="1">
        <f>COUNTIF(Table2[کد سیستم],Table8[[#This Row],[کد سیستم]])</f>
        <v>1</v>
      </c>
    </row>
    <row r="996" spans="1:9" x14ac:dyDescent="0.25">
      <c r="A996" s="1">
        <v>995</v>
      </c>
      <c r="B996" s="1" t="s">
        <v>3559</v>
      </c>
      <c r="C996" s="1" t="s">
        <v>3559</v>
      </c>
      <c r="D996" s="1" t="s">
        <v>3747</v>
      </c>
      <c r="E996" s="1" t="s">
        <v>193</v>
      </c>
      <c r="F996" s="1" t="str">
        <f>VLOOKUP(Table8[[#This Row],[نام کارشناس دفتر فنی]],Table1[],3,0)</f>
        <v>رئیس  آزمایشگاه</v>
      </c>
      <c r="G996" s="1" t="s">
        <v>1147</v>
      </c>
      <c r="H996" s="1" t="str">
        <f>VLOOKUP(Table8[[#This Row],[نام شخص کارشناس نظارت]],Table1[],3,0)</f>
        <v>کارشناس مکانیک نظارت (1)</v>
      </c>
      <c r="I996" s="1">
        <f>COUNTIF(Table2[کد سیستم],Table8[[#This Row],[کد سیستم]])</f>
        <v>1</v>
      </c>
    </row>
    <row r="997" spans="1:9" x14ac:dyDescent="0.25">
      <c r="A997" s="1">
        <v>996</v>
      </c>
      <c r="B997" s="1" t="s">
        <v>3561</v>
      </c>
      <c r="C997" s="1" t="s">
        <v>3561</v>
      </c>
      <c r="D997" s="1" t="s">
        <v>3747</v>
      </c>
      <c r="E997" s="1" t="s">
        <v>193</v>
      </c>
      <c r="F997" s="1" t="str">
        <f>VLOOKUP(Table8[[#This Row],[نام کارشناس دفتر فنی]],Table1[],3,0)</f>
        <v>رئیس  آزمایشگاه</v>
      </c>
      <c r="G997" s="1" t="s">
        <v>1147</v>
      </c>
      <c r="H997" s="1" t="str">
        <f>VLOOKUP(Table8[[#This Row],[نام شخص کارشناس نظارت]],Table1[],3,0)</f>
        <v>کارشناس مکانیک نظارت (1)</v>
      </c>
      <c r="I997" s="1">
        <f>COUNTIF(Table2[کد سیستم],Table8[[#This Row],[کد سیستم]])</f>
        <v>1</v>
      </c>
    </row>
    <row r="998" spans="1:9" x14ac:dyDescent="0.25">
      <c r="A998" s="1">
        <v>997</v>
      </c>
      <c r="B998" s="1" t="s">
        <v>3563</v>
      </c>
      <c r="C998" s="1" t="s">
        <v>3563</v>
      </c>
      <c r="D998" s="1" t="s">
        <v>3747</v>
      </c>
      <c r="E998" s="1" t="s">
        <v>193</v>
      </c>
      <c r="F998" s="1" t="str">
        <f>VLOOKUP(Table8[[#This Row],[نام کارشناس دفتر فنی]],Table1[],3,0)</f>
        <v>رئیس  آزمایشگاه</v>
      </c>
      <c r="G998" s="1" t="s">
        <v>1147</v>
      </c>
      <c r="H998" s="1" t="str">
        <f>VLOOKUP(Table8[[#This Row],[نام شخص کارشناس نظارت]],Table1[],3,0)</f>
        <v>کارشناس مکانیک نظارت (1)</v>
      </c>
      <c r="I998" s="1">
        <f>COUNTIF(Table2[کد سیستم],Table8[[#This Row],[کد سیستم]])</f>
        <v>1</v>
      </c>
    </row>
    <row r="999" spans="1:9" x14ac:dyDescent="0.25">
      <c r="A999" s="1">
        <v>998</v>
      </c>
      <c r="B999" s="1" t="s">
        <v>3565</v>
      </c>
      <c r="C999" s="1" t="s">
        <v>3565</v>
      </c>
      <c r="D999" s="1" t="s">
        <v>3747</v>
      </c>
      <c r="E999" s="1" t="s">
        <v>193</v>
      </c>
      <c r="F999" s="1" t="str">
        <f>VLOOKUP(Table8[[#This Row],[نام کارشناس دفتر فنی]],Table1[],3,0)</f>
        <v>رئیس  آزمایشگاه</v>
      </c>
      <c r="G999" s="1" t="s">
        <v>1147</v>
      </c>
      <c r="H999" s="1" t="str">
        <f>VLOOKUP(Table8[[#This Row],[نام شخص کارشناس نظارت]],Table1[],3,0)</f>
        <v>کارشناس مکانیک نظارت (1)</v>
      </c>
      <c r="I999" s="1">
        <f>COUNTIF(Table2[کد سیستم],Table8[[#This Row],[کد سیستم]])</f>
        <v>1</v>
      </c>
    </row>
    <row r="1000" spans="1:9" x14ac:dyDescent="0.25">
      <c r="A1000" s="1">
        <v>999</v>
      </c>
      <c r="B1000" s="1" t="s">
        <v>3567</v>
      </c>
      <c r="C1000" s="1" t="s">
        <v>3567</v>
      </c>
      <c r="D1000" s="1" t="s">
        <v>3747</v>
      </c>
      <c r="E1000" s="1" t="s">
        <v>193</v>
      </c>
      <c r="F1000" s="1" t="str">
        <f>VLOOKUP(Table8[[#This Row],[نام کارشناس دفتر فنی]],Table1[],3,0)</f>
        <v>رئیس  آزمایشگاه</v>
      </c>
      <c r="G1000" s="1" t="s">
        <v>1147</v>
      </c>
      <c r="H1000" s="1" t="str">
        <f>VLOOKUP(Table8[[#This Row],[نام شخص کارشناس نظارت]],Table1[],3,0)</f>
        <v>کارشناس مکانیک نظارت (1)</v>
      </c>
      <c r="I1000" s="1">
        <f>COUNTIF(Table2[کد سیستم],Table8[[#This Row],[کد سیستم]])</f>
        <v>1</v>
      </c>
    </row>
    <row r="1001" spans="1:9" x14ac:dyDescent="0.25">
      <c r="A1001" s="1">
        <v>1000</v>
      </c>
      <c r="B1001" s="1" t="s">
        <v>3569</v>
      </c>
      <c r="C1001" s="1" t="s">
        <v>3569</v>
      </c>
      <c r="D1001" s="1" t="s">
        <v>3747</v>
      </c>
      <c r="E1001" s="1" t="s">
        <v>193</v>
      </c>
      <c r="F1001" s="1" t="str">
        <f>VLOOKUP(Table8[[#This Row],[نام کارشناس دفتر فنی]],Table1[],3,0)</f>
        <v>رئیس  آزمایشگاه</v>
      </c>
      <c r="G1001" s="1" t="s">
        <v>1147</v>
      </c>
      <c r="H1001" s="1" t="str">
        <f>VLOOKUP(Table8[[#This Row],[نام شخص کارشناس نظارت]],Table1[],3,0)</f>
        <v>کارشناس مکانیک نظارت (1)</v>
      </c>
      <c r="I1001" s="1">
        <f>COUNTIF(Table2[کد سیستم],Table8[[#This Row],[کد سیستم]])</f>
        <v>1</v>
      </c>
    </row>
    <row r="1002" spans="1:9" x14ac:dyDescent="0.25">
      <c r="A1002" s="1">
        <v>1001</v>
      </c>
      <c r="B1002" s="1" t="s">
        <v>3571</v>
      </c>
      <c r="C1002" s="1" t="s">
        <v>3571</v>
      </c>
      <c r="D1002" s="1" t="s">
        <v>3747</v>
      </c>
      <c r="E1002" s="1" t="s">
        <v>193</v>
      </c>
      <c r="F1002" s="1" t="str">
        <f>VLOOKUP(Table8[[#This Row],[نام کارشناس دفتر فنی]],Table1[],3,0)</f>
        <v>رئیس  آزمایشگاه</v>
      </c>
      <c r="G1002" s="1" t="s">
        <v>1147</v>
      </c>
      <c r="H1002" s="1" t="str">
        <f>VLOOKUP(Table8[[#This Row],[نام شخص کارشناس نظارت]],Table1[],3,0)</f>
        <v>کارشناس مکانیک نظارت (1)</v>
      </c>
      <c r="I1002" s="1">
        <f>COUNTIF(Table2[کد سیستم],Table8[[#This Row],[کد سیستم]])</f>
        <v>1</v>
      </c>
    </row>
    <row r="1003" spans="1:9" x14ac:dyDescent="0.25">
      <c r="A1003" s="1">
        <v>1002</v>
      </c>
      <c r="B1003" s="1" t="s">
        <v>3573</v>
      </c>
      <c r="C1003" s="1" t="s">
        <v>3573</v>
      </c>
      <c r="D1003" s="1" t="s">
        <v>3747</v>
      </c>
      <c r="E1003" s="1" t="s">
        <v>193</v>
      </c>
      <c r="F1003" s="1" t="str">
        <f>VLOOKUP(Table8[[#This Row],[نام کارشناس دفتر فنی]],Table1[],3,0)</f>
        <v>رئیس  آزمایشگاه</v>
      </c>
      <c r="G1003" s="1" t="s">
        <v>1147</v>
      </c>
      <c r="H1003" s="1" t="str">
        <f>VLOOKUP(Table8[[#This Row],[نام شخص کارشناس نظارت]],Table1[],3,0)</f>
        <v>کارشناس مکانیک نظارت (1)</v>
      </c>
      <c r="I1003" s="1">
        <f>COUNTIF(Table2[کد سیستم],Table8[[#This Row],[کد سیستم]])</f>
        <v>1</v>
      </c>
    </row>
    <row r="1004" spans="1:9" x14ac:dyDescent="0.25">
      <c r="A1004" s="1">
        <v>1003</v>
      </c>
      <c r="B1004" s="1" t="s">
        <v>3575</v>
      </c>
      <c r="C1004" s="1" t="s">
        <v>3575</v>
      </c>
      <c r="D1004" s="1" t="s">
        <v>3747</v>
      </c>
      <c r="E1004" s="1" t="s">
        <v>193</v>
      </c>
      <c r="F1004" s="1" t="str">
        <f>VLOOKUP(Table8[[#This Row],[نام کارشناس دفتر فنی]],Table1[],3,0)</f>
        <v>رئیس  آزمایشگاه</v>
      </c>
      <c r="G1004" s="1" t="s">
        <v>1147</v>
      </c>
      <c r="H1004" s="1" t="str">
        <f>VLOOKUP(Table8[[#This Row],[نام شخص کارشناس نظارت]],Table1[],3,0)</f>
        <v>کارشناس مکانیک نظارت (1)</v>
      </c>
      <c r="I1004" s="1">
        <f>COUNTIF(Table2[کد سیستم],Table8[[#This Row],[کد سیستم]])</f>
        <v>1</v>
      </c>
    </row>
    <row r="1005" spans="1:9" x14ac:dyDescent="0.25">
      <c r="A1005" s="1">
        <v>1004</v>
      </c>
      <c r="B1005" s="1" t="s">
        <v>3577</v>
      </c>
      <c r="C1005" s="1" t="s">
        <v>3577</v>
      </c>
      <c r="D1005" s="1" t="s">
        <v>3747</v>
      </c>
      <c r="E1005" s="1" t="s">
        <v>193</v>
      </c>
      <c r="F1005" s="1" t="str">
        <f>VLOOKUP(Table8[[#This Row],[نام کارشناس دفتر فنی]],Table1[],3,0)</f>
        <v>رئیس  آزمایشگاه</v>
      </c>
      <c r="G1005" s="1" t="s">
        <v>1147</v>
      </c>
      <c r="H1005" s="1" t="str">
        <f>VLOOKUP(Table8[[#This Row],[نام شخص کارشناس نظارت]],Table1[],3,0)</f>
        <v>کارشناس مکانیک نظارت (1)</v>
      </c>
      <c r="I1005" s="1">
        <f>COUNTIF(Table2[کد سیستم],Table8[[#This Row],[کد سیستم]])</f>
        <v>1</v>
      </c>
    </row>
    <row r="1006" spans="1:9" x14ac:dyDescent="0.25">
      <c r="A1006" s="1">
        <v>1005</v>
      </c>
      <c r="B1006" s="1" t="s">
        <v>3579</v>
      </c>
      <c r="C1006" s="1" t="s">
        <v>3579</v>
      </c>
      <c r="D1006" s="1" t="s">
        <v>3747</v>
      </c>
      <c r="E1006" s="1" t="s">
        <v>193</v>
      </c>
      <c r="F1006" s="1" t="str">
        <f>VLOOKUP(Table8[[#This Row],[نام کارشناس دفتر فنی]],Table1[],3,0)</f>
        <v>رئیس  آزمایشگاه</v>
      </c>
      <c r="G1006" s="1" t="s">
        <v>1147</v>
      </c>
      <c r="H1006" s="1" t="str">
        <f>VLOOKUP(Table8[[#This Row],[نام شخص کارشناس نظارت]],Table1[],3,0)</f>
        <v>کارشناس مکانیک نظارت (1)</v>
      </c>
      <c r="I1006" s="1">
        <f>COUNTIF(Table2[کد سیستم],Table8[[#This Row],[کد سیستم]])</f>
        <v>1</v>
      </c>
    </row>
    <row r="1007" spans="1:9" x14ac:dyDescent="0.25">
      <c r="A1007" s="1">
        <v>1006</v>
      </c>
      <c r="B1007" s="1" t="s">
        <v>3581</v>
      </c>
      <c r="C1007" s="1" t="s">
        <v>3581</v>
      </c>
      <c r="D1007" s="1" t="s">
        <v>3747</v>
      </c>
      <c r="E1007" s="1" t="s">
        <v>193</v>
      </c>
      <c r="F1007" s="1" t="str">
        <f>VLOOKUP(Table8[[#This Row],[نام کارشناس دفتر فنی]],Table1[],3,0)</f>
        <v>رئیس  آزمایشگاه</v>
      </c>
      <c r="G1007" s="1" t="s">
        <v>1147</v>
      </c>
      <c r="H1007" s="1" t="str">
        <f>VLOOKUP(Table8[[#This Row],[نام شخص کارشناس نظارت]],Table1[],3,0)</f>
        <v>کارشناس مکانیک نظارت (1)</v>
      </c>
      <c r="I1007" s="1">
        <f>COUNTIF(Table2[کد سیستم],Table8[[#This Row],[کد سیستم]])</f>
        <v>1</v>
      </c>
    </row>
    <row r="1008" spans="1:9" x14ac:dyDescent="0.25">
      <c r="A1008" s="1">
        <v>1007</v>
      </c>
      <c r="B1008" s="1" t="s">
        <v>3583</v>
      </c>
      <c r="C1008" s="1" t="s">
        <v>3583</v>
      </c>
      <c r="D1008" s="1" t="s">
        <v>3747</v>
      </c>
      <c r="E1008" s="1" t="s">
        <v>193</v>
      </c>
      <c r="F1008" s="1" t="str">
        <f>VLOOKUP(Table8[[#This Row],[نام کارشناس دفتر فنی]],Table1[],3,0)</f>
        <v>رئیس  آزمایشگاه</v>
      </c>
      <c r="G1008" s="1" t="s">
        <v>1147</v>
      </c>
      <c r="H1008" s="1" t="str">
        <f>VLOOKUP(Table8[[#This Row],[نام شخص کارشناس نظارت]],Table1[],3,0)</f>
        <v>کارشناس مکانیک نظارت (1)</v>
      </c>
      <c r="I1008" s="1">
        <f>COUNTIF(Table2[کد سیستم],Table8[[#This Row],[کد سیستم]])</f>
        <v>1</v>
      </c>
    </row>
    <row r="1009" spans="1:9" x14ac:dyDescent="0.25">
      <c r="A1009" s="1">
        <v>1008</v>
      </c>
      <c r="B1009" s="1" t="s">
        <v>3585</v>
      </c>
      <c r="C1009" s="1" t="s">
        <v>3585</v>
      </c>
      <c r="D1009" s="1" t="s">
        <v>3747</v>
      </c>
      <c r="E1009" s="1" t="s">
        <v>193</v>
      </c>
      <c r="F1009" s="1" t="str">
        <f>VLOOKUP(Table8[[#This Row],[نام کارشناس دفتر فنی]],Table1[],3,0)</f>
        <v>رئیس  آزمایشگاه</v>
      </c>
      <c r="G1009" s="1" t="s">
        <v>1147</v>
      </c>
      <c r="H1009" s="1" t="str">
        <f>VLOOKUP(Table8[[#This Row],[نام شخص کارشناس نظارت]],Table1[],3,0)</f>
        <v>کارشناس مکانیک نظارت (1)</v>
      </c>
      <c r="I1009" s="1">
        <f>COUNTIF(Table2[کد سیستم],Table8[[#This Row],[کد سیستم]])</f>
        <v>1</v>
      </c>
    </row>
    <row r="1010" spans="1:9" x14ac:dyDescent="0.25">
      <c r="A1010" s="1">
        <v>1009</v>
      </c>
      <c r="B1010" s="1" t="s">
        <v>3587</v>
      </c>
      <c r="C1010" s="1" t="s">
        <v>3587</v>
      </c>
      <c r="D1010" s="1" t="s">
        <v>3747</v>
      </c>
      <c r="E1010" s="1" t="s">
        <v>193</v>
      </c>
      <c r="F1010" s="1" t="str">
        <f>VLOOKUP(Table8[[#This Row],[نام کارشناس دفتر فنی]],Table1[],3,0)</f>
        <v>رئیس  آزمایشگاه</v>
      </c>
      <c r="G1010" s="1" t="s">
        <v>1147</v>
      </c>
      <c r="H1010" s="1" t="str">
        <f>VLOOKUP(Table8[[#This Row],[نام شخص کارشناس نظارت]],Table1[],3,0)</f>
        <v>کارشناس مکانیک نظارت (1)</v>
      </c>
      <c r="I1010" s="1">
        <f>COUNTIF(Table2[کد سیستم],Table8[[#This Row],[کد سیستم]])</f>
        <v>1</v>
      </c>
    </row>
    <row r="1011" spans="1:9" x14ac:dyDescent="0.25">
      <c r="A1011" s="1">
        <v>1010</v>
      </c>
      <c r="B1011" s="1" t="s">
        <v>3589</v>
      </c>
      <c r="C1011" s="1" t="s">
        <v>3589</v>
      </c>
      <c r="D1011" s="1" t="s">
        <v>3747</v>
      </c>
      <c r="E1011" s="1" t="s">
        <v>193</v>
      </c>
      <c r="F1011" s="1" t="str">
        <f>VLOOKUP(Table8[[#This Row],[نام کارشناس دفتر فنی]],Table1[],3,0)</f>
        <v>رئیس  آزمایشگاه</v>
      </c>
      <c r="G1011" s="1" t="s">
        <v>1147</v>
      </c>
      <c r="H1011" s="1" t="str">
        <f>VLOOKUP(Table8[[#This Row],[نام شخص کارشناس نظارت]],Table1[],3,0)</f>
        <v>کارشناس مکانیک نظارت (1)</v>
      </c>
      <c r="I1011" s="1">
        <f>COUNTIF(Table2[کد سیستم],Table8[[#This Row],[کد سیستم]])</f>
        <v>1</v>
      </c>
    </row>
    <row r="1012" spans="1:9" x14ac:dyDescent="0.25">
      <c r="A1012" s="1">
        <v>1011</v>
      </c>
      <c r="B1012" s="1" t="s">
        <v>3591</v>
      </c>
      <c r="C1012" s="1" t="s">
        <v>3591</v>
      </c>
      <c r="D1012" s="1" t="s">
        <v>3747</v>
      </c>
      <c r="E1012" s="1" t="s">
        <v>193</v>
      </c>
      <c r="F1012" s="1" t="str">
        <f>VLOOKUP(Table8[[#This Row],[نام کارشناس دفتر فنی]],Table1[],3,0)</f>
        <v>رئیس  آزمایشگاه</v>
      </c>
      <c r="G1012" s="1" t="s">
        <v>1147</v>
      </c>
      <c r="H1012" s="1" t="str">
        <f>VLOOKUP(Table8[[#This Row],[نام شخص کارشناس نظارت]],Table1[],3,0)</f>
        <v>کارشناس مکانیک نظارت (1)</v>
      </c>
      <c r="I1012" s="1">
        <f>COUNTIF(Table2[کد سیستم],Table8[[#This Row],[کد سیستم]])</f>
        <v>1</v>
      </c>
    </row>
    <row r="1013" spans="1:9" x14ac:dyDescent="0.25">
      <c r="A1013" s="1">
        <v>1012</v>
      </c>
      <c r="B1013" s="1" t="s">
        <v>3593</v>
      </c>
      <c r="C1013" s="1" t="s">
        <v>3594</v>
      </c>
      <c r="D1013" s="1" t="s">
        <v>3747</v>
      </c>
      <c r="E1013" s="1" t="s">
        <v>193</v>
      </c>
      <c r="F1013" s="1" t="str">
        <f>VLOOKUP(Table8[[#This Row],[نام کارشناس دفتر فنی]],Table1[],3,0)</f>
        <v>رئیس  آزمایشگاه</v>
      </c>
      <c r="G1013" s="1" t="s">
        <v>1147</v>
      </c>
      <c r="H1013" s="1" t="str">
        <f>VLOOKUP(Table8[[#This Row],[نام شخص کارشناس نظارت]],Table1[],3,0)</f>
        <v>کارشناس مکانیک نظارت (1)</v>
      </c>
      <c r="I1013" s="1">
        <f>COUNTIF(Table2[کد سیستم],Table8[[#This Row],[کد سیستم]])</f>
        <v>1</v>
      </c>
    </row>
    <row r="1014" spans="1:9" x14ac:dyDescent="0.25">
      <c r="A1014" s="1">
        <v>1013</v>
      </c>
      <c r="B1014" s="1" t="s">
        <v>3596</v>
      </c>
      <c r="C1014" s="1" t="s">
        <v>3596</v>
      </c>
      <c r="D1014" s="1" t="s">
        <v>3747</v>
      </c>
      <c r="E1014" s="1" t="s">
        <v>193</v>
      </c>
      <c r="F1014" s="1" t="str">
        <f>VLOOKUP(Table8[[#This Row],[نام کارشناس دفتر فنی]],Table1[],3,0)</f>
        <v>رئیس  آزمایشگاه</v>
      </c>
      <c r="G1014" s="1" t="s">
        <v>1147</v>
      </c>
      <c r="H1014" s="1" t="str">
        <f>VLOOKUP(Table8[[#This Row],[نام شخص کارشناس نظارت]],Table1[],3,0)</f>
        <v>کارشناس مکانیک نظارت (1)</v>
      </c>
      <c r="I1014" s="1">
        <f>COUNTIF(Table2[کد سیستم],Table8[[#This Row],[کد سیستم]])</f>
        <v>1</v>
      </c>
    </row>
    <row r="1015" spans="1:9" x14ac:dyDescent="0.25">
      <c r="A1015" s="1">
        <v>1014</v>
      </c>
      <c r="B1015" s="1" t="s">
        <v>3598</v>
      </c>
      <c r="C1015" s="1" t="s">
        <v>3598</v>
      </c>
      <c r="D1015" s="1" t="s">
        <v>3747</v>
      </c>
      <c r="E1015" s="1" t="s">
        <v>193</v>
      </c>
      <c r="F1015" s="1" t="str">
        <f>VLOOKUP(Table8[[#This Row],[نام کارشناس دفتر فنی]],Table1[],3,0)</f>
        <v>رئیس  آزمایشگاه</v>
      </c>
      <c r="G1015" s="1" t="s">
        <v>1147</v>
      </c>
      <c r="H1015" s="1" t="str">
        <f>VLOOKUP(Table8[[#This Row],[نام شخص کارشناس نظارت]],Table1[],3,0)</f>
        <v>کارشناس مکانیک نظارت (1)</v>
      </c>
      <c r="I1015" s="1">
        <f>COUNTIF(Table2[کد سیستم],Table8[[#This Row],[کد سیستم]])</f>
        <v>1</v>
      </c>
    </row>
    <row r="1016" spans="1:9" x14ac:dyDescent="0.25">
      <c r="A1016" s="1">
        <v>1015</v>
      </c>
      <c r="B1016" s="1" t="s">
        <v>3600</v>
      </c>
      <c r="C1016" s="1" t="s">
        <v>3600</v>
      </c>
      <c r="D1016" s="1" t="s">
        <v>3747</v>
      </c>
      <c r="E1016" s="1" t="s">
        <v>193</v>
      </c>
      <c r="F1016" s="1" t="str">
        <f>VLOOKUP(Table8[[#This Row],[نام کارشناس دفتر فنی]],Table1[],3,0)</f>
        <v>رئیس  آزمایشگاه</v>
      </c>
      <c r="G1016" s="1" t="s">
        <v>1147</v>
      </c>
      <c r="H1016" s="1" t="str">
        <f>VLOOKUP(Table8[[#This Row],[نام شخص کارشناس نظارت]],Table1[],3,0)</f>
        <v>کارشناس مکانیک نظارت (1)</v>
      </c>
      <c r="I1016" s="1">
        <f>COUNTIF(Table2[کد سیستم],Table8[[#This Row],[کد سیستم]])</f>
        <v>1</v>
      </c>
    </row>
    <row r="1017" spans="1:9" x14ac:dyDescent="0.25">
      <c r="A1017" s="1">
        <v>1016</v>
      </c>
      <c r="B1017" s="1" t="s">
        <v>3602</v>
      </c>
      <c r="C1017" s="1" t="s">
        <v>3602</v>
      </c>
      <c r="D1017" s="1" t="s">
        <v>3747</v>
      </c>
      <c r="E1017" s="1" t="s">
        <v>193</v>
      </c>
      <c r="F1017" s="1" t="str">
        <f>VLOOKUP(Table8[[#This Row],[نام کارشناس دفتر فنی]],Table1[],3,0)</f>
        <v>رئیس  آزمایشگاه</v>
      </c>
      <c r="G1017" s="1" t="s">
        <v>1147</v>
      </c>
      <c r="H1017" s="1" t="str">
        <f>VLOOKUP(Table8[[#This Row],[نام شخص کارشناس نظارت]],Table1[],3,0)</f>
        <v>کارشناس مکانیک نظارت (1)</v>
      </c>
      <c r="I1017" s="1">
        <f>COUNTIF(Table2[کد سیستم],Table8[[#This Row],[کد سیستم]])</f>
        <v>1</v>
      </c>
    </row>
    <row r="1018" spans="1:9" x14ac:dyDescent="0.25">
      <c r="A1018" s="1">
        <v>1017</v>
      </c>
      <c r="B1018" s="1" t="s">
        <v>3604</v>
      </c>
      <c r="C1018" s="1" t="s">
        <v>3604</v>
      </c>
      <c r="D1018" s="1" t="s">
        <v>3747</v>
      </c>
      <c r="E1018" s="1" t="s">
        <v>193</v>
      </c>
      <c r="F1018" s="1" t="str">
        <f>VLOOKUP(Table8[[#This Row],[نام کارشناس دفتر فنی]],Table1[],3,0)</f>
        <v>رئیس  آزمایشگاه</v>
      </c>
      <c r="G1018" s="1" t="s">
        <v>1147</v>
      </c>
      <c r="H1018" s="1" t="str">
        <f>VLOOKUP(Table8[[#This Row],[نام شخص کارشناس نظارت]],Table1[],3,0)</f>
        <v>کارشناس مکانیک نظارت (1)</v>
      </c>
      <c r="I1018" s="1">
        <f>COUNTIF(Table2[کد سیستم],Table8[[#This Row],[کد سیستم]])</f>
        <v>1</v>
      </c>
    </row>
    <row r="1019" spans="1:9" x14ac:dyDescent="0.25">
      <c r="A1019" s="1">
        <v>1018</v>
      </c>
      <c r="B1019" s="1" t="s">
        <v>3606</v>
      </c>
      <c r="C1019" s="1" t="s">
        <v>3606</v>
      </c>
      <c r="D1019" s="1" t="s">
        <v>3747</v>
      </c>
      <c r="E1019" s="1" t="s">
        <v>193</v>
      </c>
      <c r="F1019" s="1" t="str">
        <f>VLOOKUP(Table8[[#This Row],[نام کارشناس دفتر فنی]],Table1[],3,0)</f>
        <v>رئیس  آزمایشگاه</v>
      </c>
      <c r="G1019" s="1" t="s">
        <v>1147</v>
      </c>
      <c r="H1019" s="1" t="str">
        <f>VLOOKUP(Table8[[#This Row],[نام شخص کارشناس نظارت]],Table1[],3,0)</f>
        <v>کارشناس مکانیک نظارت (1)</v>
      </c>
      <c r="I1019" s="1">
        <f>COUNTIF(Table2[کد سیستم],Table8[[#This Row],[کد سیستم]])</f>
        <v>1</v>
      </c>
    </row>
    <row r="1020" spans="1:9" x14ac:dyDescent="0.25">
      <c r="A1020" s="1">
        <v>1019</v>
      </c>
      <c r="B1020" s="1" t="s">
        <v>3608</v>
      </c>
      <c r="C1020" s="1" t="s">
        <v>3608</v>
      </c>
      <c r="D1020" s="1" t="s">
        <v>3747</v>
      </c>
      <c r="E1020" s="1" t="s">
        <v>193</v>
      </c>
      <c r="F1020" s="1" t="str">
        <f>VLOOKUP(Table8[[#This Row],[نام کارشناس دفتر فنی]],Table1[],3,0)</f>
        <v>رئیس  آزمایشگاه</v>
      </c>
      <c r="G1020" s="1" t="s">
        <v>1147</v>
      </c>
      <c r="H1020" s="1" t="str">
        <f>VLOOKUP(Table8[[#This Row],[نام شخص کارشناس نظارت]],Table1[],3,0)</f>
        <v>کارشناس مکانیک نظارت (1)</v>
      </c>
      <c r="I1020" s="1">
        <f>COUNTIF(Table2[کد سیستم],Table8[[#This Row],[کد سیستم]])</f>
        <v>1</v>
      </c>
    </row>
    <row r="1021" spans="1:9" x14ac:dyDescent="0.25">
      <c r="A1021" s="1">
        <v>1020</v>
      </c>
      <c r="B1021" s="1" t="s">
        <v>3610</v>
      </c>
      <c r="C1021" s="1" t="s">
        <v>3610</v>
      </c>
      <c r="D1021" s="1" t="s">
        <v>3747</v>
      </c>
      <c r="E1021" s="1" t="s">
        <v>193</v>
      </c>
      <c r="F1021" s="1" t="str">
        <f>VLOOKUP(Table8[[#This Row],[نام کارشناس دفتر فنی]],Table1[],3,0)</f>
        <v>رئیس  آزمایشگاه</v>
      </c>
      <c r="G1021" s="1" t="s">
        <v>1147</v>
      </c>
      <c r="H1021" s="1" t="str">
        <f>VLOOKUP(Table8[[#This Row],[نام شخص کارشناس نظارت]],Table1[],3,0)</f>
        <v>کارشناس مکانیک نظارت (1)</v>
      </c>
      <c r="I1021" s="1">
        <f>COUNTIF(Table2[کد سیستم],Table8[[#This Row],[کد سیستم]])</f>
        <v>1</v>
      </c>
    </row>
    <row r="1022" spans="1:9" x14ac:dyDescent="0.25">
      <c r="A1022" s="1">
        <v>1021</v>
      </c>
      <c r="B1022" s="1" t="s">
        <v>3612</v>
      </c>
      <c r="C1022" s="1" t="s">
        <v>3612</v>
      </c>
      <c r="D1022" s="1" t="s">
        <v>3747</v>
      </c>
      <c r="E1022" s="1" t="s">
        <v>193</v>
      </c>
      <c r="F1022" s="1" t="str">
        <f>VLOOKUP(Table8[[#This Row],[نام کارشناس دفتر فنی]],Table1[],3,0)</f>
        <v>رئیس  آزمایشگاه</v>
      </c>
      <c r="G1022" s="1" t="s">
        <v>1147</v>
      </c>
      <c r="H1022" s="1" t="str">
        <f>VLOOKUP(Table8[[#This Row],[نام شخص کارشناس نظارت]],Table1[],3,0)</f>
        <v>کارشناس مکانیک نظارت (1)</v>
      </c>
      <c r="I1022" s="1">
        <f>COUNTIF(Table2[کد سیستم],Table8[[#This Row],[کد سیستم]])</f>
        <v>1</v>
      </c>
    </row>
    <row r="1023" spans="1:9" x14ac:dyDescent="0.25">
      <c r="A1023" s="1">
        <v>1022</v>
      </c>
      <c r="B1023" s="1" t="s">
        <v>3614</v>
      </c>
      <c r="C1023" s="1" t="s">
        <v>3614</v>
      </c>
      <c r="D1023" s="1" t="s">
        <v>3747</v>
      </c>
      <c r="E1023" s="1" t="s">
        <v>193</v>
      </c>
      <c r="F1023" s="1" t="str">
        <f>VLOOKUP(Table8[[#This Row],[نام کارشناس دفتر فنی]],Table1[],3,0)</f>
        <v>رئیس  آزمایشگاه</v>
      </c>
      <c r="G1023" s="1" t="s">
        <v>1147</v>
      </c>
      <c r="H1023" s="1" t="str">
        <f>VLOOKUP(Table8[[#This Row],[نام شخص کارشناس نظارت]],Table1[],3,0)</f>
        <v>کارشناس مکانیک نظارت (1)</v>
      </c>
      <c r="I1023" s="1">
        <f>COUNTIF(Table2[کد سیستم],Table8[[#This Row],[کد سیستم]])</f>
        <v>1</v>
      </c>
    </row>
    <row r="1024" spans="1:9" x14ac:dyDescent="0.25">
      <c r="A1024" s="1">
        <v>1023</v>
      </c>
      <c r="B1024" s="1" t="s">
        <v>3616</v>
      </c>
      <c r="C1024" s="1" t="s">
        <v>3616</v>
      </c>
      <c r="D1024" s="1" t="s">
        <v>3747</v>
      </c>
      <c r="E1024" s="1" t="s">
        <v>193</v>
      </c>
      <c r="F1024" s="1" t="str">
        <f>VLOOKUP(Table8[[#This Row],[نام کارشناس دفتر فنی]],Table1[],3,0)</f>
        <v>رئیس  آزمایشگاه</v>
      </c>
      <c r="G1024" s="1" t="s">
        <v>1147</v>
      </c>
      <c r="H1024" s="1" t="str">
        <f>VLOOKUP(Table8[[#This Row],[نام شخص کارشناس نظارت]],Table1[],3,0)</f>
        <v>کارشناس مکانیک نظارت (1)</v>
      </c>
      <c r="I1024" s="1">
        <f>COUNTIF(Table2[کد سیستم],Table8[[#This Row],[کد سیستم]])</f>
        <v>1</v>
      </c>
    </row>
    <row r="1025" spans="1:9" x14ac:dyDescent="0.25">
      <c r="A1025" s="1">
        <v>1024</v>
      </c>
      <c r="B1025" s="1" t="s">
        <v>3618</v>
      </c>
      <c r="C1025" s="1" t="s">
        <v>3618</v>
      </c>
      <c r="D1025" s="1" t="s">
        <v>3747</v>
      </c>
      <c r="E1025" s="1" t="s">
        <v>193</v>
      </c>
      <c r="F1025" s="1" t="str">
        <f>VLOOKUP(Table8[[#This Row],[نام کارشناس دفتر فنی]],Table1[],3,0)</f>
        <v>رئیس  آزمایشگاه</v>
      </c>
      <c r="G1025" s="1" t="s">
        <v>1147</v>
      </c>
      <c r="H1025" s="1" t="str">
        <f>VLOOKUP(Table8[[#This Row],[نام شخص کارشناس نظارت]],Table1[],3,0)</f>
        <v>کارشناس مکانیک نظارت (1)</v>
      </c>
      <c r="I1025" s="1">
        <f>COUNTIF(Table2[کد سیستم],Table8[[#This Row],[کد سیستم]])</f>
        <v>1</v>
      </c>
    </row>
    <row r="1026" spans="1:9" x14ac:dyDescent="0.25">
      <c r="A1026" s="1">
        <v>1025</v>
      </c>
      <c r="B1026" s="1" t="s">
        <v>3620</v>
      </c>
      <c r="C1026" s="1" t="s">
        <v>3620</v>
      </c>
      <c r="D1026" s="1" t="s">
        <v>3747</v>
      </c>
      <c r="E1026" s="1" t="s">
        <v>193</v>
      </c>
      <c r="F1026" s="1" t="str">
        <f>VLOOKUP(Table8[[#This Row],[نام کارشناس دفتر فنی]],Table1[],3,0)</f>
        <v>رئیس  آزمایشگاه</v>
      </c>
      <c r="G1026" s="1" t="s">
        <v>1147</v>
      </c>
      <c r="H1026" s="1" t="str">
        <f>VLOOKUP(Table8[[#This Row],[نام شخص کارشناس نظارت]],Table1[],3,0)</f>
        <v>کارشناس مکانیک نظارت (1)</v>
      </c>
      <c r="I1026" s="1">
        <f>COUNTIF(Table2[کد سیستم],Table8[[#This Row],[کد سیستم]])</f>
        <v>1</v>
      </c>
    </row>
    <row r="1027" spans="1:9" x14ac:dyDescent="0.25">
      <c r="A1027" s="1">
        <v>1026</v>
      </c>
      <c r="B1027" s="1" t="s">
        <v>3622</v>
      </c>
      <c r="C1027" s="1" t="s">
        <v>3622</v>
      </c>
      <c r="D1027" s="1" t="s">
        <v>3747</v>
      </c>
      <c r="E1027" s="1" t="s">
        <v>193</v>
      </c>
      <c r="F1027" s="1" t="str">
        <f>VLOOKUP(Table8[[#This Row],[نام کارشناس دفتر فنی]],Table1[],3,0)</f>
        <v>رئیس  آزمایشگاه</v>
      </c>
      <c r="G1027" s="1" t="s">
        <v>1147</v>
      </c>
      <c r="H1027" s="1" t="str">
        <f>VLOOKUP(Table8[[#This Row],[نام شخص کارشناس نظارت]],Table1[],3,0)</f>
        <v>کارشناس مکانیک نظارت (1)</v>
      </c>
      <c r="I1027" s="1">
        <f>COUNTIF(Table2[کد سیستم],Table8[[#This Row],[کد سیستم]])</f>
        <v>1</v>
      </c>
    </row>
    <row r="1028" spans="1:9" x14ac:dyDescent="0.25">
      <c r="A1028" s="1">
        <v>1027</v>
      </c>
      <c r="B1028" s="1" t="s">
        <v>3624</v>
      </c>
      <c r="C1028" s="1" t="s">
        <v>3624</v>
      </c>
      <c r="D1028" s="1" t="s">
        <v>3747</v>
      </c>
      <c r="E1028" s="1" t="s">
        <v>193</v>
      </c>
      <c r="F1028" s="1" t="str">
        <f>VLOOKUP(Table8[[#This Row],[نام کارشناس دفتر فنی]],Table1[],3,0)</f>
        <v>رئیس  آزمایشگاه</v>
      </c>
      <c r="G1028" s="1" t="s">
        <v>1147</v>
      </c>
      <c r="H1028" s="1" t="str">
        <f>VLOOKUP(Table8[[#This Row],[نام شخص کارشناس نظارت]],Table1[],3,0)</f>
        <v>کارشناس مکانیک نظارت (1)</v>
      </c>
      <c r="I1028" s="1">
        <f>COUNTIF(Table2[کد سیستم],Table8[[#This Row],[کد سیستم]])</f>
        <v>1</v>
      </c>
    </row>
    <row r="1029" spans="1:9" x14ac:dyDescent="0.25">
      <c r="A1029" s="1">
        <v>1028</v>
      </c>
      <c r="B1029" s="1" t="s">
        <v>3626</v>
      </c>
      <c r="C1029" s="1" t="s">
        <v>3626</v>
      </c>
      <c r="D1029" s="1" t="s">
        <v>3747</v>
      </c>
      <c r="E1029" s="1" t="s">
        <v>193</v>
      </c>
      <c r="F1029" s="1" t="str">
        <f>VLOOKUP(Table8[[#This Row],[نام کارشناس دفتر فنی]],Table1[],3,0)</f>
        <v>رئیس  آزمایشگاه</v>
      </c>
      <c r="G1029" s="1" t="s">
        <v>1147</v>
      </c>
      <c r="H1029" s="1" t="str">
        <f>VLOOKUP(Table8[[#This Row],[نام شخص کارشناس نظارت]],Table1[],3,0)</f>
        <v>کارشناس مکانیک نظارت (1)</v>
      </c>
      <c r="I1029" s="1">
        <f>COUNTIF(Table2[کد سیستم],Table8[[#This Row],[کد سیستم]])</f>
        <v>1</v>
      </c>
    </row>
    <row r="1030" spans="1:9" x14ac:dyDescent="0.25">
      <c r="A1030" s="1">
        <v>1029</v>
      </c>
      <c r="B1030" s="1" t="s">
        <v>3628</v>
      </c>
      <c r="C1030" s="1" t="s">
        <v>3628</v>
      </c>
      <c r="D1030" s="1" t="s">
        <v>3747</v>
      </c>
      <c r="E1030" s="1" t="s">
        <v>193</v>
      </c>
      <c r="F1030" s="1" t="str">
        <f>VLOOKUP(Table8[[#This Row],[نام کارشناس دفتر فنی]],Table1[],3,0)</f>
        <v>رئیس  آزمایشگاه</v>
      </c>
      <c r="G1030" s="1" t="s">
        <v>1147</v>
      </c>
      <c r="H1030" s="1" t="str">
        <f>VLOOKUP(Table8[[#This Row],[نام شخص کارشناس نظارت]],Table1[],3,0)</f>
        <v>کارشناس مکانیک نظارت (1)</v>
      </c>
      <c r="I1030" s="1">
        <f>COUNTIF(Table2[کد سیستم],Table8[[#This Row],[کد سیستم]])</f>
        <v>1</v>
      </c>
    </row>
    <row r="1031" spans="1:9" x14ac:dyDescent="0.25">
      <c r="A1031" s="1">
        <v>1030</v>
      </c>
      <c r="B1031" s="1" t="s">
        <v>3630</v>
      </c>
      <c r="C1031" s="1" t="s">
        <v>3631</v>
      </c>
      <c r="D1031" s="1" t="s">
        <v>3747</v>
      </c>
      <c r="E1031" s="1" t="s">
        <v>193</v>
      </c>
      <c r="F1031" s="1" t="str">
        <f>VLOOKUP(Table8[[#This Row],[نام کارشناس دفتر فنی]],Table1[],3,0)</f>
        <v>رئیس  آزمایشگاه</v>
      </c>
      <c r="G1031" s="1" t="s">
        <v>1147</v>
      </c>
      <c r="H1031" s="1" t="str">
        <f>VLOOKUP(Table8[[#This Row],[نام شخص کارشناس نظارت]],Table1[],3,0)</f>
        <v>کارشناس مکانیک نظارت (1)</v>
      </c>
      <c r="I1031" s="1">
        <f>COUNTIF(Table2[کد سیستم],Table8[[#This Row],[کد سیستم]])</f>
        <v>1</v>
      </c>
    </row>
    <row r="1032" spans="1:9" x14ac:dyDescent="0.25">
      <c r="A1032" s="1">
        <v>1031</v>
      </c>
      <c r="B1032" s="1" t="s">
        <v>3633</v>
      </c>
      <c r="C1032" s="1" t="s">
        <v>3633</v>
      </c>
      <c r="D1032" s="1" t="s">
        <v>3747</v>
      </c>
      <c r="E1032" s="1" t="s">
        <v>193</v>
      </c>
      <c r="F1032" s="1" t="str">
        <f>VLOOKUP(Table8[[#This Row],[نام کارشناس دفتر فنی]],Table1[],3,0)</f>
        <v>رئیس  آزمایشگاه</v>
      </c>
      <c r="G1032" s="1" t="s">
        <v>1147</v>
      </c>
      <c r="H1032" s="1" t="str">
        <f>VLOOKUP(Table8[[#This Row],[نام شخص کارشناس نظارت]],Table1[],3,0)</f>
        <v>کارشناس مکانیک نظارت (1)</v>
      </c>
      <c r="I1032" s="1">
        <f>COUNTIF(Table2[کد سیستم],Table8[[#This Row],[کد سیستم]])</f>
        <v>1</v>
      </c>
    </row>
    <row r="1033" spans="1:9" x14ac:dyDescent="0.25">
      <c r="A1033" s="1">
        <v>1032</v>
      </c>
      <c r="B1033" s="1" t="s">
        <v>3635</v>
      </c>
      <c r="C1033" s="1" t="s">
        <v>3635</v>
      </c>
      <c r="D1033" s="1" t="s">
        <v>3747</v>
      </c>
      <c r="E1033" s="1" t="s">
        <v>193</v>
      </c>
      <c r="F1033" s="1" t="str">
        <f>VLOOKUP(Table8[[#This Row],[نام کارشناس دفتر فنی]],Table1[],3,0)</f>
        <v>رئیس  آزمایشگاه</v>
      </c>
      <c r="G1033" s="1" t="s">
        <v>1147</v>
      </c>
      <c r="H1033" s="1" t="str">
        <f>VLOOKUP(Table8[[#This Row],[نام شخص کارشناس نظارت]],Table1[],3,0)</f>
        <v>کارشناس مکانیک نظارت (1)</v>
      </c>
      <c r="I1033" s="1">
        <f>COUNTIF(Table2[کد سیستم],Table8[[#This Row],[کد سیستم]])</f>
        <v>1</v>
      </c>
    </row>
    <row r="1034" spans="1:9" x14ac:dyDescent="0.25">
      <c r="A1034" s="1">
        <v>1033</v>
      </c>
      <c r="B1034" s="1" t="s">
        <v>3637</v>
      </c>
      <c r="C1034" s="1" t="s">
        <v>3637</v>
      </c>
      <c r="D1034" s="1" t="s">
        <v>3747</v>
      </c>
      <c r="E1034" s="1" t="s">
        <v>193</v>
      </c>
      <c r="F1034" s="1" t="str">
        <f>VLOOKUP(Table8[[#This Row],[نام کارشناس دفتر فنی]],Table1[],3,0)</f>
        <v>رئیس  آزمایشگاه</v>
      </c>
      <c r="G1034" s="1" t="s">
        <v>1147</v>
      </c>
      <c r="H1034" s="1" t="str">
        <f>VLOOKUP(Table8[[#This Row],[نام شخص کارشناس نظارت]],Table1[],3,0)</f>
        <v>کارشناس مکانیک نظارت (1)</v>
      </c>
      <c r="I1034" s="1">
        <f>COUNTIF(Table2[کد سیستم],Table8[[#This Row],[کد سیستم]])</f>
        <v>1</v>
      </c>
    </row>
    <row r="1035" spans="1:9" x14ac:dyDescent="0.25">
      <c r="A1035" s="1">
        <v>1034</v>
      </c>
      <c r="B1035" s="1" t="s">
        <v>3639</v>
      </c>
      <c r="C1035" s="1" t="s">
        <v>3639</v>
      </c>
      <c r="D1035" s="1" t="s">
        <v>3747</v>
      </c>
      <c r="E1035" s="1" t="s">
        <v>193</v>
      </c>
      <c r="F1035" s="1" t="str">
        <f>VLOOKUP(Table8[[#This Row],[نام کارشناس دفتر فنی]],Table1[],3,0)</f>
        <v>رئیس  آزمایشگاه</v>
      </c>
      <c r="G1035" s="1" t="s">
        <v>1147</v>
      </c>
      <c r="H1035" s="1" t="str">
        <f>VLOOKUP(Table8[[#This Row],[نام شخص کارشناس نظارت]],Table1[],3,0)</f>
        <v>کارشناس مکانیک نظارت (1)</v>
      </c>
      <c r="I1035" s="1">
        <f>COUNTIF(Table2[کد سیستم],Table8[[#This Row],[کد سیستم]])</f>
        <v>1</v>
      </c>
    </row>
    <row r="1036" spans="1:9" x14ac:dyDescent="0.25">
      <c r="A1036" s="1">
        <v>1035</v>
      </c>
      <c r="B1036" s="1" t="s">
        <v>3641</v>
      </c>
      <c r="C1036" s="1" t="s">
        <v>3641</v>
      </c>
      <c r="D1036" s="1" t="s">
        <v>3747</v>
      </c>
      <c r="E1036" s="1" t="s">
        <v>193</v>
      </c>
      <c r="F1036" s="1" t="str">
        <f>VLOOKUP(Table8[[#This Row],[نام کارشناس دفتر فنی]],Table1[],3,0)</f>
        <v>رئیس  آزمایشگاه</v>
      </c>
      <c r="G1036" s="1" t="s">
        <v>1147</v>
      </c>
      <c r="H1036" s="1" t="str">
        <f>VLOOKUP(Table8[[#This Row],[نام شخص کارشناس نظارت]],Table1[],3,0)</f>
        <v>کارشناس مکانیک نظارت (1)</v>
      </c>
      <c r="I1036" s="1">
        <f>COUNTIF(Table2[کد سیستم],Table8[[#This Row],[کد سیستم]])</f>
        <v>1</v>
      </c>
    </row>
    <row r="1037" spans="1:9" x14ac:dyDescent="0.25">
      <c r="A1037" s="1">
        <v>1036</v>
      </c>
      <c r="B1037" s="1" t="s">
        <v>3643</v>
      </c>
      <c r="C1037" s="1" t="s">
        <v>3643</v>
      </c>
      <c r="D1037" s="1" t="s">
        <v>3747</v>
      </c>
      <c r="E1037" s="1" t="s">
        <v>193</v>
      </c>
      <c r="F1037" s="1" t="str">
        <f>VLOOKUP(Table8[[#This Row],[نام کارشناس دفتر فنی]],Table1[],3,0)</f>
        <v>رئیس  آزمایشگاه</v>
      </c>
      <c r="G1037" s="1" t="s">
        <v>1147</v>
      </c>
      <c r="H1037" s="1" t="str">
        <f>VLOOKUP(Table8[[#This Row],[نام شخص کارشناس نظارت]],Table1[],3,0)</f>
        <v>کارشناس مکانیک نظارت (1)</v>
      </c>
      <c r="I1037" s="1">
        <f>COUNTIF(Table2[کد سیستم],Table8[[#This Row],[کد سیستم]])</f>
        <v>1</v>
      </c>
    </row>
    <row r="1038" spans="1:9" x14ac:dyDescent="0.25">
      <c r="A1038" s="1">
        <v>1037</v>
      </c>
      <c r="B1038" s="1" t="s">
        <v>3645</v>
      </c>
      <c r="C1038" s="1" t="s">
        <v>3645</v>
      </c>
      <c r="D1038" s="1" t="s">
        <v>3747</v>
      </c>
      <c r="E1038" s="1" t="s">
        <v>193</v>
      </c>
      <c r="F1038" s="1" t="str">
        <f>VLOOKUP(Table8[[#This Row],[نام کارشناس دفتر فنی]],Table1[],3,0)</f>
        <v>رئیس  آزمایشگاه</v>
      </c>
      <c r="G1038" s="1" t="s">
        <v>1147</v>
      </c>
      <c r="H1038" s="1" t="str">
        <f>VLOOKUP(Table8[[#This Row],[نام شخص کارشناس نظارت]],Table1[],3,0)</f>
        <v>کارشناس مکانیک نظارت (1)</v>
      </c>
      <c r="I1038" s="1">
        <f>COUNTIF(Table2[کد سیستم],Table8[[#This Row],[کد سیستم]])</f>
        <v>1</v>
      </c>
    </row>
    <row r="1039" spans="1:9" x14ac:dyDescent="0.25">
      <c r="A1039" s="1">
        <v>1038</v>
      </c>
      <c r="B1039" s="1" t="s">
        <v>3647</v>
      </c>
      <c r="C1039" s="1" t="s">
        <v>3647</v>
      </c>
      <c r="D1039" s="1" t="s">
        <v>3747</v>
      </c>
      <c r="E1039" s="1" t="s">
        <v>193</v>
      </c>
      <c r="F1039" s="1" t="str">
        <f>VLOOKUP(Table8[[#This Row],[نام کارشناس دفتر فنی]],Table1[],3,0)</f>
        <v>رئیس  آزمایشگاه</v>
      </c>
      <c r="G1039" s="1" t="s">
        <v>1147</v>
      </c>
      <c r="H1039" s="1" t="str">
        <f>VLOOKUP(Table8[[#This Row],[نام شخص کارشناس نظارت]],Table1[],3,0)</f>
        <v>کارشناس مکانیک نظارت (1)</v>
      </c>
      <c r="I1039" s="1">
        <f>COUNTIF(Table2[کد سیستم],Table8[[#This Row],[کد سیستم]])</f>
        <v>1</v>
      </c>
    </row>
    <row r="1040" spans="1:9" x14ac:dyDescent="0.25">
      <c r="A1040" s="1">
        <v>1039</v>
      </c>
      <c r="B1040" s="1" t="s">
        <v>3649</v>
      </c>
      <c r="C1040" s="1" t="s">
        <v>3649</v>
      </c>
      <c r="D1040" s="1" t="s">
        <v>3747</v>
      </c>
      <c r="E1040" s="1" t="s">
        <v>193</v>
      </c>
      <c r="F1040" s="1" t="str">
        <f>VLOOKUP(Table8[[#This Row],[نام کارشناس دفتر فنی]],Table1[],3,0)</f>
        <v>رئیس  آزمایشگاه</v>
      </c>
      <c r="G1040" s="1" t="s">
        <v>1147</v>
      </c>
      <c r="H1040" s="1" t="str">
        <f>VLOOKUP(Table8[[#This Row],[نام شخص کارشناس نظارت]],Table1[],3,0)</f>
        <v>کارشناس مکانیک نظارت (1)</v>
      </c>
      <c r="I1040" s="1">
        <f>COUNTIF(Table2[کد سیستم],Table8[[#This Row],[کد سیستم]])</f>
        <v>1</v>
      </c>
    </row>
    <row r="1041" spans="1:9" x14ac:dyDescent="0.25">
      <c r="A1041" s="1">
        <v>1040</v>
      </c>
      <c r="B1041" s="1" t="s">
        <v>3651</v>
      </c>
      <c r="C1041" s="1" t="s">
        <v>3651</v>
      </c>
      <c r="D1041" s="1" t="s">
        <v>3747</v>
      </c>
      <c r="E1041" s="1" t="s">
        <v>193</v>
      </c>
      <c r="F1041" s="1" t="str">
        <f>VLOOKUP(Table8[[#This Row],[نام کارشناس دفتر فنی]],Table1[],3,0)</f>
        <v>رئیس  آزمایشگاه</v>
      </c>
      <c r="G1041" s="1" t="s">
        <v>1147</v>
      </c>
      <c r="H1041" s="1" t="str">
        <f>VLOOKUP(Table8[[#This Row],[نام شخص کارشناس نظارت]],Table1[],3,0)</f>
        <v>کارشناس مکانیک نظارت (1)</v>
      </c>
      <c r="I1041" s="1">
        <f>COUNTIF(Table2[کد سیستم],Table8[[#This Row],[کد سیستم]])</f>
        <v>1</v>
      </c>
    </row>
    <row r="1042" spans="1:9" x14ac:dyDescent="0.25">
      <c r="A1042" s="1">
        <v>1041</v>
      </c>
      <c r="B1042" s="1" t="s">
        <v>3653</v>
      </c>
      <c r="C1042" s="1" t="s">
        <v>3653</v>
      </c>
      <c r="D1042" s="1" t="s">
        <v>3747</v>
      </c>
      <c r="E1042" s="1" t="s">
        <v>193</v>
      </c>
      <c r="F1042" s="1" t="str">
        <f>VLOOKUP(Table8[[#This Row],[نام کارشناس دفتر فنی]],Table1[],3,0)</f>
        <v>رئیس  آزمایشگاه</v>
      </c>
      <c r="G1042" s="1" t="s">
        <v>1147</v>
      </c>
      <c r="H1042" s="1" t="str">
        <f>VLOOKUP(Table8[[#This Row],[نام شخص کارشناس نظارت]],Table1[],3,0)</f>
        <v>کارشناس مکانیک نظارت (1)</v>
      </c>
      <c r="I1042" s="1">
        <f>COUNTIF(Table2[کد سیستم],Table8[[#This Row],[کد سیستم]])</f>
        <v>1</v>
      </c>
    </row>
    <row r="1043" spans="1:9" x14ac:dyDescent="0.25">
      <c r="A1043" s="1">
        <v>1042</v>
      </c>
      <c r="B1043" s="1" t="s">
        <v>3655</v>
      </c>
      <c r="C1043" s="1" t="s">
        <v>3655</v>
      </c>
      <c r="D1043" s="1" t="s">
        <v>3747</v>
      </c>
      <c r="E1043" s="1" t="s">
        <v>193</v>
      </c>
      <c r="F1043" s="1" t="str">
        <f>VLOOKUP(Table8[[#This Row],[نام کارشناس دفتر فنی]],Table1[],3,0)</f>
        <v>رئیس  آزمایشگاه</v>
      </c>
      <c r="G1043" s="1" t="s">
        <v>1147</v>
      </c>
      <c r="H1043" s="1" t="str">
        <f>VLOOKUP(Table8[[#This Row],[نام شخص کارشناس نظارت]],Table1[],3,0)</f>
        <v>کارشناس مکانیک نظارت (1)</v>
      </c>
      <c r="I1043" s="1">
        <f>COUNTIF(Table2[کد سیستم],Table8[[#This Row],[کد سیستم]])</f>
        <v>1</v>
      </c>
    </row>
    <row r="1044" spans="1:9" x14ac:dyDescent="0.25">
      <c r="A1044" s="1">
        <v>1043</v>
      </c>
      <c r="B1044" s="1" t="s">
        <v>3657</v>
      </c>
      <c r="C1044" s="1" t="s">
        <v>3657</v>
      </c>
      <c r="D1044" s="1" t="s">
        <v>3747</v>
      </c>
      <c r="E1044" s="1" t="s">
        <v>193</v>
      </c>
      <c r="F1044" s="1" t="str">
        <f>VLOOKUP(Table8[[#This Row],[نام کارشناس دفتر فنی]],Table1[],3,0)</f>
        <v>رئیس  آزمایشگاه</v>
      </c>
      <c r="G1044" s="1" t="s">
        <v>1147</v>
      </c>
      <c r="H1044" s="1" t="str">
        <f>VLOOKUP(Table8[[#This Row],[نام شخص کارشناس نظارت]],Table1[],3,0)</f>
        <v>کارشناس مکانیک نظارت (1)</v>
      </c>
      <c r="I1044" s="1">
        <f>COUNTIF(Table2[کد سیستم],Table8[[#This Row],[کد سیستم]])</f>
        <v>1</v>
      </c>
    </row>
    <row r="1045" spans="1:9" x14ac:dyDescent="0.25">
      <c r="A1045" s="1">
        <v>1044</v>
      </c>
      <c r="B1045" s="1" t="s">
        <v>3659</v>
      </c>
      <c r="C1045" s="1" t="s">
        <v>3659</v>
      </c>
      <c r="D1045" s="1" t="s">
        <v>3747</v>
      </c>
      <c r="E1045" s="1" t="s">
        <v>193</v>
      </c>
      <c r="F1045" s="1" t="str">
        <f>VLOOKUP(Table8[[#This Row],[نام کارشناس دفتر فنی]],Table1[],3,0)</f>
        <v>رئیس  آزمایشگاه</v>
      </c>
      <c r="G1045" s="1" t="s">
        <v>1147</v>
      </c>
      <c r="H1045" s="1" t="str">
        <f>VLOOKUP(Table8[[#This Row],[نام شخص کارشناس نظارت]],Table1[],3,0)</f>
        <v>کارشناس مکانیک نظارت (1)</v>
      </c>
      <c r="I1045" s="1">
        <f>COUNTIF(Table2[کد سیستم],Table8[[#This Row],[کد سیستم]])</f>
        <v>1</v>
      </c>
    </row>
    <row r="1046" spans="1:9" x14ac:dyDescent="0.25">
      <c r="A1046" s="1">
        <v>1045</v>
      </c>
      <c r="B1046" s="1" t="s">
        <v>3661</v>
      </c>
      <c r="C1046" s="1" t="s">
        <v>3661</v>
      </c>
      <c r="D1046" s="1" t="s">
        <v>3747</v>
      </c>
      <c r="E1046" s="1" t="s">
        <v>193</v>
      </c>
      <c r="F1046" s="1" t="str">
        <f>VLOOKUP(Table8[[#This Row],[نام کارشناس دفتر فنی]],Table1[],3,0)</f>
        <v>رئیس  آزمایشگاه</v>
      </c>
      <c r="G1046" s="1" t="s">
        <v>1147</v>
      </c>
      <c r="H1046" s="1" t="str">
        <f>VLOOKUP(Table8[[#This Row],[نام شخص کارشناس نظارت]],Table1[],3,0)</f>
        <v>کارشناس مکانیک نظارت (1)</v>
      </c>
      <c r="I1046" s="1">
        <f>COUNTIF(Table2[کد سیستم],Table8[[#This Row],[کد سیستم]])</f>
        <v>1</v>
      </c>
    </row>
    <row r="1047" spans="1:9" x14ac:dyDescent="0.25">
      <c r="A1047" s="1">
        <v>1046</v>
      </c>
      <c r="B1047" s="1" t="s">
        <v>3663</v>
      </c>
      <c r="C1047" s="1" t="s">
        <v>3663</v>
      </c>
      <c r="D1047" s="1" t="s">
        <v>3747</v>
      </c>
      <c r="E1047" s="1" t="s">
        <v>193</v>
      </c>
      <c r="F1047" s="1" t="str">
        <f>VLOOKUP(Table8[[#This Row],[نام کارشناس دفتر فنی]],Table1[],3,0)</f>
        <v>رئیس  آزمایشگاه</v>
      </c>
      <c r="G1047" s="1" t="s">
        <v>1147</v>
      </c>
      <c r="H1047" s="1" t="str">
        <f>VLOOKUP(Table8[[#This Row],[نام شخص کارشناس نظارت]],Table1[],3,0)</f>
        <v>کارشناس مکانیک نظارت (1)</v>
      </c>
      <c r="I1047" s="1">
        <f>COUNTIF(Table2[کد سیستم],Table8[[#This Row],[کد سیستم]])</f>
        <v>1</v>
      </c>
    </row>
    <row r="1048" spans="1:9" x14ac:dyDescent="0.25">
      <c r="A1048" s="1">
        <v>1047</v>
      </c>
      <c r="B1048" s="1" t="s">
        <v>3665</v>
      </c>
      <c r="C1048" s="1" t="s">
        <v>3665</v>
      </c>
      <c r="D1048" s="1" t="s">
        <v>3747</v>
      </c>
      <c r="E1048" s="1" t="s">
        <v>193</v>
      </c>
      <c r="F1048" s="1" t="str">
        <f>VLOOKUP(Table8[[#This Row],[نام کارشناس دفتر فنی]],Table1[],3,0)</f>
        <v>رئیس  آزمایشگاه</v>
      </c>
      <c r="G1048" s="1" t="s">
        <v>1147</v>
      </c>
      <c r="H1048" s="1" t="str">
        <f>VLOOKUP(Table8[[#This Row],[نام شخص کارشناس نظارت]],Table1[],3,0)</f>
        <v>کارشناس مکانیک نظارت (1)</v>
      </c>
      <c r="I1048" s="1">
        <f>COUNTIF(Table2[کد سیستم],Table8[[#This Row],[کد سیستم]])</f>
        <v>1</v>
      </c>
    </row>
    <row r="1049" spans="1:9" x14ac:dyDescent="0.25">
      <c r="A1049" s="1">
        <v>1048</v>
      </c>
      <c r="B1049" s="1" t="s">
        <v>3667</v>
      </c>
      <c r="C1049" s="1" t="s">
        <v>3667</v>
      </c>
      <c r="D1049" s="1" t="s">
        <v>3747</v>
      </c>
      <c r="E1049" s="1" t="s">
        <v>193</v>
      </c>
      <c r="F1049" s="1" t="str">
        <f>VLOOKUP(Table8[[#This Row],[نام کارشناس دفتر فنی]],Table1[],3,0)</f>
        <v>رئیس  آزمایشگاه</v>
      </c>
      <c r="G1049" s="1" t="s">
        <v>1147</v>
      </c>
      <c r="H1049" s="1" t="str">
        <f>VLOOKUP(Table8[[#This Row],[نام شخص کارشناس نظارت]],Table1[],3,0)</f>
        <v>کارشناس مکانیک نظارت (1)</v>
      </c>
      <c r="I1049" s="1">
        <f>COUNTIF(Table2[کد سیستم],Table8[[#This Row],[کد سیستم]])</f>
        <v>1</v>
      </c>
    </row>
    <row r="1050" spans="1:9" x14ac:dyDescent="0.25">
      <c r="A1050" s="1">
        <v>1049</v>
      </c>
      <c r="B1050" s="1" t="s">
        <v>3669</v>
      </c>
      <c r="C1050" s="1" t="s">
        <v>3669</v>
      </c>
      <c r="D1050" s="1" t="s">
        <v>3747</v>
      </c>
      <c r="E1050" s="1" t="s">
        <v>193</v>
      </c>
      <c r="F1050" s="1" t="str">
        <f>VLOOKUP(Table8[[#This Row],[نام کارشناس دفتر فنی]],Table1[],3,0)</f>
        <v>رئیس  آزمایشگاه</v>
      </c>
      <c r="G1050" s="1" t="s">
        <v>1147</v>
      </c>
      <c r="H1050" s="1" t="str">
        <f>VLOOKUP(Table8[[#This Row],[نام شخص کارشناس نظارت]],Table1[],3,0)</f>
        <v>کارشناس مکانیک نظارت (1)</v>
      </c>
      <c r="I1050" s="1">
        <f>COUNTIF(Table2[کد سیستم],Table8[[#This Row],[کد سیستم]])</f>
        <v>1</v>
      </c>
    </row>
    <row r="1051" spans="1:9" x14ac:dyDescent="0.25">
      <c r="A1051" s="1">
        <v>1050</v>
      </c>
      <c r="B1051" s="1" t="s">
        <v>3671</v>
      </c>
      <c r="C1051" s="1" t="s">
        <v>3671</v>
      </c>
      <c r="D1051" s="1" t="s">
        <v>3747</v>
      </c>
      <c r="E1051" s="1" t="s">
        <v>193</v>
      </c>
      <c r="F1051" s="1" t="str">
        <f>VLOOKUP(Table8[[#This Row],[نام کارشناس دفتر فنی]],Table1[],3,0)</f>
        <v>رئیس  آزمایشگاه</v>
      </c>
      <c r="G1051" s="1" t="s">
        <v>1147</v>
      </c>
      <c r="H1051" s="1" t="str">
        <f>VLOOKUP(Table8[[#This Row],[نام شخص کارشناس نظارت]],Table1[],3,0)</f>
        <v>کارشناس مکانیک نظارت (1)</v>
      </c>
      <c r="I1051" s="1">
        <f>COUNTIF(Table2[کد سیستم],Table8[[#This Row],[کد سیستم]])</f>
        <v>1</v>
      </c>
    </row>
    <row r="1052" spans="1:9" x14ac:dyDescent="0.25">
      <c r="A1052" s="1">
        <v>1051</v>
      </c>
      <c r="B1052" s="1" t="s">
        <v>3673</v>
      </c>
      <c r="C1052" s="1" t="s">
        <v>3673</v>
      </c>
      <c r="D1052" s="1" t="s">
        <v>3747</v>
      </c>
      <c r="E1052" s="1" t="s">
        <v>193</v>
      </c>
      <c r="F1052" s="1" t="str">
        <f>VLOOKUP(Table8[[#This Row],[نام کارشناس دفتر فنی]],Table1[],3,0)</f>
        <v>رئیس  آزمایشگاه</v>
      </c>
      <c r="G1052" s="1" t="s">
        <v>1147</v>
      </c>
      <c r="H1052" s="1" t="str">
        <f>VLOOKUP(Table8[[#This Row],[نام شخص کارشناس نظارت]],Table1[],3,0)</f>
        <v>کارشناس مکانیک نظارت (1)</v>
      </c>
      <c r="I1052" s="1">
        <f>COUNTIF(Table2[کد سیستم],Table8[[#This Row],[کد سیستم]])</f>
        <v>1</v>
      </c>
    </row>
    <row r="1053" spans="1:9" x14ac:dyDescent="0.25">
      <c r="A1053" s="1">
        <v>1052</v>
      </c>
      <c r="B1053" s="1" t="s">
        <v>3675</v>
      </c>
      <c r="C1053" s="1" t="s">
        <v>3676</v>
      </c>
      <c r="D1053" s="1" t="s">
        <v>3747</v>
      </c>
      <c r="E1053" s="1" t="s">
        <v>193</v>
      </c>
      <c r="F1053" s="1" t="str">
        <f>VLOOKUP(Table8[[#This Row],[نام کارشناس دفتر فنی]],Table1[],3,0)</f>
        <v>رئیس  آزمایشگاه</v>
      </c>
      <c r="G1053" s="1" t="s">
        <v>1147</v>
      </c>
      <c r="H1053" s="1" t="str">
        <f>VLOOKUP(Table8[[#This Row],[نام شخص کارشناس نظارت]],Table1[],3,0)</f>
        <v>کارشناس مکانیک نظارت (1)</v>
      </c>
      <c r="I1053" s="1">
        <f>COUNTIF(Table2[کد سیستم],Table8[[#This Row],[کد سیستم]])</f>
        <v>1</v>
      </c>
    </row>
    <row r="1054" spans="1:9" x14ac:dyDescent="0.25">
      <c r="A1054" s="1">
        <v>1053</v>
      </c>
      <c r="B1054" s="1" t="s">
        <v>3678</v>
      </c>
      <c r="C1054" s="1" t="s">
        <v>3678</v>
      </c>
      <c r="D1054" s="1" t="s">
        <v>3747</v>
      </c>
      <c r="E1054" s="1" t="s">
        <v>193</v>
      </c>
      <c r="F1054" s="1" t="str">
        <f>VLOOKUP(Table8[[#This Row],[نام کارشناس دفتر فنی]],Table1[],3,0)</f>
        <v>رئیس  آزمایشگاه</v>
      </c>
      <c r="G1054" s="1" t="s">
        <v>1147</v>
      </c>
      <c r="H1054" s="1" t="str">
        <f>VLOOKUP(Table8[[#This Row],[نام شخص کارشناس نظارت]],Table1[],3,0)</f>
        <v>کارشناس مکانیک نظارت (1)</v>
      </c>
      <c r="I1054" s="1">
        <f>COUNTIF(Table2[کد سیستم],Table8[[#This Row],[کد سیستم]])</f>
        <v>1</v>
      </c>
    </row>
    <row r="1055" spans="1:9" x14ac:dyDescent="0.25">
      <c r="A1055" s="1">
        <v>1054</v>
      </c>
      <c r="B1055" s="1" t="s">
        <v>3680</v>
      </c>
      <c r="C1055" s="1" t="s">
        <v>3680</v>
      </c>
      <c r="D1055" s="1" t="s">
        <v>3747</v>
      </c>
      <c r="E1055" s="1" t="s">
        <v>193</v>
      </c>
      <c r="F1055" s="1" t="str">
        <f>VLOOKUP(Table8[[#This Row],[نام کارشناس دفتر فنی]],Table1[],3,0)</f>
        <v>رئیس  آزمایشگاه</v>
      </c>
      <c r="G1055" s="1" t="s">
        <v>1147</v>
      </c>
      <c r="H1055" s="1" t="str">
        <f>VLOOKUP(Table8[[#This Row],[نام شخص کارشناس نظارت]],Table1[],3,0)</f>
        <v>کارشناس مکانیک نظارت (1)</v>
      </c>
      <c r="I1055" s="1">
        <f>COUNTIF(Table2[کد سیستم],Table8[[#This Row],[کد سیستم]])</f>
        <v>1</v>
      </c>
    </row>
    <row r="1056" spans="1:9" x14ac:dyDescent="0.25">
      <c r="A1056" s="1">
        <v>1055</v>
      </c>
      <c r="B1056" s="1" t="s">
        <v>3682</v>
      </c>
      <c r="C1056" s="1" t="s">
        <v>3682</v>
      </c>
      <c r="D1056" s="1" t="s">
        <v>3747</v>
      </c>
      <c r="E1056" s="1" t="s">
        <v>193</v>
      </c>
      <c r="F1056" s="1" t="str">
        <f>VLOOKUP(Table8[[#This Row],[نام کارشناس دفتر فنی]],Table1[],3,0)</f>
        <v>رئیس  آزمایشگاه</v>
      </c>
      <c r="G1056" s="1" t="s">
        <v>1147</v>
      </c>
      <c r="H1056" s="1" t="str">
        <f>VLOOKUP(Table8[[#This Row],[نام شخص کارشناس نظارت]],Table1[],3,0)</f>
        <v>کارشناس مکانیک نظارت (1)</v>
      </c>
      <c r="I1056" s="1">
        <f>COUNTIF(Table2[کد سیستم],Table8[[#This Row],[کد سیستم]])</f>
        <v>1</v>
      </c>
    </row>
    <row r="1057" spans="1:9" x14ac:dyDescent="0.25">
      <c r="A1057" s="1">
        <v>1056</v>
      </c>
      <c r="B1057" s="1" t="s">
        <v>3684</v>
      </c>
      <c r="C1057" s="1" t="s">
        <v>3684</v>
      </c>
      <c r="D1057" s="1" t="s">
        <v>3747</v>
      </c>
      <c r="E1057" s="1" t="s">
        <v>193</v>
      </c>
      <c r="F1057" s="1" t="str">
        <f>VLOOKUP(Table8[[#This Row],[نام کارشناس دفتر فنی]],Table1[],3,0)</f>
        <v>رئیس  آزمایشگاه</v>
      </c>
      <c r="G1057" s="1" t="s">
        <v>1147</v>
      </c>
      <c r="H1057" s="1" t="str">
        <f>VLOOKUP(Table8[[#This Row],[نام شخص کارشناس نظارت]],Table1[],3,0)</f>
        <v>کارشناس مکانیک نظارت (1)</v>
      </c>
      <c r="I1057" s="1">
        <f>COUNTIF(Table2[کد سیستم],Table8[[#This Row],[کد سیستم]])</f>
        <v>1</v>
      </c>
    </row>
    <row r="1058" spans="1:9" x14ac:dyDescent="0.25">
      <c r="A1058" s="1">
        <v>1057</v>
      </c>
      <c r="B1058" s="1" t="s">
        <v>3686</v>
      </c>
      <c r="C1058" s="1" t="s">
        <v>3686</v>
      </c>
      <c r="D1058" s="1" t="s">
        <v>3747</v>
      </c>
      <c r="E1058" s="1" t="s">
        <v>193</v>
      </c>
      <c r="F1058" s="1" t="str">
        <f>VLOOKUP(Table8[[#This Row],[نام کارشناس دفتر فنی]],Table1[],3,0)</f>
        <v>رئیس  آزمایشگاه</v>
      </c>
      <c r="G1058" s="1" t="s">
        <v>1147</v>
      </c>
      <c r="H1058" s="1" t="str">
        <f>VLOOKUP(Table8[[#This Row],[نام شخص کارشناس نظارت]],Table1[],3,0)</f>
        <v>کارشناس مکانیک نظارت (1)</v>
      </c>
      <c r="I1058" s="1">
        <f>COUNTIF(Table2[کد سیستم],Table8[[#This Row],[کد سیستم]])</f>
        <v>1</v>
      </c>
    </row>
    <row r="1059" spans="1:9" x14ac:dyDescent="0.25">
      <c r="A1059" s="1">
        <v>1058</v>
      </c>
      <c r="B1059" s="1" t="s">
        <v>3688</v>
      </c>
      <c r="C1059" s="1" t="s">
        <v>3688</v>
      </c>
      <c r="D1059" s="1" t="s">
        <v>3747</v>
      </c>
      <c r="E1059" s="1" t="s">
        <v>193</v>
      </c>
      <c r="F1059" s="1" t="str">
        <f>VLOOKUP(Table8[[#This Row],[نام کارشناس دفتر فنی]],Table1[],3,0)</f>
        <v>رئیس  آزمایشگاه</v>
      </c>
      <c r="G1059" s="1" t="s">
        <v>1147</v>
      </c>
      <c r="H1059" s="1" t="str">
        <f>VLOOKUP(Table8[[#This Row],[نام شخص کارشناس نظارت]],Table1[],3,0)</f>
        <v>کارشناس مکانیک نظارت (1)</v>
      </c>
      <c r="I1059" s="1">
        <f>COUNTIF(Table2[کد سیستم],Table8[[#This Row],[کد سیستم]])</f>
        <v>1</v>
      </c>
    </row>
    <row r="1060" spans="1:9" x14ac:dyDescent="0.25">
      <c r="A1060" s="1">
        <v>1059</v>
      </c>
      <c r="B1060" s="1" t="s">
        <v>3690</v>
      </c>
      <c r="C1060" s="1" t="s">
        <v>3690</v>
      </c>
      <c r="D1060" s="1" t="s">
        <v>3747</v>
      </c>
      <c r="E1060" s="1" t="s">
        <v>193</v>
      </c>
      <c r="F1060" s="1" t="str">
        <f>VLOOKUP(Table8[[#This Row],[نام کارشناس دفتر فنی]],Table1[],3,0)</f>
        <v>رئیس  آزمایشگاه</v>
      </c>
      <c r="G1060" s="1" t="s">
        <v>1147</v>
      </c>
      <c r="H1060" s="1" t="str">
        <f>VLOOKUP(Table8[[#This Row],[نام شخص کارشناس نظارت]],Table1[],3,0)</f>
        <v>کارشناس مکانیک نظارت (1)</v>
      </c>
      <c r="I1060" s="1">
        <f>COUNTIF(Table2[کد سیستم],Table8[[#This Row],[کد سیستم]])</f>
        <v>1</v>
      </c>
    </row>
    <row r="1061" spans="1:9" x14ac:dyDescent="0.25">
      <c r="A1061" s="1">
        <v>1060</v>
      </c>
      <c r="B1061" s="1" t="s">
        <v>3692</v>
      </c>
      <c r="C1061" s="1" t="s">
        <v>3692</v>
      </c>
      <c r="D1061" s="1" t="s">
        <v>3747</v>
      </c>
      <c r="E1061" s="1" t="s">
        <v>193</v>
      </c>
      <c r="F1061" s="1" t="str">
        <f>VLOOKUP(Table8[[#This Row],[نام کارشناس دفتر فنی]],Table1[],3,0)</f>
        <v>رئیس  آزمایشگاه</v>
      </c>
      <c r="G1061" s="1" t="s">
        <v>1147</v>
      </c>
      <c r="H1061" s="1" t="str">
        <f>VLOOKUP(Table8[[#This Row],[نام شخص کارشناس نظارت]],Table1[],3,0)</f>
        <v>کارشناس مکانیک نظارت (1)</v>
      </c>
      <c r="I1061" s="1">
        <f>COUNTIF(Table2[کد سیستم],Table8[[#This Row],[کد سیستم]])</f>
        <v>1</v>
      </c>
    </row>
    <row r="1062" spans="1:9" x14ac:dyDescent="0.25">
      <c r="A1062" s="1">
        <v>1061</v>
      </c>
      <c r="B1062" s="1" t="s">
        <v>3694</v>
      </c>
      <c r="C1062" s="1" t="s">
        <v>3694</v>
      </c>
      <c r="D1062" s="1" t="s">
        <v>3747</v>
      </c>
      <c r="E1062" s="1" t="s">
        <v>193</v>
      </c>
      <c r="F1062" s="1" t="str">
        <f>VLOOKUP(Table8[[#This Row],[نام کارشناس دفتر فنی]],Table1[],3,0)</f>
        <v>رئیس  آزمایشگاه</v>
      </c>
      <c r="G1062" s="1" t="s">
        <v>1147</v>
      </c>
      <c r="H1062" s="1" t="str">
        <f>VLOOKUP(Table8[[#This Row],[نام شخص کارشناس نظارت]],Table1[],3,0)</f>
        <v>کارشناس مکانیک نظارت (1)</v>
      </c>
      <c r="I1062" s="1">
        <f>COUNTIF(Table2[کد سیستم],Table8[[#This Row],[کد سیستم]])</f>
        <v>1</v>
      </c>
    </row>
    <row r="1063" spans="1:9" x14ac:dyDescent="0.25">
      <c r="A1063" s="1">
        <v>1062</v>
      </c>
      <c r="B1063" s="1" t="s">
        <v>3696</v>
      </c>
      <c r="C1063" s="1" t="s">
        <v>3696</v>
      </c>
      <c r="D1063" s="1" t="s">
        <v>3747</v>
      </c>
      <c r="E1063" s="1" t="s">
        <v>193</v>
      </c>
      <c r="F1063" s="1" t="str">
        <f>VLOOKUP(Table8[[#This Row],[نام کارشناس دفتر فنی]],Table1[],3,0)</f>
        <v>رئیس  آزمایشگاه</v>
      </c>
      <c r="G1063" s="1" t="s">
        <v>1147</v>
      </c>
      <c r="H1063" s="1" t="str">
        <f>VLOOKUP(Table8[[#This Row],[نام شخص کارشناس نظارت]],Table1[],3,0)</f>
        <v>کارشناس مکانیک نظارت (1)</v>
      </c>
      <c r="I1063" s="1">
        <f>COUNTIF(Table2[کد سیستم],Table8[[#This Row],[کد سیستم]])</f>
        <v>1</v>
      </c>
    </row>
    <row r="1064" spans="1:9" x14ac:dyDescent="0.25">
      <c r="A1064" s="1">
        <v>1063</v>
      </c>
      <c r="B1064" s="1" t="s">
        <v>3698</v>
      </c>
      <c r="C1064" s="1" t="s">
        <v>3698</v>
      </c>
      <c r="D1064" s="1" t="s">
        <v>3747</v>
      </c>
      <c r="E1064" s="1" t="s">
        <v>193</v>
      </c>
      <c r="F1064" s="1" t="str">
        <f>VLOOKUP(Table8[[#This Row],[نام کارشناس دفتر فنی]],Table1[],3,0)</f>
        <v>رئیس  آزمایشگاه</v>
      </c>
      <c r="G1064" s="1" t="s">
        <v>1147</v>
      </c>
      <c r="H1064" s="1" t="str">
        <f>VLOOKUP(Table8[[#This Row],[نام شخص کارشناس نظارت]],Table1[],3,0)</f>
        <v>کارشناس مکانیک نظارت (1)</v>
      </c>
      <c r="I1064" s="1">
        <f>COUNTIF(Table2[کد سیستم],Table8[[#This Row],[کد سیستم]])</f>
        <v>1</v>
      </c>
    </row>
    <row r="1065" spans="1:9" x14ac:dyDescent="0.25">
      <c r="A1065" s="1">
        <v>1064</v>
      </c>
      <c r="B1065" s="1" t="s">
        <v>3700</v>
      </c>
      <c r="C1065" s="1" t="s">
        <v>3700</v>
      </c>
      <c r="D1065" s="1" t="s">
        <v>3747</v>
      </c>
      <c r="E1065" s="1" t="s">
        <v>193</v>
      </c>
      <c r="F1065" s="1" t="str">
        <f>VLOOKUP(Table8[[#This Row],[نام کارشناس دفتر فنی]],Table1[],3,0)</f>
        <v>رئیس  آزمایشگاه</v>
      </c>
      <c r="G1065" s="1" t="s">
        <v>1147</v>
      </c>
      <c r="H1065" s="1" t="str">
        <f>VLOOKUP(Table8[[#This Row],[نام شخص کارشناس نظارت]],Table1[],3,0)</f>
        <v>کارشناس مکانیک نظارت (1)</v>
      </c>
      <c r="I1065" s="1">
        <f>COUNTIF(Table2[کد سیستم],Table8[[#This Row],[کد سیستم]])</f>
        <v>1</v>
      </c>
    </row>
    <row r="1066" spans="1:9" x14ac:dyDescent="0.25">
      <c r="A1066" s="1">
        <v>1065</v>
      </c>
      <c r="B1066" s="1" t="s">
        <v>3702</v>
      </c>
      <c r="C1066" s="1" t="s">
        <v>3702</v>
      </c>
      <c r="D1066" s="1" t="s">
        <v>3747</v>
      </c>
      <c r="E1066" s="1" t="s">
        <v>193</v>
      </c>
      <c r="F1066" s="1" t="str">
        <f>VLOOKUP(Table8[[#This Row],[نام کارشناس دفتر فنی]],Table1[],3,0)</f>
        <v>رئیس  آزمایشگاه</v>
      </c>
      <c r="G1066" s="1" t="s">
        <v>1147</v>
      </c>
      <c r="H1066" s="1" t="str">
        <f>VLOOKUP(Table8[[#This Row],[نام شخص کارشناس نظارت]],Table1[],3,0)</f>
        <v>کارشناس مکانیک نظارت (1)</v>
      </c>
      <c r="I1066" s="1">
        <f>COUNTIF(Table2[کد سیستم],Table8[[#This Row],[کد سیستم]])</f>
        <v>1</v>
      </c>
    </row>
    <row r="1067" spans="1:9" x14ac:dyDescent="0.25">
      <c r="A1067" s="1">
        <v>1066</v>
      </c>
      <c r="B1067" s="1" t="s">
        <v>3704</v>
      </c>
      <c r="C1067" s="1" t="s">
        <v>3704</v>
      </c>
      <c r="D1067" s="1" t="s">
        <v>3747</v>
      </c>
      <c r="E1067" s="1" t="s">
        <v>193</v>
      </c>
      <c r="F1067" s="1" t="str">
        <f>VLOOKUP(Table8[[#This Row],[نام کارشناس دفتر فنی]],Table1[],3,0)</f>
        <v>رئیس  آزمایشگاه</v>
      </c>
      <c r="G1067" s="1" t="s">
        <v>1147</v>
      </c>
      <c r="H1067" s="1" t="str">
        <f>VLOOKUP(Table8[[#This Row],[نام شخص کارشناس نظارت]],Table1[],3,0)</f>
        <v>کارشناس مکانیک نظارت (1)</v>
      </c>
      <c r="I1067" s="1">
        <f>COUNTIF(Table2[کد سیستم],Table8[[#This Row],[کد سیستم]])</f>
        <v>1</v>
      </c>
    </row>
    <row r="1068" spans="1:9" x14ac:dyDescent="0.25">
      <c r="A1068" s="1">
        <v>1067</v>
      </c>
      <c r="B1068" s="1" t="s">
        <v>3706</v>
      </c>
      <c r="C1068" s="1" t="s">
        <v>3706</v>
      </c>
      <c r="D1068" s="1" t="s">
        <v>3747</v>
      </c>
      <c r="E1068" s="1" t="s">
        <v>193</v>
      </c>
      <c r="F1068" s="1" t="str">
        <f>VLOOKUP(Table8[[#This Row],[نام کارشناس دفتر فنی]],Table1[],3,0)</f>
        <v>رئیس  آزمایشگاه</v>
      </c>
      <c r="G1068" s="1" t="s">
        <v>1147</v>
      </c>
      <c r="H1068" s="1" t="str">
        <f>VLOOKUP(Table8[[#This Row],[نام شخص کارشناس نظارت]],Table1[],3,0)</f>
        <v>کارشناس مکانیک نظارت (1)</v>
      </c>
      <c r="I1068" s="1">
        <f>COUNTIF(Table2[کد سیستم],Table8[[#This Row],[کد سیستم]])</f>
        <v>1</v>
      </c>
    </row>
    <row r="1069" spans="1:9" x14ac:dyDescent="0.25">
      <c r="A1069" s="1">
        <v>1068</v>
      </c>
      <c r="B1069" s="1" t="s">
        <v>3708</v>
      </c>
      <c r="C1069" s="1" t="s">
        <v>3708</v>
      </c>
      <c r="D1069" s="1" t="s">
        <v>3747</v>
      </c>
      <c r="E1069" s="1" t="s">
        <v>193</v>
      </c>
      <c r="F1069" s="1" t="str">
        <f>VLOOKUP(Table8[[#This Row],[نام کارشناس دفتر فنی]],Table1[],3,0)</f>
        <v>رئیس  آزمایشگاه</v>
      </c>
      <c r="G1069" s="1" t="s">
        <v>1147</v>
      </c>
      <c r="H1069" s="1" t="str">
        <f>VLOOKUP(Table8[[#This Row],[نام شخص کارشناس نظارت]],Table1[],3,0)</f>
        <v>کارشناس مکانیک نظارت (1)</v>
      </c>
      <c r="I1069" s="1">
        <f>COUNTIF(Table2[کد سیستم],Table8[[#This Row],[کد سیستم]])</f>
        <v>1</v>
      </c>
    </row>
    <row r="1070" spans="1:9" x14ac:dyDescent="0.25">
      <c r="A1070" s="1">
        <v>1069</v>
      </c>
      <c r="B1070" s="1" t="s">
        <v>3710</v>
      </c>
      <c r="C1070" s="1" t="s">
        <v>3710</v>
      </c>
      <c r="D1070" s="1" t="s">
        <v>3747</v>
      </c>
      <c r="E1070" s="1" t="s">
        <v>193</v>
      </c>
      <c r="F1070" s="1" t="str">
        <f>VLOOKUP(Table8[[#This Row],[نام کارشناس دفتر فنی]],Table1[],3,0)</f>
        <v>رئیس  آزمایشگاه</v>
      </c>
      <c r="G1070" s="1" t="s">
        <v>1147</v>
      </c>
      <c r="H1070" s="1" t="str">
        <f>VLOOKUP(Table8[[#This Row],[نام شخص کارشناس نظارت]],Table1[],3,0)</f>
        <v>کارشناس مکانیک نظارت (1)</v>
      </c>
      <c r="I1070" s="1">
        <f>COUNTIF(Table2[کد سیستم],Table8[[#This Row],[کد سیستم]])</f>
        <v>1</v>
      </c>
    </row>
    <row r="1071" spans="1:9" x14ac:dyDescent="0.25">
      <c r="A1071" s="1">
        <v>1070</v>
      </c>
      <c r="B1071" s="1" t="s">
        <v>3712</v>
      </c>
      <c r="C1071" s="1" t="s">
        <v>3712</v>
      </c>
      <c r="D1071" s="1" t="s">
        <v>3747</v>
      </c>
      <c r="E1071" s="1" t="s">
        <v>193</v>
      </c>
      <c r="F1071" s="1" t="str">
        <f>VLOOKUP(Table8[[#This Row],[نام کارشناس دفتر فنی]],Table1[],3,0)</f>
        <v>رئیس  آزمایشگاه</v>
      </c>
      <c r="G1071" s="1" t="s">
        <v>1147</v>
      </c>
      <c r="H1071" s="1" t="str">
        <f>VLOOKUP(Table8[[#This Row],[نام شخص کارشناس نظارت]],Table1[],3,0)</f>
        <v>کارشناس مکانیک نظارت (1)</v>
      </c>
      <c r="I1071" s="1">
        <f>COUNTIF(Table2[کد سیستم],Table8[[#This Row],[کد سیستم]])</f>
        <v>1</v>
      </c>
    </row>
    <row r="1072" spans="1:9" x14ac:dyDescent="0.25">
      <c r="A1072" s="1">
        <v>1071</v>
      </c>
      <c r="B1072" s="1" t="s">
        <v>3714</v>
      </c>
      <c r="C1072" s="1" t="s">
        <v>3714</v>
      </c>
      <c r="D1072" s="1" t="s">
        <v>3747</v>
      </c>
      <c r="E1072" s="1" t="s">
        <v>193</v>
      </c>
      <c r="F1072" s="1" t="str">
        <f>VLOOKUP(Table8[[#This Row],[نام کارشناس دفتر فنی]],Table1[],3,0)</f>
        <v>رئیس  آزمایشگاه</v>
      </c>
      <c r="G1072" s="1" t="s">
        <v>1147</v>
      </c>
      <c r="H1072" s="1" t="str">
        <f>VLOOKUP(Table8[[#This Row],[نام شخص کارشناس نظارت]],Table1[],3,0)</f>
        <v>کارشناس مکانیک نظارت (1)</v>
      </c>
      <c r="I1072" s="1">
        <f>COUNTIF(Table2[کد سیستم],Table8[[#This Row],[کد سیستم]])</f>
        <v>1</v>
      </c>
    </row>
    <row r="1073" spans="1:9" x14ac:dyDescent="0.25">
      <c r="A1073" s="1">
        <v>1072</v>
      </c>
      <c r="B1073" s="1" t="s">
        <v>3716</v>
      </c>
      <c r="C1073" s="1" t="s">
        <v>3716</v>
      </c>
      <c r="D1073" s="1" t="s">
        <v>3747</v>
      </c>
      <c r="E1073" s="1" t="s">
        <v>193</v>
      </c>
      <c r="F1073" s="1" t="str">
        <f>VLOOKUP(Table8[[#This Row],[نام کارشناس دفتر فنی]],Table1[],3,0)</f>
        <v>رئیس  آزمایشگاه</v>
      </c>
      <c r="G1073" s="1" t="s">
        <v>1147</v>
      </c>
      <c r="H1073" s="1" t="str">
        <f>VLOOKUP(Table8[[#This Row],[نام شخص کارشناس نظارت]],Table1[],3,0)</f>
        <v>کارشناس مکانیک نظارت (1)</v>
      </c>
      <c r="I1073" s="1">
        <f>COUNTIF(Table2[کد سیستم],Table8[[#This Row],[کد سیستم]])</f>
        <v>1</v>
      </c>
    </row>
    <row r="1074" spans="1:9" x14ac:dyDescent="0.25">
      <c r="A1074" s="1">
        <v>1073</v>
      </c>
      <c r="B1074" s="1" t="s">
        <v>3718</v>
      </c>
      <c r="C1074" s="1" t="s">
        <v>3718</v>
      </c>
      <c r="D1074" s="1" t="s">
        <v>3747</v>
      </c>
      <c r="E1074" s="1" t="s">
        <v>193</v>
      </c>
      <c r="F1074" s="1" t="str">
        <f>VLOOKUP(Table8[[#This Row],[نام کارشناس دفتر فنی]],Table1[],3,0)</f>
        <v>رئیس  آزمایشگاه</v>
      </c>
      <c r="G1074" s="1" t="s">
        <v>1147</v>
      </c>
      <c r="H1074" s="1" t="str">
        <f>VLOOKUP(Table8[[#This Row],[نام شخص کارشناس نظارت]],Table1[],3,0)</f>
        <v>کارشناس مکانیک نظارت (1)</v>
      </c>
      <c r="I1074" s="1">
        <f>COUNTIF(Table2[کد سیستم],Table8[[#This Row],[کد سیستم]])</f>
        <v>1</v>
      </c>
    </row>
    <row r="1075" spans="1:9" x14ac:dyDescent="0.25">
      <c r="A1075" s="1">
        <v>1074</v>
      </c>
      <c r="B1075" s="1" t="s">
        <v>3720</v>
      </c>
      <c r="C1075" s="1" t="s">
        <v>3720</v>
      </c>
      <c r="D1075" s="1" t="s">
        <v>3747</v>
      </c>
      <c r="E1075" s="1" t="s">
        <v>193</v>
      </c>
      <c r="F1075" s="1" t="str">
        <f>VLOOKUP(Table8[[#This Row],[نام کارشناس دفتر فنی]],Table1[],3,0)</f>
        <v>رئیس  آزمایشگاه</v>
      </c>
      <c r="G1075" s="1" t="s">
        <v>1147</v>
      </c>
      <c r="H1075" s="1" t="str">
        <f>VLOOKUP(Table8[[#This Row],[نام شخص کارشناس نظارت]],Table1[],3,0)</f>
        <v>کارشناس مکانیک نظارت (1)</v>
      </c>
      <c r="I1075" s="1">
        <f>COUNTIF(Table2[کد سیستم],Table8[[#This Row],[کد سیستم]])</f>
        <v>1</v>
      </c>
    </row>
    <row r="1076" spans="1:9" x14ac:dyDescent="0.25">
      <c r="A1076" s="1">
        <v>1075</v>
      </c>
      <c r="B1076" s="1" t="s">
        <v>3722</v>
      </c>
      <c r="C1076" s="1" t="s">
        <v>3722</v>
      </c>
      <c r="D1076" s="1" t="s">
        <v>3747</v>
      </c>
      <c r="E1076" s="1" t="s">
        <v>193</v>
      </c>
      <c r="F1076" s="1" t="str">
        <f>VLOOKUP(Table8[[#This Row],[نام کارشناس دفتر فنی]],Table1[],3,0)</f>
        <v>رئیس  آزمایشگاه</v>
      </c>
      <c r="G1076" s="1" t="s">
        <v>1147</v>
      </c>
      <c r="H1076" s="1" t="str">
        <f>VLOOKUP(Table8[[#This Row],[نام شخص کارشناس نظارت]],Table1[],3,0)</f>
        <v>کارشناس مکانیک نظارت (1)</v>
      </c>
      <c r="I1076" s="1">
        <f>COUNTIF(Table2[کد سیستم],Table8[[#This Row],[کد سیستم]])</f>
        <v>1</v>
      </c>
    </row>
    <row r="1077" spans="1:9" x14ac:dyDescent="0.25">
      <c r="A1077" s="1">
        <v>1076</v>
      </c>
      <c r="B1077" s="1" t="s">
        <v>3724</v>
      </c>
      <c r="C1077" s="1" t="s">
        <v>3724</v>
      </c>
      <c r="D1077" s="1" t="s">
        <v>3747</v>
      </c>
      <c r="E1077" s="1" t="s">
        <v>193</v>
      </c>
      <c r="F1077" s="1" t="str">
        <f>VLOOKUP(Table8[[#This Row],[نام کارشناس دفتر فنی]],Table1[],3,0)</f>
        <v>رئیس  آزمایشگاه</v>
      </c>
      <c r="G1077" s="1" t="s">
        <v>1147</v>
      </c>
      <c r="H1077" s="1" t="str">
        <f>VLOOKUP(Table8[[#This Row],[نام شخص کارشناس نظارت]],Table1[],3,0)</f>
        <v>کارشناس مکانیک نظارت (1)</v>
      </c>
      <c r="I1077" s="1">
        <f>COUNTIF(Table2[کد سیستم],Table8[[#This Row],[کد سیستم]])</f>
        <v>1</v>
      </c>
    </row>
    <row r="1078" spans="1:9" x14ac:dyDescent="0.25">
      <c r="A1078" s="1">
        <v>1077</v>
      </c>
      <c r="B1078" s="1" t="s">
        <v>3726</v>
      </c>
      <c r="C1078" s="1" t="s">
        <v>3726</v>
      </c>
      <c r="D1078" s="1" t="s">
        <v>3747</v>
      </c>
      <c r="E1078" s="1" t="s">
        <v>193</v>
      </c>
      <c r="F1078" s="1" t="str">
        <f>VLOOKUP(Table8[[#This Row],[نام کارشناس دفتر فنی]],Table1[],3,0)</f>
        <v>رئیس  آزمایشگاه</v>
      </c>
      <c r="G1078" s="1" t="s">
        <v>1147</v>
      </c>
      <c r="H1078" s="1" t="str">
        <f>VLOOKUP(Table8[[#This Row],[نام شخص کارشناس نظارت]],Table1[],3,0)</f>
        <v>کارشناس مکانیک نظارت (1)</v>
      </c>
      <c r="I1078" s="1">
        <f>COUNTIF(Table2[کد سیستم],Table8[[#This Row],[کد سیستم]])</f>
        <v>1</v>
      </c>
    </row>
    <row r="1079" spans="1:9" x14ac:dyDescent="0.25">
      <c r="A1079" s="1">
        <v>1078</v>
      </c>
      <c r="B1079" s="1" t="s">
        <v>3728</v>
      </c>
      <c r="C1079" s="1" t="s">
        <v>3728</v>
      </c>
      <c r="D1079" s="1" t="s">
        <v>3747</v>
      </c>
      <c r="E1079" s="1" t="s">
        <v>193</v>
      </c>
      <c r="F1079" s="1" t="str">
        <f>VLOOKUP(Table8[[#This Row],[نام کارشناس دفتر فنی]],Table1[],3,0)</f>
        <v>رئیس  آزمایشگاه</v>
      </c>
      <c r="G1079" s="1" t="s">
        <v>1147</v>
      </c>
      <c r="H1079" s="1" t="str">
        <f>VLOOKUP(Table8[[#This Row],[نام شخص کارشناس نظارت]],Table1[],3,0)</f>
        <v>کارشناس مکانیک نظارت (1)</v>
      </c>
      <c r="I1079" s="1">
        <f>COUNTIF(Table2[کد سیستم],Table8[[#This Row],[کد سیستم]])</f>
        <v>1</v>
      </c>
    </row>
    <row r="1080" spans="1:9" x14ac:dyDescent="0.25">
      <c r="A1080" s="1">
        <v>1079</v>
      </c>
      <c r="B1080" s="1" t="s">
        <v>3730</v>
      </c>
      <c r="C1080" s="1" t="s">
        <v>3730</v>
      </c>
      <c r="D1080" s="1" t="s">
        <v>3747</v>
      </c>
      <c r="E1080" s="1" t="s">
        <v>193</v>
      </c>
      <c r="F1080" s="1" t="str">
        <f>VLOOKUP(Table8[[#This Row],[نام کارشناس دفتر فنی]],Table1[],3,0)</f>
        <v>رئیس  آزمایشگاه</v>
      </c>
      <c r="G1080" s="1" t="s">
        <v>1147</v>
      </c>
      <c r="H1080" s="1" t="str">
        <f>VLOOKUP(Table8[[#This Row],[نام شخص کارشناس نظارت]],Table1[],3,0)</f>
        <v>کارشناس مکانیک نظارت (1)</v>
      </c>
      <c r="I1080" s="1">
        <f>COUNTIF(Table2[کد سیستم],Table8[[#This Row],[کد سیستم]])</f>
        <v>1</v>
      </c>
    </row>
    <row r="1081" spans="1:9" x14ac:dyDescent="0.25">
      <c r="A1081" s="1">
        <v>1080</v>
      </c>
      <c r="B1081" s="1" t="s">
        <v>3732</v>
      </c>
      <c r="C1081" s="1" t="s">
        <v>3732</v>
      </c>
      <c r="D1081" s="1" t="s">
        <v>3747</v>
      </c>
      <c r="E1081" s="1" t="s">
        <v>193</v>
      </c>
      <c r="F1081" s="1" t="str">
        <f>VLOOKUP(Table8[[#This Row],[نام کارشناس دفتر فنی]],Table1[],3,0)</f>
        <v>رئیس  آزمایشگاه</v>
      </c>
      <c r="G1081" s="1" t="s">
        <v>1147</v>
      </c>
      <c r="H1081" s="1" t="str">
        <f>VLOOKUP(Table8[[#This Row],[نام شخص کارشناس نظارت]],Table1[],3,0)</f>
        <v>کارشناس مکانیک نظارت (1)</v>
      </c>
      <c r="I1081" s="1">
        <f>COUNTIF(Table2[کد سیستم],Table8[[#This Row],[کد سیستم]])</f>
        <v>1</v>
      </c>
    </row>
    <row r="1082" spans="1:9" x14ac:dyDescent="0.25">
      <c r="A1082" s="1">
        <v>1081</v>
      </c>
      <c r="B1082" s="1" t="s">
        <v>3734</v>
      </c>
      <c r="C1082" s="1" t="s">
        <v>3735</v>
      </c>
      <c r="D1082" s="1" t="s">
        <v>3747</v>
      </c>
      <c r="E1082" s="1" t="s">
        <v>193</v>
      </c>
      <c r="F1082" s="1" t="str">
        <f>VLOOKUP(Table8[[#This Row],[نام کارشناس دفتر فنی]],Table1[],3,0)</f>
        <v>رئیس  آزمایشگاه</v>
      </c>
      <c r="G1082" s="1" t="s">
        <v>1147</v>
      </c>
      <c r="H1082" s="1" t="str">
        <f>VLOOKUP(Table8[[#This Row],[نام شخص کارشناس نظارت]],Table1[],3,0)</f>
        <v>کارشناس مکانیک نظارت (1)</v>
      </c>
      <c r="I1082" s="1">
        <f>COUNTIF(Table2[کد سیستم],Table8[[#This Row],[کد سیستم]])</f>
        <v>1</v>
      </c>
    </row>
    <row r="1083" spans="1:9" x14ac:dyDescent="0.25">
      <c r="A1083" s="1">
        <v>1082</v>
      </c>
      <c r="B1083" s="1" t="s">
        <v>3737</v>
      </c>
      <c r="C1083" s="1" t="s">
        <v>3738</v>
      </c>
      <c r="D1083" s="1" t="s">
        <v>3747</v>
      </c>
      <c r="E1083" s="1" t="s">
        <v>193</v>
      </c>
      <c r="F1083" s="1" t="str">
        <f>VLOOKUP(Table8[[#This Row],[نام کارشناس دفتر فنی]],Table1[],3,0)</f>
        <v>رئیس  آزمایشگاه</v>
      </c>
      <c r="G1083" s="1" t="s">
        <v>1147</v>
      </c>
      <c r="H1083" s="1" t="str">
        <f>VLOOKUP(Table8[[#This Row],[نام شخص کارشناس نظارت]],Table1[],3,0)</f>
        <v>کارشناس مکانیک نظارت (1)</v>
      </c>
      <c r="I1083" s="1">
        <f>COUNTIF(Table2[کد سیستم],Table8[[#This Row],[کد سیستم]])</f>
        <v>1</v>
      </c>
    </row>
    <row r="1084" spans="1:9" x14ac:dyDescent="0.25">
      <c r="A1084" s="1">
        <v>1083</v>
      </c>
      <c r="B1084" s="1" t="s">
        <v>3740</v>
      </c>
      <c r="C1084" s="1" t="s">
        <v>3740</v>
      </c>
      <c r="D1084" s="1" t="s">
        <v>3747</v>
      </c>
      <c r="E1084" s="1" t="s">
        <v>193</v>
      </c>
      <c r="F1084" s="1" t="str">
        <f>VLOOKUP(Table8[[#This Row],[نام کارشناس دفتر فنی]],Table1[],3,0)</f>
        <v>رئیس  آزمایشگاه</v>
      </c>
      <c r="G1084" s="1" t="s">
        <v>1147</v>
      </c>
      <c r="H1084" s="1" t="str">
        <f>VLOOKUP(Table8[[#This Row],[نام شخص کارشناس نظارت]],Table1[],3,0)</f>
        <v>کارشناس مکانیک نظارت (1)</v>
      </c>
      <c r="I1084" s="1">
        <f>COUNTIF(Table2[کد سیستم],Table8[[#This Row],[کد سیستم]])</f>
        <v>1</v>
      </c>
    </row>
    <row r="1085" spans="1:9" x14ac:dyDescent="0.25">
      <c r="A1085" s="1">
        <v>1084</v>
      </c>
      <c r="B1085" s="1" t="s">
        <v>3742</v>
      </c>
      <c r="C1085" s="1" t="s">
        <v>3742</v>
      </c>
      <c r="D1085" s="1" t="s">
        <v>3747</v>
      </c>
      <c r="E1085" s="1" t="s">
        <v>193</v>
      </c>
      <c r="F1085" s="1" t="str">
        <f>VLOOKUP(Table8[[#This Row],[نام کارشناس دفتر فنی]],Table1[],3,0)</f>
        <v>رئیس  آزمایشگاه</v>
      </c>
      <c r="G1085" s="1" t="s">
        <v>1147</v>
      </c>
      <c r="H1085" s="1" t="str">
        <f>VLOOKUP(Table8[[#This Row],[نام شخص کارشناس نظارت]],Table1[],3,0)</f>
        <v>کارشناس مکانیک نظارت (1)</v>
      </c>
      <c r="I1085" s="1">
        <f>COUNTIF(Table2[کد سیستم],Table8[[#This Row],[کد سیستم]])</f>
        <v>1</v>
      </c>
    </row>
    <row r="1086" spans="1:9" x14ac:dyDescent="0.25">
      <c r="A1086" s="1">
        <v>1085</v>
      </c>
      <c r="B1086" s="4" t="s">
        <v>3864</v>
      </c>
      <c r="C1086" s="4" t="s">
        <v>3864</v>
      </c>
      <c r="D1086" s="1" t="s">
        <v>3747</v>
      </c>
      <c r="E1086" s="1" t="s">
        <v>193</v>
      </c>
      <c r="F1086" s="1" t="str">
        <f>VLOOKUP(Table8[[#This Row],[نام کارشناس دفتر فنی]],Table1[],3,0)</f>
        <v>رئیس  آزمایشگاه</v>
      </c>
      <c r="G1086" s="1" t="s">
        <v>1147</v>
      </c>
      <c r="H1086" s="1" t="str">
        <f>VLOOKUP(Table8[[#This Row],[نام شخص کارشناس نظارت]],Table1[],3,0)</f>
        <v>کارشناس مکانیک نظارت (1)</v>
      </c>
      <c r="I1086" s="1">
        <f>COUNTIF(Table2[کد سیستم],Table8[[#This Row],[کد سیستم]])</f>
        <v>1</v>
      </c>
    </row>
    <row r="1087" spans="1:9" x14ac:dyDescent="0.25">
      <c r="A1087" s="1">
        <v>1086</v>
      </c>
      <c r="B1087" s="4" t="s">
        <v>3866</v>
      </c>
      <c r="C1087" s="4" t="s">
        <v>3866</v>
      </c>
      <c r="D1087" s="1" t="s">
        <v>3747</v>
      </c>
      <c r="E1087" s="1" t="s">
        <v>193</v>
      </c>
      <c r="F1087" s="1" t="str">
        <f>VLOOKUP(Table8[[#This Row],[نام کارشناس دفتر فنی]],Table1[],3,0)</f>
        <v>رئیس  آزمایشگاه</v>
      </c>
      <c r="G1087" s="1" t="s">
        <v>1147</v>
      </c>
      <c r="H1087" s="1" t="str">
        <f>VLOOKUP(Table8[[#This Row],[نام شخص کارشناس نظارت]],Table1[],3,0)</f>
        <v>کارشناس مکانیک نظارت (1)</v>
      </c>
      <c r="I1087" s="1">
        <f>COUNTIF(Table2[کد سیستم],Table8[[#This Row],[کد سیستم]])</f>
        <v>1</v>
      </c>
    </row>
    <row r="1088" spans="1:9" x14ac:dyDescent="0.25">
      <c r="A1088" s="1">
        <v>1087</v>
      </c>
      <c r="B1088" s="4" t="s">
        <v>3868</v>
      </c>
      <c r="C1088" s="4" t="s">
        <v>3868</v>
      </c>
      <c r="D1088" s="1" t="s">
        <v>3747</v>
      </c>
      <c r="E1088" s="1" t="s">
        <v>193</v>
      </c>
      <c r="F1088" s="1" t="str">
        <f>VLOOKUP(Table8[[#This Row],[نام کارشناس دفتر فنی]],Table1[],3,0)</f>
        <v>رئیس  آزمایشگاه</v>
      </c>
      <c r="G1088" s="1" t="s">
        <v>1147</v>
      </c>
      <c r="H1088" s="1" t="str">
        <f>VLOOKUP(Table8[[#This Row],[نام شخص کارشناس نظارت]],Table1[],3,0)</f>
        <v>کارشناس مکانیک نظارت (1)</v>
      </c>
      <c r="I1088" s="1">
        <f>COUNTIF(Table2[کد سیستم],Table8[[#This Row],[کد سیستم]])</f>
        <v>1</v>
      </c>
    </row>
    <row r="1089" spans="1:9" x14ac:dyDescent="0.25">
      <c r="A1089" s="1">
        <v>1088</v>
      </c>
      <c r="B1089" s="4" t="s">
        <v>3877</v>
      </c>
      <c r="C1089" s="4" t="s">
        <v>3877</v>
      </c>
      <c r="D1089" s="1" t="s">
        <v>3747</v>
      </c>
      <c r="E1089" s="1" t="s">
        <v>193</v>
      </c>
      <c r="F1089" s="1" t="str">
        <f>VLOOKUP(Table8[[#This Row],[نام کارشناس دفتر فنی]],Table1[],3,0)</f>
        <v>رئیس  آزمایشگاه</v>
      </c>
      <c r="G1089" s="1" t="s">
        <v>1147</v>
      </c>
      <c r="H1089" s="1" t="str">
        <f>VLOOKUP(Table8[[#This Row],[نام شخص کارشناس نظارت]],Table1[],3,0)</f>
        <v>کارشناس مکانیک نظارت (1)</v>
      </c>
      <c r="I1089" s="1">
        <f>COUNTIF(Table2[کد سیستم],Table8[[#This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89"/>
  <sheetViews>
    <sheetView topLeftCell="D1" workbookViewId="0">
      <selection activeCell="F390" sqref="F390"/>
    </sheetView>
  </sheetViews>
  <sheetFormatPr defaultRowHeight="15" x14ac:dyDescent="0.25"/>
  <cols>
    <col min="2" max="2" width="22" customWidth="1"/>
    <col min="3" max="3" width="26" customWidth="1"/>
    <col min="4" max="4" width="23.125" customWidth="1"/>
    <col min="5" max="5" width="30.875" customWidth="1"/>
    <col min="6" max="6" width="37" bestFit="1" customWidth="1"/>
    <col min="7" max="8" width="32.375" customWidth="1"/>
    <col min="9" max="9" width="31.625" bestFit="1" customWidth="1"/>
  </cols>
  <sheetData>
    <row r="1" spans="1:9" x14ac:dyDescent="0.25">
      <c r="A1" s="1" t="s">
        <v>3763</v>
      </c>
      <c r="B1" s="1" t="s">
        <v>1543</v>
      </c>
      <c r="C1" s="1" t="s">
        <v>1544</v>
      </c>
      <c r="D1" s="1" t="s">
        <v>3764</v>
      </c>
      <c r="E1" s="1" t="s">
        <v>3765</v>
      </c>
      <c r="F1" s="1" t="s">
        <v>3981</v>
      </c>
      <c r="G1" s="1" t="s">
        <v>3766</v>
      </c>
      <c r="H1" s="1" t="s">
        <v>3982</v>
      </c>
      <c r="I1" s="5" t="s">
        <v>3878</v>
      </c>
    </row>
    <row r="2" spans="1:9" hidden="1" x14ac:dyDescent="0.25">
      <c r="A2" s="1">
        <v>1</v>
      </c>
      <c r="B2" s="1" t="s">
        <v>1546</v>
      </c>
      <c r="C2" s="1" t="s">
        <v>1546</v>
      </c>
      <c r="D2" s="1" t="s">
        <v>3758</v>
      </c>
      <c r="E2" s="1" t="s">
        <v>415</v>
      </c>
      <c r="F2" s="1" t="str">
        <f>VLOOKUP(Table9[[#This Row],[نام کارشناس دفتر فنی]],Table1[],3,0)</f>
        <v>کارشناس بازرسی وبرنامه ریزی تعمیرات مکانیک(4)</v>
      </c>
      <c r="G2" s="1" t="s">
        <v>241</v>
      </c>
      <c r="H2" s="1" t="str">
        <f>VLOOKUP(Table9[[#This Row],[نام شخص کارشناس نظارت]],Table1[],3,0)</f>
        <v>کارشناس مکانیک نظارت (2)</v>
      </c>
      <c r="I2" s="1">
        <f>COUNTIF(Table2[کد سیستم],Table9[[#This Row],[کد سیستم]])</f>
        <v>1</v>
      </c>
    </row>
    <row r="3" spans="1:9" hidden="1" x14ac:dyDescent="0.25">
      <c r="A3" s="1">
        <v>2</v>
      </c>
      <c r="B3" s="1" t="s">
        <v>1548</v>
      </c>
      <c r="C3" s="1" t="s">
        <v>1548</v>
      </c>
      <c r="D3" s="1" t="s">
        <v>3758</v>
      </c>
      <c r="E3" s="1" t="s">
        <v>415</v>
      </c>
      <c r="F3" s="1" t="str">
        <f>VLOOKUP(Table9[[#This Row],[نام کارشناس دفتر فنی]],Table1[],3,0)</f>
        <v>کارشناس بازرسی وبرنامه ریزی تعمیرات مکانیک(4)</v>
      </c>
      <c r="G3" s="1" t="s">
        <v>241</v>
      </c>
      <c r="H3" s="1" t="str">
        <f>VLOOKUP(Table9[[#This Row],[نام شخص کارشناس نظارت]],Table1[],3,0)</f>
        <v>کارشناس مکانیک نظارت (2)</v>
      </c>
      <c r="I3" s="1">
        <f>COUNTIF(Table2[کد سیستم],Table9[[#This Row],[کد سیستم]])</f>
        <v>1</v>
      </c>
    </row>
    <row r="4" spans="1:9" hidden="1" x14ac:dyDescent="0.25">
      <c r="A4" s="1">
        <v>3</v>
      </c>
      <c r="B4" s="1" t="s">
        <v>1550</v>
      </c>
      <c r="C4" s="1" t="s">
        <v>1550</v>
      </c>
      <c r="D4" s="1" t="s">
        <v>3758</v>
      </c>
      <c r="E4" s="1" t="s">
        <v>415</v>
      </c>
      <c r="F4" s="1" t="str">
        <f>VLOOKUP(Table9[[#This Row],[نام کارشناس دفتر فنی]],Table1[],3,0)</f>
        <v>کارشناس بازرسی وبرنامه ریزی تعمیرات مکانیک(4)</v>
      </c>
      <c r="G4" s="1" t="s">
        <v>241</v>
      </c>
      <c r="H4" s="1" t="str">
        <f>VLOOKUP(Table9[[#This Row],[نام شخص کارشناس نظارت]],Table1[],3,0)</f>
        <v>کارشناس مکانیک نظارت (2)</v>
      </c>
      <c r="I4" s="1">
        <f>COUNTIF(Table2[کد سیستم],Table9[[#This Row],[کد سیستم]])</f>
        <v>1</v>
      </c>
    </row>
    <row r="5" spans="1:9" hidden="1" x14ac:dyDescent="0.25">
      <c r="A5" s="1">
        <v>4</v>
      </c>
      <c r="B5" s="1" t="s">
        <v>1552</v>
      </c>
      <c r="C5" s="1" t="s">
        <v>1552</v>
      </c>
      <c r="D5" s="1" t="s">
        <v>3758</v>
      </c>
      <c r="E5" s="1" t="s">
        <v>415</v>
      </c>
      <c r="F5" s="1" t="str">
        <f>VLOOKUP(Table9[[#This Row],[نام کارشناس دفتر فنی]],Table1[],3,0)</f>
        <v>کارشناس بازرسی وبرنامه ریزی تعمیرات مکانیک(4)</v>
      </c>
      <c r="G5" s="1" t="s">
        <v>241</v>
      </c>
      <c r="H5" s="1" t="str">
        <f>VLOOKUP(Table9[[#This Row],[نام شخص کارشناس نظارت]],Table1[],3,0)</f>
        <v>کارشناس مکانیک نظارت (2)</v>
      </c>
      <c r="I5" s="1">
        <f>COUNTIF(Table2[کد سیستم],Table9[[#This Row],[کد سیستم]])</f>
        <v>1</v>
      </c>
    </row>
    <row r="6" spans="1:9" hidden="1" x14ac:dyDescent="0.25">
      <c r="A6" s="1">
        <v>5</v>
      </c>
      <c r="B6" s="1" t="s">
        <v>1554</v>
      </c>
      <c r="C6" s="1" t="s">
        <v>1554</v>
      </c>
      <c r="D6" s="1" t="s">
        <v>3758</v>
      </c>
      <c r="E6" s="1" t="s">
        <v>415</v>
      </c>
      <c r="F6" s="1" t="str">
        <f>VLOOKUP(Table9[[#This Row],[نام کارشناس دفتر فنی]],Table1[],3,0)</f>
        <v>کارشناس بازرسی وبرنامه ریزی تعمیرات مکانیک(4)</v>
      </c>
      <c r="G6" s="1" t="s">
        <v>241</v>
      </c>
      <c r="H6" s="1" t="str">
        <f>VLOOKUP(Table9[[#This Row],[نام شخص کارشناس نظارت]],Table1[],3,0)</f>
        <v>کارشناس مکانیک نظارت (2)</v>
      </c>
      <c r="I6" s="1">
        <f>COUNTIF(Table2[کد سیستم],Table9[[#This Row],[کد سیستم]])</f>
        <v>1</v>
      </c>
    </row>
    <row r="7" spans="1:9" hidden="1" x14ac:dyDescent="0.25">
      <c r="A7" s="1">
        <v>6</v>
      </c>
      <c r="B7" s="1" t="s">
        <v>1556</v>
      </c>
      <c r="C7" s="1" t="s">
        <v>1556</v>
      </c>
      <c r="D7" s="1" t="s">
        <v>3758</v>
      </c>
      <c r="E7" s="1" t="s">
        <v>415</v>
      </c>
      <c r="F7" s="1" t="str">
        <f>VLOOKUP(Table9[[#This Row],[نام کارشناس دفتر فنی]],Table1[],3,0)</f>
        <v>کارشناس بازرسی وبرنامه ریزی تعمیرات مکانیک(4)</v>
      </c>
      <c r="G7" s="1" t="s">
        <v>241</v>
      </c>
      <c r="H7" s="1" t="str">
        <f>VLOOKUP(Table9[[#This Row],[نام شخص کارشناس نظارت]],Table1[],3,0)</f>
        <v>کارشناس مکانیک نظارت (2)</v>
      </c>
      <c r="I7" s="1">
        <f>COUNTIF(Table2[کد سیستم],Table9[[#This Row],[کد سیستم]])</f>
        <v>1</v>
      </c>
    </row>
    <row r="8" spans="1:9" hidden="1" x14ac:dyDescent="0.25">
      <c r="A8" s="1">
        <v>7</v>
      </c>
      <c r="B8" s="1" t="s">
        <v>1558</v>
      </c>
      <c r="C8" s="1" t="s">
        <v>1558</v>
      </c>
      <c r="D8" s="1" t="s">
        <v>3758</v>
      </c>
      <c r="E8" s="1" t="s">
        <v>415</v>
      </c>
      <c r="F8" s="1" t="str">
        <f>VLOOKUP(Table9[[#This Row],[نام کارشناس دفتر فنی]],Table1[],3,0)</f>
        <v>کارشناس بازرسی وبرنامه ریزی تعمیرات مکانیک(4)</v>
      </c>
      <c r="G8" s="1" t="s">
        <v>241</v>
      </c>
      <c r="H8" s="1" t="str">
        <f>VLOOKUP(Table9[[#This Row],[نام شخص کارشناس نظارت]],Table1[],3,0)</f>
        <v>کارشناس مکانیک نظارت (2)</v>
      </c>
      <c r="I8" s="1">
        <f>COUNTIF(Table2[کد سیستم],Table9[[#This Row],[کد سیستم]])</f>
        <v>1</v>
      </c>
    </row>
    <row r="9" spans="1:9" hidden="1" x14ac:dyDescent="0.25">
      <c r="A9" s="1">
        <v>8</v>
      </c>
      <c r="B9" s="1" t="s">
        <v>1560</v>
      </c>
      <c r="C9" s="1" t="s">
        <v>1560</v>
      </c>
      <c r="D9" s="1" t="s">
        <v>3758</v>
      </c>
      <c r="E9" s="1" t="s">
        <v>415</v>
      </c>
      <c r="F9" s="1" t="str">
        <f>VLOOKUP(Table9[[#This Row],[نام کارشناس دفتر فنی]],Table1[],3,0)</f>
        <v>کارشناس بازرسی وبرنامه ریزی تعمیرات مکانیک(4)</v>
      </c>
      <c r="G9" s="1" t="s">
        <v>241</v>
      </c>
      <c r="H9" s="1" t="str">
        <f>VLOOKUP(Table9[[#This Row],[نام شخص کارشناس نظارت]],Table1[],3,0)</f>
        <v>کارشناس مکانیک نظارت (2)</v>
      </c>
      <c r="I9" s="1">
        <f>COUNTIF(Table2[کد سیستم],Table9[[#This Row],[کد سیستم]])</f>
        <v>1</v>
      </c>
    </row>
    <row r="10" spans="1:9" hidden="1" x14ac:dyDescent="0.25">
      <c r="A10" s="1">
        <v>9</v>
      </c>
      <c r="B10" s="1" t="s">
        <v>1562</v>
      </c>
      <c r="C10" s="1" t="s">
        <v>1562</v>
      </c>
      <c r="D10" s="1" t="s">
        <v>3758</v>
      </c>
      <c r="E10" s="1" t="s">
        <v>415</v>
      </c>
      <c r="F10" s="1" t="str">
        <f>VLOOKUP(Table9[[#This Row],[نام کارشناس دفتر فنی]],Table1[],3,0)</f>
        <v>کارشناس بازرسی وبرنامه ریزی تعمیرات مکانیک(4)</v>
      </c>
      <c r="G10" s="1" t="s">
        <v>241</v>
      </c>
      <c r="H10" s="1" t="str">
        <f>VLOOKUP(Table9[[#This Row],[نام شخص کارشناس نظارت]],Table1[],3,0)</f>
        <v>کارشناس مکانیک نظارت (2)</v>
      </c>
      <c r="I10" s="1">
        <f>COUNTIF(Table2[کد سیستم],Table9[[#This Row],[کد سیستم]])</f>
        <v>1</v>
      </c>
    </row>
    <row r="11" spans="1:9" hidden="1" x14ac:dyDescent="0.25">
      <c r="A11" s="1">
        <v>10</v>
      </c>
      <c r="B11" s="1" t="s">
        <v>1564</v>
      </c>
      <c r="C11" s="1" t="s">
        <v>1564</v>
      </c>
      <c r="D11" s="1" t="s">
        <v>3758</v>
      </c>
      <c r="E11" s="1" t="s">
        <v>415</v>
      </c>
      <c r="F11" s="1" t="str">
        <f>VLOOKUP(Table9[[#This Row],[نام کارشناس دفتر فنی]],Table1[],3,0)</f>
        <v>کارشناس بازرسی وبرنامه ریزی تعمیرات مکانیک(4)</v>
      </c>
      <c r="G11" s="1" t="s">
        <v>241</v>
      </c>
      <c r="H11" s="1" t="str">
        <f>VLOOKUP(Table9[[#This Row],[نام شخص کارشناس نظارت]],Table1[],3,0)</f>
        <v>کارشناس مکانیک نظارت (2)</v>
      </c>
      <c r="I11" s="1">
        <f>COUNTIF(Table2[کد سیستم],Table9[[#This Row],[کد سیستم]])</f>
        <v>1</v>
      </c>
    </row>
    <row r="12" spans="1:9" hidden="1" x14ac:dyDescent="0.25">
      <c r="A12" s="1">
        <v>11</v>
      </c>
      <c r="B12" s="1" t="s">
        <v>1566</v>
      </c>
      <c r="C12" s="1" t="s">
        <v>1566</v>
      </c>
      <c r="D12" s="1" t="s">
        <v>3758</v>
      </c>
      <c r="E12" s="1" t="s">
        <v>415</v>
      </c>
      <c r="F12" s="1" t="str">
        <f>VLOOKUP(Table9[[#This Row],[نام کارشناس دفتر فنی]],Table1[],3,0)</f>
        <v>کارشناس بازرسی وبرنامه ریزی تعمیرات مکانیک(4)</v>
      </c>
      <c r="G12" s="1" t="s">
        <v>241</v>
      </c>
      <c r="H12" s="1" t="str">
        <f>VLOOKUP(Table9[[#This Row],[نام شخص کارشناس نظارت]],Table1[],3,0)</f>
        <v>کارشناس مکانیک نظارت (2)</v>
      </c>
      <c r="I12" s="1">
        <f>COUNTIF(Table2[کد سیستم],Table9[[#This Row],[کد سیستم]])</f>
        <v>1</v>
      </c>
    </row>
    <row r="13" spans="1:9" hidden="1" x14ac:dyDescent="0.25">
      <c r="A13" s="1">
        <v>12</v>
      </c>
      <c r="B13" s="1" t="s">
        <v>1568</v>
      </c>
      <c r="C13" s="1" t="s">
        <v>1568</v>
      </c>
      <c r="D13" s="1" t="s">
        <v>3758</v>
      </c>
      <c r="E13" s="1" t="s">
        <v>415</v>
      </c>
      <c r="F13" s="1" t="str">
        <f>VLOOKUP(Table9[[#This Row],[نام کارشناس دفتر فنی]],Table1[],3,0)</f>
        <v>کارشناس بازرسی وبرنامه ریزی تعمیرات مکانیک(4)</v>
      </c>
      <c r="G13" s="1" t="s">
        <v>241</v>
      </c>
      <c r="H13" s="1" t="str">
        <f>VLOOKUP(Table9[[#This Row],[نام شخص کارشناس نظارت]],Table1[],3,0)</f>
        <v>کارشناس مکانیک نظارت (2)</v>
      </c>
      <c r="I13" s="1">
        <f>COUNTIF(Table2[کد سیستم],Table9[[#This Row],[کد سیستم]])</f>
        <v>1</v>
      </c>
    </row>
    <row r="14" spans="1:9" hidden="1" x14ac:dyDescent="0.25">
      <c r="A14" s="1">
        <v>13</v>
      </c>
      <c r="B14" s="1" t="s">
        <v>1570</v>
      </c>
      <c r="C14" s="1" t="s">
        <v>1570</v>
      </c>
      <c r="D14" s="1" t="s">
        <v>3758</v>
      </c>
      <c r="E14" s="1" t="s">
        <v>415</v>
      </c>
      <c r="F14" s="1" t="str">
        <f>VLOOKUP(Table9[[#This Row],[نام کارشناس دفتر فنی]],Table1[],3,0)</f>
        <v>کارشناس بازرسی وبرنامه ریزی تعمیرات مکانیک(4)</v>
      </c>
      <c r="G14" s="1" t="s">
        <v>241</v>
      </c>
      <c r="H14" s="1" t="str">
        <f>VLOOKUP(Table9[[#This Row],[نام شخص کارشناس نظارت]],Table1[],3,0)</f>
        <v>کارشناس مکانیک نظارت (2)</v>
      </c>
      <c r="I14" s="1">
        <f>COUNTIF(Table2[کد سیستم],Table9[[#This Row],[کد سیستم]])</f>
        <v>1</v>
      </c>
    </row>
    <row r="15" spans="1:9" hidden="1" x14ac:dyDescent="0.25">
      <c r="A15" s="1">
        <v>14</v>
      </c>
      <c r="B15" s="1" t="s">
        <v>1572</v>
      </c>
      <c r="C15" s="1" t="s">
        <v>1572</v>
      </c>
      <c r="D15" s="1" t="s">
        <v>3758</v>
      </c>
      <c r="E15" s="1" t="s">
        <v>415</v>
      </c>
      <c r="F15" s="1" t="str">
        <f>VLOOKUP(Table9[[#This Row],[نام کارشناس دفتر فنی]],Table1[],3,0)</f>
        <v>کارشناس بازرسی وبرنامه ریزی تعمیرات مکانیک(4)</v>
      </c>
      <c r="G15" s="1" t="s">
        <v>241</v>
      </c>
      <c r="H15" s="1" t="str">
        <f>VLOOKUP(Table9[[#This Row],[نام شخص کارشناس نظارت]],Table1[],3,0)</f>
        <v>کارشناس مکانیک نظارت (2)</v>
      </c>
      <c r="I15" s="1">
        <f>COUNTIF(Table2[کد سیستم],Table9[[#This Row],[کد سیستم]])</f>
        <v>1</v>
      </c>
    </row>
    <row r="16" spans="1:9" hidden="1" x14ac:dyDescent="0.25">
      <c r="A16" s="1">
        <v>15</v>
      </c>
      <c r="B16" s="1" t="s">
        <v>1574</v>
      </c>
      <c r="C16" s="1" t="s">
        <v>1574</v>
      </c>
      <c r="D16" s="1" t="s">
        <v>3758</v>
      </c>
      <c r="E16" s="1" t="s">
        <v>415</v>
      </c>
      <c r="F16" s="1" t="str">
        <f>VLOOKUP(Table9[[#This Row],[نام کارشناس دفتر فنی]],Table1[],3,0)</f>
        <v>کارشناس بازرسی وبرنامه ریزی تعمیرات مکانیک(4)</v>
      </c>
      <c r="G16" s="1" t="s">
        <v>241</v>
      </c>
      <c r="H16" s="1" t="str">
        <f>VLOOKUP(Table9[[#This Row],[نام شخص کارشناس نظارت]],Table1[],3,0)</f>
        <v>کارشناس مکانیک نظارت (2)</v>
      </c>
      <c r="I16" s="1">
        <f>COUNTIF(Table2[کد سیستم],Table9[[#This Row],[کد سیستم]])</f>
        <v>1</v>
      </c>
    </row>
    <row r="17" spans="1:9" hidden="1" x14ac:dyDescent="0.25">
      <c r="A17" s="1">
        <v>16</v>
      </c>
      <c r="B17" s="1" t="s">
        <v>1576</v>
      </c>
      <c r="C17" s="1" t="s">
        <v>1576</v>
      </c>
      <c r="D17" s="1" t="s">
        <v>3758</v>
      </c>
      <c r="E17" s="1" t="s">
        <v>415</v>
      </c>
      <c r="F17" s="1" t="str">
        <f>VLOOKUP(Table9[[#This Row],[نام کارشناس دفتر فنی]],Table1[],3,0)</f>
        <v>کارشناس بازرسی وبرنامه ریزی تعمیرات مکانیک(4)</v>
      </c>
      <c r="G17" s="1" t="s">
        <v>241</v>
      </c>
      <c r="H17" s="1" t="str">
        <f>VLOOKUP(Table9[[#This Row],[نام شخص کارشناس نظارت]],Table1[],3,0)</f>
        <v>کارشناس مکانیک نظارت (2)</v>
      </c>
      <c r="I17" s="1">
        <f>COUNTIF(Table2[کد سیستم],Table9[[#This Row],[کد سیستم]])</f>
        <v>1</v>
      </c>
    </row>
    <row r="18" spans="1:9" hidden="1" x14ac:dyDescent="0.25">
      <c r="A18" s="1">
        <v>17</v>
      </c>
      <c r="B18" s="1" t="s">
        <v>1578</v>
      </c>
      <c r="C18" s="1" t="s">
        <v>1578</v>
      </c>
      <c r="D18" s="1" t="s">
        <v>3758</v>
      </c>
      <c r="E18" s="1" t="s">
        <v>415</v>
      </c>
      <c r="F18" s="1" t="str">
        <f>VLOOKUP(Table9[[#This Row],[نام کارشناس دفتر فنی]],Table1[],3,0)</f>
        <v>کارشناس بازرسی وبرنامه ریزی تعمیرات مکانیک(4)</v>
      </c>
      <c r="G18" s="1" t="s">
        <v>241</v>
      </c>
      <c r="H18" s="1" t="str">
        <f>VLOOKUP(Table9[[#This Row],[نام شخص کارشناس نظارت]],Table1[],3,0)</f>
        <v>کارشناس مکانیک نظارت (2)</v>
      </c>
      <c r="I18" s="1">
        <f>COUNTIF(Table2[کد سیستم],Table9[[#This Row],[کد سیستم]])</f>
        <v>1</v>
      </c>
    </row>
    <row r="19" spans="1:9" hidden="1" x14ac:dyDescent="0.25">
      <c r="A19" s="1">
        <v>18</v>
      </c>
      <c r="B19" s="1" t="s">
        <v>1580</v>
      </c>
      <c r="C19" s="1" t="s">
        <v>1580</v>
      </c>
      <c r="D19" s="1" t="s">
        <v>3758</v>
      </c>
      <c r="E19" s="1" t="s">
        <v>415</v>
      </c>
      <c r="F19" s="1" t="str">
        <f>VLOOKUP(Table9[[#This Row],[نام کارشناس دفتر فنی]],Table1[],3,0)</f>
        <v>کارشناس بازرسی وبرنامه ریزی تعمیرات مکانیک(4)</v>
      </c>
      <c r="G19" s="1" t="s">
        <v>241</v>
      </c>
      <c r="H19" s="1" t="str">
        <f>VLOOKUP(Table9[[#This Row],[نام شخص کارشناس نظارت]],Table1[],3,0)</f>
        <v>کارشناس مکانیک نظارت (2)</v>
      </c>
      <c r="I19" s="1">
        <f>COUNTIF(Table2[کد سیستم],Table9[[#This Row],[کد سیستم]])</f>
        <v>1</v>
      </c>
    </row>
    <row r="20" spans="1:9" hidden="1" x14ac:dyDescent="0.25">
      <c r="A20" s="1">
        <v>19</v>
      </c>
      <c r="B20" s="1" t="s">
        <v>1582</v>
      </c>
      <c r="C20" s="1" t="s">
        <v>1582</v>
      </c>
      <c r="D20" s="1" t="s">
        <v>3758</v>
      </c>
      <c r="E20" s="1" t="s">
        <v>415</v>
      </c>
      <c r="F20" s="1" t="str">
        <f>VLOOKUP(Table9[[#This Row],[نام کارشناس دفتر فنی]],Table1[],3,0)</f>
        <v>کارشناس بازرسی وبرنامه ریزی تعمیرات مکانیک(4)</v>
      </c>
      <c r="G20" s="1" t="s">
        <v>241</v>
      </c>
      <c r="H20" s="1" t="str">
        <f>VLOOKUP(Table9[[#This Row],[نام شخص کارشناس نظارت]],Table1[],3,0)</f>
        <v>کارشناس مکانیک نظارت (2)</v>
      </c>
      <c r="I20" s="1">
        <f>COUNTIF(Table2[کد سیستم],Table9[[#This Row],[کد سیستم]])</f>
        <v>1</v>
      </c>
    </row>
    <row r="21" spans="1:9" hidden="1" x14ac:dyDescent="0.25">
      <c r="A21" s="1">
        <v>20</v>
      </c>
      <c r="B21" s="1" t="s">
        <v>1584</v>
      </c>
      <c r="C21" s="1" t="s">
        <v>1584</v>
      </c>
      <c r="D21" s="1" t="s">
        <v>3758</v>
      </c>
      <c r="E21" s="1" t="s">
        <v>415</v>
      </c>
      <c r="F21" s="1" t="str">
        <f>VLOOKUP(Table9[[#This Row],[نام کارشناس دفتر فنی]],Table1[],3,0)</f>
        <v>کارشناس بازرسی وبرنامه ریزی تعمیرات مکانیک(4)</v>
      </c>
      <c r="G21" s="1" t="s">
        <v>241</v>
      </c>
      <c r="H21" s="1" t="str">
        <f>VLOOKUP(Table9[[#This Row],[نام شخص کارشناس نظارت]],Table1[],3,0)</f>
        <v>کارشناس مکانیک نظارت (2)</v>
      </c>
      <c r="I21" s="1">
        <f>COUNTIF(Table2[کد سیستم],Table9[[#This Row],[کد سیستم]])</f>
        <v>1</v>
      </c>
    </row>
    <row r="22" spans="1:9" hidden="1" x14ac:dyDescent="0.25">
      <c r="A22" s="1">
        <v>21</v>
      </c>
      <c r="B22" s="1" t="s">
        <v>1586</v>
      </c>
      <c r="C22" s="1" t="s">
        <v>1586</v>
      </c>
      <c r="D22" s="1" t="s">
        <v>3758</v>
      </c>
      <c r="E22" s="1" t="s">
        <v>415</v>
      </c>
      <c r="F22" s="1" t="str">
        <f>VLOOKUP(Table9[[#This Row],[نام کارشناس دفتر فنی]],Table1[],3,0)</f>
        <v>کارشناس بازرسی وبرنامه ریزی تعمیرات مکانیک(4)</v>
      </c>
      <c r="G22" s="1" t="s">
        <v>241</v>
      </c>
      <c r="H22" s="1" t="str">
        <f>VLOOKUP(Table9[[#This Row],[نام شخص کارشناس نظارت]],Table1[],3,0)</f>
        <v>کارشناس مکانیک نظارت (2)</v>
      </c>
      <c r="I22" s="1">
        <f>COUNTIF(Table2[کد سیستم],Table9[[#This Row],[کد سیستم]])</f>
        <v>1</v>
      </c>
    </row>
    <row r="23" spans="1:9" hidden="1" x14ac:dyDescent="0.25">
      <c r="A23" s="1">
        <v>22</v>
      </c>
      <c r="B23" s="1" t="s">
        <v>1588</v>
      </c>
      <c r="C23" s="1" t="s">
        <v>1588</v>
      </c>
      <c r="D23" s="1" t="s">
        <v>3758</v>
      </c>
      <c r="E23" s="1" t="s">
        <v>415</v>
      </c>
      <c r="F23" s="1" t="str">
        <f>VLOOKUP(Table9[[#This Row],[نام کارشناس دفتر فنی]],Table1[],3,0)</f>
        <v>کارشناس بازرسی وبرنامه ریزی تعمیرات مکانیک(4)</v>
      </c>
      <c r="G23" s="1" t="s">
        <v>241</v>
      </c>
      <c r="H23" s="1" t="str">
        <f>VLOOKUP(Table9[[#This Row],[نام شخص کارشناس نظارت]],Table1[],3,0)</f>
        <v>کارشناس مکانیک نظارت (2)</v>
      </c>
      <c r="I23" s="1">
        <f>COUNTIF(Table2[کد سیستم],Table9[[#This Row],[کد سیستم]])</f>
        <v>1</v>
      </c>
    </row>
    <row r="24" spans="1:9" hidden="1" x14ac:dyDescent="0.25">
      <c r="A24" s="1">
        <v>23</v>
      </c>
      <c r="B24" s="1" t="s">
        <v>1590</v>
      </c>
      <c r="C24" s="1" t="s">
        <v>1590</v>
      </c>
      <c r="D24" s="1" t="s">
        <v>3758</v>
      </c>
      <c r="E24" s="1" t="s">
        <v>415</v>
      </c>
      <c r="F24" s="1" t="str">
        <f>VLOOKUP(Table9[[#This Row],[نام کارشناس دفتر فنی]],Table1[],3,0)</f>
        <v>کارشناس بازرسی وبرنامه ریزی تعمیرات مکانیک(4)</v>
      </c>
      <c r="G24" s="1" t="s">
        <v>241</v>
      </c>
      <c r="H24" s="1" t="str">
        <f>VLOOKUP(Table9[[#This Row],[نام شخص کارشناس نظارت]],Table1[],3,0)</f>
        <v>کارشناس مکانیک نظارت (2)</v>
      </c>
      <c r="I24" s="1">
        <f>COUNTIF(Table2[کد سیستم],Table9[[#This Row],[کد سیستم]])</f>
        <v>1</v>
      </c>
    </row>
    <row r="25" spans="1:9" hidden="1" x14ac:dyDescent="0.25">
      <c r="A25" s="1">
        <v>24</v>
      </c>
      <c r="B25" s="1" t="s">
        <v>1592</v>
      </c>
      <c r="C25" s="1" t="s">
        <v>1592</v>
      </c>
      <c r="D25" s="1" t="s">
        <v>3758</v>
      </c>
      <c r="E25" s="1" t="s">
        <v>415</v>
      </c>
      <c r="F25" s="1" t="str">
        <f>VLOOKUP(Table9[[#This Row],[نام کارشناس دفتر فنی]],Table1[],3,0)</f>
        <v>کارشناس بازرسی وبرنامه ریزی تعمیرات مکانیک(4)</v>
      </c>
      <c r="G25" s="1" t="s">
        <v>241</v>
      </c>
      <c r="H25" s="1" t="str">
        <f>VLOOKUP(Table9[[#This Row],[نام شخص کارشناس نظارت]],Table1[],3,0)</f>
        <v>کارشناس مکانیک نظارت (2)</v>
      </c>
      <c r="I25" s="1">
        <f>COUNTIF(Table2[کد سیستم],Table9[[#This Row],[کد سیستم]])</f>
        <v>1</v>
      </c>
    </row>
    <row r="26" spans="1:9" hidden="1" x14ac:dyDescent="0.25">
      <c r="A26" s="1">
        <v>25</v>
      </c>
      <c r="B26" s="1" t="s">
        <v>1594</v>
      </c>
      <c r="C26" s="1" t="s">
        <v>1594</v>
      </c>
      <c r="D26" s="1" t="s">
        <v>3758</v>
      </c>
      <c r="E26" s="1" t="s">
        <v>415</v>
      </c>
      <c r="F26" s="1" t="str">
        <f>VLOOKUP(Table9[[#This Row],[نام کارشناس دفتر فنی]],Table1[],3,0)</f>
        <v>کارشناس بازرسی وبرنامه ریزی تعمیرات مکانیک(4)</v>
      </c>
      <c r="G26" s="1" t="s">
        <v>241</v>
      </c>
      <c r="H26" s="1" t="str">
        <f>VLOOKUP(Table9[[#This Row],[نام شخص کارشناس نظارت]],Table1[],3,0)</f>
        <v>کارشناس مکانیک نظارت (2)</v>
      </c>
      <c r="I26" s="1">
        <f>COUNTIF(Table2[کد سیستم],Table9[[#This Row],[کد سیستم]])</f>
        <v>1</v>
      </c>
    </row>
    <row r="27" spans="1:9" hidden="1" x14ac:dyDescent="0.25">
      <c r="A27" s="1">
        <v>26</v>
      </c>
      <c r="B27" s="1" t="s">
        <v>1596</v>
      </c>
      <c r="C27" s="1" t="s">
        <v>1596</v>
      </c>
      <c r="D27" s="1" t="s">
        <v>3758</v>
      </c>
      <c r="E27" s="1" t="s">
        <v>415</v>
      </c>
      <c r="F27" s="1" t="str">
        <f>VLOOKUP(Table9[[#This Row],[نام کارشناس دفتر فنی]],Table1[],3,0)</f>
        <v>کارشناس بازرسی وبرنامه ریزی تعمیرات مکانیک(4)</v>
      </c>
      <c r="G27" s="1" t="s">
        <v>241</v>
      </c>
      <c r="H27" s="1" t="str">
        <f>VLOOKUP(Table9[[#This Row],[نام شخص کارشناس نظارت]],Table1[],3,0)</f>
        <v>کارشناس مکانیک نظارت (2)</v>
      </c>
      <c r="I27" s="1">
        <f>COUNTIF(Table2[کد سیستم],Table9[[#This Row],[کد سیستم]])</f>
        <v>1</v>
      </c>
    </row>
    <row r="28" spans="1:9" hidden="1" x14ac:dyDescent="0.25">
      <c r="A28" s="1">
        <v>27</v>
      </c>
      <c r="B28" s="1" t="s">
        <v>1598</v>
      </c>
      <c r="C28" s="1" t="s">
        <v>1598</v>
      </c>
      <c r="D28" s="1" t="s">
        <v>3758</v>
      </c>
      <c r="E28" s="1" t="s">
        <v>415</v>
      </c>
      <c r="F28" s="1" t="str">
        <f>VLOOKUP(Table9[[#This Row],[نام کارشناس دفتر فنی]],Table1[],3,0)</f>
        <v>کارشناس بازرسی وبرنامه ریزی تعمیرات مکانیک(4)</v>
      </c>
      <c r="G28" s="1" t="s">
        <v>241</v>
      </c>
      <c r="H28" s="1" t="str">
        <f>VLOOKUP(Table9[[#This Row],[نام شخص کارشناس نظارت]],Table1[],3,0)</f>
        <v>کارشناس مکانیک نظارت (2)</v>
      </c>
      <c r="I28" s="1">
        <f>COUNTIF(Table2[کد سیستم],Table9[[#This Row],[کد سیستم]])</f>
        <v>1</v>
      </c>
    </row>
    <row r="29" spans="1:9" hidden="1" x14ac:dyDescent="0.25">
      <c r="A29" s="1">
        <v>28</v>
      </c>
      <c r="B29" s="1" t="s">
        <v>1600</v>
      </c>
      <c r="C29" s="1" t="s">
        <v>1600</v>
      </c>
      <c r="D29" s="1" t="s">
        <v>3758</v>
      </c>
      <c r="E29" s="1" t="s">
        <v>415</v>
      </c>
      <c r="F29" s="1" t="str">
        <f>VLOOKUP(Table9[[#This Row],[نام کارشناس دفتر فنی]],Table1[],3,0)</f>
        <v>کارشناس بازرسی وبرنامه ریزی تعمیرات مکانیک(4)</v>
      </c>
      <c r="G29" s="1" t="s">
        <v>241</v>
      </c>
      <c r="H29" s="1" t="str">
        <f>VLOOKUP(Table9[[#This Row],[نام شخص کارشناس نظارت]],Table1[],3,0)</f>
        <v>کارشناس مکانیک نظارت (2)</v>
      </c>
      <c r="I29" s="1">
        <f>COUNTIF(Table2[کد سیستم],Table9[[#This Row],[کد سیستم]])</f>
        <v>1</v>
      </c>
    </row>
    <row r="30" spans="1:9" hidden="1" x14ac:dyDescent="0.25">
      <c r="A30" s="1">
        <v>29</v>
      </c>
      <c r="B30" s="1" t="s">
        <v>1602</v>
      </c>
      <c r="C30" s="1" t="s">
        <v>1602</v>
      </c>
      <c r="D30" s="1" t="s">
        <v>3758</v>
      </c>
      <c r="E30" s="1" t="s">
        <v>415</v>
      </c>
      <c r="F30" s="1" t="str">
        <f>VLOOKUP(Table9[[#This Row],[نام کارشناس دفتر فنی]],Table1[],3,0)</f>
        <v>کارشناس بازرسی وبرنامه ریزی تعمیرات مکانیک(4)</v>
      </c>
      <c r="G30" s="1" t="s">
        <v>241</v>
      </c>
      <c r="H30" s="1" t="str">
        <f>VLOOKUP(Table9[[#This Row],[نام شخص کارشناس نظارت]],Table1[],3,0)</f>
        <v>کارشناس مکانیک نظارت (2)</v>
      </c>
      <c r="I30" s="1">
        <f>COUNTIF(Table2[کد سیستم],Table9[[#This Row],[کد سیستم]])</f>
        <v>1</v>
      </c>
    </row>
    <row r="31" spans="1:9" hidden="1" x14ac:dyDescent="0.25">
      <c r="A31" s="1">
        <v>30</v>
      </c>
      <c r="B31" s="1" t="s">
        <v>1604</v>
      </c>
      <c r="C31" s="1" t="s">
        <v>1604</v>
      </c>
      <c r="D31" s="1" t="s">
        <v>3758</v>
      </c>
      <c r="E31" s="1" t="s">
        <v>415</v>
      </c>
      <c r="F31" s="1" t="str">
        <f>VLOOKUP(Table9[[#This Row],[نام کارشناس دفتر فنی]],Table1[],3,0)</f>
        <v>کارشناس بازرسی وبرنامه ریزی تعمیرات مکانیک(4)</v>
      </c>
      <c r="G31" s="1" t="s">
        <v>241</v>
      </c>
      <c r="H31" s="1" t="str">
        <f>VLOOKUP(Table9[[#This Row],[نام شخص کارشناس نظارت]],Table1[],3,0)</f>
        <v>کارشناس مکانیک نظارت (2)</v>
      </c>
      <c r="I31" s="1">
        <f>COUNTIF(Table2[کد سیستم],Table9[[#This Row],[کد سیستم]])</f>
        <v>1</v>
      </c>
    </row>
    <row r="32" spans="1:9" hidden="1" x14ac:dyDescent="0.25">
      <c r="A32" s="1">
        <v>31</v>
      </c>
      <c r="B32" s="1" t="s">
        <v>1606</v>
      </c>
      <c r="C32" s="1" t="s">
        <v>1606</v>
      </c>
      <c r="D32" s="1" t="s">
        <v>3758</v>
      </c>
      <c r="E32" s="1" t="s">
        <v>415</v>
      </c>
      <c r="F32" s="1" t="str">
        <f>VLOOKUP(Table9[[#This Row],[نام کارشناس دفتر فنی]],Table1[],3,0)</f>
        <v>کارشناس بازرسی وبرنامه ریزی تعمیرات مکانیک(4)</v>
      </c>
      <c r="G32" s="1" t="s">
        <v>241</v>
      </c>
      <c r="H32" s="1" t="str">
        <f>VLOOKUP(Table9[[#This Row],[نام شخص کارشناس نظارت]],Table1[],3,0)</f>
        <v>کارشناس مکانیک نظارت (2)</v>
      </c>
      <c r="I32" s="1">
        <f>COUNTIF(Table2[کد سیستم],Table9[[#This Row],[کد سیستم]])</f>
        <v>1</v>
      </c>
    </row>
    <row r="33" spans="1:9" hidden="1" x14ac:dyDescent="0.25">
      <c r="A33" s="1">
        <v>32</v>
      </c>
      <c r="B33" s="1" t="s">
        <v>1608</v>
      </c>
      <c r="C33" s="1" t="s">
        <v>1608</v>
      </c>
      <c r="D33" s="1" t="s">
        <v>3758</v>
      </c>
      <c r="E33" s="1" t="s">
        <v>415</v>
      </c>
      <c r="F33" s="1" t="str">
        <f>VLOOKUP(Table9[[#This Row],[نام کارشناس دفتر فنی]],Table1[],3,0)</f>
        <v>کارشناس بازرسی وبرنامه ریزی تعمیرات مکانیک(4)</v>
      </c>
      <c r="G33" s="1" t="s">
        <v>241</v>
      </c>
      <c r="H33" s="1" t="str">
        <f>VLOOKUP(Table9[[#This Row],[نام شخص کارشناس نظارت]],Table1[],3,0)</f>
        <v>کارشناس مکانیک نظارت (2)</v>
      </c>
      <c r="I33" s="1">
        <f>COUNTIF(Table2[کد سیستم],Table9[[#This Row],[کد سیستم]])</f>
        <v>1</v>
      </c>
    </row>
    <row r="34" spans="1:9" hidden="1" x14ac:dyDescent="0.25">
      <c r="A34" s="1">
        <v>33</v>
      </c>
      <c r="B34" s="1" t="s">
        <v>1610</v>
      </c>
      <c r="C34" s="1" t="s">
        <v>1610</v>
      </c>
      <c r="D34" s="1" t="s">
        <v>3758</v>
      </c>
      <c r="E34" s="1" t="s">
        <v>415</v>
      </c>
      <c r="F34" s="1" t="str">
        <f>VLOOKUP(Table9[[#This Row],[نام کارشناس دفتر فنی]],Table1[],3,0)</f>
        <v>کارشناس بازرسی وبرنامه ریزی تعمیرات مکانیک(4)</v>
      </c>
      <c r="G34" s="1" t="s">
        <v>241</v>
      </c>
      <c r="H34" s="1" t="str">
        <f>VLOOKUP(Table9[[#This Row],[نام شخص کارشناس نظارت]],Table1[],3,0)</f>
        <v>کارشناس مکانیک نظارت (2)</v>
      </c>
      <c r="I34" s="1">
        <f>COUNTIF(Table2[کد سیستم],Table9[[#This Row],[کد سیستم]])</f>
        <v>1</v>
      </c>
    </row>
    <row r="35" spans="1:9" hidden="1" x14ac:dyDescent="0.25">
      <c r="A35" s="1">
        <v>34</v>
      </c>
      <c r="B35" s="1" t="s">
        <v>1612</v>
      </c>
      <c r="C35" s="1" t="s">
        <v>1612</v>
      </c>
      <c r="D35" s="1" t="s">
        <v>3758</v>
      </c>
      <c r="E35" s="1" t="s">
        <v>415</v>
      </c>
      <c r="F35" s="1" t="str">
        <f>VLOOKUP(Table9[[#This Row],[نام کارشناس دفتر فنی]],Table1[],3,0)</f>
        <v>کارشناس بازرسی وبرنامه ریزی تعمیرات مکانیک(4)</v>
      </c>
      <c r="G35" s="1" t="s">
        <v>241</v>
      </c>
      <c r="H35" s="1" t="str">
        <f>VLOOKUP(Table9[[#This Row],[نام شخص کارشناس نظارت]],Table1[],3,0)</f>
        <v>کارشناس مکانیک نظارت (2)</v>
      </c>
      <c r="I35" s="1">
        <f>COUNTIF(Table2[کد سیستم],Table9[[#This Row],[کد سیستم]])</f>
        <v>1</v>
      </c>
    </row>
    <row r="36" spans="1:9" hidden="1" x14ac:dyDescent="0.25">
      <c r="A36" s="1">
        <v>35</v>
      </c>
      <c r="B36" s="1" t="s">
        <v>1614</v>
      </c>
      <c r="C36" s="1" t="s">
        <v>1614</v>
      </c>
      <c r="D36" s="1" t="s">
        <v>3758</v>
      </c>
      <c r="E36" s="1" t="s">
        <v>415</v>
      </c>
      <c r="F36" s="1" t="str">
        <f>VLOOKUP(Table9[[#This Row],[نام کارشناس دفتر فنی]],Table1[],3,0)</f>
        <v>کارشناس بازرسی وبرنامه ریزی تعمیرات مکانیک(4)</v>
      </c>
      <c r="G36" s="1" t="s">
        <v>241</v>
      </c>
      <c r="H36" s="1" t="str">
        <f>VLOOKUP(Table9[[#This Row],[نام شخص کارشناس نظارت]],Table1[],3,0)</f>
        <v>کارشناس مکانیک نظارت (2)</v>
      </c>
      <c r="I36" s="1">
        <f>COUNTIF(Table2[کد سیستم],Table9[[#This Row],[کد سیستم]])</f>
        <v>1</v>
      </c>
    </row>
    <row r="37" spans="1:9" hidden="1" x14ac:dyDescent="0.25">
      <c r="A37" s="1">
        <v>36</v>
      </c>
      <c r="B37" s="1" t="s">
        <v>1616</v>
      </c>
      <c r="C37" s="1" t="s">
        <v>1616</v>
      </c>
      <c r="D37" s="1" t="s">
        <v>3758</v>
      </c>
      <c r="E37" s="1" t="s">
        <v>415</v>
      </c>
      <c r="F37" s="1" t="str">
        <f>VLOOKUP(Table9[[#This Row],[نام کارشناس دفتر فنی]],Table1[],3,0)</f>
        <v>کارشناس بازرسی وبرنامه ریزی تعمیرات مکانیک(4)</v>
      </c>
      <c r="G37" s="1" t="s">
        <v>241</v>
      </c>
      <c r="H37" s="1" t="str">
        <f>VLOOKUP(Table9[[#This Row],[نام شخص کارشناس نظارت]],Table1[],3,0)</f>
        <v>کارشناس مکانیک نظارت (2)</v>
      </c>
      <c r="I37" s="1">
        <f>COUNTIF(Table2[کد سیستم],Table9[[#This Row],[کد سیستم]])</f>
        <v>1</v>
      </c>
    </row>
    <row r="38" spans="1:9" hidden="1" x14ac:dyDescent="0.25">
      <c r="A38" s="1">
        <v>37</v>
      </c>
      <c r="B38" s="1" t="s">
        <v>1618</v>
      </c>
      <c r="C38" s="1" t="s">
        <v>1618</v>
      </c>
      <c r="D38" s="1" t="s">
        <v>3758</v>
      </c>
      <c r="E38" s="1" t="s">
        <v>415</v>
      </c>
      <c r="F38" s="1" t="str">
        <f>VLOOKUP(Table9[[#This Row],[نام کارشناس دفتر فنی]],Table1[],3,0)</f>
        <v>کارشناس بازرسی وبرنامه ریزی تعمیرات مکانیک(4)</v>
      </c>
      <c r="G38" s="1" t="s">
        <v>241</v>
      </c>
      <c r="H38" s="1" t="str">
        <f>VLOOKUP(Table9[[#This Row],[نام شخص کارشناس نظارت]],Table1[],3,0)</f>
        <v>کارشناس مکانیک نظارت (2)</v>
      </c>
      <c r="I38" s="1">
        <f>COUNTIF(Table2[کد سیستم],Table9[[#This Row],[کد سیستم]])</f>
        <v>1</v>
      </c>
    </row>
    <row r="39" spans="1:9" hidden="1" x14ac:dyDescent="0.25">
      <c r="A39" s="1">
        <v>38</v>
      </c>
      <c r="B39" s="1" t="s">
        <v>1620</v>
      </c>
      <c r="C39" s="1" t="s">
        <v>1620</v>
      </c>
      <c r="D39" s="1" t="s">
        <v>3758</v>
      </c>
      <c r="E39" s="1" t="s">
        <v>415</v>
      </c>
      <c r="F39" s="1" t="str">
        <f>VLOOKUP(Table9[[#This Row],[نام کارشناس دفتر فنی]],Table1[],3,0)</f>
        <v>کارشناس بازرسی وبرنامه ریزی تعمیرات مکانیک(4)</v>
      </c>
      <c r="G39" s="1" t="s">
        <v>241</v>
      </c>
      <c r="H39" s="1" t="str">
        <f>VLOOKUP(Table9[[#This Row],[نام شخص کارشناس نظارت]],Table1[],3,0)</f>
        <v>کارشناس مکانیک نظارت (2)</v>
      </c>
      <c r="I39" s="1">
        <f>COUNTIF(Table2[کد سیستم],Table9[[#This Row],[کد سیستم]])</f>
        <v>1</v>
      </c>
    </row>
    <row r="40" spans="1:9" hidden="1" x14ac:dyDescent="0.25">
      <c r="A40" s="1">
        <v>39</v>
      </c>
      <c r="B40" s="1" t="s">
        <v>1622</v>
      </c>
      <c r="C40" s="1" t="s">
        <v>1622</v>
      </c>
      <c r="D40" s="1" t="s">
        <v>3758</v>
      </c>
      <c r="E40" s="1" t="s">
        <v>415</v>
      </c>
      <c r="F40" s="1" t="str">
        <f>VLOOKUP(Table9[[#This Row],[نام کارشناس دفتر فنی]],Table1[],3,0)</f>
        <v>کارشناس بازرسی وبرنامه ریزی تعمیرات مکانیک(4)</v>
      </c>
      <c r="G40" s="1" t="s">
        <v>241</v>
      </c>
      <c r="H40" s="1" t="str">
        <f>VLOOKUP(Table9[[#This Row],[نام شخص کارشناس نظارت]],Table1[],3,0)</f>
        <v>کارشناس مکانیک نظارت (2)</v>
      </c>
      <c r="I40" s="1">
        <f>COUNTIF(Table2[کد سیستم],Table9[[#This Row],[کد سیستم]])</f>
        <v>1</v>
      </c>
    </row>
    <row r="41" spans="1:9" hidden="1" x14ac:dyDescent="0.25">
      <c r="A41" s="1">
        <v>40</v>
      </c>
      <c r="B41" s="1" t="s">
        <v>1624</v>
      </c>
      <c r="C41" s="1" t="s">
        <v>1624</v>
      </c>
      <c r="D41" s="1" t="s">
        <v>3758</v>
      </c>
      <c r="E41" s="1" t="s">
        <v>415</v>
      </c>
      <c r="F41" s="1" t="str">
        <f>VLOOKUP(Table9[[#This Row],[نام کارشناس دفتر فنی]],Table1[],3,0)</f>
        <v>کارشناس بازرسی وبرنامه ریزی تعمیرات مکانیک(4)</v>
      </c>
      <c r="G41" s="1" t="s">
        <v>241</v>
      </c>
      <c r="H41" s="1" t="str">
        <f>VLOOKUP(Table9[[#This Row],[نام شخص کارشناس نظارت]],Table1[],3,0)</f>
        <v>کارشناس مکانیک نظارت (2)</v>
      </c>
      <c r="I41" s="1">
        <f>COUNTIF(Table2[کد سیستم],Table9[[#This Row],[کد سیستم]])</f>
        <v>1</v>
      </c>
    </row>
    <row r="42" spans="1:9" hidden="1" x14ac:dyDescent="0.25">
      <c r="A42" s="1">
        <v>41</v>
      </c>
      <c r="B42" s="1" t="s">
        <v>1626</v>
      </c>
      <c r="C42" s="1" t="s">
        <v>1626</v>
      </c>
      <c r="D42" s="1" t="s">
        <v>3758</v>
      </c>
      <c r="E42" s="1" t="s">
        <v>415</v>
      </c>
      <c r="F42" s="1" t="str">
        <f>VLOOKUP(Table9[[#This Row],[نام کارشناس دفتر فنی]],Table1[],3,0)</f>
        <v>کارشناس بازرسی وبرنامه ریزی تعمیرات مکانیک(4)</v>
      </c>
      <c r="G42" s="1" t="s">
        <v>241</v>
      </c>
      <c r="H42" s="1" t="str">
        <f>VLOOKUP(Table9[[#This Row],[نام شخص کارشناس نظارت]],Table1[],3,0)</f>
        <v>کارشناس مکانیک نظارت (2)</v>
      </c>
      <c r="I42" s="1">
        <f>COUNTIF(Table2[کد سیستم],Table9[[#This Row],[کد سیستم]])</f>
        <v>1</v>
      </c>
    </row>
    <row r="43" spans="1:9" hidden="1" x14ac:dyDescent="0.25">
      <c r="A43" s="1">
        <v>42</v>
      </c>
      <c r="B43" s="1" t="s">
        <v>1628</v>
      </c>
      <c r="C43" s="1" t="s">
        <v>1628</v>
      </c>
      <c r="D43" s="1" t="s">
        <v>3758</v>
      </c>
      <c r="E43" s="1" t="s">
        <v>415</v>
      </c>
      <c r="F43" s="1" t="str">
        <f>VLOOKUP(Table9[[#This Row],[نام کارشناس دفتر فنی]],Table1[],3,0)</f>
        <v>کارشناس بازرسی وبرنامه ریزی تعمیرات مکانیک(4)</v>
      </c>
      <c r="G43" s="1" t="s">
        <v>241</v>
      </c>
      <c r="H43" s="1" t="str">
        <f>VLOOKUP(Table9[[#This Row],[نام شخص کارشناس نظارت]],Table1[],3,0)</f>
        <v>کارشناس مکانیک نظارت (2)</v>
      </c>
      <c r="I43" s="1">
        <f>COUNTIF(Table2[کد سیستم],Table9[[#This Row],[کد سیستم]])</f>
        <v>1</v>
      </c>
    </row>
    <row r="44" spans="1:9" hidden="1" x14ac:dyDescent="0.25">
      <c r="A44" s="1">
        <v>43</v>
      </c>
      <c r="B44" s="1" t="s">
        <v>1630</v>
      </c>
      <c r="C44" s="1" t="s">
        <v>1630</v>
      </c>
      <c r="D44" s="1" t="s">
        <v>3758</v>
      </c>
      <c r="E44" s="1" t="s">
        <v>415</v>
      </c>
      <c r="F44" s="1" t="str">
        <f>VLOOKUP(Table9[[#This Row],[نام کارشناس دفتر فنی]],Table1[],3,0)</f>
        <v>کارشناس بازرسی وبرنامه ریزی تعمیرات مکانیک(4)</v>
      </c>
      <c r="G44" s="1" t="s">
        <v>241</v>
      </c>
      <c r="H44" s="1" t="str">
        <f>VLOOKUP(Table9[[#This Row],[نام شخص کارشناس نظارت]],Table1[],3,0)</f>
        <v>کارشناس مکانیک نظارت (2)</v>
      </c>
      <c r="I44" s="1">
        <f>COUNTIF(Table2[کد سیستم],Table9[[#This Row],[کد سیستم]])</f>
        <v>1</v>
      </c>
    </row>
    <row r="45" spans="1:9" hidden="1" x14ac:dyDescent="0.25">
      <c r="A45" s="1">
        <v>44</v>
      </c>
      <c r="B45" s="1" t="s">
        <v>1632</v>
      </c>
      <c r="C45" s="1" t="s">
        <v>1632</v>
      </c>
      <c r="D45" s="1" t="s">
        <v>3758</v>
      </c>
      <c r="E45" s="1" t="s">
        <v>415</v>
      </c>
      <c r="F45" s="1" t="str">
        <f>VLOOKUP(Table9[[#This Row],[نام کارشناس دفتر فنی]],Table1[],3,0)</f>
        <v>کارشناس بازرسی وبرنامه ریزی تعمیرات مکانیک(4)</v>
      </c>
      <c r="G45" s="1" t="s">
        <v>241</v>
      </c>
      <c r="H45" s="1" t="str">
        <f>VLOOKUP(Table9[[#This Row],[نام شخص کارشناس نظارت]],Table1[],3,0)</f>
        <v>کارشناس مکانیک نظارت (2)</v>
      </c>
      <c r="I45" s="1">
        <f>COUNTIF(Table2[کد سیستم],Table9[[#This Row],[کد سیستم]])</f>
        <v>1</v>
      </c>
    </row>
    <row r="46" spans="1:9" hidden="1" x14ac:dyDescent="0.25">
      <c r="A46" s="1">
        <v>45</v>
      </c>
      <c r="B46" s="1" t="s">
        <v>1634</v>
      </c>
      <c r="C46" s="1" t="s">
        <v>1634</v>
      </c>
      <c r="D46" s="1" t="s">
        <v>3758</v>
      </c>
      <c r="E46" s="1" t="s">
        <v>415</v>
      </c>
      <c r="F46" s="1" t="str">
        <f>VLOOKUP(Table9[[#This Row],[نام کارشناس دفتر فنی]],Table1[],3,0)</f>
        <v>کارشناس بازرسی وبرنامه ریزی تعمیرات مکانیک(4)</v>
      </c>
      <c r="G46" s="1" t="s">
        <v>241</v>
      </c>
      <c r="H46" s="1" t="str">
        <f>VLOOKUP(Table9[[#This Row],[نام شخص کارشناس نظارت]],Table1[],3,0)</f>
        <v>کارشناس مکانیک نظارت (2)</v>
      </c>
      <c r="I46" s="1">
        <f>COUNTIF(Table2[کد سیستم],Table9[[#This Row],[کد سیستم]])</f>
        <v>1</v>
      </c>
    </row>
    <row r="47" spans="1:9" hidden="1" x14ac:dyDescent="0.25">
      <c r="A47" s="1">
        <v>46</v>
      </c>
      <c r="B47" s="1" t="s">
        <v>1636</v>
      </c>
      <c r="C47" s="1" t="s">
        <v>1636</v>
      </c>
      <c r="D47" s="1" t="s">
        <v>3758</v>
      </c>
      <c r="E47" s="1" t="s">
        <v>415</v>
      </c>
      <c r="F47" s="1" t="str">
        <f>VLOOKUP(Table9[[#This Row],[نام کارشناس دفتر فنی]],Table1[],3,0)</f>
        <v>کارشناس بازرسی وبرنامه ریزی تعمیرات مکانیک(4)</v>
      </c>
      <c r="G47" s="1" t="s">
        <v>241</v>
      </c>
      <c r="H47" s="1" t="str">
        <f>VLOOKUP(Table9[[#This Row],[نام شخص کارشناس نظارت]],Table1[],3,0)</f>
        <v>کارشناس مکانیک نظارت (2)</v>
      </c>
      <c r="I47" s="1">
        <f>COUNTIF(Table2[کد سیستم],Table9[[#This Row],[کد سیستم]])</f>
        <v>1</v>
      </c>
    </row>
    <row r="48" spans="1:9" hidden="1" x14ac:dyDescent="0.25">
      <c r="A48" s="1">
        <v>47</v>
      </c>
      <c r="B48" s="1" t="s">
        <v>1638</v>
      </c>
      <c r="C48" s="1" t="s">
        <v>1638</v>
      </c>
      <c r="D48" s="1" t="s">
        <v>3758</v>
      </c>
      <c r="E48" s="1" t="s">
        <v>415</v>
      </c>
      <c r="F48" s="1" t="str">
        <f>VLOOKUP(Table9[[#This Row],[نام کارشناس دفتر فنی]],Table1[],3,0)</f>
        <v>کارشناس بازرسی وبرنامه ریزی تعمیرات مکانیک(4)</v>
      </c>
      <c r="G48" s="1" t="s">
        <v>241</v>
      </c>
      <c r="H48" s="1" t="str">
        <f>VLOOKUP(Table9[[#This Row],[نام شخص کارشناس نظارت]],Table1[],3,0)</f>
        <v>کارشناس مکانیک نظارت (2)</v>
      </c>
      <c r="I48" s="1">
        <f>COUNTIF(Table2[کد سیستم],Table9[[#This Row],[کد سیستم]])</f>
        <v>1</v>
      </c>
    </row>
    <row r="49" spans="1:9" hidden="1" x14ac:dyDescent="0.25">
      <c r="A49" s="1">
        <v>48</v>
      </c>
      <c r="B49" s="1" t="s">
        <v>1640</v>
      </c>
      <c r="C49" s="1" t="s">
        <v>1640</v>
      </c>
      <c r="D49" s="1" t="s">
        <v>3758</v>
      </c>
      <c r="E49" s="1" t="s">
        <v>415</v>
      </c>
      <c r="F49" s="1" t="str">
        <f>VLOOKUP(Table9[[#This Row],[نام کارشناس دفتر فنی]],Table1[],3,0)</f>
        <v>کارشناس بازرسی وبرنامه ریزی تعمیرات مکانیک(4)</v>
      </c>
      <c r="G49" s="1" t="s">
        <v>241</v>
      </c>
      <c r="H49" s="1" t="str">
        <f>VLOOKUP(Table9[[#This Row],[نام شخص کارشناس نظارت]],Table1[],3,0)</f>
        <v>کارشناس مکانیک نظارت (2)</v>
      </c>
      <c r="I49" s="1">
        <f>COUNTIF(Table2[کد سیستم],Table9[[#This Row],[کد سیستم]])</f>
        <v>1</v>
      </c>
    </row>
    <row r="50" spans="1:9" hidden="1" x14ac:dyDescent="0.25">
      <c r="A50" s="1">
        <v>49</v>
      </c>
      <c r="B50" s="1" t="s">
        <v>1642</v>
      </c>
      <c r="C50" s="1" t="s">
        <v>1642</v>
      </c>
      <c r="D50" s="1" t="s">
        <v>3758</v>
      </c>
      <c r="E50" s="1" t="s">
        <v>415</v>
      </c>
      <c r="F50" s="1" t="str">
        <f>VLOOKUP(Table9[[#This Row],[نام کارشناس دفتر فنی]],Table1[],3,0)</f>
        <v>کارشناس بازرسی وبرنامه ریزی تعمیرات مکانیک(4)</v>
      </c>
      <c r="G50" s="1" t="s">
        <v>241</v>
      </c>
      <c r="H50" s="1" t="str">
        <f>VLOOKUP(Table9[[#This Row],[نام شخص کارشناس نظارت]],Table1[],3,0)</f>
        <v>کارشناس مکانیک نظارت (2)</v>
      </c>
      <c r="I50" s="1">
        <f>COUNTIF(Table2[کد سیستم],Table9[[#This Row],[کد سیستم]])</f>
        <v>1</v>
      </c>
    </row>
    <row r="51" spans="1:9" hidden="1" x14ac:dyDescent="0.25">
      <c r="A51" s="1">
        <v>50</v>
      </c>
      <c r="B51" s="1" t="s">
        <v>1644</v>
      </c>
      <c r="C51" s="1" t="s">
        <v>1644</v>
      </c>
      <c r="D51" s="1" t="s">
        <v>3758</v>
      </c>
      <c r="E51" s="1" t="s">
        <v>415</v>
      </c>
      <c r="F51" s="1" t="str">
        <f>VLOOKUP(Table9[[#This Row],[نام کارشناس دفتر فنی]],Table1[],3,0)</f>
        <v>کارشناس بازرسی وبرنامه ریزی تعمیرات مکانیک(4)</v>
      </c>
      <c r="G51" s="1" t="s">
        <v>241</v>
      </c>
      <c r="H51" s="1" t="str">
        <f>VLOOKUP(Table9[[#This Row],[نام شخص کارشناس نظارت]],Table1[],3,0)</f>
        <v>کارشناس مکانیک نظارت (2)</v>
      </c>
      <c r="I51" s="1">
        <f>COUNTIF(Table2[کد سیستم],Table9[[#This Row],[کد سیستم]])</f>
        <v>1</v>
      </c>
    </row>
    <row r="52" spans="1:9" hidden="1" x14ac:dyDescent="0.25">
      <c r="A52" s="1">
        <v>51</v>
      </c>
      <c r="B52" s="1" t="s">
        <v>1646</v>
      </c>
      <c r="C52" s="1" t="s">
        <v>1646</v>
      </c>
      <c r="D52" s="1" t="s">
        <v>3758</v>
      </c>
      <c r="E52" s="1" t="s">
        <v>415</v>
      </c>
      <c r="F52" s="1" t="str">
        <f>VLOOKUP(Table9[[#This Row],[نام کارشناس دفتر فنی]],Table1[],3,0)</f>
        <v>کارشناس بازرسی وبرنامه ریزی تعمیرات مکانیک(4)</v>
      </c>
      <c r="G52" s="1" t="s">
        <v>241</v>
      </c>
      <c r="H52" s="1" t="str">
        <f>VLOOKUP(Table9[[#This Row],[نام شخص کارشناس نظارت]],Table1[],3,0)</f>
        <v>کارشناس مکانیک نظارت (2)</v>
      </c>
      <c r="I52" s="1">
        <f>COUNTIF(Table2[کد سیستم],Table9[[#This Row],[کد سیستم]])</f>
        <v>1</v>
      </c>
    </row>
    <row r="53" spans="1:9" hidden="1" x14ac:dyDescent="0.25">
      <c r="A53" s="1">
        <v>52</v>
      </c>
      <c r="B53" s="1" t="s">
        <v>1648</v>
      </c>
      <c r="C53" s="1" t="s">
        <v>1648</v>
      </c>
      <c r="D53" s="1" t="s">
        <v>3758</v>
      </c>
      <c r="E53" s="1" t="s">
        <v>415</v>
      </c>
      <c r="F53" s="1" t="str">
        <f>VLOOKUP(Table9[[#This Row],[نام کارشناس دفتر فنی]],Table1[],3,0)</f>
        <v>کارشناس بازرسی وبرنامه ریزی تعمیرات مکانیک(4)</v>
      </c>
      <c r="G53" s="1" t="s">
        <v>241</v>
      </c>
      <c r="H53" s="1" t="str">
        <f>VLOOKUP(Table9[[#This Row],[نام شخص کارشناس نظارت]],Table1[],3,0)</f>
        <v>کارشناس مکانیک نظارت (2)</v>
      </c>
      <c r="I53" s="1">
        <f>COUNTIF(Table2[کد سیستم],Table9[[#This Row],[کد سیستم]])</f>
        <v>1</v>
      </c>
    </row>
    <row r="54" spans="1:9" hidden="1" x14ac:dyDescent="0.25">
      <c r="A54" s="1">
        <v>53</v>
      </c>
      <c r="B54" s="1" t="s">
        <v>1650</v>
      </c>
      <c r="C54" s="1" t="s">
        <v>1650</v>
      </c>
      <c r="D54" s="1" t="s">
        <v>3758</v>
      </c>
      <c r="E54" s="1" t="s">
        <v>415</v>
      </c>
      <c r="F54" s="1" t="str">
        <f>VLOOKUP(Table9[[#This Row],[نام کارشناس دفتر فنی]],Table1[],3,0)</f>
        <v>کارشناس بازرسی وبرنامه ریزی تعمیرات مکانیک(4)</v>
      </c>
      <c r="G54" s="1" t="s">
        <v>241</v>
      </c>
      <c r="H54" s="1" t="str">
        <f>VLOOKUP(Table9[[#This Row],[نام شخص کارشناس نظارت]],Table1[],3,0)</f>
        <v>کارشناس مکانیک نظارت (2)</v>
      </c>
      <c r="I54" s="1">
        <f>COUNTIF(Table2[کد سیستم],Table9[[#This Row],[کد سیستم]])</f>
        <v>1</v>
      </c>
    </row>
    <row r="55" spans="1:9" hidden="1" x14ac:dyDescent="0.25">
      <c r="A55" s="1">
        <v>54</v>
      </c>
      <c r="B55" s="1" t="s">
        <v>1652</v>
      </c>
      <c r="C55" s="1" t="s">
        <v>1652</v>
      </c>
      <c r="D55" s="1" t="s">
        <v>3758</v>
      </c>
      <c r="E55" s="1" t="s">
        <v>415</v>
      </c>
      <c r="F55" s="1" t="str">
        <f>VLOOKUP(Table9[[#This Row],[نام کارشناس دفتر فنی]],Table1[],3,0)</f>
        <v>کارشناس بازرسی وبرنامه ریزی تعمیرات مکانیک(4)</v>
      </c>
      <c r="G55" s="1" t="s">
        <v>241</v>
      </c>
      <c r="H55" s="1" t="str">
        <f>VLOOKUP(Table9[[#This Row],[نام شخص کارشناس نظارت]],Table1[],3,0)</f>
        <v>کارشناس مکانیک نظارت (2)</v>
      </c>
      <c r="I55" s="1">
        <f>COUNTIF(Table2[کد سیستم],Table9[[#This Row],[کد سیستم]])</f>
        <v>1</v>
      </c>
    </row>
    <row r="56" spans="1:9" hidden="1" x14ac:dyDescent="0.25">
      <c r="A56" s="1">
        <v>55</v>
      </c>
      <c r="B56" s="1" t="s">
        <v>1654</v>
      </c>
      <c r="C56" s="1" t="s">
        <v>1654</v>
      </c>
      <c r="D56" s="1" t="s">
        <v>3758</v>
      </c>
      <c r="E56" s="1" t="s">
        <v>415</v>
      </c>
      <c r="F56" s="1" t="str">
        <f>VLOOKUP(Table9[[#This Row],[نام کارشناس دفتر فنی]],Table1[],3,0)</f>
        <v>کارشناس بازرسی وبرنامه ریزی تعمیرات مکانیک(4)</v>
      </c>
      <c r="G56" s="1" t="s">
        <v>241</v>
      </c>
      <c r="H56" s="1" t="str">
        <f>VLOOKUP(Table9[[#This Row],[نام شخص کارشناس نظارت]],Table1[],3,0)</f>
        <v>کارشناس مکانیک نظارت (2)</v>
      </c>
      <c r="I56" s="1">
        <f>COUNTIF(Table2[کد سیستم],Table9[[#This Row],[کد سیستم]])</f>
        <v>1</v>
      </c>
    </row>
    <row r="57" spans="1:9" hidden="1" x14ac:dyDescent="0.25">
      <c r="A57" s="1">
        <v>56</v>
      </c>
      <c r="B57" s="1" t="s">
        <v>1656</v>
      </c>
      <c r="C57" s="1" t="s">
        <v>1656</v>
      </c>
      <c r="D57" s="1" t="s">
        <v>3758</v>
      </c>
      <c r="E57" s="1" t="s">
        <v>415</v>
      </c>
      <c r="F57" s="1" t="str">
        <f>VLOOKUP(Table9[[#This Row],[نام کارشناس دفتر فنی]],Table1[],3,0)</f>
        <v>کارشناس بازرسی وبرنامه ریزی تعمیرات مکانیک(4)</v>
      </c>
      <c r="G57" s="1" t="s">
        <v>241</v>
      </c>
      <c r="H57" s="1" t="str">
        <f>VLOOKUP(Table9[[#This Row],[نام شخص کارشناس نظارت]],Table1[],3,0)</f>
        <v>کارشناس مکانیک نظارت (2)</v>
      </c>
      <c r="I57" s="1">
        <f>COUNTIF(Table2[کد سیستم],Table9[[#This Row],[کد سیستم]])</f>
        <v>1</v>
      </c>
    </row>
    <row r="58" spans="1:9" hidden="1" x14ac:dyDescent="0.25">
      <c r="A58" s="1">
        <v>57</v>
      </c>
      <c r="B58" s="1" t="s">
        <v>1658</v>
      </c>
      <c r="C58" s="1" t="s">
        <v>1658</v>
      </c>
      <c r="D58" s="1" t="s">
        <v>3758</v>
      </c>
      <c r="E58" s="1" t="s">
        <v>415</v>
      </c>
      <c r="F58" s="1" t="str">
        <f>VLOOKUP(Table9[[#This Row],[نام کارشناس دفتر فنی]],Table1[],3,0)</f>
        <v>کارشناس بازرسی وبرنامه ریزی تعمیرات مکانیک(4)</v>
      </c>
      <c r="G58" s="1" t="s">
        <v>241</v>
      </c>
      <c r="H58" s="1" t="str">
        <f>VLOOKUP(Table9[[#This Row],[نام شخص کارشناس نظارت]],Table1[],3,0)</f>
        <v>کارشناس مکانیک نظارت (2)</v>
      </c>
      <c r="I58" s="1">
        <f>COUNTIF(Table2[کد سیستم],Table9[[#This Row],[کد سیستم]])</f>
        <v>1</v>
      </c>
    </row>
    <row r="59" spans="1:9" hidden="1" x14ac:dyDescent="0.25">
      <c r="A59" s="1">
        <v>58</v>
      </c>
      <c r="B59" s="1" t="s">
        <v>1660</v>
      </c>
      <c r="C59" s="1" t="s">
        <v>1660</v>
      </c>
      <c r="D59" s="1" t="s">
        <v>3758</v>
      </c>
      <c r="E59" s="1" t="s">
        <v>415</v>
      </c>
      <c r="F59" s="1" t="str">
        <f>VLOOKUP(Table9[[#This Row],[نام کارشناس دفتر فنی]],Table1[],3,0)</f>
        <v>کارشناس بازرسی وبرنامه ریزی تعمیرات مکانیک(4)</v>
      </c>
      <c r="G59" s="1" t="s">
        <v>241</v>
      </c>
      <c r="H59" s="1" t="str">
        <f>VLOOKUP(Table9[[#This Row],[نام شخص کارشناس نظارت]],Table1[],3,0)</f>
        <v>کارشناس مکانیک نظارت (2)</v>
      </c>
      <c r="I59" s="1">
        <f>COUNTIF(Table2[کد سیستم],Table9[[#This Row],[کد سیستم]])</f>
        <v>1</v>
      </c>
    </row>
    <row r="60" spans="1:9" hidden="1" x14ac:dyDescent="0.25">
      <c r="A60" s="1">
        <v>59</v>
      </c>
      <c r="B60" s="1" t="s">
        <v>1662</v>
      </c>
      <c r="C60" s="1" t="s">
        <v>1662</v>
      </c>
      <c r="D60" s="1" t="s">
        <v>3758</v>
      </c>
      <c r="E60" s="1" t="s">
        <v>415</v>
      </c>
      <c r="F60" s="1" t="str">
        <f>VLOOKUP(Table9[[#This Row],[نام کارشناس دفتر فنی]],Table1[],3,0)</f>
        <v>کارشناس بازرسی وبرنامه ریزی تعمیرات مکانیک(4)</v>
      </c>
      <c r="G60" s="1" t="s">
        <v>241</v>
      </c>
      <c r="H60" s="1" t="str">
        <f>VLOOKUP(Table9[[#This Row],[نام شخص کارشناس نظارت]],Table1[],3,0)</f>
        <v>کارشناس مکانیک نظارت (2)</v>
      </c>
      <c r="I60" s="1">
        <f>COUNTIF(Table2[کد سیستم],Table9[[#This Row],[کد سیستم]])</f>
        <v>1</v>
      </c>
    </row>
    <row r="61" spans="1:9" hidden="1" x14ac:dyDescent="0.25">
      <c r="A61" s="1">
        <v>60</v>
      </c>
      <c r="B61" s="1" t="s">
        <v>1664</v>
      </c>
      <c r="C61" s="1" t="s">
        <v>1664</v>
      </c>
      <c r="D61" s="1" t="s">
        <v>3758</v>
      </c>
      <c r="E61" s="1" t="s">
        <v>415</v>
      </c>
      <c r="F61" s="1" t="str">
        <f>VLOOKUP(Table9[[#This Row],[نام کارشناس دفتر فنی]],Table1[],3,0)</f>
        <v>کارشناس بازرسی وبرنامه ریزی تعمیرات مکانیک(4)</v>
      </c>
      <c r="G61" s="1" t="s">
        <v>241</v>
      </c>
      <c r="H61" s="1" t="str">
        <f>VLOOKUP(Table9[[#This Row],[نام شخص کارشناس نظارت]],Table1[],3,0)</f>
        <v>کارشناس مکانیک نظارت (2)</v>
      </c>
      <c r="I61" s="1">
        <f>COUNTIF(Table2[کد سیستم],Table9[[#This Row],[کد سیستم]])</f>
        <v>1</v>
      </c>
    </row>
    <row r="62" spans="1:9" hidden="1" x14ac:dyDescent="0.25">
      <c r="A62" s="1">
        <v>61</v>
      </c>
      <c r="B62" s="1" t="s">
        <v>1666</v>
      </c>
      <c r="C62" s="1" t="s">
        <v>1666</v>
      </c>
      <c r="D62" s="1" t="s">
        <v>3758</v>
      </c>
      <c r="E62" s="1" t="s">
        <v>415</v>
      </c>
      <c r="F62" s="1" t="str">
        <f>VLOOKUP(Table9[[#This Row],[نام کارشناس دفتر فنی]],Table1[],3,0)</f>
        <v>کارشناس بازرسی وبرنامه ریزی تعمیرات مکانیک(4)</v>
      </c>
      <c r="G62" s="1" t="s">
        <v>241</v>
      </c>
      <c r="H62" s="1" t="str">
        <f>VLOOKUP(Table9[[#This Row],[نام شخص کارشناس نظارت]],Table1[],3,0)</f>
        <v>کارشناس مکانیک نظارت (2)</v>
      </c>
      <c r="I62" s="1">
        <f>COUNTIF(Table2[کد سیستم],Table9[[#This Row],[کد سیستم]])</f>
        <v>1</v>
      </c>
    </row>
    <row r="63" spans="1:9" hidden="1" x14ac:dyDescent="0.25">
      <c r="A63" s="1">
        <v>62</v>
      </c>
      <c r="B63" s="1" t="s">
        <v>1668</v>
      </c>
      <c r="C63" s="1" t="s">
        <v>1668</v>
      </c>
      <c r="D63" s="1" t="s">
        <v>3758</v>
      </c>
      <c r="E63" s="1" t="s">
        <v>415</v>
      </c>
      <c r="F63" s="1" t="str">
        <f>VLOOKUP(Table9[[#This Row],[نام کارشناس دفتر فنی]],Table1[],3,0)</f>
        <v>کارشناس بازرسی وبرنامه ریزی تعمیرات مکانیک(4)</v>
      </c>
      <c r="G63" s="1" t="s">
        <v>241</v>
      </c>
      <c r="H63" s="1" t="str">
        <f>VLOOKUP(Table9[[#This Row],[نام شخص کارشناس نظارت]],Table1[],3,0)</f>
        <v>کارشناس مکانیک نظارت (2)</v>
      </c>
      <c r="I63" s="1">
        <f>COUNTIF(Table2[کد سیستم],Table9[[#This Row],[کد سیستم]])</f>
        <v>1</v>
      </c>
    </row>
    <row r="64" spans="1:9" hidden="1" x14ac:dyDescent="0.25">
      <c r="A64" s="1">
        <v>63</v>
      </c>
      <c r="B64" s="1" t="s">
        <v>1670</v>
      </c>
      <c r="C64" s="1" t="s">
        <v>1670</v>
      </c>
      <c r="D64" s="1" t="s">
        <v>3758</v>
      </c>
      <c r="E64" s="1" t="s">
        <v>415</v>
      </c>
      <c r="F64" s="1" t="str">
        <f>VLOOKUP(Table9[[#This Row],[نام کارشناس دفتر فنی]],Table1[],3,0)</f>
        <v>کارشناس بازرسی وبرنامه ریزی تعمیرات مکانیک(4)</v>
      </c>
      <c r="G64" s="1" t="s">
        <v>241</v>
      </c>
      <c r="H64" s="1" t="str">
        <f>VLOOKUP(Table9[[#This Row],[نام شخص کارشناس نظارت]],Table1[],3,0)</f>
        <v>کارشناس مکانیک نظارت (2)</v>
      </c>
      <c r="I64" s="1">
        <f>COUNTIF(Table2[کد سیستم],Table9[[#This Row],[کد سیستم]])</f>
        <v>1</v>
      </c>
    </row>
    <row r="65" spans="1:9" hidden="1" x14ac:dyDescent="0.25">
      <c r="A65" s="1">
        <v>64</v>
      </c>
      <c r="B65" s="1" t="s">
        <v>1672</v>
      </c>
      <c r="C65" s="1" t="s">
        <v>1672</v>
      </c>
      <c r="D65" s="1" t="s">
        <v>3758</v>
      </c>
      <c r="E65" s="1" t="s">
        <v>415</v>
      </c>
      <c r="F65" s="1" t="str">
        <f>VLOOKUP(Table9[[#This Row],[نام کارشناس دفتر فنی]],Table1[],3,0)</f>
        <v>کارشناس بازرسی وبرنامه ریزی تعمیرات مکانیک(4)</v>
      </c>
      <c r="G65" s="1" t="s">
        <v>241</v>
      </c>
      <c r="H65" s="1" t="str">
        <f>VLOOKUP(Table9[[#This Row],[نام شخص کارشناس نظارت]],Table1[],3,0)</f>
        <v>کارشناس مکانیک نظارت (2)</v>
      </c>
      <c r="I65" s="1">
        <f>COUNTIF(Table2[کد سیستم],Table9[[#This Row],[کد سیستم]])</f>
        <v>1</v>
      </c>
    </row>
    <row r="66" spans="1:9" hidden="1" x14ac:dyDescent="0.25">
      <c r="A66" s="1">
        <v>65</v>
      </c>
      <c r="B66" s="1" t="s">
        <v>1674</v>
      </c>
      <c r="C66" s="1" t="s">
        <v>1674</v>
      </c>
      <c r="D66" s="1" t="s">
        <v>3758</v>
      </c>
      <c r="E66" s="1" t="s">
        <v>415</v>
      </c>
      <c r="F66" s="1" t="str">
        <f>VLOOKUP(Table9[[#This Row],[نام کارشناس دفتر فنی]],Table1[],3,0)</f>
        <v>کارشناس بازرسی وبرنامه ریزی تعمیرات مکانیک(4)</v>
      </c>
      <c r="G66" s="1" t="s">
        <v>241</v>
      </c>
      <c r="H66" s="1" t="str">
        <f>VLOOKUP(Table9[[#This Row],[نام شخص کارشناس نظارت]],Table1[],3,0)</f>
        <v>کارشناس مکانیک نظارت (2)</v>
      </c>
      <c r="I66" s="1">
        <f>COUNTIF(Table2[کد سیستم],Table9[[#This Row],[کد سیستم]])</f>
        <v>1</v>
      </c>
    </row>
    <row r="67" spans="1:9" hidden="1" x14ac:dyDescent="0.25">
      <c r="A67" s="1">
        <v>66</v>
      </c>
      <c r="B67" s="1" t="s">
        <v>1676</v>
      </c>
      <c r="C67" s="1" t="s">
        <v>1676</v>
      </c>
      <c r="D67" s="1" t="s">
        <v>3758</v>
      </c>
      <c r="E67" s="1" t="s">
        <v>415</v>
      </c>
      <c r="F67" s="1" t="str">
        <f>VLOOKUP(Table9[[#This Row],[نام کارشناس دفتر فنی]],Table1[],3,0)</f>
        <v>کارشناس بازرسی وبرنامه ریزی تعمیرات مکانیک(4)</v>
      </c>
      <c r="G67" s="1" t="s">
        <v>3879</v>
      </c>
      <c r="H67" s="1" t="str">
        <f>VLOOKUP(Table9[[#This Row],[نام شخص کارشناس نظارت]],Table1[],3,0)</f>
        <v>کارشناس ناظر مکانیک چادرملو (3)</v>
      </c>
      <c r="I67" s="1">
        <f>COUNTIF(Table2[کد سیستم],Table9[[#This Row],[کد سیستم]])</f>
        <v>1</v>
      </c>
    </row>
    <row r="68" spans="1:9" hidden="1" x14ac:dyDescent="0.25">
      <c r="A68" s="1">
        <v>67</v>
      </c>
      <c r="B68" s="1" t="s">
        <v>1678</v>
      </c>
      <c r="C68" s="1" t="s">
        <v>1678</v>
      </c>
      <c r="D68" s="1" t="s">
        <v>3758</v>
      </c>
      <c r="E68" s="1" t="s">
        <v>415</v>
      </c>
      <c r="F68" s="1" t="str">
        <f>VLOOKUP(Table9[[#This Row],[نام کارشناس دفتر فنی]],Table1[],3,0)</f>
        <v>کارشناس بازرسی وبرنامه ریزی تعمیرات مکانیک(4)</v>
      </c>
      <c r="G68" s="1" t="s">
        <v>3879</v>
      </c>
      <c r="H68" s="1" t="str">
        <f>VLOOKUP(Table9[[#This Row],[نام شخص کارشناس نظارت]],Table1[],3,0)</f>
        <v>کارشناس ناظر مکانیک چادرملو (3)</v>
      </c>
      <c r="I68" s="1">
        <f>COUNTIF(Table2[کد سیستم],Table9[[#This Row],[کد سیستم]])</f>
        <v>1</v>
      </c>
    </row>
    <row r="69" spans="1:9" hidden="1" x14ac:dyDescent="0.25">
      <c r="A69" s="1">
        <v>68</v>
      </c>
      <c r="B69" s="1" t="s">
        <v>1680</v>
      </c>
      <c r="C69" s="1" t="s">
        <v>1680</v>
      </c>
      <c r="D69" s="1" t="s">
        <v>3758</v>
      </c>
      <c r="E69" s="1" t="s">
        <v>415</v>
      </c>
      <c r="F69" s="1" t="str">
        <f>VLOOKUP(Table9[[#This Row],[نام کارشناس دفتر فنی]],Table1[],3,0)</f>
        <v>کارشناس بازرسی وبرنامه ریزی تعمیرات مکانیک(4)</v>
      </c>
      <c r="G69" s="1" t="s">
        <v>3879</v>
      </c>
      <c r="H69" s="1" t="str">
        <f>VLOOKUP(Table9[[#This Row],[نام شخص کارشناس نظارت]],Table1[],3,0)</f>
        <v>کارشناس ناظر مکانیک چادرملو (3)</v>
      </c>
      <c r="I69" s="1">
        <f>COUNTIF(Table2[کد سیستم],Table9[[#This Row],[کد سیستم]])</f>
        <v>1</v>
      </c>
    </row>
    <row r="70" spans="1:9" hidden="1" x14ac:dyDescent="0.25">
      <c r="A70" s="1">
        <v>69</v>
      </c>
      <c r="B70" s="1" t="s">
        <v>1682</v>
      </c>
      <c r="C70" s="1" t="s">
        <v>1682</v>
      </c>
      <c r="D70" s="1" t="s">
        <v>3758</v>
      </c>
      <c r="E70" s="1" t="s">
        <v>415</v>
      </c>
      <c r="F70" s="1" t="str">
        <f>VLOOKUP(Table9[[#This Row],[نام کارشناس دفتر فنی]],Table1[],3,0)</f>
        <v>کارشناس بازرسی وبرنامه ریزی تعمیرات مکانیک(4)</v>
      </c>
      <c r="G70" s="1" t="s">
        <v>3879</v>
      </c>
      <c r="H70" s="1" t="str">
        <f>VLOOKUP(Table9[[#This Row],[نام شخص کارشناس نظارت]],Table1[],3,0)</f>
        <v>کارشناس ناظر مکانیک چادرملو (3)</v>
      </c>
      <c r="I70" s="1">
        <f>COUNTIF(Table2[کد سیستم],Table9[[#This Row],[کد سیستم]])</f>
        <v>1</v>
      </c>
    </row>
    <row r="71" spans="1:9" hidden="1" x14ac:dyDescent="0.25">
      <c r="A71" s="1">
        <v>70</v>
      </c>
      <c r="B71" s="1" t="s">
        <v>1684</v>
      </c>
      <c r="C71" s="1" t="s">
        <v>1684</v>
      </c>
      <c r="D71" s="1" t="s">
        <v>3758</v>
      </c>
      <c r="E71" s="1" t="s">
        <v>415</v>
      </c>
      <c r="F71" s="1" t="str">
        <f>VLOOKUP(Table9[[#This Row],[نام کارشناس دفتر فنی]],Table1[],3,0)</f>
        <v>کارشناس بازرسی وبرنامه ریزی تعمیرات مکانیک(4)</v>
      </c>
      <c r="G71" s="1" t="s">
        <v>3879</v>
      </c>
      <c r="H71" s="1" t="str">
        <f>VLOOKUP(Table9[[#This Row],[نام شخص کارشناس نظارت]],Table1[],3,0)</f>
        <v>کارشناس ناظر مکانیک چادرملو (3)</v>
      </c>
      <c r="I71" s="1">
        <f>COUNTIF(Table2[کد سیستم],Table9[[#This Row],[کد سیستم]])</f>
        <v>1</v>
      </c>
    </row>
    <row r="72" spans="1:9" hidden="1" x14ac:dyDescent="0.25">
      <c r="A72" s="1">
        <v>71</v>
      </c>
      <c r="B72" s="1" t="s">
        <v>1686</v>
      </c>
      <c r="C72" s="1" t="s">
        <v>1686</v>
      </c>
      <c r="D72" s="1" t="s">
        <v>3758</v>
      </c>
      <c r="E72" s="1" t="s">
        <v>415</v>
      </c>
      <c r="F72" s="1" t="str">
        <f>VLOOKUP(Table9[[#This Row],[نام کارشناس دفتر فنی]],Table1[],3,0)</f>
        <v>کارشناس بازرسی وبرنامه ریزی تعمیرات مکانیک(4)</v>
      </c>
      <c r="G72" s="1" t="s">
        <v>3879</v>
      </c>
      <c r="H72" s="1" t="str">
        <f>VLOOKUP(Table9[[#This Row],[نام شخص کارشناس نظارت]],Table1[],3,0)</f>
        <v>کارشناس ناظر مکانیک چادرملو (3)</v>
      </c>
      <c r="I72" s="1">
        <f>COUNTIF(Table2[کد سیستم],Table9[[#This Row],[کد سیستم]])</f>
        <v>1</v>
      </c>
    </row>
    <row r="73" spans="1:9" hidden="1" x14ac:dyDescent="0.25">
      <c r="A73" s="1">
        <v>72</v>
      </c>
      <c r="B73" s="1" t="s">
        <v>1688</v>
      </c>
      <c r="C73" s="1" t="s">
        <v>1688</v>
      </c>
      <c r="D73" s="1" t="s">
        <v>3758</v>
      </c>
      <c r="E73" s="1" t="s">
        <v>415</v>
      </c>
      <c r="F73" s="1" t="str">
        <f>VLOOKUP(Table9[[#This Row],[نام کارشناس دفتر فنی]],Table1[],3,0)</f>
        <v>کارشناس بازرسی وبرنامه ریزی تعمیرات مکانیک(4)</v>
      </c>
      <c r="G73" s="1" t="s">
        <v>3879</v>
      </c>
      <c r="H73" s="1" t="str">
        <f>VLOOKUP(Table9[[#This Row],[نام شخص کارشناس نظارت]],Table1[],3,0)</f>
        <v>کارشناس ناظر مکانیک چادرملو (3)</v>
      </c>
      <c r="I73" s="1">
        <f>COUNTIF(Table2[کد سیستم],Table9[[#This Row],[کد سیستم]])</f>
        <v>1</v>
      </c>
    </row>
    <row r="74" spans="1:9" hidden="1" x14ac:dyDescent="0.25">
      <c r="A74" s="1">
        <v>73</v>
      </c>
      <c r="B74" s="1" t="s">
        <v>1690</v>
      </c>
      <c r="C74" s="1" t="s">
        <v>1690</v>
      </c>
      <c r="D74" s="1" t="s">
        <v>3758</v>
      </c>
      <c r="E74" s="1" t="s">
        <v>415</v>
      </c>
      <c r="F74" s="1" t="str">
        <f>VLOOKUP(Table9[[#This Row],[نام کارشناس دفتر فنی]],Table1[],3,0)</f>
        <v>کارشناس بازرسی وبرنامه ریزی تعمیرات مکانیک(4)</v>
      </c>
      <c r="G74" s="1" t="s">
        <v>3879</v>
      </c>
      <c r="H74" s="1" t="str">
        <f>VLOOKUP(Table9[[#This Row],[نام شخص کارشناس نظارت]],Table1[],3,0)</f>
        <v>کارشناس ناظر مکانیک چادرملو (3)</v>
      </c>
      <c r="I74" s="1">
        <f>COUNTIF(Table2[کد سیستم],Table9[[#This Row],[کد سیستم]])</f>
        <v>1</v>
      </c>
    </row>
    <row r="75" spans="1:9" hidden="1" x14ac:dyDescent="0.25">
      <c r="A75" s="1">
        <v>74</v>
      </c>
      <c r="B75" s="1" t="s">
        <v>1692</v>
      </c>
      <c r="C75" s="1" t="s">
        <v>1692</v>
      </c>
      <c r="D75" s="1" t="s">
        <v>3758</v>
      </c>
      <c r="E75" s="1" t="s">
        <v>415</v>
      </c>
      <c r="F75" s="1" t="str">
        <f>VLOOKUP(Table9[[#This Row],[نام کارشناس دفتر فنی]],Table1[],3,0)</f>
        <v>کارشناس بازرسی وبرنامه ریزی تعمیرات مکانیک(4)</v>
      </c>
      <c r="G75" s="1" t="s">
        <v>3879</v>
      </c>
      <c r="H75" s="1" t="str">
        <f>VLOOKUP(Table9[[#This Row],[نام شخص کارشناس نظارت]],Table1[],3,0)</f>
        <v>کارشناس ناظر مکانیک چادرملو (3)</v>
      </c>
      <c r="I75" s="1">
        <f>COUNTIF(Table2[کد سیستم],Table9[[#This Row],[کد سیستم]])</f>
        <v>1</v>
      </c>
    </row>
    <row r="76" spans="1:9" hidden="1" x14ac:dyDescent="0.25">
      <c r="A76" s="1">
        <v>75</v>
      </c>
      <c r="B76" s="1" t="s">
        <v>1694</v>
      </c>
      <c r="C76" s="1" t="s">
        <v>1694</v>
      </c>
      <c r="D76" s="1" t="s">
        <v>3758</v>
      </c>
      <c r="E76" s="1" t="s">
        <v>415</v>
      </c>
      <c r="F76" s="1" t="str">
        <f>VLOOKUP(Table9[[#This Row],[نام کارشناس دفتر فنی]],Table1[],3,0)</f>
        <v>کارشناس بازرسی وبرنامه ریزی تعمیرات مکانیک(4)</v>
      </c>
      <c r="G76" s="1" t="s">
        <v>3879</v>
      </c>
      <c r="H76" s="1" t="str">
        <f>VLOOKUP(Table9[[#This Row],[نام شخص کارشناس نظارت]],Table1[],3,0)</f>
        <v>کارشناس ناظر مکانیک چادرملو (3)</v>
      </c>
      <c r="I76" s="1">
        <f>COUNTIF(Table2[کد سیستم],Table9[[#This Row],[کد سیستم]])</f>
        <v>1</v>
      </c>
    </row>
    <row r="77" spans="1:9" hidden="1" x14ac:dyDescent="0.25">
      <c r="A77" s="1">
        <v>76</v>
      </c>
      <c r="B77" s="1" t="s">
        <v>1696</v>
      </c>
      <c r="C77" s="1" t="s">
        <v>1696</v>
      </c>
      <c r="D77" s="1" t="s">
        <v>3758</v>
      </c>
      <c r="E77" s="1" t="s">
        <v>415</v>
      </c>
      <c r="F77" s="1" t="str">
        <f>VLOOKUP(Table9[[#This Row],[نام کارشناس دفتر فنی]],Table1[],3,0)</f>
        <v>کارشناس بازرسی وبرنامه ریزی تعمیرات مکانیک(4)</v>
      </c>
      <c r="G77" s="1" t="s">
        <v>3879</v>
      </c>
      <c r="H77" s="1" t="str">
        <f>VLOOKUP(Table9[[#This Row],[نام شخص کارشناس نظارت]],Table1[],3,0)</f>
        <v>کارشناس ناظر مکانیک چادرملو (3)</v>
      </c>
      <c r="I77" s="1">
        <f>COUNTIF(Table2[کد سیستم],Table9[[#This Row],[کد سیستم]])</f>
        <v>1</v>
      </c>
    </row>
    <row r="78" spans="1:9" hidden="1" x14ac:dyDescent="0.25">
      <c r="A78" s="1">
        <v>77</v>
      </c>
      <c r="B78" s="1" t="s">
        <v>1698</v>
      </c>
      <c r="C78" s="1" t="s">
        <v>1698</v>
      </c>
      <c r="D78" s="1" t="s">
        <v>3758</v>
      </c>
      <c r="E78" s="1" t="s">
        <v>415</v>
      </c>
      <c r="F78" s="1" t="str">
        <f>VLOOKUP(Table9[[#This Row],[نام کارشناس دفتر فنی]],Table1[],3,0)</f>
        <v>کارشناس بازرسی وبرنامه ریزی تعمیرات مکانیک(4)</v>
      </c>
      <c r="G78" s="1" t="s">
        <v>3879</v>
      </c>
      <c r="H78" s="1" t="str">
        <f>VLOOKUP(Table9[[#This Row],[نام شخص کارشناس نظارت]],Table1[],3,0)</f>
        <v>کارشناس ناظر مکانیک چادرملو (3)</v>
      </c>
      <c r="I78" s="1">
        <f>COUNTIF(Table2[کد سیستم],Table9[[#This Row],[کد سیستم]])</f>
        <v>1</v>
      </c>
    </row>
    <row r="79" spans="1:9" hidden="1" x14ac:dyDescent="0.25">
      <c r="A79" s="1">
        <v>78</v>
      </c>
      <c r="B79" s="1" t="s">
        <v>1700</v>
      </c>
      <c r="C79" s="1" t="s">
        <v>1700</v>
      </c>
      <c r="D79" s="1" t="s">
        <v>3758</v>
      </c>
      <c r="E79" s="1" t="s">
        <v>415</v>
      </c>
      <c r="F79" s="1" t="str">
        <f>VLOOKUP(Table9[[#This Row],[نام کارشناس دفتر فنی]],Table1[],3,0)</f>
        <v>کارشناس بازرسی وبرنامه ریزی تعمیرات مکانیک(4)</v>
      </c>
      <c r="G79" s="1" t="s">
        <v>3879</v>
      </c>
      <c r="H79" s="1" t="str">
        <f>VLOOKUP(Table9[[#This Row],[نام شخص کارشناس نظارت]],Table1[],3,0)</f>
        <v>کارشناس ناظر مکانیک چادرملو (3)</v>
      </c>
      <c r="I79" s="1">
        <f>COUNTIF(Table2[کد سیستم],Table9[[#This Row],[کد سیستم]])</f>
        <v>1</v>
      </c>
    </row>
    <row r="80" spans="1:9" hidden="1" x14ac:dyDescent="0.25">
      <c r="A80" s="1">
        <v>79</v>
      </c>
      <c r="B80" s="1" t="s">
        <v>1702</v>
      </c>
      <c r="C80" s="1" t="s">
        <v>1702</v>
      </c>
      <c r="D80" s="1" t="s">
        <v>3758</v>
      </c>
      <c r="E80" s="1" t="s">
        <v>415</v>
      </c>
      <c r="F80" s="1" t="str">
        <f>VLOOKUP(Table9[[#This Row],[نام کارشناس دفتر فنی]],Table1[],3,0)</f>
        <v>کارشناس بازرسی وبرنامه ریزی تعمیرات مکانیک(4)</v>
      </c>
      <c r="G80" s="1" t="s">
        <v>3879</v>
      </c>
      <c r="H80" s="1" t="str">
        <f>VLOOKUP(Table9[[#This Row],[نام شخص کارشناس نظارت]],Table1[],3,0)</f>
        <v>کارشناس ناظر مکانیک چادرملو (3)</v>
      </c>
      <c r="I80" s="1">
        <f>COUNTIF(Table2[کد سیستم],Table9[[#This Row],[کد سیستم]])</f>
        <v>1</v>
      </c>
    </row>
    <row r="81" spans="1:9" hidden="1" x14ac:dyDescent="0.25">
      <c r="A81" s="1">
        <v>80</v>
      </c>
      <c r="B81" s="1" t="s">
        <v>1704</v>
      </c>
      <c r="C81" s="1" t="s">
        <v>1704</v>
      </c>
      <c r="D81" s="1" t="s">
        <v>3758</v>
      </c>
      <c r="E81" s="1" t="s">
        <v>415</v>
      </c>
      <c r="F81" s="1" t="str">
        <f>VLOOKUP(Table9[[#This Row],[نام کارشناس دفتر فنی]],Table1[],3,0)</f>
        <v>کارشناس بازرسی وبرنامه ریزی تعمیرات مکانیک(4)</v>
      </c>
      <c r="G81" s="1" t="s">
        <v>3879</v>
      </c>
      <c r="H81" s="1" t="str">
        <f>VLOOKUP(Table9[[#This Row],[نام شخص کارشناس نظارت]],Table1[],3,0)</f>
        <v>کارشناس ناظر مکانیک چادرملو (3)</v>
      </c>
      <c r="I81" s="1">
        <f>COUNTIF(Table2[کد سیستم],Table9[[#This Row],[کد سیستم]])</f>
        <v>1</v>
      </c>
    </row>
    <row r="82" spans="1:9" hidden="1" x14ac:dyDescent="0.25">
      <c r="A82" s="1">
        <v>81</v>
      </c>
      <c r="B82" s="1" t="s">
        <v>1706</v>
      </c>
      <c r="C82" s="1" t="s">
        <v>1706</v>
      </c>
      <c r="D82" s="1" t="s">
        <v>3758</v>
      </c>
      <c r="E82" s="1" t="s">
        <v>415</v>
      </c>
      <c r="F82" s="1" t="str">
        <f>VLOOKUP(Table9[[#This Row],[نام کارشناس دفتر فنی]],Table1[],3,0)</f>
        <v>کارشناس بازرسی وبرنامه ریزی تعمیرات مکانیک(4)</v>
      </c>
      <c r="G82" s="1" t="s">
        <v>3879</v>
      </c>
      <c r="H82" s="1" t="str">
        <f>VLOOKUP(Table9[[#This Row],[نام شخص کارشناس نظارت]],Table1[],3,0)</f>
        <v>کارشناس ناظر مکانیک چادرملو (3)</v>
      </c>
      <c r="I82" s="1">
        <f>COUNTIF(Table2[کد سیستم],Table9[[#This Row],[کد سیستم]])</f>
        <v>1</v>
      </c>
    </row>
    <row r="83" spans="1:9" hidden="1" x14ac:dyDescent="0.25">
      <c r="A83" s="1">
        <v>82</v>
      </c>
      <c r="B83" s="1" t="s">
        <v>1708</v>
      </c>
      <c r="C83" s="1" t="s">
        <v>1708</v>
      </c>
      <c r="D83" s="1" t="s">
        <v>3758</v>
      </c>
      <c r="E83" s="1" t="s">
        <v>415</v>
      </c>
      <c r="F83" s="1" t="str">
        <f>VLOOKUP(Table9[[#This Row],[نام کارشناس دفتر فنی]],Table1[],3,0)</f>
        <v>کارشناس بازرسی وبرنامه ریزی تعمیرات مکانیک(4)</v>
      </c>
      <c r="G83" s="1" t="s">
        <v>3879</v>
      </c>
      <c r="H83" s="1" t="str">
        <f>VLOOKUP(Table9[[#This Row],[نام شخص کارشناس نظارت]],Table1[],3,0)</f>
        <v>کارشناس ناظر مکانیک چادرملو (3)</v>
      </c>
      <c r="I83" s="1">
        <f>COUNTIF(Table2[کد سیستم],Table9[[#This Row],[کد سیستم]])</f>
        <v>1</v>
      </c>
    </row>
    <row r="84" spans="1:9" hidden="1" x14ac:dyDescent="0.25">
      <c r="A84" s="1">
        <v>83</v>
      </c>
      <c r="B84" s="1" t="s">
        <v>1710</v>
      </c>
      <c r="C84" s="1" t="s">
        <v>1710</v>
      </c>
      <c r="D84" s="1" t="s">
        <v>3758</v>
      </c>
      <c r="E84" s="1" t="s">
        <v>415</v>
      </c>
      <c r="F84" s="1" t="str">
        <f>VLOOKUP(Table9[[#This Row],[نام کارشناس دفتر فنی]],Table1[],3,0)</f>
        <v>کارشناس بازرسی وبرنامه ریزی تعمیرات مکانیک(4)</v>
      </c>
      <c r="G84" s="1" t="s">
        <v>3879</v>
      </c>
      <c r="H84" s="1" t="str">
        <f>VLOOKUP(Table9[[#This Row],[نام شخص کارشناس نظارت]],Table1[],3,0)</f>
        <v>کارشناس ناظر مکانیک چادرملو (3)</v>
      </c>
      <c r="I84" s="1">
        <f>COUNTIF(Table2[کد سیستم],Table9[[#This Row],[کد سیستم]])</f>
        <v>1</v>
      </c>
    </row>
    <row r="85" spans="1:9" hidden="1" x14ac:dyDescent="0.25">
      <c r="A85" s="1">
        <v>84</v>
      </c>
      <c r="B85" s="1" t="s">
        <v>1712</v>
      </c>
      <c r="C85" s="1" t="s">
        <v>1712</v>
      </c>
      <c r="D85" s="1" t="s">
        <v>3758</v>
      </c>
      <c r="E85" s="1" t="s">
        <v>415</v>
      </c>
      <c r="F85" s="1" t="str">
        <f>VLOOKUP(Table9[[#This Row],[نام کارشناس دفتر فنی]],Table1[],3,0)</f>
        <v>کارشناس بازرسی وبرنامه ریزی تعمیرات مکانیک(4)</v>
      </c>
      <c r="G85" s="1" t="s">
        <v>3879</v>
      </c>
      <c r="H85" s="1" t="str">
        <f>VLOOKUP(Table9[[#This Row],[نام شخص کارشناس نظارت]],Table1[],3,0)</f>
        <v>کارشناس ناظر مکانیک چادرملو (3)</v>
      </c>
      <c r="I85" s="1">
        <f>COUNTIF(Table2[کد سیستم],Table9[[#This Row],[کد سیستم]])</f>
        <v>1</v>
      </c>
    </row>
    <row r="86" spans="1:9" hidden="1" x14ac:dyDescent="0.25">
      <c r="A86" s="1">
        <v>85</v>
      </c>
      <c r="B86" s="1" t="s">
        <v>1714</v>
      </c>
      <c r="C86" s="1" t="s">
        <v>1714</v>
      </c>
      <c r="D86" s="1" t="s">
        <v>3758</v>
      </c>
      <c r="E86" s="1" t="s">
        <v>415</v>
      </c>
      <c r="F86" s="1" t="str">
        <f>VLOOKUP(Table9[[#This Row],[نام کارشناس دفتر فنی]],Table1[],3,0)</f>
        <v>کارشناس بازرسی وبرنامه ریزی تعمیرات مکانیک(4)</v>
      </c>
      <c r="G86" s="1" t="s">
        <v>3879</v>
      </c>
      <c r="H86" s="1" t="str">
        <f>VLOOKUP(Table9[[#This Row],[نام شخص کارشناس نظارت]],Table1[],3,0)</f>
        <v>کارشناس ناظر مکانیک چادرملو (3)</v>
      </c>
      <c r="I86" s="1">
        <f>COUNTIF(Table2[کد سیستم],Table9[[#This Row],[کد سیستم]])</f>
        <v>1</v>
      </c>
    </row>
    <row r="87" spans="1:9" hidden="1" x14ac:dyDescent="0.25">
      <c r="A87" s="1">
        <v>86</v>
      </c>
      <c r="B87" s="1" t="s">
        <v>1716</v>
      </c>
      <c r="C87" s="1" t="s">
        <v>1716</v>
      </c>
      <c r="D87" s="1" t="s">
        <v>3758</v>
      </c>
      <c r="E87" s="1" t="s">
        <v>415</v>
      </c>
      <c r="F87" s="1" t="str">
        <f>VLOOKUP(Table9[[#This Row],[نام کارشناس دفتر فنی]],Table1[],3,0)</f>
        <v>کارشناس بازرسی وبرنامه ریزی تعمیرات مکانیک(4)</v>
      </c>
      <c r="G87" s="1" t="s">
        <v>3879</v>
      </c>
      <c r="H87" s="1" t="str">
        <f>VLOOKUP(Table9[[#This Row],[نام شخص کارشناس نظارت]],Table1[],3,0)</f>
        <v>کارشناس ناظر مکانیک چادرملو (3)</v>
      </c>
      <c r="I87" s="1">
        <f>COUNTIF(Table2[کد سیستم],Table9[[#This Row],[کد سیستم]])</f>
        <v>1</v>
      </c>
    </row>
    <row r="88" spans="1:9" hidden="1" x14ac:dyDescent="0.25">
      <c r="A88" s="1">
        <v>87</v>
      </c>
      <c r="B88" s="1" t="s">
        <v>1718</v>
      </c>
      <c r="C88" s="1" t="s">
        <v>1718</v>
      </c>
      <c r="D88" s="1" t="s">
        <v>3758</v>
      </c>
      <c r="E88" s="1" t="s">
        <v>415</v>
      </c>
      <c r="F88" s="1" t="str">
        <f>VLOOKUP(Table9[[#This Row],[نام کارشناس دفتر فنی]],Table1[],3,0)</f>
        <v>کارشناس بازرسی وبرنامه ریزی تعمیرات مکانیک(4)</v>
      </c>
      <c r="G88" s="1" t="s">
        <v>3879</v>
      </c>
      <c r="H88" s="1" t="str">
        <f>VLOOKUP(Table9[[#This Row],[نام شخص کارشناس نظارت]],Table1[],3,0)</f>
        <v>کارشناس ناظر مکانیک چادرملو (3)</v>
      </c>
      <c r="I88" s="1">
        <f>COUNTIF(Table2[کد سیستم],Table9[[#This Row],[کد سیستم]])</f>
        <v>1</v>
      </c>
    </row>
    <row r="89" spans="1:9" hidden="1" x14ac:dyDescent="0.25">
      <c r="A89" s="1">
        <v>88</v>
      </c>
      <c r="B89" s="1" t="s">
        <v>1720</v>
      </c>
      <c r="C89" s="1" t="s">
        <v>1720</v>
      </c>
      <c r="D89" s="1" t="s">
        <v>3758</v>
      </c>
      <c r="E89" s="1" t="s">
        <v>415</v>
      </c>
      <c r="F89" s="1" t="str">
        <f>VLOOKUP(Table9[[#This Row],[نام کارشناس دفتر فنی]],Table1[],3,0)</f>
        <v>کارشناس بازرسی وبرنامه ریزی تعمیرات مکانیک(4)</v>
      </c>
      <c r="G89" s="1" t="s">
        <v>3879</v>
      </c>
      <c r="H89" s="1" t="str">
        <f>VLOOKUP(Table9[[#This Row],[نام شخص کارشناس نظارت]],Table1[],3,0)</f>
        <v>کارشناس ناظر مکانیک چادرملو (3)</v>
      </c>
      <c r="I89" s="1">
        <f>COUNTIF(Table2[کد سیستم],Table9[[#This Row],[کد سیستم]])</f>
        <v>1</v>
      </c>
    </row>
    <row r="90" spans="1:9" hidden="1" x14ac:dyDescent="0.25">
      <c r="A90" s="1">
        <v>89</v>
      </c>
      <c r="B90" s="1" t="s">
        <v>1722</v>
      </c>
      <c r="C90" s="1" t="s">
        <v>1722</v>
      </c>
      <c r="D90" s="1" t="s">
        <v>3758</v>
      </c>
      <c r="E90" s="1" t="s">
        <v>415</v>
      </c>
      <c r="F90" s="1" t="str">
        <f>VLOOKUP(Table9[[#This Row],[نام کارشناس دفتر فنی]],Table1[],3,0)</f>
        <v>کارشناس بازرسی وبرنامه ریزی تعمیرات مکانیک(4)</v>
      </c>
      <c r="G90" s="1" t="s">
        <v>3879</v>
      </c>
      <c r="H90" s="1" t="str">
        <f>VLOOKUP(Table9[[#This Row],[نام شخص کارشناس نظارت]],Table1[],3,0)</f>
        <v>کارشناس ناظر مکانیک چادرملو (3)</v>
      </c>
      <c r="I90" s="1">
        <f>COUNTIF(Table2[کد سیستم],Table9[[#This Row],[کد سیستم]])</f>
        <v>1</v>
      </c>
    </row>
    <row r="91" spans="1:9" hidden="1" x14ac:dyDescent="0.25">
      <c r="A91" s="1">
        <v>90</v>
      </c>
      <c r="B91" s="1" t="s">
        <v>1724</v>
      </c>
      <c r="C91" s="1" t="s">
        <v>1724</v>
      </c>
      <c r="D91" s="1" t="s">
        <v>3758</v>
      </c>
      <c r="E91" s="1" t="s">
        <v>415</v>
      </c>
      <c r="F91" s="1" t="str">
        <f>VLOOKUP(Table9[[#This Row],[نام کارشناس دفتر فنی]],Table1[],3,0)</f>
        <v>کارشناس بازرسی وبرنامه ریزی تعمیرات مکانیک(4)</v>
      </c>
      <c r="G91" s="1" t="s">
        <v>3879</v>
      </c>
      <c r="H91" s="1" t="str">
        <f>VLOOKUP(Table9[[#This Row],[نام شخص کارشناس نظارت]],Table1[],3,0)</f>
        <v>کارشناس ناظر مکانیک چادرملو (3)</v>
      </c>
      <c r="I91" s="1">
        <f>COUNTIF(Table2[کد سیستم],Table9[[#This Row],[کد سیستم]])</f>
        <v>1</v>
      </c>
    </row>
    <row r="92" spans="1:9" hidden="1" x14ac:dyDescent="0.25">
      <c r="A92" s="1">
        <v>91</v>
      </c>
      <c r="B92" s="1" t="s">
        <v>1726</v>
      </c>
      <c r="C92" s="1" t="s">
        <v>1726</v>
      </c>
      <c r="D92" s="1" t="s">
        <v>3758</v>
      </c>
      <c r="E92" s="1" t="s">
        <v>415</v>
      </c>
      <c r="F92" s="1" t="str">
        <f>VLOOKUP(Table9[[#This Row],[نام کارشناس دفتر فنی]],Table1[],3,0)</f>
        <v>کارشناس بازرسی وبرنامه ریزی تعمیرات مکانیک(4)</v>
      </c>
      <c r="G92" s="1" t="s">
        <v>3879</v>
      </c>
      <c r="H92" s="1" t="str">
        <f>VLOOKUP(Table9[[#This Row],[نام شخص کارشناس نظارت]],Table1[],3,0)</f>
        <v>کارشناس ناظر مکانیک چادرملو (3)</v>
      </c>
      <c r="I92" s="1">
        <f>COUNTIF(Table2[کد سیستم],Table9[[#This Row],[کد سیستم]])</f>
        <v>1</v>
      </c>
    </row>
    <row r="93" spans="1:9" hidden="1" x14ac:dyDescent="0.25">
      <c r="A93" s="1">
        <v>92</v>
      </c>
      <c r="B93" s="1" t="s">
        <v>1728</v>
      </c>
      <c r="C93" s="1" t="s">
        <v>1728</v>
      </c>
      <c r="D93" s="1" t="s">
        <v>3758</v>
      </c>
      <c r="E93" s="1" t="s">
        <v>415</v>
      </c>
      <c r="F93" s="1" t="str">
        <f>VLOOKUP(Table9[[#This Row],[نام کارشناس دفتر فنی]],Table1[],3,0)</f>
        <v>کارشناس بازرسی وبرنامه ریزی تعمیرات مکانیک(4)</v>
      </c>
      <c r="G93" s="1" t="s">
        <v>3879</v>
      </c>
      <c r="H93" s="1" t="str">
        <f>VLOOKUP(Table9[[#This Row],[نام شخص کارشناس نظارت]],Table1[],3,0)</f>
        <v>کارشناس ناظر مکانیک چادرملو (3)</v>
      </c>
      <c r="I93" s="1">
        <f>COUNTIF(Table2[کد سیستم],Table9[[#This Row],[کد سیستم]])</f>
        <v>1</v>
      </c>
    </row>
    <row r="94" spans="1:9" hidden="1" x14ac:dyDescent="0.25">
      <c r="A94" s="1">
        <v>93</v>
      </c>
      <c r="B94" s="1" t="s">
        <v>1730</v>
      </c>
      <c r="C94" s="1" t="s">
        <v>1730</v>
      </c>
      <c r="D94" s="1" t="s">
        <v>3758</v>
      </c>
      <c r="E94" s="1" t="s">
        <v>415</v>
      </c>
      <c r="F94" s="1" t="str">
        <f>VLOOKUP(Table9[[#This Row],[نام کارشناس دفتر فنی]],Table1[],3,0)</f>
        <v>کارشناس بازرسی وبرنامه ریزی تعمیرات مکانیک(4)</v>
      </c>
      <c r="G94" s="1" t="s">
        <v>3879</v>
      </c>
      <c r="H94" s="1" t="str">
        <f>VLOOKUP(Table9[[#This Row],[نام شخص کارشناس نظارت]],Table1[],3,0)</f>
        <v>کارشناس ناظر مکانیک چادرملو (3)</v>
      </c>
      <c r="I94" s="1">
        <f>COUNTIF(Table2[کد سیستم],Table9[[#This Row],[کد سیستم]])</f>
        <v>1</v>
      </c>
    </row>
    <row r="95" spans="1:9" hidden="1" x14ac:dyDescent="0.25">
      <c r="A95" s="1">
        <v>94</v>
      </c>
      <c r="B95" s="1" t="s">
        <v>1732</v>
      </c>
      <c r="C95" s="1" t="s">
        <v>1732</v>
      </c>
      <c r="D95" s="1" t="s">
        <v>3758</v>
      </c>
      <c r="E95" s="1" t="s">
        <v>415</v>
      </c>
      <c r="F95" s="1" t="str">
        <f>VLOOKUP(Table9[[#This Row],[نام کارشناس دفتر فنی]],Table1[],3,0)</f>
        <v>کارشناس بازرسی وبرنامه ریزی تعمیرات مکانیک(4)</v>
      </c>
      <c r="G95" s="1" t="s">
        <v>3879</v>
      </c>
      <c r="H95" s="1" t="str">
        <f>VLOOKUP(Table9[[#This Row],[نام شخص کارشناس نظارت]],Table1[],3,0)</f>
        <v>کارشناس ناظر مکانیک چادرملو (3)</v>
      </c>
      <c r="I95" s="1">
        <f>COUNTIF(Table2[کد سیستم],Table9[[#This Row],[کد سیستم]])</f>
        <v>1</v>
      </c>
    </row>
    <row r="96" spans="1:9" hidden="1" x14ac:dyDescent="0.25">
      <c r="A96" s="1">
        <v>95</v>
      </c>
      <c r="B96" s="1" t="s">
        <v>1734</v>
      </c>
      <c r="C96" s="1" t="s">
        <v>1734</v>
      </c>
      <c r="D96" s="1" t="s">
        <v>3758</v>
      </c>
      <c r="E96" s="1" t="s">
        <v>415</v>
      </c>
      <c r="F96" s="1" t="str">
        <f>VLOOKUP(Table9[[#This Row],[نام کارشناس دفتر فنی]],Table1[],3,0)</f>
        <v>کارشناس بازرسی وبرنامه ریزی تعمیرات مکانیک(4)</v>
      </c>
      <c r="G96" s="1" t="s">
        <v>3879</v>
      </c>
      <c r="H96" s="1" t="str">
        <f>VLOOKUP(Table9[[#This Row],[نام شخص کارشناس نظارت]],Table1[],3,0)</f>
        <v>کارشناس ناظر مکانیک چادرملو (3)</v>
      </c>
      <c r="I96" s="1">
        <f>COUNTIF(Table2[کد سیستم],Table9[[#This Row],[کد سیستم]])</f>
        <v>1</v>
      </c>
    </row>
    <row r="97" spans="1:9" hidden="1" x14ac:dyDescent="0.25">
      <c r="A97" s="1">
        <v>96</v>
      </c>
      <c r="B97" s="1" t="s">
        <v>1736</v>
      </c>
      <c r="C97" s="1" t="s">
        <v>1736</v>
      </c>
      <c r="D97" s="1" t="s">
        <v>3758</v>
      </c>
      <c r="E97" s="1" t="s">
        <v>415</v>
      </c>
      <c r="F97" s="1" t="str">
        <f>VLOOKUP(Table9[[#This Row],[نام کارشناس دفتر فنی]],Table1[],3,0)</f>
        <v>کارشناس بازرسی وبرنامه ریزی تعمیرات مکانیک(4)</v>
      </c>
      <c r="G97" s="1" t="s">
        <v>3879</v>
      </c>
      <c r="H97" s="1" t="str">
        <f>VLOOKUP(Table9[[#This Row],[نام شخص کارشناس نظارت]],Table1[],3,0)</f>
        <v>کارشناس ناظر مکانیک چادرملو (3)</v>
      </c>
      <c r="I97" s="1">
        <f>COUNTIF(Table2[کد سیستم],Table9[[#This Row],[کد سیستم]])</f>
        <v>1</v>
      </c>
    </row>
    <row r="98" spans="1:9" hidden="1" x14ac:dyDescent="0.25">
      <c r="A98" s="1">
        <v>97</v>
      </c>
      <c r="B98" s="1" t="s">
        <v>1738</v>
      </c>
      <c r="C98" s="1" t="s">
        <v>1738</v>
      </c>
      <c r="D98" s="1" t="s">
        <v>3758</v>
      </c>
      <c r="E98" s="1" t="s">
        <v>415</v>
      </c>
      <c r="F98" s="1" t="str">
        <f>VLOOKUP(Table9[[#This Row],[نام کارشناس دفتر فنی]],Table1[],3,0)</f>
        <v>کارشناس بازرسی وبرنامه ریزی تعمیرات مکانیک(4)</v>
      </c>
      <c r="G98" s="1" t="s">
        <v>3879</v>
      </c>
      <c r="H98" s="1" t="str">
        <f>VLOOKUP(Table9[[#This Row],[نام شخص کارشناس نظارت]],Table1[],3,0)</f>
        <v>کارشناس ناظر مکانیک چادرملو (3)</v>
      </c>
      <c r="I98" s="1">
        <f>COUNTIF(Table2[کد سیستم],Table9[[#This Row],[کد سیستم]])</f>
        <v>1</v>
      </c>
    </row>
    <row r="99" spans="1:9" hidden="1" x14ac:dyDescent="0.25">
      <c r="A99" s="1">
        <v>98</v>
      </c>
      <c r="B99" s="1" t="s">
        <v>1740</v>
      </c>
      <c r="C99" s="1" t="s">
        <v>1740</v>
      </c>
      <c r="D99" s="1" t="s">
        <v>3758</v>
      </c>
      <c r="E99" s="1" t="s">
        <v>415</v>
      </c>
      <c r="F99" s="1" t="str">
        <f>VLOOKUP(Table9[[#This Row],[نام کارشناس دفتر فنی]],Table1[],3,0)</f>
        <v>کارشناس بازرسی وبرنامه ریزی تعمیرات مکانیک(4)</v>
      </c>
      <c r="G99" s="1" t="s">
        <v>3879</v>
      </c>
      <c r="H99" s="1" t="str">
        <f>VLOOKUP(Table9[[#This Row],[نام شخص کارشناس نظارت]],Table1[],3,0)</f>
        <v>کارشناس ناظر مکانیک چادرملو (3)</v>
      </c>
      <c r="I99" s="1">
        <f>COUNTIF(Table2[کد سیستم],Table9[[#This Row],[کد سیستم]])</f>
        <v>1</v>
      </c>
    </row>
    <row r="100" spans="1:9" hidden="1" x14ac:dyDescent="0.25">
      <c r="A100" s="1">
        <v>99</v>
      </c>
      <c r="B100" s="1" t="s">
        <v>1742</v>
      </c>
      <c r="C100" s="1" t="s">
        <v>1742</v>
      </c>
      <c r="D100" s="1" t="s">
        <v>3758</v>
      </c>
      <c r="E100" s="1" t="s">
        <v>415</v>
      </c>
      <c r="F100" s="1" t="str">
        <f>VLOOKUP(Table9[[#This Row],[نام کارشناس دفتر فنی]],Table1[],3,0)</f>
        <v>کارشناس بازرسی وبرنامه ریزی تعمیرات مکانیک(4)</v>
      </c>
      <c r="G100" s="1" t="s">
        <v>3879</v>
      </c>
      <c r="H100" s="1" t="str">
        <f>VLOOKUP(Table9[[#This Row],[نام شخص کارشناس نظارت]],Table1[],3,0)</f>
        <v>کارشناس ناظر مکانیک چادرملو (3)</v>
      </c>
      <c r="I100" s="1">
        <f>COUNTIF(Table2[کد سیستم],Table9[[#This Row],[کد سیستم]])</f>
        <v>1</v>
      </c>
    </row>
    <row r="101" spans="1:9" hidden="1" x14ac:dyDescent="0.25">
      <c r="A101" s="1">
        <v>100</v>
      </c>
      <c r="B101" s="1" t="s">
        <v>1744</v>
      </c>
      <c r="C101" s="1" t="s">
        <v>1744</v>
      </c>
      <c r="D101" s="1" t="s">
        <v>3758</v>
      </c>
      <c r="E101" s="1" t="s">
        <v>415</v>
      </c>
      <c r="F101" s="1" t="str">
        <f>VLOOKUP(Table9[[#This Row],[نام کارشناس دفتر فنی]],Table1[],3,0)</f>
        <v>کارشناس بازرسی وبرنامه ریزی تعمیرات مکانیک(4)</v>
      </c>
      <c r="G101" s="1" t="s">
        <v>3879</v>
      </c>
      <c r="H101" s="1" t="str">
        <f>VLOOKUP(Table9[[#This Row],[نام شخص کارشناس نظارت]],Table1[],3,0)</f>
        <v>کارشناس ناظر مکانیک چادرملو (3)</v>
      </c>
      <c r="I101" s="1">
        <f>COUNTIF(Table2[کد سیستم],Table9[[#This Row],[کد سیستم]])</f>
        <v>1</v>
      </c>
    </row>
    <row r="102" spans="1:9" hidden="1" x14ac:dyDescent="0.25">
      <c r="A102" s="1">
        <v>101</v>
      </c>
      <c r="B102" s="1" t="s">
        <v>1746</v>
      </c>
      <c r="C102" s="1" t="s">
        <v>1746</v>
      </c>
      <c r="D102" s="1" t="s">
        <v>3758</v>
      </c>
      <c r="E102" s="1" t="s">
        <v>415</v>
      </c>
      <c r="F102" s="1" t="str">
        <f>VLOOKUP(Table9[[#This Row],[نام کارشناس دفتر فنی]],Table1[],3,0)</f>
        <v>کارشناس بازرسی وبرنامه ریزی تعمیرات مکانیک(4)</v>
      </c>
      <c r="G102" s="1" t="s">
        <v>3879</v>
      </c>
      <c r="H102" s="1" t="str">
        <f>VLOOKUP(Table9[[#This Row],[نام شخص کارشناس نظارت]],Table1[],3,0)</f>
        <v>کارشناس ناظر مکانیک چادرملو (3)</v>
      </c>
      <c r="I102" s="1">
        <f>COUNTIF(Table2[کد سیستم],Table9[[#This Row],[کد سیستم]])</f>
        <v>1</v>
      </c>
    </row>
    <row r="103" spans="1:9" hidden="1" x14ac:dyDescent="0.25">
      <c r="A103" s="1">
        <v>102</v>
      </c>
      <c r="B103" s="1" t="s">
        <v>1748</v>
      </c>
      <c r="C103" s="1" t="s">
        <v>1748</v>
      </c>
      <c r="D103" s="1" t="s">
        <v>3758</v>
      </c>
      <c r="E103" s="1" t="s">
        <v>415</v>
      </c>
      <c r="F103" s="1" t="str">
        <f>VLOOKUP(Table9[[#This Row],[نام کارشناس دفتر فنی]],Table1[],3,0)</f>
        <v>کارشناس بازرسی وبرنامه ریزی تعمیرات مکانیک(4)</v>
      </c>
      <c r="G103" s="1" t="s">
        <v>3879</v>
      </c>
      <c r="H103" s="1" t="str">
        <f>VLOOKUP(Table9[[#This Row],[نام شخص کارشناس نظارت]],Table1[],3,0)</f>
        <v>کارشناس ناظر مکانیک چادرملو (3)</v>
      </c>
      <c r="I103" s="1">
        <f>COUNTIF(Table2[کد سیستم],Table9[[#This Row],[کد سیستم]])</f>
        <v>1</v>
      </c>
    </row>
    <row r="104" spans="1:9" hidden="1" x14ac:dyDescent="0.25">
      <c r="A104" s="1">
        <v>103</v>
      </c>
      <c r="B104" s="1" t="s">
        <v>1750</v>
      </c>
      <c r="C104" s="1" t="s">
        <v>1750</v>
      </c>
      <c r="D104" s="1" t="s">
        <v>3758</v>
      </c>
      <c r="E104" s="1" t="s">
        <v>415</v>
      </c>
      <c r="F104" s="1" t="str">
        <f>VLOOKUP(Table9[[#This Row],[نام کارشناس دفتر فنی]],Table1[],3,0)</f>
        <v>کارشناس بازرسی وبرنامه ریزی تعمیرات مکانیک(4)</v>
      </c>
      <c r="G104" s="1" t="s">
        <v>3879</v>
      </c>
      <c r="H104" s="1" t="str">
        <f>VLOOKUP(Table9[[#This Row],[نام شخص کارشناس نظارت]],Table1[],3,0)</f>
        <v>کارشناس ناظر مکانیک چادرملو (3)</v>
      </c>
      <c r="I104" s="1">
        <f>COUNTIF(Table2[کد سیستم],Table9[[#This Row],[کد سیستم]])</f>
        <v>1</v>
      </c>
    </row>
    <row r="105" spans="1:9" hidden="1" x14ac:dyDescent="0.25">
      <c r="A105" s="1">
        <v>104</v>
      </c>
      <c r="B105" s="1" t="s">
        <v>1752</v>
      </c>
      <c r="C105" s="1" t="s">
        <v>1752</v>
      </c>
      <c r="D105" s="1" t="s">
        <v>3758</v>
      </c>
      <c r="E105" s="1" t="s">
        <v>415</v>
      </c>
      <c r="F105" s="1" t="str">
        <f>VLOOKUP(Table9[[#This Row],[نام کارشناس دفتر فنی]],Table1[],3,0)</f>
        <v>کارشناس بازرسی وبرنامه ریزی تعمیرات مکانیک(4)</v>
      </c>
      <c r="G105" s="1" t="s">
        <v>3879</v>
      </c>
      <c r="H105" s="1" t="str">
        <f>VLOOKUP(Table9[[#This Row],[نام شخص کارشناس نظارت]],Table1[],3,0)</f>
        <v>کارشناس ناظر مکانیک چادرملو (3)</v>
      </c>
      <c r="I105" s="1">
        <f>COUNTIF(Table2[کد سیستم],Table9[[#This Row],[کد سیستم]])</f>
        <v>1</v>
      </c>
    </row>
    <row r="106" spans="1:9" hidden="1" x14ac:dyDescent="0.25">
      <c r="A106" s="1">
        <v>105</v>
      </c>
      <c r="B106" s="1" t="s">
        <v>1754</v>
      </c>
      <c r="C106" s="1" t="s">
        <v>1754</v>
      </c>
      <c r="D106" s="1" t="s">
        <v>3758</v>
      </c>
      <c r="E106" s="1" t="s">
        <v>415</v>
      </c>
      <c r="F106" s="1" t="str">
        <f>VLOOKUP(Table9[[#This Row],[نام کارشناس دفتر فنی]],Table1[],3,0)</f>
        <v>کارشناس بازرسی وبرنامه ریزی تعمیرات مکانیک(4)</v>
      </c>
      <c r="G106" s="1" t="s">
        <v>3879</v>
      </c>
      <c r="H106" s="1" t="str">
        <f>VLOOKUP(Table9[[#This Row],[نام شخص کارشناس نظارت]],Table1[],3,0)</f>
        <v>کارشناس ناظر مکانیک چادرملو (3)</v>
      </c>
      <c r="I106" s="1">
        <f>COUNTIF(Table2[کد سیستم],Table9[[#This Row],[کد سیستم]])</f>
        <v>1</v>
      </c>
    </row>
    <row r="107" spans="1:9" hidden="1" x14ac:dyDescent="0.25">
      <c r="A107" s="1">
        <v>106</v>
      </c>
      <c r="B107" s="1" t="s">
        <v>1756</v>
      </c>
      <c r="C107" s="1" t="s">
        <v>1756</v>
      </c>
      <c r="D107" s="1" t="s">
        <v>3758</v>
      </c>
      <c r="E107" s="1" t="s">
        <v>415</v>
      </c>
      <c r="F107" s="1" t="str">
        <f>VLOOKUP(Table9[[#This Row],[نام کارشناس دفتر فنی]],Table1[],3,0)</f>
        <v>کارشناس بازرسی وبرنامه ریزی تعمیرات مکانیک(4)</v>
      </c>
      <c r="G107" s="1" t="s">
        <v>3879</v>
      </c>
      <c r="H107" s="1" t="str">
        <f>VLOOKUP(Table9[[#This Row],[نام شخص کارشناس نظارت]],Table1[],3,0)</f>
        <v>کارشناس ناظر مکانیک چادرملو (3)</v>
      </c>
      <c r="I107" s="1">
        <f>COUNTIF(Table2[کد سیستم],Table9[[#This Row],[کد سیستم]])</f>
        <v>1</v>
      </c>
    </row>
    <row r="108" spans="1:9" hidden="1" x14ac:dyDescent="0.25">
      <c r="A108" s="1">
        <v>107</v>
      </c>
      <c r="B108" s="1" t="s">
        <v>1758</v>
      </c>
      <c r="C108" s="1" t="s">
        <v>1758</v>
      </c>
      <c r="D108" s="1" t="s">
        <v>3758</v>
      </c>
      <c r="E108" s="1" t="s">
        <v>415</v>
      </c>
      <c r="F108" s="1" t="str">
        <f>VLOOKUP(Table9[[#This Row],[نام کارشناس دفتر فنی]],Table1[],3,0)</f>
        <v>کارشناس بازرسی وبرنامه ریزی تعمیرات مکانیک(4)</v>
      </c>
      <c r="G108" s="1" t="s">
        <v>3879</v>
      </c>
      <c r="H108" s="1" t="str">
        <f>VLOOKUP(Table9[[#This Row],[نام شخص کارشناس نظارت]],Table1[],3,0)</f>
        <v>کارشناس ناظر مکانیک چادرملو (3)</v>
      </c>
      <c r="I108" s="1">
        <f>COUNTIF(Table2[کد سیستم],Table9[[#This Row],[کد سیستم]])</f>
        <v>1</v>
      </c>
    </row>
    <row r="109" spans="1:9" hidden="1" x14ac:dyDescent="0.25">
      <c r="A109" s="1">
        <v>108</v>
      </c>
      <c r="B109" s="1" t="s">
        <v>1760</v>
      </c>
      <c r="C109" s="1" t="s">
        <v>1760</v>
      </c>
      <c r="D109" s="1" t="s">
        <v>3758</v>
      </c>
      <c r="E109" s="1" t="s">
        <v>415</v>
      </c>
      <c r="F109" s="1" t="str">
        <f>VLOOKUP(Table9[[#This Row],[نام کارشناس دفتر فنی]],Table1[],3,0)</f>
        <v>کارشناس بازرسی وبرنامه ریزی تعمیرات مکانیک(4)</v>
      </c>
      <c r="G109" s="1" t="s">
        <v>3879</v>
      </c>
      <c r="H109" s="1" t="str">
        <f>VLOOKUP(Table9[[#This Row],[نام شخص کارشناس نظارت]],Table1[],3,0)</f>
        <v>کارشناس ناظر مکانیک چادرملو (3)</v>
      </c>
      <c r="I109" s="1">
        <f>COUNTIF(Table2[کد سیستم],Table9[[#This Row],[کد سیستم]])</f>
        <v>1</v>
      </c>
    </row>
    <row r="110" spans="1:9" hidden="1" x14ac:dyDescent="0.25">
      <c r="A110" s="1">
        <v>109</v>
      </c>
      <c r="B110" s="1" t="s">
        <v>1762</v>
      </c>
      <c r="C110" s="1" t="s">
        <v>1762</v>
      </c>
      <c r="D110" s="1" t="s">
        <v>3758</v>
      </c>
      <c r="E110" s="1" t="s">
        <v>415</v>
      </c>
      <c r="F110" s="1" t="str">
        <f>VLOOKUP(Table9[[#This Row],[نام کارشناس دفتر فنی]],Table1[],3,0)</f>
        <v>کارشناس بازرسی وبرنامه ریزی تعمیرات مکانیک(4)</v>
      </c>
      <c r="G110" s="1" t="s">
        <v>3879</v>
      </c>
      <c r="H110" s="1" t="str">
        <f>VLOOKUP(Table9[[#This Row],[نام شخص کارشناس نظارت]],Table1[],3,0)</f>
        <v>کارشناس ناظر مکانیک چادرملو (3)</v>
      </c>
      <c r="I110" s="1">
        <f>COUNTIF(Table2[کد سیستم],Table9[[#This Row],[کد سیستم]])</f>
        <v>1</v>
      </c>
    </row>
    <row r="111" spans="1:9" hidden="1" x14ac:dyDescent="0.25">
      <c r="A111" s="1">
        <v>110</v>
      </c>
      <c r="B111" s="1" t="s">
        <v>1764</v>
      </c>
      <c r="C111" s="1" t="s">
        <v>1764</v>
      </c>
      <c r="D111" s="1" t="s">
        <v>3758</v>
      </c>
      <c r="E111" s="1" t="s">
        <v>415</v>
      </c>
      <c r="F111" s="1" t="str">
        <f>VLOOKUP(Table9[[#This Row],[نام کارشناس دفتر فنی]],Table1[],3,0)</f>
        <v>کارشناس بازرسی وبرنامه ریزی تعمیرات مکانیک(4)</v>
      </c>
      <c r="G111" s="1" t="s">
        <v>3879</v>
      </c>
      <c r="H111" s="1" t="str">
        <f>VLOOKUP(Table9[[#This Row],[نام شخص کارشناس نظارت]],Table1[],3,0)</f>
        <v>کارشناس ناظر مکانیک چادرملو (3)</v>
      </c>
      <c r="I111" s="1">
        <f>COUNTIF(Table2[کد سیستم],Table9[[#This Row],[کد سیستم]])</f>
        <v>1</v>
      </c>
    </row>
    <row r="112" spans="1:9" hidden="1" x14ac:dyDescent="0.25">
      <c r="A112" s="1">
        <v>111</v>
      </c>
      <c r="B112" s="1" t="s">
        <v>1766</v>
      </c>
      <c r="C112" s="1" t="s">
        <v>1766</v>
      </c>
      <c r="D112" s="1" t="s">
        <v>3758</v>
      </c>
      <c r="E112" s="1" t="s">
        <v>415</v>
      </c>
      <c r="F112" s="1" t="str">
        <f>VLOOKUP(Table9[[#This Row],[نام کارشناس دفتر فنی]],Table1[],3,0)</f>
        <v>کارشناس بازرسی وبرنامه ریزی تعمیرات مکانیک(4)</v>
      </c>
      <c r="G112" s="1" t="s">
        <v>3879</v>
      </c>
      <c r="H112" s="1" t="str">
        <f>VLOOKUP(Table9[[#This Row],[نام شخص کارشناس نظارت]],Table1[],3,0)</f>
        <v>کارشناس ناظر مکانیک چادرملو (3)</v>
      </c>
      <c r="I112" s="1">
        <f>COUNTIF(Table2[کد سیستم],Table9[[#This Row],[کد سیستم]])</f>
        <v>1</v>
      </c>
    </row>
    <row r="113" spans="1:9" hidden="1" x14ac:dyDescent="0.25">
      <c r="A113" s="1">
        <v>112</v>
      </c>
      <c r="B113" s="1" t="s">
        <v>1768</v>
      </c>
      <c r="C113" s="1" t="s">
        <v>1768</v>
      </c>
      <c r="D113" s="1" t="s">
        <v>3758</v>
      </c>
      <c r="E113" s="1" t="s">
        <v>415</v>
      </c>
      <c r="F113" s="1" t="str">
        <f>VLOOKUP(Table9[[#This Row],[نام کارشناس دفتر فنی]],Table1[],3,0)</f>
        <v>کارشناس بازرسی وبرنامه ریزی تعمیرات مکانیک(4)</v>
      </c>
      <c r="G113" s="1" t="s">
        <v>3879</v>
      </c>
      <c r="H113" s="1" t="str">
        <f>VLOOKUP(Table9[[#This Row],[نام شخص کارشناس نظارت]],Table1[],3,0)</f>
        <v>کارشناس ناظر مکانیک چادرملو (3)</v>
      </c>
      <c r="I113" s="1">
        <f>COUNTIF(Table2[کد سیستم],Table9[[#This Row],[کد سیستم]])</f>
        <v>1</v>
      </c>
    </row>
    <row r="114" spans="1:9" hidden="1" x14ac:dyDescent="0.25">
      <c r="A114" s="1">
        <v>113</v>
      </c>
      <c r="B114" s="1" t="s">
        <v>1770</v>
      </c>
      <c r="C114" s="1" t="s">
        <v>1770</v>
      </c>
      <c r="D114" s="1" t="s">
        <v>3758</v>
      </c>
      <c r="E114" s="1" t="s">
        <v>415</v>
      </c>
      <c r="F114" s="1" t="str">
        <f>VLOOKUP(Table9[[#This Row],[نام کارشناس دفتر فنی]],Table1[],3,0)</f>
        <v>کارشناس بازرسی وبرنامه ریزی تعمیرات مکانیک(4)</v>
      </c>
      <c r="G114" s="1" t="s">
        <v>3879</v>
      </c>
      <c r="H114" s="1" t="str">
        <f>VLOOKUP(Table9[[#This Row],[نام شخص کارشناس نظارت]],Table1[],3,0)</f>
        <v>کارشناس ناظر مکانیک چادرملو (3)</v>
      </c>
      <c r="I114" s="1">
        <f>COUNTIF(Table2[کد سیستم],Table9[[#This Row],[کد سیستم]])</f>
        <v>1</v>
      </c>
    </row>
    <row r="115" spans="1:9" hidden="1" x14ac:dyDescent="0.25">
      <c r="A115" s="1">
        <v>114</v>
      </c>
      <c r="B115" s="1" t="s">
        <v>1772</v>
      </c>
      <c r="C115" s="1" t="s">
        <v>1772</v>
      </c>
      <c r="D115" s="1" t="s">
        <v>3758</v>
      </c>
      <c r="E115" s="1" t="s">
        <v>415</v>
      </c>
      <c r="F115" s="1" t="str">
        <f>VLOOKUP(Table9[[#This Row],[نام کارشناس دفتر فنی]],Table1[],3,0)</f>
        <v>کارشناس بازرسی وبرنامه ریزی تعمیرات مکانیک(4)</v>
      </c>
      <c r="G115" s="1" t="s">
        <v>3879</v>
      </c>
      <c r="H115" s="1" t="str">
        <f>VLOOKUP(Table9[[#This Row],[نام شخص کارشناس نظارت]],Table1[],3,0)</f>
        <v>کارشناس ناظر مکانیک چادرملو (3)</v>
      </c>
      <c r="I115" s="1">
        <f>COUNTIF(Table2[کد سیستم],Table9[[#This Row],[کد سیستم]])</f>
        <v>1</v>
      </c>
    </row>
    <row r="116" spans="1:9" hidden="1" x14ac:dyDescent="0.25">
      <c r="A116" s="1">
        <v>115</v>
      </c>
      <c r="B116" s="1" t="s">
        <v>1774</v>
      </c>
      <c r="C116" s="1" t="s">
        <v>1774</v>
      </c>
      <c r="D116" s="1" t="s">
        <v>3758</v>
      </c>
      <c r="E116" s="1" t="s">
        <v>415</v>
      </c>
      <c r="F116" s="1" t="str">
        <f>VLOOKUP(Table9[[#This Row],[نام کارشناس دفتر فنی]],Table1[],3,0)</f>
        <v>کارشناس بازرسی وبرنامه ریزی تعمیرات مکانیک(4)</v>
      </c>
      <c r="G116" s="1" t="s">
        <v>3879</v>
      </c>
      <c r="H116" s="1" t="str">
        <f>VLOOKUP(Table9[[#This Row],[نام شخص کارشناس نظارت]],Table1[],3,0)</f>
        <v>کارشناس ناظر مکانیک چادرملو (3)</v>
      </c>
      <c r="I116" s="1">
        <f>COUNTIF(Table2[کد سیستم],Table9[[#This Row],[کد سیستم]])</f>
        <v>1</v>
      </c>
    </row>
    <row r="117" spans="1:9" hidden="1" x14ac:dyDescent="0.25">
      <c r="A117" s="1">
        <v>116</v>
      </c>
      <c r="B117" s="1" t="s">
        <v>1776</v>
      </c>
      <c r="C117" s="1" t="s">
        <v>1776</v>
      </c>
      <c r="D117" s="1" t="s">
        <v>3758</v>
      </c>
      <c r="E117" s="1" t="s">
        <v>415</v>
      </c>
      <c r="F117" s="1" t="str">
        <f>VLOOKUP(Table9[[#This Row],[نام کارشناس دفتر فنی]],Table1[],3,0)</f>
        <v>کارشناس بازرسی وبرنامه ریزی تعمیرات مکانیک(4)</v>
      </c>
      <c r="G117" s="1" t="s">
        <v>3879</v>
      </c>
      <c r="H117" s="1" t="str">
        <f>VLOOKUP(Table9[[#This Row],[نام شخص کارشناس نظارت]],Table1[],3,0)</f>
        <v>کارشناس ناظر مکانیک چادرملو (3)</v>
      </c>
      <c r="I117" s="1">
        <f>COUNTIF(Table2[کد سیستم],Table9[[#This Row],[کد سیستم]])</f>
        <v>1</v>
      </c>
    </row>
    <row r="118" spans="1:9" hidden="1" x14ac:dyDescent="0.25">
      <c r="A118" s="1">
        <v>117</v>
      </c>
      <c r="B118" s="1" t="s">
        <v>1778</v>
      </c>
      <c r="C118" s="1" t="s">
        <v>1778</v>
      </c>
      <c r="D118" s="1" t="s">
        <v>3758</v>
      </c>
      <c r="E118" s="1" t="s">
        <v>415</v>
      </c>
      <c r="F118" s="1" t="str">
        <f>VLOOKUP(Table9[[#This Row],[نام کارشناس دفتر فنی]],Table1[],3,0)</f>
        <v>کارشناس بازرسی وبرنامه ریزی تعمیرات مکانیک(4)</v>
      </c>
      <c r="G118" s="1" t="s">
        <v>3879</v>
      </c>
      <c r="H118" s="1" t="str">
        <f>VLOOKUP(Table9[[#This Row],[نام شخص کارشناس نظارت]],Table1[],3,0)</f>
        <v>کارشناس ناظر مکانیک چادرملو (3)</v>
      </c>
      <c r="I118" s="1">
        <f>COUNTIF(Table2[کد سیستم],Table9[[#This Row],[کد سیستم]])</f>
        <v>1</v>
      </c>
    </row>
    <row r="119" spans="1:9" hidden="1" x14ac:dyDescent="0.25">
      <c r="A119" s="1">
        <v>118</v>
      </c>
      <c r="B119" s="1" t="s">
        <v>1780</v>
      </c>
      <c r="C119" s="1" t="s">
        <v>1780</v>
      </c>
      <c r="D119" s="1" t="s">
        <v>3758</v>
      </c>
      <c r="E119" s="1" t="s">
        <v>415</v>
      </c>
      <c r="F119" s="1" t="str">
        <f>VLOOKUP(Table9[[#This Row],[نام کارشناس دفتر فنی]],Table1[],3,0)</f>
        <v>کارشناس بازرسی وبرنامه ریزی تعمیرات مکانیک(4)</v>
      </c>
      <c r="G119" s="1" t="s">
        <v>3879</v>
      </c>
      <c r="H119" s="1" t="str">
        <f>VLOOKUP(Table9[[#This Row],[نام شخص کارشناس نظارت]],Table1[],3,0)</f>
        <v>کارشناس ناظر مکانیک چادرملو (3)</v>
      </c>
      <c r="I119" s="1">
        <f>COUNTIF(Table2[کد سیستم],Table9[[#This Row],[کد سیستم]])</f>
        <v>1</v>
      </c>
    </row>
    <row r="120" spans="1:9" hidden="1" x14ac:dyDescent="0.25">
      <c r="A120" s="1">
        <v>119</v>
      </c>
      <c r="B120" s="1" t="s">
        <v>1782</v>
      </c>
      <c r="C120" s="1" t="s">
        <v>1782</v>
      </c>
      <c r="D120" s="1" t="s">
        <v>3758</v>
      </c>
      <c r="E120" s="1" t="s">
        <v>415</v>
      </c>
      <c r="F120" s="1" t="str">
        <f>VLOOKUP(Table9[[#This Row],[نام کارشناس دفتر فنی]],Table1[],3,0)</f>
        <v>کارشناس بازرسی وبرنامه ریزی تعمیرات مکانیک(4)</v>
      </c>
      <c r="G120" s="1" t="s">
        <v>3879</v>
      </c>
      <c r="H120" s="1" t="str">
        <f>VLOOKUP(Table9[[#This Row],[نام شخص کارشناس نظارت]],Table1[],3,0)</f>
        <v>کارشناس ناظر مکانیک چادرملو (3)</v>
      </c>
      <c r="I120" s="1">
        <f>COUNTIF(Table2[کد سیستم],Table9[[#This Row],[کد سیستم]])</f>
        <v>1</v>
      </c>
    </row>
    <row r="121" spans="1:9" hidden="1" x14ac:dyDescent="0.25">
      <c r="A121" s="1">
        <v>120</v>
      </c>
      <c r="B121" s="1" t="s">
        <v>1784</v>
      </c>
      <c r="C121" s="1" t="s">
        <v>1784</v>
      </c>
      <c r="D121" s="1" t="s">
        <v>3758</v>
      </c>
      <c r="E121" s="1" t="s">
        <v>415</v>
      </c>
      <c r="F121" s="1" t="str">
        <f>VLOOKUP(Table9[[#This Row],[نام کارشناس دفتر فنی]],Table1[],3,0)</f>
        <v>کارشناس بازرسی وبرنامه ریزی تعمیرات مکانیک(4)</v>
      </c>
      <c r="G121" s="1" t="s">
        <v>3879</v>
      </c>
      <c r="H121" s="1" t="str">
        <f>VLOOKUP(Table9[[#This Row],[نام شخص کارشناس نظارت]],Table1[],3,0)</f>
        <v>کارشناس ناظر مکانیک چادرملو (3)</v>
      </c>
      <c r="I121" s="1">
        <f>COUNTIF(Table2[کد سیستم],Table9[[#This Row],[کد سیستم]])</f>
        <v>1</v>
      </c>
    </row>
    <row r="122" spans="1:9" hidden="1" x14ac:dyDescent="0.25">
      <c r="A122" s="1">
        <v>121</v>
      </c>
      <c r="B122" s="1" t="s">
        <v>1786</v>
      </c>
      <c r="C122" s="1" t="s">
        <v>1786</v>
      </c>
      <c r="D122" s="1" t="s">
        <v>3758</v>
      </c>
      <c r="E122" s="1" t="s">
        <v>415</v>
      </c>
      <c r="F122" s="1" t="str">
        <f>VLOOKUP(Table9[[#This Row],[نام کارشناس دفتر فنی]],Table1[],3,0)</f>
        <v>کارشناس بازرسی وبرنامه ریزی تعمیرات مکانیک(4)</v>
      </c>
      <c r="G122" s="1" t="s">
        <v>3879</v>
      </c>
      <c r="H122" s="1" t="str">
        <f>VLOOKUP(Table9[[#This Row],[نام شخص کارشناس نظارت]],Table1[],3,0)</f>
        <v>کارشناس ناظر مکانیک چادرملو (3)</v>
      </c>
      <c r="I122" s="1">
        <f>COUNTIF(Table2[کد سیستم],Table9[[#This Row],[کد سیستم]])</f>
        <v>1</v>
      </c>
    </row>
    <row r="123" spans="1:9" hidden="1" x14ac:dyDescent="0.25">
      <c r="A123" s="1">
        <v>122</v>
      </c>
      <c r="B123" s="1" t="s">
        <v>1788</v>
      </c>
      <c r="C123" s="1" t="s">
        <v>1788</v>
      </c>
      <c r="D123" s="1" t="s">
        <v>3758</v>
      </c>
      <c r="E123" s="1" t="s">
        <v>415</v>
      </c>
      <c r="F123" s="1" t="str">
        <f>VLOOKUP(Table9[[#This Row],[نام کارشناس دفتر فنی]],Table1[],3,0)</f>
        <v>کارشناس بازرسی وبرنامه ریزی تعمیرات مکانیک(4)</v>
      </c>
      <c r="G123" s="1" t="s">
        <v>3879</v>
      </c>
      <c r="H123" s="1" t="str">
        <f>VLOOKUP(Table9[[#This Row],[نام شخص کارشناس نظارت]],Table1[],3,0)</f>
        <v>کارشناس ناظر مکانیک چادرملو (3)</v>
      </c>
      <c r="I123" s="1">
        <f>COUNTIF(Table2[کد سیستم],Table9[[#This Row],[کد سیستم]])</f>
        <v>1</v>
      </c>
    </row>
    <row r="124" spans="1:9" hidden="1" x14ac:dyDescent="0.25">
      <c r="A124" s="1">
        <v>123</v>
      </c>
      <c r="B124" s="1" t="s">
        <v>1790</v>
      </c>
      <c r="C124" s="1" t="s">
        <v>1790</v>
      </c>
      <c r="D124" s="1" t="s">
        <v>3758</v>
      </c>
      <c r="E124" s="1" t="s">
        <v>415</v>
      </c>
      <c r="F124" s="1" t="str">
        <f>VLOOKUP(Table9[[#This Row],[نام کارشناس دفتر فنی]],Table1[],3,0)</f>
        <v>کارشناس بازرسی وبرنامه ریزی تعمیرات مکانیک(4)</v>
      </c>
      <c r="G124" s="1" t="s">
        <v>3879</v>
      </c>
      <c r="H124" s="1" t="str">
        <f>VLOOKUP(Table9[[#This Row],[نام شخص کارشناس نظارت]],Table1[],3,0)</f>
        <v>کارشناس ناظر مکانیک چادرملو (3)</v>
      </c>
      <c r="I124" s="1">
        <f>COUNTIF(Table2[کد سیستم],Table9[[#This Row],[کد سیستم]])</f>
        <v>1</v>
      </c>
    </row>
    <row r="125" spans="1:9" hidden="1" x14ac:dyDescent="0.25">
      <c r="A125" s="1">
        <v>124</v>
      </c>
      <c r="B125" s="1" t="s">
        <v>1792</v>
      </c>
      <c r="C125" s="1" t="s">
        <v>1792</v>
      </c>
      <c r="D125" s="1" t="s">
        <v>3758</v>
      </c>
      <c r="E125" s="1" t="s">
        <v>415</v>
      </c>
      <c r="F125" s="1" t="str">
        <f>VLOOKUP(Table9[[#This Row],[نام کارشناس دفتر فنی]],Table1[],3,0)</f>
        <v>کارشناس بازرسی وبرنامه ریزی تعمیرات مکانیک(4)</v>
      </c>
      <c r="G125" s="1" t="s">
        <v>3879</v>
      </c>
      <c r="H125" s="1" t="str">
        <f>VLOOKUP(Table9[[#This Row],[نام شخص کارشناس نظارت]],Table1[],3,0)</f>
        <v>کارشناس ناظر مکانیک چادرملو (3)</v>
      </c>
      <c r="I125" s="1">
        <f>COUNTIF(Table2[کد سیستم],Table9[[#This Row],[کد سیستم]])</f>
        <v>1</v>
      </c>
    </row>
    <row r="126" spans="1:9" hidden="1" x14ac:dyDescent="0.25">
      <c r="A126" s="1">
        <v>125</v>
      </c>
      <c r="B126" s="1" t="s">
        <v>1794</v>
      </c>
      <c r="C126" s="1" t="s">
        <v>1794</v>
      </c>
      <c r="D126" s="1" t="s">
        <v>3758</v>
      </c>
      <c r="E126" s="1" t="s">
        <v>415</v>
      </c>
      <c r="F126" s="1" t="str">
        <f>VLOOKUP(Table9[[#This Row],[نام کارشناس دفتر فنی]],Table1[],3,0)</f>
        <v>کارشناس بازرسی وبرنامه ریزی تعمیرات مکانیک(4)</v>
      </c>
      <c r="G126" s="1" t="s">
        <v>3879</v>
      </c>
      <c r="H126" s="1" t="str">
        <f>VLOOKUP(Table9[[#This Row],[نام شخص کارشناس نظارت]],Table1[],3,0)</f>
        <v>کارشناس ناظر مکانیک چادرملو (3)</v>
      </c>
      <c r="I126" s="1">
        <f>COUNTIF(Table2[کد سیستم],Table9[[#This Row],[کد سیستم]])</f>
        <v>1</v>
      </c>
    </row>
    <row r="127" spans="1:9" hidden="1" x14ac:dyDescent="0.25">
      <c r="A127" s="1">
        <v>126</v>
      </c>
      <c r="B127" s="1" t="s">
        <v>1796</v>
      </c>
      <c r="C127" s="1" t="s">
        <v>1796</v>
      </c>
      <c r="D127" s="1" t="s">
        <v>3758</v>
      </c>
      <c r="E127" s="1" t="s">
        <v>415</v>
      </c>
      <c r="F127" s="1" t="str">
        <f>VLOOKUP(Table9[[#This Row],[نام کارشناس دفتر فنی]],Table1[],3,0)</f>
        <v>کارشناس بازرسی وبرنامه ریزی تعمیرات مکانیک(4)</v>
      </c>
      <c r="G127" s="1" t="s">
        <v>3879</v>
      </c>
      <c r="H127" s="1" t="str">
        <f>VLOOKUP(Table9[[#This Row],[نام شخص کارشناس نظارت]],Table1[],3,0)</f>
        <v>کارشناس ناظر مکانیک چادرملو (3)</v>
      </c>
      <c r="I127" s="1">
        <f>COUNTIF(Table2[کد سیستم],Table9[[#This Row],[کد سیستم]])</f>
        <v>1</v>
      </c>
    </row>
    <row r="128" spans="1:9" hidden="1" x14ac:dyDescent="0.25">
      <c r="A128" s="1">
        <v>127</v>
      </c>
      <c r="B128" s="1" t="s">
        <v>1798</v>
      </c>
      <c r="C128" s="1" t="s">
        <v>1798</v>
      </c>
      <c r="D128" s="1" t="s">
        <v>3758</v>
      </c>
      <c r="E128" s="1" t="s">
        <v>415</v>
      </c>
      <c r="F128" s="1" t="str">
        <f>VLOOKUP(Table9[[#This Row],[نام کارشناس دفتر فنی]],Table1[],3,0)</f>
        <v>کارشناس بازرسی وبرنامه ریزی تعمیرات مکانیک(4)</v>
      </c>
      <c r="G128" s="1" t="s">
        <v>3879</v>
      </c>
      <c r="H128" s="1" t="str">
        <f>VLOOKUP(Table9[[#This Row],[نام شخص کارشناس نظارت]],Table1[],3,0)</f>
        <v>کارشناس ناظر مکانیک چادرملو (3)</v>
      </c>
      <c r="I128" s="1">
        <f>COUNTIF(Table2[کد سیستم],Table9[[#This Row],[کد سیستم]])</f>
        <v>1</v>
      </c>
    </row>
    <row r="129" spans="1:9" hidden="1" x14ac:dyDescent="0.25">
      <c r="A129" s="1">
        <v>128</v>
      </c>
      <c r="B129" s="1" t="s">
        <v>1800</v>
      </c>
      <c r="C129" s="1" t="s">
        <v>1800</v>
      </c>
      <c r="D129" s="1" t="s">
        <v>3758</v>
      </c>
      <c r="E129" s="1" t="s">
        <v>415</v>
      </c>
      <c r="F129" s="1" t="str">
        <f>VLOOKUP(Table9[[#This Row],[نام کارشناس دفتر فنی]],Table1[],3,0)</f>
        <v>کارشناس بازرسی وبرنامه ریزی تعمیرات مکانیک(4)</v>
      </c>
      <c r="G129" s="1" t="s">
        <v>3879</v>
      </c>
      <c r="H129" s="1" t="str">
        <f>VLOOKUP(Table9[[#This Row],[نام شخص کارشناس نظارت]],Table1[],3,0)</f>
        <v>کارشناس ناظر مکانیک چادرملو (3)</v>
      </c>
      <c r="I129" s="1">
        <f>COUNTIF(Table2[کد سیستم],Table9[[#This Row],[کد سیستم]])</f>
        <v>1</v>
      </c>
    </row>
    <row r="130" spans="1:9" hidden="1" x14ac:dyDescent="0.25">
      <c r="A130" s="1">
        <v>129</v>
      </c>
      <c r="B130" s="1" t="s">
        <v>1802</v>
      </c>
      <c r="C130" s="1" t="s">
        <v>1802</v>
      </c>
      <c r="D130" s="1" t="s">
        <v>3758</v>
      </c>
      <c r="E130" s="1" t="s">
        <v>415</v>
      </c>
      <c r="F130" s="1" t="str">
        <f>VLOOKUP(Table9[[#This Row],[نام کارشناس دفتر فنی]],Table1[],3,0)</f>
        <v>کارشناس بازرسی وبرنامه ریزی تعمیرات مکانیک(4)</v>
      </c>
      <c r="G130" s="1" t="s">
        <v>3879</v>
      </c>
      <c r="H130" s="1" t="str">
        <f>VLOOKUP(Table9[[#This Row],[نام شخص کارشناس نظارت]],Table1[],3,0)</f>
        <v>کارشناس ناظر مکانیک چادرملو (3)</v>
      </c>
      <c r="I130" s="1">
        <f>COUNTIF(Table2[کد سیستم],Table9[[#This Row],[کد سیستم]])</f>
        <v>1</v>
      </c>
    </row>
    <row r="131" spans="1:9" hidden="1" x14ac:dyDescent="0.25">
      <c r="A131" s="1">
        <v>130</v>
      </c>
      <c r="B131" s="1" t="s">
        <v>1804</v>
      </c>
      <c r="C131" s="1" t="s">
        <v>1804</v>
      </c>
      <c r="D131" s="1" t="s">
        <v>3758</v>
      </c>
      <c r="E131" s="1" t="s">
        <v>415</v>
      </c>
      <c r="F131" s="1" t="str">
        <f>VLOOKUP(Table9[[#This Row],[نام کارشناس دفتر فنی]],Table1[],3,0)</f>
        <v>کارشناس بازرسی وبرنامه ریزی تعمیرات مکانیک(4)</v>
      </c>
      <c r="G131" s="1" t="s">
        <v>3879</v>
      </c>
      <c r="H131" s="1" t="str">
        <f>VLOOKUP(Table9[[#This Row],[نام شخص کارشناس نظارت]],Table1[],3,0)</f>
        <v>کارشناس ناظر مکانیک چادرملو (3)</v>
      </c>
      <c r="I131" s="1">
        <f>COUNTIF(Table2[کد سیستم],Table9[[#This Row],[کد سیستم]])</f>
        <v>1</v>
      </c>
    </row>
    <row r="132" spans="1:9" hidden="1" x14ac:dyDescent="0.25">
      <c r="A132" s="1">
        <v>131</v>
      </c>
      <c r="B132" s="1" t="s">
        <v>1806</v>
      </c>
      <c r="C132" s="1" t="s">
        <v>1806</v>
      </c>
      <c r="D132" s="1" t="s">
        <v>3758</v>
      </c>
      <c r="E132" s="1" t="s">
        <v>415</v>
      </c>
      <c r="F132" s="1" t="str">
        <f>VLOOKUP(Table9[[#This Row],[نام کارشناس دفتر فنی]],Table1[],3,0)</f>
        <v>کارشناس بازرسی وبرنامه ریزی تعمیرات مکانیک(4)</v>
      </c>
      <c r="G132" s="1" t="s">
        <v>3879</v>
      </c>
      <c r="H132" s="1" t="str">
        <f>VLOOKUP(Table9[[#This Row],[نام شخص کارشناس نظارت]],Table1[],3,0)</f>
        <v>کارشناس ناظر مکانیک چادرملو (3)</v>
      </c>
      <c r="I132" s="1">
        <f>COUNTIF(Table2[کد سیستم],Table9[[#This Row],[کد سیستم]])</f>
        <v>1</v>
      </c>
    </row>
    <row r="133" spans="1:9" hidden="1" x14ac:dyDescent="0.25">
      <c r="A133" s="1">
        <v>132</v>
      </c>
      <c r="B133" s="1" t="s">
        <v>1808</v>
      </c>
      <c r="C133" s="1" t="s">
        <v>1808</v>
      </c>
      <c r="D133" s="1" t="s">
        <v>3758</v>
      </c>
      <c r="E133" s="1" t="s">
        <v>415</v>
      </c>
      <c r="F133" s="1" t="str">
        <f>VLOOKUP(Table9[[#This Row],[نام کارشناس دفتر فنی]],Table1[],3,0)</f>
        <v>کارشناس بازرسی وبرنامه ریزی تعمیرات مکانیک(4)</v>
      </c>
      <c r="G133" s="1" t="s">
        <v>3879</v>
      </c>
      <c r="H133" s="1" t="str">
        <f>VLOOKUP(Table9[[#This Row],[نام شخص کارشناس نظارت]],Table1[],3,0)</f>
        <v>کارشناس ناظر مکانیک چادرملو (3)</v>
      </c>
      <c r="I133" s="1">
        <f>COUNTIF(Table2[کد سیستم],Table9[[#This Row],[کد سیستم]])</f>
        <v>1</v>
      </c>
    </row>
    <row r="134" spans="1:9" hidden="1" x14ac:dyDescent="0.25">
      <c r="A134" s="1">
        <v>133</v>
      </c>
      <c r="B134" s="1" t="s">
        <v>1810</v>
      </c>
      <c r="C134" s="1" t="s">
        <v>1810</v>
      </c>
      <c r="D134" s="1" t="s">
        <v>3758</v>
      </c>
      <c r="E134" s="1" t="s">
        <v>415</v>
      </c>
      <c r="F134" s="1" t="str">
        <f>VLOOKUP(Table9[[#This Row],[نام کارشناس دفتر فنی]],Table1[],3,0)</f>
        <v>کارشناس بازرسی وبرنامه ریزی تعمیرات مکانیک(4)</v>
      </c>
      <c r="G134" s="1" t="s">
        <v>3879</v>
      </c>
      <c r="H134" s="1" t="str">
        <f>VLOOKUP(Table9[[#This Row],[نام شخص کارشناس نظارت]],Table1[],3,0)</f>
        <v>کارشناس ناظر مکانیک چادرملو (3)</v>
      </c>
      <c r="I134" s="1">
        <f>COUNTIF(Table2[کد سیستم],Table9[[#This Row],[کد سیستم]])</f>
        <v>1</v>
      </c>
    </row>
    <row r="135" spans="1:9" hidden="1" x14ac:dyDescent="0.25">
      <c r="A135" s="1">
        <v>134</v>
      </c>
      <c r="B135" s="1" t="s">
        <v>1812</v>
      </c>
      <c r="C135" s="1" t="s">
        <v>1812</v>
      </c>
      <c r="D135" s="1" t="s">
        <v>3758</v>
      </c>
      <c r="E135" s="1" t="s">
        <v>415</v>
      </c>
      <c r="F135" s="1" t="str">
        <f>VLOOKUP(Table9[[#This Row],[نام کارشناس دفتر فنی]],Table1[],3,0)</f>
        <v>کارشناس بازرسی وبرنامه ریزی تعمیرات مکانیک(4)</v>
      </c>
      <c r="G135" s="1" t="s">
        <v>3879</v>
      </c>
      <c r="H135" s="1" t="str">
        <f>VLOOKUP(Table9[[#This Row],[نام شخص کارشناس نظارت]],Table1[],3,0)</f>
        <v>کارشناس ناظر مکانیک چادرملو (3)</v>
      </c>
      <c r="I135" s="1">
        <f>COUNTIF(Table2[کد سیستم],Table9[[#This Row],[کد سیستم]])</f>
        <v>1</v>
      </c>
    </row>
    <row r="136" spans="1:9" hidden="1" x14ac:dyDescent="0.25">
      <c r="A136" s="1">
        <v>135</v>
      </c>
      <c r="B136" s="1" t="s">
        <v>1814</v>
      </c>
      <c r="C136" s="1" t="s">
        <v>1814</v>
      </c>
      <c r="D136" s="1" t="s">
        <v>3758</v>
      </c>
      <c r="E136" s="1" t="s">
        <v>415</v>
      </c>
      <c r="F136" s="1" t="str">
        <f>VLOOKUP(Table9[[#This Row],[نام کارشناس دفتر فنی]],Table1[],3,0)</f>
        <v>کارشناس بازرسی وبرنامه ریزی تعمیرات مکانیک(4)</v>
      </c>
      <c r="G136" s="1" t="s">
        <v>3879</v>
      </c>
      <c r="H136" s="1" t="str">
        <f>VLOOKUP(Table9[[#This Row],[نام شخص کارشناس نظارت]],Table1[],3,0)</f>
        <v>کارشناس ناظر مکانیک چادرملو (3)</v>
      </c>
      <c r="I136" s="1">
        <f>COUNTIF(Table2[کد سیستم],Table9[[#This Row],[کد سیستم]])</f>
        <v>1</v>
      </c>
    </row>
    <row r="137" spans="1:9" hidden="1" x14ac:dyDescent="0.25">
      <c r="A137" s="1">
        <v>136</v>
      </c>
      <c r="B137" s="1" t="s">
        <v>1816</v>
      </c>
      <c r="C137" s="1" t="s">
        <v>1816</v>
      </c>
      <c r="D137" s="1" t="s">
        <v>3758</v>
      </c>
      <c r="E137" s="1" t="s">
        <v>415</v>
      </c>
      <c r="F137" s="1" t="str">
        <f>VLOOKUP(Table9[[#This Row],[نام کارشناس دفتر فنی]],Table1[],3,0)</f>
        <v>کارشناس بازرسی وبرنامه ریزی تعمیرات مکانیک(4)</v>
      </c>
      <c r="G137" s="1" t="s">
        <v>3879</v>
      </c>
      <c r="H137" s="1" t="str">
        <f>VLOOKUP(Table9[[#This Row],[نام شخص کارشناس نظارت]],Table1[],3,0)</f>
        <v>کارشناس ناظر مکانیک چادرملو (3)</v>
      </c>
      <c r="I137" s="1">
        <f>COUNTIF(Table2[کد سیستم],Table9[[#This Row],[کد سیستم]])</f>
        <v>1</v>
      </c>
    </row>
    <row r="138" spans="1:9" hidden="1" x14ac:dyDescent="0.25">
      <c r="A138" s="1">
        <v>137</v>
      </c>
      <c r="B138" s="1" t="s">
        <v>1818</v>
      </c>
      <c r="C138" s="1" t="s">
        <v>1818</v>
      </c>
      <c r="D138" s="1" t="s">
        <v>3758</v>
      </c>
      <c r="E138" s="1" t="s">
        <v>415</v>
      </c>
      <c r="F138" s="1" t="str">
        <f>VLOOKUP(Table9[[#This Row],[نام کارشناس دفتر فنی]],Table1[],3,0)</f>
        <v>کارشناس بازرسی وبرنامه ریزی تعمیرات مکانیک(4)</v>
      </c>
      <c r="G138" s="1" t="s">
        <v>3879</v>
      </c>
      <c r="H138" s="1" t="str">
        <f>VLOOKUP(Table9[[#This Row],[نام شخص کارشناس نظارت]],Table1[],3,0)</f>
        <v>کارشناس ناظر مکانیک چادرملو (3)</v>
      </c>
      <c r="I138" s="1">
        <f>COUNTIF(Table2[کد سیستم],Table9[[#This Row],[کد سیستم]])</f>
        <v>1</v>
      </c>
    </row>
    <row r="139" spans="1:9" hidden="1" x14ac:dyDescent="0.25">
      <c r="A139" s="1">
        <v>138</v>
      </c>
      <c r="B139" s="1" t="s">
        <v>1820</v>
      </c>
      <c r="C139" s="1" t="s">
        <v>1820</v>
      </c>
      <c r="D139" s="1" t="s">
        <v>3758</v>
      </c>
      <c r="E139" s="1" t="s">
        <v>415</v>
      </c>
      <c r="F139" s="1" t="str">
        <f>VLOOKUP(Table9[[#This Row],[نام کارشناس دفتر فنی]],Table1[],3,0)</f>
        <v>کارشناس بازرسی وبرنامه ریزی تعمیرات مکانیک(4)</v>
      </c>
      <c r="G139" s="1" t="s">
        <v>3879</v>
      </c>
      <c r="H139" s="1" t="str">
        <f>VLOOKUP(Table9[[#This Row],[نام شخص کارشناس نظارت]],Table1[],3,0)</f>
        <v>کارشناس ناظر مکانیک چادرملو (3)</v>
      </c>
      <c r="I139" s="1">
        <f>COUNTIF(Table2[کد سیستم],Table9[[#This Row],[کد سیستم]])</f>
        <v>1</v>
      </c>
    </row>
    <row r="140" spans="1:9" hidden="1" x14ac:dyDescent="0.25">
      <c r="A140" s="1">
        <v>139</v>
      </c>
      <c r="B140" s="1" t="s">
        <v>1822</v>
      </c>
      <c r="C140" s="1" t="s">
        <v>1822</v>
      </c>
      <c r="D140" s="1" t="s">
        <v>3758</v>
      </c>
      <c r="E140" s="1" t="s">
        <v>415</v>
      </c>
      <c r="F140" s="1" t="str">
        <f>VLOOKUP(Table9[[#This Row],[نام کارشناس دفتر فنی]],Table1[],3,0)</f>
        <v>کارشناس بازرسی وبرنامه ریزی تعمیرات مکانیک(4)</v>
      </c>
      <c r="G140" s="1" t="s">
        <v>3879</v>
      </c>
      <c r="H140" s="1" t="str">
        <f>VLOOKUP(Table9[[#This Row],[نام شخص کارشناس نظارت]],Table1[],3,0)</f>
        <v>کارشناس ناظر مکانیک چادرملو (3)</v>
      </c>
      <c r="I140" s="1">
        <f>COUNTIF(Table2[کد سیستم],Table9[[#This Row],[کد سیستم]])</f>
        <v>1</v>
      </c>
    </row>
    <row r="141" spans="1:9" hidden="1" x14ac:dyDescent="0.25">
      <c r="A141" s="1">
        <v>140</v>
      </c>
      <c r="B141" s="1" t="s">
        <v>1824</v>
      </c>
      <c r="C141" s="1" t="s">
        <v>1824</v>
      </c>
      <c r="D141" s="1" t="s">
        <v>3758</v>
      </c>
      <c r="E141" s="1" t="s">
        <v>415</v>
      </c>
      <c r="F141" s="1" t="str">
        <f>VLOOKUP(Table9[[#This Row],[نام کارشناس دفتر فنی]],Table1[],3,0)</f>
        <v>کارشناس بازرسی وبرنامه ریزی تعمیرات مکانیک(4)</v>
      </c>
      <c r="G141" s="1" t="s">
        <v>3879</v>
      </c>
      <c r="H141" s="1" t="str">
        <f>VLOOKUP(Table9[[#This Row],[نام شخص کارشناس نظارت]],Table1[],3,0)</f>
        <v>کارشناس ناظر مکانیک چادرملو (3)</v>
      </c>
      <c r="I141" s="1">
        <f>COUNTIF(Table2[کد سیستم],Table9[[#This Row],[کد سیستم]])</f>
        <v>1</v>
      </c>
    </row>
    <row r="142" spans="1:9" hidden="1" x14ac:dyDescent="0.25">
      <c r="A142" s="1">
        <v>141</v>
      </c>
      <c r="B142" s="1" t="s">
        <v>1826</v>
      </c>
      <c r="C142" s="1" t="s">
        <v>1826</v>
      </c>
      <c r="D142" s="1" t="s">
        <v>3758</v>
      </c>
      <c r="E142" s="1" t="s">
        <v>415</v>
      </c>
      <c r="F142" s="1" t="str">
        <f>VLOOKUP(Table9[[#This Row],[نام کارشناس دفتر فنی]],Table1[],3,0)</f>
        <v>کارشناس بازرسی وبرنامه ریزی تعمیرات مکانیک(4)</v>
      </c>
      <c r="G142" s="1" t="s">
        <v>746</v>
      </c>
      <c r="H142" s="1" t="str">
        <f>VLOOKUP(Table9[[#This Row],[نام شخص کارشناس نظارت]],Table1[],3,0)</f>
        <v>کارشناس ناظر مکانیک چادرملو (1)</v>
      </c>
      <c r="I142" s="1">
        <f>COUNTIF(Table2[کد سیستم],Table9[[#This Row],[کد سیستم]])</f>
        <v>1</v>
      </c>
    </row>
    <row r="143" spans="1:9" hidden="1" x14ac:dyDescent="0.25">
      <c r="A143" s="1">
        <v>142</v>
      </c>
      <c r="B143" s="1" t="s">
        <v>1828</v>
      </c>
      <c r="C143" s="1" t="s">
        <v>1828</v>
      </c>
      <c r="D143" s="1" t="s">
        <v>3758</v>
      </c>
      <c r="E143" s="1" t="s">
        <v>415</v>
      </c>
      <c r="F143" s="1" t="str">
        <f>VLOOKUP(Table9[[#This Row],[نام کارشناس دفتر فنی]],Table1[],3,0)</f>
        <v>کارشناس بازرسی وبرنامه ریزی تعمیرات مکانیک(4)</v>
      </c>
      <c r="G143" s="1" t="s">
        <v>746</v>
      </c>
      <c r="H143" s="1" t="str">
        <f>VLOOKUP(Table9[[#This Row],[نام شخص کارشناس نظارت]],Table1[],3,0)</f>
        <v>کارشناس ناظر مکانیک چادرملو (1)</v>
      </c>
      <c r="I143" s="1">
        <f>COUNTIF(Table2[کد سیستم],Table9[[#This Row],[کد سیستم]])</f>
        <v>1</v>
      </c>
    </row>
    <row r="144" spans="1:9" hidden="1" x14ac:dyDescent="0.25">
      <c r="A144" s="1">
        <v>143</v>
      </c>
      <c r="B144" s="1" t="s">
        <v>1830</v>
      </c>
      <c r="C144" s="1" t="s">
        <v>1830</v>
      </c>
      <c r="D144" s="1" t="s">
        <v>3758</v>
      </c>
      <c r="E144" s="1" t="s">
        <v>415</v>
      </c>
      <c r="F144" s="1" t="str">
        <f>VLOOKUP(Table9[[#This Row],[نام کارشناس دفتر فنی]],Table1[],3,0)</f>
        <v>کارشناس بازرسی وبرنامه ریزی تعمیرات مکانیک(4)</v>
      </c>
      <c r="G144" s="1" t="s">
        <v>746</v>
      </c>
      <c r="H144" s="1" t="str">
        <f>VLOOKUP(Table9[[#This Row],[نام شخص کارشناس نظارت]],Table1[],3,0)</f>
        <v>کارشناس ناظر مکانیک چادرملو (1)</v>
      </c>
      <c r="I144" s="1">
        <f>COUNTIF(Table2[کد سیستم],Table9[[#This Row],[کد سیستم]])</f>
        <v>1</v>
      </c>
    </row>
    <row r="145" spans="1:9" hidden="1" x14ac:dyDescent="0.25">
      <c r="A145" s="1">
        <v>144</v>
      </c>
      <c r="B145" s="1" t="s">
        <v>1832</v>
      </c>
      <c r="C145" s="1" t="s">
        <v>1832</v>
      </c>
      <c r="D145" s="1" t="s">
        <v>3758</v>
      </c>
      <c r="E145" s="1" t="s">
        <v>415</v>
      </c>
      <c r="F145" s="1" t="str">
        <f>VLOOKUP(Table9[[#This Row],[نام کارشناس دفتر فنی]],Table1[],3,0)</f>
        <v>کارشناس بازرسی وبرنامه ریزی تعمیرات مکانیک(4)</v>
      </c>
      <c r="G145" s="1" t="s">
        <v>746</v>
      </c>
      <c r="H145" s="1" t="str">
        <f>VLOOKUP(Table9[[#This Row],[نام شخص کارشناس نظارت]],Table1[],3,0)</f>
        <v>کارشناس ناظر مکانیک چادرملو (1)</v>
      </c>
      <c r="I145" s="1">
        <f>COUNTIF(Table2[کد سیستم],Table9[[#This Row],[کد سیستم]])</f>
        <v>1</v>
      </c>
    </row>
    <row r="146" spans="1:9" hidden="1" x14ac:dyDescent="0.25">
      <c r="A146" s="1">
        <v>145</v>
      </c>
      <c r="B146" s="1" t="s">
        <v>1834</v>
      </c>
      <c r="C146" s="1" t="s">
        <v>1834</v>
      </c>
      <c r="D146" s="1" t="s">
        <v>3758</v>
      </c>
      <c r="E146" s="1" t="s">
        <v>415</v>
      </c>
      <c r="F146" s="1" t="str">
        <f>VLOOKUP(Table9[[#This Row],[نام کارشناس دفتر فنی]],Table1[],3,0)</f>
        <v>کارشناس بازرسی وبرنامه ریزی تعمیرات مکانیک(4)</v>
      </c>
      <c r="G146" s="1" t="s">
        <v>746</v>
      </c>
      <c r="H146" s="1" t="str">
        <f>VLOOKUP(Table9[[#This Row],[نام شخص کارشناس نظارت]],Table1[],3,0)</f>
        <v>کارشناس ناظر مکانیک چادرملو (1)</v>
      </c>
      <c r="I146" s="1">
        <f>COUNTIF(Table2[کد سیستم],Table9[[#This Row],[کد سیستم]])</f>
        <v>1</v>
      </c>
    </row>
    <row r="147" spans="1:9" hidden="1" x14ac:dyDescent="0.25">
      <c r="A147" s="1">
        <v>146</v>
      </c>
      <c r="B147" s="1" t="s">
        <v>1836</v>
      </c>
      <c r="C147" s="1" t="s">
        <v>1836</v>
      </c>
      <c r="D147" s="1" t="s">
        <v>3758</v>
      </c>
      <c r="E147" s="1" t="s">
        <v>415</v>
      </c>
      <c r="F147" s="1" t="str">
        <f>VLOOKUP(Table9[[#This Row],[نام کارشناس دفتر فنی]],Table1[],3,0)</f>
        <v>کارشناس بازرسی وبرنامه ریزی تعمیرات مکانیک(4)</v>
      </c>
      <c r="G147" s="1" t="s">
        <v>746</v>
      </c>
      <c r="H147" s="1" t="str">
        <f>VLOOKUP(Table9[[#This Row],[نام شخص کارشناس نظارت]],Table1[],3,0)</f>
        <v>کارشناس ناظر مکانیک چادرملو (1)</v>
      </c>
      <c r="I147" s="1">
        <f>COUNTIF(Table2[کد سیستم],Table9[[#This Row],[کد سیستم]])</f>
        <v>1</v>
      </c>
    </row>
    <row r="148" spans="1:9" hidden="1" x14ac:dyDescent="0.25">
      <c r="A148" s="1">
        <v>147</v>
      </c>
      <c r="B148" s="1" t="s">
        <v>1838</v>
      </c>
      <c r="C148" s="1" t="s">
        <v>1838</v>
      </c>
      <c r="D148" s="1" t="s">
        <v>3758</v>
      </c>
      <c r="E148" s="1" t="s">
        <v>415</v>
      </c>
      <c r="F148" s="1" t="str">
        <f>VLOOKUP(Table9[[#This Row],[نام کارشناس دفتر فنی]],Table1[],3,0)</f>
        <v>کارشناس بازرسی وبرنامه ریزی تعمیرات مکانیک(4)</v>
      </c>
      <c r="G148" s="1" t="s">
        <v>746</v>
      </c>
      <c r="H148" s="1" t="str">
        <f>VLOOKUP(Table9[[#This Row],[نام شخص کارشناس نظارت]],Table1[],3,0)</f>
        <v>کارشناس ناظر مکانیک چادرملو (1)</v>
      </c>
      <c r="I148" s="1">
        <f>COUNTIF(Table2[کد سیستم],Table9[[#This Row],[کد سیستم]])</f>
        <v>1</v>
      </c>
    </row>
    <row r="149" spans="1:9" hidden="1" x14ac:dyDescent="0.25">
      <c r="A149" s="1">
        <v>148</v>
      </c>
      <c r="B149" s="1" t="s">
        <v>1840</v>
      </c>
      <c r="C149" s="1" t="s">
        <v>1840</v>
      </c>
      <c r="D149" s="1" t="s">
        <v>3758</v>
      </c>
      <c r="E149" s="1" t="s">
        <v>415</v>
      </c>
      <c r="F149" s="1" t="str">
        <f>VLOOKUP(Table9[[#This Row],[نام کارشناس دفتر فنی]],Table1[],3,0)</f>
        <v>کارشناس بازرسی وبرنامه ریزی تعمیرات مکانیک(4)</v>
      </c>
      <c r="G149" s="1" t="s">
        <v>746</v>
      </c>
      <c r="H149" s="1" t="str">
        <f>VLOOKUP(Table9[[#This Row],[نام شخص کارشناس نظارت]],Table1[],3,0)</f>
        <v>کارشناس ناظر مکانیک چادرملو (1)</v>
      </c>
      <c r="I149" s="1">
        <f>COUNTIF(Table2[کد سیستم],Table9[[#This Row],[کد سیستم]])</f>
        <v>1</v>
      </c>
    </row>
    <row r="150" spans="1:9" hidden="1" x14ac:dyDescent="0.25">
      <c r="A150" s="1">
        <v>149</v>
      </c>
      <c r="B150" s="1" t="s">
        <v>1842</v>
      </c>
      <c r="C150" s="1" t="s">
        <v>1842</v>
      </c>
      <c r="D150" s="1" t="s">
        <v>3758</v>
      </c>
      <c r="E150" s="1" t="s">
        <v>415</v>
      </c>
      <c r="F150" s="1" t="str">
        <f>VLOOKUP(Table9[[#This Row],[نام کارشناس دفتر فنی]],Table1[],3,0)</f>
        <v>کارشناس بازرسی وبرنامه ریزی تعمیرات مکانیک(4)</v>
      </c>
      <c r="G150" s="1" t="s">
        <v>746</v>
      </c>
      <c r="H150" s="1" t="str">
        <f>VLOOKUP(Table9[[#This Row],[نام شخص کارشناس نظارت]],Table1[],3,0)</f>
        <v>کارشناس ناظر مکانیک چادرملو (1)</v>
      </c>
      <c r="I150" s="1">
        <f>COUNTIF(Table2[کد سیستم],Table9[[#This Row],[کد سیستم]])</f>
        <v>1</v>
      </c>
    </row>
    <row r="151" spans="1:9" hidden="1" x14ac:dyDescent="0.25">
      <c r="A151" s="1">
        <v>150</v>
      </c>
      <c r="B151" s="1" t="s">
        <v>1844</v>
      </c>
      <c r="C151" s="1" t="s">
        <v>1844</v>
      </c>
      <c r="D151" s="1" t="s">
        <v>3758</v>
      </c>
      <c r="E151" s="1" t="s">
        <v>415</v>
      </c>
      <c r="F151" s="1" t="str">
        <f>VLOOKUP(Table9[[#This Row],[نام کارشناس دفتر فنی]],Table1[],3,0)</f>
        <v>کارشناس بازرسی وبرنامه ریزی تعمیرات مکانیک(4)</v>
      </c>
      <c r="G151" s="1" t="s">
        <v>746</v>
      </c>
      <c r="H151" s="1" t="str">
        <f>VLOOKUP(Table9[[#This Row],[نام شخص کارشناس نظارت]],Table1[],3,0)</f>
        <v>کارشناس ناظر مکانیک چادرملو (1)</v>
      </c>
      <c r="I151" s="1">
        <f>COUNTIF(Table2[کد سیستم],Table9[[#This Row],[کد سیستم]])</f>
        <v>1</v>
      </c>
    </row>
    <row r="152" spans="1:9" hidden="1" x14ac:dyDescent="0.25">
      <c r="A152" s="1">
        <v>151</v>
      </c>
      <c r="B152" s="1" t="s">
        <v>1846</v>
      </c>
      <c r="C152" s="1" t="s">
        <v>1846</v>
      </c>
      <c r="D152" s="1" t="s">
        <v>3758</v>
      </c>
      <c r="E152" s="1" t="s">
        <v>415</v>
      </c>
      <c r="F152" s="1" t="str">
        <f>VLOOKUP(Table9[[#This Row],[نام کارشناس دفتر فنی]],Table1[],3,0)</f>
        <v>کارشناس بازرسی وبرنامه ریزی تعمیرات مکانیک(4)</v>
      </c>
      <c r="G152" s="1" t="s">
        <v>746</v>
      </c>
      <c r="H152" s="1" t="str">
        <f>VLOOKUP(Table9[[#This Row],[نام شخص کارشناس نظارت]],Table1[],3,0)</f>
        <v>کارشناس ناظر مکانیک چادرملو (1)</v>
      </c>
      <c r="I152" s="1">
        <f>COUNTIF(Table2[کد سیستم],Table9[[#This Row],[کد سیستم]])</f>
        <v>1</v>
      </c>
    </row>
    <row r="153" spans="1:9" hidden="1" x14ac:dyDescent="0.25">
      <c r="A153" s="1">
        <v>152</v>
      </c>
      <c r="B153" s="1" t="s">
        <v>1848</v>
      </c>
      <c r="C153" s="1" t="s">
        <v>1848</v>
      </c>
      <c r="D153" s="1" t="s">
        <v>3758</v>
      </c>
      <c r="E153" s="1" t="s">
        <v>415</v>
      </c>
      <c r="F153" s="1" t="str">
        <f>VLOOKUP(Table9[[#This Row],[نام کارشناس دفتر فنی]],Table1[],3,0)</f>
        <v>کارشناس بازرسی وبرنامه ریزی تعمیرات مکانیک(4)</v>
      </c>
      <c r="G153" s="1" t="s">
        <v>746</v>
      </c>
      <c r="H153" s="1" t="str">
        <f>VLOOKUP(Table9[[#This Row],[نام شخص کارشناس نظارت]],Table1[],3,0)</f>
        <v>کارشناس ناظر مکانیک چادرملو (1)</v>
      </c>
      <c r="I153" s="1">
        <f>COUNTIF(Table2[کد سیستم],Table9[[#This Row],[کد سیستم]])</f>
        <v>1</v>
      </c>
    </row>
    <row r="154" spans="1:9" hidden="1" x14ac:dyDescent="0.25">
      <c r="A154" s="1">
        <v>153</v>
      </c>
      <c r="B154" s="1" t="s">
        <v>1850</v>
      </c>
      <c r="C154" s="1" t="s">
        <v>1850</v>
      </c>
      <c r="D154" s="1" t="s">
        <v>3758</v>
      </c>
      <c r="E154" s="1" t="s">
        <v>415</v>
      </c>
      <c r="F154" s="1" t="str">
        <f>VLOOKUP(Table9[[#This Row],[نام کارشناس دفتر فنی]],Table1[],3,0)</f>
        <v>کارشناس بازرسی وبرنامه ریزی تعمیرات مکانیک(4)</v>
      </c>
      <c r="G154" s="1" t="s">
        <v>746</v>
      </c>
      <c r="H154" s="1" t="str">
        <f>VLOOKUP(Table9[[#This Row],[نام شخص کارشناس نظارت]],Table1[],3,0)</f>
        <v>کارشناس ناظر مکانیک چادرملو (1)</v>
      </c>
      <c r="I154" s="1">
        <f>COUNTIF(Table2[کد سیستم],Table9[[#This Row],[کد سیستم]])</f>
        <v>1</v>
      </c>
    </row>
    <row r="155" spans="1:9" hidden="1" x14ac:dyDescent="0.25">
      <c r="A155" s="1">
        <v>154</v>
      </c>
      <c r="B155" s="1" t="s">
        <v>1852</v>
      </c>
      <c r="C155" s="1" t="s">
        <v>1852</v>
      </c>
      <c r="D155" s="1" t="s">
        <v>3758</v>
      </c>
      <c r="E155" s="1" t="s">
        <v>415</v>
      </c>
      <c r="F155" s="1" t="str">
        <f>VLOOKUP(Table9[[#This Row],[نام کارشناس دفتر فنی]],Table1[],3,0)</f>
        <v>کارشناس بازرسی وبرنامه ریزی تعمیرات مکانیک(4)</v>
      </c>
      <c r="G155" s="1" t="s">
        <v>746</v>
      </c>
      <c r="H155" s="1" t="str">
        <f>VLOOKUP(Table9[[#This Row],[نام شخص کارشناس نظارت]],Table1[],3,0)</f>
        <v>کارشناس ناظر مکانیک چادرملو (1)</v>
      </c>
      <c r="I155" s="1">
        <f>COUNTIF(Table2[کد سیستم],Table9[[#This Row],[کد سیستم]])</f>
        <v>1</v>
      </c>
    </row>
    <row r="156" spans="1:9" hidden="1" x14ac:dyDescent="0.25">
      <c r="A156" s="1">
        <v>155</v>
      </c>
      <c r="B156" s="1" t="s">
        <v>1854</v>
      </c>
      <c r="C156" s="1" t="s">
        <v>1854</v>
      </c>
      <c r="D156" s="1" t="s">
        <v>3758</v>
      </c>
      <c r="E156" s="1" t="s">
        <v>415</v>
      </c>
      <c r="F156" s="1" t="str">
        <f>VLOOKUP(Table9[[#This Row],[نام کارشناس دفتر فنی]],Table1[],3,0)</f>
        <v>کارشناس بازرسی وبرنامه ریزی تعمیرات مکانیک(4)</v>
      </c>
      <c r="G156" s="1" t="s">
        <v>746</v>
      </c>
      <c r="H156" s="1" t="str">
        <f>VLOOKUP(Table9[[#This Row],[نام شخص کارشناس نظارت]],Table1[],3,0)</f>
        <v>کارشناس ناظر مکانیک چادرملو (1)</v>
      </c>
      <c r="I156" s="1">
        <f>COUNTIF(Table2[کد سیستم],Table9[[#This Row],[کد سیستم]])</f>
        <v>1</v>
      </c>
    </row>
    <row r="157" spans="1:9" hidden="1" x14ac:dyDescent="0.25">
      <c r="A157" s="1">
        <v>156</v>
      </c>
      <c r="B157" s="1" t="s">
        <v>1856</v>
      </c>
      <c r="C157" s="1" t="s">
        <v>1856</v>
      </c>
      <c r="D157" s="1" t="s">
        <v>3758</v>
      </c>
      <c r="E157" s="1" t="s">
        <v>415</v>
      </c>
      <c r="F157" s="1" t="str">
        <f>VLOOKUP(Table9[[#This Row],[نام کارشناس دفتر فنی]],Table1[],3,0)</f>
        <v>کارشناس بازرسی وبرنامه ریزی تعمیرات مکانیک(4)</v>
      </c>
      <c r="G157" s="1" t="s">
        <v>746</v>
      </c>
      <c r="H157" s="1" t="str">
        <f>VLOOKUP(Table9[[#This Row],[نام شخص کارشناس نظارت]],Table1[],3,0)</f>
        <v>کارشناس ناظر مکانیک چادرملو (1)</v>
      </c>
      <c r="I157" s="1">
        <f>COUNTIF(Table2[کد سیستم],Table9[[#This Row],[کد سیستم]])</f>
        <v>1</v>
      </c>
    </row>
    <row r="158" spans="1:9" hidden="1" x14ac:dyDescent="0.25">
      <c r="A158" s="1">
        <v>157</v>
      </c>
      <c r="B158" s="1" t="s">
        <v>1858</v>
      </c>
      <c r="C158" s="1" t="s">
        <v>1858</v>
      </c>
      <c r="D158" s="1" t="s">
        <v>3758</v>
      </c>
      <c r="E158" s="1" t="s">
        <v>415</v>
      </c>
      <c r="F158" s="1" t="str">
        <f>VLOOKUP(Table9[[#This Row],[نام کارشناس دفتر فنی]],Table1[],3,0)</f>
        <v>کارشناس بازرسی وبرنامه ریزی تعمیرات مکانیک(4)</v>
      </c>
      <c r="G158" s="1" t="s">
        <v>746</v>
      </c>
      <c r="H158" s="1" t="str">
        <f>VLOOKUP(Table9[[#This Row],[نام شخص کارشناس نظارت]],Table1[],3,0)</f>
        <v>کارشناس ناظر مکانیک چادرملو (1)</v>
      </c>
      <c r="I158" s="1">
        <f>COUNTIF(Table2[کد سیستم],Table9[[#This Row],[کد سیستم]])</f>
        <v>1</v>
      </c>
    </row>
    <row r="159" spans="1:9" hidden="1" x14ac:dyDescent="0.25">
      <c r="A159" s="1">
        <v>158</v>
      </c>
      <c r="B159" s="1" t="s">
        <v>1860</v>
      </c>
      <c r="C159" s="1" t="s">
        <v>1860</v>
      </c>
      <c r="D159" s="1" t="s">
        <v>3758</v>
      </c>
      <c r="E159" s="1" t="s">
        <v>415</v>
      </c>
      <c r="F159" s="1" t="str">
        <f>VLOOKUP(Table9[[#This Row],[نام کارشناس دفتر فنی]],Table1[],3,0)</f>
        <v>کارشناس بازرسی وبرنامه ریزی تعمیرات مکانیک(4)</v>
      </c>
      <c r="G159" s="1" t="s">
        <v>746</v>
      </c>
      <c r="H159" s="1" t="str">
        <f>VLOOKUP(Table9[[#This Row],[نام شخص کارشناس نظارت]],Table1[],3,0)</f>
        <v>کارشناس ناظر مکانیک چادرملو (1)</v>
      </c>
      <c r="I159" s="1">
        <f>COUNTIF(Table2[کد سیستم],Table9[[#This Row],[کد سیستم]])</f>
        <v>1</v>
      </c>
    </row>
    <row r="160" spans="1:9" hidden="1" x14ac:dyDescent="0.25">
      <c r="A160" s="1">
        <v>159</v>
      </c>
      <c r="B160" s="1" t="s">
        <v>1862</v>
      </c>
      <c r="C160" s="1" t="s">
        <v>1862</v>
      </c>
      <c r="D160" s="1" t="s">
        <v>3758</v>
      </c>
      <c r="E160" s="1" t="s">
        <v>415</v>
      </c>
      <c r="F160" s="1" t="str">
        <f>VLOOKUP(Table9[[#This Row],[نام کارشناس دفتر فنی]],Table1[],3,0)</f>
        <v>کارشناس بازرسی وبرنامه ریزی تعمیرات مکانیک(4)</v>
      </c>
      <c r="G160" s="1" t="s">
        <v>746</v>
      </c>
      <c r="H160" s="1" t="str">
        <f>VLOOKUP(Table9[[#This Row],[نام شخص کارشناس نظارت]],Table1[],3,0)</f>
        <v>کارشناس ناظر مکانیک چادرملو (1)</v>
      </c>
      <c r="I160" s="1">
        <f>COUNTIF(Table2[کد سیستم],Table9[[#This Row],[کد سیستم]])</f>
        <v>1</v>
      </c>
    </row>
    <row r="161" spans="1:9" hidden="1" x14ac:dyDescent="0.25">
      <c r="A161" s="1">
        <v>160</v>
      </c>
      <c r="B161" s="1" t="s">
        <v>1864</v>
      </c>
      <c r="C161" s="1" t="s">
        <v>1864</v>
      </c>
      <c r="D161" s="1" t="s">
        <v>3758</v>
      </c>
      <c r="E161" s="1" t="s">
        <v>415</v>
      </c>
      <c r="F161" s="1" t="str">
        <f>VLOOKUP(Table9[[#This Row],[نام کارشناس دفتر فنی]],Table1[],3,0)</f>
        <v>کارشناس بازرسی وبرنامه ریزی تعمیرات مکانیک(4)</v>
      </c>
      <c r="G161" s="1" t="s">
        <v>746</v>
      </c>
      <c r="H161" s="1" t="str">
        <f>VLOOKUP(Table9[[#This Row],[نام شخص کارشناس نظارت]],Table1[],3,0)</f>
        <v>کارشناس ناظر مکانیک چادرملو (1)</v>
      </c>
      <c r="I161" s="1">
        <f>COUNTIF(Table2[کد سیستم],Table9[[#This Row],[کد سیستم]])</f>
        <v>1</v>
      </c>
    </row>
    <row r="162" spans="1:9" hidden="1" x14ac:dyDescent="0.25">
      <c r="A162" s="1">
        <v>161</v>
      </c>
      <c r="B162" s="1" t="s">
        <v>1866</v>
      </c>
      <c r="C162" s="1" t="s">
        <v>1866</v>
      </c>
      <c r="D162" s="1" t="s">
        <v>3758</v>
      </c>
      <c r="E162" s="1" t="s">
        <v>415</v>
      </c>
      <c r="F162" s="1" t="str">
        <f>VLOOKUP(Table9[[#This Row],[نام کارشناس دفتر فنی]],Table1[],3,0)</f>
        <v>کارشناس بازرسی وبرنامه ریزی تعمیرات مکانیک(4)</v>
      </c>
      <c r="G162" s="1" t="s">
        <v>746</v>
      </c>
      <c r="H162" s="1" t="str">
        <f>VLOOKUP(Table9[[#This Row],[نام شخص کارشناس نظارت]],Table1[],3,0)</f>
        <v>کارشناس ناظر مکانیک چادرملو (1)</v>
      </c>
      <c r="I162" s="1">
        <f>COUNTIF(Table2[کد سیستم],Table9[[#This Row],[کد سیستم]])</f>
        <v>1</v>
      </c>
    </row>
    <row r="163" spans="1:9" hidden="1" x14ac:dyDescent="0.25">
      <c r="A163" s="1">
        <v>162</v>
      </c>
      <c r="B163" s="1" t="s">
        <v>1868</v>
      </c>
      <c r="C163" s="1" t="s">
        <v>1868</v>
      </c>
      <c r="D163" s="1" t="s">
        <v>3758</v>
      </c>
      <c r="E163" s="1" t="s">
        <v>415</v>
      </c>
      <c r="F163" s="1" t="str">
        <f>VLOOKUP(Table9[[#This Row],[نام کارشناس دفتر فنی]],Table1[],3,0)</f>
        <v>کارشناس بازرسی وبرنامه ریزی تعمیرات مکانیک(4)</v>
      </c>
      <c r="G163" s="1" t="s">
        <v>746</v>
      </c>
      <c r="H163" s="1" t="str">
        <f>VLOOKUP(Table9[[#This Row],[نام شخص کارشناس نظارت]],Table1[],3,0)</f>
        <v>کارشناس ناظر مکانیک چادرملو (1)</v>
      </c>
      <c r="I163" s="1">
        <f>COUNTIF(Table2[کد سیستم],Table9[[#This Row],[کد سیستم]])</f>
        <v>1</v>
      </c>
    </row>
    <row r="164" spans="1:9" hidden="1" x14ac:dyDescent="0.25">
      <c r="A164" s="1">
        <v>163</v>
      </c>
      <c r="B164" s="1" t="s">
        <v>1870</v>
      </c>
      <c r="C164" s="1" t="s">
        <v>1870</v>
      </c>
      <c r="D164" s="1" t="s">
        <v>3758</v>
      </c>
      <c r="E164" s="1" t="s">
        <v>415</v>
      </c>
      <c r="F164" s="1" t="str">
        <f>VLOOKUP(Table9[[#This Row],[نام کارشناس دفتر فنی]],Table1[],3,0)</f>
        <v>کارشناس بازرسی وبرنامه ریزی تعمیرات مکانیک(4)</v>
      </c>
      <c r="G164" s="1" t="s">
        <v>746</v>
      </c>
      <c r="H164" s="1" t="str">
        <f>VLOOKUP(Table9[[#This Row],[نام شخص کارشناس نظارت]],Table1[],3,0)</f>
        <v>کارشناس ناظر مکانیک چادرملو (1)</v>
      </c>
      <c r="I164" s="1">
        <f>COUNTIF(Table2[کد سیستم],Table9[[#This Row],[کد سیستم]])</f>
        <v>1</v>
      </c>
    </row>
    <row r="165" spans="1:9" hidden="1" x14ac:dyDescent="0.25">
      <c r="A165" s="1">
        <v>164</v>
      </c>
      <c r="B165" s="1" t="s">
        <v>1872</v>
      </c>
      <c r="C165" s="1" t="s">
        <v>1872</v>
      </c>
      <c r="D165" s="1" t="s">
        <v>3758</v>
      </c>
      <c r="E165" s="1" t="s">
        <v>415</v>
      </c>
      <c r="F165" s="1" t="str">
        <f>VLOOKUP(Table9[[#This Row],[نام کارشناس دفتر فنی]],Table1[],3,0)</f>
        <v>کارشناس بازرسی وبرنامه ریزی تعمیرات مکانیک(4)</v>
      </c>
      <c r="G165" s="1" t="s">
        <v>746</v>
      </c>
      <c r="H165" s="1" t="str">
        <f>VLOOKUP(Table9[[#This Row],[نام شخص کارشناس نظارت]],Table1[],3,0)</f>
        <v>کارشناس ناظر مکانیک چادرملو (1)</v>
      </c>
      <c r="I165" s="1">
        <f>COUNTIF(Table2[کد سیستم],Table9[[#This Row],[کد سیستم]])</f>
        <v>1</v>
      </c>
    </row>
    <row r="166" spans="1:9" hidden="1" x14ac:dyDescent="0.25">
      <c r="A166" s="1">
        <v>165</v>
      </c>
      <c r="B166" s="1" t="s">
        <v>1874</v>
      </c>
      <c r="C166" s="1" t="s">
        <v>1874</v>
      </c>
      <c r="D166" s="1" t="s">
        <v>3758</v>
      </c>
      <c r="E166" s="1" t="s">
        <v>415</v>
      </c>
      <c r="F166" s="1" t="str">
        <f>VLOOKUP(Table9[[#This Row],[نام کارشناس دفتر فنی]],Table1[],3,0)</f>
        <v>کارشناس بازرسی وبرنامه ریزی تعمیرات مکانیک(4)</v>
      </c>
      <c r="G166" s="1" t="s">
        <v>746</v>
      </c>
      <c r="H166" s="1" t="str">
        <f>VLOOKUP(Table9[[#This Row],[نام شخص کارشناس نظارت]],Table1[],3,0)</f>
        <v>کارشناس ناظر مکانیک چادرملو (1)</v>
      </c>
      <c r="I166" s="1">
        <f>COUNTIF(Table2[کد سیستم],Table9[[#This Row],[کد سیستم]])</f>
        <v>1</v>
      </c>
    </row>
    <row r="167" spans="1:9" hidden="1" x14ac:dyDescent="0.25">
      <c r="A167" s="1">
        <v>166</v>
      </c>
      <c r="B167" s="1" t="s">
        <v>1876</v>
      </c>
      <c r="C167" s="1" t="s">
        <v>1876</v>
      </c>
      <c r="D167" s="1" t="s">
        <v>3758</v>
      </c>
      <c r="E167" s="1" t="s">
        <v>415</v>
      </c>
      <c r="F167" s="1" t="str">
        <f>VLOOKUP(Table9[[#This Row],[نام کارشناس دفتر فنی]],Table1[],3,0)</f>
        <v>کارشناس بازرسی وبرنامه ریزی تعمیرات مکانیک(4)</v>
      </c>
      <c r="G167" s="1" t="s">
        <v>746</v>
      </c>
      <c r="H167" s="1" t="str">
        <f>VLOOKUP(Table9[[#This Row],[نام شخص کارشناس نظارت]],Table1[],3,0)</f>
        <v>کارشناس ناظر مکانیک چادرملو (1)</v>
      </c>
      <c r="I167" s="1">
        <f>COUNTIF(Table2[کد سیستم],Table9[[#This Row],[کد سیستم]])</f>
        <v>1</v>
      </c>
    </row>
    <row r="168" spans="1:9" hidden="1" x14ac:dyDescent="0.25">
      <c r="A168" s="1">
        <v>167</v>
      </c>
      <c r="B168" s="1" t="s">
        <v>1878</v>
      </c>
      <c r="C168" s="1" t="s">
        <v>1878</v>
      </c>
      <c r="D168" s="1" t="s">
        <v>3758</v>
      </c>
      <c r="E168" s="1" t="s">
        <v>415</v>
      </c>
      <c r="F168" s="1" t="str">
        <f>VLOOKUP(Table9[[#This Row],[نام کارشناس دفتر فنی]],Table1[],3,0)</f>
        <v>کارشناس بازرسی وبرنامه ریزی تعمیرات مکانیک(4)</v>
      </c>
      <c r="G168" s="1" t="s">
        <v>746</v>
      </c>
      <c r="H168" s="1" t="str">
        <f>VLOOKUP(Table9[[#This Row],[نام شخص کارشناس نظارت]],Table1[],3,0)</f>
        <v>کارشناس ناظر مکانیک چادرملو (1)</v>
      </c>
      <c r="I168" s="1">
        <f>COUNTIF(Table2[کد سیستم],Table9[[#This Row],[کد سیستم]])</f>
        <v>1</v>
      </c>
    </row>
    <row r="169" spans="1:9" hidden="1" x14ac:dyDescent="0.25">
      <c r="A169" s="1">
        <v>168</v>
      </c>
      <c r="B169" s="1" t="s">
        <v>1880</v>
      </c>
      <c r="C169" s="1" t="s">
        <v>1880</v>
      </c>
      <c r="D169" s="1" t="s">
        <v>3758</v>
      </c>
      <c r="E169" s="1" t="s">
        <v>415</v>
      </c>
      <c r="F169" s="1" t="str">
        <f>VLOOKUP(Table9[[#This Row],[نام کارشناس دفتر فنی]],Table1[],3,0)</f>
        <v>کارشناس بازرسی وبرنامه ریزی تعمیرات مکانیک(4)</v>
      </c>
      <c r="G169" s="1" t="s">
        <v>746</v>
      </c>
      <c r="H169" s="1" t="str">
        <f>VLOOKUP(Table9[[#This Row],[نام شخص کارشناس نظارت]],Table1[],3,0)</f>
        <v>کارشناس ناظر مکانیک چادرملو (1)</v>
      </c>
      <c r="I169" s="1">
        <f>COUNTIF(Table2[کد سیستم],Table9[[#This Row],[کد سیستم]])</f>
        <v>1</v>
      </c>
    </row>
    <row r="170" spans="1:9" hidden="1" x14ac:dyDescent="0.25">
      <c r="A170" s="1">
        <v>169</v>
      </c>
      <c r="B170" s="1" t="s">
        <v>1882</v>
      </c>
      <c r="C170" s="1" t="s">
        <v>1882</v>
      </c>
      <c r="D170" s="1" t="s">
        <v>3758</v>
      </c>
      <c r="E170" s="1" t="s">
        <v>415</v>
      </c>
      <c r="F170" s="1" t="str">
        <f>VLOOKUP(Table9[[#This Row],[نام کارشناس دفتر فنی]],Table1[],3,0)</f>
        <v>کارشناس بازرسی وبرنامه ریزی تعمیرات مکانیک(4)</v>
      </c>
      <c r="G170" s="1" t="s">
        <v>746</v>
      </c>
      <c r="H170" s="1" t="str">
        <f>VLOOKUP(Table9[[#This Row],[نام شخص کارشناس نظارت]],Table1[],3,0)</f>
        <v>کارشناس ناظر مکانیک چادرملو (1)</v>
      </c>
      <c r="I170" s="1">
        <f>COUNTIF(Table2[کد سیستم],Table9[[#This Row],[کد سیستم]])</f>
        <v>1</v>
      </c>
    </row>
    <row r="171" spans="1:9" hidden="1" x14ac:dyDescent="0.25">
      <c r="A171" s="1">
        <v>170</v>
      </c>
      <c r="B171" s="1" t="s">
        <v>1884</v>
      </c>
      <c r="C171" s="1" t="s">
        <v>1884</v>
      </c>
      <c r="D171" s="1" t="s">
        <v>3758</v>
      </c>
      <c r="E171" s="1" t="s">
        <v>415</v>
      </c>
      <c r="F171" s="1" t="str">
        <f>VLOOKUP(Table9[[#This Row],[نام کارشناس دفتر فنی]],Table1[],3,0)</f>
        <v>کارشناس بازرسی وبرنامه ریزی تعمیرات مکانیک(4)</v>
      </c>
      <c r="G171" s="1" t="s">
        <v>746</v>
      </c>
      <c r="H171" s="1" t="str">
        <f>VLOOKUP(Table9[[#This Row],[نام شخص کارشناس نظارت]],Table1[],3,0)</f>
        <v>کارشناس ناظر مکانیک چادرملو (1)</v>
      </c>
      <c r="I171" s="1">
        <f>COUNTIF(Table2[کد سیستم],Table9[[#This Row],[کد سیستم]])</f>
        <v>1</v>
      </c>
    </row>
    <row r="172" spans="1:9" hidden="1" x14ac:dyDescent="0.25">
      <c r="A172" s="1">
        <v>171</v>
      </c>
      <c r="B172" s="1" t="s">
        <v>1886</v>
      </c>
      <c r="C172" s="1" t="s">
        <v>1886</v>
      </c>
      <c r="D172" s="1" t="s">
        <v>3758</v>
      </c>
      <c r="E172" s="1" t="s">
        <v>415</v>
      </c>
      <c r="F172" s="1" t="str">
        <f>VLOOKUP(Table9[[#This Row],[نام کارشناس دفتر فنی]],Table1[],3,0)</f>
        <v>کارشناس بازرسی وبرنامه ریزی تعمیرات مکانیک(4)</v>
      </c>
      <c r="G172" s="1" t="s">
        <v>746</v>
      </c>
      <c r="H172" s="1" t="str">
        <f>VLOOKUP(Table9[[#This Row],[نام شخص کارشناس نظارت]],Table1[],3,0)</f>
        <v>کارشناس ناظر مکانیک چادرملو (1)</v>
      </c>
      <c r="I172" s="1">
        <f>COUNTIF(Table2[کد سیستم],Table9[[#This Row],[کد سیستم]])</f>
        <v>1</v>
      </c>
    </row>
    <row r="173" spans="1:9" hidden="1" x14ac:dyDescent="0.25">
      <c r="A173" s="1">
        <v>172</v>
      </c>
      <c r="B173" s="1" t="s">
        <v>1888</v>
      </c>
      <c r="C173" s="1" t="s">
        <v>1888</v>
      </c>
      <c r="D173" s="1" t="s">
        <v>3758</v>
      </c>
      <c r="E173" s="1" t="s">
        <v>415</v>
      </c>
      <c r="F173" s="1" t="str">
        <f>VLOOKUP(Table9[[#This Row],[نام کارشناس دفتر فنی]],Table1[],3,0)</f>
        <v>کارشناس بازرسی وبرنامه ریزی تعمیرات مکانیک(4)</v>
      </c>
      <c r="G173" s="1" t="s">
        <v>746</v>
      </c>
      <c r="H173" s="1" t="str">
        <f>VLOOKUP(Table9[[#This Row],[نام شخص کارشناس نظارت]],Table1[],3,0)</f>
        <v>کارشناس ناظر مکانیک چادرملو (1)</v>
      </c>
      <c r="I173" s="1">
        <f>COUNTIF(Table2[کد سیستم],Table9[[#This Row],[کد سیستم]])</f>
        <v>1</v>
      </c>
    </row>
    <row r="174" spans="1:9" hidden="1" x14ac:dyDescent="0.25">
      <c r="A174" s="1">
        <v>173</v>
      </c>
      <c r="B174" s="1" t="s">
        <v>1890</v>
      </c>
      <c r="C174" s="1" t="s">
        <v>1890</v>
      </c>
      <c r="D174" s="1" t="s">
        <v>3758</v>
      </c>
      <c r="E174" s="1" t="s">
        <v>415</v>
      </c>
      <c r="F174" s="1" t="str">
        <f>VLOOKUP(Table9[[#This Row],[نام کارشناس دفتر فنی]],Table1[],3,0)</f>
        <v>کارشناس بازرسی وبرنامه ریزی تعمیرات مکانیک(4)</v>
      </c>
      <c r="G174" s="1" t="s">
        <v>746</v>
      </c>
      <c r="H174" s="1" t="str">
        <f>VLOOKUP(Table9[[#This Row],[نام شخص کارشناس نظارت]],Table1[],3,0)</f>
        <v>کارشناس ناظر مکانیک چادرملو (1)</v>
      </c>
      <c r="I174" s="1">
        <f>COUNTIF(Table2[کد سیستم],Table9[[#This Row],[کد سیستم]])</f>
        <v>1</v>
      </c>
    </row>
    <row r="175" spans="1:9" hidden="1" x14ac:dyDescent="0.25">
      <c r="A175" s="1">
        <v>174</v>
      </c>
      <c r="B175" s="1" t="s">
        <v>1892</v>
      </c>
      <c r="C175" s="1" t="s">
        <v>1892</v>
      </c>
      <c r="D175" s="1" t="s">
        <v>3758</v>
      </c>
      <c r="E175" s="1" t="s">
        <v>415</v>
      </c>
      <c r="F175" s="1" t="str">
        <f>VLOOKUP(Table9[[#This Row],[نام کارشناس دفتر فنی]],Table1[],3,0)</f>
        <v>کارشناس بازرسی وبرنامه ریزی تعمیرات مکانیک(4)</v>
      </c>
      <c r="G175" s="1" t="s">
        <v>746</v>
      </c>
      <c r="H175" s="1" t="str">
        <f>VLOOKUP(Table9[[#This Row],[نام شخص کارشناس نظارت]],Table1[],3,0)</f>
        <v>کارشناس ناظر مکانیک چادرملو (1)</v>
      </c>
      <c r="I175" s="1">
        <f>COUNTIF(Table2[کد سیستم],Table9[[#This Row],[کد سیستم]])</f>
        <v>1</v>
      </c>
    </row>
    <row r="176" spans="1:9" hidden="1" x14ac:dyDescent="0.25">
      <c r="A176" s="1">
        <v>175</v>
      </c>
      <c r="B176" s="1" t="s">
        <v>1894</v>
      </c>
      <c r="C176" s="1" t="s">
        <v>1894</v>
      </c>
      <c r="D176" s="1" t="s">
        <v>3758</v>
      </c>
      <c r="E176" s="1" t="s">
        <v>415</v>
      </c>
      <c r="F176" s="1" t="str">
        <f>VLOOKUP(Table9[[#This Row],[نام کارشناس دفتر فنی]],Table1[],3,0)</f>
        <v>کارشناس بازرسی وبرنامه ریزی تعمیرات مکانیک(4)</v>
      </c>
      <c r="G176" s="1" t="s">
        <v>746</v>
      </c>
      <c r="H176" s="1" t="str">
        <f>VLOOKUP(Table9[[#This Row],[نام شخص کارشناس نظارت]],Table1[],3,0)</f>
        <v>کارشناس ناظر مکانیک چادرملو (1)</v>
      </c>
      <c r="I176" s="1">
        <f>COUNTIF(Table2[کد سیستم],Table9[[#This Row],[کد سیستم]])</f>
        <v>1</v>
      </c>
    </row>
    <row r="177" spans="1:9" hidden="1" x14ac:dyDescent="0.25">
      <c r="A177" s="1">
        <v>176</v>
      </c>
      <c r="B177" s="1" t="s">
        <v>1896</v>
      </c>
      <c r="C177" s="1" t="s">
        <v>1896</v>
      </c>
      <c r="D177" s="1" t="s">
        <v>3758</v>
      </c>
      <c r="E177" s="1" t="s">
        <v>415</v>
      </c>
      <c r="F177" s="1" t="str">
        <f>VLOOKUP(Table9[[#This Row],[نام کارشناس دفتر فنی]],Table1[],3,0)</f>
        <v>کارشناس بازرسی وبرنامه ریزی تعمیرات مکانیک(4)</v>
      </c>
      <c r="G177" s="1" t="s">
        <v>746</v>
      </c>
      <c r="H177" s="1" t="str">
        <f>VLOOKUP(Table9[[#This Row],[نام شخص کارشناس نظارت]],Table1[],3,0)</f>
        <v>کارشناس ناظر مکانیک چادرملو (1)</v>
      </c>
      <c r="I177" s="1">
        <f>COUNTIF(Table2[کد سیستم],Table9[[#This Row],[کد سیستم]])</f>
        <v>1</v>
      </c>
    </row>
    <row r="178" spans="1:9" hidden="1" x14ac:dyDescent="0.25">
      <c r="A178" s="1">
        <v>177</v>
      </c>
      <c r="B178" s="1" t="s">
        <v>1898</v>
      </c>
      <c r="C178" s="1" t="s">
        <v>1898</v>
      </c>
      <c r="D178" s="1" t="s">
        <v>3758</v>
      </c>
      <c r="E178" s="1" t="s">
        <v>415</v>
      </c>
      <c r="F178" s="1" t="str">
        <f>VLOOKUP(Table9[[#This Row],[نام کارشناس دفتر فنی]],Table1[],3,0)</f>
        <v>کارشناس بازرسی وبرنامه ریزی تعمیرات مکانیک(4)</v>
      </c>
      <c r="G178" s="1" t="s">
        <v>746</v>
      </c>
      <c r="H178" s="1" t="str">
        <f>VLOOKUP(Table9[[#This Row],[نام شخص کارشناس نظارت]],Table1[],3,0)</f>
        <v>کارشناس ناظر مکانیک چادرملو (1)</v>
      </c>
      <c r="I178" s="1">
        <f>COUNTIF(Table2[کد سیستم],Table9[[#This Row],[کد سیستم]])</f>
        <v>1</v>
      </c>
    </row>
    <row r="179" spans="1:9" hidden="1" x14ac:dyDescent="0.25">
      <c r="A179" s="1">
        <v>178</v>
      </c>
      <c r="B179" s="1" t="s">
        <v>1900</v>
      </c>
      <c r="C179" s="1" t="s">
        <v>1900</v>
      </c>
      <c r="D179" s="1" t="s">
        <v>3758</v>
      </c>
      <c r="E179" s="1" t="s">
        <v>415</v>
      </c>
      <c r="F179" s="1" t="str">
        <f>VLOOKUP(Table9[[#This Row],[نام کارشناس دفتر فنی]],Table1[],3,0)</f>
        <v>کارشناس بازرسی وبرنامه ریزی تعمیرات مکانیک(4)</v>
      </c>
      <c r="G179" s="1" t="s">
        <v>746</v>
      </c>
      <c r="H179" s="1" t="str">
        <f>VLOOKUP(Table9[[#This Row],[نام شخص کارشناس نظارت]],Table1[],3,0)</f>
        <v>کارشناس ناظر مکانیک چادرملو (1)</v>
      </c>
      <c r="I179" s="1">
        <f>COUNTIF(Table2[کد سیستم],Table9[[#This Row],[کد سیستم]])</f>
        <v>1</v>
      </c>
    </row>
    <row r="180" spans="1:9" hidden="1" x14ac:dyDescent="0.25">
      <c r="A180" s="1">
        <v>179</v>
      </c>
      <c r="B180" s="1" t="s">
        <v>1902</v>
      </c>
      <c r="C180" s="1" t="s">
        <v>1902</v>
      </c>
      <c r="D180" s="1" t="s">
        <v>3758</v>
      </c>
      <c r="E180" s="1" t="s">
        <v>415</v>
      </c>
      <c r="F180" s="1" t="str">
        <f>VLOOKUP(Table9[[#This Row],[نام کارشناس دفتر فنی]],Table1[],3,0)</f>
        <v>کارشناس بازرسی وبرنامه ریزی تعمیرات مکانیک(4)</v>
      </c>
      <c r="G180" s="1" t="s">
        <v>746</v>
      </c>
      <c r="H180" s="1" t="str">
        <f>VLOOKUP(Table9[[#This Row],[نام شخص کارشناس نظارت]],Table1[],3,0)</f>
        <v>کارشناس ناظر مکانیک چادرملو (1)</v>
      </c>
      <c r="I180" s="1">
        <f>COUNTIF(Table2[کد سیستم],Table9[[#This Row],[کد سیستم]])</f>
        <v>1</v>
      </c>
    </row>
    <row r="181" spans="1:9" hidden="1" x14ac:dyDescent="0.25">
      <c r="A181" s="1">
        <v>180</v>
      </c>
      <c r="B181" s="1" t="s">
        <v>1904</v>
      </c>
      <c r="C181" s="1" t="s">
        <v>1904</v>
      </c>
      <c r="D181" s="1" t="s">
        <v>3758</v>
      </c>
      <c r="E181" s="1" t="s">
        <v>415</v>
      </c>
      <c r="F181" s="1" t="str">
        <f>VLOOKUP(Table9[[#This Row],[نام کارشناس دفتر فنی]],Table1[],3,0)</f>
        <v>کارشناس بازرسی وبرنامه ریزی تعمیرات مکانیک(4)</v>
      </c>
      <c r="G181" s="1" t="s">
        <v>746</v>
      </c>
      <c r="H181" s="1" t="str">
        <f>VLOOKUP(Table9[[#This Row],[نام شخص کارشناس نظارت]],Table1[],3,0)</f>
        <v>کارشناس ناظر مکانیک چادرملو (1)</v>
      </c>
      <c r="I181" s="1">
        <f>COUNTIF(Table2[کد سیستم],Table9[[#This Row],[کد سیستم]])</f>
        <v>1</v>
      </c>
    </row>
    <row r="182" spans="1:9" hidden="1" x14ac:dyDescent="0.25">
      <c r="A182" s="1">
        <v>181</v>
      </c>
      <c r="B182" s="1" t="s">
        <v>1906</v>
      </c>
      <c r="C182" s="1" t="s">
        <v>1906</v>
      </c>
      <c r="D182" s="1" t="s">
        <v>3758</v>
      </c>
      <c r="E182" s="1" t="s">
        <v>415</v>
      </c>
      <c r="F182" s="1" t="str">
        <f>VLOOKUP(Table9[[#This Row],[نام کارشناس دفتر فنی]],Table1[],3,0)</f>
        <v>کارشناس بازرسی وبرنامه ریزی تعمیرات مکانیک(4)</v>
      </c>
      <c r="G182" s="1" t="s">
        <v>746</v>
      </c>
      <c r="H182" s="1" t="str">
        <f>VLOOKUP(Table9[[#This Row],[نام شخص کارشناس نظارت]],Table1[],3,0)</f>
        <v>کارشناس ناظر مکانیک چادرملو (1)</v>
      </c>
      <c r="I182" s="1">
        <f>COUNTIF(Table2[کد سیستم],Table9[[#This Row],[کد سیستم]])</f>
        <v>1</v>
      </c>
    </row>
    <row r="183" spans="1:9" hidden="1" x14ac:dyDescent="0.25">
      <c r="A183" s="1">
        <v>182</v>
      </c>
      <c r="B183" s="1" t="s">
        <v>1908</v>
      </c>
      <c r="C183" s="1" t="s">
        <v>1908</v>
      </c>
      <c r="D183" s="1" t="s">
        <v>3758</v>
      </c>
      <c r="E183" s="1" t="s">
        <v>415</v>
      </c>
      <c r="F183" s="1" t="str">
        <f>VLOOKUP(Table9[[#This Row],[نام کارشناس دفتر فنی]],Table1[],3,0)</f>
        <v>کارشناس بازرسی وبرنامه ریزی تعمیرات مکانیک(4)</v>
      </c>
      <c r="G183" s="1" t="s">
        <v>746</v>
      </c>
      <c r="H183" s="1" t="str">
        <f>VLOOKUP(Table9[[#This Row],[نام شخص کارشناس نظارت]],Table1[],3,0)</f>
        <v>کارشناس ناظر مکانیک چادرملو (1)</v>
      </c>
      <c r="I183" s="1">
        <f>COUNTIF(Table2[کد سیستم],Table9[[#This Row],[کد سیستم]])</f>
        <v>1</v>
      </c>
    </row>
    <row r="184" spans="1:9" hidden="1" x14ac:dyDescent="0.25">
      <c r="A184" s="1">
        <v>183</v>
      </c>
      <c r="B184" s="1" t="s">
        <v>1910</v>
      </c>
      <c r="C184" s="1" t="s">
        <v>1910</v>
      </c>
      <c r="D184" s="1" t="s">
        <v>3758</v>
      </c>
      <c r="E184" s="1" t="s">
        <v>415</v>
      </c>
      <c r="F184" s="1" t="str">
        <f>VLOOKUP(Table9[[#This Row],[نام کارشناس دفتر فنی]],Table1[],3,0)</f>
        <v>کارشناس بازرسی وبرنامه ریزی تعمیرات مکانیک(4)</v>
      </c>
      <c r="G184" s="1" t="s">
        <v>746</v>
      </c>
      <c r="H184" s="1" t="str">
        <f>VLOOKUP(Table9[[#This Row],[نام شخص کارشناس نظارت]],Table1[],3,0)</f>
        <v>کارشناس ناظر مکانیک چادرملو (1)</v>
      </c>
      <c r="I184" s="1">
        <f>COUNTIF(Table2[کد سیستم],Table9[[#This Row],[کد سیستم]])</f>
        <v>1</v>
      </c>
    </row>
    <row r="185" spans="1:9" hidden="1" x14ac:dyDescent="0.25">
      <c r="A185" s="1">
        <v>184</v>
      </c>
      <c r="B185" s="1" t="s">
        <v>1912</v>
      </c>
      <c r="C185" s="1" t="s">
        <v>1912</v>
      </c>
      <c r="D185" s="1" t="s">
        <v>3758</v>
      </c>
      <c r="E185" s="1" t="s">
        <v>415</v>
      </c>
      <c r="F185" s="1" t="str">
        <f>VLOOKUP(Table9[[#This Row],[نام کارشناس دفتر فنی]],Table1[],3,0)</f>
        <v>کارشناس بازرسی وبرنامه ریزی تعمیرات مکانیک(4)</v>
      </c>
      <c r="G185" s="1" t="s">
        <v>746</v>
      </c>
      <c r="H185" s="1" t="str">
        <f>VLOOKUP(Table9[[#This Row],[نام شخص کارشناس نظارت]],Table1[],3,0)</f>
        <v>کارشناس ناظر مکانیک چادرملو (1)</v>
      </c>
      <c r="I185" s="1">
        <f>COUNTIF(Table2[کد سیستم],Table9[[#This Row],[کد سیستم]])</f>
        <v>1</v>
      </c>
    </row>
    <row r="186" spans="1:9" hidden="1" x14ac:dyDescent="0.25">
      <c r="A186" s="1">
        <v>185</v>
      </c>
      <c r="B186" s="1" t="s">
        <v>1914</v>
      </c>
      <c r="C186" s="1" t="s">
        <v>1914</v>
      </c>
      <c r="D186" s="1" t="s">
        <v>3758</v>
      </c>
      <c r="E186" s="1" t="s">
        <v>415</v>
      </c>
      <c r="F186" s="1" t="str">
        <f>VLOOKUP(Table9[[#This Row],[نام کارشناس دفتر فنی]],Table1[],3,0)</f>
        <v>کارشناس بازرسی وبرنامه ریزی تعمیرات مکانیک(4)</v>
      </c>
      <c r="G186" s="1" t="s">
        <v>746</v>
      </c>
      <c r="H186" s="1" t="str">
        <f>VLOOKUP(Table9[[#This Row],[نام شخص کارشناس نظارت]],Table1[],3,0)</f>
        <v>کارشناس ناظر مکانیک چادرملو (1)</v>
      </c>
      <c r="I186" s="1">
        <f>COUNTIF(Table2[کد سیستم],Table9[[#This Row],[کد سیستم]])</f>
        <v>1</v>
      </c>
    </row>
    <row r="187" spans="1:9" hidden="1" x14ac:dyDescent="0.25">
      <c r="A187" s="1">
        <v>186</v>
      </c>
      <c r="B187" s="1" t="s">
        <v>1916</v>
      </c>
      <c r="C187" s="1" t="s">
        <v>1916</v>
      </c>
      <c r="D187" s="1" t="s">
        <v>3758</v>
      </c>
      <c r="E187" s="1" t="s">
        <v>415</v>
      </c>
      <c r="F187" s="1" t="str">
        <f>VLOOKUP(Table9[[#This Row],[نام کارشناس دفتر فنی]],Table1[],3,0)</f>
        <v>کارشناس بازرسی وبرنامه ریزی تعمیرات مکانیک(4)</v>
      </c>
      <c r="G187" s="1" t="s">
        <v>746</v>
      </c>
      <c r="H187" s="1" t="str">
        <f>VLOOKUP(Table9[[#This Row],[نام شخص کارشناس نظارت]],Table1[],3,0)</f>
        <v>کارشناس ناظر مکانیک چادرملو (1)</v>
      </c>
      <c r="I187" s="1">
        <f>COUNTIF(Table2[کد سیستم],Table9[[#This Row],[کد سیستم]])</f>
        <v>1</v>
      </c>
    </row>
    <row r="188" spans="1:9" hidden="1" x14ac:dyDescent="0.25">
      <c r="A188" s="1">
        <v>187</v>
      </c>
      <c r="B188" s="1" t="s">
        <v>1918</v>
      </c>
      <c r="C188" s="1" t="s">
        <v>1918</v>
      </c>
      <c r="D188" s="1" t="s">
        <v>3758</v>
      </c>
      <c r="E188" s="1" t="s">
        <v>415</v>
      </c>
      <c r="F188" s="1" t="str">
        <f>VLOOKUP(Table9[[#This Row],[نام کارشناس دفتر فنی]],Table1[],3,0)</f>
        <v>کارشناس بازرسی وبرنامه ریزی تعمیرات مکانیک(4)</v>
      </c>
      <c r="G188" s="1" t="s">
        <v>746</v>
      </c>
      <c r="H188" s="1" t="str">
        <f>VLOOKUP(Table9[[#This Row],[نام شخص کارشناس نظارت]],Table1[],3,0)</f>
        <v>کارشناس ناظر مکانیک چادرملو (1)</v>
      </c>
      <c r="I188" s="1">
        <f>COUNTIF(Table2[کد سیستم],Table9[[#This Row],[کد سیستم]])</f>
        <v>1</v>
      </c>
    </row>
    <row r="189" spans="1:9" hidden="1" x14ac:dyDescent="0.25">
      <c r="A189" s="1">
        <v>188</v>
      </c>
      <c r="B189" s="1" t="s">
        <v>1920</v>
      </c>
      <c r="C189" s="1" t="s">
        <v>1920</v>
      </c>
      <c r="D189" s="1" t="s">
        <v>3758</v>
      </c>
      <c r="E189" s="1" t="s">
        <v>415</v>
      </c>
      <c r="F189" s="1" t="str">
        <f>VLOOKUP(Table9[[#This Row],[نام کارشناس دفتر فنی]],Table1[],3,0)</f>
        <v>کارشناس بازرسی وبرنامه ریزی تعمیرات مکانیک(4)</v>
      </c>
      <c r="G189" s="1" t="s">
        <v>746</v>
      </c>
      <c r="H189" s="1" t="str">
        <f>VLOOKUP(Table9[[#This Row],[نام شخص کارشناس نظارت]],Table1[],3,0)</f>
        <v>کارشناس ناظر مکانیک چادرملو (1)</v>
      </c>
      <c r="I189" s="1">
        <f>COUNTIF(Table2[کد سیستم],Table9[[#This Row],[کد سیستم]])</f>
        <v>1</v>
      </c>
    </row>
    <row r="190" spans="1:9" hidden="1" x14ac:dyDescent="0.25">
      <c r="A190" s="1">
        <v>189</v>
      </c>
      <c r="B190" s="1" t="s">
        <v>1922</v>
      </c>
      <c r="C190" s="1" t="s">
        <v>1922</v>
      </c>
      <c r="D190" s="1" t="s">
        <v>3758</v>
      </c>
      <c r="E190" s="1" t="s">
        <v>415</v>
      </c>
      <c r="F190" s="1" t="str">
        <f>VLOOKUP(Table9[[#This Row],[نام کارشناس دفتر فنی]],Table1[],3,0)</f>
        <v>کارشناس بازرسی وبرنامه ریزی تعمیرات مکانیک(4)</v>
      </c>
      <c r="G190" s="1" t="s">
        <v>746</v>
      </c>
      <c r="H190" s="1" t="str">
        <f>VLOOKUP(Table9[[#This Row],[نام شخص کارشناس نظارت]],Table1[],3,0)</f>
        <v>کارشناس ناظر مکانیک چادرملو (1)</v>
      </c>
      <c r="I190" s="1">
        <f>COUNTIF(Table2[کد سیستم],Table9[[#This Row],[کد سیستم]])</f>
        <v>1</v>
      </c>
    </row>
    <row r="191" spans="1:9" hidden="1" x14ac:dyDescent="0.25">
      <c r="A191" s="1">
        <v>190</v>
      </c>
      <c r="B191" s="1" t="s">
        <v>1924</v>
      </c>
      <c r="C191" s="1" t="s">
        <v>1924</v>
      </c>
      <c r="D191" s="1" t="s">
        <v>3758</v>
      </c>
      <c r="E191" s="1" t="s">
        <v>415</v>
      </c>
      <c r="F191" s="1" t="str">
        <f>VLOOKUP(Table9[[#This Row],[نام کارشناس دفتر فنی]],Table1[],3,0)</f>
        <v>کارشناس بازرسی وبرنامه ریزی تعمیرات مکانیک(4)</v>
      </c>
      <c r="G191" s="1" t="s">
        <v>746</v>
      </c>
      <c r="H191" s="1" t="str">
        <f>VLOOKUP(Table9[[#This Row],[نام شخص کارشناس نظارت]],Table1[],3,0)</f>
        <v>کارشناس ناظر مکانیک چادرملو (1)</v>
      </c>
      <c r="I191" s="1">
        <f>COUNTIF(Table2[کد سیستم],Table9[[#This Row],[کد سیستم]])</f>
        <v>1</v>
      </c>
    </row>
    <row r="192" spans="1:9" hidden="1" x14ac:dyDescent="0.25">
      <c r="A192" s="1">
        <v>191</v>
      </c>
      <c r="B192" s="1" t="s">
        <v>1926</v>
      </c>
      <c r="C192" s="1" t="s">
        <v>1926</v>
      </c>
      <c r="D192" s="1" t="s">
        <v>3758</v>
      </c>
      <c r="E192" s="1" t="s">
        <v>415</v>
      </c>
      <c r="F192" s="1" t="str">
        <f>VLOOKUP(Table9[[#This Row],[نام کارشناس دفتر فنی]],Table1[],3,0)</f>
        <v>کارشناس بازرسی وبرنامه ریزی تعمیرات مکانیک(4)</v>
      </c>
      <c r="G192" s="1" t="s">
        <v>589</v>
      </c>
      <c r="H192" s="1" t="str">
        <f>VLOOKUP(Table9[[#This Row],[نام شخص کارشناس نظارت]],Table1[],3,0)</f>
        <v>کارشناس ناظر مکانیک چادرملو (2)</v>
      </c>
      <c r="I192" s="1">
        <f>COUNTIF(Table2[کد سیستم],Table9[[#This Row],[کد سیستم]])</f>
        <v>1</v>
      </c>
    </row>
    <row r="193" spans="1:9" hidden="1" x14ac:dyDescent="0.25">
      <c r="A193" s="1">
        <v>192</v>
      </c>
      <c r="B193" s="1" t="s">
        <v>1928</v>
      </c>
      <c r="C193" s="1" t="s">
        <v>1928</v>
      </c>
      <c r="D193" s="1" t="s">
        <v>3758</v>
      </c>
      <c r="E193" s="1" t="s">
        <v>415</v>
      </c>
      <c r="F193" s="1" t="str">
        <f>VLOOKUP(Table9[[#This Row],[نام کارشناس دفتر فنی]],Table1[],3,0)</f>
        <v>کارشناس بازرسی وبرنامه ریزی تعمیرات مکانیک(4)</v>
      </c>
      <c r="G193" s="1" t="s">
        <v>589</v>
      </c>
      <c r="H193" s="1" t="str">
        <f>VLOOKUP(Table9[[#This Row],[نام شخص کارشناس نظارت]],Table1[],3,0)</f>
        <v>کارشناس ناظر مکانیک چادرملو (2)</v>
      </c>
      <c r="I193" s="1">
        <f>COUNTIF(Table2[کد سیستم],Table9[[#This Row],[کد سیستم]])</f>
        <v>1</v>
      </c>
    </row>
    <row r="194" spans="1:9" hidden="1" x14ac:dyDescent="0.25">
      <c r="A194" s="1">
        <v>193</v>
      </c>
      <c r="B194" s="1" t="s">
        <v>1930</v>
      </c>
      <c r="C194" s="1" t="s">
        <v>1930</v>
      </c>
      <c r="D194" s="1" t="s">
        <v>3758</v>
      </c>
      <c r="E194" s="1" t="s">
        <v>415</v>
      </c>
      <c r="F194" s="1" t="str">
        <f>VLOOKUP(Table9[[#This Row],[نام کارشناس دفتر فنی]],Table1[],3,0)</f>
        <v>کارشناس بازرسی وبرنامه ریزی تعمیرات مکانیک(4)</v>
      </c>
      <c r="G194" s="1" t="s">
        <v>589</v>
      </c>
      <c r="H194" s="1" t="str">
        <f>VLOOKUP(Table9[[#This Row],[نام شخص کارشناس نظارت]],Table1[],3,0)</f>
        <v>کارشناس ناظر مکانیک چادرملو (2)</v>
      </c>
      <c r="I194" s="1">
        <f>COUNTIF(Table2[کد سیستم],Table9[[#This Row],[کد سیستم]])</f>
        <v>1</v>
      </c>
    </row>
    <row r="195" spans="1:9" hidden="1" x14ac:dyDescent="0.25">
      <c r="A195" s="1">
        <v>194</v>
      </c>
      <c r="B195" s="1" t="s">
        <v>1932</v>
      </c>
      <c r="C195" s="1" t="s">
        <v>1932</v>
      </c>
      <c r="D195" s="1" t="s">
        <v>3758</v>
      </c>
      <c r="E195" s="1" t="s">
        <v>415</v>
      </c>
      <c r="F195" s="1" t="str">
        <f>VLOOKUP(Table9[[#This Row],[نام کارشناس دفتر فنی]],Table1[],3,0)</f>
        <v>کارشناس بازرسی وبرنامه ریزی تعمیرات مکانیک(4)</v>
      </c>
      <c r="G195" s="1" t="s">
        <v>589</v>
      </c>
      <c r="H195" s="1" t="str">
        <f>VLOOKUP(Table9[[#This Row],[نام شخص کارشناس نظارت]],Table1[],3,0)</f>
        <v>کارشناس ناظر مکانیک چادرملو (2)</v>
      </c>
      <c r="I195" s="1">
        <f>COUNTIF(Table2[کد سیستم],Table9[[#This Row],[کد سیستم]])</f>
        <v>1</v>
      </c>
    </row>
    <row r="196" spans="1:9" hidden="1" x14ac:dyDescent="0.25">
      <c r="A196" s="1">
        <v>195</v>
      </c>
      <c r="B196" s="1" t="s">
        <v>1934</v>
      </c>
      <c r="C196" s="1" t="s">
        <v>1934</v>
      </c>
      <c r="D196" s="1" t="s">
        <v>3758</v>
      </c>
      <c r="E196" s="1" t="s">
        <v>415</v>
      </c>
      <c r="F196" s="1" t="str">
        <f>VLOOKUP(Table9[[#This Row],[نام کارشناس دفتر فنی]],Table1[],3,0)</f>
        <v>کارشناس بازرسی وبرنامه ریزی تعمیرات مکانیک(4)</v>
      </c>
      <c r="G196" s="1" t="s">
        <v>589</v>
      </c>
      <c r="H196" s="1" t="str">
        <f>VLOOKUP(Table9[[#This Row],[نام شخص کارشناس نظارت]],Table1[],3,0)</f>
        <v>کارشناس ناظر مکانیک چادرملو (2)</v>
      </c>
      <c r="I196" s="1">
        <f>COUNTIF(Table2[کد سیستم],Table9[[#This Row],[کد سیستم]])</f>
        <v>1</v>
      </c>
    </row>
    <row r="197" spans="1:9" hidden="1" x14ac:dyDescent="0.25">
      <c r="A197" s="1">
        <v>196</v>
      </c>
      <c r="B197" s="1" t="s">
        <v>1936</v>
      </c>
      <c r="C197" s="1" t="s">
        <v>1936</v>
      </c>
      <c r="D197" s="1" t="s">
        <v>3758</v>
      </c>
      <c r="E197" s="1" t="s">
        <v>415</v>
      </c>
      <c r="F197" s="1" t="str">
        <f>VLOOKUP(Table9[[#This Row],[نام کارشناس دفتر فنی]],Table1[],3,0)</f>
        <v>کارشناس بازرسی وبرنامه ریزی تعمیرات مکانیک(4)</v>
      </c>
      <c r="G197" s="1" t="s">
        <v>589</v>
      </c>
      <c r="H197" s="1" t="str">
        <f>VLOOKUP(Table9[[#This Row],[نام شخص کارشناس نظارت]],Table1[],3,0)</f>
        <v>کارشناس ناظر مکانیک چادرملو (2)</v>
      </c>
      <c r="I197" s="1">
        <f>COUNTIF(Table2[کد سیستم],Table9[[#This Row],[کد سیستم]])</f>
        <v>1</v>
      </c>
    </row>
    <row r="198" spans="1:9" hidden="1" x14ac:dyDescent="0.25">
      <c r="A198" s="1">
        <v>197</v>
      </c>
      <c r="B198" s="1" t="s">
        <v>1938</v>
      </c>
      <c r="C198" s="1" t="s">
        <v>1938</v>
      </c>
      <c r="D198" s="1" t="s">
        <v>3758</v>
      </c>
      <c r="E198" s="1" t="s">
        <v>415</v>
      </c>
      <c r="F198" s="1" t="str">
        <f>VLOOKUP(Table9[[#This Row],[نام کارشناس دفتر فنی]],Table1[],3,0)</f>
        <v>کارشناس بازرسی وبرنامه ریزی تعمیرات مکانیک(4)</v>
      </c>
      <c r="G198" s="1" t="s">
        <v>589</v>
      </c>
      <c r="H198" s="1" t="str">
        <f>VLOOKUP(Table9[[#This Row],[نام شخص کارشناس نظارت]],Table1[],3,0)</f>
        <v>کارشناس ناظر مکانیک چادرملو (2)</v>
      </c>
      <c r="I198" s="1">
        <f>COUNTIF(Table2[کد سیستم],Table9[[#This Row],[کد سیستم]])</f>
        <v>1</v>
      </c>
    </row>
    <row r="199" spans="1:9" hidden="1" x14ac:dyDescent="0.25">
      <c r="A199" s="1">
        <v>198</v>
      </c>
      <c r="B199" s="1" t="s">
        <v>1940</v>
      </c>
      <c r="C199" s="1" t="s">
        <v>1940</v>
      </c>
      <c r="D199" s="1" t="s">
        <v>3758</v>
      </c>
      <c r="E199" s="1" t="s">
        <v>415</v>
      </c>
      <c r="F199" s="1" t="str">
        <f>VLOOKUP(Table9[[#This Row],[نام کارشناس دفتر فنی]],Table1[],3,0)</f>
        <v>کارشناس بازرسی وبرنامه ریزی تعمیرات مکانیک(4)</v>
      </c>
      <c r="G199" s="1" t="s">
        <v>589</v>
      </c>
      <c r="H199" s="1" t="str">
        <f>VLOOKUP(Table9[[#This Row],[نام شخص کارشناس نظارت]],Table1[],3,0)</f>
        <v>کارشناس ناظر مکانیک چادرملو (2)</v>
      </c>
      <c r="I199" s="1">
        <f>COUNTIF(Table2[کد سیستم],Table9[[#This Row],[کد سیستم]])</f>
        <v>1</v>
      </c>
    </row>
    <row r="200" spans="1:9" hidden="1" x14ac:dyDescent="0.25">
      <c r="A200" s="1">
        <v>199</v>
      </c>
      <c r="B200" s="1" t="s">
        <v>1942</v>
      </c>
      <c r="C200" s="1" t="s">
        <v>1942</v>
      </c>
      <c r="D200" s="1" t="s">
        <v>3758</v>
      </c>
      <c r="E200" s="1" t="s">
        <v>415</v>
      </c>
      <c r="F200" s="1" t="str">
        <f>VLOOKUP(Table9[[#This Row],[نام کارشناس دفتر فنی]],Table1[],3,0)</f>
        <v>کارشناس بازرسی وبرنامه ریزی تعمیرات مکانیک(4)</v>
      </c>
      <c r="G200" s="1" t="s">
        <v>589</v>
      </c>
      <c r="H200" s="1" t="str">
        <f>VLOOKUP(Table9[[#This Row],[نام شخص کارشناس نظارت]],Table1[],3,0)</f>
        <v>کارشناس ناظر مکانیک چادرملو (2)</v>
      </c>
      <c r="I200" s="1">
        <f>COUNTIF(Table2[کد سیستم],Table9[[#This Row],[کد سیستم]])</f>
        <v>1</v>
      </c>
    </row>
    <row r="201" spans="1:9" hidden="1" x14ac:dyDescent="0.25">
      <c r="A201" s="1">
        <v>200</v>
      </c>
      <c r="B201" s="1" t="s">
        <v>1944</v>
      </c>
      <c r="C201" s="1" t="s">
        <v>1944</v>
      </c>
      <c r="D201" s="1" t="s">
        <v>3758</v>
      </c>
      <c r="E201" s="1" t="s">
        <v>415</v>
      </c>
      <c r="F201" s="1" t="str">
        <f>VLOOKUP(Table9[[#This Row],[نام کارشناس دفتر فنی]],Table1[],3,0)</f>
        <v>کارشناس بازرسی وبرنامه ریزی تعمیرات مکانیک(4)</v>
      </c>
      <c r="G201" s="1" t="s">
        <v>589</v>
      </c>
      <c r="H201" s="1" t="str">
        <f>VLOOKUP(Table9[[#This Row],[نام شخص کارشناس نظارت]],Table1[],3,0)</f>
        <v>کارشناس ناظر مکانیک چادرملو (2)</v>
      </c>
      <c r="I201" s="1">
        <f>COUNTIF(Table2[کد سیستم],Table9[[#This Row],[کد سیستم]])</f>
        <v>1</v>
      </c>
    </row>
    <row r="202" spans="1:9" hidden="1" x14ac:dyDescent="0.25">
      <c r="A202" s="1">
        <v>201</v>
      </c>
      <c r="B202" s="1" t="s">
        <v>1946</v>
      </c>
      <c r="C202" s="1" t="s">
        <v>1946</v>
      </c>
      <c r="D202" s="1" t="s">
        <v>3758</v>
      </c>
      <c r="E202" s="1" t="s">
        <v>415</v>
      </c>
      <c r="F202" s="1" t="str">
        <f>VLOOKUP(Table9[[#This Row],[نام کارشناس دفتر فنی]],Table1[],3,0)</f>
        <v>کارشناس بازرسی وبرنامه ریزی تعمیرات مکانیک(4)</v>
      </c>
      <c r="G202" s="1" t="s">
        <v>589</v>
      </c>
      <c r="H202" s="1" t="str">
        <f>VLOOKUP(Table9[[#This Row],[نام شخص کارشناس نظارت]],Table1[],3,0)</f>
        <v>کارشناس ناظر مکانیک چادرملو (2)</v>
      </c>
      <c r="I202" s="1">
        <f>COUNTIF(Table2[کد سیستم],Table9[[#This Row],[کد سیستم]])</f>
        <v>1</v>
      </c>
    </row>
    <row r="203" spans="1:9" hidden="1" x14ac:dyDescent="0.25">
      <c r="A203" s="1">
        <v>202</v>
      </c>
      <c r="B203" s="1" t="s">
        <v>1948</v>
      </c>
      <c r="C203" s="1" t="s">
        <v>1948</v>
      </c>
      <c r="D203" s="1" t="s">
        <v>3758</v>
      </c>
      <c r="E203" s="1" t="s">
        <v>415</v>
      </c>
      <c r="F203" s="1" t="str">
        <f>VLOOKUP(Table9[[#This Row],[نام کارشناس دفتر فنی]],Table1[],3,0)</f>
        <v>کارشناس بازرسی وبرنامه ریزی تعمیرات مکانیک(4)</v>
      </c>
      <c r="G203" s="1" t="s">
        <v>589</v>
      </c>
      <c r="H203" s="1" t="str">
        <f>VLOOKUP(Table9[[#This Row],[نام شخص کارشناس نظارت]],Table1[],3,0)</f>
        <v>کارشناس ناظر مکانیک چادرملو (2)</v>
      </c>
      <c r="I203" s="1">
        <f>COUNTIF(Table2[کد سیستم],Table9[[#This Row],[کد سیستم]])</f>
        <v>1</v>
      </c>
    </row>
    <row r="204" spans="1:9" hidden="1" x14ac:dyDescent="0.25">
      <c r="A204" s="1">
        <v>203</v>
      </c>
      <c r="B204" s="1" t="s">
        <v>1950</v>
      </c>
      <c r="C204" s="1" t="s">
        <v>1950</v>
      </c>
      <c r="D204" s="1" t="s">
        <v>3758</v>
      </c>
      <c r="E204" s="1" t="s">
        <v>415</v>
      </c>
      <c r="F204" s="1" t="str">
        <f>VLOOKUP(Table9[[#This Row],[نام کارشناس دفتر فنی]],Table1[],3,0)</f>
        <v>کارشناس بازرسی وبرنامه ریزی تعمیرات مکانیک(4)</v>
      </c>
      <c r="G204" s="1" t="s">
        <v>589</v>
      </c>
      <c r="H204" s="1" t="str">
        <f>VLOOKUP(Table9[[#This Row],[نام شخص کارشناس نظارت]],Table1[],3,0)</f>
        <v>کارشناس ناظر مکانیک چادرملو (2)</v>
      </c>
      <c r="I204" s="1">
        <f>COUNTIF(Table2[کد سیستم],Table9[[#This Row],[کد سیستم]])</f>
        <v>1</v>
      </c>
    </row>
    <row r="205" spans="1:9" hidden="1" x14ac:dyDescent="0.25">
      <c r="A205" s="1">
        <v>204</v>
      </c>
      <c r="B205" s="1" t="s">
        <v>1952</v>
      </c>
      <c r="C205" s="1" t="s">
        <v>1952</v>
      </c>
      <c r="D205" s="1" t="s">
        <v>3758</v>
      </c>
      <c r="E205" s="1" t="s">
        <v>415</v>
      </c>
      <c r="F205" s="1" t="str">
        <f>VLOOKUP(Table9[[#This Row],[نام کارشناس دفتر فنی]],Table1[],3,0)</f>
        <v>کارشناس بازرسی وبرنامه ریزی تعمیرات مکانیک(4)</v>
      </c>
      <c r="G205" s="1" t="s">
        <v>589</v>
      </c>
      <c r="H205" s="1" t="str">
        <f>VLOOKUP(Table9[[#This Row],[نام شخص کارشناس نظارت]],Table1[],3,0)</f>
        <v>کارشناس ناظر مکانیک چادرملو (2)</v>
      </c>
      <c r="I205" s="1">
        <f>COUNTIF(Table2[کد سیستم],Table9[[#This Row],[کد سیستم]])</f>
        <v>1</v>
      </c>
    </row>
    <row r="206" spans="1:9" hidden="1" x14ac:dyDescent="0.25">
      <c r="A206" s="1">
        <v>205</v>
      </c>
      <c r="B206" s="1" t="s">
        <v>1954</v>
      </c>
      <c r="C206" s="1" t="s">
        <v>1954</v>
      </c>
      <c r="D206" s="1" t="s">
        <v>3758</v>
      </c>
      <c r="E206" s="1" t="s">
        <v>415</v>
      </c>
      <c r="F206" s="1" t="str">
        <f>VLOOKUP(Table9[[#This Row],[نام کارشناس دفتر فنی]],Table1[],3,0)</f>
        <v>کارشناس بازرسی وبرنامه ریزی تعمیرات مکانیک(4)</v>
      </c>
      <c r="G206" s="1" t="s">
        <v>589</v>
      </c>
      <c r="H206" s="1" t="str">
        <f>VLOOKUP(Table9[[#This Row],[نام شخص کارشناس نظارت]],Table1[],3,0)</f>
        <v>کارشناس ناظر مکانیک چادرملو (2)</v>
      </c>
      <c r="I206" s="1">
        <f>COUNTIF(Table2[کد سیستم],Table9[[#This Row],[کد سیستم]])</f>
        <v>1</v>
      </c>
    </row>
    <row r="207" spans="1:9" hidden="1" x14ac:dyDescent="0.25">
      <c r="A207" s="1">
        <v>206</v>
      </c>
      <c r="B207" s="1" t="s">
        <v>1956</v>
      </c>
      <c r="C207" s="1" t="s">
        <v>1956</v>
      </c>
      <c r="D207" s="1" t="s">
        <v>3758</v>
      </c>
      <c r="E207" s="1" t="s">
        <v>415</v>
      </c>
      <c r="F207" s="1" t="str">
        <f>VLOOKUP(Table9[[#This Row],[نام کارشناس دفتر فنی]],Table1[],3,0)</f>
        <v>کارشناس بازرسی وبرنامه ریزی تعمیرات مکانیک(4)</v>
      </c>
      <c r="G207" s="1" t="s">
        <v>589</v>
      </c>
      <c r="H207" s="1" t="str">
        <f>VLOOKUP(Table9[[#This Row],[نام شخص کارشناس نظارت]],Table1[],3,0)</f>
        <v>کارشناس ناظر مکانیک چادرملو (2)</v>
      </c>
      <c r="I207" s="1">
        <f>COUNTIF(Table2[کد سیستم],Table9[[#This Row],[کد سیستم]])</f>
        <v>1</v>
      </c>
    </row>
    <row r="208" spans="1:9" hidden="1" x14ac:dyDescent="0.25">
      <c r="A208" s="1">
        <v>207</v>
      </c>
      <c r="B208" s="1" t="s">
        <v>1958</v>
      </c>
      <c r="C208" s="1" t="s">
        <v>1958</v>
      </c>
      <c r="D208" s="1" t="s">
        <v>3758</v>
      </c>
      <c r="E208" s="1" t="s">
        <v>415</v>
      </c>
      <c r="F208" s="1" t="str">
        <f>VLOOKUP(Table9[[#This Row],[نام کارشناس دفتر فنی]],Table1[],3,0)</f>
        <v>کارشناس بازرسی وبرنامه ریزی تعمیرات مکانیک(4)</v>
      </c>
      <c r="G208" s="1" t="s">
        <v>589</v>
      </c>
      <c r="H208" s="1" t="str">
        <f>VLOOKUP(Table9[[#This Row],[نام شخص کارشناس نظارت]],Table1[],3,0)</f>
        <v>کارشناس ناظر مکانیک چادرملو (2)</v>
      </c>
      <c r="I208" s="1">
        <f>COUNTIF(Table2[کد سیستم],Table9[[#This Row],[کد سیستم]])</f>
        <v>1</v>
      </c>
    </row>
    <row r="209" spans="1:9" hidden="1" x14ac:dyDescent="0.25">
      <c r="A209" s="1">
        <v>208</v>
      </c>
      <c r="B209" s="1" t="s">
        <v>1960</v>
      </c>
      <c r="C209" s="1" t="s">
        <v>1960</v>
      </c>
      <c r="D209" s="1" t="s">
        <v>3758</v>
      </c>
      <c r="E209" s="1" t="s">
        <v>415</v>
      </c>
      <c r="F209" s="1" t="str">
        <f>VLOOKUP(Table9[[#This Row],[نام کارشناس دفتر فنی]],Table1[],3,0)</f>
        <v>کارشناس بازرسی وبرنامه ریزی تعمیرات مکانیک(4)</v>
      </c>
      <c r="G209" s="1" t="s">
        <v>589</v>
      </c>
      <c r="H209" s="1" t="str">
        <f>VLOOKUP(Table9[[#This Row],[نام شخص کارشناس نظارت]],Table1[],3,0)</f>
        <v>کارشناس ناظر مکانیک چادرملو (2)</v>
      </c>
      <c r="I209" s="1">
        <f>COUNTIF(Table2[کد سیستم],Table9[[#This Row],[کد سیستم]])</f>
        <v>1</v>
      </c>
    </row>
    <row r="210" spans="1:9" hidden="1" x14ac:dyDescent="0.25">
      <c r="A210" s="1">
        <v>209</v>
      </c>
      <c r="B210" s="1" t="s">
        <v>1962</v>
      </c>
      <c r="C210" s="1" t="s">
        <v>1962</v>
      </c>
      <c r="D210" s="1" t="s">
        <v>3758</v>
      </c>
      <c r="E210" s="1" t="s">
        <v>415</v>
      </c>
      <c r="F210" s="1" t="str">
        <f>VLOOKUP(Table9[[#This Row],[نام کارشناس دفتر فنی]],Table1[],3,0)</f>
        <v>کارشناس بازرسی وبرنامه ریزی تعمیرات مکانیک(4)</v>
      </c>
      <c r="G210" s="1" t="s">
        <v>589</v>
      </c>
      <c r="H210" s="1" t="str">
        <f>VLOOKUP(Table9[[#This Row],[نام شخص کارشناس نظارت]],Table1[],3,0)</f>
        <v>کارشناس ناظر مکانیک چادرملو (2)</v>
      </c>
      <c r="I210" s="1">
        <f>COUNTIF(Table2[کد سیستم],Table9[[#This Row],[کد سیستم]])</f>
        <v>1</v>
      </c>
    </row>
    <row r="211" spans="1:9" hidden="1" x14ac:dyDescent="0.25">
      <c r="A211" s="1">
        <v>210</v>
      </c>
      <c r="B211" s="1" t="s">
        <v>1964</v>
      </c>
      <c r="C211" s="1" t="s">
        <v>1964</v>
      </c>
      <c r="D211" s="1" t="s">
        <v>3758</v>
      </c>
      <c r="E211" s="1" t="s">
        <v>415</v>
      </c>
      <c r="F211" s="1" t="str">
        <f>VLOOKUP(Table9[[#This Row],[نام کارشناس دفتر فنی]],Table1[],3,0)</f>
        <v>کارشناس بازرسی وبرنامه ریزی تعمیرات مکانیک(4)</v>
      </c>
      <c r="G211" s="1" t="s">
        <v>589</v>
      </c>
      <c r="H211" s="1" t="str">
        <f>VLOOKUP(Table9[[#This Row],[نام شخص کارشناس نظارت]],Table1[],3,0)</f>
        <v>کارشناس ناظر مکانیک چادرملو (2)</v>
      </c>
      <c r="I211" s="1">
        <f>COUNTIF(Table2[کد سیستم],Table9[[#This Row],[کد سیستم]])</f>
        <v>1</v>
      </c>
    </row>
    <row r="212" spans="1:9" hidden="1" x14ac:dyDescent="0.25">
      <c r="A212" s="1">
        <v>211</v>
      </c>
      <c r="B212" s="1" t="s">
        <v>1966</v>
      </c>
      <c r="C212" s="1" t="s">
        <v>1966</v>
      </c>
      <c r="D212" s="1" t="s">
        <v>3758</v>
      </c>
      <c r="E212" s="1" t="s">
        <v>415</v>
      </c>
      <c r="F212" s="1" t="str">
        <f>VLOOKUP(Table9[[#This Row],[نام کارشناس دفتر فنی]],Table1[],3,0)</f>
        <v>کارشناس بازرسی وبرنامه ریزی تعمیرات مکانیک(4)</v>
      </c>
      <c r="G212" s="1" t="s">
        <v>589</v>
      </c>
      <c r="H212" s="1" t="str">
        <f>VLOOKUP(Table9[[#This Row],[نام شخص کارشناس نظارت]],Table1[],3,0)</f>
        <v>کارشناس ناظر مکانیک چادرملو (2)</v>
      </c>
      <c r="I212" s="1">
        <f>COUNTIF(Table2[کد سیستم],Table9[[#This Row],[کد سیستم]])</f>
        <v>1</v>
      </c>
    </row>
    <row r="213" spans="1:9" hidden="1" x14ac:dyDescent="0.25">
      <c r="A213" s="1">
        <v>212</v>
      </c>
      <c r="B213" s="1" t="s">
        <v>1968</v>
      </c>
      <c r="C213" s="1" t="s">
        <v>1968</v>
      </c>
      <c r="D213" s="1" t="s">
        <v>3758</v>
      </c>
      <c r="E213" s="1" t="s">
        <v>415</v>
      </c>
      <c r="F213" s="1" t="str">
        <f>VLOOKUP(Table9[[#This Row],[نام کارشناس دفتر فنی]],Table1[],3,0)</f>
        <v>کارشناس بازرسی وبرنامه ریزی تعمیرات مکانیک(4)</v>
      </c>
      <c r="G213" s="1" t="s">
        <v>589</v>
      </c>
      <c r="H213" s="1" t="str">
        <f>VLOOKUP(Table9[[#This Row],[نام شخص کارشناس نظارت]],Table1[],3,0)</f>
        <v>کارشناس ناظر مکانیک چادرملو (2)</v>
      </c>
      <c r="I213" s="1">
        <f>COUNTIF(Table2[کد سیستم],Table9[[#This Row],[کد سیستم]])</f>
        <v>1</v>
      </c>
    </row>
    <row r="214" spans="1:9" hidden="1" x14ac:dyDescent="0.25">
      <c r="A214" s="1">
        <v>213</v>
      </c>
      <c r="B214" s="1" t="s">
        <v>1970</v>
      </c>
      <c r="C214" s="1" t="s">
        <v>1970</v>
      </c>
      <c r="D214" s="1" t="s">
        <v>3758</v>
      </c>
      <c r="E214" s="1" t="s">
        <v>415</v>
      </c>
      <c r="F214" s="1" t="str">
        <f>VLOOKUP(Table9[[#This Row],[نام کارشناس دفتر فنی]],Table1[],3,0)</f>
        <v>کارشناس بازرسی وبرنامه ریزی تعمیرات مکانیک(4)</v>
      </c>
      <c r="G214" s="1" t="s">
        <v>589</v>
      </c>
      <c r="H214" s="1" t="str">
        <f>VLOOKUP(Table9[[#This Row],[نام شخص کارشناس نظارت]],Table1[],3,0)</f>
        <v>کارشناس ناظر مکانیک چادرملو (2)</v>
      </c>
      <c r="I214" s="1">
        <f>COUNTIF(Table2[کد سیستم],Table9[[#This Row],[کد سیستم]])</f>
        <v>1</v>
      </c>
    </row>
    <row r="215" spans="1:9" hidden="1" x14ac:dyDescent="0.25">
      <c r="A215" s="1">
        <v>214</v>
      </c>
      <c r="B215" s="1" t="s">
        <v>1972</v>
      </c>
      <c r="C215" s="1" t="s">
        <v>1972</v>
      </c>
      <c r="D215" s="1" t="s">
        <v>3758</v>
      </c>
      <c r="E215" s="1" t="s">
        <v>415</v>
      </c>
      <c r="F215" s="1" t="str">
        <f>VLOOKUP(Table9[[#This Row],[نام کارشناس دفتر فنی]],Table1[],3,0)</f>
        <v>کارشناس بازرسی وبرنامه ریزی تعمیرات مکانیک(4)</v>
      </c>
      <c r="G215" s="1" t="s">
        <v>589</v>
      </c>
      <c r="H215" s="1" t="str">
        <f>VLOOKUP(Table9[[#This Row],[نام شخص کارشناس نظارت]],Table1[],3,0)</f>
        <v>کارشناس ناظر مکانیک چادرملو (2)</v>
      </c>
      <c r="I215" s="1">
        <f>COUNTIF(Table2[کد سیستم],Table9[[#This Row],[کد سیستم]])</f>
        <v>1</v>
      </c>
    </row>
    <row r="216" spans="1:9" hidden="1" x14ac:dyDescent="0.25">
      <c r="A216" s="1">
        <v>215</v>
      </c>
      <c r="B216" s="1" t="s">
        <v>1974</v>
      </c>
      <c r="C216" s="1" t="s">
        <v>1974</v>
      </c>
      <c r="D216" s="1" t="s">
        <v>3758</v>
      </c>
      <c r="E216" s="1" t="s">
        <v>415</v>
      </c>
      <c r="F216" s="1" t="str">
        <f>VLOOKUP(Table9[[#This Row],[نام کارشناس دفتر فنی]],Table1[],3,0)</f>
        <v>کارشناس بازرسی وبرنامه ریزی تعمیرات مکانیک(4)</v>
      </c>
      <c r="G216" s="1" t="s">
        <v>589</v>
      </c>
      <c r="H216" s="1" t="str">
        <f>VLOOKUP(Table9[[#This Row],[نام شخص کارشناس نظارت]],Table1[],3,0)</f>
        <v>کارشناس ناظر مکانیک چادرملو (2)</v>
      </c>
      <c r="I216" s="1">
        <f>COUNTIF(Table2[کد سیستم],Table9[[#This Row],[کد سیستم]])</f>
        <v>1</v>
      </c>
    </row>
    <row r="217" spans="1:9" hidden="1" x14ac:dyDescent="0.25">
      <c r="A217" s="1">
        <v>216</v>
      </c>
      <c r="B217" s="1" t="s">
        <v>1976</v>
      </c>
      <c r="C217" s="1" t="s">
        <v>1976</v>
      </c>
      <c r="D217" s="1" t="s">
        <v>3758</v>
      </c>
      <c r="E217" s="1" t="s">
        <v>415</v>
      </c>
      <c r="F217" s="1" t="str">
        <f>VLOOKUP(Table9[[#This Row],[نام کارشناس دفتر فنی]],Table1[],3,0)</f>
        <v>کارشناس بازرسی وبرنامه ریزی تعمیرات مکانیک(4)</v>
      </c>
      <c r="G217" s="1" t="s">
        <v>589</v>
      </c>
      <c r="H217" s="1" t="str">
        <f>VLOOKUP(Table9[[#This Row],[نام شخص کارشناس نظارت]],Table1[],3,0)</f>
        <v>کارشناس ناظر مکانیک چادرملو (2)</v>
      </c>
      <c r="I217" s="1">
        <f>COUNTIF(Table2[کد سیستم],Table9[[#This Row],[کد سیستم]])</f>
        <v>1</v>
      </c>
    </row>
    <row r="218" spans="1:9" hidden="1" x14ac:dyDescent="0.25">
      <c r="A218" s="1">
        <v>217</v>
      </c>
      <c r="B218" s="1" t="s">
        <v>1978</v>
      </c>
      <c r="C218" s="1" t="s">
        <v>1978</v>
      </c>
      <c r="D218" s="1" t="s">
        <v>3758</v>
      </c>
      <c r="E218" s="1" t="s">
        <v>415</v>
      </c>
      <c r="F218" s="1" t="str">
        <f>VLOOKUP(Table9[[#This Row],[نام کارشناس دفتر فنی]],Table1[],3,0)</f>
        <v>کارشناس بازرسی وبرنامه ریزی تعمیرات مکانیک(4)</v>
      </c>
      <c r="G218" s="1" t="s">
        <v>589</v>
      </c>
      <c r="H218" s="1" t="str">
        <f>VLOOKUP(Table9[[#This Row],[نام شخص کارشناس نظارت]],Table1[],3,0)</f>
        <v>کارشناس ناظر مکانیک چادرملو (2)</v>
      </c>
      <c r="I218" s="1">
        <f>COUNTIF(Table2[کد سیستم],Table9[[#This Row],[کد سیستم]])</f>
        <v>1</v>
      </c>
    </row>
    <row r="219" spans="1:9" hidden="1" x14ac:dyDescent="0.25">
      <c r="A219" s="1">
        <v>218</v>
      </c>
      <c r="B219" s="1" t="s">
        <v>1980</v>
      </c>
      <c r="C219" s="1" t="s">
        <v>1980</v>
      </c>
      <c r="D219" s="1" t="s">
        <v>3758</v>
      </c>
      <c r="E219" s="1" t="s">
        <v>415</v>
      </c>
      <c r="F219" s="1" t="str">
        <f>VLOOKUP(Table9[[#This Row],[نام کارشناس دفتر فنی]],Table1[],3,0)</f>
        <v>کارشناس بازرسی وبرنامه ریزی تعمیرات مکانیک(4)</v>
      </c>
      <c r="G219" s="1" t="s">
        <v>589</v>
      </c>
      <c r="H219" s="1" t="str">
        <f>VLOOKUP(Table9[[#This Row],[نام شخص کارشناس نظارت]],Table1[],3,0)</f>
        <v>کارشناس ناظر مکانیک چادرملو (2)</v>
      </c>
      <c r="I219" s="1">
        <f>COUNTIF(Table2[کد سیستم],Table9[[#This Row],[کد سیستم]])</f>
        <v>1</v>
      </c>
    </row>
    <row r="220" spans="1:9" hidden="1" x14ac:dyDescent="0.25">
      <c r="A220" s="1">
        <v>219</v>
      </c>
      <c r="B220" s="1" t="s">
        <v>1982</v>
      </c>
      <c r="C220" s="1" t="s">
        <v>1982</v>
      </c>
      <c r="D220" s="1" t="s">
        <v>3758</v>
      </c>
      <c r="E220" s="1" t="s">
        <v>415</v>
      </c>
      <c r="F220" s="1" t="str">
        <f>VLOOKUP(Table9[[#This Row],[نام کارشناس دفتر فنی]],Table1[],3,0)</f>
        <v>کارشناس بازرسی وبرنامه ریزی تعمیرات مکانیک(4)</v>
      </c>
      <c r="G220" s="1" t="s">
        <v>589</v>
      </c>
      <c r="H220" s="1" t="str">
        <f>VLOOKUP(Table9[[#This Row],[نام شخص کارشناس نظارت]],Table1[],3,0)</f>
        <v>کارشناس ناظر مکانیک چادرملو (2)</v>
      </c>
      <c r="I220" s="1">
        <f>COUNTIF(Table2[کد سیستم],Table9[[#This Row],[کد سیستم]])</f>
        <v>1</v>
      </c>
    </row>
    <row r="221" spans="1:9" hidden="1" x14ac:dyDescent="0.25">
      <c r="A221" s="1">
        <v>220</v>
      </c>
      <c r="B221" s="1" t="s">
        <v>1984</v>
      </c>
      <c r="C221" s="1" t="s">
        <v>1984</v>
      </c>
      <c r="D221" s="1" t="s">
        <v>3758</v>
      </c>
      <c r="E221" s="1" t="s">
        <v>415</v>
      </c>
      <c r="F221" s="1" t="str">
        <f>VLOOKUP(Table9[[#This Row],[نام کارشناس دفتر فنی]],Table1[],3,0)</f>
        <v>کارشناس بازرسی وبرنامه ریزی تعمیرات مکانیک(4)</v>
      </c>
      <c r="G221" s="1" t="s">
        <v>589</v>
      </c>
      <c r="H221" s="1" t="str">
        <f>VLOOKUP(Table9[[#This Row],[نام شخص کارشناس نظارت]],Table1[],3,0)</f>
        <v>کارشناس ناظر مکانیک چادرملو (2)</v>
      </c>
      <c r="I221" s="1">
        <f>COUNTIF(Table2[کد سیستم],Table9[[#This Row],[کد سیستم]])</f>
        <v>1</v>
      </c>
    </row>
    <row r="222" spans="1:9" hidden="1" x14ac:dyDescent="0.25">
      <c r="A222" s="1">
        <v>221</v>
      </c>
      <c r="B222" s="1" t="s">
        <v>1986</v>
      </c>
      <c r="C222" s="1" t="s">
        <v>1986</v>
      </c>
      <c r="D222" s="1" t="s">
        <v>3758</v>
      </c>
      <c r="E222" s="1" t="s">
        <v>415</v>
      </c>
      <c r="F222" s="1" t="str">
        <f>VLOOKUP(Table9[[#This Row],[نام کارشناس دفتر فنی]],Table1[],3,0)</f>
        <v>کارشناس بازرسی وبرنامه ریزی تعمیرات مکانیک(4)</v>
      </c>
      <c r="G222" s="1" t="s">
        <v>589</v>
      </c>
      <c r="H222" s="1" t="str">
        <f>VLOOKUP(Table9[[#This Row],[نام شخص کارشناس نظارت]],Table1[],3,0)</f>
        <v>کارشناس ناظر مکانیک چادرملو (2)</v>
      </c>
      <c r="I222" s="1">
        <f>COUNTIF(Table2[کد سیستم],Table9[[#This Row],[کد سیستم]])</f>
        <v>1</v>
      </c>
    </row>
    <row r="223" spans="1:9" hidden="1" x14ac:dyDescent="0.25">
      <c r="A223" s="1">
        <v>222</v>
      </c>
      <c r="B223" s="1" t="s">
        <v>1988</v>
      </c>
      <c r="C223" s="1" t="s">
        <v>1988</v>
      </c>
      <c r="D223" s="1" t="s">
        <v>3758</v>
      </c>
      <c r="E223" s="1" t="s">
        <v>415</v>
      </c>
      <c r="F223" s="1" t="str">
        <f>VLOOKUP(Table9[[#This Row],[نام کارشناس دفتر فنی]],Table1[],3,0)</f>
        <v>کارشناس بازرسی وبرنامه ریزی تعمیرات مکانیک(4)</v>
      </c>
      <c r="G223" s="1" t="s">
        <v>1147</v>
      </c>
      <c r="H223" s="1" t="str">
        <f>VLOOKUP(Table9[[#This Row],[نام شخص کارشناس نظارت]],Table1[],3,0)</f>
        <v>کارشناس مکانیک نظارت (1)</v>
      </c>
      <c r="I223" s="1">
        <f>COUNTIF(Table2[کد سیستم],Table9[[#This Row],[کد سیستم]])</f>
        <v>1</v>
      </c>
    </row>
    <row r="224" spans="1:9" hidden="1" x14ac:dyDescent="0.25">
      <c r="A224" s="1">
        <v>223</v>
      </c>
      <c r="B224" s="1" t="s">
        <v>1990</v>
      </c>
      <c r="C224" s="1" t="s">
        <v>1990</v>
      </c>
      <c r="D224" s="1" t="s">
        <v>3758</v>
      </c>
      <c r="E224" s="1" t="s">
        <v>415</v>
      </c>
      <c r="F224" s="1" t="str">
        <f>VLOOKUP(Table9[[#This Row],[نام کارشناس دفتر فنی]],Table1[],3,0)</f>
        <v>کارشناس بازرسی وبرنامه ریزی تعمیرات مکانیک(4)</v>
      </c>
      <c r="G224" s="1" t="s">
        <v>1147</v>
      </c>
      <c r="H224" s="1" t="str">
        <f>VLOOKUP(Table9[[#This Row],[نام شخص کارشناس نظارت]],Table1[],3,0)</f>
        <v>کارشناس مکانیک نظارت (1)</v>
      </c>
      <c r="I224" s="1">
        <f>COUNTIF(Table2[کد سیستم],Table9[[#This Row],[کد سیستم]])</f>
        <v>1</v>
      </c>
    </row>
    <row r="225" spans="1:9" hidden="1" x14ac:dyDescent="0.25">
      <c r="A225" s="1">
        <v>224</v>
      </c>
      <c r="B225" s="1" t="s">
        <v>1992</v>
      </c>
      <c r="C225" s="1" t="s">
        <v>1992</v>
      </c>
      <c r="D225" s="1" t="s">
        <v>3758</v>
      </c>
      <c r="E225" s="1" t="s">
        <v>415</v>
      </c>
      <c r="F225" s="1" t="str">
        <f>VLOOKUP(Table9[[#This Row],[نام کارشناس دفتر فنی]],Table1[],3,0)</f>
        <v>کارشناس بازرسی وبرنامه ریزی تعمیرات مکانیک(4)</v>
      </c>
      <c r="G225" s="1" t="s">
        <v>1147</v>
      </c>
      <c r="H225" s="1" t="str">
        <f>VLOOKUP(Table9[[#This Row],[نام شخص کارشناس نظارت]],Table1[],3,0)</f>
        <v>کارشناس مکانیک نظارت (1)</v>
      </c>
      <c r="I225" s="1">
        <f>COUNTIF(Table2[کد سیستم],Table9[[#This Row],[کد سیستم]])</f>
        <v>1</v>
      </c>
    </row>
    <row r="226" spans="1:9" hidden="1" x14ac:dyDescent="0.25">
      <c r="A226" s="1">
        <v>225</v>
      </c>
      <c r="B226" s="1" t="s">
        <v>1994</v>
      </c>
      <c r="C226" s="1" t="s">
        <v>1994</v>
      </c>
      <c r="D226" s="1" t="s">
        <v>3758</v>
      </c>
      <c r="E226" s="1" t="s">
        <v>415</v>
      </c>
      <c r="F226" s="1" t="str">
        <f>VLOOKUP(Table9[[#This Row],[نام کارشناس دفتر فنی]],Table1[],3,0)</f>
        <v>کارشناس بازرسی وبرنامه ریزی تعمیرات مکانیک(4)</v>
      </c>
      <c r="G226" s="1" t="s">
        <v>1147</v>
      </c>
      <c r="H226" s="1" t="str">
        <f>VLOOKUP(Table9[[#This Row],[نام شخص کارشناس نظارت]],Table1[],3,0)</f>
        <v>کارشناس مکانیک نظارت (1)</v>
      </c>
      <c r="I226" s="1">
        <f>COUNTIF(Table2[کد سیستم],Table9[[#This Row],[کد سیستم]])</f>
        <v>1</v>
      </c>
    </row>
    <row r="227" spans="1:9" hidden="1" x14ac:dyDescent="0.25">
      <c r="A227" s="1">
        <v>226</v>
      </c>
      <c r="B227" s="1" t="s">
        <v>1996</v>
      </c>
      <c r="C227" s="1" t="s">
        <v>1996</v>
      </c>
      <c r="D227" s="1" t="s">
        <v>3758</v>
      </c>
      <c r="E227" s="1" t="s">
        <v>415</v>
      </c>
      <c r="F227" s="1" t="str">
        <f>VLOOKUP(Table9[[#This Row],[نام کارشناس دفتر فنی]],Table1[],3,0)</f>
        <v>کارشناس بازرسی وبرنامه ریزی تعمیرات مکانیک(4)</v>
      </c>
      <c r="G227" s="1" t="s">
        <v>1147</v>
      </c>
      <c r="H227" s="1" t="str">
        <f>VLOOKUP(Table9[[#This Row],[نام شخص کارشناس نظارت]],Table1[],3,0)</f>
        <v>کارشناس مکانیک نظارت (1)</v>
      </c>
      <c r="I227" s="1">
        <f>COUNTIF(Table2[کد سیستم],Table9[[#This Row],[کد سیستم]])</f>
        <v>1</v>
      </c>
    </row>
    <row r="228" spans="1:9" hidden="1" x14ac:dyDescent="0.25">
      <c r="A228" s="1">
        <v>227</v>
      </c>
      <c r="B228" s="1" t="s">
        <v>1998</v>
      </c>
      <c r="C228" s="1" t="s">
        <v>1998</v>
      </c>
      <c r="D228" s="1" t="s">
        <v>3758</v>
      </c>
      <c r="E228" s="1" t="s">
        <v>415</v>
      </c>
      <c r="F228" s="1" t="str">
        <f>VLOOKUP(Table9[[#This Row],[نام کارشناس دفتر فنی]],Table1[],3,0)</f>
        <v>کارشناس بازرسی وبرنامه ریزی تعمیرات مکانیک(4)</v>
      </c>
      <c r="G228" s="1" t="s">
        <v>1147</v>
      </c>
      <c r="H228" s="1" t="str">
        <f>VLOOKUP(Table9[[#This Row],[نام شخص کارشناس نظارت]],Table1[],3,0)</f>
        <v>کارشناس مکانیک نظارت (1)</v>
      </c>
      <c r="I228" s="1">
        <f>COUNTIF(Table2[کد سیستم],Table9[[#This Row],[کد سیستم]])</f>
        <v>1</v>
      </c>
    </row>
    <row r="229" spans="1:9" hidden="1" x14ac:dyDescent="0.25">
      <c r="A229" s="1">
        <v>228</v>
      </c>
      <c r="B229" s="1" t="s">
        <v>2000</v>
      </c>
      <c r="C229" s="1" t="s">
        <v>2000</v>
      </c>
      <c r="D229" s="1" t="s">
        <v>3758</v>
      </c>
      <c r="E229" s="1" t="s">
        <v>415</v>
      </c>
      <c r="F229" s="1" t="str">
        <f>VLOOKUP(Table9[[#This Row],[نام کارشناس دفتر فنی]],Table1[],3,0)</f>
        <v>کارشناس بازرسی وبرنامه ریزی تعمیرات مکانیک(4)</v>
      </c>
      <c r="G229" s="1" t="s">
        <v>1147</v>
      </c>
      <c r="H229" s="1" t="str">
        <f>VLOOKUP(Table9[[#This Row],[نام شخص کارشناس نظارت]],Table1[],3,0)</f>
        <v>کارشناس مکانیک نظارت (1)</v>
      </c>
      <c r="I229" s="1">
        <f>COUNTIF(Table2[کد سیستم],Table9[[#This Row],[کد سیستم]])</f>
        <v>1</v>
      </c>
    </row>
    <row r="230" spans="1:9" hidden="1" x14ac:dyDescent="0.25">
      <c r="A230" s="1">
        <v>229</v>
      </c>
      <c r="B230" s="1" t="s">
        <v>2002</v>
      </c>
      <c r="C230" s="1" t="s">
        <v>2002</v>
      </c>
      <c r="D230" s="1" t="s">
        <v>3758</v>
      </c>
      <c r="E230" s="1" t="s">
        <v>415</v>
      </c>
      <c r="F230" s="1" t="str">
        <f>VLOOKUP(Table9[[#This Row],[نام کارشناس دفتر فنی]],Table1[],3,0)</f>
        <v>کارشناس بازرسی وبرنامه ریزی تعمیرات مکانیک(4)</v>
      </c>
      <c r="G230" s="1" t="s">
        <v>1147</v>
      </c>
      <c r="H230" s="1" t="str">
        <f>VLOOKUP(Table9[[#This Row],[نام شخص کارشناس نظارت]],Table1[],3,0)</f>
        <v>کارشناس مکانیک نظارت (1)</v>
      </c>
      <c r="I230" s="1">
        <f>COUNTIF(Table2[کد سیستم],Table9[[#This Row],[کد سیستم]])</f>
        <v>1</v>
      </c>
    </row>
    <row r="231" spans="1:9" hidden="1" x14ac:dyDescent="0.25">
      <c r="A231" s="1">
        <v>230</v>
      </c>
      <c r="B231" s="1" t="s">
        <v>2004</v>
      </c>
      <c r="C231" s="1" t="s">
        <v>2004</v>
      </c>
      <c r="D231" s="1" t="s">
        <v>3758</v>
      </c>
      <c r="E231" s="1" t="s">
        <v>415</v>
      </c>
      <c r="F231" s="1" t="str">
        <f>VLOOKUP(Table9[[#This Row],[نام کارشناس دفتر فنی]],Table1[],3,0)</f>
        <v>کارشناس بازرسی وبرنامه ریزی تعمیرات مکانیک(4)</v>
      </c>
      <c r="G231" s="1" t="s">
        <v>1147</v>
      </c>
      <c r="H231" s="1" t="str">
        <f>VLOOKUP(Table9[[#This Row],[نام شخص کارشناس نظارت]],Table1[],3,0)</f>
        <v>کارشناس مکانیک نظارت (1)</v>
      </c>
      <c r="I231" s="1">
        <f>COUNTIF(Table2[کد سیستم],Table9[[#This Row],[کد سیستم]])</f>
        <v>1</v>
      </c>
    </row>
    <row r="232" spans="1:9" hidden="1" x14ac:dyDescent="0.25">
      <c r="A232" s="1">
        <v>231</v>
      </c>
      <c r="B232" s="1" t="s">
        <v>2006</v>
      </c>
      <c r="C232" s="1" t="s">
        <v>2006</v>
      </c>
      <c r="D232" s="1" t="s">
        <v>3758</v>
      </c>
      <c r="E232" s="1" t="s">
        <v>415</v>
      </c>
      <c r="F232" s="1" t="str">
        <f>VLOOKUP(Table9[[#This Row],[نام کارشناس دفتر فنی]],Table1[],3,0)</f>
        <v>کارشناس بازرسی وبرنامه ریزی تعمیرات مکانیک(4)</v>
      </c>
      <c r="G232" s="1" t="s">
        <v>1147</v>
      </c>
      <c r="H232" s="1" t="str">
        <f>VLOOKUP(Table9[[#This Row],[نام شخص کارشناس نظارت]],Table1[],3,0)</f>
        <v>کارشناس مکانیک نظارت (1)</v>
      </c>
      <c r="I232" s="1">
        <f>COUNTIF(Table2[کد سیستم],Table9[[#This Row],[کد سیستم]])</f>
        <v>1</v>
      </c>
    </row>
    <row r="233" spans="1:9" hidden="1" x14ac:dyDescent="0.25">
      <c r="A233" s="1">
        <v>232</v>
      </c>
      <c r="B233" s="1" t="s">
        <v>2008</v>
      </c>
      <c r="C233" s="1" t="s">
        <v>2008</v>
      </c>
      <c r="D233" s="1" t="s">
        <v>3758</v>
      </c>
      <c r="E233" s="1" t="s">
        <v>415</v>
      </c>
      <c r="F233" s="1" t="str">
        <f>VLOOKUP(Table9[[#This Row],[نام کارشناس دفتر فنی]],Table1[],3,0)</f>
        <v>کارشناس بازرسی وبرنامه ریزی تعمیرات مکانیک(4)</v>
      </c>
      <c r="G233" s="1" t="s">
        <v>1147</v>
      </c>
      <c r="H233" s="1" t="str">
        <f>VLOOKUP(Table9[[#This Row],[نام شخص کارشناس نظارت]],Table1[],3,0)</f>
        <v>کارشناس مکانیک نظارت (1)</v>
      </c>
      <c r="I233" s="1">
        <f>COUNTIF(Table2[کد سیستم],Table9[[#This Row],[کد سیستم]])</f>
        <v>1</v>
      </c>
    </row>
    <row r="234" spans="1:9" hidden="1" x14ac:dyDescent="0.25">
      <c r="A234" s="1">
        <v>233</v>
      </c>
      <c r="B234" s="1" t="s">
        <v>2010</v>
      </c>
      <c r="C234" s="1" t="s">
        <v>2010</v>
      </c>
      <c r="D234" s="1" t="s">
        <v>3758</v>
      </c>
      <c r="E234" s="1" t="s">
        <v>415</v>
      </c>
      <c r="F234" s="1" t="str">
        <f>VLOOKUP(Table9[[#This Row],[نام کارشناس دفتر فنی]],Table1[],3,0)</f>
        <v>کارشناس بازرسی وبرنامه ریزی تعمیرات مکانیک(4)</v>
      </c>
      <c r="G234" s="1" t="s">
        <v>1147</v>
      </c>
      <c r="H234" s="1" t="str">
        <f>VLOOKUP(Table9[[#This Row],[نام شخص کارشناس نظارت]],Table1[],3,0)</f>
        <v>کارشناس مکانیک نظارت (1)</v>
      </c>
      <c r="I234" s="1">
        <f>COUNTIF(Table2[کد سیستم],Table9[[#This Row],[کد سیستم]])</f>
        <v>1</v>
      </c>
    </row>
    <row r="235" spans="1:9" hidden="1" x14ac:dyDescent="0.25">
      <c r="A235" s="1">
        <v>234</v>
      </c>
      <c r="B235" s="1" t="s">
        <v>2012</v>
      </c>
      <c r="C235" s="1" t="s">
        <v>2012</v>
      </c>
      <c r="D235" s="1" t="s">
        <v>3758</v>
      </c>
      <c r="E235" s="1" t="s">
        <v>415</v>
      </c>
      <c r="F235" s="1" t="str">
        <f>VLOOKUP(Table9[[#This Row],[نام کارشناس دفتر فنی]],Table1[],3,0)</f>
        <v>کارشناس بازرسی وبرنامه ریزی تعمیرات مکانیک(4)</v>
      </c>
      <c r="G235" s="1" t="s">
        <v>1147</v>
      </c>
      <c r="H235" s="1" t="str">
        <f>VLOOKUP(Table9[[#This Row],[نام شخص کارشناس نظارت]],Table1[],3,0)</f>
        <v>کارشناس مکانیک نظارت (1)</v>
      </c>
      <c r="I235" s="1">
        <f>COUNTIF(Table2[کد سیستم],Table9[[#This Row],[کد سیستم]])</f>
        <v>1</v>
      </c>
    </row>
    <row r="236" spans="1:9" hidden="1" x14ac:dyDescent="0.25">
      <c r="A236" s="1">
        <v>235</v>
      </c>
      <c r="B236" s="1" t="s">
        <v>2014</v>
      </c>
      <c r="C236" s="1" t="s">
        <v>2014</v>
      </c>
      <c r="D236" s="1" t="s">
        <v>3758</v>
      </c>
      <c r="E236" s="1" t="s">
        <v>415</v>
      </c>
      <c r="F236" s="1" t="str">
        <f>VLOOKUP(Table9[[#This Row],[نام کارشناس دفتر فنی]],Table1[],3,0)</f>
        <v>کارشناس بازرسی وبرنامه ریزی تعمیرات مکانیک(4)</v>
      </c>
      <c r="G236" s="1" t="s">
        <v>1147</v>
      </c>
      <c r="H236" s="1" t="str">
        <f>VLOOKUP(Table9[[#This Row],[نام شخص کارشناس نظارت]],Table1[],3,0)</f>
        <v>کارشناس مکانیک نظارت (1)</v>
      </c>
      <c r="I236" s="1">
        <f>COUNTIF(Table2[کد سیستم],Table9[[#This Row],[کد سیستم]])</f>
        <v>1</v>
      </c>
    </row>
    <row r="237" spans="1:9" hidden="1" x14ac:dyDescent="0.25">
      <c r="A237" s="1">
        <v>236</v>
      </c>
      <c r="B237" s="1" t="s">
        <v>2016</v>
      </c>
      <c r="C237" s="1" t="s">
        <v>2016</v>
      </c>
      <c r="D237" s="1" t="s">
        <v>3758</v>
      </c>
      <c r="E237" s="1" t="s">
        <v>415</v>
      </c>
      <c r="F237" s="1" t="str">
        <f>VLOOKUP(Table9[[#This Row],[نام کارشناس دفتر فنی]],Table1[],3,0)</f>
        <v>کارشناس بازرسی وبرنامه ریزی تعمیرات مکانیک(4)</v>
      </c>
      <c r="G237" s="1" t="s">
        <v>1147</v>
      </c>
      <c r="H237" s="1" t="str">
        <f>VLOOKUP(Table9[[#This Row],[نام شخص کارشناس نظارت]],Table1[],3,0)</f>
        <v>کارشناس مکانیک نظارت (1)</v>
      </c>
      <c r="I237" s="1">
        <f>COUNTIF(Table2[کد سیستم],Table9[[#This Row],[کد سیستم]])</f>
        <v>1</v>
      </c>
    </row>
    <row r="238" spans="1:9" hidden="1" x14ac:dyDescent="0.25">
      <c r="A238" s="1">
        <v>237</v>
      </c>
      <c r="B238" s="1" t="s">
        <v>2018</v>
      </c>
      <c r="C238" s="1" t="s">
        <v>2018</v>
      </c>
      <c r="D238" s="1" t="s">
        <v>3758</v>
      </c>
      <c r="E238" s="1" t="s">
        <v>415</v>
      </c>
      <c r="F238" s="1" t="str">
        <f>VLOOKUP(Table9[[#This Row],[نام کارشناس دفتر فنی]],Table1[],3,0)</f>
        <v>کارشناس بازرسی وبرنامه ریزی تعمیرات مکانیک(4)</v>
      </c>
      <c r="G238" s="1" t="s">
        <v>1147</v>
      </c>
      <c r="H238" s="1" t="str">
        <f>VLOOKUP(Table9[[#This Row],[نام شخص کارشناس نظارت]],Table1[],3,0)</f>
        <v>کارشناس مکانیک نظارت (1)</v>
      </c>
      <c r="I238" s="1">
        <f>COUNTIF(Table2[کد سیستم],Table9[[#This Row],[کد سیستم]])</f>
        <v>1</v>
      </c>
    </row>
    <row r="239" spans="1:9" hidden="1" x14ac:dyDescent="0.25">
      <c r="A239" s="1">
        <v>238</v>
      </c>
      <c r="B239" s="1" t="s">
        <v>2020</v>
      </c>
      <c r="C239" s="1" t="s">
        <v>2020</v>
      </c>
      <c r="D239" s="1" t="s">
        <v>3758</v>
      </c>
      <c r="E239" s="1" t="s">
        <v>415</v>
      </c>
      <c r="F239" s="1" t="str">
        <f>VLOOKUP(Table9[[#This Row],[نام کارشناس دفتر فنی]],Table1[],3,0)</f>
        <v>کارشناس بازرسی وبرنامه ریزی تعمیرات مکانیک(4)</v>
      </c>
      <c r="G239" s="1" t="s">
        <v>1147</v>
      </c>
      <c r="H239" s="1" t="str">
        <f>VLOOKUP(Table9[[#This Row],[نام شخص کارشناس نظارت]],Table1[],3,0)</f>
        <v>کارشناس مکانیک نظارت (1)</v>
      </c>
      <c r="I239" s="1">
        <f>COUNTIF(Table2[کد سیستم],Table9[[#This Row],[کد سیستم]])</f>
        <v>1</v>
      </c>
    </row>
    <row r="240" spans="1:9" hidden="1" x14ac:dyDescent="0.25">
      <c r="A240" s="1">
        <v>239</v>
      </c>
      <c r="B240" s="1" t="s">
        <v>2022</v>
      </c>
      <c r="C240" s="1" t="s">
        <v>2022</v>
      </c>
      <c r="D240" s="1" t="s">
        <v>3758</v>
      </c>
      <c r="E240" s="1" t="s">
        <v>415</v>
      </c>
      <c r="F240" s="1" t="str">
        <f>VLOOKUP(Table9[[#This Row],[نام کارشناس دفتر فنی]],Table1[],3,0)</f>
        <v>کارشناس بازرسی وبرنامه ریزی تعمیرات مکانیک(4)</v>
      </c>
      <c r="G240" s="1" t="s">
        <v>1147</v>
      </c>
      <c r="H240" s="1" t="str">
        <f>VLOOKUP(Table9[[#This Row],[نام شخص کارشناس نظارت]],Table1[],3,0)</f>
        <v>کارشناس مکانیک نظارت (1)</v>
      </c>
      <c r="I240" s="1">
        <f>COUNTIF(Table2[کد سیستم],Table9[[#This Row],[کد سیستم]])</f>
        <v>1</v>
      </c>
    </row>
    <row r="241" spans="1:9" hidden="1" x14ac:dyDescent="0.25">
      <c r="A241" s="1">
        <v>240</v>
      </c>
      <c r="B241" s="1" t="s">
        <v>2024</v>
      </c>
      <c r="C241" s="1" t="s">
        <v>2024</v>
      </c>
      <c r="D241" s="1" t="s">
        <v>3758</v>
      </c>
      <c r="E241" s="1" t="s">
        <v>415</v>
      </c>
      <c r="F241" s="1" t="str">
        <f>VLOOKUP(Table9[[#This Row],[نام کارشناس دفتر فنی]],Table1[],3,0)</f>
        <v>کارشناس بازرسی وبرنامه ریزی تعمیرات مکانیک(4)</v>
      </c>
      <c r="G241" s="1" t="s">
        <v>1147</v>
      </c>
      <c r="H241" s="1" t="str">
        <f>VLOOKUP(Table9[[#This Row],[نام شخص کارشناس نظارت]],Table1[],3,0)</f>
        <v>کارشناس مکانیک نظارت (1)</v>
      </c>
      <c r="I241" s="1">
        <f>COUNTIF(Table2[کد سیستم],Table9[[#This Row],[کد سیستم]])</f>
        <v>1</v>
      </c>
    </row>
    <row r="242" spans="1:9" hidden="1" x14ac:dyDescent="0.25">
      <c r="A242" s="1">
        <v>241</v>
      </c>
      <c r="B242" s="1" t="s">
        <v>2026</v>
      </c>
      <c r="C242" s="1" t="s">
        <v>2026</v>
      </c>
      <c r="D242" s="1" t="s">
        <v>3758</v>
      </c>
      <c r="E242" s="1" t="s">
        <v>415</v>
      </c>
      <c r="F242" s="1" t="str">
        <f>VLOOKUP(Table9[[#This Row],[نام کارشناس دفتر فنی]],Table1[],3,0)</f>
        <v>کارشناس بازرسی وبرنامه ریزی تعمیرات مکانیک(4)</v>
      </c>
      <c r="G242" s="1" t="s">
        <v>1147</v>
      </c>
      <c r="H242" s="1" t="str">
        <f>VLOOKUP(Table9[[#This Row],[نام شخص کارشناس نظارت]],Table1[],3,0)</f>
        <v>کارشناس مکانیک نظارت (1)</v>
      </c>
      <c r="I242" s="1">
        <f>COUNTIF(Table2[کد سیستم],Table9[[#This Row],[کد سیستم]])</f>
        <v>1</v>
      </c>
    </row>
    <row r="243" spans="1:9" hidden="1" x14ac:dyDescent="0.25">
      <c r="A243" s="1">
        <v>242</v>
      </c>
      <c r="B243" s="1" t="s">
        <v>2028</v>
      </c>
      <c r="C243" s="1" t="s">
        <v>2028</v>
      </c>
      <c r="D243" s="1" t="s">
        <v>3758</v>
      </c>
      <c r="E243" s="1" t="s">
        <v>415</v>
      </c>
      <c r="F243" s="1" t="str">
        <f>VLOOKUP(Table9[[#This Row],[نام کارشناس دفتر فنی]],Table1[],3,0)</f>
        <v>کارشناس بازرسی وبرنامه ریزی تعمیرات مکانیک(4)</v>
      </c>
      <c r="G243" s="1" t="s">
        <v>1147</v>
      </c>
      <c r="H243" s="1" t="str">
        <f>VLOOKUP(Table9[[#This Row],[نام شخص کارشناس نظارت]],Table1[],3,0)</f>
        <v>کارشناس مکانیک نظارت (1)</v>
      </c>
      <c r="I243" s="1">
        <f>COUNTIF(Table2[کد سیستم],Table9[[#This Row],[کد سیستم]])</f>
        <v>1</v>
      </c>
    </row>
    <row r="244" spans="1:9" hidden="1" x14ac:dyDescent="0.25">
      <c r="A244" s="1">
        <v>243</v>
      </c>
      <c r="B244" s="1" t="s">
        <v>2030</v>
      </c>
      <c r="C244" s="1" t="s">
        <v>2030</v>
      </c>
      <c r="D244" s="1" t="s">
        <v>3758</v>
      </c>
      <c r="E244" s="1" t="s">
        <v>415</v>
      </c>
      <c r="F244" s="1" t="str">
        <f>VLOOKUP(Table9[[#This Row],[نام کارشناس دفتر فنی]],Table1[],3,0)</f>
        <v>کارشناس بازرسی وبرنامه ریزی تعمیرات مکانیک(4)</v>
      </c>
      <c r="G244" s="1" t="s">
        <v>1147</v>
      </c>
      <c r="H244" s="1" t="str">
        <f>VLOOKUP(Table9[[#This Row],[نام شخص کارشناس نظارت]],Table1[],3,0)</f>
        <v>کارشناس مکانیک نظارت (1)</v>
      </c>
      <c r="I244" s="1">
        <f>COUNTIF(Table2[کد سیستم],Table9[[#This Row],[کد سیستم]])</f>
        <v>1</v>
      </c>
    </row>
    <row r="245" spans="1:9" hidden="1" x14ac:dyDescent="0.25">
      <c r="A245" s="1">
        <v>244</v>
      </c>
      <c r="B245" s="1" t="s">
        <v>2032</v>
      </c>
      <c r="C245" s="1" t="s">
        <v>2032</v>
      </c>
      <c r="D245" s="1" t="s">
        <v>3758</v>
      </c>
      <c r="E245" s="1" t="s">
        <v>415</v>
      </c>
      <c r="F245" s="1" t="str">
        <f>VLOOKUP(Table9[[#This Row],[نام کارشناس دفتر فنی]],Table1[],3,0)</f>
        <v>کارشناس بازرسی وبرنامه ریزی تعمیرات مکانیک(4)</v>
      </c>
      <c r="G245" s="1" t="s">
        <v>1147</v>
      </c>
      <c r="H245" s="1" t="str">
        <f>VLOOKUP(Table9[[#This Row],[نام شخص کارشناس نظارت]],Table1[],3,0)</f>
        <v>کارشناس مکانیک نظارت (1)</v>
      </c>
      <c r="I245" s="1">
        <f>COUNTIF(Table2[کد سیستم],Table9[[#This Row],[کد سیستم]])</f>
        <v>1</v>
      </c>
    </row>
    <row r="246" spans="1:9" hidden="1" x14ac:dyDescent="0.25">
      <c r="A246" s="1">
        <v>245</v>
      </c>
      <c r="B246" s="1" t="s">
        <v>2034</v>
      </c>
      <c r="C246" s="1" t="s">
        <v>2034</v>
      </c>
      <c r="D246" s="1" t="s">
        <v>3758</v>
      </c>
      <c r="E246" s="1" t="s">
        <v>415</v>
      </c>
      <c r="F246" s="1" t="str">
        <f>VLOOKUP(Table9[[#This Row],[نام کارشناس دفتر فنی]],Table1[],3,0)</f>
        <v>کارشناس بازرسی وبرنامه ریزی تعمیرات مکانیک(4)</v>
      </c>
      <c r="G246" s="1" t="s">
        <v>1147</v>
      </c>
      <c r="H246" s="1" t="str">
        <f>VLOOKUP(Table9[[#This Row],[نام شخص کارشناس نظارت]],Table1[],3,0)</f>
        <v>کارشناس مکانیک نظارت (1)</v>
      </c>
      <c r="I246" s="1">
        <f>COUNTIF(Table2[کد سیستم],Table9[[#This Row],[کد سیستم]])</f>
        <v>1</v>
      </c>
    </row>
    <row r="247" spans="1:9" hidden="1" x14ac:dyDescent="0.25">
      <c r="A247" s="1">
        <v>246</v>
      </c>
      <c r="B247" s="1" t="s">
        <v>2036</v>
      </c>
      <c r="C247" s="1" t="s">
        <v>2036</v>
      </c>
      <c r="D247" s="1" t="s">
        <v>3758</v>
      </c>
      <c r="E247" s="1" t="s">
        <v>415</v>
      </c>
      <c r="F247" s="1" t="str">
        <f>VLOOKUP(Table9[[#This Row],[نام کارشناس دفتر فنی]],Table1[],3,0)</f>
        <v>کارشناس بازرسی وبرنامه ریزی تعمیرات مکانیک(4)</v>
      </c>
      <c r="G247" s="1" t="s">
        <v>1147</v>
      </c>
      <c r="H247" s="1" t="str">
        <f>VLOOKUP(Table9[[#This Row],[نام شخص کارشناس نظارت]],Table1[],3,0)</f>
        <v>کارشناس مکانیک نظارت (1)</v>
      </c>
      <c r="I247" s="1">
        <f>COUNTIF(Table2[کد سیستم],Table9[[#This Row],[کد سیستم]])</f>
        <v>1</v>
      </c>
    </row>
    <row r="248" spans="1:9" hidden="1" x14ac:dyDescent="0.25">
      <c r="A248" s="1">
        <v>247</v>
      </c>
      <c r="B248" s="1" t="s">
        <v>2038</v>
      </c>
      <c r="C248" s="1" t="s">
        <v>2038</v>
      </c>
      <c r="D248" s="1" t="s">
        <v>3758</v>
      </c>
      <c r="E248" s="1" t="s">
        <v>415</v>
      </c>
      <c r="F248" s="1" t="str">
        <f>VLOOKUP(Table9[[#This Row],[نام کارشناس دفتر فنی]],Table1[],3,0)</f>
        <v>کارشناس بازرسی وبرنامه ریزی تعمیرات مکانیک(4)</v>
      </c>
      <c r="G248" s="1" t="s">
        <v>1147</v>
      </c>
      <c r="H248" s="1" t="str">
        <f>VLOOKUP(Table9[[#This Row],[نام شخص کارشناس نظارت]],Table1[],3,0)</f>
        <v>کارشناس مکانیک نظارت (1)</v>
      </c>
      <c r="I248" s="1">
        <f>COUNTIF(Table2[کد سیستم],Table9[[#This Row],[کد سیستم]])</f>
        <v>1</v>
      </c>
    </row>
    <row r="249" spans="1:9" hidden="1" x14ac:dyDescent="0.25">
      <c r="A249" s="1">
        <v>248</v>
      </c>
      <c r="B249" s="1" t="s">
        <v>2040</v>
      </c>
      <c r="C249" s="1" t="s">
        <v>2040</v>
      </c>
      <c r="D249" s="1" t="s">
        <v>3758</v>
      </c>
      <c r="E249" s="1" t="s">
        <v>415</v>
      </c>
      <c r="F249" s="1" t="str">
        <f>VLOOKUP(Table9[[#This Row],[نام کارشناس دفتر فنی]],Table1[],3,0)</f>
        <v>کارشناس بازرسی وبرنامه ریزی تعمیرات مکانیک(4)</v>
      </c>
      <c r="G249" s="1" t="s">
        <v>1147</v>
      </c>
      <c r="H249" s="1" t="str">
        <f>VLOOKUP(Table9[[#This Row],[نام شخص کارشناس نظارت]],Table1[],3,0)</f>
        <v>کارشناس مکانیک نظارت (1)</v>
      </c>
      <c r="I249" s="1">
        <f>COUNTIF(Table2[کد سیستم],Table9[[#This Row],[کد سیستم]])</f>
        <v>1</v>
      </c>
    </row>
    <row r="250" spans="1:9" hidden="1" x14ac:dyDescent="0.25">
      <c r="A250" s="1">
        <v>249</v>
      </c>
      <c r="B250" s="1" t="s">
        <v>2042</v>
      </c>
      <c r="C250" s="1" t="s">
        <v>2042</v>
      </c>
      <c r="D250" s="1" t="s">
        <v>3758</v>
      </c>
      <c r="E250" s="1" t="s">
        <v>415</v>
      </c>
      <c r="F250" s="1" t="str">
        <f>VLOOKUP(Table9[[#This Row],[نام کارشناس دفتر فنی]],Table1[],3,0)</f>
        <v>کارشناس بازرسی وبرنامه ریزی تعمیرات مکانیک(4)</v>
      </c>
      <c r="G250" s="1" t="s">
        <v>1147</v>
      </c>
      <c r="H250" s="1" t="str">
        <f>VLOOKUP(Table9[[#This Row],[نام شخص کارشناس نظارت]],Table1[],3,0)</f>
        <v>کارشناس مکانیک نظارت (1)</v>
      </c>
      <c r="I250" s="1">
        <f>COUNTIF(Table2[کد سیستم],Table9[[#This Row],[کد سیستم]])</f>
        <v>1</v>
      </c>
    </row>
    <row r="251" spans="1:9" hidden="1" x14ac:dyDescent="0.25">
      <c r="A251" s="1">
        <v>250</v>
      </c>
      <c r="B251" s="1" t="s">
        <v>2044</v>
      </c>
      <c r="C251" s="1" t="s">
        <v>2044</v>
      </c>
      <c r="D251" s="1" t="s">
        <v>3758</v>
      </c>
      <c r="E251" s="1" t="s">
        <v>415</v>
      </c>
      <c r="F251" s="1" t="str">
        <f>VLOOKUP(Table9[[#This Row],[نام کارشناس دفتر فنی]],Table1[],3,0)</f>
        <v>کارشناس بازرسی وبرنامه ریزی تعمیرات مکانیک(4)</v>
      </c>
      <c r="G251" s="1" t="s">
        <v>1147</v>
      </c>
      <c r="H251" s="1" t="str">
        <f>VLOOKUP(Table9[[#This Row],[نام شخص کارشناس نظارت]],Table1[],3,0)</f>
        <v>کارشناس مکانیک نظارت (1)</v>
      </c>
      <c r="I251" s="1">
        <f>COUNTIF(Table2[کد سیستم],Table9[[#This Row],[کد سیستم]])</f>
        <v>1</v>
      </c>
    </row>
    <row r="252" spans="1:9" hidden="1" x14ac:dyDescent="0.25">
      <c r="A252" s="1">
        <v>251</v>
      </c>
      <c r="B252" s="1" t="s">
        <v>2046</v>
      </c>
      <c r="C252" s="1" t="s">
        <v>2046</v>
      </c>
      <c r="D252" s="1" t="s">
        <v>3758</v>
      </c>
      <c r="E252" s="1" t="s">
        <v>415</v>
      </c>
      <c r="F252" s="1" t="str">
        <f>VLOOKUP(Table9[[#This Row],[نام کارشناس دفتر فنی]],Table1[],3,0)</f>
        <v>کارشناس بازرسی وبرنامه ریزی تعمیرات مکانیک(4)</v>
      </c>
      <c r="G252" s="1" t="s">
        <v>1147</v>
      </c>
      <c r="H252" s="1" t="str">
        <f>VLOOKUP(Table9[[#This Row],[نام شخص کارشناس نظارت]],Table1[],3,0)</f>
        <v>کارشناس مکانیک نظارت (1)</v>
      </c>
      <c r="I252" s="1">
        <f>COUNTIF(Table2[کد سیستم],Table9[[#This Row],[کد سیستم]])</f>
        <v>1</v>
      </c>
    </row>
    <row r="253" spans="1:9" hidden="1" x14ac:dyDescent="0.25">
      <c r="A253" s="1">
        <v>252</v>
      </c>
      <c r="B253" s="1" t="s">
        <v>2048</v>
      </c>
      <c r="C253" s="1" t="s">
        <v>2048</v>
      </c>
      <c r="D253" s="1" t="s">
        <v>3758</v>
      </c>
      <c r="E253" s="1" t="s">
        <v>415</v>
      </c>
      <c r="F253" s="1" t="str">
        <f>VLOOKUP(Table9[[#This Row],[نام کارشناس دفتر فنی]],Table1[],3,0)</f>
        <v>کارشناس بازرسی وبرنامه ریزی تعمیرات مکانیک(4)</v>
      </c>
      <c r="G253" s="1" t="s">
        <v>1147</v>
      </c>
      <c r="H253" s="1" t="str">
        <f>VLOOKUP(Table9[[#This Row],[نام شخص کارشناس نظارت]],Table1[],3,0)</f>
        <v>کارشناس مکانیک نظارت (1)</v>
      </c>
      <c r="I253" s="1">
        <f>COUNTIF(Table2[کد سیستم],Table9[[#This Row],[کد سیستم]])</f>
        <v>1</v>
      </c>
    </row>
    <row r="254" spans="1:9" hidden="1" x14ac:dyDescent="0.25">
      <c r="A254" s="1">
        <v>253</v>
      </c>
      <c r="B254" s="1" t="s">
        <v>2050</v>
      </c>
      <c r="C254" s="1" t="s">
        <v>2050</v>
      </c>
      <c r="D254" s="1" t="s">
        <v>3758</v>
      </c>
      <c r="E254" s="1" t="s">
        <v>415</v>
      </c>
      <c r="F254" s="1" t="str">
        <f>VLOOKUP(Table9[[#This Row],[نام کارشناس دفتر فنی]],Table1[],3,0)</f>
        <v>کارشناس بازرسی وبرنامه ریزی تعمیرات مکانیک(4)</v>
      </c>
      <c r="G254" s="1" t="s">
        <v>1147</v>
      </c>
      <c r="H254" s="1" t="str">
        <f>VLOOKUP(Table9[[#This Row],[نام شخص کارشناس نظارت]],Table1[],3,0)</f>
        <v>کارشناس مکانیک نظارت (1)</v>
      </c>
      <c r="I254" s="1">
        <f>COUNTIF(Table2[کد سیستم],Table9[[#This Row],[کد سیستم]])</f>
        <v>1</v>
      </c>
    </row>
    <row r="255" spans="1:9" hidden="1" x14ac:dyDescent="0.25">
      <c r="A255" s="1">
        <v>254</v>
      </c>
      <c r="B255" s="1" t="s">
        <v>2052</v>
      </c>
      <c r="C255" s="1" t="s">
        <v>2052</v>
      </c>
      <c r="D255" s="1" t="s">
        <v>3758</v>
      </c>
      <c r="E255" s="1" t="s">
        <v>415</v>
      </c>
      <c r="F255" s="1" t="str">
        <f>VLOOKUP(Table9[[#This Row],[نام کارشناس دفتر فنی]],Table1[],3,0)</f>
        <v>کارشناس بازرسی وبرنامه ریزی تعمیرات مکانیک(4)</v>
      </c>
      <c r="G255" s="1" t="s">
        <v>1147</v>
      </c>
      <c r="H255" s="1" t="str">
        <f>VLOOKUP(Table9[[#This Row],[نام شخص کارشناس نظارت]],Table1[],3,0)</f>
        <v>کارشناس مکانیک نظارت (1)</v>
      </c>
      <c r="I255" s="1">
        <f>COUNTIF(Table2[کد سیستم],Table9[[#This Row],[کد سیستم]])</f>
        <v>1</v>
      </c>
    </row>
    <row r="256" spans="1:9" hidden="1" x14ac:dyDescent="0.25">
      <c r="A256" s="1">
        <v>255</v>
      </c>
      <c r="B256" s="1" t="s">
        <v>2054</v>
      </c>
      <c r="C256" s="1" t="s">
        <v>2054</v>
      </c>
      <c r="D256" s="1" t="s">
        <v>3758</v>
      </c>
      <c r="E256" s="1" t="s">
        <v>415</v>
      </c>
      <c r="F256" s="1" t="str">
        <f>VLOOKUP(Table9[[#This Row],[نام کارشناس دفتر فنی]],Table1[],3,0)</f>
        <v>کارشناس بازرسی وبرنامه ریزی تعمیرات مکانیک(4)</v>
      </c>
      <c r="G256" s="1" t="s">
        <v>1147</v>
      </c>
      <c r="H256" s="1" t="str">
        <f>VLOOKUP(Table9[[#This Row],[نام شخص کارشناس نظارت]],Table1[],3,0)</f>
        <v>کارشناس مکانیک نظارت (1)</v>
      </c>
      <c r="I256" s="1">
        <f>COUNTIF(Table2[کد سیستم],Table9[[#This Row],[کد سیستم]])</f>
        <v>1</v>
      </c>
    </row>
    <row r="257" spans="1:9" hidden="1" x14ac:dyDescent="0.25">
      <c r="A257" s="1">
        <v>256</v>
      </c>
      <c r="B257" s="1" t="s">
        <v>2056</v>
      </c>
      <c r="C257" s="1" t="s">
        <v>2056</v>
      </c>
      <c r="D257" s="1" t="s">
        <v>3758</v>
      </c>
      <c r="E257" s="1" t="s">
        <v>415</v>
      </c>
      <c r="F257" s="1" t="str">
        <f>VLOOKUP(Table9[[#This Row],[نام کارشناس دفتر فنی]],Table1[],3,0)</f>
        <v>کارشناس بازرسی وبرنامه ریزی تعمیرات مکانیک(4)</v>
      </c>
      <c r="G257" s="1" t="s">
        <v>1147</v>
      </c>
      <c r="H257" s="1" t="str">
        <f>VLOOKUP(Table9[[#This Row],[نام شخص کارشناس نظارت]],Table1[],3,0)</f>
        <v>کارشناس مکانیک نظارت (1)</v>
      </c>
      <c r="I257" s="1">
        <f>COUNTIF(Table2[کد سیستم],Table9[[#This Row],[کد سیستم]])</f>
        <v>1</v>
      </c>
    </row>
    <row r="258" spans="1:9" hidden="1" x14ac:dyDescent="0.25">
      <c r="A258" s="1">
        <v>257</v>
      </c>
      <c r="B258" s="1" t="s">
        <v>2058</v>
      </c>
      <c r="C258" s="1" t="s">
        <v>2058</v>
      </c>
      <c r="D258" s="1" t="s">
        <v>3758</v>
      </c>
      <c r="E258" s="1" t="s">
        <v>415</v>
      </c>
      <c r="F258" s="1" t="str">
        <f>VLOOKUP(Table9[[#This Row],[نام کارشناس دفتر فنی]],Table1[],3,0)</f>
        <v>کارشناس بازرسی وبرنامه ریزی تعمیرات مکانیک(4)</v>
      </c>
      <c r="G258" s="1" t="s">
        <v>1147</v>
      </c>
      <c r="H258" s="1" t="str">
        <f>VLOOKUP(Table9[[#This Row],[نام شخص کارشناس نظارت]],Table1[],3,0)</f>
        <v>کارشناس مکانیک نظارت (1)</v>
      </c>
      <c r="I258" s="1">
        <f>COUNTIF(Table2[کد سیستم],Table9[[#This Row],[کد سیستم]])</f>
        <v>1</v>
      </c>
    </row>
    <row r="259" spans="1:9" hidden="1" x14ac:dyDescent="0.25">
      <c r="A259" s="1">
        <v>258</v>
      </c>
      <c r="B259" s="1" t="s">
        <v>2060</v>
      </c>
      <c r="C259" s="1" t="s">
        <v>2060</v>
      </c>
      <c r="D259" s="1" t="s">
        <v>3758</v>
      </c>
      <c r="E259" s="1" t="s">
        <v>415</v>
      </c>
      <c r="F259" s="1" t="str">
        <f>VLOOKUP(Table9[[#This Row],[نام کارشناس دفتر فنی]],Table1[],3,0)</f>
        <v>کارشناس بازرسی وبرنامه ریزی تعمیرات مکانیک(4)</v>
      </c>
      <c r="G259" s="1" t="s">
        <v>1147</v>
      </c>
      <c r="H259" s="1" t="str">
        <f>VLOOKUP(Table9[[#This Row],[نام شخص کارشناس نظارت]],Table1[],3,0)</f>
        <v>کارشناس مکانیک نظارت (1)</v>
      </c>
      <c r="I259" s="1">
        <f>COUNTIF(Table2[کد سیستم],Table9[[#This Row],[کد سیستم]])</f>
        <v>1</v>
      </c>
    </row>
    <row r="260" spans="1:9" hidden="1" x14ac:dyDescent="0.25">
      <c r="A260" s="1">
        <v>259</v>
      </c>
      <c r="B260" s="1" t="s">
        <v>2062</v>
      </c>
      <c r="C260" s="1" t="s">
        <v>2062</v>
      </c>
      <c r="D260" s="1" t="s">
        <v>3758</v>
      </c>
      <c r="E260" s="1" t="s">
        <v>415</v>
      </c>
      <c r="F260" s="1" t="str">
        <f>VLOOKUP(Table9[[#This Row],[نام کارشناس دفتر فنی]],Table1[],3,0)</f>
        <v>کارشناس بازرسی وبرنامه ریزی تعمیرات مکانیک(4)</v>
      </c>
      <c r="G260" s="1" t="s">
        <v>1147</v>
      </c>
      <c r="H260" s="1" t="str">
        <f>VLOOKUP(Table9[[#This Row],[نام شخص کارشناس نظارت]],Table1[],3,0)</f>
        <v>کارشناس مکانیک نظارت (1)</v>
      </c>
      <c r="I260" s="1">
        <f>COUNTIF(Table2[کد سیستم],Table9[[#This Row],[کد سیستم]])</f>
        <v>1</v>
      </c>
    </row>
    <row r="261" spans="1:9" hidden="1" x14ac:dyDescent="0.25">
      <c r="A261" s="1">
        <v>260</v>
      </c>
      <c r="B261" s="1" t="s">
        <v>2064</v>
      </c>
      <c r="C261" s="1" t="s">
        <v>2064</v>
      </c>
      <c r="D261" s="1" t="s">
        <v>3758</v>
      </c>
      <c r="E261" s="1" t="s">
        <v>415</v>
      </c>
      <c r="F261" s="1" t="str">
        <f>VLOOKUP(Table9[[#This Row],[نام کارشناس دفتر فنی]],Table1[],3,0)</f>
        <v>کارشناس بازرسی وبرنامه ریزی تعمیرات مکانیک(4)</v>
      </c>
      <c r="G261" s="1" t="s">
        <v>1147</v>
      </c>
      <c r="H261" s="1" t="str">
        <f>VLOOKUP(Table9[[#This Row],[نام شخص کارشناس نظارت]],Table1[],3,0)</f>
        <v>کارشناس مکانیک نظارت (1)</v>
      </c>
      <c r="I261" s="1">
        <f>COUNTIF(Table2[کد سیستم],Table9[[#This Row],[کد سیستم]])</f>
        <v>1</v>
      </c>
    </row>
    <row r="262" spans="1:9" hidden="1" x14ac:dyDescent="0.25">
      <c r="A262" s="1">
        <v>261</v>
      </c>
      <c r="B262" s="1" t="s">
        <v>2066</v>
      </c>
      <c r="C262" s="1" t="s">
        <v>2066</v>
      </c>
      <c r="D262" s="1" t="s">
        <v>3758</v>
      </c>
      <c r="E262" s="1" t="s">
        <v>415</v>
      </c>
      <c r="F262" s="1" t="str">
        <f>VLOOKUP(Table9[[#This Row],[نام کارشناس دفتر فنی]],Table1[],3,0)</f>
        <v>کارشناس بازرسی وبرنامه ریزی تعمیرات مکانیک(4)</v>
      </c>
      <c r="G262" s="1" t="s">
        <v>1147</v>
      </c>
      <c r="H262" s="1" t="str">
        <f>VLOOKUP(Table9[[#This Row],[نام شخص کارشناس نظارت]],Table1[],3,0)</f>
        <v>کارشناس مکانیک نظارت (1)</v>
      </c>
      <c r="I262" s="1">
        <f>COUNTIF(Table2[کد سیستم],Table9[[#This Row],[کد سیستم]])</f>
        <v>1</v>
      </c>
    </row>
    <row r="263" spans="1:9" hidden="1" x14ac:dyDescent="0.25">
      <c r="A263" s="1">
        <v>262</v>
      </c>
      <c r="B263" s="1" t="s">
        <v>2068</v>
      </c>
      <c r="C263" s="1" t="s">
        <v>2068</v>
      </c>
      <c r="D263" s="1" t="s">
        <v>3758</v>
      </c>
      <c r="E263" s="1" t="s">
        <v>415</v>
      </c>
      <c r="F263" s="1" t="str">
        <f>VLOOKUP(Table9[[#This Row],[نام کارشناس دفتر فنی]],Table1[],3,0)</f>
        <v>کارشناس بازرسی وبرنامه ریزی تعمیرات مکانیک(4)</v>
      </c>
      <c r="G263" s="1" t="s">
        <v>1147</v>
      </c>
      <c r="H263" s="1" t="str">
        <f>VLOOKUP(Table9[[#This Row],[نام شخص کارشناس نظارت]],Table1[],3,0)</f>
        <v>کارشناس مکانیک نظارت (1)</v>
      </c>
      <c r="I263" s="1">
        <f>COUNTIF(Table2[کد سیستم],Table9[[#This Row],[کد سیستم]])</f>
        <v>1</v>
      </c>
    </row>
    <row r="264" spans="1:9" hidden="1" x14ac:dyDescent="0.25">
      <c r="A264" s="1">
        <v>263</v>
      </c>
      <c r="B264" s="1" t="s">
        <v>2070</v>
      </c>
      <c r="C264" s="1" t="s">
        <v>2070</v>
      </c>
      <c r="D264" s="1" t="s">
        <v>3758</v>
      </c>
      <c r="E264" s="1" t="s">
        <v>415</v>
      </c>
      <c r="F264" s="1" t="str">
        <f>VLOOKUP(Table9[[#This Row],[نام کارشناس دفتر فنی]],Table1[],3,0)</f>
        <v>کارشناس بازرسی وبرنامه ریزی تعمیرات مکانیک(4)</v>
      </c>
      <c r="G264" s="1" t="s">
        <v>1147</v>
      </c>
      <c r="H264" s="1" t="str">
        <f>VLOOKUP(Table9[[#This Row],[نام شخص کارشناس نظارت]],Table1[],3,0)</f>
        <v>کارشناس مکانیک نظارت (1)</v>
      </c>
      <c r="I264" s="1">
        <f>COUNTIF(Table2[کد سیستم],Table9[[#This Row],[کد سیستم]])</f>
        <v>1</v>
      </c>
    </row>
    <row r="265" spans="1:9" hidden="1" x14ac:dyDescent="0.25">
      <c r="A265" s="1">
        <v>264</v>
      </c>
      <c r="B265" s="1" t="s">
        <v>2072</v>
      </c>
      <c r="C265" s="1" t="s">
        <v>2072</v>
      </c>
      <c r="D265" s="1" t="s">
        <v>3758</v>
      </c>
      <c r="E265" s="1" t="s">
        <v>415</v>
      </c>
      <c r="F265" s="1" t="str">
        <f>VLOOKUP(Table9[[#This Row],[نام کارشناس دفتر فنی]],Table1[],3,0)</f>
        <v>کارشناس بازرسی وبرنامه ریزی تعمیرات مکانیک(4)</v>
      </c>
      <c r="G265" s="1" t="s">
        <v>1147</v>
      </c>
      <c r="H265" s="1" t="str">
        <f>VLOOKUP(Table9[[#This Row],[نام شخص کارشناس نظارت]],Table1[],3,0)</f>
        <v>کارشناس مکانیک نظارت (1)</v>
      </c>
      <c r="I265" s="1">
        <f>COUNTIF(Table2[کد سیستم],Table9[[#This Row],[کد سیستم]])</f>
        <v>1</v>
      </c>
    </row>
    <row r="266" spans="1:9" hidden="1" x14ac:dyDescent="0.25">
      <c r="A266" s="1">
        <v>265</v>
      </c>
      <c r="B266" s="1" t="s">
        <v>2074</v>
      </c>
      <c r="C266" s="1" t="s">
        <v>2074</v>
      </c>
      <c r="D266" s="1" t="s">
        <v>3758</v>
      </c>
      <c r="E266" s="1" t="s">
        <v>415</v>
      </c>
      <c r="F266" s="1" t="str">
        <f>VLOOKUP(Table9[[#This Row],[نام کارشناس دفتر فنی]],Table1[],3,0)</f>
        <v>کارشناس بازرسی وبرنامه ریزی تعمیرات مکانیک(4)</v>
      </c>
      <c r="G266" s="1" t="s">
        <v>1147</v>
      </c>
      <c r="H266" s="1" t="str">
        <f>VLOOKUP(Table9[[#This Row],[نام شخص کارشناس نظارت]],Table1[],3,0)</f>
        <v>کارشناس مکانیک نظارت (1)</v>
      </c>
      <c r="I266" s="1">
        <f>COUNTIF(Table2[کد سیستم],Table9[[#This Row],[کد سیستم]])</f>
        <v>1</v>
      </c>
    </row>
    <row r="267" spans="1:9" hidden="1" x14ac:dyDescent="0.25">
      <c r="A267" s="1">
        <v>266</v>
      </c>
      <c r="B267" s="1" t="s">
        <v>2076</v>
      </c>
      <c r="C267" s="1" t="s">
        <v>2076</v>
      </c>
      <c r="D267" s="1" t="s">
        <v>3758</v>
      </c>
      <c r="E267" s="1" t="s">
        <v>415</v>
      </c>
      <c r="F267" s="1" t="str">
        <f>VLOOKUP(Table9[[#This Row],[نام کارشناس دفتر فنی]],Table1[],3,0)</f>
        <v>کارشناس بازرسی وبرنامه ریزی تعمیرات مکانیک(4)</v>
      </c>
      <c r="G267" s="1" t="s">
        <v>1147</v>
      </c>
      <c r="H267" s="1" t="str">
        <f>VLOOKUP(Table9[[#This Row],[نام شخص کارشناس نظارت]],Table1[],3,0)</f>
        <v>کارشناس مکانیک نظارت (1)</v>
      </c>
      <c r="I267" s="1">
        <f>COUNTIF(Table2[کد سیستم],Table9[[#This Row],[کد سیستم]])</f>
        <v>1</v>
      </c>
    </row>
    <row r="268" spans="1:9" hidden="1" x14ac:dyDescent="0.25">
      <c r="A268" s="1">
        <v>267</v>
      </c>
      <c r="B268" s="1" t="s">
        <v>2078</v>
      </c>
      <c r="C268" s="1" t="s">
        <v>2078</v>
      </c>
      <c r="D268" s="1" t="s">
        <v>3758</v>
      </c>
      <c r="E268" s="1" t="s">
        <v>415</v>
      </c>
      <c r="F268" s="1" t="str">
        <f>VLOOKUP(Table9[[#This Row],[نام کارشناس دفتر فنی]],Table1[],3,0)</f>
        <v>کارشناس بازرسی وبرنامه ریزی تعمیرات مکانیک(4)</v>
      </c>
      <c r="G268" s="1" t="s">
        <v>1147</v>
      </c>
      <c r="H268" s="1" t="str">
        <f>VLOOKUP(Table9[[#This Row],[نام شخص کارشناس نظارت]],Table1[],3,0)</f>
        <v>کارشناس مکانیک نظارت (1)</v>
      </c>
      <c r="I268" s="1">
        <f>COUNTIF(Table2[کد سیستم],Table9[[#This Row],[کد سیستم]])</f>
        <v>1</v>
      </c>
    </row>
    <row r="269" spans="1:9" hidden="1" x14ac:dyDescent="0.25">
      <c r="A269" s="1">
        <v>268</v>
      </c>
      <c r="B269" s="1" t="s">
        <v>2080</v>
      </c>
      <c r="C269" s="1" t="s">
        <v>2080</v>
      </c>
      <c r="D269" s="1" t="s">
        <v>3758</v>
      </c>
      <c r="E269" s="1" t="s">
        <v>415</v>
      </c>
      <c r="F269" s="1" t="str">
        <f>VLOOKUP(Table9[[#This Row],[نام کارشناس دفتر فنی]],Table1[],3,0)</f>
        <v>کارشناس بازرسی وبرنامه ریزی تعمیرات مکانیک(4)</v>
      </c>
      <c r="G269" s="1" t="s">
        <v>1147</v>
      </c>
      <c r="H269" s="1" t="str">
        <f>VLOOKUP(Table9[[#This Row],[نام شخص کارشناس نظارت]],Table1[],3,0)</f>
        <v>کارشناس مکانیک نظارت (1)</v>
      </c>
      <c r="I269" s="1">
        <f>COUNTIF(Table2[کد سیستم],Table9[[#This Row],[کد سیستم]])</f>
        <v>1</v>
      </c>
    </row>
    <row r="270" spans="1:9" hidden="1" x14ac:dyDescent="0.25">
      <c r="A270" s="1">
        <v>269</v>
      </c>
      <c r="B270" s="1" t="s">
        <v>2082</v>
      </c>
      <c r="C270" s="1" t="s">
        <v>2082</v>
      </c>
      <c r="D270" s="1" t="s">
        <v>3758</v>
      </c>
      <c r="E270" s="1" t="s">
        <v>415</v>
      </c>
      <c r="F270" s="1" t="str">
        <f>VLOOKUP(Table9[[#This Row],[نام کارشناس دفتر فنی]],Table1[],3,0)</f>
        <v>کارشناس بازرسی وبرنامه ریزی تعمیرات مکانیک(4)</v>
      </c>
      <c r="G270" s="1" t="s">
        <v>241</v>
      </c>
      <c r="H270" s="1" t="str">
        <f>VLOOKUP(Table9[[#This Row],[نام شخص کارشناس نظارت]],Table1[],3,0)</f>
        <v>کارشناس مکانیک نظارت (2)</v>
      </c>
      <c r="I270" s="1">
        <f>COUNTIF(Table2[کد سیستم],Table9[[#This Row],[کد سیستم]])</f>
        <v>1</v>
      </c>
    </row>
    <row r="271" spans="1:9" hidden="1" x14ac:dyDescent="0.25">
      <c r="A271" s="1">
        <v>270</v>
      </c>
      <c r="B271" s="1" t="s">
        <v>2084</v>
      </c>
      <c r="C271" s="1" t="s">
        <v>2084</v>
      </c>
      <c r="D271" s="1" t="s">
        <v>3758</v>
      </c>
      <c r="E271" s="1" t="s">
        <v>415</v>
      </c>
      <c r="F271" s="1" t="str">
        <f>VLOOKUP(Table9[[#This Row],[نام کارشناس دفتر فنی]],Table1[],3,0)</f>
        <v>کارشناس بازرسی وبرنامه ریزی تعمیرات مکانیک(4)</v>
      </c>
      <c r="G271" s="1" t="s">
        <v>241</v>
      </c>
      <c r="H271" s="1" t="str">
        <f>VLOOKUP(Table9[[#This Row],[نام شخص کارشناس نظارت]],Table1[],3,0)</f>
        <v>کارشناس مکانیک نظارت (2)</v>
      </c>
      <c r="I271" s="1">
        <f>COUNTIF(Table2[کد سیستم],Table9[[#This Row],[کد سیستم]])</f>
        <v>1</v>
      </c>
    </row>
    <row r="272" spans="1:9" hidden="1" x14ac:dyDescent="0.25">
      <c r="A272" s="1">
        <v>271</v>
      </c>
      <c r="B272" s="1" t="s">
        <v>2086</v>
      </c>
      <c r="C272" s="1" t="s">
        <v>2086</v>
      </c>
      <c r="D272" s="1" t="s">
        <v>3758</v>
      </c>
      <c r="E272" s="1" t="s">
        <v>415</v>
      </c>
      <c r="F272" s="1" t="str">
        <f>VLOOKUP(Table9[[#This Row],[نام کارشناس دفتر فنی]],Table1[],3,0)</f>
        <v>کارشناس بازرسی وبرنامه ریزی تعمیرات مکانیک(4)</v>
      </c>
      <c r="G272" s="1" t="s">
        <v>241</v>
      </c>
      <c r="H272" s="1" t="str">
        <f>VLOOKUP(Table9[[#This Row],[نام شخص کارشناس نظارت]],Table1[],3,0)</f>
        <v>کارشناس مکانیک نظارت (2)</v>
      </c>
      <c r="I272" s="1">
        <f>COUNTIF(Table2[کد سیستم],Table9[[#This Row],[کد سیستم]])</f>
        <v>1</v>
      </c>
    </row>
    <row r="273" spans="1:9" hidden="1" x14ac:dyDescent="0.25">
      <c r="A273" s="1">
        <v>272</v>
      </c>
      <c r="B273" s="1" t="s">
        <v>2088</v>
      </c>
      <c r="C273" s="1" t="s">
        <v>2088</v>
      </c>
      <c r="D273" s="1" t="s">
        <v>3758</v>
      </c>
      <c r="E273" s="1" t="s">
        <v>415</v>
      </c>
      <c r="F273" s="1" t="str">
        <f>VLOOKUP(Table9[[#This Row],[نام کارشناس دفتر فنی]],Table1[],3,0)</f>
        <v>کارشناس بازرسی وبرنامه ریزی تعمیرات مکانیک(4)</v>
      </c>
      <c r="G273" s="1" t="s">
        <v>241</v>
      </c>
      <c r="H273" s="1" t="str">
        <f>VLOOKUP(Table9[[#This Row],[نام شخص کارشناس نظارت]],Table1[],3,0)</f>
        <v>کارشناس مکانیک نظارت (2)</v>
      </c>
      <c r="I273" s="1">
        <f>COUNTIF(Table2[کد سیستم],Table9[[#This Row],[کد سیستم]])</f>
        <v>1</v>
      </c>
    </row>
    <row r="274" spans="1:9" hidden="1" x14ac:dyDescent="0.25">
      <c r="A274" s="1">
        <v>273</v>
      </c>
      <c r="B274" s="1" t="s">
        <v>2090</v>
      </c>
      <c r="C274" s="1" t="s">
        <v>2090</v>
      </c>
      <c r="D274" s="1" t="s">
        <v>3758</v>
      </c>
      <c r="E274" s="1" t="s">
        <v>415</v>
      </c>
      <c r="F274" s="1" t="str">
        <f>VLOOKUP(Table9[[#This Row],[نام کارشناس دفتر فنی]],Table1[],3,0)</f>
        <v>کارشناس بازرسی وبرنامه ریزی تعمیرات مکانیک(4)</v>
      </c>
      <c r="G274" s="1" t="s">
        <v>241</v>
      </c>
      <c r="H274" s="1" t="str">
        <f>VLOOKUP(Table9[[#This Row],[نام شخص کارشناس نظارت]],Table1[],3,0)</f>
        <v>کارشناس مکانیک نظارت (2)</v>
      </c>
      <c r="I274" s="1">
        <f>COUNTIF(Table2[کد سیستم],Table9[[#This Row],[کد سیستم]])</f>
        <v>1</v>
      </c>
    </row>
    <row r="275" spans="1:9" hidden="1" x14ac:dyDescent="0.25">
      <c r="A275" s="1">
        <v>274</v>
      </c>
      <c r="B275" s="1" t="s">
        <v>2092</v>
      </c>
      <c r="C275" s="1" t="s">
        <v>2092</v>
      </c>
      <c r="D275" s="1" t="s">
        <v>3758</v>
      </c>
      <c r="E275" s="1" t="s">
        <v>415</v>
      </c>
      <c r="F275" s="1" t="str">
        <f>VLOOKUP(Table9[[#This Row],[نام کارشناس دفتر فنی]],Table1[],3,0)</f>
        <v>کارشناس بازرسی وبرنامه ریزی تعمیرات مکانیک(4)</v>
      </c>
      <c r="G275" s="1" t="s">
        <v>241</v>
      </c>
      <c r="H275" s="1" t="str">
        <f>VLOOKUP(Table9[[#This Row],[نام شخص کارشناس نظارت]],Table1[],3,0)</f>
        <v>کارشناس مکانیک نظارت (2)</v>
      </c>
      <c r="I275" s="1">
        <f>COUNTIF(Table2[کد سیستم],Table9[[#This Row],[کد سیستم]])</f>
        <v>1</v>
      </c>
    </row>
    <row r="276" spans="1:9" hidden="1" x14ac:dyDescent="0.25">
      <c r="A276" s="1">
        <v>275</v>
      </c>
      <c r="B276" s="1" t="s">
        <v>2094</v>
      </c>
      <c r="C276" s="1" t="s">
        <v>2094</v>
      </c>
      <c r="D276" s="1" t="s">
        <v>3758</v>
      </c>
      <c r="E276" s="1" t="s">
        <v>415</v>
      </c>
      <c r="F276" s="1" t="str">
        <f>VLOOKUP(Table9[[#This Row],[نام کارشناس دفتر فنی]],Table1[],3,0)</f>
        <v>کارشناس بازرسی وبرنامه ریزی تعمیرات مکانیک(4)</v>
      </c>
      <c r="G276" s="1" t="s">
        <v>241</v>
      </c>
      <c r="H276" s="1" t="str">
        <f>VLOOKUP(Table9[[#This Row],[نام شخص کارشناس نظارت]],Table1[],3,0)</f>
        <v>کارشناس مکانیک نظارت (2)</v>
      </c>
      <c r="I276" s="1">
        <f>COUNTIF(Table2[کد سیستم],Table9[[#This Row],[کد سیستم]])</f>
        <v>1</v>
      </c>
    </row>
    <row r="277" spans="1:9" hidden="1" x14ac:dyDescent="0.25">
      <c r="A277" s="1">
        <v>276</v>
      </c>
      <c r="B277" s="1" t="s">
        <v>2096</v>
      </c>
      <c r="C277" s="1" t="s">
        <v>2096</v>
      </c>
      <c r="D277" s="1" t="s">
        <v>3758</v>
      </c>
      <c r="E277" s="1" t="s">
        <v>415</v>
      </c>
      <c r="F277" s="1" t="str">
        <f>VLOOKUP(Table9[[#This Row],[نام کارشناس دفتر فنی]],Table1[],3,0)</f>
        <v>کارشناس بازرسی وبرنامه ریزی تعمیرات مکانیک(4)</v>
      </c>
      <c r="G277" s="1" t="s">
        <v>241</v>
      </c>
      <c r="H277" s="1" t="str">
        <f>VLOOKUP(Table9[[#This Row],[نام شخص کارشناس نظارت]],Table1[],3,0)</f>
        <v>کارشناس مکانیک نظارت (2)</v>
      </c>
      <c r="I277" s="1">
        <f>COUNTIF(Table2[کد سیستم],Table9[[#This Row],[کد سیستم]])</f>
        <v>1</v>
      </c>
    </row>
    <row r="278" spans="1:9" hidden="1" x14ac:dyDescent="0.25">
      <c r="A278" s="1">
        <v>277</v>
      </c>
      <c r="B278" s="1" t="s">
        <v>2098</v>
      </c>
      <c r="C278" s="1" t="s">
        <v>2098</v>
      </c>
      <c r="D278" s="1" t="s">
        <v>3758</v>
      </c>
      <c r="E278" s="1" t="s">
        <v>415</v>
      </c>
      <c r="F278" s="1" t="str">
        <f>VLOOKUP(Table9[[#This Row],[نام کارشناس دفتر فنی]],Table1[],3,0)</f>
        <v>کارشناس بازرسی وبرنامه ریزی تعمیرات مکانیک(4)</v>
      </c>
      <c r="G278" s="1" t="s">
        <v>241</v>
      </c>
      <c r="H278" s="1" t="str">
        <f>VLOOKUP(Table9[[#This Row],[نام شخص کارشناس نظارت]],Table1[],3,0)</f>
        <v>کارشناس مکانیک نظارت (2)</v>
      </c>
      <c r="I278" s="1">
        <f>COUNTIF(Table2[کد سیستم],Table9[[#This Row],[کد سیستم]])</f>
        <v>1</v>
      </c>
    </row>
    <row r="279" spans="1:9" hidden="1" x14ac:dyDescent="0.25">
      <c r="A279" s="1">
        <v>278</v>
      </c>
      <c r="B279" s="1" t="s">
        <v>2100</v>
      </c>
      <c r="C279" s="1" t="s">
        <v>2100</v>
      </c>
      <c r="D279" s="1" t="s">
        <v>3758</v>
      </c>
      <c r="E279" s="1" t="s">
        <v>415</v>
      </c>
      <c r="F279" s="1" t="str">
        <f>VLOOKUP(Table9[[#This Row],[نام کارشناس دفتر فنی]],Table1[],3,0)</f>
        <v>کارشناس بازرسی وبرنامه ریزی تعمیرات مکانیک(4)</v>
      </c>
      <c r="G279" s="1" t="s">
        <v>241</v>
      </c>
      <c r="H279" s="1" t="str">
        <f>VLOOKUP(Table9[[#This Row],[نام شخص کارشناس نظارت]],Table1[],3,0)</f>
        <v>کارشناس مکانیک نظارت (2)</v>
      </c>
      <c r="I279" s="1">
        <f>COUNTIF(Table2[کد سیستم],Table9[[#This Row],[کد سیستم]])</f>
        <v>1</v>
      </c>
    </row>
    <row r="280" spans="1:9" hidden="1" x14ac:dyDescent="0.25">
      <c r="A280" s="1">
        <v>279</v>
      </c>
      <c r="B280" s="1" t="s">
        <v>2102</v>
      </c>
      <c r="C280" s="1" t="s">
        <v>2102</v>
      </c>
      <c r="D280" s="1" t="s">
        <v>3758</v>
      </c>
      <c r="E280" s="1" t="s">
        <v>415</v>
      </c>
      <c r="F280" s="1" t="str">
        <f>VLOOKUP(Table9[[#This Row],[نام کارشناس دفتر فنی]],Table1[],3,0)</f>
        <v>کارشناس بازرسی وبرنامه ریزی تعمیرات مکانیک(4)</v>
      </c>
      <c r="G280" s="1" t="s">
        <v>241</v>
      </c>
      <c r="H280" s="1" t="str">
        <f>VLOOKUP(Table9[[#This Row],[نام شخص کارشناس نظارت]],Table1[],3,0)</f>
        <v>کارشناس مکانیک نظارت (2)</v>
      </c>
      <c r="I280" s="1">
        <f>COUNTIF(Table2[کد سیستم],Table9[[#This Row],[کد سیستم]])</f>
        <v>1</v>
      </c>
    </row>
    <row r="281" spans="1:9" hidden="1" x14ac:dyDescent="0.25">
      <c r="A281" s="1">
        <v>280</v>
      </c>
      <c r="B281" s="1" t="s">
        <v>2104</v>
      </c>
      <c r="C281" s="1" t="s">
        <v>2104</v>
      </c>
      <c r="D281" s="1" t="s">
        <v>3758</v>
      </c>
      <c r="E281" s="1" t="s">
        <v>415</v>
      </c>
      <c r="F281" s="1" t="str">
        <f>VLOOKUP(Table9[[#This Row],[نام کارشناس دفتر فنی]],Table1[],3,0)</f>
        <v>کارشناس بازرسی وبرنامه ریزی تعمیرات مکانیک(4)</v>
      </c>
      <c r="G281" s="1" t="s">
        <v>241</v>
      </c>
      <c r="H281" s="1" t="str">
        <f>VLOOKUP(Table9[[#This Row],[نام شخص کارشناس نظارت]],Table1[],3,0)</f>
        <v>کارشناس مکانیک نظارت (2)</v>
      </c>
      <c r="I281" s="1">
        <f>COUNTIF(Table2[کد سیستم],Table9[[#This Row],[کد سیستم]])</f>
        <v>1</v>
      </c>
    </row>
    <row r="282" spans="1:9" hidden="1" x14ac:dyDescent="0.25">
      <c r="A282" s="1">
        <v>281</v>
      </c>
      <c r="B282" s="1" t="s">
        <v>2106</v>
      </c>
      <c r="C282" s="1" t="s">
        <v>2106</v>
      </c>
      <c r="D282" s="1" t="s">
        <v>3758</v>
      </c>
      <c r="E282" s="1" t="s">
        <v>415</v>
      </c>
      <c r="F282" s="1" t="str">
        <f>VLOOKUP(Table9[[#This Row],[نام کارشناس دفتر فنی]],Table1[],3,0)</f>
        <v>کارشناس بازرسی وبرنامه ریزی تعمیرات مکانیک(4)</v>
      </c>
      <c r="G282" s="1" t="s">
        <v>241</v>
      </c>
      <c r="H282" s="1" t="str">
        <f>VLOOKUP(Table9[[#This Row],[نام شخص کارشناس نظارت]],Table1[],3,0)</f>
        <v>کارشناس مکانیک نظارت (2)</v>
      </c>
      <c r="I282" s="1">
        <f>COUNTIF(Table2[کد سیستم],Table9[[#This Row],[کد سیستم]])</f>
        <v>1</v>
      </c>
    </row>
    <row r="283" spans="1:9" hidden="1" x14ac:dyDescent="0.25">
      <c r="A283" s="1">
        <v>282</v>
      </c>
      <c r="B283" s="1" t="s">
        <v>2108</v>
      </c>
      <c r="C283" s="1" t="s">
        <v>2108</v>
      </c>
      <c r="D283" s="1" t="s">
        <v>3758</v>
      </c>
      <c r="E283" s="1" t="s">
        <v>415</v>
      </c>
      <c r="F283" s="1" t="str">
        <f>VLOOKUP(Table9[[#This Row],[نام کارشناس دفتر فنی]],Table1[],3,0)</f>
        <v>کارشناس بازرسی وبرنامه ریزی تعمیرات مکانیک(4)</v>
      </c>
      <c r="G283" s="1" t="s">
        <v>241</v>
      </c>
      <c r="H283" s="1" t="str">
        <f>VLOOKUP(Table9[[#This Row],[نام شخص کارشناس نظارت]],Table1[],3,0)</f>
        <v>کارشناس مکانیک نظارت (2)</v>
      </c>
      <c r="I283" s="1">
        <f>COUNTIF(Table2[کد سیستم],Table9[[#This Row],[کد سیستم]])</f>
        <v>1</v>
      </c>
    </row>
    <row r="284" spans="1:9" hidden="1" x14ac:dyDescent="0.25">
      <c r="A284" s="1">
        <v>283</v>
      </c>
      <c r="B284" s="1" t="s">
        <v>2110</v>
      </c>
      <c r="C284" s="1" t="s">
        <v>2110</v>
      </c>
      <c r="D284" s="1" t="s">
        <v>3758</v>
      </c>
      <c r="E284" s="1" t="s">
        <v>415</v>
      </c>
      <c r="F284" s="1" t="str">
        <f>VLOOKUP(Table9[[#This Row],[نام کارشناس دفتر فنی]],Table1[],3,0)</f>
        <v>کارشناس بازرسی وبرنامه ریزی تعمیرات مکانیک(4)</v>
      </c>
      <c r="G284" s="1" t="s">
        <v>241</v>
      </c>
      <c r="H284" s="1" t="str">
        <f>VLOOKUP(Table9[[#This Row],[نام شخص کارشناس نظارت]],Table1[],3,0)</f>
        <v>کارشناس مکانیک نظارت (2)</v>
      </c>
      <c r="I284" s="1">
        <f>COUNTIF(Table2[کد سیستم],Table9[[#This Row],[کد سیستم]])</f>
        <v>1</v>
      </c>
    </row>
    <row r="285" spans="1:9" hidden="1" x14ac:dyDescent="0.25">
      <c r="A285" s="1">
        <v>284</v>
      </c>
      <c r="B285" s="1" t="s">
        <v>2112</v>
      </c>
      <c r="C285" s="1" t="s">
        <v>2112</v>
      </c>
      <c r="D285" s="1" t="s">
        <v>3758</v>
      </c>
      <c r="E285" s="1" t="s">
        <v>415</v>
      </c>
      <c r="F285" s="1" t="str">
        <f>VLOOKUP(Table9[[#This Row],[نام کارشناس دفتر فنی]],Table1[],3,0)</f>
        <v>کارشناس بازرسی وبرنامه ریزی تعمیرات مکانیک(4)</v>
      </c>
      <c r="G285" s="1" t="s">
        <v>241</v>
      </c>
      <c r="H285" s="1" t="str">
        <f>VLOOKUP(Table9[[#This Row],[نام شخص کارشناس نظارت]],Table1[],3,0)</f>
        <v>کارشناس مکانیک نظارت (2)</v>
      </c>
      <c r="I285" s="1">
        <f>COUNTIF(Table2[کد سیستم],Table9[[#This Row],[کد سیستم]])</f>
        <v>1</v>
      </c>
    </row>
    <row r="286" spans="1:9" hidden="1" x14ac:dyDescent="0.25">
      <c r="A286" s="1">
        <v>285</v>
      </c>
      <c r="B286" s="1" t="s">
        <v>2114</v>
      </c>
      <c r="C286" s="1" t="s">
        <v>2114</v>
      </c>
      <c r="D286" s="1" t="s">
        <v>3758</v>
      </c>
      <c r="E286" s="1" t="s">
        <v>415</v>
      </c>
      <c r="F286" s="1" t="str">
        <f>VLOOKUP(Table9[[#This Row],[نام کارشناس دفتر فنی]],Table1[],3,0)</f>
        <v>کارشناس بازرسی وبرنامه ریزی تعمیرات مکانیک(4)</v>
      </c>
      <c r="G286" s="1" t="s">
        <v>241</v>
      </c>
      <c r="H286" s="1" t="str">
        <f>VLOOKUP(Table9[[#This Row],[نام شخص کارشناس نظارت]],Table1[],3,0)</f>
        <v>کارشناس مکانیک نظارت (2)</v>
      </c>
      <c r="I286" s="1">
        <f>COUNTIF(Table2[کد سیستم],Table9[[#This Row],[کد سیستم]])</f>
        <v>1</v>
      </c>
    </row>
    <row r="287" spans="1:9" hidden="1" x14ac:dyDescent="0.25">
      <c r="A287" s="1">
        <v>286</v>
      </c>
      <c r="B287" s="1" t="s">
        <v>2116</v>
      </c>
      <c r="C287" s="1" t="s">
        <v>2116</v>
      </c>
      <c r="D287" s="1" t="s">
        <v>3758</v>
      </c>
      <c r="E287" s="1" t="s">
        <v>415</v>
      </c>
      <c r="F287" s="1" t="str">
        <f>VLOOKUP(Table9[[#This Row],[نام کارشناس دفتر فنی]],Table1[],3,0)</f>
        <v>کارشناس بازرسی وبرنامه ریزی تعمیرات مکانیک(4)</v>
      </c>
      <c r="G287" s="1" t="s">
        <v>241</v>
      </c>
      <c r="H287" s="1" t="str">
        <f>VLOOKUP(Table9[[#This Row],[نام شخص کارشناس نظارت]],Table1[],3,0)</f>
        <v>کارشناس مکانیک نظارت (2)</v>
      </c>
      <c r="I287" s="1">
        <f>COUNTIF(Table2[کد سیستم],Table9[[#This Row],[کد سیستم]])</f>
        <v>1</v>
      </c>
    </row>
    <row r="288" spans="1:9" hidden="1" x14ac:dyDescent="0.25">
      <c r="A288" s="1">
        <v>287</v>
      </c>
      <c r="B288" s="1" t="s">
        <v>2118</v>
      </c>
      <c r="C288" s="1" t="s">
        <v>2118</v>
      </c>
      <c r="D288" s="1" t="s">
        <v>3758</v>
      </c>
      <c r="E288" s="1" t="s">
        <v>415</v>
      </c>
      <c r="F288" s="1" t="str">
        <f>VLOOKUP(Table9[[#This Row],[نام کارشناس دفتر فنی]],Table1[],3,0)</f>
        <v>کارشناس بازرسی وبرنامه ریزی تعمیرات مکانیک(4)</v>
      </c>
      <c r="G288" s="1" t="s">
        <v>241</v>
      </c>
      <c r="H288" s="1" t="str">
        <f>VLOOKUP(Table9[[#This Row],[نام شخص کارشناس نظارت]],Table1[],3,0)</f>
        <v>کارشناس مکانیک نظارت (2)</v>
      </c>
      <c r="I288" s="1">
        <f>COUNTIF(Table2[کد سیستم],Table9[[#This Row],[کد سیستم]])</f>
        <v>1</v>
      </c>
    </row>
    <row r="289" spans="1:9" hidden="1" x14ac:dyDescent="0.25">
      <c r="A289" s="1">
        <v>288</v>
      </c>
      <c r="B289" s="1" t="s">
        <v>2120</v>
      </c>
      <c r="C289" s="1" t="s">
        <v>2120</v>
      </c>
      <c r="D289" s="1" t="s">
        <v>3758</v>
      </c>
      <c r="E289" s="1" t="s">
        <v>415</v>
      </c>
      <c r="F289" s="1" t="str">
        <f>VLOOKUP(Table9[[#This Row],[نام کارشناس دفتر فنی]],Table1[],3,0)</f>
        <v>کارشناس بازرسی وبرنامه ریزی تعمیرات مکانیک(4)</v>
      </c>
      <c r="G289" s="1" t="s">
        <v>241</v>
      </c>
      <c r="H289" s="1" t="str">
        <f>VLOOKUP(Table9[[#This Row],[نام شخص کارشناس نظارت]],Table1[],3,0)</f>
        <v>کارشناس مکانیک نظارت (2)</v>
      </c>
      <c r="I289" s="1">
        <f>COUNTIF(Table2[کد سیستم],Table9[[#This Row],[کد سیستم]])</f>
        <v>1</v>
      </c>
    </row>
    <row r="290" spans="1:9" hidden="1" x14ac:dyDescent="0.25">
      <c r="A290" s="1">
        <v>289</v>
      </c>
      <c r="B290" s="1" t="s">
        <v>2122</v>
      </c>
      <c r="C290" s="1" t="s">
        <v>2122</v>
      </c>
      <c r="D290" s="1" t="s">
        <v>3758</v>
      </c>
      <c r="E290" s="1" t="s">
        <v>415</v>
      </c>
      <c r="F290" s="1" t="str">
        <f>VLOOKUP(Table9[[#This Row],[نام کارشناس دفتر فنی]],Table1[],3,0)</f>
        <v>کارشناس بازرسی وبرنامه ریزی تعمیرات مکانیک(4)</v>
      </c>
      <c r="G290" s="1" t="s">
        <v>241</v>
      </c>
      <c r="H290" s="1" t="str">
        <f>VLOOKUP(Table9[[#This Row],[نام شخص کارشناس نظارت]],Table1[],3,0)</f>
        <v>کارشناس مکانیک نظارت (2)</v>
      </c>
      <c r="I290" s="1">
        <f>COUNTIF(Table2[کد سیستم],Table9[[#This Row],[کد سیستم]])</f>
        <v>1</v>
      </c>
    </row>
    <row r="291" spans="1:9" hidden="1" x14ac:dyDescent="0.25">
      <c r="A291" s="1">
        <v>290</v>
      </c>
      <c r="B291" s="1" t="s">
        <v>2124</v>
      </c>
      <c r="C291" s="1" t="s">
        <v>2124</v>
      </c>
      <c r="D291" s="1" t="s">
        <v>3758</v>
      </c>
      <c r="E291" s="1" t="s">
        <v>415</v>
      </c>
      <c r="F291" s="1" t="str">
        <f>VLOOKUP(Table9[[#This Row],[نام کارشناس دفتر فنی]],Table1[],3,0)</f>
        <v>کارشناس بازرسی وبرنامه ریزی تعمیرات مکانیک(4)</v>
      </c>
      <c r="G291" s="1" t="s">
        <v>241</v>
      </c>
      <c r="H291" s="1" t="str">
        <f>VLOOKUP(Table9[[#This Row],[نام شخص کارشناس نظارت]],Table1[],3,0)</f>
        <v>کارشناس مکانیک نظارت (2)</v>
      </c>
      <c r="I291" s="1">
        <f>COUNTIF(Table2[کد سیستم],Table9[[#This Row],[کد سیستم]])</f>
        <v>1</v>
      </c>
    </row>
    <row r="292" spans="1:9" hidden="1" x14ac:dyDescent="0.25">
      <c r="A292" s="1">
        <v>291</v>
      </c>
      <c r="B292" s="1" t="s">
        <v>2126</v>
      </c>
      <c r="C292" s="1" t="s">
        <v>2126</v>
      </c>
      <c r="D292" s="1" t="s">
        <v>3758</v>
      </c>
      <c r="E292" s="1" t="s">
        <v>415</v>
      </c>
      <c r="F292" s="1" t="str">
        <f>VLOOKUP(Table9[[#This Row],[نام کارشناس دفتر فنی]],Table1[],3,0)</f>
        <v>کارشناس بازرسی وبرنامه ریزی تعمیرات مکانیک(4)</v>
      </c>
      <c r="G292" s="1" t="s">
        <v>241</v>
      </c>
      <c r="H292" s="1" t="str">
        <f>VLOOKUP(Table9[[#This Row],[نام شخص کارشناس نظارت]],Table1[],3,0)</f>
        <v>کارشناس مکانیک نظارت (2)</v>
      </c>
      <c r="I292" s="1">
        <f>COUNTIF(Table2[کد سیستم],Table9[[#This Row],[کد سیستم]])</f>
        <v>1</v>
      </c>
    </row>
    <row r="293" spans="1:9" hidden="1" x14ac:dyDescent="0.25">
      <c r="A293" s="1">
        <v>292</v>
      </c>
      <c r="B293" s="1" t="s">
        <v>2128</v>
      </c>
      <c r="C293" s="1" t="s">
        <v>2128</v>
      </c>
      <c r="D293" s="1" t="s">
        <v>3758</v>
      </c>
      <c r="E293" s="1" t="s">
        <v>415</v>
      </c>
      <c r="F293" s="1" t="str">
        <f>VLOOKUP(Table9[[#This Row],[نام کارشناس دفتر فنی]],Table1[],3,0)</f>
        <v>کارشناس بازرسی وبرنامه ریزی تعمیرات مکانیک(4)</v>
      </c>
      <c r="G293" s="1" t="s">
        <v>241</v>
      </c>
      <c r="H293" s="1" t="str">
        <f>VLOOKUP(Table9[[#This Row],[نام شخص کارشناس نظارت]],Table1[],3,0)</f>
        <v>کارشناس مکانیک نظارت (2)</v>
      </c>
      <c r="I293" s="1">
        <f>COUNTIF(Table2[کد سیستم],Table9[[#This Row],[کد سیستم]])</f>
        <v>1</v>
      </c>
    </row>
    <row r="294" spans="1:9" hidden="1" x14ac:dyDescent="0.25">
      <c r="A294" s="1">
        <v>293</v>
      </c>
      <c r="B294" s="1" t="s">
        <v>2130</v>
      </c>
      <c r="C294" s="1" t="s">
        <v>2130</v>
      </c>
      <c r="D294" s="1" t="s">
        <v>3758</v>
      </c>
      <c r="E294" s="1" t="s">
        <v>415</v>
      </c>
      <c r="F294" s="1" t="str">
        <f>VLOOKUP(Table9[[#This Row],[نام کارشناس دفتر فنی]],Table1[],3,0)</f>
        <v>کارشناس بازرسی وبرنامه ریزی تعمیرات مکانیک(4)</v>
      </c>
      <c r="G294" s="1" t="s">
        <v>241</v>
      </c>
      <c r="H294" s="1" t="str">
        <f>VLOOKUP(Table9[[#This Row],[نام شخص کارشناس نظارت]],Table1[],3,0)</f>
        <v>کارشناس مکانیک نظارت (2)</v>
      </c>
      <c r="I294" s="1">
        <f>COUNTIF(Table2[کد سیستم],Table9[[#This Row],[کد سیستم]])</f>
        <v>1</v>
      </c>
    </row>
    <row r="295" spans="1:9" hidden="1" x14ac:dyDescent="0.25">
      <c r="A295" s="1">
        <v>294</v>
      </c>
      <c r="B295" s="1" t="s">
        <v>2132</v>
      </c>
      <c r="C295" s="1" t="s">
        <v>2132</v>
      </c>
      <c r="D295" s="1" t="s">
        <v>3758</v>
      </c>
      <c r="E295" s="1" t="s">
        <v>415</v>
      </c>
      <c r="F295" s="1" t="str">
        <f>VLOOKUP(Table9[[#This Row],[نام کارشناس دفتر فنی]],Table1[],3,0)</f>
        <v>کارشناس بازرسی وبرنامه ریزی تعمیرات مکانیک(4)</v>
      </c>
      <c r="G295" s="1" t="s">
        <v>241</v>
      </c>
      <c r="H295" s="1" t="str">
        <f>VLOOKUP(Table9[[#This Row],[نام شخص کارشناس نظارت]],Table1[],3,0)</f>
        <v>کارشناس مکانیک نظارت (2)</v>
      </c>
      <c r="I295" s="1">
        <f>COUNTIF(Table2[کد سیستم],Table9[[#This Row],[کد سیستم]])</f>
        <v>1</v>
      </c>
    </row>
    <row r="296" spans="1:9" hidden="1" x14ac:dyDescent="0.25">
      <c r="A296" s="1">
        <v>295</v>
      </c>
      <c r="B296" s="1" t="s">
        <v>2134</v>
      </c>
      <c r="C296" s="1" t="s">
        <v>2134</v>
      </c>
      <c r="D296" s="1" t="s">
        <v>3758</v>
      </c>
      <c r="E296" s="1" t="s">
        <v>415</v>
      </c>
      <c r="F296" s="1" t="str">
        <f>VLOOKUP(Table9[[#This Row],[نام کارشناس دفتر فنی]],Table1[],3,0)</f>
        <v>کارشناس بازرسی وبرنامه ریزی تعمیرات مکانیک(4)</v>
      </c>
      <c r="G296" s="1" t="s">
        <v>241</v>
      </c>
      <c r="H296" s="1" t="str">
        <f>VLOOKUP(Table9[[#This Row],[نام شخص کارشناس نظارت]],Table1[],3,0)</f>
        <v>کارشناس مکانیک نظارت (2)</v>
      </c>
      <c r="I296" s="1">
        <f>COUNTIF(Table2[کد سیستم],Table9[[#This Row],[کد سیستم]])</f>
        <v>1</v>
      </c>
    </row>
    <row r="297" spans="1:9" hidden="1" x14ac:dyDescent="0.25">
      <c r="A297" s="1">
        <v>296</v>
      </c>
      <c r="B297" s="1" t="s">
        <v>2136</v>
      </c>
      <c r="C297" s="1" t="s">
        <v>2136</v>
      </c>
      <c r="D297" s="1" t="s">
        <v>3758</v>
      </c>
      <c r="E297" s="1" t="s">
        <v>415</v>
      </c>
      <c r="F297" s="1" t="str">
        <f>VLOOKUP(Table9[[#This Row],[نام کارشناس دفتر فنی]],Table1[],3,0)</f>
        <v>کارشناس بازرسی وبرنامه ریزی تعمیرات مکانیک(4)</v>
      </c>
      <c r="G297" s="1" t="s">
        <v>241</v>
      </c>
      <c r="H297" s="1" t="str">
        <f>VLOOKUP(Table9[[#This Row],[نام شخص کارشناس نظارت]],Table1[],3,0)</f>
        <v>کارشناس مکانیک نظارت (2)</v>
      </c>
      <c r="I297" s="1">
        <f>COUNTIF(Table2[کد سیستم],Table9[[#This Row],[کد سیستم]])</f>
        <v>1</v>
      </c>
    </row>
    <row r="298" spans="1:9" hidden="1" x14ac:dyDescent="0.25">
      <c r="A298" s="1">
        <v>297</v>
      </c>
      <c r="B298" s="1" t="s">
        <v>2138</v>
      </c>
      <c r="C298" s="1" t="s">
        <v>2138</v>
      </c>
      <c r="D298" s="1" t="s">
        <v>3758</v>
      </c>
      <c r="E298" s="1" t="s">
        <v>415</v>
      </c>
      <c r="F298" s="1" t="str">
        <f>VLOOKUP(Table9[[#This Row],[نام کارشناس دفتر فنی]],Table1[],3,0)</f>
        <v>کارشناس بازرسی وبرنامه ریزی تعمیرات مکانیک(4)</v>
      </c>
      <c r="G298" s="1" t="s">
        <v>241</v>
      </c>
      <c r="H298" s="1" t="str">
        <f>VLOOKUP(Table9[[#This Row],[نام شخص کارشناس نظارت]],Table1[],3,0)</f>
        <v>کارشناس مکانیک نظارت (2)</v>
      </c>
      <c r="I298" s="1">
        <f>COUNTIF(Table2[کد سیستم],Table9[[#This Row],[کد سیستم]])</f>
        <v>1</v>
      </c>
    </row>
    <row r="299" spans="1:9" hidden="1" x14ac:dyDescent="0.25">
      <c r="A299" s="1">
        <v>298</v>
      </c>
      <c r="B299" s="1" t="s">
        <v>2140</v>
      </c>
      <c r="C299" s="1" t="s">
        <v>2140</v>
      </c>
      <c r="D299" s="1" t="s">
        <v>3758</v>
      </c>
      <c r="E299" s="1" t="s">
        <v>415</v>
      </c>
      <c r="F299" s="1" t="str">
        <f>VLOOKUP(Table9[[#This Row],[نام کارشناس دفتر فنی]],Table1[],3,0)</f>
        <v>کارشناس بازرسی وبرنامه ریزی تعمیرات مکانیک(4)</v>
      </c>
      <c r="G299" s="1" t="s">
        <v>241</v>
      </c>
      <c r="H299" s="1" t="str">
        <f>VLOOKUP(Table9[[#This Row],[نام شخص کارشناس نظارت]],Table1[],3,0)</f>
        <v>کارشناس مکانیک نظارت (2)</v>
      </c>
      <c r="I299" s="1">
        <f>COUNTIF(Table2[کد سیستم],Table9[[#This Row],[کد سیستم]])</f>
        <v>1</v>
      </c>
    </row>
    <row r="300" spans="1:9" hidden="1" x14ac:dyDescent="0.25">
      <c r="A300" s="1">
        <v>299</v>
      </c>
      <c r="B300" s="1" t="s">
        <v>2142</v>
      </c>
      <c r="C300" s="1" t="s">
        <v>2142</v>
      </c>
      <c r="D300" s="1" t="s">
        <v>3758</v>
      </c>
      <c r="E300" s="1" t="s">
        <v>415</v>
      </c>
      <c r="F300" s="1" t="str">
        <f>VLOOKUP(Table9[[#This Row],[نام کارشناس دفتر فنی]],Table1[],3,0)</f>
        <v>کارشناس بازرسی وبرنامه ریزی تعمیرات مکانیک(4)</v>
      </c>
      <c r="G300" s="1" t="s">
        <v>241</v>
      </c>
      <c r="H300" s="1" t="str">
        <f>VLOOKUP(Table9[[#This Row],[نام شخص کارشناس نظارت]],Table1[],3,0)</f>
        <v>کارشناس مکانیک نظارت (2)</v>
      </c>
      <c r="I300" s="1">
        <f>COUNTIF(Table2[کد سیستم],Table9[[#This Row],[کد سیستم]])</f>
        <v>1</v>
      </c>
    </row>
    <row r="301" spans="1:9" hidden="1" x14ac:dyDescent="0.25">
      <c r="A301" s="1">
        <v>300</v>
      </c>
      <c r="B301" s="1" t="s">
        <v>2144</v>
      </c>
      <c r="C301" s="1" t="s">
        <v>2144</v>
      </c>
      <c r="D301" s="1" t="s">
        <v>3758</v>
      </c>
      <c r="E301" s="1" t="s">
        <v>415</v>
      </c>
      <c r="F301" s="1" t="str">
        <f>VLOOKUP(Table9[[#This Row],[نام کارشناس دفتر فنی]],Table1[],3,0)</f>
        <v>کارشناس بازرسی وبرنامه ریزی تعمیرات مکانیک(4)</v>
      </c>
      <c r="G301" s="1" t="s">
        <v>241</v>
      </c>
      <c r="H301" s="1" t="str">
        <f>VLOOKUP(Table9[[#This Row],[نام شخص کارشناس نظارت]],Table1[],3,0)</f>
        <v>کارشناس مکانیک نظارت (2)</v>
      </c>
      <c r="I301" s="1">
        <f>COUNTIF(Table2[کد سیستم],Table9[[#This Row],[کد سیستم]])</f>
        <v>1</v>
      </c>
    </row>
    <row r="302" spans="1:9" hidden="1" x14ac:dyDescent="0.25">
      <c r="A302" s="1">
        <v>301</v>
      </c>
      <c r="B302" s="1" t="s">
        <v>2146</v>
      </c>
      <c r="C302" s="1" t="s">
        <v>2146</v>
      </c>
      <c r="D302" s="1" t="s">
        <v>3758</v>
      </c>
      <c r="E302" s="1" t="s">
        <v>415</v>
      </c>
      <c r="F302" s="1" t="str">
        <f>VLOOKUP(Table9[[#This Row],[نام کارشناس دفتر فنی]],Table1[],3,0)</f>
        <v>کارشناس بازرسی وبرنامه ریزی تعمیرات مکانیک(4)</v>
      </c>
      <c r="G302" s="1" t="s">
        <v>241</v>
      </c>
      <c r="H302" s="1" t="str">
        <f>VLOOKUP(Table9[[#This Row],[نام شخص کارشناس نظارت]],Table1[],3,0)</f>
        <v>کارشناس مکانیک نظارت (2)</v>
      </c>
      <c r="I302" s="1">
        <f>COUNTIF(Table2[کد سیستم],Table9[[#This Row],[کد سیستم]])</f>
        <v>1</v>
      </c>
    </row>
    <row r="303" spans="1:9" hidden="1" x14ac:dyDescent="0.25">
      <c r="A303" s="1">
        <v>302</v>
      </c>
      <c r="B303" s="1" t="s">
        <v>2148</v>
      </c>
      <c r="C303" s="1" t="s">
        <v>2148</v>
      </c>
      <c r="D303" s="1" t="s">
        <v>3758</v>
      </c>
      <c r="E303" s="1" t="s">
        <v>415</v>
      </c>
      <c r="F303" s="1" t="str">
        <f>VLOOKUP(Table9[[#This Row],[نام کارشناس دفتر فنی]],Table1[],3,0)</f>
        <v>کارشناس بازرسی وبرنامه ریزی تعمیرات مکانیک(4)</v>
      </c>
      <c r="G303" s="1" t="s">
        <v>241</v>
      </c>
      <c r="H303" s="1" t="str">
        <f>VLOOKUP(Table9[[#This Row],[نام شخص کارشناس نظارت]],Table1[],3,0)</f>
        <v>کارشناس مکانیک نظارت (2)</v>
      </c>
      <c r="I303" s="1">
        <f>COUNTIF(Table2[کد سیستم],Table9[[#This Row],[کد سیستم]])</f>
        <v>1</v>
      </c>
    </row>
    <row r="304" spans="1:9" hidden="1" x14ac:dyDescent="0.25">
      <c r="A304" s="1">
        <v>303</v>
      </c>
      <c r="B304" s="1" t="s">
        <v>2150</v>
      </c>
      <c r="C304" s="1" t="s">
        <v>2150</v>
      </c>
      <c r="D304" s="1" t="s">
        <v>3758</v>
      </c>
      <c r="E304" s="1" t="s">
        <v>415</v>
      </c>
      <c r="F304" s="1" t="str">
        <f>VLOOKUP(Table9[[#This Row],[نام کارشناس دفتر فنی]],Table1[],3,0)</f>
        <v>کارشناس بازرسی وبرنامه ریزی تعمیرات مکانیک(4)</v>
      </c>
      <c r="G304" s="1" t="s">
        <v>241</v>
      </c>
      <c r="H304" s="1" t="str">
        <f>VLOOKUP(Table9[[#This Row],[نام شخص کارشناس نظارت]],Table1[],3,0)</f>
        <v>کارشناس مکانیک نظارت (2)</v>
      </c>
      <c r="I304" s="1">
        <f>COUNTIF(Table2[کد سیستم],Table9[[#This Row],[کد سیستم]])</f>
        <v>1</v>
      </c>
    </row>
    <row r="305" spans="1:9" hidden="1" x14ac:dyDescent="0.25">
      <c r="A305" s="1">
        <v>304</v>
      </c>
      <c r="B305" s="1" t="s">
        <v>2152</v>
      </c>
      <c r="C305" s="1" t="s">
        <v>2152</v>
      </c>
      <c r="D305" s="1" t="s">
        <v>3758</v>
      </c>
      <c r="E305" s="1" t="s">
        <v>415</v>
      </c>
      <c r="F305" s="1" t="str">
        <f>VLOOKUP(Table9[[#This Row],[نام کارشناس دفتر فنی]],Table1[],3,0)</f>
        <v>کارشناس بازرسی وبرنامه ریزی تعمیرات مکانیک(4)</v>
      </c>
      <c r="G305" s="1" t="s">
        <v>241</v>
      </c>
      <c r="H305" s="1" t="str">
        <f>VLOOKUP(Table9[[#This Row],[نام شخص کارشناس نظارت]],Table1[],3,0)</f>
        <v>کارشناس مکانیک نظارت (2)</v>
      </c>
      <c r="I305" s="1">
        <f>COUNTIF(Table2[کد سیستم],Table9[[#This Row],[کد سیستم]])</f>
        <v>1</v>
      </c>
    </row>
    <row r="306" spans="1:9" hidden="1" x14ac:dyDescent="0.25">
      <c r="A306" s="1">
        <v>305</v>
      </c>
      <c r="B306" s="1" t="s">
        <v>2154</v>
      </c>
      <c r="C306" s="1" t="s">
        <v>2154</v>
      </c>
      <c r="D306" s="1" t="s">
        <v>3758</v>
      </c>
      <c r="E306" s="1" t="s">
        <v>415</v>
      </c>
      <c r="F306" s="1" t="str">
        <f>VLOOKUP(Table9[[#This Row],[نام کارشناس دفتر فنی]],Table1[],3,0)</f>
        <v>کارشناس بازرسی وبرنامه ریزی تعمیرات مکانیک(4)</v>
      </c>
      <c r="G306" s="1" t="s">
        <v>241</v>
      </c>
      <c r="H306" s="1" t="str">
        <f>VLOOKUP(Table9[[#This Row],[نام شخص کارشناس نظارت]],Table1[],3,0)</f>
        <v>کارشناس مکانیک نظارت (2)</v>
      </c>
      <c r="I306" s="1">
        <f>COUNTIF(Table2[کد سیستم],Table9[[#This Row],[کد سیستم]])</f>
        <v>1</v>
      </c>
    </row>
    <row r="307" spans="1:9" hidden="1" x14ac:dyDescent="0.25">
      <c r="A307" s="1">
        <v>306</v>
      </c>
      <c r="B307" s="1" t="s">
        <v>2156</v>
      </c>
      <c r="C307" s="1" t="s">
        <v>2156</v>
      </c>
      <c r="D307" s="1" t="s">
        <v>3758</v>
      </c>
      <c r="E307" s="1" t="s">
        <v>415</v>
      </c>
      <c r="F307" s="1" t="str">
        <f>VLOOKUP(Table9[[#This Row],[نام کارشناس دفتر فنی]],Table1[],3,0)</f>
        <v>کارشناس بازرسی وبرنامه ریزی تعمیرات مکانیک(4)</v>
      </c>
      <c r="G307" s="1" t="s">
        <v>241</v>
      </c>
      <c r="H307" s="1" t="str">
        <f>VLOOKUP(Table9[[#This Row],[نام شخص کارشناس نظارت]],Table1[],3,0)</f>
        <v>کارشناس مکانیک نظارت (2)</v>
      </c>
      <c r="I307" s="1">
        <f>COUNTIF(Table2[کد سیستم],Table9[[#This Row],[کد سیستم]])</f>
        <v>1</v>
      </c>
    </row>
    <row r="308" spans="1:9" hidden="1" x14ac:dyDescent="0.25">
      <c r="A308" s="1">
        <v>307</v>
      </c>
      <c r="B308" s="1" t="s">
        <v>2158</v>
      </c>
      <c r="C308" s="1" t="s">
        <v>2158</v>
      </c>
      <c r="D308" s="1" t="s">
        <v>3758</v>
      </c>
      <c r="E308" s="1" t="s">
        <v>415</v>
      </c>
      <c r="F308" s="1" t="str">
        <f>VLOOKUP(Table9[[#This Row],[نام کارشناس دفتر فنی]],Table1[],3,0)</f>
        <v>کارشناس بازرسی وبرنامه ریزی تعمیرات مکانیک(4)</v>
      </c>
      <c r="G308" s="1" t="s">
        <v>241</v>
      </c>
      <c r="H308" s="1" t="str">
        <f>VLOOKUP(Table9[[#This Row],[نام شخص کارشناس نظارت]],Table1[],3,0)</f>
        <v>کارشناس مکانیک نظارت (2)</v>
      </c>
      <c r="I308" s="1">
        <f>COUNTIF(Table2[کد سیستم],Table9[[#This Row],[کد سیستم]])</f>
        <v>1</v>
      </c>
    </row>
    <row r="309" spans="1:9" hidden="1" x14ac:dyDescent="0.25">
      <c r="A309" s="1">
        <v>308</v>
      </c>
      <c r="B309" s="1" t="s">
        <v>2160</v>
      </c>
      <c r="C309" s="1" t="s">
        <v>2160</v>
      </c>
      <c r="D309" s="1" t="s">
        <v>3758</v>
      </c>
      <c r="E309" s="1" t="s">
        <v>415</v>
      </c>
      <c r="F309" s="1" t="str">
        <f>VLOOKUP(Table9[[#This Row],[نام کارشناس دفتر فنی]],Table1[],3,0)</f>
        <v>کارشناس بازرسی وبرنامه ریزی تعمیرات مکانیک(4)</v>
      </c>
      <c r="G309" s="1" t="s">
        <v>241</v>
      </c>
      <c r="H309" s="1" t="str">
        <f>VLOOKUP(Table9[[#This Row],[نام شخص کارشناس نظارت]],Table1[],3,0)</f>
        <v>کارشناس مکانیک نظارت (2)</v>
      </c>
      <c r="I309" s="1">
        <f>COUNTIF(Table2[کد سیستم],Table9[[#This Row],[کد سیستم]])</f>
        <v>1</v>
      </c>
    </row>
    <row r="310" spans="1:9" hidden="1" x14ac:dyDescent="0.25">
      <c r="A310" s="1">
        <v>309</v>
      </c>
      <c r="B310" s="1" t="s">
        <v>2162</v>
      </c>
      <c r="C310" s="1" t="s">
        <v>2162</v>
      </c>
      <c r="D310" s="1" t="s">
        <v>3758</v>
      </c>
      <c r="E310" s="1" t="s">
        <v>415</v>
      </c>
      <c r="F310" s="1" t="str">
        <f>VLOOKUP(Table9[[#This Row],[نام کارشناس دفتر فنی]],Table1[],3,0)</f>
        <v>کارشناس بازرسی وبرنامه ریزی تعمیرات مکانیک(4)</v>
      </c>
      <c r="G310" s="1" t="s">
        <v>241</v>
      </c>
      <c r="H310" s="1" t="str">
        <f>VLOOKUP(Table9[[#This Row],[نام شخص کارشناس نظارت]],Table1[],3,0)</f>
        <v>کارشناس مکانیک نظارت (2)</v>
      </c>
      <c r="I310" s="1">
        <f>COUNTIF(Table2[کد سیستم],Table9[[#This Row],[کد سیستم]])</f>
        <v>1</v>
      </c>
    </row>
    <row r="311" spans="1:9" hidden="1" x14ac:dyDescent="0.25">
      <c r="A311" s="1">
        <v>310</v>
      </c>
      <c r="B311" s="1" t="s">
        <v>2164</v>
      </c>
      <c r="C311" s="1" t="s">
        <v>2164</v>
      </c>
      <c r="D311" s="1" t="s">
        <v>3758</v>
      </c>
      <c r="E311" s="1" t="s">
        <v>415</v>
      </c>
      <c r="F311" s="1" t="str">
        <f>VLOOKUP(Table9[[#This Row],[نام کارشناس دفتر فنی]],Table1[],3,0)</f>
        <v>کارشناس بازرسی وبرنامه ریزی تعمیرات مکانیک(4)</v>
      </c>
      <c r="G311" s="1" t="s">
        <v>241</v>
      </c>
      <c r="H311" s="1" t="str">
        <f>VLOOKUP(Table9[[#This Row],[نام شخص کارشناس نظارت]],Table1[],3,0)</f>
        <v>کارشناس مکانیک نظارت (2)</v>
      </c>
      <c r="I311" s="1">
        <f>COUNTIF(Table2[کد سیستم],Table9[[#This Row],[کد سیستم]])</f>
        <v>1</v>
      </c>
    </row>
    <row r="312" spans="1:9" hidden="1" x14ac:dyDescent="0.25">
      <c r="A312" s="1">
        <v>311</v>
      </c>
      <c r="B312" s="1" t="s">
        <v>2166</v>
      </c>
      <c r="C312" s="1" t="s">
        <v>2166</v>
      </c>
      <c r="D312" s="1" t="s">
        <v>3758</v>
      </c>
      <c r="E312" s="1" t="s">
        <v>415</v>
      </c>
      <c r="F312" s="1" t="str">
        <f>VLOOKUP(Table9[[#This Row],[نام کارشناس دفتر فنی]],Table1[],3,0)</f>
        <v>کارشناس بازرسی وبرنامه ریزی تعمیرات مکانیک(4)</v>
      </c>
      <c r="G312" s="1" t="s">
        <v>241</v>
      </c>
      <c r="H312" s="1" t="str">
        <f>VLOOKUP(Table9[[#This Row],[نام شخص کارشناس نظارت]],Table1[],3,0)</f>
        <v>کارشناس مکانیک نظارت (2)</v>
      </c>
      <c r="I312" s="1">
        <f>COUNTIF(Table2[کد سیستم],Table9[[#This Row],[کد سیستم]])</f>
        <v>1</v>
      </c>
    </row>
    <row r="313" spans="1:9" hidden="1" x14ac:dyDescent="0.25">
      <c r="A313" s="1">
        <v>312</v>
      </c>
      <c r="B313" s="1" t="s">
        <v>2168</v>
      </c>
      <c r="C313" s="1" t="s">
        <v>2168</v>
      </c>
      <c r="D313" s="1" t="s">
        <v>3758</v>
      </c>
      <c r="E313" s="1" t="s">
        <v>415</v>
      </c>
      <c r="F313" s="1" t="str">
        <f>VLOOKUP(Table9[[#This Row],[نام کارشناس دفتر فنی]],Table1[],3,0)</f>
        <v>کارشناس بازرسی وبرنامه ریزی تعمیرات مکانیک(4)</v>
      </c>
      <c r="G313" s="1" t="s">
        <v>241</v>
      </c>
      <c r="H313" s="1" t="str">
        <f>VLOOKUP(Table9[[#This Row],[نام شخص کارشناس نظارت]],Table1[],3,0)</f>
        <v>کارشناس مکانیک نظارت (2)</v>
      </c>
      <c r="I313" s="1">
        <f>COUNTIF(Table2[کد سیستم],Table9[[#This Row],[کد سیستم]])</f>
        <v>1</v>
      </c>
    </row>
    <row r="314" spans="1:9" hidden="1" x14ac:dyDescent="0.25">
      <c r="A314" s="1">
        <v>313</v>
      </c>
      <c r="B314" s="1" t="s">
        <v>2170</v>
      </c>
      <c r="C314" s="1" t="s">
        <v>2170</v>
      </c>
      <c r="D314" s="1" t="s">
        <v>3758</v>
      </c>
      <c r="E314" s="1" t="s">
        <v>415</v>
      </c>
      <c r="F314" s="1" t="str">
        <f>VLOOKUP(Table9[[#This Row],[نام کارشناس دفتر فنی]],Table1[],3,0)</f>
        <v>کارشناس بازرسی وبرنامه ریزی تعمیرات مکانیک(4)</v>
      </c>
      <c r="G314" s="1" t="s">
        <v>241</v>
      </c>
      <c r="H314" s="1" t="str">
        <f>VLOOKUP(Table9[[#This Row],[نام شخص کارشناس نظارت]],Table1[],3,0)</f>
        <v>کارشناس مکانیک نظارت (2)</v>
      </c>
      <c r="I314" s="1">
        <f>COUNTIF(Table2[کد سیستم],Table9[[#This Row],[کد سیستم]])</f>
        <v>1</v>
      </c>
    </row>
    <row r="315" spans="1:9" hidden="1" x14ac:dyDescent="0.25">
      <c r="A315" s="1">
        <v>314</v>
      </c>
      <c r="B315" s="1" t="s">
        <v>2172</v>
      </c>
      <c r="C315" s="1" t="s">
        <v>2172</v>
      </c>
      <c r="D315" s="1" t="s">
        <v>3758</v>
      </c>
      <c r="E315" s="1" t="s">
        <v>415</v>
      </c>
      <c r="F315" s="1" t="str">
        <f>VLOOKUP(Table9[[#This Row],[نام کارشناس دفتر فنی]],Table1[],3,0)</f>
        <v>کارشناس بازرسی وبرنامه ریزی تعمیرات مکانیک(4)</v>
      </c>
      <c r="G315" s="1" t="s">
        <v>241</v>
      </c>
      <c r="H315" s="1" t="str">
        <f>VLOOKUP(Table9[[#This Row],[نام شخص کارشناس نظارت]],Table1[],3,0)</f>
        <v>کارشناس مکانیک نظارت (2)</v>
      </c>
      <c r="I315" s="1">
        <f>COUNTIF(Table2[کد سیستم],Table9[[#This Row],[کد سیستم]])</f>
        <v>1</v>
      </c>
    </row>
    <row r="316" spans="1:9" hidden="1" x14ac:dyDescent="0.25">
      <c r="A316" s="1">
        <v>315</v>
      </c>
      <c r="B316" s="1" t="s">
        <v>2174</v>
      </c>
      <c r="C316" s="1" t="s">
        <v>2174</v>
      </c>
      <c r="D316" s="1" t="s">
        <v>3758</v>
      </c>
      <c r="E316" s="1" t="s">
        <v>415</v>
      </c>
      <c r="F316" s="1" t="str">
        <f>VLOOKUP(Table9[[#This Row],[نام کارشناس دفتر فنی]],Table1[],3,0)</f>
        <v>کارشناس بازرسی وبرنامه ریزی تعمیرات مکانیک(4)</v>
      </c>
      <c r="G316" s="1" t="s">
        <v>241</v>
      </c>
      <c r="H316" s="1" t="str">
        <f>VLOOKUP(Table9[[#This Row],[نام شخص کارشناس نظارت]],Table1[],3,0)</f>
        <v>کارشناس مکانیک نظارت (2)</v>
      </c>
      <c r="I316" s="1">
        <f>COUNTIF(Table2[کد سیستم],Table9[[#This Row],[کد سیستم]])</f>
        <v>1</v>
      </c>
    </row>
    <row r="317" spans="1:9" hidden="1" x14ac:dyDescent="0.25">
      <c r="A317" s="1">
        <v>316</v>
      </c>
      <c r="B317" s="1" t="s">
        <v>2176</v>
      </c>
      <c r="C317" s="1" t="s">
        <v>2176</v>
      </c>
      <c r="D317" s="1" t="s">
        <v>3758</v>
      </c>
      <c r="E317" s="1" t="s">
        <v>415</v>
      </c>
      <c r="F317" s="1" t="str">
        <f>VLOOKUP(Table9[[#This Row],[نام کارشناس دفتر فنی]],Table1[],3,0)</f>
        <v>کارشناس بازرسی وبرنامه ریزی تعمیرات مکانیک(4)</v>
      </c>
      <c r="G317" s="1" t="s">
        <v>241</v>
      </c>
      <c r="H317" s="1" t="str">
        <f>VLOOKUP(Table9[[#This Row],[نام شخص کارشناس نظارت]],Table1[],3,0)</f>
        <v>کارشناس مکانیک نظارت (2)</v>
      </c>
      <c r="I317" s="1">
        <f>COUNTIF(Table2[کد سیستم],Table9[[#This Row],[کد سیستم]])</f>
        <v>1</v>
      </c>
    </row>
    <row r="318" spans="1:9" hidden="1" x14ac:dyDescent="0.25">
      <c r="A318" s="1">
        <v>317</v>
      </c>
      <c r="B318" s="1" t="s">
        <v>2178</v>
      </c>
      <c r="C318" s="1" t="s">
        <v>2178</v>
      </c>
      <c r="D318" s="1" t="s">
        <v>3758</v>
      </c>
      <c r="E318" s="1" t="s">
        <v>415</v>
      </c>
      <c r="F318" s="1" t="str">
        <f>VLOOKUP(Table9[[#This Row],[نام کارشناس دفتر فنی]],Table1[],3,0)</f>
        <v>کارشناس بازرسی وبرنامه ریزی تعمیرات مکانیک(4)</v>
      </c>
      <c r="G318" s="1" t="s">
        <v>241</v>
      </c>
      <c r="H318" s="1" t="str">
        <f>VLOOKUP(Table9[[#This Row],[نام شخص کارشناس نظارت]],Table1[],3,0)</f>
        <v>کارشناس مکانیک نظارت (2)</v>
      </c>
      <c r="I318" s="1">
        <f>COUNTIF(Table2[کد سیستم],Table9[[#This Row],[کد سیستم]])</f>
        <v>1</v>
      </c>
    </row>
    <row r="319" spans="1:9" hidden="1" x14ac:dyDescent="0.25">
      <c r="A319" s="1">
        <v>318</v>
      </c>
      <c r="B319" s="1" t="s">
        <v>2180</v>
      </c>
      <c r="C319" s="1" t="s">
        <v>2180</v>
      </c>
      <c r="D319" s="1" t="s">
        <v>3758</v>
      </c>
      <c r="E319" s="1" t="s">
        <v>415</v>
      </c>
      <c r="F319" s="1" t="str">
        <f>VLOOKUP(Table9[[#This Row],[نام کارشناس دفتر فنی]],Table1[],3,0)</f>
        <v>کارشناس بازرسی وبرنامه ریزی تعمیرات مکانیک(4)</v>
      </c>
      <c r="G319" s="1" t="s">
        <v>241</v>
      </c>
      <c r="H319" s="1" t="str">
        <f>VLOOKUP(Table9[[#This Row],[نام شخص کارشناس نظارت]],Table1[],3,0)</f>
        <v>کارشناس مکانیک نظارت (2)</v>
      </c>
      <c r="I319" s="1">
        <f>COUNTIF(Table2[کد سیستم],Table9[[#This Row],[کد سیستم]])</f>
        <v>1</v>
      </c>
    </row>
    <row r="320" spans="1:9" hidden="1" x14ac:dyDescent="0.25">
      <c r="A320" s="1">
        <v>319</v>
      </c>
      <c r="B320" s="1" t="s">
        <v>2182</v>
      </c>
      <c r="C320" s="1" t="s">
        <v>2182</v>
      </c>
      <c r="D320" s="1" t="s">
        <v>3758</v>
      </c>
      <c r="E320" s="1" t="s">
        <v>415</v>
      </c>
      <c r="F320" s="1" t="str">
        <f>VLOOKUP(Table9[[#This Row],[نام کارشناس دفتر فنی]],Table1[],3,0)</f>
        <v>کارشناس بازرسی وبرنامه ریزی تعمیرات مکانیک(4)</v>
      </c>
      <c r="G320" s="1" t="s">
        <v>241</v>
      </c>
      <c r="H320" s="1" t="str">
        <f>VLOOKUP(Table9[[#This Row],[نام شخص کارشناس نظارت]],Table1[],3,0)</f>
        <v>کارشناس مکانیک نظارت (2)</v>
      </c>
      <c r="I320" s="1">
        <f>COUNTIF(Table2[کد سیستم],Table9[[#This Row],[کد سیستم]])</f>
        <v>1</v>
      </c>
    </row>
    <row r="321" spans="1:9" hidden="1" x14ac:dyDescent="0.25">
      <c r="A321" s="1">
        <v>320</v>
      </c>
      <c r="B321" s="1" t="s">
        <v>2184</v>
      </c>
      <c r="C321" s="1" t="s">
        <v>2184</v>
      </c>
      <c r="D321" s="1" t="s">
        <v>3758</v>
      </c>
      <c r="E321" s="1" t="s">
        <v>415</v>
      </c>
      <c r="F321" s="1" t="str">
        <f>VLOOKUP(Table9[[#This Row],[نام کارشناس دفتر فنی]],Table1[],3,0)</f>
        <v>کارشناس بازرسی وبرنامه ریزی تعمیرات مکانیک(4)</v>
      </c>
      <c r="G321" s="1" t="s">
        <v>241</v>
      </c>
      <c r="H321" s="1" t="str">
        <f>VLOOKUP(Table9[[#This Row],[نام شخص کارشناس نظارت]],Table1[],3,0)</f>
        <v>کارشناس مکانیک نظارت (2)</v>
      </c>
      <c r="I321" s="1">
        <f>COUNTIF(Table2[کد سیستم],Table9[[#This Row],[کد سیستم]])</f>
        <v>1</v>
      </c>
    </row>
    <row r="322" spans="1:9" hidden="1" x14ac:dyDescent="0.25">
      <c r="A322" s="1">
        <v>321</v>
      </c>
      <c r="B322" s="1" t="s">
        <v>2186</v>
      </c>
      <c r="C322" s="1" t="s">
        <v>2186</v>
      </c>
      <c r="D322" s="1" t="s">
        <v>3758</v>
      </c>
      <c r="E322" s="1" t="s">
        <v>415</v>
      </c>
      <c r="F322" s="1" t="str">
        <f>VLOOKUP(Table9[[#This Row],[نام کارشناس دفتر فنی]],Table1[],3,0)</f>
        <v>کارشناس بازرسی وبرنامه ریزی تعمیرات مکانیک(4)</v>
      </c>
      <c r="G322" s="1" t="s">
        <v>241</v>
      </c>
      <c r="H322" s="1" t="str">
        <f>VLOOKUP(Table9[[#This Row],[نام شخص کارشناس نظارت]],Table1[],3,0)</f>
        <v>کارشناس مکانیک نظارت (2)</v>
      </c>
      <c r="I322" s="1">
        <f>COUNTIF(Table2[کد سیستم],Table9[[#This Row],[کد سیستم]])</f>
        <v>1</v>
      </c>
    </row>
    <row r="323" spans="1:9" hidden="1" x14ac:dyDescent="0.25">
      <c r="A323" s="1">
        <v>322</v>
      </c>
      <c r="B323" s="1" t="s">
        <v>2188</v>
      </c>
      <c r="C323" s="1" t="s">
        <v>2188</v>
      </c>
      <c r="D323" s="1" t="s">
        <v>3758</v>
      </c>
      <c r="E323" s="1" t="s">
        <v>415</v>
      </c>
      <c r="F323" s="1" t="str">
        <f>VLOOKUP(Table9[[#This Row],[نام کارشناس دفتر فنی]],Table1[],3,0)</f>
        <v>کارشناس بازرسی وبرنامه ریزی تعمیرات مکانیک(4)</v>
      </c>
      <c r="G323" s="1" t="s">
        <v>241</v>
      </c>
      <c r="H323" s="1" t="str">
        <f>VLOOKUP(Table9[[#This Row],[نام شخص کارشناس نظارت]],Table1[],3,0)</f>
        <v>کارشناس مکانیک نظارت (2)</v>
      </c>
      <c r="I323" s="1">
        <f>COUNTIF(Table2[کد سیستم],Table9[[#This Row],[کد سیستم]])</f>
        <v>1</v>
      </c>
    </row>
    <row r="324" spans="1:9" hidden="1" x14ac:dyDescent="0.25">
      <c r="A324" s="1">
        <v>323</v>
      </c>
      <c r="B324" s="1" t="s">
        <v>2190</v>
      </c>
      <c r="C324" s="1" t="s">
        <v>2190</v>
      </c>
      <c r="D324" s="1" t="s">
        <v>3758</v>
      </c>
      <c r="E324" s="1" t="s">
        <v>415</v>
      </c>
      <c r="F324" s="1" t="str">
        <f>VLOOKUP(Table9[[#This Row],[نام کارشناس دفتر فنی]],Table1[],3,0)</f>
        <v>کارشناس بازرسی وبرنامه ریزی تعمیرات مکانیک(4)</v>
      </c>
      <c r="G324" s="1" t="s">
        <v>241</v>
      </c>
      <c r="H324" s="1" t="str">
        <f>VLOOKUP(Table9[[#This Row],[نام شخص کارشناس نظارت]],Table1[],3,0)</f>
        <v>کارشناس مکانیک نظارت (2)</v>
      </c>
      <c r="I324" s="1">
        <f>COUNTIF(Table2[کد سیستم],Table9[[#This Row],[کد سیستم]])</f>
        <v>1</v>
      </c>
    </row>
    <row r="325" spans="1:9" hidden="1" x14ac:dyDescent="0.25">
      <c r="A325" s="1">
        <v>324</v>
      </c>
      <c r="B325" s="1" t="s">
        <v>2192</v>
      </c>
      <c r="C325" s="1" t="s">
        <v>2192</v>
      </c>
      <c r="D325" s="1" t="s">
        <v>3758</v>
      </c>
      <c r="E325" s="1" t="s">
        <v>415</v>
      </c>
      <c r="F325" s="1" t="str">
        <f>VLOOKUP(Table9[[#This Row],[نام کارشناس دفتر فنی]],Table1[],3,0)</f>
        <v>کارشناس بازرسی وبرنامه ریزی تعمیرات مکانیک(4)</v>
      </c>
      <c r="G325" s="1" t="s">
        <v>241</v>
      </c>
      <c r="H325" s="1" t="str">
        <f>VLOOKUP(Table9[[#This Row],[نام شخص کارشناس نظارت]],Table1[],3,0)</f>
        <v>کارشناس مکانیک نظارت (2)</v>
      </c>
      <c r="I325" s="1">
        <f>COUNTIF(Table2[کد سیستم],Table9[[#This Row],[کد سیستم]])</f>
        <v>1</v>
      </c>
    </row>
    <row r="326" spans="1:9" hidden="1" x14ac:dyDescent="0.25">
      <c r="A326" s="1">
        <v>325</v>
      </c>
      <c r="B326" s="1" t="s">
        <v>2194</v>
      </c>
      <c r="C326" s="1" t="s">
        <v>2194</v>
      </c>
      <c r="D326" s="1" t="s">
        <v>3758</v>
      </c>
      <c r="E326" s="1" t="s">
        <v>415</v>
      </c>
      <c r="F326" s="1" t="str">
        <f>VLOOKUP(Table9[[#This Row],[نام کارشناس دفتر فنی]],Table1[],3,0)</f>
        <v>کارشناس بازرسی وبرنامه ریزی تعمیرات مکانیک(4)</v>
      </c>
      <c r="G326" s="1" t="s">
        <v>241</v>
      </c>
      <c r="H326" s="1" t="str">
        <f>VLOOKUP(Table9[[#This Row],[نام شخص کارشناس نظارت]],Table1[],3,0)</f>
        <v>کارشناس مکانیک نظارت (2)</v>
      </c>
      <c r="I326" s="1">
        <f>COUNTIF(Table2[کد سیستم],Table9[[#This Row],[کد سیستم]])</f>
        <v>1</v>
      </c>
    </row>
    <row r="327" spans="1:9" hidden="1" x14ac:dyDescent="0.25">
      <c r="A327" s="1">
        <v>326</v>
      </c>
      <c r="B327" s="1" t="s">
        <v>2196</v>
      </c>
      <c r="C327" s="1" t="s">
        <v>2196</v>
      </c>
      <c r="D327" s="1" t="s">
        <v>3758</v>
      </c>
      <c r="E327" s="1" t="s">
        <v>415</v>
      </c>
      <c r="F327" s="1" t="str">
        <f>VLOOKUP(Table9[[#This Row],[نام کارشناس دفتر فنی]],Table1[],3,0)</f>
        <v>کارشناس بازرسی وبرنامه ریزی تعمیرات مکانیک(4)</v>
      </c>
      <c r="G327" s="1" t="s">
        <v>241</v>
      </c>
      <c r="H327" s="1" t="str">
        <f>VLOOKUP(Table9[[#This Row],[نام شخص کارشناس نظارت]],Table1[],3,0)</f>
        <v>کارشناس مکانیک نظارت (2)</v>
      </c>
      <c r="I327" s="1">
        <f>COUNTIF(Table2[کد سیستم],Table9[[#This Row],[کد سیستم]])</f>
        <v>1</v>
      </c>
    </row>
    <row r="328" spans="1:9" hidden="1" x14ac:dyDescent="0.25">
      <c r="A328" s="1">
        <v>327</v>
      </c>
      <c r="B328" s="1" t="s">
        <v>2198</v>
      </c>
      <c r="C328" s="1" t="s">
        <v>2198</v>
      </c>
      <c r="D328" s="1" t="s">
        <v>3758</v>
      </c>
      <c r="E328" s="1" t="s">
        <v>415</v>
      </c>
      <c r="F328" s="1" t="str">
        <f>VLOOKUP(Table9[[#This Row],[نام کارشناس دفتر فنی]],Table1[],3,0)</f>
        <v>کارشناس بازرسی وبرنامه ریزی تعمیرات مکانیک(4)</v>
      </c>
      <c r="G328" s="1" t="s">
        <v>241</v>
      </c>
      <c r="H328" s="1" t="str">
        <f>VLOOKUP(Table9[[#This Row],[نام شخص کارشناس نظارت]],Table1[],3,0)</f>
        <v>کارشناس مکانیک نظارت (2)</v>
      </c>
      <c r="I328" s="1">
        <f>COUNTIF(Table2[کد سیستم],Table9[[#This Row],[کد سیستم]])</f>
        <v>1</v>
      </c>
    </row>
    <row r="329" spans="1:9" hidden="1" x14ac:dyDescent="0.25">
      <c r="A329" s="1">
        <v>328</v>
      </c>
      <c r="B329" s="1" t="s">
        <v>2200</v>
      </c>
      <c r="C329" s="1" t="s">
        <v>2200</v>
      </c>
      <c r="D329" s="1" t="s">
        <v>3758</v>
      </c>
      <c r="E329" s="1" t="s">
        <v>415</v>
      </c>
      <c r="F329" s="1" t="str">
        <f>VLOOKUP(Table9[[#This Row],[نام کارشناس دفتر فنی]],Table1[],3,0)</f>
        <v>کارشناس بازرسی وبرنامه ریزی تعمیرات مکانیک(4)</v>
      </c>
      <c r="G329" s="1" t="s">
        <v>241</v>
      </c>
      <c r="H329" s="1" t="str">
        <f>VLOOKUP(Table9[[#This Row],[نام شخص کارشناس نظارت]],Table1[],3,0)</f>
        <v>کارشناس مکانیک نظارت (2)</v>
      </c>
      <c r="I329" s="1">
        <f>COUNTIF(Table2[کد سیستم],Table9[[#This Row],[کد سیستم]])</f>
        <v>1</v>
      </c>
    </row>
    <row r="330" spans="1:9" hidden="1" x14ac:dyDescent="0.25">
      <c r="A330" s="1">
        <v>329</v>
      </c>
      <c r="B330" s="1" t="s">
        <v>2202</v>
      </c>
      <c r="C330" s="1" t="s">
        <v>2202</v>
      </c>
      <c r="D330" s="1" t="s">
        <v>3758</v>
      </c>
      <c r="E330" s="1" t="s">
        <v>415</v>
      </c>
      <c r="F330" s="1" t="str">
        <f>VLOOKUP(Table9[[#This Row],[نام کارشناس دفتر فنی]],Table1[],3,0)</f>
        <v>کارشناس بازرسی وبرنامه ریزی تعمیرات مکانیک(4)</v>
      </c>
      <c r="G330" s="1" t="s">
        <v>241</v>
      </c>
      <c r="H330" s="1" t="str">
        <f>VLOOKUP(Table9[[#This Row],[نام شخص کارشناس نظارت]],Table1[],3,0)</f>
        <v>کارشناس مکانیک نظارت (2)</v>
      </c>
      <c r="I330" s="1">
        <f>COUNTIF(Table2[کد سیستم],Table9[[#This Row],[کد سیستم]])</f>
        <v>1</v>
      </c>
    </row>
    <row r="331" spans="1:9" hidden="1" x14ac:dyDescent="0.25">
      <c r="A331" s="1">
        <v>330</v>
      </c>
      <c r="B331" s="1" t="s">
        <v>2204</v>
      </c>
      <c r="C331" s="1" t="s">
        <v>2204</v>
      </c>
      <c r="D331" s="1" t="s">
        <v>3758</v>
      </c>
      <c r="E331" s="1" t="s">
        <v>415</v>
      </c>
      <c r="F331" s="1" t="str">
        <f>VLOOKUP(Table9[[#This Row],[نام کارشناس دفتر فنی]],Table1[],3,0)</f>
        <v>کارشناس بازرسی وبرنامه ریزی تعمیرات مکانیک(4)</v>
      </c>
      <c r="G331" s="1" t="s">
        <v>241</v>
      </c>
      <c r="H331" s="1" t="str">
        <f>VLOOKUP(Table9[[#This Row],[نام شخص کارشناس نظارت]],Table1[],3,0)</f>
        <v>کارشناس مکانیک نظارت (2)</v>
      </c>
      <c r="I331" s="1">
        <f>COUNTIF(Table2[کد سیستم],Table9[[#This Row],[کد سیستم]])</f>
        <v>1</v>
      </c>
    </row>
    <row r="332" spans="1:9" hidden="1" x14ac:dyDescent="0.25">
      <c r="A332" s="1">
        <v>331</v>
      </c>
      <c r="B332" s="1" t="s">
        <v>2206</v>
      </c>
      <c r="C332" s="1" t="s">
        <v>2206</v>
      </c>
      <c r="D332" s="1" t="s">
        <v>3758</v>
      </c>
      <c r="E332" s="1" t="s">
        <v>415</v>
      </c>
      <c r="F332" s="1" t="str">
        <f>VLOOKUP(Table9[[#This Row],[نام کارشناس دفتر فنی]],Table1[],3,0)</f>
        <v>کارشناس بازرسی وبرنامه ریزی تعمیرات مکانیک(4)</v>
      </c>
      <c r="G332" s="1" t="s">
        <v>241</v>
      </c>
      <c r="H332" s="1" t="str">
        <f>VLOOKUP(Table9[[#This Row],[نام شخص کارشناس نظارت]],Table1[],3,0)</f>
        <v>کارشناس مکانیک نظارت (2)</v>
      </c>
      <c r="I332" s="1">
        <f>COUNTIF(Table2[کد سیستم],Table9[[#This Row],[کد سیستم]])</f>
        <v>1</v>
      </c>
    </row>
    <row r="333" spans="1:9" hidden="1" x14ac:dyDescent="0.25">
      <c r="A333" s="1">
        <v>332</v>
      </c>
      <c r="B333" s="1" t="s">
        <v>2208</v>
      </c>
      <c r="C333" s="1" t="s">
        <v>2208</v>
      </c>
      <c r="D333" s="1" t="s">
        <v>3758</v>
      </c>
      <c r="E333" s="1" t="s">
        <v>415</v>
      </c>
      <c r="F333" s="1" t="str">
        <f>VLOOKUP(Table9[[#This Row],[نام کارشناس دفتر فنی]],Table1[],3,0)</f>
        <v>کارشناس بازرسی وبرنامه ریزی تعمیرات مکانیک(4)</v>
      </c>
      <c r="G333" s="1" t="s">
        <v>241</v>
      </c>
      <c r="H333" s="1" t="str">
        <f>VLOOKUP(Table9[[#This Row],[نام شخص کارشناس نظارت]],Table1[],3,0)</f>
        <v>کارشناس مکانیک نظارت (2)</v>
      </c>
      <c r="I333" s="1">
        <f>COUNTIF(Table2[کد سیستم],Table9[[#This Row],[کد سیستم]])</f>
        <v>1</v>
      </c>
    </row>
    <row r="334" spans="1:9" hidden="1" x14ac:dyDescent="0.25">
      <c r="A334" s="1">
        <v>333</v>
      </c>
      <c r="B334" s="1" t="s">
        <v>2210</v>
      </c>
      <c r="C334" s="1" t="s">
        <v>2210</v>
      </c>
      <c r="D334" s="1" t="s">
        <v>3758</v>
      </c>
      <c r="E334" s="1" t="s">
        <v>415</v>
      </c>
      <c r="F334" s="1" t="str">
        <f>VLOOKUP(Table9[[#This Row],[نام کارشناس دفتر فنی]],Table1[],3,0)</f>
        <v>کارشناس بازرسی وبرنامه ریزی تعمیرات مکانیک(4)</v>
      </c>
      <c r="G334" s="1" t="s">
        <v>241</v>
      </c>
      <c r="H334" s="1" t="str">
        <f>VLOOKUP(Table9[[#This Row],[نام شخص کارشناس نظارت]],Table1[],3,0)</f>
        <v>کارشناس مکانیک نظارت (2)</v>
      </c>
      <c r="I334" s="1">
        <f>COUNTIF(Table2[کد سیستم],Table9[[#This Row],[کد سیستم]])</f>
        <v>1</v>
      </c>
    </row>
    <row r="335" spans="1:9" hidden="1" x14ac:dyDescent="0.25">
      <c r="A335" s="1">
        <v>334</v>
      </c>
      <c r="B335" s="1" t="s">
        <v>2212</v>
      </c>
      <c r="C335" s="1" t="s">
        <v>2212</v>
      </c>
      <c r="D335" s="1" t="s">
        <v>3758</v>
      </c>
      <c r="E335" s="1" t="s">
        <v>415</v>
      </c>
      <c r="F335" s="1" t="str">
        <f>VLOOKUP(Table9[[#This Row],[نام کارشناس دفتر فنی]],Table1[],3,0)</f>
        <v>کارشناس بازرسی وبرنامه ریزی تعمیرات مکانیک(4)</v>
      </c>
      <c r="G335" s="1" t="s">
        <v>241</v>
      </c>
      <c r="H335" s="1" t="str">
        <f>VLOOKUP(Table9[[#This Row],[نام شخص کارشناس نظارت]],Table1[],3,0)</f>
        <v>کارشناس مکانیک نظارت (2)</v>
      </c>
      <c r="I335" s="1">
        <f>COUNTIF(Table2[کد سیستم],Table9[[#This Row],[کد سیستم]])</f>
        <v>1</v>
      </c>
    </row>
    <row r="336" spans="1:9" hidden="1" x14ac:dyDescent="0.25">
      <c r="A336" s="1">
        <v>335</v>
      </c>
      <c r="B336" s="1" t="s">
        <v>2214</v>
      </c>
      <c r="C336" s="1" t="s">
        <v>2214</v>
      </c>
      <c r="D336" s="1" t="s">
        <v>3758</v>
      </c>
      <c r="E336" s="1" t="s">
        <v>415</v>
      </c>
      <c r="F336" s="1" t="str">
        <f>VLOOKUP(Table9[[#This Row],[نام کارشناس دفتر فنی]],Table1[],3,0)</f>
        <v>کارشناس بازرسی وبرنامه ریزی تعمیرات مکانیک(4)</v>
      </c>
      <c r="G336" s="1" t="s">
        <v>241</v>
      </c>
      <c r="H336" s="1" t="str">
        <f>VLOOKUP(Table9[[#This Row],[نام شخص کارشناس نظارت]],Table1[],3,0)</f>
        <v>کارشناس مکانیک نظارت (2)</v>
      </c>
      <c r="I336" s="1">
        <f>COUNTIF(Table2[کد سیستم],Table9[[#This Row],[کد سیستم]])</f>
        <v>1</v>
      </c>
    </row>
    <row r="337" spans="1:9" hidden="1" x14ac:dyDescent="0.25">
      <c r="A337" s="1">
        <v>336</v>
      </c>
      <c r="B337" s="1" t="s">
        <v>2216</v>
      </c>
      <c r="C337" s="1" t="s">
        <v>2216</v>
      </c>
      <c r="D337" s="1" t="s">
        <v>3758</v>
      </c>
      <c r="E337" s="1" t="s">
        <v>415</v>
      </c>
      <c r="F337" s="1" t="str">
        <f>VLOOKUP(Table9[[#This Row],[نام کارشناس دفتر فنی]],Table1[],3,0)</f>
        <v>کارشناس بازرسی وبرنامه ریزی تعمیرات مکانیک(4)</v>
      </c>
      <c r="G337" s="1" t="s">
        <v>241</v>
      </c>
      <c r="H337" s="1" t="str">
        <f>VLOOKUP(Table9[[#This Row],[نام شخص کارشناس نظارت]],Table1[],3,0)</f>
        <v>کارشناس مکانیک نظارت (2)</v>
      </c>
      <c r="I337" s="1">
        <f>COUNTIF(Table2[کد سیستم],Table9[[#This Row],[کد سیستم]])</f>
        <v>1</v>
      </c>
    </row>
    <row r="338" spans="1:9" hidden="1" x14ac:dyDescent="0.25">
      <c r="A338" s="1">
        <v>337</v>
      </c>
      <c r="B338" s="1" t="s">
        <v>2218</v>
      </c>
      <c r="C338" s="1" t="s">
        <v>2218</v>
      </c>
      <c r="D338" s="1" t="s">
        <v>3758</v>
      </c>
      <c r="E338" s="1" t="s">
        <v>415</v>
      </c>
      <c r="F338" s="1" t="str">
        <f>VLOOKUP(Table9[[#This Row],[نام کارشناس دفتر فنی]],Table1[],3,0)</f>
        <v>کارشناس بازرسی وبرنامه ریزی تعمیرات مکانیک(4)</v>
      </c>
      <c r="G338" s="1" t="s">
        <v>241</v>
      </c>
      <c r="H338" s="1" t="str">
        <f>VLOOKUP(Table9[[#This Row],[نام شخص کارشناس نظارت]],Table1[],3,0)</f>
        <v>کارشناس مکانیک نظارت (2)</v>
      </c>
      <c r="I338" s="1">
        <f>COUNTIF(Table2[کد سیستم],Table9[[#This Row],[کد سیستم]])</f>
        <v>1</v>
      </c>
    </row>
    <row r="339" spans="1:9" hidden="1" x14ac:dyDescent="0.25">
      <c r="A339" s="1">
        <v>338</v>
      </c>
      <c r="B339" s="1" t="s">
        <v>2220</v>
      </c>
      <c r="C339" s="1" t="s">
        <v>2220</v>
      </c>
      <c r="D339" s="1" t="s">
        <v>3758</v>
      </c>
      <c r="E339" s="1" t="s">
        <v>415</v>
      </c>
      <c r="F339" s="1" t="str">
        <f>VLOOKUP(Table9[[#This Row],[نام کارشناس دفتر فنی]],Table1[],3,0)</f>
        <v>کارشناس بازرسی وبرنامه ریزی تعمیرات مکانیک(4)</v>
      </c>
      <c r="G339" s="1" t="s">
        <v>241</v>
      </c>
      <c r="H339" s="1" t="str">
        <f>VLOOKUP(Table9[[#This Row],[نام شخص کارشناس نظارت]],Table1[],3,0)</f>
        <v>کارشناس مکانیک نظارت (2)</v>
      </c>
      <c r="I339" s="1">
        <f>COUNTIF(Table2[کد سیستم],Table9[[#This Row],[کد سیستم]])</f>
        <v>1</v>
      </c>
    </row>
    <row r="340" spans="1:9" hidden="1" x14ac:dyDescent="0.25">
      <c r="A340" s="1">
        <v>339</v>
      </c>
      <c r="B340" s="1" t="s">
        <v>2222</v>
      </c>
      <c r="C340" s="1" t="s">
        <v>2222</v>
      </c>
      <c r="D340" s="1" t="s">
        <v>3758</v>
      </c>
      <c r="E340" s="1" t="s">
        <v>415</v>
      </c>
      <c r="F340" s="1" t="str">
        <f>VLOOKUP(Table9[[#This Row],[نام کارشناس دفتر فنی]],Table1[],3,0)</f>
        <v>کارشناس بازرسی وبرنامه ریزی تعمیرات مکانیک(4)</v>
      </c>
      <c r="G340" s="1" t="s">
        <v>241</v>
      </c>
      <c r="H340" s="1" t="str">
        <f>VLOOKUP(Table9[[#This Row],[نام شخص کارشناس نظارت]],Table1[],3,0)</f>
        <v>کارشناس مکانیک نظارت (2)</v>
      </c>
      <c r="I340" s="1">
        <f>COUNTIF(Table2[کد سیستم],Table9[[#This Row],[کد سیستم]])</f>
        <v>1</v>
      </c>
    </row>
    <row r="341" spans="1:9" hidden="1" x14ac:dyDescent="0.25">
      <c r="A341" s="1">
        <v>340</v>
      </c>
      <c r="B341" s="1" t="s">
        <v>2224</v>
      </c>
      <c r="C341" s="1" t="s">
        <v>2224</v>
      </c>
      <c r="D341" s="1" t="s">
        <v>3758</v>
      </c>
      <c r="E341" s="1" t="s">
        <v>415</v>
      </c>
      <c r="F341" s="1" t="str">
        <f>VLOOKUP(Table9[[#This Row],[نام کارشناس دفتر فنی]],Table1[],3,0)</f>
        <v>کارشناس بازرسی وبرنامه ریزی تعمیرات مکانیک(4)</v>
      </c>
      <c r="G341" s="1" t="s">
        <v>241</v>
      </c>
      <c r="H341" s="1" t="str">
        <f>VLOOKUP(Table9[[#This Row],[نام شخص کارشناس نظارت]],Table1[],3,0)</f>
        <v>کارشناس مکانیک نظارت (2)</v>
      </c>
      <c r="I341" s="1">
        <f>COUNTIF(Table2[کد سیستم],Table9[[#This Row],[کد سیستم]])</f>
        <v>1</v>
      </c>
    </row>
    <row r="342" spans="1:9" hidden="1" x14ac:dyDescent="0.25">
      <c r="A342" s="1">
        <v>341</v>
      </c>
      <c r="B342" s="1" t="s">
        <v>2226</v>
      </c>
      <c r="C342" s="1" t="s">
        <v>2226</v>
      </c>
      <c r="D342" s="1" t="s">
        <v>3758</v>
      </c>
      <c r="E342" s="1" t="s">
        <v>415</v>
      </c>
      <c r="F342" s="1" t="str">
        <f>VLOOKUP(Table9[[#This Row],[نام کارشناس دفتر فنی]],Table1[],3,0)</f>
        <v>کارشناس بازرسی وبرنامه ریزی تعمیرات مکانیک(4)</v>
      </c>
      <c r="G342" s="1" t="s">
        <v>241</v>
      </c>
      <c r="H342" s="1" t="str">
        <f>VLOOKUP(Table9[[#This Row],[نام شخص کارشناس نظارت]],Table1[],3,0)</f>
        <v>کارشناس مکانیک نظارت (2)</v>
      </c>
      <c r="I342" s="1">
        <f>COUNTIF(Table2[کد سیستم],Table9[[#This Row],[کد سیستم]])</f>
        <v>1</v>
      </c>
    </row>
    <row r="343" spans="1:9" hidden="1" x14ac:dyDescent="0.25">
      <c r="A343" s="1">
        <v>342</v>
      </c>
      <c r="B343" s="1" t="s">
        <v>2228</v>
      </c>
      <c r="C343" s="1" t="s">
        <v>2228</v>
      </c>
      <c r="D343" s="1" t="s">
        <v>3758</v>
      </c>
      <c r="E343" s="1" t="s">
        <v>415</v>
      </c>
      <c r="F343" s="1" t="str">
        <f>VLOOKUP(Table9[[#This Row],[نام کارشناس دفتر فنی]],Table1[],3,0)</f>
        <v>کارشناس بازرسی وبرنامه ریزی تعمیرات مکانیک(4)</v>
      </c>
      <c r="G343" s="1" t="s">
        <v>241</v>
      </c>
      <c r="H343" s="1" t="str">
        <f>VLOOKUP(Table9[[#This Row],[نام شخص کارشناس نظارت]],Table1[],3,0)</f>
        <v>کارشناس مکانیک نظارت (2)</v>
      </c>
      <c r="I343" s="1">
        <f>COUNTIF(Table2[کد سیستم],Table9[[#This Row],[کد سیستم]])</f>
        <v>1</v>
      </c>
    </row>
    <row r="344" spans="1:9" hidden="1" x14ac:dyDescent="0.25">
      <c r="A344" s="1">
        <v>343</v>
      </c>
      <c r="B344" s="1" t="s">
        <v>2230</v>
      </c>
      <c r="C344" s="1" t="s">
        <v>2230</v>
      </c>
      <c r="D344" s="1" t="s">
        <v>3758</v>
      </c>
      <c r="E344" s="1" t="s">
        <v>415</v>
      </c>
      <c r="F344" s="1" t="str">
        <f>VLOOKUP(Table9[[#This Row],[نام کارشناس دفتر فنی]],Table1[],3,0)</f>
        <v>کارشناس بازرسی وبرنامه ریزی تعمیرات مکانیک(4)</v>
      </c>
      <c r="G344" s="1" t="s">
        <v>241</v>
      </c>
      <c r="H344" s="1" t="str">
        <f>VLOOKUP(Table9[[#This Row],[نام شخص کارشناس نظارت]],Table1[],3,0)</f>
        <v>کارشناس مکانیک نظارت (2)</v>
      </c>
      <c r="I344" s="1">
        <f>COUNTIF(Table2[کد سیستم],Table9[[#This Row],[کد سیستم]])</f>
        <v>1</v>
      </c>
    </row>
    <row r="345" spans="1:9" hidden="1" x14ac:dyDescent="0.25">
      <c r="A345" s="1">
        <v>344</v>
      </c>
      <c r="B345" s="1" t="s">
        <v>2232</v>
      </c>
      <c r="C345" s="1" t="s">
        <v>2232</v>
      </c>
      <c r="D345" s="1" t="s">
        <v>3758</v>
      </c>
      <c r="E345" s="1" t="s">
        <v>415</v>
      </c>
      <c r="F345" s="1" t="str">
        <f>VLOOKUP(Table9[[#This Row],[نام کارشناس دفتر فنی]],Table1[],3,0)</f>
        <v>کارشناس بازرسی وبرنامه ریزی تعمیرات مکانیک(4)</v>
      </c>
      <c r="G345" s="1" t="s">
        <v>241</v>
      </c>
      <c r="H345" s="1" t="str">
        <f>VLOOKUP(Table9[[#This Row],[نام شخص کارشناس نظارت]],Table1[],3,0)</f>
        <v>کارشناس مکانیک نظارت (2)</v>
      </c>
      <c r="I345" s="1">
        <f>COUNTIF(Table2[کد سیستم],Table9[[#This Row],[کد سیستم]])</f>
        <v>1</v>
      </c>
    </row>
    <row r="346" spans="1:9" hidden="1" x14ac:dyDescent="0.25">
      <c r="A346" s="1">
        <v>345</v>
      </c>
      <c r="B346" s="1" t="s">
        <v>2234</v>
      </c>
      <c r="C346" s="1" t="s">
        <v>2234</v>
      </c>
      <c r="D346" s="1" t="s">
        <v>3758</v>
      </c>
      <c r="E346" s="1" t="s">
        <v>415</v>
      </c>
      <c r="F346" s="1" t="str">
        <f>VLOOKUP(Table9[[#This Row],[نام کارشناس دفتر فنی]],Table1[],3,0)</f>
        <v>کارشناس بازرسی وبرنامه ریزی تعمیرات مکانیک(4)</v>
      </c>
      <c r="G346" s="1" t="s">
        <v>241</v>
      </c>
      <c r="H346" s="1" t="str">
        <f>VLOOKUP(Table9[[#This Row],[نام شخص کارشناس نظارت]],Table1[],3,0)</f>
        <v>کارشناس مکانیک نظارت (2)</v>
      </c>
      <c r="I346" s="1">
        <f>COUNTIF(Table2[کد سیستم],Table9[[#This Row],[کد سیستم]])</f>
        <v>1</v>
      </c>
    </row>
    <row r="347" spans="1:9" hidden="1" x14ac:dyDescent="0.25">
      <c r="A347" s="1">
        <v>346</v>
      </c>
      <c r="B347" s="1" t="s">
        <v>2236</v>
      </c>
      <c r="C347" s="1" t="s">
        <v>2236</v>
      </c>
      <c r="D347" s="1" t="s">
        <v>3758</v>
      </c>
      <c r="E347" s="1" t="s">
        <v>415</v>
      </c>
      <c r="F347" s="1" t="str">
        <f>VLOOKUP(Table9[[#This Row],[نام کارشناس دفتر فنی]],Table1[],3,0)</f>
        <v>کارشناس بازرسی وبرنامه ریزی تعمیرات مکانیک(4)</v>
      </c>
      <c r="G347" s="1" t="s">
        <v>241</v>
      </c>
      <c r="H347" s="1" t="str">
        <f>VLOOKUP(Table9[[#This Row],[نام شخص کارشناس نظارت]],Table1[],3,0)</f>
        <v>کارشناس مکانیک نظارت (2)</v>
      </c>
      <c r="I347" s="1">
        <f>COUNTIF(Table2[کد سیستم],Table9[[#This Row],[کد سیستم]])</f>
        <v>1</v>
      </c>
    </row>
    <row r="348" spans="1:9" hidden="1" x14ac:dyDescent="0.25">
      <c r="A348" s="1">
        <v>347</v>
      </c>
      <c r="B348" s="1" t="s">
        <v>2238</v>
      </c>
      <c r="C348" s="1" t="s">
        <v>2238</v>
      </c>
      <c r="D348" s="1" t="s">
        <v>3758</v>
      </c>
      <c r="E348" s="1" t="s">
        <v>415</v>
      </c>
      <c r="F348" s="1" t="str">
        <f>VLOOKUP(Table9[[#This Row],[نام کارشناس دفتر فنی]],Table1[],3,0)</f>
        <v>کارشناس بازرسی وبرنامه ریزی تعمیرات مکانیک(4)</v>
      </c>
      <c r="G348" s="1" t="s">
        <v>241</v>
      </c>
      <c r="H348" s="1" t="str">
        <f>VLOOKUP(Table9[[#This Row],[نام شخص کارشناس نظارت]],Table1[],3,0)</f>
        <v>کارشناس مکانیک نظارت (2)</v>
      </c>
      <c r="I348" s="1">
        <f>COUNTIF(Table2[کد سیستم],Table9[[#This Row],[کد سیستم]])</f>
        <v>1</v>
      </c>
    </row>
    <row r="349" spans="1:9" hidden="1" x14ac:dyDescent="0.25">
      <c r="A349" s="1">
        <v>348</v>
      </c>
      <c r="B349" s="1" t="s">
        <v>2240</v>
      </c>
      <c r="C349" s="1" t="s">
        <v>2240</v>
      </c>
      <c r="D349" s="1" t="s">
        <v>3758</v>
      </c>
      <c r="E349" s="1" t="s">
        <v>415</v>
      </c>
      <c r="F349" s="1" t="str">
        <f>VLOOKUP(Table9[[#This Row],[نام کارشناس دفتر فنی]],Table1[],3,0)</f>
        <v>کارشناس بازرسی وبرنامه ریزی تعمیرات مکانیک(4)</v>
      </c>
      <c r="G349" s="1" t="s">
        <v>241</v>
      </c>
      <c r="H349" s="1" t="str">
        <f>VLOOKUP(Table9[[#This Row],[نام شخص کارشناس نظارت]],Table1[],3,0)</f>
        <v>کارشناس مکانیک نظارت (2)</v>
      </c>
      <c r="I349" s="1">
        <f>COUNTIF(Table2[کد سیستم],Table9[[#This Row],[کد سیستم]])</f>
        <v>1</v>
      </c>
    </row>
    <row r="350" spans="1:9" hidden="1" x14ac:dyDescent="0.25">
      <c r="A350" s="1">
        <v>349</v>
      </c>
      <c r="B350" s="1" t="s">
        <v>2242</v>
      </c>
      <c r="C350" s="1" t="s">
        <v>2242</v>
      </c>
      <c r="D350" s="1" t="s">
        <v>3758</v>
      </c>
      <c r="E350" s="1" t="s">
        <v>415</v>
      </c>
      <c r="F350" s="1" t="str">
        <f>VLOOKUP(Table9[[#This Row],[نام کارشناس دفتر فنی]],Table1[],3,0)</f>
        <v>کارشناس بازرسی وبرنامه ریزی تعمیرات مکانیک(4)</v>
      </c>
      <c r="G350" s="1" t="s">
        <v>241</v>
      </c>
      <c r="H350" s="1" t="str">
        <f>VLOOKUP(Table9[[#This Row],[نام شخص کارشناس نظارت]],Table1[],3,0)</f>
        <v>کارشناس مکانیک نظارت (2)</v>
      </c>
      <c r="I350" s="1">
        <f>COUNTIF(Table2[کد سیستم],Table9[[#This Row],[کد سیستم]])</f>
        <v>1</v>
      </c>
    </row>
    <row r="351" spans="1:9" hidden="1" x14ac:dyDescent="0.25">
      <c r="A351" s="1">
        <v>350</v>
      </c>
      <c r="B351" s="1" t="s">
        <v>2244</v>
      </c>
      <c r="C351" s="1" t="s">
        <v>2244</v>
      </c>
      <c r="D351" s="1" t="s">
        <v>3758</v>
      </c>
      <c r="E351" s="1" t="s">
        <v>415</v>
      </c>
      <c r="F351" s="1" t="str">
        <f>VLOOKUP(Table9[[#This Row],[نام کارشناس دفتر فنی]],Table1[],3,0)</f>
        <v>کارشناس بازرسی وبرنامه ریزی تعمیرات مکانیک(4)</v>
      </c>
      <c r="G351" s="1" t="s">
        <v>241</v>
      </c>
      <c r="H351" s="1" t="str">
        <f>VLOOKUP(Table9[[#This Row],[نام شخص کارشناس نظارت]],Table1[],3,0)</f>
        <v>کارشناس مکانیک نظارت (2)</v>
      </c>
      <c r="I351" s="1">
        <f>COUNTIF(Table2[کد سیستم],Table9[[#This Row],[کد سیستم]])</f>
        <v>1</v>
      </c>
    </row>
    <row r="352" spans="1:9" hidden="1" x14ac:dyDescent="0.25">
      <c r="A352" s="1">
        <v>351</v>
      </c>
      <c r="B352" s="1" t="s">
        <v>2246</v>
      </c>
      <c r="C352" s="1" t="s">
        <v>2246</v>
      </c>
      <c r="D352" s="1" t="s">
        <v>3758</v>
      </c>
      <c r="E352" s="1" t="s">
        <v>415</v>
      </c>
      <c r="F352" s="1" t="str">
        <f>VLOOKUP(Table9[[#This Row],[نام کارشناس دفتر فنی]],Table1[],3,0)</f>
        <v>کارشناس بازرسی وبرنامه ریزی تعمیرات مکانیک(4)</v>
      </c>
      <c r="G352" s="1" t="s">
        <v>241</v>
      </c>
      <c r="H352" s="1" t="str">
        <f>VLOOKUP(Table9[[#This Row],[نام شخص کارشناس نظارت]],Table1[],3,0)</f>
        <v>کارشناس مکانیک نظارت (2)</v>
      </c>
      <c r="I352" s="1">
        <f>COUNTIF(Table2[کد سیستم],Table9[[#This Row],[کد سیستم]])</f>
        <v>1</v>
      </c>
    </row>
    <row r="353" spans="1:9" hidden="1" x14ac:dyDescent="0.25">
      <c r="A353" s="1">
        <v>352</v>
      </c>
      <c r="B353" s="1" t="s">
        <v>2248</v>
      </c>
      <c r="C353" s="1" t="s">
        <v>2248</v>
      </c>
      <c r="D353" s="1" t="s">
        <v>3758</v>
      </c>
      <c r="E353" s="1" t="s">
        <v>415</v>
      </c>
      <c r="F353" s="1" t="str">
        <f>VLOOKUP(Table9[[#This Row],[نام کارشناس دفتر فنی]],Table1[],3,0)</f>
        <v>کارشناس بازرسی وبرنامه ریزی تعمیرات مکانیک(4)</v>
      </c>
      <c r="G353" s="1" t="s">
        <v>241</v>
      </c>
      <c r="H353" s="1" t="str">
        <f>VLOOKUP(Table9[[#This Row],[نام شخص کارشناس نظارت]],Table1[],3,0)</f>
        <v>کارشناس مکانیک نظارت (2)</v>
      </c>
      <c r="I353" s="1">
        <f>COUNTIF(Table2[کد سیستم],Table9[[#This Row],[کد سیستم]])</f>
        <v>1</v>
      </c>
    </row>
    <row r="354" spans="1:9" hidden="1" x14ac:dyDescent="0.25">
      <c r="A354" s="1">
        <v>353</v>
      </c>
      <c r="B354" s="1" t="s">
        <v>2250</v>
      </c>
      <c r="C354" s="1" t="s">
        <v>2250</v>
      </c>
      <c r="D354" s="1" t="s">
        <v>3758</v>
      </c>
      <c r="E354" s="1" t="s">
        <v>415</v>
      </c>
      <c r="F354" s="1" t="str">
        <f>VLOOKUP(Table9[[#This Row],[نام کارشناس دفتر فنی]],Table1[],3,0)</f>
        <v>کارشناس بازرسی وبرنامه ریزی تعمیرات مکانیک(4)</v>
      </c>
      <c r="G354" s="1" t="s">
        <v>241</v>
      </c>
      <c r="H354" s="1" t="str">
        <f>VLOOKUP(Table9[[#This Row],[نام شخص کارشناس نظارت]],Table1[],3,0)</f>
        <v>کارشناس مکانیک نظارت (2)</v>
      </c>
      <c r="I354" s="1">
        <f>COUNTIF(Table2[کد سیستم],Table9[[#This Row],[کد سیستم]])</f>
        <v>1</v>
      </c>
    </row>
    <row r="355" spans="1:9" hidden="1" x14ac:dyDescent="0.25">
      <c r="A355" s="1">
        <v>354</v>
      </c>
      <c r="B355" s="1" t="s">
        <v>2252</v>
      </c>
      <c r="C355" s="1" t="s">
        <v>2252</v>
      </c>
      <c r="D355" s="1" t="s">
        <v>3758</v>
      </c>
      <c r="E355" s="1" t="s">
        <v>415</v>
      </c>
      <c r="F355" s="1" t="str">
        <f>VLOOKUP(Table9[[#This Row],[نام کارشناس دفتر فنی]],Table1[],3,0)</f>
        <v>کارشناس بازرسی وبرنامه ریزی تعمیرات مکانیک(4)</v>
      </c>
      <c r="G355" s="1" t="s">
        <v>241</v>
      </c>
      <c r="H355" s="1" t="str">
        <f>VLOOKUP(Table9[[#This Row],[نام شخص کارشناس نظارت]],Table1[],3,0)</f>
        <v>کارشناس مکانیک نظارت (2)</v>
      </c>
      <c r="I355" s="1">
        <f>COUNTIF(Table2[کد سیستم],Table9[[#This Row],[کد سیستم]])</f>
        <v>1</v>
      </c>
    </row>
    <row r="356" spans="1:9" hidden="1" x14ac:dyDescent="0.25">
      <c r="A356" s="1">
        <v>355</v>
      </c>
      <c r="B356" s="1" t="s">
        <v>2254</v>
      </c>
      <c r="C356" s="1" t="s">
        <v>2254</v>
      </c>
      <c r="D356" s="1" t="s">
        <v>3758</v>
      </c>
      <c r="E356" s="1" t="s">
        <v>415</v>
      </c>
      <c r="F356" s="1" t="str">
        <f>VLOOKUP(Table9[[#This Row],[نام کارشناس دفتر فنی]],Table1[],3,0)</f>
        <v>کارشناس بازرسی وبرنامه ریزی تعمیرات مکانیک(4)</v>
      </c>
      <c r="G356" s="1" t="s">
        <v>241</v>
      </c>
      <c r="H356" s="1" t="str">
        <f>VLOOKUP(Table9[[#This Row],[نام شخص کارشناس نظارت]],Table1[],3,0)</f>
        <v>کارشناس مکانیک نظارت (2)</v>
      </c>
      <c r="I356" s="1">
        <f>COUNTIF(Table2[کد سیستم],Table9[[#This Row],[کد سیستم]])</f>
        <v>1</v>
      </c>
    </row>
    <row r="357" spans="1:9" hidden="1" x14ac:dyDescent="0.25">
      <c r="A357" s="1">
        <v>356</v>
      </c>
      <c r="B357" s="1" t="s">
        <v>2256</v>
      </c>
      <c r="C357" s="1" t="s">
        <v>2256</v>
      </c>
      <c r="D357" s="1" t="s">
        <v>3758</v>
      </c>
      <c r="E357" s="1" t="s">
        <v>415</v>
      </c>
      <c r="F357" s="1" t="str">
        <f>VLOOKUP(Table9[[#This Row],[نام کارشناس دفتر فنی]],Table1[],3,0)</f>
        <v>کارشناس بازرسی وبرنامه ریزی تعمیرات مکانیک(4)</v>
      </c>
      <c r="G357" s="1" t="s">
        <v>241</v>
      </c>
      <c r="H357" s="1" t="str">
        <f>VLOOKUP(Table9[[#This Row],[نام شخص کارشناس نظارت]],Table1[],3,0)</f>
        <v>کارشناس مکانیک نظارت (2)</v>
      </c>
      <c r="I357" s="1">
        <f>COUNTIF(Table2[کد سیستم],Table9[[#This Row],[کد سیستم]])</f>
        <v>1</v>
      </c>
    </row>
    <row r="358" spans="1:9" hidden="1" x14ac:dyDescent="0.25">
      <c r="A358" s="1">
        <v>357</v>
      </c>
      <c r="B358" s="1" t="s">
        <v>2258</v>
      </c>
      <c r="C358" s="1" t="s">
        <v>2258</v>
      </c>
      <c r="D358" s="1" t="s">
        <v>3758</v>
      </c>
      <c r="E358" s="1" t="s">
        <v>415</v>
      </c>
      <c r="F358" s="1" t="str">
        <f>VLOOKUP(Table9[[#This Row],[نام کارشناس دفتر فنی]],Table1[],3,0)</f>
        <v>کارشناس بازرسی وبرنامه ریزی تعمیرات مکانیک(4)</v>
      </c>
      <c r="G358" s="1" t="s">
        <v>241</v>
      </c>
      <c r="H358" s="1" t="str">
        <f>VLOOKUP(Table9[[#This Row],[نام شخص کارشناس نظارت]],Table1[],3,0)</f>
        <v>کارشناس مکانیک نظارت (2)</v>
      </c>
      <c r="I358" s="1">
        <f>COUNTIF(Table2[کد سیستم],Table9[[#This Row],[کد سیستم]])</f>
        <v>1</v>
      </c>
    </row>
    <row r="359" spans="1:9" hidden="1" x14ac:dyDescent="0.25">
      <c r="A359" s="1">
        <v>358</v>
      </c>
      <c r="B359" s="1" t="s">
        <v>2260</v>
      </c>
      <c r="C359" s="1" t="s">
        <v>2260</v>
      </c>
      <c r="D359" s="1" t="s">
        <v>3758</v>
      </c>
      <c r="E359" s="1" t="s">
        <v>415</v>
      </c>
      <c r="F359" s="1" t="str">
        <f>VLOOKUP(Table9[[#This Row],[نام کارشناس دفتر فنی]],Table1[],3,0)</f>
        <v>کارشناس بازرسی وبرنامه ریزی تعمیرات مکانیک(4)</v>
      </c>
      <c r="G359" s="1" t="s">
        <v>241</v>
      </c>
      <c r="H359" s="1" t="str">
        <f>VLOOKUP(Table9[[#This Row],[نام شخص کارشناس نظارت]],Table1[],3,0)</f>
        <v>کارشناس مکانیک نظارت (2)</v>
      </c>
      <c r="I359" s="1">
        <f>COUNTIF(Table2[کد سیستم],Table9[[#This Row],[کد سیستم]])</f>
        <v>1</v>
      </c>
    </row>
    <row r="360" spans="1:9" hidden="1" x14ac:dyDescent="0.25">
      <c r="A360" s="1">
        <v>359</v>
      </c>
      <c r="B360" s="1" t="s">
        <v>2262</v>
      </c>
      <c r="C360" s="1" t="s">
        <v>2262</v>
      </c>
      <c r="D360" s="1" t="s">
        <v>3758</v>
      </c>
      <c r="E360" s="1" t="s">
        <v>415</v>
      </c>
      <c r="F360" s="1" t="str">
        <f>VLOOKUP(Table9[[#This Row],[نام کارشناس دفتر فنی]],Table1[],3,0)</f>
        <v>کارشناس بازرسی وبرنامه ریزی تعمیرات مکانیک(4)</v>
      </c>
      <c r="G360" s="1" t="s">
        <v>241</v>
      </c>
      <c r="H360" s="1" t="str">
        <f>VLOOKUP(Table9[[#This Row],[نام شخص کارشناس نظارت]],Table1[],3,0)</f>
        <v>کارشناس مکانیک نظارت (2)</v>
      </c>
      <c r="I360" s="1">
        <f>COUNTIF(Table2[کد سیستم],Table9[[#This Row],[کد سیستم]])</f>
        <v>1</v>
      </c>
    </row>
    <row r="361" spans="1:9" hidden="1" x14ac:dyDescent="0.25">
      <c r="A361" s="1">
        <v>360</v>
      </c>
      <c r="B361" s="1" t="s">
        <v>2264</v>
      </c>
      <c r="C361" s="1" t="s">
        <v>2264</v>
      </c>
      <c r="D361" s="1" t="s">
        <v>3758</v>
      </c>
      <c r="E361" s="1" t="s">
        <v>415</v>
      </c>
      <c r="F361" s="1" t="str">
        <f>VLOOKUP(Table9[[#This Row],[نام کارشناس دفتر فنی]],Table1[],3,0)</f>
        <v>کارشناس بازرسی وبرنامه ریزی تعمیرات مکانیک(4)</v>
      </c>
      <c r="G361" s="1" t="s">
        <v>241</v>
      </c>
      <c r="H361" s="1" t="str">
        <f>VLOOKUP(Table9[[#This Row],[نام شخص کارشناس نظارت]],Table1[],3,0)</f>
        <v>کارشناس مکانیک نظارت (2)</v>
      </c>
      <c r="I361" s="1">
        <f>COUNTIF(Table2[کد سیستم],Table9[[#This Row],[کد سیستم]])</f>
        <v>1</v>
      </c>
    </row>
    <row r="362" spans="1:9" hidden="1" x14ac:dyDescent="0.25">
      <c r="A362" s="1">
        <v>361</v>
      </c>
      <c r="B362" s="1" t="s">
        <v>2266</v>
      </c>
      <c r="C362" s="1" t="s">
        <v>2266</v>
      </c>
      <c r="D362" s="1" t="s">
        <v>3758</v>
      </c>
      <c r="E362" s="1" t="s">
        <v>415</v>
      </c>
      <c r="F362" s="1" t="str">
        <f>VLOOKUP(Table9[[#This Row],[نام کارشناس دفتر فنی]],Table1[],3,0)</f>
        <v>کارشناس بازرسی وبرنامه ریزی تعمیرات مکانیک(4)</v>
      </c>
      <c r="G362" s="1" t="s">
        <v>241</v>
      </c>
      <c r="H362" s="1" t="str">
        <f>VLOOKUP(Table9[[#This Row],[نام شخص کارشناس نظارت]],Table1[],3,0)</f>
        <v>کارشناس مکانیک نظارت (2)</v>
      </c>
      <c r="I362" s="1">
        <f>COUNTIF(Table2[کد سیستم],Table9[[#This Row],[کد سیستم]])</f>
        <v>1</v>
      </c>
    </row>
    <row r="363" spans="1:9" hidden="1" x14ac:dyDescent="0.25">
      <c r="A363" s="1">
        <v>362</v>
      </c>
      <c r="B363" s="1" t="s">
        <v>2268</v>
      </c>
      <c r="C363" s="1" t="s">
        <v>2268</v>
      </c>
      <c r="D363" s="1" t="s">
        <v>3758</v>
      </c>
      <c r="E363" s="1" t="s">
        <v>415</v>
      </c>
      <c r="F363" s="1" t="str">
        <f>VLOOKUP(Table9[[#This Row],[نام کارشناس دفتر فنی]],Table1[],3,0)</f>
        <v>کارشناس بازرسی وبرنامه ریزی تعمیرات مکانیک(4)</v>
      </c>
      <c r="G363" s="1" t="s">
        <v>241</v>
      </c>
      <c r="H363" s="1" t="str">
        <f>VLOOKUP(Table9[[#This Row],[نام شخص کارشناس نظارت]],Table1[],3,0)</f>
        <v>کارشناس مکانیک نظارت (2)</v>
      </c>
      <c r="I363" s="1">
        <f>COUNTIF(Table2[کد سیستم],Table9[[#This Row],[کد سیستم]])</f>
        <v>1</v>
      </c>
    </row>
    <row r="364" spans="1:9" hidden="1" x14ac:dyDescent="0.25">
      <c r="A364" s="1">
        <v>363</v>
      </c>
      <c r="B364" s="1" t="s">
        <v>2270</v>
      </c>
      <c r="C364" s="1" t="s">
        <v>2270</v>
      </c>
      <c r="D364" s="1" t="s">
        <v>3758</v>
      </c>
      <c r="E364" s="1" t="s">
        <v>415</v>
      </c>
      <c r="F364" s="1" t="str">
        <f>VLOOKUP(Table9[[#This Row],[نام کارشناس دفتر فنی]],Table1[],3,0)</f>
        <v>کارشناس بازرسی وبرنامه ریزی تعمیرات مکانیک(4)</v>
      </c>
      <c r="G364" s="1" t="s">
        <v>241</v>
      </c>
      <c r="H364" s="1" t="str">
        <f>VLOOKUP(Table9[[#This Row],[نام شخص کارشناس نظارت]],Table1[],3,0)</f>
        <v>کارشناس مکانیک نظارت (2)</v>
      </c>
      <c r="I364" s="1">
        <f>COUNTIF(Table2[کد سیستم],Table9[[#This Row],[کد سیستم]])</f>
        <v>1</v>
      </c>
    </row>
    <row r="365" spans="1:9" hidden="1" x14ac:dyDescent="0.25">
      <c r="A365" s="1">
        <v>364</v>
      </c>
      <c r="B365" s="1" t="s">
        <v>2272</v>
      </c>
      <c r="C365" s="1" t="s">
        <v>2272</v>
      </c>
      <c r="D365" s="1" t="s">
        <v>3758</v>
      </c>
      <c r="E365" s="1" t="s">
        <v>415</v>
      </c>
      <c r="F365" s="1" t="str">
        <f>VLOOKUP(Table9[[#This Row],[نام کارشناس دفتر فنی]],Table1[],3,0)</f>
        <v>کارشناس بازرسی وبرنامه ریزی تعمیرات مکانیک(4)</v>
      </c>
      <c r="G365" s="1" t="s">
        <v>241</v>
      </c>
      <c r="H365" s="1" t="str">
        <f>VLOOKUP(Table9[[#This Row],[نام شخص کارشناس نظارت]],Table1[],3,0)</f>
        <v>کارشناس مکانیک نظارت (2)</v>
      </c>
      <c r="I365" s="1">
        <f>COUNTIF(Table2[کد سیستم],Table9[[#This Row],[کد سیستم]])</f>
        <v>1</v>
      </c>
    </row>
    <row r="366" spans="1:9" hidden="1" x14ac:dyDescent="0.25">
      <c r="A366" s="1">
        <v>365</v>
      </c>
      <c r="B366" s="1" t="s">
        <v>2274</v>
      </c>
      <c r="C366" s="1" t="s">
        <v>2274</v>
      </c>
      <c r="D366" s="1" t="s">
        <v>3758</v>
      </c>
      <c r="E366" s="1" t="s">
        <v>415</v>
      </c>
      <c r="F366" s="1" t="str">
        <f>VLOOKUP(Table9[[#This Row],[نام کارشناس دفتر فنی]],Table1[],3,0)</f>
        <v>کارشناس بازرسی وبرنامه ریزی تعمیرات مکانیک(4)</v>
      </c>
      <c r="G366" s="1" t="s">
        <v>241</v>
      </c>
      <c r="H366" s="1" t="str">
        <f>VLOOKUP(Table9[[#This Row],[نام شخص کارشناس نظارت]],Table1[],3,0)</f>
        <v>کارشناس مکانیک نظارت (2)</v>
      </c>
      <c r="I366" s="1">
        <f>COUNTIF(Table2[کد سیستم],Table9[[#This Row],[کد سیستم]])</f>
        <v>1</v>
      </c>
    </row>
    <row r="367" spans="1:9" hidden="1" x14ac:dyDescent="0.25">
      <c r="A367" s="1">
        <v>366</v>
      </c>
      <c r="B367" s="1" t="s">
        <v>2276</v>
      </c>
      <c r="C367" s="1" t="s">
        <v>2276</v>
      </c>
      <c r="D367" s="1" t="s">
        <v>3758</v>
      </c>
      <c r="E367" s="1" t="s">
        <v>415</v>
      </c>
      <c r="F367" s="1" t="str">
        <f>VLOOKUP(Table9[[#This Row],[نام کارشناس دفتر فنی]],Table1[],3,0)</f>
        <v>کارشناس بازرسی وبرنامه ریزی تعمیرات مکانیک(4)</v>
      </c>
      <c r="G367" s="1" t="s">
        <v>241</v>
      </c>
      <c r="H367" s="1" t="str">
        <f>VLOOKUP(Table9[[#This Row],[نام شخص کارشناس نظارت]],Table1[],3,0)</f>
        <v>کارشناس مکانیک نظارت (2)</v>
      </c>
      <c r="I367" s="1">
        <f>COUNTIF(Table2[کد سیستم],Table9[[#This Row],[کد سیستم]])</f>
        <v>1</v>
      </c>
    </row>
    <row r="368" spans="1:9" hidden="1" x14ac:dyDescent="0.25">
      <c r="A368" s="1">
        <v>367</v>
      </c>
      <c r="B368" s="1" t="s">
        <v>2278</v>
      </c>
      <c r="C368" s="1" t="s">
        <v>2278</v>
      </c>
      <c r="D368" s="1" t="s">
        <v>3758</v>
      </c>
      <c r="E368" s="1" t="s">
        <v>415</v>
      </c>
      <c r="F368" s="1" t="str">
        <f>VLOOKUP(Table9[[#This Row],[نام کارشناس دفتر فنی]],Table1[],3,0)</f>
        <v>کارشناس بازرسی وبرنامه ریزی تعمیرات مکانیک(4)</v>
      </c>
      <c r="G368" s="1" t="s">
        <v>241</v>
      </c>
      <c r="H368" s="1" t="str">
        <f>VLOOKUP(Table9[[#This Row],[نام شخص کارشناس نظارت]],Table1[],3,0)</f>
        <v>کارشناس مکانیک نظارت (2)</v>
      </c>
      <c r="I368" s="1">
        <f>COUNTIF(Table2[کد سیستم],Table9[[#This Row],[کد سیستم]])</f>
        <v>1</v>
      </c>
    </row>
    <row r="369" spans="1:9" hidden="1" x14ac:dyDescent="0.25">
      <c r="A369" s="1">
        <v>368</v>
      </c>
      <c r="B369" s="1" t="s">
        <v>2280</v>
      </c>
      <c r="C369" s="1" t="s">
        <v>2280</v>
      </c>
      <c r="D369" s="1" t="s">
        <v>3758</v>
      </c>
      <c r="E369" s="1" t="s">
        <v>415</v>
      </c>
      <c r="F369" s="1" t="str">
        <f>VLOOKUP(Table9[[#This Row],[نام کارشناس دفتر فنی]],Table1[],3,0)</f>
        <v>کارشناس بازرسی وبرنامه ریزی تعمیرات مکانیک(4)</v>
      </c>
      <c r="G369" s="1" t="s">
        <v>241</v>
      </c>
      <c r="H369" s="1" t="str">
        <f>VLOOKUP(Table9[[#This Row],[نام شخص کارشناس نظارت]],Table1[],3,0)</f>
        <v>کارشناس مکانیک نظارت (2)</v>
      </c>
      <c r="I369" s="1">
        <f>COUNTIF(Table2[کد سیستم],Table9[[#This Row],[کد سیستم]])</f>
        <v>1</v>
      </c>
    </row>
    <row r="370" spans="1:9" hidden="1" x14ac:dyDescent="0.25">
      <c r="A370" s="1">
        <v>369</v>
      </c>
      <c r="B370" s="1" t="s">
        <v>2282</v>
      </c>
      <c r="C370" s="1" t="s">
        <v>2282</v>
      </c>
      <c r="D370" s="1" t="s">
        <v>3758</v>
      </c>
      <c r="E370" s="1" t="s">
        <v>415</v>
      </c>
      <c r="F370" s="1" t="str">
        <f>VLOOKUP(Table9[[#This Row],[نام کارشناس دفتر فنی]],Table1[],3,0)</f>
        <v>کارشناس بازرسی وبرنامه ریزی تعمیرات مکانیک(4)</v>
      </c>
      <c r="G370" s="1" t="s">
        <v>241</v>
      </c>
      <c r="H370" s="1" t="str">
        <f>VLOOKUP(Table9[[#This Row],[نام شخص کارشناس نظارت]],Table1[],3,0)</f>
        <v>کارشناس مکانیک نظارت (2)</v>
      </c>
      <c r="I370" s="1">
        <f>COUNTIF(Table2[کد سیستم],Table9[[#This Row],[کد سیستم]])</f>
        <v>1</v>
      </c>
    </row>
    <row r="371" spans="1:9" hidden="1" x14ac:dyDescent="0.25">
      <c r="A371" s="1">
        <v>370</v>
      </c>
      <c r="B371" s="1" t="s">
        <v>2284</v>
      </c>
      <c r="C371" s="1" t="s">
        <v>2284</v>
      </c>
      <c r="D371" s="1" t="s">
        <v>3758</v>
      </c>
      <c r="E371" s="1" t="s">
        <v>415</v>
      </c>
      <c r="F371" s="1" t="str">
        <f>VLOOKUP(Table9[[#This Row],[نام کارشناس دفتر فنی]],Table1[],3,0)</f>
        <v>کارشناس بازرسی وبرنامه ریزی تعمیرات مکانیک(4)</v>
      </c>
      <c r="G371" s="1" t="s">
        <v>241</v>
      </c>
      <c r="H371" s="1" t="str">
        <f>VLOOKUP(Table9[[#This Row],[نام شخص کارشناس نظارت]],Table1[],3,0)</f>
        <v>کارشناس مکانیک نظارت (2)</v>
      </c>
      <c r="I371" s="1">
        <f>COUNTIF(Table2[کد سیستم],Table9[[#This Row],[کد سیستم]])</f>
        <v>1</v>
      </c>
    </row>
    <row r="372" spans="1:9" hidden="1" x14ac:dyDescent="0.25">
      <c r="A372" s="1">
        <v>371</v>
      </c>
      <c r="B372" s="1" t="s">
        <v>2286</v>
      </c>
      <c r="C372" s="1" t="s">
        <v>2286</v>
      </c>
      <c r="D372" s="1" t="s">
        <v>3758</v>
      </c>
      <c r="E372" s="1" t="s">
        <v>415</v>
      </c>
      <c r="F372" s="1" t="str">
        <f>VLOOKUP(Table9[[#This Row],[نام کارشناس دفتر فنی]],Table1[],3,0)</f>
        <v>کارشناس بازرسی وبرنامه ریزی تعمیرات مکانیک(4)</v>
      </c>
      <c r="G372" s="1" t="s">
        <v>241</v>
      </c>
      <c r="H372" s="1" t="str">
        <f>VLOOKUP(Table9[[#This Row],[نام شخص کارشناس نظارت]],Table1[],3,0)</f>
        <v>کارشناس مکانیک نظارت (2)</v>
      </c>
      <c r="I372" s="1">
        <f>COUNTIF(Table2[کد سیستم],Table9[[#This Row],[کد سیستم]])</f>
        <v>1</v>
      </c>
    </row>
    <row r="373" spans="1:9" hidden="1" x14ac:dyDescent="0.25">
      <c r="A373" s="1">
        <v>372</v>
      </c>
      <c r="B373" s="1" t="s">
        <v>2288</v>
      </c>
      <c r="C373" s="1" t="s">
        <v>2288</v>
      </c>
      <c r="D373" s="1" t="s">
        <v>3758</v>
      </c>
      <c r="E373" s="1" t="s">
        <v>415</v>
      </c>
      <c r="F373" s="1" t="str">
        <f>VLOOKUP(Table9[[#This Row],[نام کارشناس دفتر فنی]],Table1[],3,0)</f>
        <v>کارشناس بازرسی وبرنامه ریزی تعمیرات مکانیک(4)</v>
      </c>
      <c r="G373" s="1" t="s">
        <v>241</v>
      </c>
      <c r="H373" s="1" t="str">
        <f>VLOOKUP(Table9[[#This Row],[نام شخص کارشناس نظارت]],Table1[],3,0)</f>
        <v>کارشناس مکانیک نظارت (2)</v>
      </c>
      <c r="I373" s="1">
        <f>COUNTIF(Table2[کد سیستم],Table9[[#This Row],[کد سیستم]])</f>
        <v>1</v>
      </c>
    </row>
    <row r="374" spans="1:9" hidden="1" x14ac:dyDescent="0.25">
      <c r="A374" s="1">
        <v>373</v>
      </c>
      <c r="B374" s="1" t="s">
        <v>2290</v>
      </c>
      <c r="C374" s="1" t="s">
        <v>2290</v>
      </c>
      <c r="D374" s="1" t="s">
        <v>3758</v>
      </c>
      <c r="E374" s="1" t="s">
        <v>415</v>
      </c>
      <c r="F374" s="1" t="str">
        <f>VLOOKUP(Table9[[#This Row],[نام کارشناس دفتر فنی]],Table1[],3,0)</f>
        <v>کارشناس بازرسی وبرنامه ریزی تعمیرات مکانیک(4)</v>
      </c>
      <c r="G374" s="1" t="s">
        <v>241</v>
      </c>
      <c r="H374" s="1" t="str">
        <f>VLOOKUP(Table9[[#This Row],[نام شخص کارشناس نظارت]],Table1[],3,0)</f>
        <v>کارشناس مکانیک نظارت (2)</v>
      </c>
      <c r="I374" s="1">
        <f>COUNTIF(Table2[کد سیستم],Table9[[#This Row],[کد سیستم]])</f>
        <v>1</v>
      </c>
    </row>
    <row r="375" spans="1:9" hidden="1" x14ac:dyDescent="0.25">
      <c r="A375" s="1">
        <v>374</v>
      </c>
      <c r="B375" s="1" t="s">
        <v>2292</v>
      </c>
      <c r="C375" s="1" t="s">
        <v>2292</v>
      </c>
      <c r="D375" s="1" t="s">
        <v>3758</v>
      </c>
      <c r="E375" s="1" t="s">
        <v>415</v>
      </c>
      <c r="F375" s="1" t="str">
        <f>VLOOKUP(Table9[[#This Row],[نام کارشناس دفتر فنی]],Table1[],3,0)</f>
        <v>کارشناس بازرسی وبرنامه ریزی تعمیرات مکانیک(4)</v>
      </c>
      <c r="G375" s="1" t="s">
        <v>241</v>
      </c>
      <c r="H375" s="1" t="str">
        <f>VLOOKUP(Table9[[#This Row],[نام شخص کارشناس نظارت]],Table1[],3,0)</f>
        <v>کارشناس مکانیک نظارت (2)</v>
      </c>
      <c r="I375" s="1">
        <f>COUNTIF(Table2[کد سیستم],Table9[[#This Row],[کد سیستم]])</f>
        <v>1</v>
      </c>
    </row>
    <row r="376" spans="1:9" hidden="1" x14ac:dyDescent="0.25">
      <c r="A376" s="1">
        <v>375</v>
      </c>
      <c r="B376" s="1" t="s">
        <v>2294</v>
      </c>
      <c r="C376" s="1" t="s">
        <v>2294</v>
      </c>
      <c r="D376" s="1" t="s">
        <v>3758</v>
      </c>
      <c r="E376" s="1" t="s">
        <v>415</v>
      </c>
      <c r="F376" s="1" t="str">
        <f>VLOOKUP(Table9[[#This Row],[نام کارشناس دفتر فنی]],Table1[],3,0)</f>
        <v>کارشناس بازرسی وبرنامه ریزی تعمیرات مکانیک(4)</v>
      </c>
      <c r="G376" s="1" t="s">
        <v>241</v>
      </c>
      <c r="H376" s="1" t="str">
        <f>VLOOKUP(Table9[[#This Row],[نام شخص کارشناس نظارت]],Table1[],3,0)</f>
        <v>کارشناس مکانیک نظارت (2)</v>
      </c>
      <c r="I376" s="1">
        <f>COUNTIF(Table2[کد سیستم],Table9[[#This Row],[کد سیستم]])</f>
        <v>1</v>
      </c>
    </row>
    <row r="377" spans="1:9" hidden="1" x14ac:dyDescent="0.25">
      <c r="A377" s="1">
        <v>376</v>
      </c>
      <c r="B377" s="1" t="s">
        <v>2296</v>
      </c>
      <c r="C377" s="1" t="s">
        <v>2296</v>
      </c>
      <c r="D377" s="1" t="s">
        <v>3758</v>
      </c>
      <c r="E377" s="1" t="s">
        <v>415</v>
      </c>
      <c r="F377" s="1" t="str">
        <f>VLOOKUP(Table9[[#This Row],[نام کارشناس دفتر فنی]],Table1[],3,0)</f>
        <v>کارشناس بازرسی وبرنامه ریزی تعمیرات مکانیک(4)</v>
      </c>
      <c r="G377" s="1" t="s">
        <v>241</v>
      </c>
      <c r="H377" s="1" t="str">
        <f>VLOOKUP(Table9[[#This Row],[نام شخص کارشناس نظارت]],Table1[],3,0)</f>
        <v>کارشناس مکانیک نظارت (2)</v>
      </c>
      <c r="I377" s="1">
        <f>COUNTIF(Table2[کد سیستم],Table9[[#This Row],[کد سیستم]])</f>
        <v>1</v>
      </c>
    </row>
    <row r="378" spans="1:9" hidden="1" x14ac:dyDescent="0.25">
      <c r="A378" s="1">
        <v>377</v>
      </c>
      <c r="B378" s="1" t="s">
        <v>2298</v>
      </c>
      <c r="C378" s="1" t="s">
        <v>2298</v>
      </c>
      <c r="D378" s="1" t="s">
        <v>3758</v>
      </c>
      <c r="E378" s="1" t="s">
        <v>415</v>
      </c>
      <c r="F378" s="1" t="str">
        <f>VLOOKUP(Table9[[#This Row],[نام کارشناس دفتر فنی]],Table1[],3,0)</f>
        <v>کارشناس بازرسی وبرنامه ریزی تعمیرات مکانیک(4)</v>
      </c>
      <c r="G378" s="1" t="s">
        <v>241</v>
      </c>
      <c r="H378" s="1" t="str">
        <f>VLOOKUP(Table9[[#This Row],[نام شخص کارشناس نظارت]],Table1[],3,0)</f>
        <v>کارشناس مکانیک نظارت (2)</v>
      </c>
      <c r="I378" s="1">
        <f>COUNTIF(Table2[کد سیستم],Table9[[#This Row],[کد سیستم]])</f>
        <v>1</v>
      </c>
    </row>
    <row r="379" spans="1:9" hidden="1" x14ac:dyDescent="0.25">
      <c r="A379" s="1">
        <v>378</v>
      </c>
      <c r="B379" s="1" t="s">
        <v>2300</v>
      </c>
      <c r="C379" s="1" t="s">
        <v>2300</v>
      </c>
      <c r="D379" s="1" t="s">
        <v>3758</v>
      </c>
      <c r="E379" s="1" t="s">
        <v>415</v>
      </c>
      <c r="F379" s="1" t="str">
        <f>VLOOKUP(Table9[[#This Row],[نام کارشناس دفتر فنی]],Table1[],3,0)</f>
        <v>کارشناس بازرسی وبرنامه ریزی تعمیرات مکانیک(4)</v>
      </c>
      <c r="G379" s="1" t="s">
        <v>241</v>
      </c>
      <c r="H379" s="1" t="str">
        <f>VLOOKUP(Table9[[#This Row],[نام شخص کارشناس نظارت]],Table1[],3,0)</f>
        <v>کارشناس مکانیک نظارت (2)</v>
      </c>
      <c r="I379" s="1">
        <f>COUNTIF(Table2[کد سیستم],Table9[[#This Row],[کد سیستم]])</f>
        <v>1</v>
      </c>
    </row>
    <row r="380" spans="1:9" hidden="1" x14ac:dyDescent="0.25">
      <c r="A380" s="1">
        <v>379</v>
      </c>
      <c r="B380" s="1" t="s">
        <v>2302</v>
      </c>
      <c r="C380" s="1" t="s">
        <v>2302</v>
      </c>
      <c r="D380" s="1" t="s">
        <v>3758</v>
      </c>
      <c r="E380" s="1" t="s">
        <v>415</v>
      </c>
      <c r="F380" s="1" t="str">
        <f>VLOOKUP(Table9[[#This Row],[نام کارشناس دفتر فنی]],Table1[],3,0)</f>
        <v>کارشناس بازرسی وبرنامه ریزی تعمیرات مکانیک(4)</v>
      </c>
      <c r="G380" s="1" t="s">
        <v>241</v>
      </c>
      <c r="H380" s="1" t="str">
        <f>VLOOKUP(Table9[[#This Row],[نام شخص کارشناس نظارت]],Table1[],3,0)</f>
        <v>کارشناس مکانیک نظارت (2)</v>
      </c>
      <c r="I380" s="1">
        <f>COUNTIF(Table2[کد سیستم],Table9[[#This Row],[کد سیستم]])</f>
        <v>1</v>
      </c>
    </row>
    <row r="381" spans="1:9" hidden="1" x14ac:dyDescent="0.25">
      <c r="A381" s="1">
        <v>380</v>
      </c>
      <c r="B381" s="1" t="s">
        <v>2304</v>
      </c>
      <c r="C381" s="1" t="s">
        <v>2304</v>
      </c>
      <c r="D381" s="1" t="s">
        <v>3758</v>
      </c>
      <c r="E381" s="1" t="s">
        <v>415</v>
      </c>
      <c r="F381" s="1" t="str">
        <f>VLOOKUP(Table9[[#This Row],[نام کارشناس دفتر فنی]],Table1[],3,0)</f>
        <v>کارشناس بازرسی وبرنامه ریزی تعمیرات مکانیک(4)</v>
      </c>
      <c r="G381" s="1" t="s">
        <v>241</v>
      </c>
      <c r="H381" s="1" t="str">
        <f>VLOOKUP(Table9[[#This Row],[نام شخص کارشناس نظارت]],Table1[],3,0)</f>
        <v>کارشناس مکانیک نظارت (2)</v>
      </c>
      <c r="I381" s="1">
        <f>COUNTIF(Table2[کد سیستم],Table9[[#This Row],[کد سیستم]])</f>
        <v>1</v>
      </c>
    </row>
    <row r="382" spans="1:9" hidden="1" x14ac:dyDescent="0.25">
      <c r="A382" s="1">
        <v>381</v>
      </c>
      <c r="B382" s="1" t="s">
        <v>2306</v>
      </c>
      <c r="C382" s="1" t="s">
        <v>2306</v>
      </c>
      <c r="D382" s="1" t="s">
        <v>3758</v>
      </c>
      <c r="E382" s="1" t="s">
        <v>415</v>
      </c>
      <c r="F382" s="1" t="str">
        <f>VLOOKUP(Table9[[#This Row],[نام کارشناس دفتر فنی]],Table1[],3,0)</f>
        <v>کارشناس بازرسی وبرنامه ریزی تعمیرات مکانیک(4)</v>
      </c>
      <c r="G382" s="1" t="s">
        <v>241</v>
      </c>
      <c r="H382" s="1" t="str">
        <f>VLOOKUP(Table9[[#This Row],[نام شخص کارشناس نظارت]],Table1[],3,0)</f>
        <v>کارشناس مکانیک نظارت (2)</v>
      </c>
      <c r="I382" s="1">
        <f>COUNTIF(Table2[کد سیستم],Table9[[#This Row],[کد سیستم]])</f>
        <v>1</v>
      </c>
    </row>
    <row r="383" spans="1:9" hidden="1" x14ac:dyDescent="0.25">
      <c r="A383" s="1">
        <v>382</v>
      </c>
      <c r="B383" s="1" t="s">
        <v>2308</v>
      </c>
      <c r="C383" s="1" t="s">
        <v>2308</v>
      </c>
      <c r="D383" s="1" t="s">
        <v>3758</v>
      </c>
      <c r="E383" s="1" t="s">
        <v>415</v>
      </c>
      <c r="F383" s="1" t="str">
        <f>VLOOKUP(Table9[[#This Row],[نام کارشناس دفتر فنی]],Table1[],3,0)</f>
        <v>کارشناس بازرسی وبرنامه ریزی تعمیرات مکانیک(4)</v>
      </c>
      <c r="G383" s="1" t="s">
        <v>241</v>
      </c>
      <c r="H383" s="1" t="str">
        <f>VLOOKUP(Table9[[#This Row],[نام شخص کارشناس نظارت]],Table1[],3,0)</f>
        <v>کارشناس مکانیک نظارت (2)</v>
      </c>
      <c r="I383" s="1">
        <f>COUNTIF(Table2[کد سیستم],Table9[[#This Row],[کد سیستم]])</f>
        <v>1</v>
      </c>
    </row>
    <row r="384" spans="1:9" hidden="1" x14ac:dyDescent="0.25">
      <c r="A384" s="1">
        <v>383</v>
      </c>
      <c r="B384" s="1" t="s">
        <v>2310</v>
      </c>
      <c r="C384" s="1" t="s">
        <v>2310</v>
      </c>
      <c r="D384" s="1" t="s">
        <v>3758</v>
      </c>
      <c r="E384" s="1" t="s">
        <v>415</v>
      </c>
      <c r="F384" s="1" t="str">
        <f>VLOOKUP(Table9[[#This Row],[نام کارشناس دفتر فنی]],Table1[],3,0)</f>
        <v>کارشناس بازرسی وبرنامه ریزی تعمیرات مکانیک(4)</v>
      </c>
      <c r="G384" s="1" t="s">
        <v>241</v>
      </c>
      <c r="H384" s="1" t="str">
        <f>VLOOKUP(Table9[[#This Row],[نام شخص کارشناس نظارت]],Table1[],3,0)</f>
        <v>کارشناس مکانیک نظارت (2)</v>
      </c>
      <c r="I384" s="1">
        <f>COUNTIF(Table2[کد سیستم],Table9[[#This Row],[کد سیستم]])</f>
        <v>1</v>
      </c>
    </row>
    <row r="385" spans="1:9" x14ac:dyDescent="0.25">
      <c r="A385" s="1">
        <v>384</v>
      </c>
      <c r="B385" s="1" t="s">
        <v>2312</v>
      </c>
      <c r="C385" s="1" t="s">
        <v>2312</v>
      </c>
      <c r="D385" s="1" t="s">
        <v>3758</v>
      </c>
      <c r="E385" s="1" t="s">
        <v>415</v>
      </c>
      <c r="F385" s="1" t="str">
        <f>VLOOKUP(Table9[[#This Row],[نام کارشناس دفتر فنی]],Table1[],3,0)</f>
        <v>کارشناس بازرسی وبرنامه ریزی تعمیرات مکانیک(4)</v>
      </c>
      <c r="G385" s="1" t="s">
        <v>3880</v>
      </c>
      <c r="H385" s="1" t="str">
        <f>VLOOKUP(Table9[[#This Row],[نام شخص کارشناس نظارت]],Table1[],3,0)</f>
        <v>کارشناس تاسیسات نظارت (2)</v>
      </c>
      <c r="I385" s="1">
        <f>COUNTIF(Table2[کد سیستم],Table9[[#This Row],[کد سیستم]])</f>
        <v>1</v>
      </c>
    </row>
    <row r="386" spans="1:9" x14ac:dyDescent="0.25">
      <c r="A386" s="1">
        <v>385</v>
      </c>
      <c r="B386" s="1" t="s">
        <v>2314</v>
      </c>
      <c r="C386" s="1" t="s">
        <v>2314</v>
      </c>
      <c r="D386" s="1" t="s">
        <v>3758</v>
      </c>
      <c r="E386" s="1" t="s">
        <v>415</v>
      </c>
      <c r="F386" s="1" t="str">
        <f>VLOOKUP(Table9[[#This Row],[نام کارشناس دفتر فنی]],Table1[],3,0)</f>
        <v>کارشناس بازرسی وبرنامه ریزی تعمیرات مکانیک(4)</v>
      </c>
      <c r="G386" s="1" t="s">
        <v>3880</v>
      </c>
      <c r="H386" s="1" t="str">
        <f>VLOOKUP(Table9[[#This Row],[نام شخص کارشناس نظارت]],Table1[],3,0)</f>
        <v>کارشناس تاسیسات نظارت (2)</v>
      </c>
      <c r="I386" s="1">
        <f>COUNTIF(Table2[کد سیستم],Table9[[#This Row],[کد سیستم]])</f>
        <v>1</v>
      </c>
    </row>
    <row r="387" spans="1:9" x14ac:dyDescent="0.25">
      <c r="A387" s="1">
        <v>386</v>
      </c>
      <c r="B387" s="1" t="s">
        <v>2316</v>
      </c>
      <c r="C387" s="1" t="s">
        <v>2316</v>
      </c>
      <c r="D387" s="1" t="s">
        <v>3758</v>
      </c>
      <c r="E387" s="1" t="s">
        <v>415</v>
      </c>
      <c r="F387" s="1" t="str">
        <f>VLOOKUP(Table9[[#This Row],[نام کارشناس دفتر فنی]],Table1[],3,0)</f>
        <v>کارشناس بازرسی وبرنامه ریزی تعمیرات مکانیک(4)</v>
      </c>
      <c r="G387" s="1" t="s">
        <v>3880</v>
      </c>
      <c r="H387" s="1" t="str">
        <f>VLOOKUP(Table9[[#This Row],[نام شخص کارشناس نظارت]],Table1[],3,0)</f>
        <v>کارشناس تاسیسات نظارت (2)</v>
      </c>
      <c r="I387" s="1">
        <f>COUNTIF(Table2[کد سیستم],Table9[[#This Row],[کد سیستم]])</f>
        <v>1</v>
      </c>
    </row>
    <row r="388" spans="1:9" x14ac:dyDescent="0.25">
      <c r="A388" s="1">
        <v>387</v>
      </c>
      <c r="B388" s="1" t="s">
        <v>2318</v>
      </c>
      <c r="C388" s="1" t="s">
        <v>2318</v>
      </c>
      <c r="D388" s="1" t="s">
        <v>3758</v>
      </c>
      <c r="E388" s="1" t="s">
        <v>415</v>
      </c>
      <c r="F388" s="1" t="str">
        <f>VLOOKUP(Table9[[#This Row],[نام کارشناس دفتر فنی]],Table1[],3,0)</f>
        <v>کارشناس بازرسی وبرنامه ریزی تعمیرات مکانیک(4)</v>
      </c>
      <c r="G388" s="1" t="s">
        <v>3880</v>
      </c>
      <c r="H388" s="1" t="str">
        <f>VLOOKUP(Table9[[#This Row],[نام شخص کارشناس نظارت]],Table1[],3,0)</f>
        <v>کارشناس تاسیسات نظارت (2)</v>
      </c>
      <c r="I388" s="1">
        <f>COUNTIF(Table2[کد سیستم],Table9[[#This Row],[کد سیستم]])</f>
        <v>1</v>
      </c>
    </row>
    <row r="389" spans="1:9" x14ac:dyDescent="0.25">
      <c r="A389" s="1">
        <v>388</v>
      </c>
      <c r="B389" s="1" t="s">
        <v>2320</v>
      </c>
      <c r="C389" s="1" t="s">
        <v>2320</v>
      </c>
      <c r="D389" s="1" t="s">
        <v>3758</v>
      </c>
      <c r="E389" s="1" t="s">
        <v>415</v>
      </c>
      <c r="F389" s="1" t="str">
        <f>VLOOKUP(Table9[[#This Row],[نام کارشناس دفتر فنی]],Table1[],3,0)</f>
        <v>کارشناس بازرسی وبرنامه ریزی تعمیرات مکانیک(4)</v>
      </c>
      <c r="G389" s="1" t="s">
        <v>3880</v>
      </c>
      <c r="H389" s="1" t="str">
        <f>VLOOKUP(Table9[[#This Row],[نام شخص کارشناس نظارت]],Table1[],3,0)</f>
        <v>کارشناس تاسیسات نظارت (2)</v>
      </c>
      <c r="I389" s="1">
        <f>COUNTIF(Table2[کد سیستم],Table9[[#This Row],[کد سیستم]])</f>
        <v>1</v>
      </c>
    </row>
    <row r="390" spans="1:9" x14ac:dyDescent="0.25">
      <c r="A390" s="1">
        <v>389</v>
      </c>
      <c r="B390" s="1" t="s">
        <v>2322</v>
      </c>
      <c r="C390" s="1" t="s">
        <v>2322</v>
      </c>
      <c r="D390" s="1" t="s">
        <v>3758</v>
      </c>
      <c r="E390" s="1" t="s">
        <v>415</v>
      </c>
      <c r="F390" s="1" t="str">
        <f>VLOOKUP(Table9[[#This Row],[نام کارشناس دفتر فنی]],Table1[],3,0)</f>
        <v>کارشناس بازرسی وبرنامه ریزی تعمیرات مکانیک(4)</v>
      </c>
      <c r="G390" s="1" t="s">
        <v>3880</v>
      </c>
      <c r="H390" s="1" t="str">
        <f>VLOOKUP(Table9[[#This Row],[نام شخص کارشناس نظارت]],Table1[],3,0)</f>
        <v>کارشناس تاسیسات نظارت (2)</v>
      </c>
      <c r="I390" s="1">
        <f>COUNTIF(Table2[کد سیستم],Table9[[#This Row],[کد سیستم]])</f>
        <v>1</v>
      </c>
    </row>
    <row r="391" spans="1:9" x14ac:dyDescent="0.25">
      <c r="A391" s="1">
        <v>390</v>
      </c>
      <c r="B391" s="1" t="s">
        <v>2324</v>
      </c>
      <c r="C391" s="1" t="s">
        <v>2324</v>
      </c>
      <c r="D391" s="1" t="s">
        <v>3758</v>
      </c>
      <c r="E391" s="1" t="s">
        <v>415</v>
      </c>
      <c r="F391" s="1" t="str">
        <f>VLOOKUP(Table9[[#This Row],[نام کارشناس دفتر فنی]],Table1[],3,0)</f>
        <v>کارشناس بازرسی وبرنامه ریزی تعمیرات مکانیک(4)</v>
      </c>
      <c r="G391" s="1" t="s">
        <v>3880</v>
      </c>
      <c r="H391" s="1" t="str">
        <f>VLOOKUP(Table9[[#This Row],[نام شخص کارشناس نظارت]],Table1[],3,0)</f>
        <v>کارشناس تاسیسات نظارت (2)</v>
      </c>
      <c r="I391" s="1">
        <f>COUNTIF(Table2[کد سیستم],Table9[[#This Row],[کد سیستم]])</f>
        <v>1</v>
      </c>
    </row>
    <row r="392" spans="1:9" x14ac:dyDescent="0.25">
      <c r="A392" s="1">
        <v>391</v>
      </c>
      <c r="B392" s="1" t="s">
        <v>2326</v>
      </c>
      <c r="C392" s="1" t="s">
        <v>2326</v>
      </c>
      <c r="D392" s="1" t="s">
        <v>3758</v>
      </c>
      <c r="E392" s="1" t="s">
        <v>415</v>
      </c>
      <c r="F392" s="1" t="str">
        <f>VLOOKUP(Table9[[#This Row],[نام کارشناس دفتر فنی]],Table1[],3,0)</f>
        <v>کارشناس بازرسی وبرنامه ریزی تعمیرات مکانیک(4)</v>
      </c>
      <c r="G392" s="1" t="s">
        <v>3880</v>
      </c>
      <c r="H392" s="1" t="str">
        <f>VLOOKUP(Table9[[#This Row],[نام شخص کارشناس نظارت]],Table1[],3,0)</f>
        <v>کارشناس تاسیسات نظارت (2)</v>
      </c>
      <c r="I392" s="1">
        <f>COUNTIF(Table2[کد سیستم],Table9[[#This Row],[کد سیستم]])</f>
        <v>1</v>
      </c>
    </row>
    <row r="393" spans="1:9" x14ac:dyDescent="0.25">
      <c r="A393" s="1">
        <v>392</v>
      </c>
      <c r="B393" s="1" t="s">
        <v>2328</v>
      </c>
      <c r="C393" s="1" t="s">
        <v>2328</v>
      </c>
      <c r="D393" s="1" t="s">
        <v>3758</v>
      </c>
      <c r="E393" s="1" t="s">
        <v>415</v>
      </c>
      <c r="F393" s="1" t="str">
        <f>VLOOKUP(Table9[[#This Row],[نام کارشناس دفتر فنی]],Table1[],3,0)</f>
        <v>کارشناس بازرسی وبرنامه ریزی تعمیرات مکانیک(4)</v>
      </c>
      <c r="G393" s="1" t="s">
        <v>3880</v>
      </c>
      <c r="H393" s="1" t="str">
        <f>VLOOKUP(Table9[[#This Row],[نام شخص کارشناس نظارت]],Table1[],3,0)</f>
        <v>کارشناس تاسیسات نظارت (2)</v>
      </c>
      <c r="I393" s="1">
        <f>COUNTIF(Table2[کد سیستم],Table9[[#This Row],[کد سیستم]])</f>
        <v>1</v>
      </c>
    </row>
    <row r="394" spans="1:9" x14ac:dyDescent="0.25">
      <c r="A394" s="1">
        <v>393</v>
      </c>
      <c r="B394" s="1" t="s">
        <v>2330</v>
      </c>
      <c r="C394" s="1" t="s">
        <v>2330</v>
      </c>
      <c r="D394" s="1" t="s">
        <v>3758</v>
      </c>
      <c r="E394" s="1" t="s">
        <v>415</v>
      </c>
      <c r="F394" s="1" t="str">
        <f>VLOOKUP(Table9[[#This Row],[نام کارشناس دفتر فنی]],Table1[],3,0)</f>
        <v>کارشناس بازرسی وبرنامه ریزی تعمیرات مکانیک(4)</v>
      </c>
      <c r="G394" s="1" t="s">
        <v>3880</v>
      </c>
      <c r="H394" s="1" t="str">
        <f>VLOOKUP(Table9[[#This Row],[نام شخص کارشناس نظارت]],Table1[],3,0)</f>
        <v>کارشناس تاسیسات نظارت (2)</v>
      </c>
      <c r="I394" s="1">
        <f>COUNTIF(Table2[کد سیستم],Table9[[#This Row],[کد سیستم]])</f>
        <v>1</v>
      </c>
    </row>
    <row r="395" spans="1:9" x14ac:dyDescent="0.25">
      <c r="A395" s="1">
        <v>394</v>
      </c>
      <c r="B395" s="1" t="s">
        <v>2332</v>
      </c>
      <c r="C395" s="1" t="s">
        <v>2332</v>
      </c>
      <c r="D395" s="1" t="s">
        <v>3758</v>
      </c>
      <c r="E395" s="1" t="s">
        <v>415</v>
      </c>
      <c r="F395" s="1" t="str">
        <f>VLOOKUP(Table9[[#This Row],[نام کارشناس دفتر فنی]],Table1[],3,0)</f>
        <v>کارشناس بازرسی وبرنامه ریزی تعمیرات مکانیک(4)</v>
      </c>
      <c r="G395" s="1" t="s">
        <v>3880</v>
      </c>
      <c r="H395" s="1" t="str">
        <f>VLOOKUP(Table9[[#This Row],[نام شخص کارشناس نظارت]],Table1[],3,0)</f>
        <v>کارشناس تاسیسات نظارت (2)</v>
      </c>
      <c r="I395" s="1">
        <f>COUNTIF(Table2[کد سیستم],Table9[[#This Row],[کد سیستم]])</f>
        <v>1</v>
      </c>
    </row>
    <row r="396" spans="1:9" x14ac:dyDescent="0.25">
      <c r="A396" s="1">
        <v>395</v>
      </c>
      <c r="B396" s="1" t="s">
        <v>2334</v>
      </c>
      <c r="C396" s="1" t="s">
        <v>2334</v>
      </c>
      <c r="D396" s="1" t="s">
        <v>3758</v>
      </c>
      <c r="E396" s="1" t="s">
        <v>415</v>
      </c>
      <c r="F396" s="1" t="str">
        <f>VLOOKUP(Table9[[#This Row],[نام کارشناس دفتر فنی]],Table1[],3,0)</f>
        <v>کارشناس بازرسی وبرنامه ریزی تعمیرات مکانیک(4)</v>
      </c>
      <c r="G396" s="1" t="s">
        <v>3880</v>
      </c>
      <c r="H396" s="1" t="str">
        <f>VLOOKUP(Table9[[#This Row],[نام شخص کارشناس نظارت]],Table1[],3,0)</f>
        <v>کارشناس تاسیسات نظارت (2)</v>
      </c>
      <c r="I396" s="1">
        <f>COUNTIF(Table2[کد سیستم],Table9[[#This Row],[کد سیستم]])</f>
        <v>1</v>
      </c>
    </row>
    <row r="397" spans="1:9" x14ac:dyDescent="0.25">
      <c r="A397" s="1">
        <v>396</v>
      </c>
      <c r="B397" s="1" t="s">
        <v>2336</v>
      </c>
      <c r="C397" s="1" t="s">
        <v>2336</v>
      </c>
      <c r="D397" s="1" t="s">
        <v>3758</v>
      </c>
      <c r="E397" s="1" t="s">
        <v>415</v>
      </c>
      <c r="F397" s="1" t="str">
        <f>VLOOKUP(Table9[[#This Row],[نام کارشناس دفتر فنی]],Table1[],3,0)</f>
        <v>کارشناس بازرسی وبرنامه ریزی تعمیرات مکانیک(4)</v>
      </c>
      <c r="G397" s="1" t="s">
        <v>3880</v>
      </c>
      <c r="H397" s="1" t="str">
        <f>VLOOKUP(Table9[[#This Row],[نام شخص کارشناس نظارت]],Table1[],3,0)</f>
        <v>کارشناس تاسیسات نظارت (2)</v>
      </c>
      <c r="I397" s="1">
        <f>COUNTIF(Table2[کد سیستم],Table9[[#This Row],[کد سیستم]])</f>
        <v>1</v>
      </c>
    </row>
    <row r="398" spans="1:9" x14ac:dyDescent="0.25">
      <c r="A398" s="1">
        <v>397</v>
      </c>
      <c r="B398" s="1" t="s">
        <v>2338</v>
      </c>
      <c r="C398" s="1" t="s">
        <v>2338</v>
      </c>
      <c r="D398" s="1" t="s">
        <v>3758</v>
      </c>
      <c r="E398" s="1" t="s">
        <v>415</v>
      </c>
      <c r="F398" s="1" t="str">
        <f>VLOOKUP(Table9[[#This Row],[نام کارشناس دفتر فنی]],Table1[],3,0)</f>
        <v>کارشناس بازرسی وبرنامه ریزی تعمیرات مکانیک(4)</v>
      </c>
      <c r="G398" s="1" t="s">
        <v>3880</v>
      </c>
      <c r="H398" s="1" t="str">
        <f>VLOOKUP(Table9[[#This Row],[نام شخص کارشناس نظارت]],Table1[],3,0)</f>
        <v>کارشناس تاسیسات نظارت (2)</v>
      </c>
      <c r="I398" s="1">
        <f>COUNTIF(Table2[کد سیستم],Table9[[#This Row],[کد سیستم]])</f>
        <v>1</v>
      </c>
    </row>
    <row r="399" spans="1:9" hidden="1" x14ac:dyDescent="0.25">
      <c r="A399" s="1">
        <v>398</v>
      </c>
      <c r="B399" s="1" t="s">
        <v>2340</v>
      </c>
      <c r="C399" s="1" t="s">
        <v>2340</v>
      </c>
      <c r="D399" s="1" t="s">
        <v>3758</v>
      </c>
      <c r="E399" s="1" t="s">
        <v>415</v>
      </c>
      <c r="F399" s="1" t="str">
        <f>VLOOKUP(Table9[[#This Row],[نام کارشناس دفتر فنی]],Table1[],3,0)</f>
        <v>کارشناس بازرسی وبرنامه ریزی تعمیرات مکانیک(4)</v>
      </c>
      <c r="G399" s="1" t="s">
        <v>241</v>
      </c>
      <c r="H399" s="1" t="str">
        <f>VLOOKUP(Table9[[#This Row],[نام شخص کارشناس نظارت]],Table1[],3,0)</f>
        <v>کارشناس مکانیک نظارت (2)</v>
      </c>
      <c r="I399" s="1">
        <f>COUNTIF(Table2[کد سیستم],Table9[[#This Row],[کد سیستم]])</f>
        <v>1</v>
      </c>
    </row>
    <row r="400" spans="1:9" hidden="1" x14ac:dyDescent="0.25">
      <c r="A400" s="1">
        <v>399</v>
      </c>
      <c r="B400" s="1" t="s">
        <v>2342</v>
      </c>
      <c r="C400" s="1" t="s">
        <v>2342</v>
      </c>
      <c r="D400" s="1" t="s">
        <v>3758</v>
      </c>
      <c r="E400" s="1" t="s">
        <v>415</v>
      </c>
      <c r="F400" s="1" t="str">
        <f>VLOOKUP(Table9[[#This Row],[نام کارشناس دفتر فنی]],Table1[],3,0)</f>
        <v>کارشناس بازرسی وبرنامه ریزی تعمیرات مکانیک(4)</v>
      </c>
      <c r="G400" s="1" t="s">
        <v>241</v>
      </c>
      <c r="H400" s="1" t="str">
        <f>VLOOKUP(Table9[[#This Row],[نام شخص کارشناس نظارت]],Table1[],3,0)</f>
        <v>کارشناس مکانیک نظارت (2)</v>
      </c>
      <c r="I400" s="1">
        <f>COUNTIF(Table2[کد سیستم],Table9[[#This Row],[کد سیستم]])</f>
        <v>1</v>
      </c>
    </row>
    <row r="401" spans="1:9" hidden="1" x14ac:dyDescent="0.25">
      <c r="A401" s="1">
        <v>400</v>
      </c>
      <c r="B401" s="1" t="s">
        <v>2344</v>
      </c>
      <c r="C401" s="1" t="s">
        <v>2344</v>
      </c>
      <c r="D401" s="1" t="s">
        <v>3758</v>
      </c>
      <c r="E401" s="1" t="s">
        <v>415</v>
      </c>
      <c r="F401" s="1" t="str">
        <f>VLOOKUP(Table9[[#This Row],[نام کارشناس دفتر فنی]],Table1[],3,0)</f>
        <v>کارشناس بازرسی وبرنامه ریزی تعمیرات مکانیک(4)</v>
      </c>
      <c r="G401" s="1" t="s">
        <v>241</v>
      </c>
      <c r="H401" s="1" t="str">
        <f>VLOOKUP(Table9[[#This Row],[نام شخص کارشناس نظارت]],Table1[],3,0)</f>
        <v>کارشناس مکانیک نظارت (2)</v>
      </c>
      <c r="I401" s="1">
        <f>COUNTIF(Table2[کد سیستم],Table9[[#This Row],[کد سیستم]])</f>
        <v>1</v>
      </c>
    </row>
    <row r="402" spans="1:9" hidden="1" x14ac:dyDescent="0.25">
      <c r="A402" s="1">
        <v>401</v>
      </c>
      <c r="B402" s="1" t="s">
        <v>2346</v>
      </c>
      <c r="C402" s="1" t="s">
        <v>2346</v>
      </c>
      <c r="D402" s="1" t="s">
        <v>3758</v>
      </c>
      <c r="E402" s="1" t="s">
        <v>415</v>
      </c>
      <c r="F402" s="1" t="str">
        <f>VLOOKUP(Table9[[#This Row],[نام کارشناس دفتر فنی]],Table1[],3,0)</f>
        <v>کارشناس بازرسی وبرنامه ریزی تعمیرات مکانیک(4)</v>
      </c>
      <c r="G402" s="1" t="s">
        <v>241</v>
      </c>
      <c r="H402" s="1" t="str">
        <f>VLOOKUP(Table9[[#This Row],[نام شخص کارشناس نظارت]],Table1[],3,0)</f>
        <v>کارشناس مکانیک نظارت (2)</v>
      </c>
      <c r="I402" s="1">
        <f>COUNTIF(Table2[کد سیستم],Table9[[#This Row],[کد سیستم]])</f>
        <v>1</v>
      </c>
    </row>
    <row r="403" spans="1:9" hidden="1" x14ac:dyDescent="0.25">
      <c r="A403" s="1">
        <v>402</v>
      </c>
      <c r="B403" s="1" t="s">
        <v>2348</v>
      </c>
      <c r="C403" s="1" t="s">
        <v>2348</v>
      </c>
      <c r="D403" s="1" t="s">
        <v>3758</v>
      </c>
      <c r="E403" s="1" t="s">
        <v>415</v>
      </c>
      <c r="F403" s="1" t="str">
        <f>VLOOKUP(Table9[[#This Row],[نام کارشناس دفتر فنی]],Table1[],3,0)</f>
        <v>کارشناس بازرسی وبرنامه ریزی تعمیرات مکانیک(4)</v>
      </c>
      <c r="G403" s="1" t="s">
        <v>241</v>
      </c>
      <c r="H403" s="1" t="str">
        <f>VLOOKUP(Table9[[#This Row],[نام شخص کارشناس نظارت]],Table1[],3,0)</f>
        <v>کارشناس مکانیک نظارت (2)</v>
      </c>
      <c r="I403" s="1">
        <f>COUNTIF(Table2[کد سیستم],Table9[[#This Row],[کد سیستم]])</f>
        <v>1</v>
      </c>
    </row>
    <row r="404" spans="1:9" hidden="1" x14ac:dyDescent="0.25">
      <c r="A404" s="1">
        <v>403</v>
      </c>
      <c r="B404" s="1" t="s">
        <v>2350</v>
      </c>
      <c r="C404" s="1" t="s">
        <v>2350</v>
      </c>
      <c r="D404" s="1" t="s">
        <v>3758</v>
      </c>
      <c r="E404" s="1" t="s">
        <v>415</v>
      </c>
      <c r="F404" s="1" t="str">
        <f>VLOOKUP(Table9[[#This Row],[نام کارشناس دفتر فنی]],Table1[],3,0)</f>
        <v>کارشناس بازرسی وبرنامه ریزی تعمیرات مکانیک(4)</v>
      </c>
      <c r="G404" s="1" t="s">
        <v>241</v>
      </c>
      <c r="H404" s="1" t="str">
        <f>VLOOKUP(Table9[[#This Row],[نام شخص کارشناس نظارت]],Table1[],3,0)</f>
        <v>کارشناس مکانیک نظارت (2)</v>
      </c>
      <c r="I404" s="1">
        <f>COUNTIF(Table2[کد سیستم],Table9[[#This Row],[کد سیستم]])</f>
        <v>1</v>
      </c>
    </row>
    <row r="405" spans="1:9" hidden="1" x14ac:dyDescent="0.25">
      <c r="A405" s="1">
        <v>404</v>
      </c>
      <c r="B405" s="1" t="s">
        <v>2352</v>
      </c>
      <c r="C405" s="1" t="s">
        <v>2352</v>
      </c>
      <c r="D405" s="1" t="s">
        <v>3758</v>
      </c>
      <c r="E405" s="1" t="s">
        <v>415</v>
      </c>
      <c r="F405" s="1" t="str">
        <f>VLOOKUP(Table9[[#This Row],[نام کارشناس دفتر فنی]],Table1[],3,0)</f>
        <v>کارشناس بازرسی وبرنامه ریزی تعمیرات مکانیک(4)</v>
      </c>
      <c r="G405" s="1" t="s">
        <v>241</v>
      </c>
      <c r="H405" s="1" t="str">
        <f>VLOOKUP(Table9[[#This Row],[نام شخص کارشناس نظارت]],Table1[],3,0)</f>
        <v>کارشناس مکانیک نظارت (2)</v>
      </c>
      <c r="I405" s="1">
        <f>COUNTIF(Table2[کد سیستم],Table9[[#This Row],[کد سیستم]])</f>
        <v>1</v>
      </c>
    </row>
    <row r="406" spans="1:9" hidden="1" x14ac:dyDescent="0.25">
      <c r="A406" s="1">
        <v>405</v>
      </c>
      <c r="B406" s="1" t="s">
        <v>2354</v>
      </c>
      <c r="C406" s="1" t="s">
        <v>2354</v>
      </c>
      <c r="D406" s="1" t="s">
        <v>3758</v>
      </c>
      <c r="E406" s="1" t="s">
        <v>415</v>
      </c>
      <c r="F406" s="1" t="str">
        <f>VLOOKUP(Table9[[#This Row],[نام کارشناس دفتر فنی]],Table1[],3,0)</f>
        <v>کارشناس بازرسی وبرنامه ریزی تعمیرات مکانیک(4)</v>
      </c>
      <c r="G406" s="1" t="s">
        <v>241</v>
      </c>
      <c r="H406" s="1" t="str">
        <f>VLOOKUP(Table9[[#This Row],[نام شخص کارشناس نظارت]],Table1[],3,0)</f>
        <v>کارشناس مکانیک نظارت (2)</v>
      </c>
      <c r="I406" s="1">
        <f>COUNTIF(Table2[کد سیستم],Table9[[#This Row],[کد سیستم]])</f>
        <v>1</v>
      </c>
    </row>
    <row r="407" spans="1:9" hidden="1" x14ac:dyDescent="0.25">
      <c r="A407" s="1">
        <v>406</v>
      </c>
      <c r="B407" s="1" t="s">
        <v>2356</v>
      </c>
      <c r="C407" s="1" t="s">
        <v>2356</v>
      </c>
      <c r="D407" s="1" t="s">
        <v>3758</v>
      </c>
      <c r="E407" s="1" t="s">
        <v>415</v>
      </c>
      <c r="F407" s="1" t="str">
        <f>VLOOKUP(Table9[[#This Row],[نام کارشناس دفتر فنی]],Table1[],3,0)</f>
        <v>کارشناس بازرسی وبرنامه ریزی تعمیرات مکانیک(4)</v>
      </c>
      <c r="G407" s="1" t="s">
        <v>241</v>
      </c>
      <c r="H407" s="1" t="str">
        <f>VLOOKUP(Table9[[#This Row],[نام شخص کارشناس نظارت]],Table1[],3,0)</f>
        <v>کارشناس مکانیک نظارت (2)</v>
      </c>
      <c r="I407" s="1">
        <f>COUNTIF(Table2[کد سیستم],Table9[[#This Row],[کد سیستم]])</f>
        <v>1</v>
      </c>
    </row>
    <row r="408" spans="1:9" hidden="1" x14ac:dyDescent="0.25">
      <c r="A408" s="1">
        <v>407</v>
      </c>
      <c r="B408" s="1" t="s">
        <v>2358</v>
      </c>
      <c r="C408" s="1" t="s">
        <v>2358</v>
      </c>
      <c r="D408" s="1" t="s">
        <v>3758</v>
      </c>
      <c r="E408" s="1" t="s">
        <v>415</v>
      </c>
      <c r="F408" s="1" t="str">
        <f>VLOOKUP(Table9[[#This Row],[نام کارشناس دفتر فنی]],Table1[],3,0)</f>
        <v>کارشناس بازرسی وبرنامه ریزی تعمیرات مکانیک(4)</v>
      </c>
      <c r="G408" s="1" t="s">
        <v>241</v>
      </c>
      <c r="H408" s="1" t="str">
        <f>VLOOKUP(Table9[[#This Row],[نام شخص کارشناس نظارت]],Table1[],3,0)</f>
        <v>کارشناس مکانیک نظارت (2)</v>
      </c>
      <c r="I408" s="1">
        <f>COUNTIF(Table2[کد سیستم],Table9[[#This Row],[کد سیستم]])</f>
        <v>1</v>
      </c>
    </row>
    <row r="409" spans="1:9" hidden="1" x14ac:dyDescent="0.25">
      <c r="A409" s="1">
        <v>408</v>
      </c>
      <c r="B409" s="1" t="s">
        <v>2360</v>
      </c>
      <c r="C409" s="1" t="s">
        <v>2360</v>
      </c>
      <c r="D409" s="1" t="s">
        <v>3758</v>
      </c>
      <c r="E409" s="1" t="s">
        <v>415</v>
      </c>
      <c r="F409" s="1" t="str">
        <f>VLOOKUP(Table9[[#This Row],[نام کارشناس دفتر فنی]],Table1[],3,0)</f>
        <v>کارشناس بازرسی وبرنامه ریزی تعمیرات مکانیک(4)</v>
      </c>
      <c r="G409" s="1" t="s">
        <v>241</v>
      </c>
      <c r="H409" s="1" t="str">
        <f>VLOOKUP(Table9[[#This Row],[نام شخص کارشناس نظارت]],Table1[],3,0)</f>
        <v>کارشناس مکانیک نظارت (2)</v>
      </c>
      <c r="I409" s="1">
        <f>COUNTIF(Table2[کد سیستم],Table9[[#This Row],[کد سیستم]])</f>
        <v>1</v>
      </c>
    </row>
    <row r="410" spans="1:9" hidden="1" x14ac:dyDescent="0.25">
      <c r="A410" s="1">
        <v>409</v>
      </c>
      <c r="B410" s="1" t="s">
        <v>2362</v>
      </c>
      <c r="C410" s="1" t="s">
        <v>2362</v>
      </c>
      <c r="D410" s="1" t="s">
        <v>3758</v>
      </c>
      <c r="E410" s="1" t="s">
        <v>415</v>
      </c>
      <c r="F410" s="1" t="str">
        <f>VLOOKUP(Table9[[#This Row],[نام کارشناس دفتر فنی]],Table1[],3,0)</f>
        <v>کارشناس بازرسی وبرنامه ریزی تعمیرات مکانیک(4)</v>
      </c>
      <c r="G410" s="1" t="s">
        <v>241</v>
      </c>
      <c r="H410" s="1" t="str">
        <f>VLOOKUP(Table9[[#This Row],[نام شخص کارشناس نظارت]],Table1[],3,0)</f>
        <v>کارشناس مکانیک نظارت (2)</v>
      </c>
      <c r="I410" s="1">
        <f>COUNTIF(Table2[کد سیستم],Table9[[#This Row],[کد سیستم]])</f>
        <v>1</v>
      </c>
    </row>
    <row r="411" spans="1:9" hidden="1" x14ac:dyDescent="0.25">
      <c r="A411" s="1">
        <v>410</v>
      </c>
      <c r="B411" s="1" t="s">
        <v>2364</v>
      </c>
      <c r="C411" s="1" t="s">
        <v>2364</v>
      </c>
      <c r="D411" s="1" t="s">
        <v>3758</v>
      </c>
      <c r="E411" s="1" t="s">
        <v>415</v>
      </c>
      <c r="F411" s="1" t="str">
        <f>VLOOKUP(Table9[[#This Row],[نام کارشناس دفتر فنی]],Table1[],3,0)</f>
        <v>کارشناس بازرسی وبرنامه ریزی تعمیرات مکانیک(4)</v>
      </c>
      <c r="G411" s="1" t="s">
        <v>241</v>
      </c>
      <c r="H411" s="1" t="str">
        <f>VLOOKUP(Table9[[#This Row],[نام شخص کارشناس نظارت]],Table1[],3,0)</f>
        <v>کارشناس مکانیک نظارت (2)</v>
      </c>
      <c r="I411" s="1">
        <f>COUNTIF(Table2[کد سیستم],Table9[[#This Row],[کد سیستم]])</f>
        <v>1</v>
      </c>
    </row>
    <row r="412" spans="1:9" hidden="1" x14ac:dyDescent="0.25">
      <c r="A412" s="1">
        <v>411</v>
      </c>
      <c r="B412" s="1" t="s">
        <v>2366</v>
      </c>
      <c r="C412" s="1" t="s">
        <v>2366</v>
      </c>
      <c r="D412" s="1" t="s">
        <v>3758</v>
      </c>
      <c r="E412" s="1" t="s">
        <v>415</v>
      </c>
      <c r="F412" s="1" t="str">
        <f>VLOOKUP(Table9[[#This Row],[نام کارشناس دفتر فنی]],Table1[],3,0)</f>
        <v>کارشناس بازرسی وبرنامه ریزی تعمیرات مکانیک(4)</v>
      </c>
      <c r="G412" s="1" t="s">
        <v>241</v>
      </c>
      <c r="H412" s="1" t="str">
        <f>VLOOKUP(Table9[[#This Row],[نام شخص کارشناس نظارت]],Table1[],3,0)</f>
        <v>کارشناس مکانیک نظارت (2)</v>
      </c>
      <c r="I412" s="1">
        <f>COUNTIF(Table2[کد سیستم],Table9[[#This Row],[کد سیستم]])</f>
        <v>1</v>
      </c>
    </row>
    <row r="413" spans="1:9" hidden="1" x14ac:dyDescent="0.25">
      <c r="A413" s="1">
        <v>412</v>
      </c>
      <c r="B413" s="1" t="s">
        <v>2368</v>
      </c>
      <c r="C413" s="1" t="s">
        <v>2368</v>
      </c>
      <c r="D413" s="1" t="s">
        <v>3758</v>
      </c>
      <c r="E413" s="1" t="s">
        <v>415</v>
      </c>
      <c r="F413" s="1" t="str">
        <f>VLOOKUP(Table9[[#This Row],[نام کارشناس دفتر فنی]],Table1[],3,0)</f>
        <v>کارشناس بازرسی وبرنامه ریزی تعمیرات مکانیک(4)</v>
      </c>
      <c r="G413" s="1" t="s">
        <v>241</v>
      </c>
      <c r="H413" s="1" t="str">
        <f>VLOOKUP(Table9[[#This Row],[نام شخص کارشناس نظارت]],Table1[],3,0)</f>
        <v>کارشناس مکانیک نظارت (2)</v>
      </c>
      <c r="I413" s="1">
        <f>COUNTIF(Table2[کد سیستم],Table9[[#This Row],[کد سیستم]])</f>
        <v>1</v>
      </c>
    </row>
    <row r="414" spans="1:9" hidden="1" x14ac:dyDescent="0.25">
      <c r="A414" s="1">
        <v>413</v>
      </c>
      <c r="B414" s="1" t="s">
        <v>2370</v>
      </c>
      <c r="C414" s="1" t="s">
        <v>2370</v>
      </c>
      <c r="D414" s="1" t="s">
        <v>3758</v>
      </c>
      <c r="E414" s="1" t="s">
        <v>415</v>
      </c>
      <c r="F414" s="1" t="str">
        <f>VLOOKUP(Table9[[#This Row],[نام کارشناس دفتر فنی]],Table1[],3,0)</f>
        <v>کارشناس بازرسی وبرنامه ریزی تعمیرات مکانیک(4)</v>
      </c>
      <c r="G414" s="1" t="s">
        <v>241</v>
      </c>
      <c r="H414" s="1" t="str">
        <f>VLOOKUP(Table9[[#This Row],[نام شخص کارشناس نظارت]],Table1[],3,0)</f>
        <v>کارشناس مکانیک نظارت (2)</v>
      </c>
      <c r="I414" s="1">
        <f>COUNTIF(Table2[کد سیستم],Table9[[#This Row],[کد سیستم]])</f>
        <v>1</v>
      </c>
    </row>
    <row r="415" spans="1:9" hidden="1" x14ac:dyDescent="0.25">
      <c r="A415" s="1">
        <v>414</v>
      </c>
      <c r="B415" s="1" t="s">
        <v>2372</v>
      </c>
      <c r="C415" s="1" t="s">
        <v>2372</v>
      </c>
      <c r="D415" s="1" t="s">
        <v>3758</v>
      </c>
      <c r="E415" s="1" t="s">
        <v>415</v>
      </c>
      <c r="F415" s="1" t="str">
        <f>VLOOKUP(Table9[[#This Row],[نام کارشناس دفتر فنی]],Table1[],3,0)</f>
        <v>کارشناس بازرسی وبرنامه ریزی تعمیرات مکانیک(4)</v>
      </c>
      <c r="G415" s="1" t="s">
        <v>241</v>
      </c>
      <c r="H415" s="1" t="str">
        <f>VLOOKUP(Table9[[#This Row],[نام شخص کارشناس نظارت]],Table1[],3,0)</f>
        <v>کارشناس مکانیک نظارت (2)</v>
      </c>
      <c r="I415" s="1">
        <f>COUNTIF(Table2[کد سیستم],Table9[[#This Row],[کد سیستم]])</f>
        <v>1</v>
      </c>
    </row>
    <row r="416" spans="1:9" hidden="1" x14ac:dyDescent="0.25">
      <c r="A416" s="1">
        <v>415</v>
      </c>
      <c r="B416" s="1" t="s">
        <v>2374</v>
      </c>
      <c r="C416" s="1" t="s">
        <v>2374</v>
      </c>
      <c r="D416" s="1" t="s">
        <v>3758</v>
      </c>
      <c r="E416" s="1" t="s">
        <v>415</v>
      </c>
      <c r="F416" s="1" t="str">
        <f>VLOOKUP(Table9[[#This Row],[نام کارشناس دفتر فنی]],Table1[],3,0)</f>
        <v>کارشناس بازرسی وبرنامه ریزی تعمیرات مکانیک(4)</v>
      </c>
      <c r="G416" s="1" t="s">
        <v>241</v>
      </c>
      <c r="H416" s="1" t="str">
        <f>VLOOKUP(Table9[[#This Row],[نام شخص کارشناس نظارت]],Table1[],3,0)</f>
        <v>کارشناس مکانیک نظارت (2)</v>
      </c>
      <c r="I416" s="1">
        <f>COUNTIF(Table2[کد سیستم],Table9[[#This Row],[کد سیستم]])</f>
        <v>1</v>
      </c>
    </row>
    <row r="417" spans="1:9" hidden="1" x14ac:dyDescent="0.25">
      <c r="A417" s="1">
        <v>416</v>
      </c>
      <c r="B417" s="1" t="s">
        <v>2376</v>
      </c>
      <c r="C417" s="1" t="s">
        <v>2376</v>
      </c>
      <c r="D417" s="1" t="s">
        <v>3758</v>
      </c>
      <c r="E417" s="1" t="s">
        <v>415</v>
      </c>
      <c r="F417" s="1" t="str">
        <f>VLOOKUP(Table9[[#This Row],[نام کارشناس دفتر فنی]],Table1[],3,0)</f>
        <v>کارشناس بازرسی وبرنامه ریزی تعمیرات مکانیک(4)</v>
      </c>
      <c r="G417" s="1" t="s">
        <v>241</v>
      </c>
      <c r="H417" s="1" t="str">
        <f>VLOOKUP(Table9[[#This Row],[نام شخص کارشناس نظارت]],Table1[],3,0)</f>
        <v>کارشناس مکانیک نظارت (2)</v>
      </c>
      <c r="I417" s="1">
        <f>COUNTIF(Table2[کد سیستم],Table9[[#This Row],[کد سیستم]])</f>
        <v>1</v>
      </c>
    </row>
    <row r="418" spans="1:9" hidden="1" x14ac:dyDescent="0.25">
      <c r="A418" s="1">
        <v>417</v>
      </c>
      <c r="B418" s="1" t="s">
        <v>2378</v>
      </c>
      <c r="C418" s="1" t="s">
        <v>2378</v>
      </c>
      <c r="D418" s="1" t="s">
        <v>3758</v>
      </c>
      <c r="E418" s="1" t="s">
        <v>415</v>
      </c>
      <c r="F418" s="1" t="str">
        <f>VLOOKUP(Table9[[#This Row],[نام کارشناس دفتر فنی]],Table1[],3,0)</f>
        <v>کارشناس بازرسی وبرنامه ریزی تعمیرات مکانیک(4)</v>
      </c>
      <c r="G418" s="1" t="s">
        <v>241</v>
      </c>
      <c r="H418" s="1" t="str">
        <f>VLOOKUP(Table9[[#This Row],[نام شخص کارشناس نظارت]],Table1[],3,0)</f>
        <v>کارشناس مکانیک نظارت (2)</v>
      </c>
      <c r="I418" s="1">
        <f>COUNTIF(Table2[کد سیستم],Table9[[#This Row],[کد سیستم]])</f>
        <v>1</v>
      </c>
    </row>
    <row r="419" spans="1:9" hidden="1" x14ac:dyDescent="0.25">
      <c r="A419" s="1">
        <v>418</v>
      </c>
      <c r="B419" s="1" t="s">
        <v>2380</v>
      </c>
      <c r="C419" s="1" t="s">
        <v>2380</v>
      </c>
      <c r="D419" s="1" t="s">
        <v>3758</v>
      </c>
      <c r="E419" s="1" t="s">
        <v>415</v>
      </c>
      <c r="F419" s="1" t="str">
        <f>VLOOKUP(Table9[[#This Row],[نام کارشناس دفتر فنی]],Table1[],3,0)</f>
        <v>کارشناس بازرسی وبرنامه ریزی تعمیرات مکانیک(4)</v>
      </c>
      <c r="G419" s="1" t="s">
        <v>241</v>
      </c>
      <c r="H419" s="1" t="str">
        <f>VLOOKUP(Table9[[#This Row],[نام شخص کارشناس نظارت]],Table1[],3,0)</f>
        <v>کارشناس مکانیک نظارت (2)</v>
      </c>
      <c r="I419" s="1">
        <f>COUNTIF(Table2[کد سیستم],Table9[[#This Row],[کد سیستم]])</f>
        <v>1</v>
      </c>
    </row>
    <row r="420" spans="1:9" hidden="1" x14ac:dyDescent="0.25">
      <c r="A420" s="1">
        <v>419</v>
      </c>
      <c r="B420" s="1" t="s">
        <v>2382</v>
      </c>
      <c r="C420" s="1" t="s">
        <v>2382</v>
      </c>
      <c r="D420" s="1" t="s">
        <v>3758</v>
      </c>
      <c r="E420" s="1" t="s">
        <v>415</v>
      </c>
      <c r="F420" s="1" t="str">
        <f>VLOOKUP(Table9[[#This Row],[نام کارشناس دفتر فنی]],Table1[],3,0)</f>
        <v>کارشناس بازرسی وبرنامه ریزی تعمیرات مکانیک(4)</v>
      </c>
      <c r="G420" s="1" t="s">
        <v>241</v>
      </c>
      <c r="H420" s="1" t="str">
        <f>VLOOKUP(Table9[[#This Row],[نام شخص کارشناس نظارت]],Table1[],3,0)</f>
        <v>کارشناس مکانیک نظارت (2)</v>
      </c>
      <c r="I420" s="1">
        <f>COUNTIF(Table2[کد سیستم],Table9[[#This Row],[کد سیستم]])</f>
        <v>1</v>
      </c>
    </row>
    <row r="421" spans="1:9" hidden="1" x14ac:dyDescent="0.25">
      <c r="A421" s="1">
        <v>420</v>
      </c>
      <c r="B421" s="1" t="s">
        <v>2384</v>
      </c>
      <c r="C421" s="1" t="s">
        <v>2384</v>
      </c>
      <c r="D421" s="1" t="s">
        <v>3758</v>
      </c>
      <c r="E421" s="1" t="s">
        <v>415</v>
      </c>
      <c r="F421" s="1" t="str">
        <f>VLOOKUP(Table9[[#This Row],[نام کارشناس دفتر فنی]],Table1[],3,0)</f>
        <v>کارشناس بازرسی وبرنامه ریزی تعمیرات مکانیک(4)</v>
      </c>
      <c r="G421" s="1" t="s">
        <v>241</v>
      </c>
      <c r="H421" s="1" t="str">
        <f>VLOOKUP(Table9[[#This Row],[نام شخص کارشناس نظارت]],Table1[],3,0)</f>
        <v>کارشناس مکانیک نظارت (2)</v>
      </c>
      <c r="I421" s="1">
        <f>COUNTIF(Table2[کد سیستم],Table9[[#This Row],[کد سیستم]])</f>
        <v>1</v>
      </c>
    </row>
    <row r="422" spans="1:9" hidden="1" x14ac:dyDescent="0.25">
      <c r="A422" s="1">
        <v>421</v>
      </c>
      <c r="B422" s="1" t="s">
        <v>2386</v>
      </c>
      <c r="C422" s="1" t="s">
        <v>2386</v>
      </c>
      <c r="D422" s="1" t="s">
        <v>3758</v>
      </c>
      <c r="E422" s="1" t="s">
        <v>415</v>
      </c>
      <c r="F422" s="1" t="str">
        <f>VLOOKUP(Table9[[#This Row],[نام کارشناس دفتر فنی]],Table1[],3,0)</f>
        <v>کارشناس بازرسی وبرنامه ریزی تعمیرات مکانیک(4)</v>
      </c>
      <c r="G422" s="1" t="s">
        <v>241</v>
      </c>
      <c r="H422" s="1" t="str">
        <f>VLOOKUP(Table9[[#This Row],[نام شخص کارشناس نظارت]],Table1[],3,0)</f>
        <v>کارشناس مکانیک نظارت (2)</v>
      </c>
      <c r="I422" s="1">
        <f>COUNTIF(Table2[کد سیستم],Table9[[#This Row],[کد سیستم]])</f>
        <v>1</v>
      </c>
    </row>
    <row r="423" spans="1:9" hidden="1" x14ac:dyDescent="0.25">
      <c r="A423" s="1">
        <v>422</v>
      </c>
      <c r="B423" s="1" t="s">
        <v>2388</v>
      </c>
      <c r="C423" s="1" t="s">
        <v>2388</v>
      </c>
      <c r="D423" s="1" t="s">
        <v>3758</v>
      </c>
      <c r="E423" s="1" t="s">
        <v>415</v>
      </c>
      <c r="F423" s="1" t="str">
        <f>VLOOKUP(Table9[[#This Row],[نام کارشناس دفتر فنی]],Table1[],3,0)</f>
        <v>کارشناس بازرسی وبرنامه ریزی تعمیرات مکانیک(4)</v>
      </c>
      <c r="G423" s="1" t="s">
        <v>241</v>
      </c>
      <c r="H423" s="1" t="str">
        <f>VLOOKUP(Table9[[#This Row],[نام شخص کارشناس نظارت]],Table1[],3,0)</f>
        <v>کارشناس مکانیک نظارت (2)</v>
      </c>
      <c r="I423" s="1">
        <f>COUNTIF(Table2[کد سیستم],Table9[[#This Row],[کد سیستم]])</f>
        <v>1</v>
      </c>
    </row>
    <row r="424" spans="1:9" hidden="1" x14ac:dyDescent="0.25">
      <c r="A424" s="1">
        <v>423</v>
      </c>
      <c r="B424" s="1" t="s">
        <v>2390</v>
      </c>
      <c r="C424" s="1" t="s">
        <v>2390</v>
      </c>
      <c r="D424" s="1" t="s">
        <v>3758</v>
      </c>
      <c r="E424" s="1" t="s">
        <v>415</v>
      </c>
      <c r="F424" s="1" t="str">
        <f>VLOOKUP(Table9[[#This Row],[نام کارشناس دفتر فنی]],Table1[],3,0)</f>
        <v>کارشناس بازرسی وبرنامه ریزی تعمیرات مکانیک(4)</v>
      </c>
      <c r="G424" s="1" t="s">
        <v>241</v>
      </c>
      <c r="H424" s="1" t="str">
        <f>VLOOKUP(Table9[[#This Row],[نام شخص کارشناس نظارت]],Table1[],3,0)</f>
        <v>کارشناس مکانیک نظارت (2)</v>
      </c>
      <c r="I424" s="1">
        <f>COUNTIF(Table2[کد سیستم],Table9[[#This Row],[کد سیستم]])</f>
        <v>1</v>
      </c>
    </row>
    <row r="425" spans="1:9" hidden="1" x14ac:dyDescent="0.25">
      <c r="A425" s="1">
        <v>424</v>
      </c>
      <c r="B425" s="1" t="s">
        <v>2392</v>
      </c>
      <c r="C425" s="1" t="s">
        <v>2392</v>
      </c>
      <c r="D425" s="1" t="s">
        <v>3758</v>
      </c>
      <c r="E425" s="1" t="s">
        <v>415</v>
      </c>
      <c r="F425" s="1" t="str">
        <f>VLOOKUP(Table9[[#This Row],[نام کارشناس دفتر فنی]],Table1[],3,0)</f>
        <v>کارشناس بازرسی وبرنامه ریزی تعمیرات مکانیک(4)</v>
      </c>
      <c r="G425" s="1" t="s">
        <v>241</v>
      </c>
      <c r="H425" s="1" t="str">
        <f>VLOOKUP(Table9[[#This Row],[نام شخص کارشناس نظارت]],Table1[],3,0)</f>
        <v>کارشناس مکانیک نظارت (2)</v>
      </c>
      <c r="I425" s="1">
        <f>COUNTIF(Table2[کد سیستم],Table9[[#This Row],[کد سیستم]])</f>
        <v>1</v>
      </c>
    </row>
    <row r="426" spans="1:9" hidden="1" x14ac:dyDescent="0.25">
      <c r="A426" s="1">
        <v>425</v>
      </c>
      <c r="B426" s="1" t="s">
        <v>2394</v>
      </c>
      <c r="C426" s="1" t="s">
        <v>2394</v>
      </c>
      <c r="D426" s="1" t="s">
        <v>3758</v>
      </c>
      <c r="E426" s="1" t="s">
        <v>415</v>
      </c>
      <c r="F426" s="1" t="str">
        <f>VLOOKUP(Table9[[#This Row],[نام کارشناس دفتر فنی]],Table1[],3,0)</f>
        <v>کارشناس بازرسی وبرنامه ریزی تعمیرات مکانیک(4)</v>
      </c>
      <c r="G426" s="1" t="s">
        <v>241</v>
      </c>
      <c r="H426" s="1" t="str">
        <f>VLOOKUP(Table9[[#This Row],[نام شخص کارشناس نظارت]],Table1[],3,0)</f>
        <v>کارشناس مکانیک نظارت (2)</v>
      </c>
      <c r="I426" s="1">
        <f>COUNTIF(Table2[کد سیستم],Table9[[#This Row],[کد سیستم]])</f>
        <v>1</v>
      </c>
    </row>
    <row r="427" spans="1:9" hidden="1" x14ac:dyDescent="0.25">
      <c r="A427" s="1">
        <v>426</v>
      </c>
      <c r="B427" s="1" t="s">
        <v>2396</v>
      </c>
      <c r="C427" s="1" t="s">
        <v>2396</v>
      </c>
      <c r="D427" s="1" t="s">
        <v>3758</v>
      </c>
      <c r="E427" s="1" t="s">
        <v>415</v>
      </c>
      <c r="F427" s="1" t="str">
        <f>VLOOKUP(Table9[[#This Row],[نام کارشناس دفتر فنی]],Table1[],3,0)</f>
        <v>کارشناس بازرسی وبرنامه ریزی تعمیرات مکانیک(4)</v>
      </c>
      <c r="G427" s="1" t="s">
        <v>241</v>
      </c>
      <c r="H427" s="1" t="str">
        <f>VLOOKUP(Table9[[#This Row],[نام شخص کارشناس نظارت]],Table1[],3,0)</f>
        <v>کارشناس مکانیک نظارت (2)</v>
      </c>
      <c r="I427" s="1">
        <f>COUNTIF(Table2[کد سیستم],Table9[[#This Row],[کد سیستم]])</f>
        <v>1</v>
      </c>
    </row>
    <row r="428" spans="1:9" hidden="1" x14ac:dyDescent="0.25">
      <c r="A428" s="1">
        <v>427</v>
      </c>
      <c r="B428" s="1" t="s">
        <v>2398</v>
      </c>
      <c r="C428" s="1" t="s">
        <v>2398</v>
      </c>
      <c r="D428" s="1" t="s">
        <v>3758</v>
      </c>
      <c r="E428" s="1" t="s">
        <v>415</v>
      </c>
      <c r="F428" s="1" t="str">
        <f>VLOOKUP(Table9[[#This Row],[نام کارشناس دفتر فنی]],Table1[],3,0)</f>
        <v>کارشناس بازرسی وبرنامه ریزی تعمیرات مکانیک(4)</v>
      </c>
      <c r="G428" s="1" t="s">
        <v>241</v>
      </c>
      <c r="H428" s="1" t="str">
        <f>VLOOKUP(Table9[[#This Row],[نام شخص کارشناس نظارت]],Table1[],3,0)</f>
        <v>کارشناس مکانیک نظارت (2)</v>
      </c>
      <c r="I428" s="1">
        <f>COUNTIF(Table2[کد سیستم],Table9[[#This Row],[کد سیستم]])</f>
        <v>1</v>
      </c>
    </row>
    <row r="429" spans="1:9" hidden="1" x14ac:dyDescent="0.25">
      <c r="A429" s="1">
        <v>428</v>
      </c>
      <c r="B429" s="1" t="s">
        <v>2400</v>
      </c>
      <c r="C429" s="1" t="s">
        <v>2400</v>
      </c>
      <c r="D429" s="1" t="s">
        <v>3758</v>
      </c>
      <c r="E429" s="1" t="s">
        <v>415</v>
      </c>
      <c r="F429" s="1" t="str">
        <f>VLOOKUP(Table9[[#This Row],[نام کارشناس دفتر فنی]],Table1[],3,0)</f>
        <v>کارشناس بازرسی وبرنامه ریزی تعمیرات مکانیک(4)</v>
      </c>
      <c r="G429" s="1" t="s">
        <v>241</v>
      </c>
      <c r="H429" s="1" t="str">
        <f>VLOOKUP(Table9[[#This Row],[نام شخص کارشناس نظارت]],Table1[],3,0)</f>
        <v>کارشناس مکانیک نظارت (2)</v>
      </c>
      <c r="I429" s="1">
        <f>COUNTIF(Table2[کد سیستم],Table9[[#This Row],[کد سیستم]])</f>
        <v>1</v>
      </c>
    </row>
    <row r="430" spans="1:9" hidden="1" x14ac:dyDescent="0.25">
      <c r="A430" s="1">
        <v>429</v>
      </c>
      <c r="B430" s="1" t="s">
        <v>2402</v>
      </c>
      <c r="C430" s="1" t="s">
        <v>2402</v>
      </c>
      <c r="D430" s="1" t="s">
        <v>3758</v>
      </c>
      <c r="E430" s="1" t="s">
        <v>415</v>
      </c>
      <c r="F430" s="1" t="str">
        <f>VLOOKUP(Table9[[#This Row],[نام کارشناس دفتر فنی]],Table1[],3,0)</f>
        <v>کارشناس بازرسی وبرنامه ریزی تعمیرات مکانیک(4)</v>
      </c>
      <c r="G430" s="1" t="s">
        <v>241</v>
      </c>
      <c r="H430" s="1" t="str">
        <f>VLOOKUP(Table9[[#This Row],[نام شخص کارشناس نظارت]],Table1[],3,0)</f>
        <v>کارشناس مکانیک نظارت (2)</v>
      </c>
      <c r="I430" s="1">
        <f>COUNTIF(Table2[کد سیستم],Table9[[#This Row],[کد سیستم]])</f>
        <v>1</v>
      </c>
    </row>
    <row r="431" spans="1:9" hidden="1" x14ac:dyDescent="0.25">
      <c r="A431" s="1">
        <v>430</v>
      </c>
      <c r="B431" s="1" t="s">
        <v>2404</v>
      </c>
      <c r="C431" s="1" t="s">
        <v>2404</v>
      </c>
      <c r="D431" s="1" t="s">
        <v>3758</v>
      </c>
      <c r="E431" s="1" t="s">
        <v>415</v>
      </c>
      <c r="F431" s="1" t="str">
        <f>VLOOKUP(Table9[[#This Row],[نام کارشناس دفتر فنی]],Table1[],3,0)</f>
        <v>کارشناس بازرسی وبرنامه ریزی تعمیرات مکانیک(4)</v>
      </c>
      <c r="G431" s="1" t="s">
        <v>241</v>
      </c>
      <c r="H431" s="1" t="str">
        <f>VLOOKUP(Table9[[#This Row],[نام شخص کارشناس نظارت]],Table1[],3,0)</f>
        <v>کارشناس مکانیک نظارت (2)</v>
      </c>
      <c r="I431" s="1">
        <f>COUNTIF(Table2[کد سیستم],Table9[[#This Row],[کد سیستم]])</f>
        <v>1</v>
      </c>
    </row>
    <row r="432" spans="1:9" hidden="1" x14ac:dyDescent="0.25">
      <c r="A432" s="1">
        <v>431</v>
      </c>
      <c r="B432" s="1" t="s">
        <v>2406</v>
      </c>
      <c r="C432" s="1" t="s">
        <v>2406</v>
      </c>
      <c r="D432" s="1" t="s">
        <v>3758</v>
      </c>
      <c r="E432" s="1" t="s">
        <v>415</v>
      </c>
      <c r="F432" s="1" t="str">
        <f>VLOOKUP(Table9[[#This Row],[نام کارشناس دفتر فنی]],Table1[],3,0)</f>
        <v>کارشناس بازرسی وبرنامه ریزی تعمیرات مکانیک(4)</v>
      </c>
      <c r="G432" s="1" t="s">
        <v>241</v>
      </c>
      <c r="H432" s="1" t="str">
        <f>VLOOKUP(Table9[[#This Row],[نام شخص کارشناس نظارت]],Table1[],3,0)</f>
        <v>کارشناس مکانیک نظارت (2)</v>
      </c>
      <c r="I432" s="1">
        <f>COUNTIF(Table2[کد سیستم],Table9[[#This Row],[کد سیستم]])</f>
        <v>1</v>
      </c>
    </row>
    <row r="433" spans="1:9" hidden="1" x14ac:dyDescent="0.25">
      <c r="A433" s="1">
        <v>432</v>
      </c>
      <c r="B433" s="1" t="s">
        <v>2408</v>
      </c>
      <c r="C433" s="1" t="s">
        <v>2408</v>
      </c>
      <c r="D433" s="1" t="s">
        <v>3758</v>
      </c>
      <c r="E433" s="1" t="s">
        <v>415</v>
      </c>
      <c r="F433" s="1" t="str">
        <f>VLOOKUP(Table9[[#This Row],[نام کارشناس دفتر فنی]],Table1[],3,0)</f>
        <v>کارشناس بازرسی وبرنامه ریزی تعمیرات مکانیک(4)</v>
      </c>
      <c r="G433" s="1" t="s">
        <v>241</v>
      </c>
      <c r="H433" s="1" t="str">
        <f>VLOOKUP(Table9[[#This Row],[نام شخص کارشناس نظارت]],Table1[],3,0)</f>
        <v>کارشناس مکانیک نظارت (2)</v>
      </c>
      <c r="I433" s="1">
        <f>COUNTIF(Table2[کد سیستم],Table9[[#This Row],[کد سیستم]])</f>
        <v>1</v>
      </c>
    </row>
    <row r="434" spans="1:9" hidden="1" x14ac:dyDescent="0.25">
      <c r="A434" s="1">
        <v>433</v>
      </c>
      <c r="B434" s="1" t="s">
        <v>2410</v>
      </c>
      <c r="C434" s="1" t="s">
        <v>2410</v>
      </c>
      <c r="D434" s="1" t="s">
        <v>3758</v>
      </c>
      <c r="E434" s="1" t="s">
        <v>415</v>
      </c>
      <c r="F434" s="1" t="str">
        <f>VLOOKUP(Table9[[#This Row],[نام کارشناس دفتر فنی]],Table1[],3,0)</f>
        <v>کارشناس بازرسی وبرنامه ریزی تعمیرات مکانیک(4)</v>
      </c>
      <c r="G434" s="1" t="s">
        <v>241</v>
      </c>
      <c r="H434" s="1" t="str">
        <f>VLOOKUP(Table9[[#This Row],[نام شخص کارشناس نظارت]],Table1[],3,0)</f>
        <v>کارشناس مکانیک نظارت (2)</v>
      </c>
      <c r="I434" s="1">
        <f>COUNTIF(Table2[کد سیستم],Table9[[#This Row],[کد سیستم]])</f>
        <v>1</v>
      </c>
    </row>
    <row r="435" spans="1:9" hidden="1" x14ac:dyDescent="0.25">
      <c r="A435" s="1">
        <v>434</v>
      </c>
      <c r="B435" s="1" t="s">
        <v>2412</v>
      </c>
      <c r="C435" s="1" t="s">
        <v>2412</v>
      </c>
      <c r="D435" s="1" t="s">
        <v>3758</v>
      </c>
      <c r="E435" s="1" t="s">
        <v>415</v>
      </c>
      <c r="F435" s="1" t="str">
        <f>VLOOKUP(Table9[[#This Row],[نام کارشناس دفتر فنی]],Table1[],3,0)</f>
        <v>کارشناس بازرسی وبرنامه ریزی تعمیرات مکانیک(4)</v>
      </c>
      <c r="G435" s="1" t="s">
        <v>241</v>
      </c>
      <c r="H435" s="1" t="str">
        <f>VLOOKUP(Table9[[#This Row],[نام شخص کارشناس نظارت]],Table1[],3,0)</f>
        <v>کارشناس مکانیک نظارت (2)</v>
      </c>
      <c r="I435" s="1">
        <f>COUNTIF(Table2[کد سیستم],Table9[[#This Row],[کد سیستم]])</f>
        <v>1</v>
      </c>
    </row>
    <row r="436" spans="1:9" hidden="1" x14ac:dyDescent="0.25">
      <c r="A436" s="1">
        <v>435</v>
      </c>
      <c r="B436" s="1" t="s">
        <v>2414</v>
      </c>
      <c r="C436" s="1" t="s">
        <v>2414</v>
      </c>
      <c r="D436" s="1" t="s">
        <v>3758</v>
      </c>
      <c r="E436" s="1" t="s">
        <v>415</v>
      </c>
      <c r="F436" s="1" t="str">
        <f>VLOOKUP(Table9[[#This Row],[نام کارشناس دفتر فنی]],Table1[],3,0)</f>
        <v>کارشناس بازرسی وبرنامه ریزی تعمیرات مکانیک(4)</v>
      </c>
      <c r="G436" s="1" t="s">
        <v>241</v>
      </c>
      <c r="H436" s="1" t="str">
        <f>VLOOKUP(Table9[[#This Row],[نام شخص کارشناس نظارت]],Table1[],3,0)</f>
        <v>کارشناس مکانیک نظارت (2)</v>
      </c>
      <c r="I436" s="1">
        <f>COUNTIF(Table2[کد سیستم],Table9[[#This Row],[کد سیستم]])</f>
        <v>1</v>
      </c>
    </row>
    <row r="437" spans="1:9" hidden="1" x14ac:dyDescent="0.25">
      <c r="A437" s="1">
        <v>436</v>
      </c>
      <c r="B437" s="1" t="s">
        <v>2416</v>
      </c>
      <c r="C437" s="1" t="s">
        <v>2416</v>
      </c>
      <c r="D437" s="1" t="s">
        <v>3758</v>
      </c>
      <c r="E437" s="1" t="s">
        <v>415</v>
      </c>
      <c r="F437" s="1" t="str">
        <f>VLOOKUP(Table9[[#This Row],[نام کارشناس دفتر فنی]],Table1[],3,0)</f>
        <v>کارشناس بازرسی وبرنامه ریزی تعمیرات مکانیک(4)</v>
      </c>
      <c r="G437" s="1" t="s">
        <v>241</v>
      </c>
      <c r="H437" s="1" t="str">
        <f>VLOOKUP(Table9[[#This Row],[نام شخص کارشناس نظارت]],Table1[],3,0)</f>
        <v>کارشناس مکانیک نظارت (2)</v>
      </c>
      <c r="I437" s="1">
        <f>COUNTIF(Table2[کد سیستم],Table9[[#This Row],[کد سیستم]])</f>
        <v>1</v>
      </c>
    </row>
    <row r="438" spans="1:9" hidden="1" x14ac:dyDescent="0.25">
      <c r="A438" s="1">
        <v>437</v>
      </c>
      <c r="B438" s="1" t="s">
        <v>2418</v>
      </c>
      <c r="C438" s="1" t="s">
        <v>2418</v>
      </c>
      <c r="D438" s="1" t="s">
        <v>3758</v>
      </c>
      <c r="E438" s="1" t="s">
        <v>415</v>
      </c>
      <c r="F438" s="1" t="str">
        <f>VLOOKUP(Table9[[#This Row],[نام کارشناس دفتر فنی]],Table1[],3,0)</f>
        <v>کارشناس بازرسی وبرنامه ریزی تعمیرات مکانیک(4)</v>
      </c>
      <c r="G438" s="1" t="s">
        <v>241</v>
      </c>
      <c r="H438" s="1" t="str">
        <f>VLOOKUP(Table9[[#This Row],[نام شخص کارشناس نظارت]],Table1[],3,0)</f>
        <v>کارشناس مکانیک نظارت (2)</v>
      </c>
      <c r="I438" s="1">
        <f>COUNTIF(Table2[کد سیستم],Table9[[#This Row],[کد سیستم]])</f>
        <v>1</v>
      </c>
    </row>
    <row r="439" spans="1:9" hidden="1" x14ac:dyDescent="0.25">
      <c r="A439" s="1">
        <v>438</v>
      </c>
      <c r="B439" s="1" t="s">
        <v>2420</v>
      </c>
      <c r="C439" s="1" t="s">
        <v>2420</v>
      </c>
      <c r="D439" s="1" t="s">
        <v>3758</v>
      </c>
      <c r="E439" s="1" t="s">
        <v>415</v>
      </c>
      <c r="F439" s="1" t="str">
        <f>VLOOKUP(Table9[[#This Row],[نام کارشناس دفتر فنی]],Table1[],3,0)</f>
        <v>کارشناس بازرسی وبرنامه ریزی تعمیرات مکانیک(4)</v>
      </c>
      <c r="G439" s="1" t="s">
        <v>241</v>
      </c>
      <c r="H439" s="1" t="str">
        <f>VLOOKUP(Table9[[#This Row],[نام شخص کارشناس نظارت]],Table1[],3,0)</f>
        <v>کارشناس مکانیک نظارت (2)</v>
      </c>
      <c r="I439" s="1">
        <f>COUNTIF(Table2[کد سیستم],Table9[[#This Row],[کد سیستم]])</f>
        <v>1</v>
      </c>
    </row>
    <row r="440" spans="1:9" hidden="1" x14ac:dyDescent="0.25">
      <c r="A440" s="1">
        <v>439</v>
      </c>
      <c r="B440" s="1" t="s">
        <v>2422</v>
      </c>
      <c r="C440" s="1" t="s">
        <v>2422</v>
      </c>
      <c r="D440" s="1" t="s">
        <v>3758</v>
      </c>
      <c r="E440" s="1" t="s">
        <v>415</v>
      </c>
      <c r="F440" s="1" t="str">
        <f>VLOOKUP(Table9[[#This Row],[نام کارشناس دفتر فنی]],Table1[],3,0)</f>
        <v>کارشناس بازرسی وبرنامه ریزی تعمیرات مکانیک(4)</v>
      </c>
      <c r="G440" s="1" t="s">
        <v>241</v>
      </c>
      <c r="H440" s="1" t="str">
        <f>VLOOKUP(Table9[[#This Row],[نام شخص کارشناس نظارت]],Table1[],3,0)</f>
        <v>کارشناس مکانیک نظارت (2)</v>
      </c>
      <c r="I440" s="1">
        <f>COUNTIF(Table2[کد سیستم],Table9[[#This Row],[کد سیستم]])</f>
        <v>1</v>
      </c>
    </row>
    <row r="441" spans="1:9" hidden="1" x14ac:dyDescent="0.25">
      <c r="A441" s="1">
        <v>440</v>
      </c>
      <c r="B441" s="1" t="s">
        <v>2424</v>
      </c>
      <c r="C441" s="1" t="s">
        <v>2424</v>
      </c>
      <c r="D441" s="1" t="s">
        <v>3758</v>
      </c>
      <c r="E441" s="1" t="s">
        <v>415</v>
      </c>
      <c r="F441" s="1" t="str">
        <f>VLOOKUP(Table9[[#This Row],[نام کارشناس دفتر فنی]],Table1[],3,0)</f>
        <v>کارشناس بازرسی وبرنامه ریزی تعمیرات مکانیک(4)</v>
      </c>
      <c r="G441" s="1" t="s">
        <v>241</v>
      </c>
      <c r="H441" s="1" t="str">
        <f>VLOOKUP(Table9[[#This Row],[نام شخص کارشناس نظارت]],Table1[],3,0)</f>
        <v>کارشناس مکانیک نظارت (2)</v>
      </c>
      <c r="I441" s="1">
        <f>COUNTIF(Table2[کد سیستم],Table9[[#This Row],[کد سیستم]])</f>
        <v>1</v>
      </c>
    </row>
    <row r="442" spans="1:9" hidden="1" x14ac:dyDescent="0.25">
      <c r="A442" s="1">
        <v>441</v>
      </c>
      <c r="B442" s="1" t="s">
        <v>2426</v>
      </c>
      <c r="C442" s="1" t="s">
        <v>2426</v>
      </c>
      <c r="D442" s="1" t="s">
        <v>3758</v>
      </c>
      <c r="E442" s="1" t="s">
        <v>415</v>
      </c>
      <c r="F442" s="1" t="str">
        <f>VLOOKUP(Table9[[#This Row],[نام کارشناس دفتر فنی]],Table1[],3,0)</f>
        <v>کارشناس بازرسی وبرنامه ریزی تعمیرات مکانیک(4)</v>
      </c>
      <c r="G442" s="1" t="s">
        <v>241</v>
      </c>
      <c r="H442" s="1" t="str">
        <f>VLOOKUP(Table9[[#This Row],[نام شخص کارشناس نظارت]],Table1[],3,0)</f>
        <v>کارشناس مکانیک نظارت (2)</v>
      </c>
      <c r="I442" s="1">
        <f>COUNTIF(Table2[کد سیستم],Table9[[#This Row],[کد سیستم]])</f>
        <v>1</v>
      </c>
    </row>
    <row r="443" spans="1:9" hidden="1" x14ac:dyDescent="0.25">
      <c r="A443" s="1">
        <v>442</v>
      </c>
      <c r="B443" s="1" t="s">
        <v>2428</v>
      </c>
      <c r="C443" s="1" t="s">
        <v>2428</v>
      </c>
      <c r="D443" s="1" t="s">
        <v>3758</v>
      </c>
      <c r="E443" s="1" t="s">
        <v>415</v>
      </c>
      <c r="F443" s="1" t="str">
        <f>VLOOKUP(Table9[[#This Row],[نام کارشناس دفتر فنی]],Table1[],3,0)</f>
        <v>کارشناس بازرسی وبرنامه ریزی تعمیرات مکانیک(4)</v>
      </c>
      <c r="G443" s="1" t="s">
        <v>241</v>
      </c>
      <c r="H443" s="1" t="str">
        <f>VLOOKUP(Table9[[#This Row],[نام شخص کارشناس نظارت]],Table1[],3,0)</f>
        <v>کارشناس مکانیک نظارت (2)</v>
      </c>
      <c r="I443" s="1">
        <f>COUNTIF(Table2[کد سیستم],Table9[[#This Row],[کد سیستم]])</f>
        <v>1</v>
      </c>
    </row>
    <row r="444" spans="1:9" hidden="1" x14ac:dyDescent="0.25">
      <c r="A444" s="1">
        <v>443</v>
      </c>
      <c r="B444" s="1" t="s">
        <v>2430</v>
      </c>
      <c r="C444" s="1" t="s">
        <v>2430</v>
      </c>
      <c r="D444" s="1" t="s">
        <v>3758</v>
      </c>
      <c r="E444" s="1" t="s">
        <v>415</v>
      </c>
      <c r="F444" s="1" t="str">
        <f>VLOOKUP(Table9[[#This Row],[نام کارشناس دفتر فنی]],Table1[],3,0)</f>
        <v>کارشناس بازرسی وبرنامه ریزی تعمیرات مکانیک(4)</v>
      </c>
      <c r="G444" s="1" t="s">
        <v>241</v>
      </c>
      <c r="H444" s="1" t="str">
        <f>VLOOKUP(Table9[[#This Row],[نام شخص کارشناس نظارت]],Table1[],3,0)</f>
        <v>کارشناس مکانیک نظارت (2)</v>
      </c>
      <c r="I444" s="1">
        <f>COUNTIF(Table2[کد سیستم],Table9[[#This Row],[کد سیستم]])</f>
        <v>1</v>
      </c>
    </row>
    <row r="445" spans="1:9" hidden="1" x14ac:dyDescent="0.25">
      <c r="A445" s="1">
        <v>444</v>
      </c>
      <c r="B445" s="1" t="s">
        <v>2432</v>
      </c>
      <c r="C445" s="1" t="s">
        <v>2432</v>
      </c>
      <c r="D445" s="1" t="s">
        <v>3758</v>
      </c>
      <c r="E445" s="1" t="s">
        <v>415</v>
      </c>
      <c r="F445" s="1" t="str">
        <f>VLOOKUP(Table9[[#This Row],[نام کارشناس دفتر فنی]],Table1[],3,0)</f>
        <v>کارشناس بازرسی وبرنامه ریزی تعمیرات مکانیک(4)</v>
      </c>
      <c r="G445" s="1" t="s">
        <v>241</v>
      </c>
      <c r="H445" s="1" t="str">
        <f>VLOOKUP(Table9[[#This Row],[نام شخص کارشناس نظارت]],Table1[],3,0)</f>
        <v>کارشناس مکانیک نظارت (2)</v>
      </c>
      <c r="I445" s="1">
        <f>COUNTIF(Table2[کد سیستم],Table9[[#This Row],[کد سیستم]])</f>
        <v>1</v>
      </c>
    </row>
    <row r="446" spans="1:9" hidden="1" x14ac:dyDescent="0.25">
      <c r="A446" s="1">
        <v>445</v>
      </c>
      <c r="B446" s="1" t="s">
        <v>2434</v>
      </c>
      <c r="C446" s="1" t="s">
        <v>2434</v>
      </c>
      <c r="D446" s="1" t="s">
        <v>3758</v>
      </c>
      <c r="E446" s="1" t="s">
        <v>415</v>
      </c>
      <c r="F446" s="1" t="str">
        <f>VLOOKUP(Table9[[#This Row],[نام کارشناس دفتر فنی]],Table1[],3,0)</f>
        <v>کارشناس بازرسی وبرنامه ریزی تعمیرات مکانیک(4)</v>
      </c>
      <c r="G446" s="1" t="s">
        <v>241</v>
      </c>
      <c r="H446" s="1" t="str">
        <f>VLOOKUP(Table9[[#This Row],[نام شخص کارشناس نظارت]],Table1[],3,0)</f>
        <v>کارشناس مکانیک نظارت (2)</v>
      </c>
      <c r="I446" s="1">
        <f>COUNTIF(Table2[کد سیستم],Table9[[#This Row],[کد سیستم]])</f>
        <v>1</v>
      </c>
    </row>
    <row r="447" spans="1:9" hidden="1" x14ac:dyDescent="0.25">
      <c r="A447" s="1">
        <v>446</v>
      </c>
      <c r="B447" s="1" t="s">
        <v>2436</v>
      </c>
      <c r="C447" s="1" t="s">
        <v>2436</v>
      </c>
      <c r="D447" s="1" t="s">
        <v>3758</v>
      </c>
      <c r="E447" s="1" t="s">
        <v>415</v>
      </c>
      <c r="F447" s="1" t="str">
        <f>VLOOKUP(Table9[[#This Row],[نام کارشناس دفتر فنی]],Table1[],3,0)</f>
        <v>کارشناس بازرسی وبرنامه ریزی تعمیرات مکانیک(4)</v>
      </c>
      <c r="G447" s="1" t="s">
        <v>241</v>
      </c>
      <c r="H447" s="1" t="str">
        <f>VLOOKUP(Table9[[#This Row],[نام شخص کارشناس نظارت]],Table1[],3,0)</f>
        <v>کارشناس مکانیک نظارت (2)</v>
      </c>
      <c r="I447" s="1">
        <f>COUNTIF(Table2[کد سیستم],Table9[[#This Row],[کد سیستم]])</f>
        <v>1</v>
      </c>
    </row>
    <row r="448" spans="1:9" hidden="1" x14ac:dyDescent="0.25">
      <c r="A448" s="1">
        <v>447</v>
      </c>
      <c r="B448" s="1" t="s">
        <v>2438</v>
      </c>
      <c r="C448" s="1" t="s">
        <v>2438</v>
      </c>
      <c r="D448" s="1" t="s">
        <v>3758</v>
      </c>
      <c r="E448" s="1" t="s">
        <v>415</v>
      </c>
      <c r="F448" s="1" t="str">
        <f>VLOOKUP(Table9[[#This Row],[نام کارشناس دفتر فنی]],Table1[],3,0)</f>
        <v>کارشناس بازرسی وبرنامه ریزی تعمیرات مکانیک(4)</v>
      </c>
      <c r="G448" s="1" t="s">
        <v>241</v>
      </c>
      <c r="H448" s="1" t="str">
        <f>VLOOKUP(Table9[[#This Row],[نام شخص کارشناس نظارت]],Table1[],3,0)</f>
        <v>کارشناس مکانیک نظارت (2)</v>
      </c>
      <c r="I448" s="1">
        <f>COUNTIF(Table2[کد سیستم],Table9[[#This Row],[کد سیستم]])</f>
        <v>1</v>
      </c>
    </row>
    <row r="449" spans="1:9" hidden="1" x14ac:dyDescent="0.25">
      <c r="A449" s="1">
        <v>448</v>
      </c>
      <c r="B449" s="1" t="s">
        <v>2440</v>
      </c>
      <c r="C449" s="1" t="s">
        <v>2440</v>
      </c>
      <c r="D449" s="1" t="s">
        <v>3758</v>
      </c>
      <c r="E449" s="1" t="s">
        <v>415</v>
      </c>
      <c r="F449" s="1" t="str">
        <f>VLOOKUP(Table9[[#This Row],[نام کارشناس دفتر فنی]],Table1[],3,0)</f>
        <v>کارشناس بازرسی وبرنامه ریزی تعمیرات مکانیک(4)</v>
      </c>
      <c r="G449" s="1" t="s">
        <v>241</v>
      </c>
      <c r="H449" s="1" t="str">
        <f>VLOOKUP(Table9[[#This Row],[نام شخص کارشناس نظارت]],Table1[],3,0)</f>
        <v>کارشناس مکانیک نظارت (2)</v>
      </c>
      <c r="I449" s="1">
        <f>COUNTIF(Table2[کد سیستم],Table9[[#This Row],[کد سیستم]])</f>
        <v>1</v>
      </c>
    </row>
    <row r="450" spans="1:9" hidden="1" x14ac:dyDescent="0.25">
      <c r="A450" s="1">
        <v>449</v>
      </c>
      <c r="B450" s="1" t="s">
        <v>2442</v>
      </c>
      <c r="C450" s="1" t="s">
        <v>2442</v>
      </c>
      <c r="D450" s="1" t="s">
        <v>3758</v>
      </c>
      <c r="E450" s="1" t="s">
        <v>415</v>
      </c>
      <c r="F450" s="1" t="str">
        <f>VLOOKUP(Table9[[#This Row],[نام کارشناس دفتر فنی]],Table1[],3,0)</f>
        <v>کارشناس بازرسی وبرنامه ریزی تعمیرات مکانیک(4)</v>
      </c>
      <c r="G450" s="1" t="s">
        <v>241</v>
      </c>
      <c r="H450" s="1" t="str">
        <f>VLOOKUP(Table9[[#This Row],[نام شخص کارشناس نظارت]],Table1[],3,0)</f>
        <v>کارشناس مکانیک نظارت (2)</v>
      </c>
      <c r="I450" s="1">
        <f>COUNTIF(Table2[کد سیستم],Table9[[#This Row],[کد سیستم]])</f>
        <v>1</v>
      </c>
    </row>
    <row r="451" spans="1:9" hidden="1" x14ac:dyDescent="0.25">
      <c r="A451" s="1">
        <v>450</v>
      </c>
      <c r="B451" s="1" t="s">
        <v>2444</v>
      </c>
      <c r="C451" s="1" t="s">
        <v>2444</v>
      </c>
      <c r="D451" s="1" t="s">
        <v>3758</v>
      </c>
      <c r="E451" s="1" t="s">
        <v>415</v>
      </c>
      <c r="F451" s="1" t="str">
        <f>VLOOKUP(Table9[[#This Row],[نام کارشناس دفتر فنی]],Table1[],3,0)</f>
        <v>کارشناس بازرسی وبرنامه ریزی تعمیرات مکانیک(4)</v>
      </c>
      <c r="G451" s="1" t="s">
        <v>241</v>
      </c>
      <c r="H451" s="1" t="str">
        <f>VLOOKUP(Table9[[#This Row],[نام شخص کارشناس نظارت]],Table1[],3,0)</f>
        <v>کارشناس مکانیک نظارت (2)</v>
      </c>
      <c r="I451" s="1">
        <f>COUNTIF(Table2[کد سیستم],Table9[[#This Row],[کد سیستم]])</f>
        <v>1</v>
      </c>
    </row>
    <row r="452" spans="1:9" hidden="1" x14ac:dyDescent="0.25">
      <c r="A452" s="1">
        <v>451</v>
      </c>
      <c r="B452" s="1" t="s">
        <v>2446</v>
      </c>
      <c r="C452" s="1" t="s">
        <v>2446</v>
      </c>
      <c r="D452" s="1" t="s">
        <v>3758</v>
      </c>
      <c r="E452" s="1" t="s">
        <v>415</v>
      </c>
      <c r="F452" s="1" t="str">
        <f>VLOOKUP(Table9[[#This Row],[نام کارشناس دفتر فنی]],Table1[],3,0)</f>
        <v>کارشناس بازرسی وبرنامه ریزی تعمیرات مکانیک(4)</v>
      </c>
      <c r="G452" s="1" t="s">
        <v>241</v>
      </c>
      <c r="H452" s="1" t="str">
        <f>VLOOKUP(Table9[[#This Row],[نام شخص کارشناس نظارت]],Table1[],3,0)</f>
        <v>کارشناس مکانیک نظارت (2)</v>
      </c>
      <c r="I452" s="1">
        <f>COUNTIF(Table2[کد سیستم],Table9[[#This Row],[کد سیستم]])</f>
        <v>1</v>
      </c>
    </row>
    <row r="453" spans="1:9" hidden="1" x14ac:dyDescent="0.25">
      <c r="A453" s="1">
        <v>452</v>
      </c>
      <c r="B453" s="1" t="s">
        <v>2448</v>
      </c>
      <c r="C453" s="1" t="s">
        <v>2448</v>
      </c>
      <c r="D453" s="1" t="s">
        <v>3758</v>
      </c>
      <c r="E453" s="1" t="s">
        <v>415</v>
      </c>
      <c r="F453" s="1" t="str">
        <f>VLOOKUP(Table9[[#This Row],[نام کارشناس دفتر فنی]],Table1[],3,0)</f>
        <v>کارشناس بازرسی وبرنامه ریزی تعمیرات مکانیک(4)</v>
      </c>
      <c r="G453" s="1" t="s">
        <v>241</v>
      </c>
      <c r="H453" s="1" t="str">
        <f>VLOOKUP(Table9[[#This Row],[نام شخص کارشناس نظارت]],Table1[],3,0)</f>
        <v>کارشناس مکانیک نظارت (2)</v>
      </c>
      <c r="I453" s="1">
        <f>COUNTIF(Table2[کد سیستم],Table9[[#This Row],[کد سیستم]])</f>
        <v>1</v>
      </c>
    </row>
    <row r="454" spans="1:9" hidden="1" x14ac:dyDescent="0.25">
      <c r="A454" s="1">
        <v>453</v>
      </c>
      <c r="B454" s="1" t="s">
        <v>2450</v>
      </c>
      <c r="C454" s="1" t="s">
        <v>2450</v>
      </c>
      <c r="D454" s="1" t="s">
        <v>3758</v>
      </c>
      <c r="E454" s="1" t="s">
        <v>415</v>
      </c>
      <c r="F454" s="1" t="str">
        <f>VLOOKUP(Table9[[#This Row],[نام کارشناس دفتر فنی]],Table1[],3,0)</f>
        <v>کارشناس بازرسی وبرنامه ریزی تعمیرات مکانیک(4)</v>
      </c>
      <c r="G454" s="1" t="s">
        <v>241</v>
      </c>
      <c r="H454" s="1" t="str">
        <f>VLOOKUP(Table9[[#This Row],[نام شخص کارشناس نظارت]],Table1[],3,0)</f>
        <v>کارشناس مکانیک نظارت (2)</v>
      </c>
      <c r="I454" s="1">
        <f>COUNTIF(Table2[کد سیستم],Table9[[#This Row],[کد سیستم]])</f>
        <v>1</v>
      </c>
    </row>
    <row r="455" spans="1:9" hidden="1" x14ac:dyDescent="0.25">
      <c r="A455" s="1">
        <v>454</v>
      </c>
      <c r="B455" s="1" t="s">
        <v>2452</v>
      </c>
      <c r="C455" s="1" t="s">
        <v>2452</v>
      </c>
      <c r="D455" s="1" t="s">
        <v>3758</v>
      </c>
      <c r="E455" s="1" t="s">
        <v>415</v>
      </c>
      <c r="F455" s="1" t="str">
        <f>VLOOKUP(Table9[[#This Row],[نام کارشناس دفتر فنی]],Table1[],3,0)</f>
        <v>کارشناس بازرسی وبرنامه ریزی تعمیرات مکانیک(4)</v>
      </c>
      <c r="G455" s="1" t="s">
        <v>241</v>
      </c>
      <c r="H455" s="1" t="str">
        <f>VLOOKUP(Table9[[#This Row],[نام شخص کارشناس نظارت]],Table1[],3,0)</f>
        <v>کارشناس مکانیک نظارت (2)</v>
      </c>
      <c r="I455" s="1">
        <f>COUNTIF(Table2[کد سیستم],Table9[[#This Row],[کد سیستم]])</f>
        <v>1</v>
      </c>
    </row>
    <row r="456" spans="1:9" hidden="1" x14ac:dyDescent="0.25">
      <c r="A456" s="1">
        <v>455</v>
      </c>
      <c r="B456" s="1" t="s">
        <v>2454</v>
      </c>
      <c r="C456" s="1" t="s">
        <v>2454</v>
      </c>
      <c r="D456" s="1" t="s">
        <v>3758</v>
      </c>
      <c r="E456" s="1" t="s">
        <v>415</v>
      </c>
      <c r="F456" s="1" t="str">
        <f>VLOOKUP(Table9[[#This Row],[نام کارشناس دفتر فنی]],Table1[],3,0)</f>
        <v>کارشناس بازرسی وبرنامه ریزی تعمیرات مکانیک(4)</v>
      </c>
      <c r="G456" s="1" t="s">
        <v>241</v>
      </c>
      <c r="H456" s="1" t="str">
        <f>VLOOKUP(Table9[[#This Row],[نام شخص کارشناس نظارت]],Table1[],3,0)</f>
        <v>کارشناس مکانیک نظارت (2)</v>
      </c>
      <c r="I456" s="1">
        <f>COUNTIF(Table2[کد سیستم],Table9[[#This Row],[کد سیستم]])</f>
        <v>1</v>
      </c>
    </row>
    <row r="457" spans="1:9" hidden="1" x14ac:dyDescent="0.25">
      <c r="A457" s="1">
        <v>456</v>
      </c>
      <c r="B457" s="1" t="s">
        <v>2456</v>
      </c>
      <c r="C457" s="1" t="s">
        <v>2456</v>
      </c>
      <c r="D457" s="1" t="s">
        <v>3758</v>
      </c>
      <c r="E457" s="1" t="s">
        <v>415</v>
      </c>
      <c r="F457" s="1" t="str">
        <f>VLOOKUP(Table9[[#This Row],[نام کارشناس دفتر فنی]],Table1[],3,0)</f>
        <v>کارشناس بازرسی وبرنامه ریزی تعمیرات مکانیک(4)</v>
      </c>
      <c r="G457" s="1" t="s">
        <v>241</v>
      </c>
      <c r="H457" s="1" t="str">
        <f>VLOOKUP(Table9[[#This Row],[نام شخص کارشناس نظارت]],Table1[],3,0)</f>
        <v>کارشناس مکانیک نظارت (2)</v>
      </c>
      <c r="I457" s="1">
        <f>COUNTIF(Table2[کد سیستم],Table9[[#This Row],[کد سیستم]])</f>
        <v>1</v>
      </c>
    </row>
    <row r="458" spans="1:9" hidden="1" x14ac:dyDescent="0.25">
      <c r="A458" s="1">
        <v>457</v>
      </c>
      <c r="B458" s="1" t="s">
        <v>2458</v>
      </c>
      <c r="C458" s="1" t="s">
        <v>2458</v>
      </c>
      <c r="D458" s="1" t="s">
        <v>3758</v>
      </c>
      <c r="E458" s="1" t="s">
        <v>415</v>
      </c>
      <c r="F458" s="1" t="str">
        <f>VLOOKUP(Table9[[#This Row],[نام کارشناس دفتر فنی]],Table1[],3,0)</f>
        <v>کارشناس بازرسی وبرنامه ریزی تعمیرات مکانیک(4)</v>
      </c>
      <c r="G458" s="1" t="s">
        <v>241</v>
      </c>
      <c r="H458" s="1" t="str">
        <f>VLOOKUP(Table9[[#This Row],[نام شخص کارشناس نظارت]],Table1[],3,0)</f>
        <v>کارشناس مکانیک نظارت (2)</v>
      </c>
      <c r="I458" s="1">
        <f>COUNTIF(Table2[کد سیستم],Table9[[#This Row],[کد سیستم]])</f>
        <v>1</v>
      </c>
    </row>
    <row r="459" spans="1:9" hidden="1" x14ac:dyDescent="0.25">
      <c r="A459" s="1">
        <v>458</v>
      </c>
      <c r="B459" s="1" t="s">
        <v>2460</v>
      </c>
      <c r="C459" s="1" t="s">
        <v>2460</v>
      </c>
      <c r="D459" s="1" t="s">
        <v>3758</v>
      </c>
      <c r="E459" s="1" t="s">
        <v>415</v>
      </c>
      <c r="F459" s="1" t="str">
        <f>VLOOKUP(Table9[[#This Row],[نام کارشناس دفتر فنی]],Table1[],3,0)</f>
        <v>کارشناس بازرسی وبرنامه ریزی تعمیرات مکانیک(4)</v>
      </c>
      <c r="G459" s="1" t="s">
        <v>241</v>
      </c>
      <c r="H459" s="1" t="str">
        <f>VLOOKUP(Table9[[#This Row],[نام شخص کارشناس نظارت]],Table1[],3,0)</f>
        <v>کارشناس مکانیک نظارت (2)</v>
      </c>
      <c r="I459" s="1">
        <f>COUNTIF(Table2[کد سیستم],Table9[[#This Row],[کد سیستم]])</f>
        <v>1</v>
      </c>
    </row>
    <row r="460" spans="1:9" hidden="1" x14ac:dyDescent="0.25">
      <c r="A460" s="1">
        <v>459</v>
      </c>
      <c r="B460" s="1" t="s">
        <v>2462</v>
      </c>
      <c r="C460" s="1" t="s">
        <v>2462</v>
      </c>
      <c r="D460" s="1" t="s">
        <v>3758</v>
      </c>
      <c r="E460" s="1" t="s">
        <v>415</v>
      </c>
      <c r="F460" s="1" t="str">
        <f>VLOOKUP(Table9[[#This Row],[نام کارشناس دفتر فنی]],Table1[],3,0)</f>
        <v>کارشناس بازرسی وبرنامه ریزی تعمیرات مکانیک(4)</v>
      </c>
      <c r="G460" s="1" t="s">
        <v>241</v>
      </c>
      <c r="H460" s="1" t="str">
        <f>VLOOKUP(Table9[[#This Row],[نام شخص کارشناس نظارت]],Table1[],3,0)</f>
        <v>کارشناس مکانیک نظارت (2)</v>
      </c>
      <c r="I460" s="1">
        <f>COUNTIF(Table2[کد سیستم],Table9[[#This Row],[کد سیستم]])</f>
        <v>1</v>
      </c>
    </row>
    <row r="461" spans="1:9" hidden="1" x14ac:dyDescent="0.25">
      <c r="A461" s="1">
        <v>460</v>
      </c>
      <c r="B461" s="1" t="s">
        <v>2464</v>
      </c>
      <c r="C461" s="1" t="s">
        <v>2464</v>
      </c>
      <c r="D461" s="1" t="s">
        <v>3758</v>
      </c>
      <c r="E461" s="1" t="s">
        <v>415</v>
      </c>
      <c r="F461" s="1" t="str">
        <f>VLOOKUP(Table9[[#This Row],[نام کارشناس دفتر فنی]],Table1[],3,0)</f>
        <v>کارشناس بازرسی وبرنامه ریزی تعمیرات مکانیک(4)</v>
      </c>
      <c r="G461" s="1" t="s">
        <v>241</v>
      </c>
      <c r="H461" s="1" t="str">
        <f>VLOOKUP(Table9[[#This Row],[نام شخص کارشناس نظارت]],Table1[],3,0)</f>
        <v>کارشناس مکانیک نظارت (2)</v>
      </c>
      <c r="I461" s="1">
        <f>COUNTIF(Table2[کد سیستم],Table9[[#This Row],[کد سیستم]])</f>
        <v>1</v>
      </c>
    </row>
    <row r="462" spans="1:9" hidden="1" x14ac:dyDescent="0.25">
      <c r="A462" s="1">
        <v>461</v>
      </c>
      <c r="B462" s="1" t="s">
        <v>2466</v>
      </c>
      <c r="C462" s="1" t="s">
        <v>2466</v>
      </c>
      <c r="D462" s="1" t="s">
        <v>3758</v>
      </c>
      <c r="E462" s="1" t="s">
        <v>415</v>
      </c>
      <c r="F462" s="1" t="str">
        <f>VLOOKUP(Table9[[#This Row],[نام کارشناس دفتر فنی]],Table1[],3,0)</f>
        <v>کارشناس بازرسی وبرنامه ریزی تعمیرات مکانیک(4)</v>
      </c>
      <c r="G462" s="1" t="s">
        <v>241</v>
      </c>
      <c r="H462" s="1" t="str">
        <f>VLOOKUP(Table9[[#This Row],[نام شخص کارشناس نظارت]],Table1[],3,0)</f>
        <v>کارشناس مکانیک نظارت (2)</v>
      </c>
      <c r="I462" s="1">
        <f>COUNTIF(Table2[کد سیستم],Table9[[#This Row],[کد سیستم]])</f>
        <v>1</v>
      </c>
    </row>
    <row r="463" spans="1:9" hidden="1" x14ac:dyDescent="0.25">
      <c r="A463" s="1">
        <v>462</v>
      </c>
      <c r="B463" s="1" t="s">
        <v>2468</v>
      </c>
      <c r="C463" s="1" t="s">
        <v>2468</v>
      </c>
      <c r="D463" s="1" t="s">
        <v>3758</v>
      </c>
      <c r="E463" s="1" t="s">
        <v>415</v>
      </c>
      <c r="F463" s="1" t="str">
        <f>VLOOKUP(Table9[[#This Row],[نام کارشناس دفتر فنی]],Table1[],3,0)</f>
        <v>کارشناس بازرسی وبرنامه ریزی تعمیرات مکانیک(4)</v>
      </c>
      <c r="G463" s="1" t="s">
        <v>241</v>
      </c>
      <c r="H463" s="1" t="str">
        <f>VLOOKUP(Table9[[#This Row],[نام شخص کارشناس نظارت]],Table1[],3,0)</f>
        <v>کارشناس مکانیک نظارت (2)</v>
      </c>
      <c r="I463" s="1">
        <f>COUNTIF(Table2[کد سیستم],Table9[[#This Row],[کد سیستم]])</f>
        <v>1</v>
      </c>
    </row>
    <row r="464" spans="1:9" hidden="1" x14ac:dyDescent="0.25">
      <c r="A464" s="1">
        <v>463</v>
      </c>
      <c r="B464" s="1" t="s">
        <v>2470</v>
      </c>
      <c r="C464" s="1" t="s">
        <v>2470</v>
      </c>
      <c r="D464" s="1" t="s">
        <v>3758</v>
      </c>
      <c r="E464" s="1" t="s">
        <v>415</v>
      </c>
      <c r="F464" s="1" t="str">
        <f>VLOOKUP(Table9[[#This Row],[نام کارشناس دفتر فنی]],Table1[],3,0)</f>
        <v>کارشناس بازرسی وبرنامه ریزی تعمیرات مکانیک(4)</v>
      </c>
      <c r="G464" s="1" t="s">
        <v>241</v>
      </c>
      <c r="H464" s="1" t="str">
        <f>VLOOKUP(Table9[[#This Row],[نام شخص کارشناس نظارت]],Table1[],3,0)</f>
        <v>کارشناس مکانیک نظارت (2)</v>
      </c>
      <c r="I464" s="1">
        <f>COUNTIF(Table2[کد سیستم],Table9[[#This Row],[کد سیستم]])</f>
        <v>1</v>
      </c>
    </row>
    <row r="465" spans="1:9" hidden="1" x14ac:dyDescent="0.25">
      <c r="A465" s="1">
        <v>464</v>
      </c>
      <c r="B465" s="1" t="s">
        <v>2472</v>
      </c>
      <c r="C465" s="1" t="s">
        <v>2472</v>
      </c>
      <c r="D465" s="1" t="s">
        <v>3758</v>
      </c>
      <c r="E465" s="1" t="s">
        <v>415</v>
      </c>
      <c r="F465" s="1" t="str">
        <f>VLOOKUP(Table9[[#This Row],[نام کارشناس دفتر فنی]],Table1[],3,0)</f>
        <v>کارشناس بازرسی وبرنامه ریزی تعمیرات مکانیک(4)</v>
      </c>
      <c r="G465" s="1" t="s">
        <v>241</v>
      </c>
      <c r="H465" s="1" t="str">
        <f>VLOOKUP(Table9[[#This Row],[نام شخص کارشناس نظارت]],Table1[],3,0)</f>
        <v>کارشناس مکانیک نظارت (2)</v>
      </c>
      <c r="I465" s="1">
        <f>COUNTIF(Table2[کد سیستم],Table9[[#This Row],[کد سیستم]])</f>
        <v>1</v>
      </c>
    </row>
    <row r="466" spans="1:9" hidden="1" x14ac:dyDescent="0.25">
      <c r="A466" s="1">
        <v>465</v>
      </c>
      <c r="B466" s="1" t="s">
        <v>2474</v>
      </c>
      <c r="C466" s="1" t="s">
        <v>2474</v>
      </c>
      <c r="D466" s="1" t="s">
        <v>3758</v>
      </c>
      <c r="E466" s="1" t="s">
        <v>415</v>
      </c>
      <c r="F466" s="1" t="str">
        <f>VLOOKUP(Table9[[#This Row],[نام کارشناس دفتر فنی]],Table1[],3,0)</f>
        <v>کارشناس بازرسی وبرنامه ریزی تعمیرات مکانیک(4)</v>
      </c>
      <c r="G466" s="1" t="s">
        <v>241</v>
      </c>
      <c r="H466" s="1" t="str">
        <f>VLOOKUP(Table9[[#This Row],[نام شخص کارشناس نظارت]],Table1[],3,0)</f>
        <v>کارشناس مکانیک نظارت (2)</v>
      </c>
      <c r="I466" s="1">
        <f>COUNTIF(Table2[کد سیستم],Table9[[#This Row],[کد سیستم]])</f>
        <v>1</v>
      </c>
    </row>
    <row r="467" spans="1:9" hidden="1" x14ac:dyDescent="0.25">
      <c r="A467" s="1">
        <v>466</v>
      </c>
      <c r="B467" s="1" t="s">
        <v>2476</v>
      </c>
      <c r="C467" s="1" t="s">
        <v>2476</v>
      </c>
      <c r="D467" s="1" t="s">
        <v>3758</v>
      </c>
      <c r="E467" s="1" t="s">
        <v>415</v>
      </c>
      <c r="F467" s="1" t="str">
        <f>VLOOKUP(Table9[[#This Row],[نام کارشناس دفتر فنی]],Table1[],3,0)</f>
        <v>کارشناس بازرسی وبرنامه ریزی تعمیرات مکانیک(4)</v>
      </c>
      <c r="G467" s="1" t="s">
        <v>241</v>
      </c>
      <c r="H467" s="1" t="str">
        <f>VLOOKUP(Table9[[#This Row],[نام شخص کارشناس نظارت]],Table1[],3,0)</f>
        <v>کارشناس مکانیک نظارت (2)</v>
      </c>
      <c r="I467" s="1">
        <f>COUNTIF(Table2[کد سیستم],Table9[[#This Row],[کد سیستم]])</f>
        <v>1</v>
      </c>
    </row>
    <row r="468" spans="1:9" hidden="1" x14ac:dyDescent="0.25">
      <c r="A468" s="1">
        <v>467</v>
      </c>
      <c r="B468" s="1" t="s">
        <v>2478</v>
      </c>
      <c r="C468" s="1" t="s">
        <v>2478</v>
      </c>
      <c r="D468" s="1" t="s">
        <v>3758</v>
      </c>
      <c r="E468" s="1" t="s">
        <v>415</v>
      </c>
      <c r="F468" s="1" t="str">
        <f>VLOOKUP(Table9[[#This Row],[نام کارشناس دفتر فنی]],Table1[],3,0)</f>
        <v>کارشناس بازرسی وبرنامه ریزی تعمیرات مکانیک(4)</v>
      </c>
      <c r="G468" s="1" t="s">
        <v>241</v>
      </c>
      <c r="H468" s="1" t="str">
        <f>VLOOKUP(Table9[[#This Row],[نام شخص کارشناس نظارت]],Table1[],3,0)</f>
        <v>کارشناس مکانیک نظارت (2)</v>
      </c>
      <c r="I468" s="1">
        <f>COUNTIF(Table2[کد سیستم],Table9[[#This Row],[کد سیستم]])</f>
        <v>1</v>
      </c>
    </row>
    <row r="469" spans="1:9" hidden="1" x14ac:dyDescent="0.25">
      <c r="A469" s="1">
        <v>468</v>
      </c>
      <c r="B469" s="1" t="s">
        <v>2480</v>
      </c>
      <c r="C469" s="1" t="s">
        <v>2480</v>
      </c>
      <c r="D469" s="1" t="s">
        <v>3758</v>
      </c>
      <c r="E469" s="1" t="s">
        <v>415</v>
      </c>
      <c r="F469" s="1" t="str">
        <f>VLOOKUP(Table9[[#This Row],[نام کارشناس دفتر فنی]],Table1[],3,0)</f>
        <v>کارشناس بازرسی وبرنامه ریزی تعمیرات مکانیک(4)</v>
      </c>
      <c r="G469" s="1" t="s">
        <v>241</v>
      </c>
      <c r="H469" s="1" t="str">
        <f>VLOOKUP(Table9[[#This Row],[نام شخص کارشناس نظارت]],Table1[],3,0)</f>
        <v>کارشناس مکانیک نظارت (2)</v>
      </c>
      <c r="I469" s="1">
        <f>COUNTIF(Table2[کد سیستم],Table9[[#This Row],[کد سیستم]])</f>
        <v>1</v>
      </c>
    </row>
    <row r="470" spans="1:9" hidden="1" x14ac:dyDescent="0.25">
      <c r="A470" s="1">
        <v>469</v>
      </c>
      <c r="B470" s="1" t="s">
        <v>2482</v>
      </c>
      <c r="C470" s="1" t="s">
        <v>2482</v>
      </c>
      <c r="D470" s="1" t="s">
        <v>3758</v>
      </c>
      <c r="E470" s="1" t="s">
        <v>415</v>
      </c>
      <c r="F470" s="1" t="str">
        <f>VLOOKUP(Table9[[#This Row],[نام کارشناس دفتر فنی]],Table1[],3,0)</f>
        <v>کارشناس بازرسی وبرنامه ریزی تعمیرات مکانیک(4)</v>
      </c>
      <c r="G470" s="1" t="s">
        <v>241</v>
      </c>
      <c r="H470" s="1" t="str">
        <f>VLOOKUP(Table9[[#This Row],[نام شخص کارشناس نظارت]],Table1[],3,0)</f>
        <v>کارشناس مکانیک نظارت (2)</v>
      </c>
      <c r="I470" s="1">
        <f>COUNTIF(Table2[کد سیستم],Table9[[#This Row],[کد سیستم]])</f>
        <v>1</v>
      </c>
    </row>
    <row r="471" spans="1:9" hidden="1" x14ac:dyDescent="0.25">
      <c r="A471" s="1">
        <v>470</v>
      </c>
      <c r="B471" s="1" t="s">
        <v>2484</v>
      </c>
      <c r="C471" s="1" t="s">
        <v>2484</v>
      </c>
      <c r="D471" s="1" t="s">
        <v>3758</v>
      </c>
      <c r="E471" s="1" t="s">
        <v>415</v>
      </c>
      <c r="F471" s="1" t="str">
        <f>VLOOKUP(Table9[[#This Row],[نام کارشناس دفتر فنی]],Table1[],3,0)</f>
        <v>کارشناس بازرسی وبرنامه ریزی تعمیرات مکانیک(4)</v>
      </c>
      <c r="G471" s="1" t="s">
        <v>241</v>
      </c>
      <c r="H471" s="1" t="str">
        <f>VLOOKUP(Table9[[#This Row],[نام شخص کارشناس نظارت]],Table1[],3,0)</f>
        <v>کارشناس مکانیک نظارت (2)</v>
      </c>
      <c r="I471" s="1">
        <f>COUNTIF(Table2[کد سیستم],Table9[[#This Row],[کد سیستم]])</f>
        <v>1</v>
      </c>
    </row>
    <row r="472" spans="1:9" hidden="1" x14ac:dyDescent="0.25">
      <c r="A472" s="1">
        <v>471</v>
      </c>
      <c r="B472" s="1" t="s">
        <v>2486</v>
      </c>
      <c r="C472" s="1" t="s">
        <v>2486</v>
      </c>
      <c r="D472" s="1" t="s">
        <v>3758</v>
      </c>
      <c r="E472" s="1" t="s">
        <v>415</v>
      </c>
      <c r="F472" s="1" t="str">
        <f>VLOOKUP(Table9[[#This Row],[نام کارشناس دفتر فنی]],Table1[],3,0)</f>
        <v>کارشناس بازرسی وبرنامه ریزی تعمیرات مکانیک(4)</v>
      </c>
      <c r="G472" s="1" t="s">
        <v>241</v>
      </c>
      <c r="H472" s="1" t="str">
        <f>VLOOKUP(Table9[[#This Row],[نام شخص کارشناس نظارت]],Table1[],3,0)</f>
        <v>کارشناس مکانیک نظارت (2)</v>
      </c>
      <c r="I472" s="1">
        <f>COUNTIF(Table2[کد سیستم],Table9[[#This Row],[کد سیستم]])</f>
        <v>1</v>
      </c>
    </row>
    <row r="473" spans="1:9" hidden="1" x14ac:dyDescent="0.25">
      <c r="A473" s="1">
        <v>472</v>
      </c>
      <c r="B473" s="1" t="s">
        <v>2488</v>
      </c>
      <c r="C473" s="1">
        <v>100</v>
      </c>
      <c r="D473" s="1" t="s">
        <v>3758</v>
      </c>
      <c r="E473" s="1" t="s">
        <v>415</v>
      </c>
      <c r="F473" s="1" t="str">
        <f>VLOOKUP(Table9[[#This Row],[نام کارشناس دفتر فنی]],Table1[],3,0)</f>
        <v>کارشناس بازرسی وبرنامه ریزی تعمیرات مکانیک(4)</v>
      </c>
      <c r="G473" s="1" t="s">
        <v>241</v>
      </c>
      <c r="H473" s="1" t="str">
        <f>VLOOKUP(Table9[[#This Row],[نام شخص کارشناس نظارت]],Table1[],3,0)</f>
        <v>کارشناس مکانیک نظارت (2)</v>
      </c>
      <c r="I473" s="1">
        <f>COUNTIF(Table2[کد سیستم],Table9[[#This Row],[کد سیستم]])</f>
        <v>1</v>
      </c>
    </row>
    <row r="474" spans="1:9" hidden="1" x14ac:dyDescent="0.25">
      <c r="A474" s="1">
        <v>473</v>
      </c>
      <c r="B474" s="1" t="s">
        <v>2490</v>
      </c>
      <c r="C474" s="1">
        <v>1000</v>
      </c>
      <c r="D474" s="1" t="s">
        <v>3758</v>
      </c>
      <c r="E474" s="1" t="s">
        <v>415</v>
      </c>
      <c r="F474" s="1" t="str">
        <f>VLOOKUP(Table9[[#This Row],[نام کارشناس دفتر فنی]],Table1[],3,0)</f>
        <v>کارشناس بازرسی وبرنامه ریزی تعمیرات مکانیک(4)</v>
      </c>
      <c r="G474" s="1" t="s">
        <v>528</v>
      </c>
      <c r="H474" s="1" t="str">
        <f>VLOOKUP(Table9[[#This Row],[نام شخص کارشناس نظارت]],Table1[],3,0)</f>
        <v>کارشناس بازرسی وبرنامه ریزی تعمیرات مکانیک(9)</v>
      </c>
      <c r="I474" s="1">
        <f>COUNTIF(Table2[کد سیستم],Table9[[#This Row],[کد سیستم]])</f>
        <v>1</v>
      </c>
    </row>
    <row r="475" spans="1:9" hidden="1" x14ac:dyDescent="0.25">
      <c r="A475" s="1">
        <v>474</v>
      </c>
      <c r="B475" s="1" t="s">
        <v>2492</v>
      </c>
      <c r="C475" s="1">
        <v>1010</v>
      </c>
      <c r="D475" s="1" t="s">
        <v>3758</v>
      </c>
      <c r="E475" s="1" t="s">
        <v>415</v>
      </c>
      <c r="F475" s="1" t="str">
        <f>VLOOKUP(Table9[[#This Row],[نام کارشناس دفتر فنی]],Table1[],3,0)</f>
        <v>کارشناس بازرسی وبرنامه ریزی تعمیرات مکانیک(4)</v>
      </c>
      <c r="G475" s="1" t="s">
        <v>528</v>
      </c>
      <c r="H475" s="1" t="str">
        <f>VLOOKUP(Table9[[#This Row],[نام شخص کارشناس نظارت]],Table1[],3,0)</f>
        <v>کارشناس بازرسی وبرنامه ریزی تعمیرات مکانیک(9)</v>
      </c>
      <c r="I475" s="1">
        <f>COUNTIF(Table2[کد سیستم],Table9[[#This Row],[کد سیستم]])</f>
        <v>1</v>
      </c>
    </row>
    <row r="476" spans="1:9" hidden="1" x14ac:dyDescent="0.25">
      <c r="A476" s="1">
        <v>475</v>
      </c>
      <c r="B476" s="1" t="s">
        <v>2494</v>
      </c>
      <c r="C476" s="1" t="s">
        <v>2494</v>
      </c>
      <c r="D476" s="1" t="s">
        <v>3758</v>
      </c>
      <c r="E476" s="1" t="s">
        <v>415</v>
      </c>
      <c r="F476" s="1" t="str">
        <f>VLOOKUP(Table9[[#This Row],[نام کارشناس دفتر فنی]],Table1[],3,0)</f>
        <v>کارشناس بازرسی وبرنامه ریزی تعمیرات مکانیک(4)</v>
      </c>
      <c r="G476" s="1" t="s">
        <v>1147</v>
      </c>
      <c r="H476" s="1" t="str">
        <f>VLOOKUP(Table9[[#This Row],[نام شخص کارشناس نظارت]],Table1[],3,0)</f>
        <v>کارشناس مکانیک نظارت (1)</v>
      </c>
      <c r="I476" s="1">
        <f>COUNTIF(Table2[کد سیستم],Table9[[#This Row],[کد سیستم]])</f>
        <v>1</v>
      </c>
    </row>
    <row r="477" spans="1:9" hidden="1" x14ac:dyDescent="0.25">
      <c r="A477" s="1">
        <v>476</v>
      </c>
      <c r="B477" s="1" t="s">
        <v>2496</v>
      </c>
      <c r="C477" s="1" t="s">
        <v>2496</v>
      </c>
      <c r="D477" s="1" t="s">
        <v>3758</v>
      </c>
      <c r="E477" s="1" t="s">
        <v>415</v>
      </c>
      <c r="F477" s="1" t="str">
        <f>VLOOKUP(Table9[[#This Row],[نام کارشناس دفتر فنی]],Table1[],3,0)</f>
        <v>کارشناس بازرسی وبرنامه ریزی تعمیرات مکانیک(4)</v>
      </c>
      <c r="G477" s="1" t="s">
        <v>1147</v>
      </c>
      <c r="H477" s="1" t="str">
        <f>VLOOKUP(Table9[[#This Row],[نام شخص کارشناس نظارت]],Table1[],3,0)</f>
        <v>کارشناس مکانیک نظارت (1)</v>
      </c>
      <c r="I477" s="1">
        <f>COUNTIF(Table2[کد سیستم],Table9[[#This Row],[کد سیستم]])</f>
        <v>1</v>
      </c>
    </row>
    <row r="478" spans="1:9" hidden="1" x14ac:dyDescent="0.25">
      <c r="A478" s="1">
        <v>477</v>
      </c>
      <c r="B478" s="1" t="s">
        <v>2498</v>
      </c>
      <c r="C478" s="1" t="s">
        <v>2498</v>
      </c>
      <c r="D478" s="1" t="s">
        <v>3758</v>
      </c>
      <c r="E478" s="1" t="s">
        <v>415</v>
      </c>
      <c r="F478" s="1" t="str">
        <f>VLOOKUP(Table9[[#This Row],[نام کارشناس دفتر فنی]],Table1[],3,0)</f>
        <v>کارشناس بازرسی وبرنامه ریزی تعمیرات مکانیک(4)</v>
      </c>
      <c r="G478" s="1" t="s">
        <v>1147</v>
      </c>
      <c r="H478" s="1" t="str">
        <f>VLOOKUP(Table9[[#This Row],[نام شخص کارشناس نظارت]],Table1[],3,0)</f>
        <v>کارشناس مکانیک نظارت (1)</v>
      </c>
      <c r="I478" s="1">
        <f>COUNTIF(Table2[کد سیستم],Table9[[#This Row],[کد سیستم]])</f>
        <v>1</v>
      </c>
    </row>
    <row r="479" spans="1:9" hidden="1" x14ac:dyDescent="0.25">
      <c r="A479" s="1">
        <v>478</v>
      </c>
      <c r="B479" s="1" t="s">
        <v>2500</v>
      </c>
      <c r="C479" s="1" t="s">
        <v>2500</v>
      </c>
      <c r="D479" s="1" t="s">
        <v>3758</v>
      </c>
      <c r="E479" s="1" t="s">
        <v>415</v>
      </c>
      <c r="F479" s="1" t="str">
        <f>VLOOKUP(Table9[[#This Row],[نام کارشناس دفتر فنی]],Table1[],3,0)</f>
        <v>کارشناس بازرسی وبرنامه ریزی تعمیرات مکانیک(4)</v>
      </c>
      <c r="G479" s="1" t="s">
        <v>1147</v>
      </c>
      <c r="H479" s="1" t="str">
        <f>VLOOKUP(Table9[[#This Row],[نام شخص کارشناس نظارت]],Table1[],3,0)</f>
        <v>کارشناس مکانیک نظارت (1)</v>
      </c>
      <c r="I479" s="1">
        <f>COUNTIF(Table2[کد سیستم],Table9[[#This Row],[کد سیستم]])</f>
        <v>1</v>
      </c>
    </row>
    <row r="480" spans="1:9" hidden="1" x14ac:dyDescent="0.25">
      <c r="A480" s="1">
        <v>479</v>
      </c>
      <c r="B480" s="1" t="s">
        <v>2502</v>
      </c>
      <c r="C480" s="1" t="s">
        <v>2502</v>
      </c>
      <c r="D480" s="1" t="s">
        <v>3758</v>
      </c>
      <c r="E480" s="1" t="s">
        <v>415</v>
      </c>
      <c r="F480" s="1" t="str">
        <f>VLOOKUP(Table9[[#This Row],[نام کارشناس دفتر فنی]],Table1[],3,0)</f>
        <v>کارشناس بازرسی وبرنامه ریزی تعمیرات مکانیک(4)</v>
      </c>
      <c r="G480" s="1" t="s">
        <v>1147</v>
      </c>
      <c r="H480" s="1" t="str">
        <f>VLOOKUP(Table9[[#This Row],[نام شخص کارشناس نظارت]],Table1[],3,0)</f>
        <v>کارشناس مکانیک نظارت (1)</v>
      </c>
      <c r="I480" s="1">
        <f>COUNTIF(Table2[کد سیستم],Table9[[#This Row],[کد سیستم]])</f>
        <v>1</v>
      </c>
    </row>
    <row r="481" spans="1:9" hidden="1" x14ac:dyDescent="0.25">
      <c r="A481" s="1">
        <v>480</v>
      </c>
      <c r="B481" s="1" t="s">
        <v>2504</v>
      </c>
      <c r="C481" s="1" t="s">
        <v>2504</v>
      </c>
      <c r="D481" s="1" t="s">
        <v>3758</v>
      </c>
      <c r="E481" s="1" t="s">
        <v>415</v>
      </c>
      <c r="F481" s="1" t="str">
        <f>VLOOKUP(Table9[[#This Row],[نام کارشناس دفتر فنی]],Table1[],3,0)</f>
        <v>کارشناس بازرسی وبرنامه ریزی تعمیرات مکانیک(4)</v>
      </c>
      <c r="G481" s="1" t="s">
        <v>1147</v>
      </c>
      <c r="H481" s="1" t="str">
        <f>VLOOKUP(Table9[[#This Row],[نام شخص کارشناس نظارت]],Table1[],3,0)</f>
        <v>کارشناس مکانیک نظارت (1)</v>
      </c>
      <c r="I481" s="1">
        <f>COUNTIF(Table2[کد سیستم],Table9[[#This Row],[کد سیستم]])</f>
        <v>1</v>
      </c>
    </row>
    <row r="482" spans="1:9" hidden="1" x14ac:dyDescent="0.25">
      <c r="A482" s="1">
        <v>481</v>
      </c>
      <c r="B482" s="1" t="s">
        <v>2506</v>
      </c>
      <c r="C482" s="1" t="s">
        <v>2506</v>
      </c>
      <c r="D482" s="1" t="s">
        <v>3758</v>
      </c>
      <c r="E482" s="1" t="s">
        <v>415</v>
      </c>
      <c r="F482" s="1" t="str">
        <f>VLOOKUP(Table9[[#This Row],[نام کارشناس دفتر فنی]],Table1[],3,0)</f>
        <v>کارشناس بازرسی وبرنامه ریزی تعمیرات مکانیک(4)</v>
      </c>
      <c r="G482" s="1" t="s">
        <v>1147</v>
      </c>
      <c r="H482" s="1" t="str">
        <f>VLOOKUP(Table9[[#This Row],[نام شخص کارشناس نظارت]],Table1[],3,0)</f>
        <v>کارشناس مکانیک نظارت (1)</v>
      </c>
      <c r="I482" s="1">
        <f>COUNTIF(Table2[کد سیستم],Table9[[#This Row],[کد سیستم]])</f>
        <v>1</v>
      </c>
    </row>
    <row r="483" spans="1:9" hidden="1" x14ac:dyDescent="0.25">
      <c r="A483" s="1">
        <v>482</v>
      </c>
      <c r="B483" s="1" t="s">
        <v>2508</v>
      </c>
      <c r="C483" s="1" t="s">
        <v>2508</v>
      </c>
      <c r="D483" s="1" t="s">
        <v>3758</v>
      </c>
      <c r="E483" s="1" t="s">
        <v>415</v>
      </c>
      <c r="F483" s="1" t="str">
        <f>VLOOKUP(Table9[[#This Row],[نام کارشناس دفتر فنی]],Table1[],3,0)</f>
        <v>کارشناس بازرسی وبرنامه ریزی تعمیرات مکانیک(4)</v>
      </c>
      <c r="G483" s="1" t="s">
        <v>1147</v>
      </c>
      <c r="H483" s="1" t="str">
        <f>VLOOKUP(Table9[[#This Row],[نام شخص کارشناس نظارت]],Table1[],3,0)</f>
        <v>کارشناس مکانیک نظارت (1)</v>
      </c>
      <c r="I483" s="1">
        <f>COUNTIF(Table2[کد سیستم],Table9[[#This Row],[کد سیستم]])</f>
        <v>1</v>
      </c>
    </row>
    <row r="484" spans="1:9" hidden="1" x14ac:dyDescent="0.25">
      <c r="A484" s="1">
        <v>483</v>
      </c>
      <c r="B484" s="1" t="s">
        <v>2510</v>
      </c>
      <c r="C484" s="1" t="s">
        <v>2510</v>
      </c>
      <c r="D484" s="1" t="s">
        <v>3758</v>
      </c>
      <c r="E484" s="1" t="s">
        <v>415</v>
      </c>
      <c r="F484" s="1" t="str">
        <f>VLOOKUP(Table9[[#This Row],[نام کارشناس دفتر فنی]],Table1[],3,0)</f>
        <v>کارشناس بازرسی وبرنامه ریزی تعمیرات مکانیک(4)</v>
      </c>
      <c r="G484" s="1" t="s">
        <v>1147</v>
      </c>
      <c r="H484" s="1" t="str">
        <f>VLOOKUP(Table9[[#This Row],[نام شخص کارشناس نظارت]],Table1[],3,0)</f>
        <v>کارشناس مکانیک نظارت (1)</v>
      </c>
      <c r="I484" s="1">
        <f>COUNTIF(Table2[کد سیستم],Table9[[#This Row],[کد سیستم]])</f>
        <v>1</v>
      </c>
    </row>
    <row r="485" spans="1:9" hidden="1" x14ac:dyDescent="0.25">
      <c r="A485" s="1">
        <v>484</v>
      </c>
      <c r="B485" s="1" t="s">
        <v>2512</v>
      </c>
      <c r="C485" s="1" t="s">
        <v>2512</v>
      </c>
      <c r="D485" s="1" t="s">
        <v>3758</v>
      </c>
      <c r="E485" s="1" t="s">
        <v>415</v>
      </c>
      <c r="F485" s="1" t="str">
        <f>VLOOKUP(Table9[[#This Row],[نام کارشناس دفتر فنی]],Table1[],3,0)</f>
        <v>کارشناس بازرسی وبرنامه ریزی تعمیرات مکانیک(4)</v>
      </c>
      <c r="G485" s="1" t="s">
        <v>1147</v>
      </c>
      <c r="H485" s="1" t="str">
        <f>VLOOKUP(Table9[[#This Row],[نام شخص کارشناس نظارت]],Table1[],3,0)</f>
        <v>کارشناس مکانیک نظارت (1)</v>
      </c>
      <c r="I485" s="1">
        <f>COUNTIF(Table2[کد سیستم],Table9[[#This Row],[کد سیستم]])</f>
        <v>1</v>
      </c>
    </row>
    <row r="486" spans="1:9" hidden="1" x14ac:dyDescent="0.25">
      <c r="A486" s="1">
        <v>485</v>
      </c>
      <c r="B486" s="1" t="s">
        <v>2514</v>
      </c>
      <c r="C486" s="1" t="s">
        <v>2514</v>
      </c>
      <c r="D486" s="1" t="s">
        <v>3758</v>
      </c>
      <c r="E486" s="1" t="s">
        <v>415</v>
      </c>
      <c r="F486" s="1" t="str">
        <f>VLOOKUP(Table9[[#This Row],[نام کارشناس دفتر فنی]],Table1[],3,0)</f>
        <v>کارشناس بازرسی وبرنامه ریزی تعمیرات مکانیک(4)</v>
      </c>
      <c r="G486" s="1" t="s">
        <v>1147</v>
      </c>
      <c r="H486" s="1" t="str">
        <f>VLOOKUP(Table9[[#This Row],[نام شخص کارشناس نظارت]],Table1[],3,0)</f>
        <v>کارشناس مکانیک نظارت (1)</v>
      </c>
      <c r="I486" s="1">
        <f>COUNTIF(Table2[کد سیستم],Table9[[#This Row],[کد سیستم]])</f>
        <v>1</v>
      </c>
    </row>
    <row r="487" spans="1:9" hidden="1" x14ac:dyDescent="0.25">
      <c r="A487" s="1">
        <v>486</v>
      </c>
      <c r="B487" s="1" t="s">
        <v>2516</v>
      </c>
      <c r="C487" s="1" t="s">
        <v>2516</v>
      </c>
      <c r="D487" s="1" t="s">
        <v>3758</v>
      </c>
      <c r="E487" s="1" t="s">
        <v>415</v>
      </c>
      <c r="F487" s="1" t="str">
        <f>VLOOKUP(Table9[[#This Row],[نام کارشناس دفتر فنی]],Table1[],3,0)</f>
        <v>کارشناس بازرسی وبرنامه ریزی تعمیرات مکانیک(4)</v>
      </c>
      <c r="G487" s="1" t="s">
        <v>1147</v>
      </c>
      <c r="H487" s="1" t="str">
        <f>VLOOKUP(Table9[[#This Row],[نام شخص کارشناس نظارت]],Table1[],3,0)</f>
        <v>کارشناس مکانیک نظارت (1)</v>
      </c>
      <c r="I487" s="1">
        <f>COUNTIF(Table2[کد سیستم],Table9[[#This Row],[کد سیستم]])</f>
        <v>1</v>
      </c>
    </row>
    <row r="488" spans="1:9" hidden="1" x14ac:dyDescent="0.25">
      <c r="A488" s="1">
        <v>487</v>
      </c>
      <c r="B488" s="1" t="s">
        <v>2518</v>
      </c>
      <c r="C488" s="1" t="s">
        <v>2518</v>
      </c>
      <c r="D488" s="1" t="s">
        <v>3758</v>
      </c>
      <c r="E488" s="1" t="s">
        <v>415</v>
      </c>
      <c r="F488" s="1" t="str">
        <f>VLOOKUP(Table9[[#This Row],[نام کارشناس دفتر فنی]],Table1[],3,0)</f>
        <v>کارشناس بازرسی وبرنامه ریزی تعمیرات مکانیک(4)</v>
      </c>
      <c r="G488" s="1" t="s">
        <v>1147</v>
      </c>
      <c r="H488" s="1" t="str">
        <f>VLOOKUP(Table9[[#This Row],[نام شخص کارشناس نظارت]],Table1[],3,0)</f>
        <v>کارشناس مکانیک نظارت (1)</v>
      </c>
      <c r="I488" s="1">
        <f>COUNTIF(Table2[کد سیستم],Table9[[#This Row],[کد سیستم]])</f>
        <v>1</v>
      </c>
    </row>
    <row r="489" spans="1:9" hidden="1" x14ac:dyDescent="0.25">
      <c r="A489" s="1">
        <v>488</v>
      </c>
      <c r="B489" s="1" t="s">
        <v>2520</v>
      </c>
      <c r="C489" s="1" t="s">
        <v>2520</v>
      </c>
      <c r="D489" s="1" t="s">
        <v>3758</v>
      </c>
      <c r="E489" s="1" t="s">
        <v>415</v>
      </c>
      <c r="F489" s="1" t="str">
        <f>VLOOKUP(Table9[[#This Row],[نام کارشناس دفتر فنی]],Table1[],3,0)</f>
        <v>کارشناس بازرسی وبرنامه ریزی تعمیرات مکانیک(4)</v>
      </c>
      <c r="G489" s="1" t="s">
        <v>1147</v>
      </c>
      <c r="H489" s="1" t="str">
        <f>VLOOKUP(Table9[[#This Row],[نام شخص کارشناس نظارت]],Table1[],3,0)</f>
        <v>کارشناس مکانیک نظارت (1)</v>
      </c>
      <c r="I489" s="1">
        <f>COUNTIF(Table2[کد سیستم],Table9[[#This Row],[کد سیستم]])</f>
        <v>1</v>
      </c>
    </row>
    <row r="490" spans="1:9" hidden="1" x14ac:dyDescent="0.25">
      <c r="A490" s="1">
        <v>489</v>
      </c>
      <c r="B490" s="1" t="s">
        <v>2522</v>
      </c>
      <c r="C490" s="1" t="s">
        <v>2522</v>
      </c>
      <c r="D490" s="1" t="s">
        <v>3758</v>
      </c>
      <c r="E490" s="1" t="s">
        <v>415</v>
      </c>
      <c r="F490" s="1" t="str">
        <f>VLOOKUP(Table9[[#This Row],[نام کارشناس دفتر فنی]],Table1[],3,0)</f>
        <v>کارشناس بازرسی وبرنامه ریزی تعمیرات مکانیک(4)</v>
      </c>
      <c r="G490" s="1" t="s">
        <v>1147</v>
      </c>
      <c r="H490" s="1" t="str">
        <f>VLOOKUP(Table9[[#This Row],[نام شخص کارشناس نظارت]],Table1[],3,0)</f>
        <v>کارشناس مکانیک نظارت (1)</v>
      </c>
      <c r="I490" s="1">
        <f>COUNTIF(Table2[کد سیستم],Table9[[#This Row],[کد سیستم]])</f>
        <v>1</v>
      </c>
    </row>
    <row r="491" spans="1:9" hidden="1" x14ac:dyDescent="0.25">
      <c r="A491" s="1">
        <v>490</v>
      </c>
      <c r="B491" s="1" t="s">
        <v>2524</v>
      </c>
      <c r="C491" s="1" t="s">
        <v>2524</v>
      </c>
      <c r="D491" s="1" t="s">
        <v>3758</v>
      </c>
      <c r="E491" s="1" t="s">
        <v>415</v>
      </c>
      <c r="F491" s="1" t="str">
        <f>VLOOKUP(Table9[[#This Row],[نام کارشناس دفتر فنی]],Table1[],3,0)</f>
        <v>کارشناس بازرسی وبرنامه ریزی تعمیرات مکانیک(4)</v>
      </c>
      <c r="G491" s="1" t="s">
        <v>1147</v>
      </c>
      <c r="H491" s="1" t="str">
        <f>VLOOKUP(Table9[[#This Row],[نام شخص کارشناس نظارت]],Table1[],3,0)</f>
        <v>کارشناس مکانیک نظارت (1)</v>
      </c>
      <c r="I491" s="1">
        <f>COUNTIF(Table2[کد سیستم],Table9[[#This Row],[کد سیستم]])</f>
        <v>1</v>
      </c>
    </row>
    <row r="492" spans="1:9" hidden="1" x14ac:dyDescent="0.25">
      <c r="A492" s="1">
        <v>491</v>
      </c>
      <c r="B492" s="1" t="s">
        <v>2526</v>
      </c>
      <c r="C492" s="1" t="s">
        <v>2526</v>
      </c>
      <c r="D492" s="1" t="s">
        <v>3758</v>
      </c>
      <c r="E492" s="1" t="s">
        <v>415</v>
      </c>
      <c r="F492" s="1" t="str">
        <f>VLOOKUP(Table9[[#This Row],[نام کارشناس دفتر فنی]],Table1[],3,0)</f>
        <v>کارشناس بازرسی وبرنامه ریزی تعمیرات مکانیک(4)</v>
      </c>
      <c r="G492" s="1" t="s">
        <v>1147</v>
      </c>
      <c r="H492" s="1" t="str">
        <f>VLOOKUP(Table9[[#This Row],[نام شخص کارشناس نظارت]],Table1[],3,0)</f>
        <v>کارشناس مکانیک نظارت (1)</v>
      </c>
      <c r="I492" s="1">
        <f>COUNTIF(Table2[کد سیستم],Table9[[#This Row],[کد سیستم]])</f>
        <v>1</v>
      </c>
    </row>
    <row r="493" spans="1:9" hidden="1" x14ac:dyDescent="0.25">
      <c r="A493" s="1">
        <v>492</v>
      </c>
      <c r="B493" s="1" t="s">
        <v>2528</v>
      </c>
      <c r="C493" s="1" t="s">
        <v>2528</v>
      </c>
      <c r="D493" s="1" t="s">
        <v>3758</v>
      </c>
      <c r="E493" s="1" t="s">
        <v>415</v>
      </c>
      <c r="F493" s="1" t="str">
        <f>VLOOKUP(Table9[[#This Row],[نام کارشناس دفتر فنی]],Table1[],3,0)</f>
        <v>کارشناس بازرسی وبرنامه ریزی تعمیرات مکانیک(4)</v>
      </c>
      <c r="G493" s="1" t="s">
        <v>1147</v>
      </c>
      <c r="H493" s="1" t="str">
        <f>VLOOKUP(Table9[[#This Row],[نام شخص کارشناس نظارت]],Table1[],3,0)</f>
        <v>کارشناس مکانیک نظارت (1)</v>
      </c>
      <c r="I493" s="1">
        <f>COUNTIF(Table2[کد سیستم],Table9[[#This Row],[کد سیستم]])</f>
        <v>1</v>
      </c>
    </row>
    <row r="494" spans="1:9" hidden="1" x14ac:dyDescent="0.25">
      <c r="A494" s="1">
        <v>493</v>
      </c>
      <c r="B494" s="1" t="s">
        <v>2530</v>
      </c>
      <c r="C494" s="1" t="s">
        <v>2530</v>
      </c>
      <c r="D494" s="1" t="s">
        <v>3758</v>
      </c>
      <c r="E494" s="1" t="s">
        <v>415</v>
      </c>
      <c r="F494" s="1" t="str">
        <f>VLOOKUP(Table9[[#This Row],[نام کارشناس دفتر فنی]],Table1[],3,0)</f>
        <v>کارشناس بازرسی وبرنامه ریزی تعمیرات مکانیک(4)</v>
      </c>
      <c r="G494" s="1" t="s">
        <v>1147</v>
      </c>
      <c r="H494" s="1" t="str">
        <f>VLOOKUP(Table9[[#This Row],[نام شخص کارشناس نظارت]],Table1[],3,0)</f>
        <v>کارشناس مکانیک نظارت (1)</v>
      </c>
      <c r="I494" s="1">
        <f>COUNTIF(Table2[کد سیستم],Table9[[#This Row],[کد سیستم]])</f>
        <v>1</v>
      </c>
    </row>
    <row r="495" spans="1:9" hidden="1" x14ac:dyDescent="0.25">
      <c r="A495" s="1">
        <v>494</v>
      </c>
      <c r="B495" s="1" t="s">
        <v>2532</v>
      </c>
      <c r="C495" s="1" t="s">
        <v>2532</v>
      </c>
      <c r="D495" s="1" t="s">
        <v>3758</v>
      </c>
      <c r="E495" s="1" t="s">
        <v>415</v>
      </c>
      <c r="F495" s="1" t="str">
        <f>VLOOKUP(Table9[[#This Row],[نام کارشناس دفتر فنی]],Table1[],3,0)</f>
        <v>کارشناس بازرسی وبرنامه ریزی تعمیرات مکانیک(4)</v>
      </c>
      <c r="G495" s="1" t="s">
        <v>1147</v>
      </c>
      <c r="H495" s="1" t="str">
        <f>VLOOKUP(Table9[[#This Row],[نام شخص کارشناس نظارت]],Table1[],3,0)</f>
        <v>کارشناس مکانیک نظارت (1)</v>
      </c>
      <c r="I495" s="1">
        <f>COUNTIF(Table2[کد سیستم],Table9[[#This Row],[کد سیستم]])</f>
        <v>1</v>
      </c>
    </row>
    <row r="496" spans="1:9" hidden="1" x14ac:dyDescent="0.25">
      <c r="A496" s="1">
        <v>495</v>
      </c>
      <c r="B496" s="1" t="s">
        <v>2534</v>
      </c>
      <c r="C496" s="1" t="s">
        <v>2534</v>
      </c>
      <c r="D496" s="1" t="s">
        <v>3758</v>
      </c>
      <c r="E496" s="1" t="s">
        <v>415</v>
      </c>
      <c r="F496" s="1" t="str">
        <f>VLOOKUP(Table9[[#This Row],[نام کارشناس دفتر فنی]],Table1[],3,0)</f>
        <v>کارشناس بازرسی وبرنامه ریزی تعمیرات مکانیک(4)</v>
      </c>
      <c r="G496" s="1" t="s">
        <v>1147</v>
      </c>
      <c r="H496" s="1" t="str">
        <f>VLOOKUP(Table9[[#This Row],[نام شخص کارشناس نظارت]],Table1[],3,0)</f>
        <v>کارشناس مکانیک نظارت (1)</v>
      </c>
      <c r="I496" s="1">
        <f>COUNTIF(Table2[کد سیستم],Table9[[#This Row],[کد سیستم]])</f>
        <v>1</v>
      </c>
    </row>
    <row r="497" spans="1:9" hidden="1" x14ac:dyDescent="0.25">
      <c r="A497" s="1">
        <v>496</v>
      </c>
      <c r="B497" s="1" t="s">
        <v>2536</v>
      </c>
      <c r="C497" s="1" t="s">
        <v>2536</v>
      </c>
      <c r="D497" s="1" t="s">
        <v>3758</v>
      </c>
      <c r="E497" s="1" t="s">
        <v>415</v>
      </c>
      <c r="F497" s="1" t="str">
        <f>VLOOKUP(Table9[[#This Row],[نام کارشناس دفتر فنی]],Table1[],3,0)</f>
        <v>کارشناس بازرسی وبرنامه ریزی تعمیرات مکانیک(4)</v>
      </c>
      <c r="G497" s="1" t="s">
        <v>1147</v>
      </c>
      <c r="H497" s="1" t="str">
        <f>VLOOKUP(Table9[[#This Row],[نام شخص کارشناس نظارت]],Table1[],3,0)</f>
        <v>کارشناس مکانیک نظارت (1)</v>
      </c>
      <c r="I497" s="1">
        <f>COUNTIF(Table2[کد سیستم],Table9[[#This Row],[کد سیستم]])</f>
        <v>1</v>
      </c>
    </row>
    <row r="498" spans="1:9" hidden="1" x14ac:dyDescent="0.25">
      <c r="A498" s="1">
        <v>497</v>
      </c>
      <c r="B498" s="1" t="s">
        <v>2538</v>
      </c>
      <c r="C498" s="1" t="s">
        <v>2538</v>
      </c>
      <c r="D498" s="1" t="s">
        <v>3758</v>
      </c>
      <c r="E498" s="1" t="s">
        <v>415</v>
      </c>
      <c r="F498" s="1" t="str">
        <f>VLOOKUP(Table9[[#This Row],[نام کارشناس دفتر فنی]],Table1[],3,0)</f>
        <v>کارشناس بازرسی وبرنامه ریزی تعمیرات مکانیک(4)</v>
      </c>
      <c r="G498" s="1" t="s">
        <v>1147</v>
      </c>
      <c r="H498" s="1" t="str">
        <f>VLOOKUP(Table9[[#This Row],[نام شخص کارشناس نظارت]],Table1[],3,0)</f>
        <v>کارشناس مکانیک نظارت (1)</v>
      </c>
      <c r="I498" s="1">
        <f>COUNTIF(Table2[کد سیستم],Table9[[#This Row],[کد سیستم]])</f>
        <v>1</v>
      </c>
    </row>
    <row r="499" spans="1:9" hidden="1" x14ac:dyDescent="0.25">
      <c r="A499" s="1">
        <v>498</v>
      </c>
      <c r="B499" s="1" t="s">
        <v>2540</v>
      </c>
      <c r="C499" s="1">
        <v>110</v>
      </c>
      <c r="D499" s="1" t="s">
        <v>3758</v>
      </c>
      <c r="E499" s="1" t="s">
        <v>415</v>
      </c>
      <c r="F499" s="1" t="str">
        <f>VLOOKUP(Table9[[#This Row],[نام کارشناس دفتر فنی]],Table1[],3,0)</f>
        <v>کارشناس بازرسی وبرنامه ریزی تعمیرات مکانیک(4)</v>
      </c>
      <c r="G499" s="1" t="s">
        <v>241</v>
      </c>
      <c r="H499" s="1" t="str">
        <f>VLOOKUP(Table9[[#This Row],[نام شخص کارشناس نظارت]],Table1[],3,0)</f>
        <v>کارشناس مکانیک نظارت (2)</v>
      </c>
      <c r="I499" s="1">
        <f>COUNTIF(Table2[کد سیستم],Table9[[#This Row],[کد سیستم]])</f>
        <v>1</v>
      </c>
    </row>
    <row r="500" spans="1:9" hidden="1" x14ac:dyDescent="0.25">
      <c r="A500" s="1">
        <v>499</v>
      </c>
      <c r="B500" s="1" t="s">
        <v>2542</v>
      </c>
      <c r="C500" s="1">
        <v>1100</v>
      </c>
      <c r="D500" s="1" t="s">
        <v>3758</v>
      </c>
      <c r="E500" s="1" t="s">
        <v>415</v>
      </c>
      <c r="F500" s="1" t="str">
        <f>VLOOKUP(Table9[[#This Row],[نام کارشناس دفتر فنی]],Table1[],3,0)</f>
        <v>کارشناس بازرسی وبرنامه ریزی تعمیرات مکانیک(4)</v>
      </c>
      <c r="G500" s="1" t="s">
        <v>528</v>
      </c>
      <c r="H500" s="1" t="str">
        <f>VLOOKUP(Table9[[#This Row],[نام شخص کارشناس نظارت]],Table1[],3,0)</f>
        <v>کارشناس بازرسی وبرنامه ریزی تعمیرات مکانیک(9)</v>
      </c>
      <c r="I500" s="1">
        <f>COUNTIF(Table2[کد سیستم],Table9[[#This Row],[کد سیستم]])</f>
        <v>1</v>
      </c>
    </row>
    <row r="501" spans="1:9" hidden="1" x14ac:dyDescent="0.25">
      <c r="A501" s="1">
        <v>500</v>
      </c>
      <c r="B501" s="1" t="s">
        <v>2544</v>
      </c>
      <c r="C501" s="1">
        <v>1110</v>
      </c>
      <c r="D501" s="1" t="s">
        <v>3758</v>
      </c>
      <c r="E501" s="1" t="s">
        <v>415</v>
      </c>
      <c r="F501" s="1" t="str">
        <f>VLOOKUP(Table9[[#This Row],[نام کارشناس دفتر فنی]],Table1[],3,0)</f>
        <v>کارشناس بازرسی وبرنامه ریزی تعمیرات مکانیک(4)</v>
      </c>
      <c r="G501" s="1" t="s">
        <v>528</v>
      </c>
      <c r="H501" s="1" t="str">
        <f>VLOOKUP(Table9[[#This Row],[نام شخص کارشناس نظارت]],Table1[],3,0)</f>
        <v>کارشناس بازرسی وبرنامه ریزی تعمیرات مکانیک(9)</v>
      </c>
      <c r="I501" s="1">
        <f>COUNTIF(Table2[کد سیستم],Table9[[#This Row],[کد سیستم]])</f>
        <v>1</v>
      </c>
    </row>
    <row r="502" spans="1:9" hidden="1" x14ac:dyDescent="0.25">
      <c r="A502" s="1">
        <v>501</v>
      </c>
      <c r="B502" s="1" t="s">
        <v>2546</v>
      </c>
      <c r="C502" s="1" t="s">
        <v>2546</v>
      </c>
      <c r="D502" s="1" t="s">
        <v>3758</v>
      </c>
      <c r="E502" s="1" t="s">
        <v>415</v>
      </c>
      <c r="F502" s="1" t="str">
        <f>VLOOKUP(Table9[[#This Row],[نام کارشناس دفتر فنی]],Table1[],3,0)</f>
        <v>کارشناس بازرسی وبرنامه ریزی تعمیرات مکانیک(4)</v>
      </c>
      <c r="G502" s="1" t="s">
        <v>528</v>
      </c>
      <c r="H502" s="1" t="str">
        <f>VLOOKUP(Table9[[#This Row],[نام شخص کارشناس نظارت]],Table1[],3,0)</f>
        <v>کارشناس بازرسی وبرنامه ریزی تعمیرات مکانیک(9)</v>
      </c>
      <c r="I502" s="1">
        <f>COUNTIF(Table2[کد سیستم],Table9[[#This Row],[کد سیستم]])</f>
        <v>1</v>
      </c>
    </row>
    <row r="503" spans="1:9" hidden="1" x14ac:dyDescent="0.25">
      <c r="A503" s="1">
        <v>502</v>
      </c>
      <c r="B503" s="1" t="s">
        <v>2548</v>
      </c>
      <c r="C503" s="1" t="s">
        <v>2548</v>
      </c>
      <c r="D503" s="1" t="s">
        <v>3758</v>
      </c>
      <c r="E503" s="1" t="s">
        <v>415</v>
      </c>
      <c r="F503" s="1" t="str">
        <f>VLOOKUP(Table9[[#This Row],[نام کارشناس دفتر فنی]],Table1[],3,0)</f>
        <v>کارشناس بازرسی وبرنامه ریزی تعمیرات مکانیک(4)</v>
      </c>
      <c r="G503" s="1" t="s">
        <v>1540</v>
      </c>
      <c r="H503" s="1" t="str">
        <f>VLOOKUP(Table9[[#This Row],[نام شخص کارشناس نظارت]],Table1[],3,0)</f>
        <v>کارشناس تولید و فرایند نظارت</v>
      </c>
      <c r="I503" s="1">
        <f>COUNTIF(Table2[کد سیستم],Table9[[#This Row],[کد سیستم]])</f>
        <v>1</v>
      </c>
    </row>
    <row r="504" spans="1:9" hidden="1" x14ac:dyDescent="0.25">
      <c r="A504" s="1">
        <v>503</v>
      </c>
      <c r="B504" s="1" t="s">
        <v>2550</v>
      </c>
      <c r="C504" s="1">
        <v>120</v>
      </c>
      <c r="D504" s="1" t="s">
        <v>3758</v>
      </c>
      <c r="E504" s="1" t="s">
        <v>415</v>
      </c>
      <c r="F504" s="1" t="str">
        <f>VLOOKUP(Table9[[#This Row],[نام کارشناس دفتر فنی]],Table1[],3,0)</f>
        <v>کارشناس بازرسی وبرنامه ریزی تعمیرات مکانیک(4)</v>
      </c>
      <c r="G504" s="1" t="s">
        <v>241</v>
      </c>
      <c r="H504" s="1" t="str">
        <f>VLOOKUP(Table9[[#This Row],[نام شخص کارشناس نظارت]],Table1[],3,0)</f>
        <v>کارشناس مکانیک نظارت (2)</v>
      </c>
      <c r="I504" s="1">
        <f>COUNTIF(Table2[کد سیستم],Table9[[#This Row],[کد سیستم]])</f>
        <v>1</v>
      </c>
    </row>
    <row r="505" spans="1:9" hidden="1" x14ac:dyDescent="0.25">
      <c r="A505" s="1">
        <v>504</v>
      </c>
      <c r="B505" s="1" t="s">
        <v>2552</v>
      </c>
      <c r="C505" s="1">
        <v>1200</v>
      </c>
      <c r="D505" s="1" t="s">
        <v>3758</v>
      </c>
      <c r="E505" s="1" t="s">
        <v>415</v>
      </c>
      <c r="F505" s="1" t="str">
        <f>VLOOKUP(Table9[[#This Row],[نام کارشناس دفتر فنی]],Table1[],3,0)</f>
        <v>کارشناس بازرسی وبرنامه ریزی تعمیرات مکانیک(4)</v>
      </c>
      <c r="G505" s="1" t="s">
        <v>528</v>
      </c>
      <c r="H505" s="1" t="str">
        <f>VLOOKUP(Table9[[#This Row],[نام شخص کارشناس نظارت]],Table1[],3,0)</f>
        <v>کارشناس بازرسی وبرنامه ریزی تعمیرات مکانیک(9)</v>
      </c>
      <c r="I505" s="1">
        <f>COUNTIF(Table2[کد سیستم],Table9[[#This Row],[کد سیستم]])</f>
        <v>1</v>
      </c>
    </row>
    <row r="506" spans="1:9" hidden="1" x14ac:dyDescent="0.25">
      <c r="A506" s="1">
        <v>505</v>
      </c>
      <c r="B506" s="1" t="s">
        <v>2554</v>
      </c>
      <c r="C506" s="1">
        <v>1210</v>
      </c>
      <c r="D506" s="1" t="s">
        <v>3758</v>
      </c>
      <c r="E506" s="1" t="s">
        <v>415</v>
      </c>
      <c r="F506" s="1" t="str">
        <f>VLOOKUP(Table9[[#This Row],[نام کارشناس دفتر فنی]],Table1[],3,0)</f>
        <v>کارشناس بازرسی وبرنامه ریزی تعمیرات مکانیک(4)</v>
      </c>
      <c r="G506" s="1" t="s">
        <v>528</v>
      </c>
      <c r="H506" s="1" t="str">
        <f>VLOOKUP(Table9[[#This Row],[نام شخص کارشناس نظارت]],Table1[],3,0)</f>
        <v>کارشناس بازرسی وبرنامه ریزی تعمیرات مکانیک(9)</v>
      </c>
      <c r="I506" s="1">
        <f>COUNTIF(Table2[کد سیستم],Table9[[#This Row],[کد سیستم]])</f>
        <v>1</v>
      </c>
    </row>
    <row r="507" spans="1:9" hidden="1" x14ac:dyDescent="0.25">
      <c r="A507" s="1">
        <v>506</v>
      </c>
      <c r="B507" s="1" t="s">
        <v>2556</v>
      </c>
      <c r="C507" s="1" t="s">
        <v>2556</v>
      </c>
      <c r="D507" s="1" t="s">
        <v>3758</v>
      </c>
      <c r="E507" s="1" t="s">
        <v>415</v>
      </c>
      <c r="F507" s="1" t="str">
        <f>VLOOKUP(Table9[[#This Row],[نام کارشناس دفتر فنی]],Table1[],3,0)</f>
        <v>کارشناس بازرسی وبرنامه ریزی تعمیرات مکانیک(4)</v>
      </c>
      <c r="G507" s="1" t="s">
        <v>528</v>
      </c>
      <c r="H507" s="1" t="str">
        <f>VLOOKUP(Table9[[#This Row],[نام شخص کارشناس نظارت]],Table1[],3,0)</f>
        <v>کارشناس بازرسی وبرنامه ریزی تعمیرات مکانیک(9)</v>
      </c>
      <c r="I507" s="1">
        <f>COUNTIF(Table2[کد سیستم],Table9[[#This Row],[کد سیستم]])</f>
        <v>1</v>
      </c>
    </row>
    <row r="508" spans="1:9" hidden="1" x14ac:dyDescent="0.25">
      <c r="A508" s="1">
        <v>507</v>
      </c>
      <c r="B508" s="1" t="s">
        <v>2558</v>
      </c>
      <c r="C508" s="1" t="s">
        <v>2558</v>
      </c>
      <c r="D508" s="1" t="s">
        <v>3758</v>
      </c>
      <c r="E508" s="1" t="s">
        <v>415</v>
      </c>
      <c r="F508" s="1" t="str">
        <f>VLOOKUP(Table9[[#This Row],[نام کارشناس دفتر فنی]],Table1[],3,0)</f>
        <v>کارشناس بازرسی وبرنامه ریزی تعمیرات مکانیک(4)</v>
      </c>
      <c r="G508" s="1" t="s">
        <v>528</v>
      </c>
      <c r="H508" s="1" t="str">
        <f>VLOOKUP(Table9[[#This Row],[نام شخص کارشناس نظارت]],Table1[],3,0)</f>
        <v>کارشناس بازرسی وبرنامه ریزی تعمیرات مکانیک(9)</v>
      </c>
      <c r="I508" s="1">
        <f>COUNTIF(Table2[کد سیستم],Table9[[#This Row],[کد سیستم]])</f>
        <v>1</v>
      </c>
    </row>
    <row r="509" spans="1:9" hidden="1" x14ac:dyDescent="0.25">
      <c r="A509" s="1">
        <v>508</v>
      </c>
      <c r="B509" s="1" t="s">
        <v>2560</v>
      </c>
      <c r="C509" s="1" t="s">
        <v>2560</v>
      </c>
      <c r="D509" s="1" t="s">
        <v>3758</v>
      </c>
      <c r="E509" s="1" t="s">
        <v>415</v>
      </c>
      <c r="F509" s="1" t="str">
        <f>VLOOKUP(Table9[[#This Row],[نام کارشناس دفتر فنی]],Table1[],3,0)</f>
        <v>کارشناس بازرسی وبرنامه ریزی تعمیرات مکانیک(4)</v>
      </c>
      <c r="G509" s="1" t="s">
        <v>528</v>
      </c>
      <c r="H509" s="1" t="str">
        <f>VLOOKUP(Table9[[#This Row],[نام شخص کارشناس نظارت]],Table1[],3,0)</f>
        <v>کارشناس بازرسی وبرنامه ریزی تعمیرات مکانیک(9)</v>
      </c>
      <c r="I509" s="1">
        <f>COUNTIF(Table2[کد سیستم],Table9[[#This Row],[کد سیستم]])</f>
        <v>1</v>
      </c>
    </row>
    <row r="510" spans="1:9" hidden="1" x14ac:dyDescent="0.25">
      <c r="A510" s="1">
        <v>509</v>
      </c>
      <c r="B510" s="1" t="s">
        <v>2562</v>
      </c>
      <c r="C510" s="1" t="s">
        <v>2562</v>
      </c>
      <c r="D510" s="1" t="s">
        <v>3758</v>
      </c>
      <c r="E510" s="1" t="s">
        <v>415</v>
      </c>
      <c r="F510" s="1" t="str">
        <f>VLOOKUP(Table9[[#This Row],[نام کارشناس دفتر فنی]],Table1[],3,0)</f>
        <v>کارشناس بازرسی وبرنامه ریزی تعمیرات مکانیک(4)</v>
      </c>
      <c r="G510" s="1" t="s">
        <v>528</v>
      </c>
      <c r="H510" s="1" t="str">
        <f>VLOOKUP(Table9[[#This Row],[نام شخص کارشناس نظارت]],Table1[],3,0)</f>
        <v>کارشناس بازرسی وبرنامه ریزی تعمیرات مکانیک(9)</v>
      </c>
      <c r="I510" s="1">
        <f>COUNTIF(Table2[کد سیستم],Table9[[#This Row],[کد سیستم]])</f>
        <v>1</v>
      </c>
    </row>
    <row r="511" spans="1:9" hidden="1" x14ac:dyDescent="0.25">
      <c r="A511" s="1">
        <v>510</v>
      </c>
      <c r="B511" s="1" t="s">
        <v>2564</v>
      </c>
      <c r="C511" s="1" t="s">
        <v>2564</v>
      </c>
      <c r="D511" s="1" t="s">
        <v>3758</v>
      </c>
      <c r="E511" s="1" t="s">
        <v>415</v>
      </c>
      <c r="F511" s="1" t="str">
        <f>VLOOKUP(Table9[[#This Row],[نام کارشناس دفتر فنی]],Table1[],3,0)</f>
        <v>کارشناس بازرسی وبرنامه ریزی تعمیرات مکانیک(4)</v>
      </c>
      <c r="G511" s="1" t="s">
        <v>528</v>
      </c>
      <c r="H511" s="1" t="str">
        <f>VLOOKUP(Table9[[#This Row],[نام شخص کارشناس نظارت]],Table1[],3,0)</f>
        <v>کارشناس بازرسی وبرنامه ریزی تعمیرات مکانیک(9)</v>
      </c>
      <c r="I511" s="1">
        <f>COUNTIF(Table2[کد سیستم],Table9[[#This Row],[کد سیستم]])</f>
        <v>1</v>
      </c>
    </row>
    <row r="512" spans="1:9" hidden="1" x14ac:dyDescent="0.25">
      <c r="A512" s="1">
        <v>511</v>
      </c>
      <c r="B512" s="1" t="s">
        <v>2566</v>
      </c>
      <c r="C512" s="1">
        <v>130</v>
      </c>
      <c r="D512" s="1" t="s">
        <v>3758</v>
      </c>
      <c r="E512" s="1" t="s">
        <v>415</v>
      </c>
      <c r="F512" s="1" t="str">
        <f>VLOOKUP(Table9[[#This Row],[نام کارشناس دفتر فنی]],Table1[],3,0)</f>
        <v>کارشناس بازرسی وبرنامه ریزی تعمیرات مکانیک(4)</v>
      </c>
      <c r="G512" s="1" t="s">
        <v>241</v>
      </c>
      <c r="H512" s="1" t="str">
        <f>VLOOKUP(Table9[[#This Row],[نام شخص کارشناس نظارت]],Table1[],3,0)</f>
        <v>کارشناس مکانیک نظارت (2)</v>
      </c>
      <c r="I512" s="1">
        <f>COUNTIF(Table2[کد سیستم],Table9[[#This Row],[کد سیستم]])</f>
        <v>1</v>
      </c>
    </row>
    <row r="513" spans="1:9" hidden="1" x14ac:dyDescent="0.25">
      <c r="A513" s="1">
        <v>512</v>
      </c>
      <c r="B513" s="1" t="s">
        <v>2568</v>
      </c>
      <c r="C513" s="1">
        <v>1300</v>
      </c>
      <c r="D513" s="1" t="s">
        <v>3758</v>
      </c>
      <c r="E513" s="1" t="s">
        <v>415</v>
      </c>
      <c r="F513" s="1" t="str">
        <f>VLOOKUP(Table9[[#This Row],[نام کارشناس دفتر فنی]],Table1[],3,0)</f>
        <v>کارشناس بازرسی وبرنامه ریزی تعمیرات مکانیک(4)</v>
      </c>
      <c r="G513" s="1" t="s">
        <v>528</v>
      </c>
      <c r="H513" s="1" t="str">
        <f>VLOOKUP(Table9[[#This Row],[نام شخص کارشناس نظارت]],Table1[],3,0)</f>
        <v>کارشناس بازرسی وبرنامه ریزی تعمیرات مکانیک(9)</v>
      </c>
      <c r="I513" s="1">
        <f>COUNTIF(Table2[کد سیستم],Table9[[#This Row],[کد سیستم]])</f>
        <v>1</v>
      </c>
    </row>
    <row r="514" spans="1:9" hidden="1" x14ac:dyDescent="0.25">
      <c r="A514" s="1">
        <v>513</v>
      </c>
      <c r="B514" s="1" t="s">
        <v>2570</v>
      </c>
      <c r="C514" s="1">
        <v>1310</v>
      </c>
      <c r="D514" s="1" t="s">
        <v>3758</v>
      </c>
      <c r="E514" s="1" t="s">
        <v>415</v>
      </c>
      <c r="F514" s="1" t="str">
        <f>VLOOKUP(Table9[[#This Row],[نام کارشناس دفتر فنی]],Table1[],3,0)</f>
        <v>کارشناس بازرسی وبرنامه ریزی تعمیرات مکانیک(4)</v>
      </c>
      <c r="G514" s="1" t="s">
        <v>528</v>
      </c>
      <c r="H514" s="1" t="str">
        <f>VLOOKUP(Table9[[#This Row],[نام شخص کارشناس نظارت]],Table1[],3,0)</f>
        <v>کارشناس بازرسی وبرنامه ریزی تعمیرات مکانیک(9)</v>
      </c>
      <c r="I514" s="1">
        <f>COUNTIF(Table2[کد سیستم],Table9[[#This Row],[کد سیستم]])</f>
        <v>1</v>
      </c>
    </row>
    <row r="515" spans="1:9" hidden="1" x14ac:dyDescent="0.25">
      <c r="A515" s="1">
        <v>514</v>
      </c>
      <c r="B515" s="1" t="s">
        <v>2572</v>
      </c>
      <c r="C515" s="1" t="s">
        <v>2572</v>
      </c>
      <c r="D515" s="1" t="s">
        <v>3758</v>
      </c>
      <c r="E515" s="1" t="s">
        <v>415</v>
      </c>
      <c r="F515" s="1" t="str">
        <f>VLOOKUP(Table9[[#This Row],[نام کارشناس دفتر فنی]],Table1[],3,0)</f>
        <v>کارشناس بازرسی وبرنامه ریزی تعمیرات مکانیک(4)</v>
      </c>
      <c r="G515" s="1" t="s">
        <v>528</v>
      </c>
      <c r="H515" s="1" t="str">
        <f>VLOOKUP(Table9[[#This Row],[نام شخص کارشناس نظارت]],Table1[],3,0)</f>
        <v>کارشناس بازرسی وبرنامه ریزی تعمیرات مکانیک(9)</v>
      </c>
      <c r="I515" s="1">
        <f>COUNTIF(Table2[کد سیستم],Table9[[#This Row],[کد سیستم]])</f>
        <v>1</v>
      </c>
    </row>
    <row r="516" spans="1:9" hidden="1" x14ac:dyDescent="0.25">
      <c r="A516" s="1">
        <v>515</v>
      </c>
      <c r="B516" s="1" t="s">
        <v>2574</v>
      </c>
      <c r="C516" s="1" t="s">
        <v>2574</v>
      </c>
      <c r="D516" s="1" t="s">
        <v>3758</v>
      </c>
      <c r="E516" s="1" t="s">
        <v>415</v>
      </c>
      <c r="F516" s="1" t="str">
        <f>VLOOKUP(Table9[[#This Row],[نام کارشناس دفتر فنی]],Table1[],3,0)</f>
        <v>کارشناس بازرسی وبرنامه ریزی تعمیرات مکانیک(4)</v>
      </c>
      <c r="G516" s="1" t="s">
        <v>528</v>
      </c>
      <c r="H516" s="1" t="str">
        <f>VLOOKUP(Table9[[#This Row],[نام شخص کارشناس نظارت]],Table1[],3,0)</f>
        <v>کارشناس بازرسی وبرنامه ریزی تعمیرات مکانیک(9)</v>
      </c>
      <c r="I516" s="1">
        <f>COUNTIF(Table2[کد سیستم],Table9[[#This Row],[کد سیستم]])</f>
        <v>1</v>
      </c>
    </row>
    <row r="517" spans="1:9" hidden="1" x14ac:dyDescent="0.25">
      <c r="A517" s="1">
        <v>516</v>
      </c>
      <c r="B517" s="1" t="s">
        <v>2576</v>
      </c>
      <c r="C517" s="1" t="s">
        <v>2576</v>
      </c>
      <c r="D517" s="1" t="s">
        <v>3758</v>
      </c>
      <c r="E517" s="1" t="s">
        <v>415</v>
      </c>
      <c r="F517" s="1" t="str">
        <f>VLOOKUP(Table9[[#This Row],[نام کارشناس دفتر فنی]],Table1[],3,0)</f>
        <v>کارشناس بازرسی وبرنامه ریزی تعمیرات مکانیک(4)</v>
      </c>
      <c r="G517" s="1" t="s">
        <v>528</v>
      </c>
      <c r="H517" s="1" t="str">
        <f>VLOOKUP(Table9[[#This Row],[نام شخص کارشناس نظارت]],Table1[],3,0)</f>
        <v>کارشناس بازرسی وبرنامه ریزی تعمیرات مکانیک(9)</v>
      </c>
      <c r="I517" s="1">
        <f>COUNTIF(Table2[کد سیستم],Table9[[#This Row],[کد سیستم]])</f>
        <v>1</v>
      </c>
    </row>
    <row r="518" spans="1:9" hidden="1" x14ac:dyDescent="0.25">
      <c r="A518" s="1">
        <v>517</v>
      </c>
      <c r="B518" s="1" t="s">
        <v>2578</v>
      </c>
      <c r="C518" s="1" t="s">
        <v>2578</v>
      </c>
      <c r="D518" s="1" t="s">
        <v>3758</v>
      </c>
      <c r="E518" s="1" t="s">
        <v>415</v>
      </c>
      <c r="F518" s="1" t="str">
        <f>VLOOKUP(Table9[[#This Row],[نام کارشناس دفتر فنی]],Table1[],3,0)</f>
        <v>کارشناس بازرسی وبرنامه ریزی تعمیرات مکانیک(4)</v>
      </c>
      <c r="G518" s="1" t="s">
        <v>528</v>
      </c>
      <c r="H518" s="1" t="str">
        <f>VLOOKUP(Table9[[#This Row],[نام شخص کارشناس نظارت]],Table1[],3,0)</f>
        <v>کارشناس بازرسی وبرنامه ریزی تعمیرات مکانیک(9)</v>
      </c>
      <c r="I518" s="1">
        <f>COUNTIF(Table2[کد سیستم],Table9[[#This Row],[کد سیستم]])</f>
        <v>1</v>
      </c>
    </row>
    <row r="519" spans="1:9" hidden="1" x14ac:dyDescent="0.25">
      <c r="A519" s="1">
        <v>518</v>
      </c>
      <c r="B519" s="1" t="s">
        <v>2580</v>
      </c>
      <c r="C519" s="1" t="s">
        <v>2580</v>
      </c>
      <c r="D519" s="1" t="s">
        <v>3758</v>
      </c>
      <c r="E519" s="1" t="s">
        <v>415</v>
      </c>
      <c r="F519" s="1" t="str">
        <f>VLOOKUP(Table9[[#This Row],[نام کارشناس دفتر فنی]],Table1[],3,0)</f>
        <v>کارشناس بازرسی وبرنامه ریزی تعمیرات مکانیک(4)</v>
      </c>
      <c r="G519" s="1" t="s">
        <v>528</v>
      </c>
      <c r="H519" s="1" t="str">
        <f>VLOOKUP(Table9[[#This Row],[نام شخص کارشناس نظارت]],Table1[],3,0)</f>
        <v>کارشناس بازرسی وبرنامه ریزی تعمیرات مکانیک(9)</v>
      </c>
      <c r="I519" s="1">
        <f>COUNTIF(Table2[کد سیستم],Table9[[#This Row],[کد سیستم]])</f>
        <v>1</v>
      </c>
    </row>
    <row r="520" spans="1:9" hidden="1" x14ac:dyDescent="0.25">
      <c r="A520" s="1">
        <v>519</v>
      </c>
      <c r="B520" s="1" t="s">
        <v>2582</v>
      </c>
      <c r="C520" s="1" t="s">
        <v>2582</v>
      </c>
      <c r="D520" s="1" t="s">
        <v>3758</v>
      </c>
      <c r="E520" s="1" t="s">
        <v>415</v>
      </c>
      <c r="F520" s="1" t="str">
        <f>VLOOKUP(Table9[[#This Row],[نام کارشناس دفتر فنی]],Table1[],3,0)</f>
        <v>کارشناس بازرسی وبرنامه ریزی تعمیرات مکانیک(4)</v>
      </c>
      <c r="G520" s="1" t="s">
        <v>528</v>
      </c>
      <c r="H520" s="1" t="str">
        <f>VLOOKUP(Table9[[#This Row],[نام شخص کارشناس نظارت]],Table1[],3,0)</f>
        <v>کارشناس بازرسی وبرنامه ریزی تعمیرات مکانیک(9)</v>
      </c>
      <c r="I520" s="1">
        <f>COUNTIF(Table2[کد سیستم],Table9[[#This Row],[کد سیستم]])</f>
        <v>1</v>
      </c>
    </row>
    <row r="521" spans="1:9" hidden="1" x14ac:dyDescent="0.25">
      <c r="A521" s="1">
        <v>520</v>
      </c>
      <c r="B521" s="1" t="s">
        <v>2584</v>
      </c>
      <c r="C521" s="1">
        <v>1320</v>
      </c>
      <c r="D521" s="1" t="s">
        <v>3758</v>
      </c>
      <c r="E521" s="1" t="s">
        <v>415</v>
      </c>
      <c r="F521" s="1" t="str">
        <f>VLOOKUP(Table9[[#This Row],[نام کارشناس دفتر فنی]],Table1[],3,0)</f>
        <v>کارشناس بازرسی وبرنامه ریزی تعمیرات مکانیک(4)</v>
      </c>
      <c r="G521" s="1" t="s">
        <v>528</v>
      </c>
      <c r="H521" s="1" t="str">
        <f>VLOOKUP(Table9[[#This Row],[نام شخص کارشناس نظارت]],Table1[],3,0)</f>
        <v>کارشناس بازرسی وبرنامه ریزی تعمیرات مکانیک(9)</v>
      </c>
      <c r="I521" s="1">
        <f>COUNTIF(Table2[کد سیستم],Table9[[#This Row],[کد سیستم]])</f>
        <v>1</v>
      </c>
    </row>
    <row r="522" spans="1:9" hidden="1" x14ac:dyDescent="0.25">
      <c r="A522" s="1">
        <v>521</v>
      </c>
      <c r="B522" s="1" t="s">
        <v>2586</v>
      </c>
      <c r="C522" s="1" t="s">
        <v>2586</v>
      </c>
      <c r="D522" s="1" t="s">
        <v>3758</v>
      </c>
      <c r="E522" s="1" t="s">
        <v>415</v>
      </c>
      <c r="F522" s="1" t="str">
        <f>VLOOKUP(Table9[[#This Row],[نام کارشناس دفتر فنی]],Table1[],3,0)</f>
        <v>کارشناس بازرسی وبرنامه ریزی تعمیرات مکانیک(4)</v>
      </c>
      <c r="G522" s="1" t="s">
        <v>528</v>
      </c>
      <c r="H522" s="1" t="str">
        <f>VLOOKUP(Table9[[#This Row],[نام شخص کارشناس نظارت]],Table1[],3,0)</f>
        <v>کارشناس بازرسی وبرنامه ریزی تعمیرات مکانیک(9)</v>
      </c>
      <c r="I522" s="1">
        <f>COUNTIF(Table2[کد سیستم],Table9[[#This Row],[کد سیستم]])</f>
        <v>1</v>
      </c>
    </row>
    <row r="523" spans="1:9" hidden="1" x14ac:dyDescent="0.25">
      <c r="A523" s="1">
        <v>522</v>
      </c>
      <c r="B523" s="1" t="s">
        <v>2588</v>
      </c>
      <c r="C523" s="1" t="s">
        <v>2588</v>
      </c>
      <c r="D523" s="1" t="s">
        <v>3758</v>
      </c>
      <c r="E523" s="1" t="s">
        <v>415</v>
      </c>
      <c r="F523" s="1" t="str">
        <f>VLOOKUP(Table9[[#This Row],[نام کارشناس دفتر فنی]],Table1[],3,0)</f>
        <v>کارشناس بازرسی وبرنامه ریزی تعمیرات مکانیک(4)</v>
      </c>
      <c r="G523" s="1" t="s">
        <v>528</v>
      </c>
      <c r="H523" s="1" t="str">
        <f>VLOOKUP(Table9[[#This Row],[نام شخص کارشناس نظارت]],Table1[],3,0)</f>
        <v>کارشناس بازرسی وبرنامه ریزی تعمیرات مکانیک(9)</v>
      </c>
      <c r="I523" s="1">
        <f>COUNTIF(Table2[کد سیستم],Table9[[#This Row],[کد سیستم]])</f>
        <v>1</v>
      </c>
    </row>
    <row r="524" spans="1:9" hidden="1" x14ac:dyDescent="0.25">
      <c r="A524" s="1">
        <v>523</v>
      </c>
      <c r="B524" s="1" t="s">
        <v>2590</v>
      </c>
      <c r="C524" s="1" t="s">
        <v>2590</v>
      </c>
      <c r="D524" s="1" t="s">
        <v>3758</v>
      </c>
      <c r="E524" s="1" t="s">
        <v>415</v>
      </c>
      <c r="F524" s="1" t="str">
        <f>VLOOKUP(Table9[[#This Row],[نام کارشناس دفتر فنی]],Table1[],3,0)</f>
        <v>کارشناس بازرسی وبرنامه ریزی تعمیرات مکانیک(4)</v>
      </c>
      <c r="G524" s="1" t="s">
        <v>528</v>
      </c>
      <c r="H524" s="1" t="str">
        <f>VLOOKUP(Table9[[#This Row],[نام شخص کارشناس نظارت]],Table1[],3,0)</f>
        <v>کارشناس بازرسی وبرنامه ریزی تعمیرات مکانیک(9)</v>
      </c>
      <c r="I524" s="1">
        <f>COUNTIF(Table2[کد سیستم],Table9[[#This Row],[کد سیستم]])</f>
        <v>1</v>
      </c>
    </row>
    <row r="525" spans="1:9" hidden="1" x14ac:dyDescent="0.25">
      <c r="A525" s="1">
        <v>524</v>
      </c>
      <c r="B525" s="1" t="s">
        <v>2592</v>
      </c>
      <c r="C525" s="1" t="s">
        <v>2592</v>
      </c>
      <c r="D525" s="1" t="s">
        <v>3758</v>
      </c>
      <c r="E525" s="1" t="s">
        <v>415</v>
      </c>
      <c r="F525" s="1" t="str">
        <f>VLOOKUP(Table9[[#This Row],[نام کارشناس دفتر فنی]],Table1[],3,0)</f>
        <v>کارشناس بازرسی وبرنامه ریزی تعمیرات مکانیک(4)</v>
      </c>
      <c r="G525" s="1" t="s">
        <v>528</v>
      </c>
      <c r="H525" s="1" t="str">
        <f>VLOOKUP(Table9[[#This Row],[نام شخص کارشناس نظارت]],Table1[],3,0)</f>
        <v>کارشناس بازرسی وبرنامه ریزی تعمیرات مکانیک(9)</v>
      </c>
      <c r="I525" s="1">
        <f>COUNTIF(Table2[کد سیستم],Table9[[#This Row],[کد سیستم]])</f>
        <v>1</v>
      </c>
    </row>
    <row r="526" spans="1:9" hidden="1" x14ac:dyDescent="0.25">
      <c r="A526" s="1">
        <v>525</v>
      </c>
      <c r="B526" s="1" t="s">
        <v>2594</v>
      </c>
      <c r="C526" s="1" t="s">
        <v>2594</v>
      </c>
      <c r="D526" s="1" t="s">
        <v>3758</v>
      </c>
      <c r="E526" s="1" t="s">
        <v>415</v>
      </c>
      <c r="F526" s="1" t="str">
        <f>VLOOKUP(Table9[[#This Row],[نام کارشناس دفتر فنی]],Table1[],3,0)</f>
        <v>کارشناس بازرسی وبرنامه ریزی تعمیرات مکانیک(4)</v>
      </c>
      <c r="G526" s="1" t="s">
        <v>528</v>
      </c>
      <c r="H526" s="1" t="str">
        <f>VLOOKUP(Table9[[#This Row],[نام شخص کارشناس نظارت]],Table1[],3,0)</f>
        <v>کارشناس بازرسی وبرنامه ریزی تعمیرات مکانیک(9)</v>
      </c>
      <c r="I526" s="1">
        <f>COUNTIF(Table2[کد سیستم],Table9[[#This Row],[کد سیستم]])</f>
        <v>1</v>
      </c>
    </row>
    <row r="527" spans="1:9" hidden="1" x14ac:dyDescent="0.25">
      <c r="A527" s="1">
        <v>526</v>
      </c>
      <c r="B527" s="1" t="s">
        <v>2596</v>
      </c>
      <c r="C527" s="1" t="s">
        <v>2596</v>
      </c>
      <c r="D527" s="1" t="s">
        <v>3758</v>
      </c>
      <c r="E527" s="1" t="s">
        <v>415</v>
      </c>
      <c r="F527" s="1" t="str">
        <f>VLOOKUP(Table9[[#This Row],[نام کارشناس دفتر فنی]],Table1[],3,0)</f>
        <v>کارشناس بازرسی وبرنامه ریزی تعمیرات مکانیک(4)</v>
      </c>
      <c r="G527" s="1" t="s">
        <v>528</v>
      </c>
      <c r="H527" s="1" t="str">
        <f>VLOOKUP(Table9[[#This Row],[نام شخص کارشناس نظارت]],Table1[],3,0)</f>
        <v>کارشناس بازرسی وبرنامه ریزی تعمیرات مکانیک(9)</v>
      </c>
      <c r="I527" s="1">
        <f>COUNTIF(Table2[کد سیستم],Table9[[#This Row],[کد سیستم]])</f>
        <v>1</v>
      </c>
    </row>
    <row r="528" spans="1:9" hidden="1" x14ac:dyDescent="0.25">
      <c r="A528" s="1">
        <v>527</v>
      </c>
      <c r="B528" s="1" t="s">
        <v>2598</v>
      </c>
      <c r="C528" s="1" t="s">
        <v>2598</v>
      </c>
      <c r="D528" s="1" t="s">
        <v>3758</v>
      </c>
      <c r="E528" s="1" t="s">
        <v>415</v>
      </c>
      <c r="F528" s="1" t="str">
        <f>VLOOKUP(Table9[[#This Row],[نام کارشناس دفتر فنی]],Table1[],3,0)</f>
        <v>کارشناس بازرسی وبرنامه ریزی تعمیرات مکانیک(4)</v>
      </c>
      <c r="G528" s="1" t="s">
        <v>528</v>
      </c>
      <c r="H528" s="1" t="str">
        <f>VLOOKUP(Table9[[#This Row],[نام شخص کارشناس نظارت]],Table1[],3,0)</f>
        <v>کارشناس بازرسی وبرنامه ریزی تعمیرات مکانیک(9)</v>
      </c>
      <c r="I528" s="1">
        <f>COUNTIF(Table2[کد سیستم],Table9[[#This Row],[کد سیستم]])</f>
        <v>1</v>
      </c>
    </row>
    <row r="529" spans="1:9" hidden="1" x14ac:dyDescent="0.25">
      <c r="A529" s="1">
        <v>528</v>
      </c>
      <c r="B529" s="1" t="s">
        <v>2600</v>
      </c>
      <c r="C529" s="1" t="s">
        <v>2600</v>
      </c>
      <c r="D529" s="1" t="s">
        <v>3758</v>
      </c>
      <c r="E529" s="1" t="s">
        <v>415</v>
      </c>
      <c r="F529" s="1" t="str">
        <f>VLOOKUP(Table9[[#This Row],[نام کارشناس دفتر فنی]],Table1[],3,0)</f>
        <v>کارشناس بازرسی وبرنامه ریزی تعمیرات مکانیک(4)</v>
      </c>
      <c r="G529" s="1" t="s">
        <v>528</v>
      </c>
      <c r="H529" s="1" t="str">
        <f>VLOOKUP(Table9[[#This Row],[نام شخص کارشناس نظارت]],Table1[],3,0)</f>
        <v>کارشناس بازرسی وبرنامه ریزی تعمیرات مکانیک(9)</v>
      </c>
      <c r="I529" s="1">
        <f>COUNTIF(Table2[کد سیستم],Table9[[#This Row],[کد سیستم]])</f>
        <v>1</v>
      </c>
    </row>
    <row r="530" spans="1:9" hidden="1" x14ac:dyDescent="0.25">
      <c r="A530" s="1">
        <v>529</v>
      </c>
      <c r="B530" s="1" t="s">
        <v>2602</v>
      </c>
      <c r="C530" s="1" t="s">
        <v>2602</v>
      </c>
      <c r="D530" s="1" t="s">
        <v>3758</v>
      </c>
      <c r="E530" s="1" t="s">
        <v>415</v>
      </c>
      <c r="F530" s="1" t="str">
        <f>VLOOKUP(Table9[[#This Row],[نام کارشناس دفتر فنی]],Table1[],3,0)</f>
        <v>کارشناس بازرسی وبرنامه ریزی تعمیرات مکانیک(4)</v>
      </c>
      <c r="G530" s="1" t="s">
        <v>528</v>
      </c>
      <c r="H530" s="1" t="str">
        <f>VLOOKUP(Table9[[#This Row],[نام شخص کارشناس نظارت]],Table1[],3,0)</f>
        <v>کارشناس بازرسی وبرنامه ریزی تعمیرات مکانیک(9)</v>
      </c>
      <c r="I530" s="1">
        <f>COUNTIF(Table2[کد سیستم],Table9[[#This Row],[کد سیستم]])</f>
        <v>1</v>
      </c>
    </row>
    <row r="531" spans="1:9" hidden="1" x14ac:dyDescent="0.25">
      <c r="A531" s="1">
        <v>530</v>
      </c>
      <c r="B531" s="1" t="s">
        <v>2604</v>
      </c>
      <c r="C531" s="1" t="s">
        <v>2604</v>
      </c>
      <c r="D531" s="1" t="s">
        <v>3758</v>
      </c>
      <c r="E531" s="1" t="s">
        <v>415</v>
      </c>
      <c r="F531" s="1" t="str">
        <f>VLOOKUP(Table9[[#This Row],[نام کارشناس دفتر فنی]],Table1[],3,0)</f>
        <v>کارشناس بازرسی وبرنامه ریزی تعمیرات مکانیک(4)</v>
      </c>
      <c r="G531" s="1" t="s">
        <v>528</v>
      </c>
      <c r="H531" s="1" t="str">
        <f>VLOOKUP(Table9[[#This Row],[نام شخص کارشناس نظارت]],Table1[],3,0)</f>
        <v>کارشناس بازرسی وبرنامه ریزی تعمیرات مکانیک(9)</v>
      </c>
      <c r="I531" s="1">
        <f>COUNTIF(Table2[کد سیستم],Table9[[#This Row],[کد سیستم]])</f>
        <v>1</v>
      </c>
    </row>
    <row r="532" spans="1:9" hidden="1" x14ac:dyDescent="0.25">
      <c r="A532" s="1">
        <v>531</v>
      </c>
      <c r="B532" s="1" t="s">
        <v>2606</v>
      </c>
      <c r="C532" s="1" t="s">
        <v>2606</v>
      </c>
      <c r="D532" s="1" t="s">
        <v>3758</v>
      </c>
      <c r="E532" s="1" t="s">
        <v>415</v>
      </c>
      <c r="F532" s="1" t="str">
        <f>VLOOKUP(Table9[[#This Row],[نام کارشناس دفتر فنی]],Table1[],3,0)</f>
        <v>کارشناس بازرسی وبرنامه ریزی تعمیرات مکانیک(4)</v>
      </c>
      <c r="G532" s="1" t="s">
        <v>528</v>
      </c>
      <c r="H532" s="1" t="str">
        <f>VLOOKUP(Table9[[#This Row],[نام شخص کارشناس نظارت]],Table1[],3,0)</f>
        <v>کارشناس بازرسی وبرنامه ریزی تعمیرات مکانیک(9)</v>
      </c>
      <c r="I532" s="1">
        <f>COUNTIF(Table2[کد سیستم],Table9[[#This Row],[کد سیستم]])</f>
        <v>1</v>
      </c>
    </row>
    <row r="533" spans="1:9" hidden="1" x14ac:dyDescent="0.25">
      <c r="A533" s="1">
        <v>532</v>
      </c>
      <c r="B533" s="1" t="s">
        <v>2608</v>
      </c>
      <c r="C533" s="1" t="s">
        <v>2608</v>
      </c>
      <c r="D533" s="1" t="s">
        <v>3758</v>
      </c>
      <c r="E533" s="1" t="s">
        <v>415</v>
      </c>
      <c r="F533" s="1" t="str">
        <f>VLOOKUP(Table9[[#This Row],[نام کارشناس دفتر فنی]],Table1[],3,0)</f>
        <v>کارشناس بازرسی وبرنامه ریزی تعمیرات مکانیک(4)</v>
      </c>
      <c r="G533" s="1" t="s">
        <v>528</v>
      </c>
      <c r="H533" s="1" t="str">
        <f>VLOOKUP(Table9[[#This Row],[نام شخص کارشناس نظارت]],Table1[],3,0)</f>
        <v>کارشناس بازرسی وبرنامه ریزی تعمیرات مکانیک(9)</v>
      </c>
      <c r="I533" s="1">
        <f>COUNTIF(Table2[کد سیستم],Table9[[#This Row],[کد سیستم]])</f>
        <v>1</v>
      </c>
    </row>
    <row r="534" spans="1:9" hidden="1" x14ac:dyDescent="0.25">
      <c r="A534" s="1">
        <v>533</v>
      </c>
      <c r="B534" s="1" t="s">
        <v>2610</v>
      </c>
      <c r="C534" s="1" t="s">
        <v>2610</v>
      </c>
      <c r="D534" s="1" t="s">
        <v>3758</v>
      </c>
      <c r="E534" s="1" t="s">
        <v>415</v>
      </c>
      <c r="F534" s="1" t="str">
        <f>VLOOKUP(Table9[[#This Row],[نام کارشناس دفتر فنی]],Table1[],3,0)</f>
        <v>کارشناس بازرسی وبرنامه ریزی تعمیرات مکانیک(4)</v>
      </c>
      <c r="G534" s="1" t="s">
        <v>528</v>
      </c>
      <c r="H534" s="1" t="str">
        <f>VLOOKUP(Table9[[#This Row],[نام شخص کارشناس نظارت]],Table1[],3,0)</f>
        <v>کارشناس بازرسی وبرنامه ریزی تعمیرات مکانیک(9)</v>
      </c>
      <c r="I534" s="1">
        <f>COUNTIF(Table2[کد سیستم],Table9[[#This Row],[کد سیستم]])</f>
        <v>1</v>
      </c>
    </row>
    <row r="535" spans="1:9" hidden="1" x14ac:dyDescent="0.25">
      <c r="A535" s="1">
        <v>534</v>
      </c>
      <c r="B535" s="1" t="s">
        <v>2612</v>
      </c>
      <c r="C535" s="1" t="s">
        <v>2612</v>
      </c>
      <c r="D535" s="1" t="s">
        <v>3758</v>
      </c>
      <c r="E535" s="1" t="s">
        <v>415</v>
      </c>
      <c r="F535" s="1" t="str">
        <f>VLOOKUP(Table9[[#This Row],[نام کارشناس دفتر فنی]],Table1[],3,0)</f>
        <v>کارشناس بازرسی وبرنامه ریزی تعمیرات مکانیک(4)</v>
      </c>
      <c r="G535" s="1" t="s">
        <v>528</v>
      </c>
      <c r="H535" s="1" t="str">
        <f>VLOOKUP(Table9[[#This Row],[نام شخص کارشناس نظارت]],Table1[],3,0)</f>
        <v>کارشناس بازرسی وبرنامه ریزی تعمیرات مکانیک(9)</v>
      </c>
      <c r="I535" s="1">
        <f>COUNTIF(Table2[کد سیستم],Table9[[#This Row],[کد سیستم]])</f>
        <v>1</v>
      </c>
    </row>
    <row r="536" spans="1:9" hidden="1" x14ac:dyDescent="0.25">
      <c r="A536" s="1">
        <v>535</v>
      </c>
      <c r="B536" s="1" t="s">
        <v>2614</v>
      </c>
      <c r="C536" s="1" t="s">
        <v>2614</v>
      </c>
      <c r="D536" s="1" t="s">
        <v>3758</v>
      </c>
      <c r="E536" s="1" t="s">
        <v>415</v>
      </c>
      <c r="F536" s="1" t="str">
        <f>VLOOKUP(Table9[[#This Row],[نام کارشناس دفتر فنی]],Table1[],3,0)</f>
        <v>کارشناس بازرسی وبرنامه ریزی تعمیرات مکانیک(4)</v>
      </c>
      <c r="G536" s="1" t="s">
        <v>528</v>
      </c>
      <c r="H536" s="1" t="str">
        <f>VLOOKUP(Table9[[#This Row],[نام شخص کارشناس نظارت]],Table1[],3,0)</f>
        <v>کارشناس بازرسی وبرنامه ریزی تعمیرات مکانیک(9)</v>
      </c>
      <c r="I536" s="1">
        <f>COUNTIF(Table2[کد سیستم],Table9[[#This Row],[کد سیستم]])</f>
        <v>1</v>
      </c>
    </row>
    <row r="537" spans="1:9" hidden="1" x14ac:dyDescent="0.25">
      <c r="A537" s="1">
        <v>536</v>
      </c>
      <c r="B537" s="1" t="s">
        <v>2616</v>
      </c>
      <c r="C537" s="1" t="s">
        <v>2616</v>
      </c>
      <c r="D537" s="1" t="s">
        <v>3758</v>
      </c>
      <c r="E537" s="1" t="s">
        <v>415</v>
      </c>
      <c r="F537" s="1" t="str">
        <f>VLOOKUP(Table9[[#This Row],[نام کارشناس دفتر فنی]],Table1[],3,0)</f>
        <v>کارشناس بازرسی وبرنامه ریزی تعمیرات مکانیک(4)</v>
      </c>
      <c r="G537" s="1" t="s">
        <v>528</v>
      </c>
      <c r="H537" s="1" t="str">
        <f>VLOOKUP(Table9[[#This Row],[نام شخص کارشناس نظارت]],Table1[],3,0)</f>
        <v>کارشناس بازرسی وبرنامه ریزی تعمیرات مکانیک(9)</v>
      </c>
      <c r="I537" s="1">
        <f>COUNTIF(Table2[کد سیستم],Table9[[#This Row],[کد سیستم]])</f>
        <v>1</v>
      </c>
    </row>
    <row r="538" spans="1:9" hidden="1" x14ac:dyDescent="0.25">
      <c r="A538" s="1">
        <v>537</v>
      </c>
      <c r="B538" s="1" t="s">
        <v>2618</v>
      </c>
      <c r="C538" s="1" t="s">
        <v>2618</v>
      </c>
      <c r="D538" s="1" t="s">
        <v>3758</v>
      </c>
      <c r="E538" s="1" t="s">
        <v>415</v>
      </c>
      <c r="F538" s="1" t="str">
        <f>VLOOKUP(Table9[[#This Row],[نام کارشناس دفتر فنی]],Table1[],3,0)</f>
        <v>کارشناس بازرسی وبرنامه ریزی تعمیرات مکانیک(4)</v>
      </c>
      <c r="G538" s="1" t="s">
        <v>528</v>
      </c>
      <c r="H538" s="1" t="str">
        <f>VLOOKUP(Table9[[#This Row],[نام شخص کارشناس نظارت]],Table1[],3,0)</f>
        <v>کارشناس بازرسی وبرنامه ریزی تعمیرات مکانیک(9)</v>
      </c>
      <c r="I538" s="1">
        <f>COUNTIF(Table2[کد سیستم],Table9[[#This Row],[کد سیستم]])</f>
        <v>1</v>
      </c>
    </row>
    <row r="539" spans="1:9" hidden="1" x14ac:dyDescent="0.25">
      <c r="A539" s="1">
        <v>538</v>
      </c>
      <c r="B539" s="1" t="s">
        <v>2620</v>
      </c>
      <c r="C539" s="1" t="s">
        <v>2620</v>
      </c>
      <c r="D539" s="1" t="s">
        <v>3758</v>
      </c>
      <c r="E539" s="1" t="s">
        <v>415</v>
      </c>
      <c r="F539" s="1" t="str">
        <f>VLOOKUP(Table9[[#This Row],[نام کارشناس دفتر فنی]],Table1[],3,0)</f>
        <v>کارشناس بازرسی وبرنامه ریزی تعمیرات مکانیک(4)</v>
      </c>
      <c r="G539" s="1" t="s">
        <v>528</v>
      </c>
      <c r="H539" s="1" t="str">
        <f>VLOOKUP(Table9[[#This Row],[نام شخص کارشناس نظارت]],Table1[],3,0)</f>
        <v>کارشناس بازرسی وبرنامه ریزی تعمیرات مکانیک(9)</v>
      </c>
      <c r="I539" s="1">
        <f>COUNTIF(Table2[کد سیستم],Table9[[#This Row],[کد سیستم]])</f>
        <v>1</v>
      </c>
    </row>
    <row r="540" spans="1:9" hidden="1" x14ac:dyDescent="0.25">
      <c r="A540" s="1">
        <v>539</v>
      </c>
      <c r="B540" s="1" t="s">
        <v>2622</v>
      </c>
      <c r="C540" s="1" t="s">
        <v>2622</v>
      </c>
      <c r="D540" s="1" t="s">
        <v>3758</v>
      </c>
      <c r="E540" s="1" t="s">
        <v>415</v>
      </c>
      <c r="F540" s="1" t="str">
        <f>VLOOKUP(Table9[[#This Row],[نام کارشناس دفتر فنی]],Table1[],3,0)</f>
        <v>کارشناس بازرسی وبرنامه ریزی تعمیرات مکانیک(4)</v>
      </c>
      <c r="G540" s="1" t="s">
        <v>528</v>
      </c>
      <c r="H540" s="1" t="str">
        <f>VLOOKUP(Table9[[#This Row],[نام شخص کارشناس نظارت]],Table1[],3,0)</f>
        <v>کارشناس بازرسی وبرنامه ریزی تعمیرات مکانیک(9)</v>
      </c>
      <c r="I540" s="1">
        <f>COUNTIF(Table2[کد سیستم],Table9[[#This Row],[کد سیستم]])</f>
        <v>1</v>
      </c>
    </row>
    <row r="541" spans="1:9" hidden="1" x14ac:dyDescent="0.25">
      <c r="A541" s="1">
        <v>540</v>
      </c>
      <c r="B541" s="1" t="s">
        <v>2624</v>
      </c>
      <c r="C541" s="1" t="s">
        <v>2624</v>
      </c>
      <c r="D541" s="1" t="s">
        <v>3758</v>
      </c>
      <c r="E541" s="1" t="s">
        <v>415</v>
      </c>
      <c r="F541" s="1" t="str">
        <f>VLOOKUP(Table9[[#This Row],[نام کارشناس دفتر فنی]],Table1[],3,0)</f>
        <v>کارشناس بازرسی وبرنامه ریزی تعمیرات مکانیک(4)</v>
      </c>
      <c r="G541" s="1" t="s">
        <v>528</v>
      </c>
      <c r="H541" s="1" t="str">
        <f>VLOOKUP(Table9[[#This Row],[نام شخص کارشناس نظارت]],Table1[],3,0)</f>
        <v>کارشناس بازرسی وبرنامه ریزی تعمیرات مکانیک(9)</v>
      </c>
      <c r="I541" s="1">
        <f>COUNTIF(Table2[کد سیستم],Table9[[#This Row],[کد سیستم]])</f>
        <v>1</v>
      </c>
    </row>
    <row r="542" spans="1:9" hidden="1" x14ac:dyDescent="0.25">
      <c r="A542" s="1">
        <v>541</v>
      </c>
      <c r="B542" s="1" t="s">
        <v>2626</v>
      </c>
      <c r="C542" s="1" t="s">
        <v>2626</v>
      </c>
      <c r="D542" s="1" t="s">
        <v>3758</v>
      </c>
      <c r="E542" s="1" t="s">
        <v>415</v>
      </c>
      <c r="F542" s="1" t="str">
        <f>VLOOKUP(Table9[[#This Row],[نام کارشناس دفتر فنی]],Table1[],3,0)</f>
        <v>کارشناس بازرسی وبرنامه ریزی تعمیرات مکانیک(4)</v>
      </c>
      <c r="G542" s="1" t="s">
        <v>528</v>
      </c>
      <c r="H542" s="1" t="str">
        <f>VLOOKUP(Table9[[#This Row],[نام شخص کارشناس نظارت]],Table1[],3,0)</f>
        <v>کارشناس بازرسی وبرنامه ریزی تعمیرات مکانیک(9)</v>
      </c>
      <c r="I542" s="1">
        <f>COUNTIF(Table2[کد سیستم],Table9[[#This Row],[کد سیستم]])</f>
        <v>1</v>
      </c>
    </row>
    <row r="543" spans="1:9" hidden="1" x14ac:dyDescent="0.25">
      <c r="A543" s="1">
        <v>542</v>
      </c>
      <c r="B543" s="1" t="s">
        <v>2628</v>
      </c>
      <c r="C543" s="1" t="s">
        <v>2628</v>
      </c>
      <c r="D543" s="1" t="s">
        <v>3758</v>
      </c>
      <c r="E543" s="1" t="s">
        <v>415</v>
      </c>
      <c r="F543" s="1" t="str">
        <f>VLOOKUP(Table9[[#This Row],[نام کارشناس دفتر فنی]],Table1[],3,0)</f>
        <v>کارشناس بازرسی وبرنامه ریزی تعمیرات مکانیک(4)</v>
      </c>
      <c r="G543" s="1" t="s">
        <v>528</v>
      </c>
      <c r="H543" s="1" t="str">
        <f>VLOOKUP(Table9[[#This Row],[نام شخص کارشناس نظارت]],Table1[],3,0)</f>
        <v>کارشناس بازرسی وبرنامه ریزی تعمیرات مکانیک(9)</v>
      </c>
      <c r="I543" s="1">
        <f>COUNTIF(Table2[کد سیستم],Table9[[#This Row],[کد سیستم]])</f>
        <v>1</v>
      </c>
    </row>
    <row r="544" spans="1:9" hidden="1" x14ac:dyDescent="0.25">
      <c r="A544" s="1">
        <v>543</v>
      </c>
      <c r="B544" s="1" t="s">
        <v>2630</v>
      </c>
      <c r="C544" s="1" t="s">
        <v>2630</v>
      </c>
      <c r="D544" s="1" t="s">
        <v>3758</v>
      </c>
      <c r="E544" s="1" t="s">
        <v>415</v>
      </c>
      <c r="F544" s="1" t="str">
        <f>VLOOKUP(Table9[[#This Row],[نام کارشناس دفتر فنی]],Table1[],3,0)</f>
        <v>کارشناس بازرسی وبرنامه ریزی تعمیرات مکانیک(4)</v>
      </c>
      <c r="G544" s="1" t="s">
        <v>528</v>
      </c>
      <c r="H544" s="1" t="str">
        <f>VLOOKUP(Table9[[#This Row],[نام شخص کارشناس نظارت]],Table1[],3,0)</f>
        <v>کارشناس بازرسی وبرنامه ریزی تعمیرات مکانیک(9)</v>
      </c>
      <c r="I544" s="1">
        <f>COUNTIF(Table2[کد سیستم],Table9[[#This Row],[کد سیستم]])</f>
        <v>1</v>
      </c>
    </row>
    <row r="545" spans="1:9" hidden="1" x14ac:dyDescent="0.25">
      <c r="A545" s="1">
        <v>544</v>
      </c>
      <c r="B545" s="1" t="s">
        <v>2632</v>
      </c>
      <c r="C545" s="1" t="s">
        <v>2632</v>
      </c>
      <c r="D545" s="1" t="s">
        <v>3758</v>
      </c>
      <c r="E545" s="1" t="s">
        <v>415</v>
      </c>
      <c r="F545" s="1" t="str">
        <f>VLOOKUP(Table9[[#This Row],[نام کارشناس دفتر فنی]],Table1[],3,0)</f>
        <v>کارشناس بازرسی وبرنامه ریزی تعمیرات مکانیک(4)</v>
      </c>
      <c r="G545" s="1" t="s">
        <v>528</v>
      </c>
      <c r="H545" s="1" t="str">
        <f>VLOOKUP(Table9[[#This Row],[نام شخص کارشناس نظارت]],Table1[],3,0)</f>
        <v>کارشناس بازرسی وبرنامه ریزی تعمیرات مکانیک(9)</v>
      </c>
      <c r="I545" s="1">
        <f>COUNTIF(Table2[کد سیستم],Table9[[#This Row],[کد سیستم]])</f>
        <v>1</v>
      </c>
    </row>
    <row r="546" spans="1:9" hidden="1" x14ac:dyDescent="0.25">
      <c r="A546" s="1">
        <v>545</v>
      </c>
      <c r="B546" s="1" t="s">
        <v>2634</v>
      </c>
      <c r="C546" s="1">
        <v>1330</v>
      </c>
      <c r="D546" s="1" t="s">
        <v>3758</v>
      </c>
      <c r="E546" s="1" t="s">
        <v>415</v>
      </c>
      <c r="F546" s="1" t="str">
        <f>VLOOKUP(Table9[[#This Row],[نام کارشناس دفتر فنی]],Table1[],3,0)</f>
        <v>کارشناس بازرسی وبرنامه ریزی تعمیرات مکانیک(4)</v>
      </c>
      <c r="G546" s="1" t="s">
        <v>528</v>
      </c>
      <c r="H546" s="1" t="str">
        <f>VLOOKUP(Table9[[#This Row],[نام شخص کارشناس نظارت]],Table1[],3,0)</f>
        <v>کارشناس بازرسی وبرنامه ریزی تعمیرات مکانیک(9)</v>
      </c>
      <c r="I546" s="1">
        <f>COUNTIF(Table2[کد سیستم],Table9[[#This Row],[کد سیستم]])</f>
        <v>1</v>
      </c>
    </row>
    <row r="547" spans="1:9" hidden="1" x14ac:dyDescent="0.25">
      <c r="A547" s="1">
        <v>546</v>
      </c>
      <c r="B547" s="1" t="s">
        <v>2636</v>
      </c>
      <c r="C547" s="1" t="s">
        <v>2636</v>
      </c>
      <c r="D547" s="1" t="s">
        <v>3758</v>
      </c>
      <c r="E547" s="1" t="s">
        <v>415</v>
      </c>
      <c r="F547" s="1" t="str">
        <f>VLOOKUP(Table9[[#This Row],[نام کارشناس دفتر فنی]],Table1[],3,0)</f>
        <v>کارشناس بازرسی وبرنامه ریزی تعمیرات مکانیک(4)</v>
      </c>
      <c r="G547" s="1" t="s">
        <v>528</v>
      </c>
      <c r="H547" s="1" t="str">
        <f>VLOOKUP(Table9[[#This Row],[نام شخص کارشناس نظارت]],Table1[],3,0)</f>
        <v>کارشناس بازرسی وبرنامه ریزی تعمیرات مکانیک(9)</v>
      </c>
      <c r="I547" s="1">
        <f>COUNTIF(Table2[کد سیستم],Table9[[#This Row],[کد سیستم]])</f>
        <v>1</v>
      </c>
    </row>
    <row r="548" spans="1:9" hidden="1" x14ac:dyDescent="0.25">
      <c r="A548" s="1">
        <v>547</v>
      </c>
      <c r="B548" s="1" t="s">
        <v>2638</v>
      </c>
      <c r="C548" s="1" t="s">
        <v>2638</v>
      </c>
      <c r="D548" s="1" t="s">
        <v>3758</v>
      </c>
      <c r="E548" s="1" t="s">
        <v>415</v>
      </c>
      <c r="F548" s="1" t="str">
        <f>VLOOKUP(Table9[[#This Row],[نام کارشناس دفتر فنی]],Table1[],3,0)</f>
        <v>کارشناس بازرسی وبرنامه ریزی تعمیرات مکانیک(4)</v>
      </c>
      <c r="G548" s="1" t="s">
        <v>528</v>
      </c>
      <c r="H548" s="1" t="str">
        <f>VLOOKUP(Table9[[#This Row],[نام شخص کارشناس نظارت]],Table1[],3,0)</f>
        <v>کارشناس بازرسی وبرنامه ریزی تعمیرات مکانیک(9)</v>
      </c>
      <c r="I548" s="1">
        <f>COUNTIF(Table2[کد سیستم],Table9[[#This Row],[کد سیستم]])</f>
        <v>1</v>
      </c>
    </row>
    <row r="549" spans="1:9" hidden="1" x14ac:dyDescent="0.25">
      <c r="A549" s="1">
        <v>548</v>
      </c>
      <c r="B549" s="1" t="s">
        <v>2640</v>
      </c>
      <c r="C549" s="1" t="s">
        <v>2640</v>
      </c>
      <c r="D549" s="1" t="s">
        <v>3758</v>
      </c>
      <c r="E549" s="1" t="s">
        <v>415</v>
      </c>
      <c r="F549" s="1" t="str">
        <f>VLOOKUP(Table9[[#This Row],[نام کارشناس دفتر فنی]],Table1[],3,0)</f>
        <v>کارشناس بازرسی وبرنامه ریزی تعمیرات مکانیک(4)</v>
      </c>
      <c r="G549" s="1" t="s">
        <v>528</v>
      </c>
      <c r="H549" s="1" t="str">
        <f>VLOOKUP(Table9[[#This Row],[نام شخص کارشناس نظارت]],Table1[],3,0)</f>
        <v>کارشناس بازرسی وبرنامه ریزی تعمیرات مکانیک(9)</v>
      </c>
      <c r="I549" s="1">
        <f>COUNTIF(Table2[کد سیستم],Table9[[#This Row],[کد سیستم]])</f>
        <v>1</v>
      </c>
    </row>
    <row r="550" spans="1:9" hidden="1" x14ac:dyDescent="0.25">
      <c r="A550" s="1">
        <v>549</v>
      </c>
      <c r="B550" s="1" t="s">
        <v>2642</v>
      </c>
      <c r="C550" s="1" t="s">
        <v>2642</v>
      </c>
      <c r="D550" s="1" t="s">
        <v>3758</v>
      </c>
      <c r="E550" s="1" t="s">
        <v>415</v>
      </c>
      <c r="F550" s="1" t="str">
        <f>VLOOKUP(Table9[[#This Row],[نام کارشناس دفتر فنی]],Table1[],3,0)</f>
        <v>کارشناس بازرسی وبرنامه ریزی تعمیرات مکانیک(4)</v>
      </c>
      <c r="G550" s="1" t="s">
        <v>528</v>
      </c>
      <c r="H550" s="1" t="str">
        <f>VLOOKUP(Table9[[#This Row],[نام شخص کارشناس نظارت]],Table1[],3,0)</f>
        <v>کارشناس بازرسی وبرنامه ریزی تعمیرات مکانیک(9)</v>
      </c>
      <c r="I550" s="1">
        <f>COUNTIF(Table2[کد سیستم],Table9[[#This Row],[کد سیستم]])</f>
        <v>1</v>
      </c>
    </row>
    <row r="551" spans="1:9" hidden="1" x14ac:dyDescent="0.25">
      <c r="A551" s="1">
        <v>550</v>
      </c>
      <c r="B551" s="1" t="s">
        <v>2644</v>
      </c>
      <c r="C551" s="1" t="s">
        <v>2644</v>
      </c>
      <c r="D551" s="1" t="s">
        <v>3758</v>
      </c>
      <c r="E551" s="1" t="s">
        <v>415</v>
      </c>
      <c r="F551" s="1" t="str">
        <f>VLOOKUP(Table9[[#This Row],[نام کارشناس دفتر فنی]],Table1[],3,0)</f>
        <v>کارشناس بازرسی وبرنامه ریزی تعمیرات مکانیک(4)</v>
      </c>
      <c r="G551" s="1" t="s">
        <v>528</v>
      </c>
      <c r="H551" s="1" t="str">
        <f>VLOOKUP(Table9[[#This Row],[نام شخص کارشناس نظارت]],Table1[],3,0)</f>
        <v>کارشناس بازرسی وبرنامه ریزی تعمیرات مکانیک(9)</v>
      </c>
      <c r="I551" s="1">
        <f>COUNTIF(Table2[کد سیستم],Table9[[#This Row],[کد سیستم]])</f>
        <v>1</v>
      </c>
    </row>
    <row r="552" spans="1:9" hidden="1" x14ac:dyDescent="0.25">
      <c r="A552" s="1">
        <v>551</v>
      </c>
      <c r="B552" s="1" t="s">
        <v>2646</v>
      </c>
      <c r="C552" s="1" t="s">
        <v>2646</v>
      </c>
      <c r="D552" s="1" t="s">
        <v>3758</v>
      </c>
      <c r="E552" s="1" t="s">
        <v>415</v>
      </c>
      <c r="F552" s="1" t="str">
        <f>VLOOKUP(Table9[[#This Row],[نام کارشناس دفتر فنی]],Table1[],3,0)</f>
        <v>کارشناس بازرسی وبرنامه ریزی تعمیرات مکانیک(4)</v>
      </c>
      <c r="G552" s="1" t="s">
        <v>528</v>
      </c>
      <c r="H552" s="1" t="str">
        <f>VLOOKUP(Table9[[#This Row],[نام شخص کارشناس نظارت]],Table1[],3,0)</f>
        <v>کارشناس بازرسی وبرنامه ریزی تعمیرات مکانیک(9)</v>
      </c>
      <c r="I552" s="1">
        <f>COUNTIF(Table2[کد سیستم],Table9[[#This Row],[کد سیستم]])</f>
        <v>1</v>
      </c>
    </row>
    <row r="553" spans="1:9" hidden="1" x14ac:dyDescent="0.25">
      <c r="A553" s="1">
        <v>552</v>
      </c>
      <c r="B553" s="1" t="s">
        <v>2648</v>
      </c>
      <c r="C553" s="1" t="s">
        <v>2648</v>
      </c>
      <c r="D553" s="1" t="s">
        <v>3758</v>
      </c>
      <c r="E553" s="1" t="s">
        <v>415</v>
      </c>
      <c r="F553" s="1" t="str">
        <f>VLOOKUP(Table9[[#This Row],[نام کارشناس دفتر فنی]],Table1[],3,0)</f>
        <v>کارشناس بازرسی وبرنامه ریزی تعمیرات مکانیک(4)</v>
      </c>
      <c r="G553" s="1" t="s">
        <v>528</v>
      </c>
      <c r="H553" s="1" t="str">
        <f>VLOOKUP(Table9[[#This Row],[نام شخص کارشناس نظارت]],Table1[],3,0)</f>
        <v>کارشناس بازرسی وبرنامه ریزی تعمیرات مکانیک(9)</v>
      </c>
      <c r="I553" s="1">
        <f>COUNTIF(Table2[کد سیستم],Table9[[#This Row],[کد سیستم]])</f>
        <v>1</v>
      </c>
    </row>
    <row r="554" spans="1:9" hidden="1" x14ac:dyDescent="0.25">
      <c r="A554" s="1">
        <v>553</v>
      </c>
      <c r="B554" s="1" t="s">
        <v>2650</v>
      </c>
      <c r="C554" s="1">
        <v>1340</v>
      </c>
      <c r="D554" s="1" t="s">
        <v>3758</v>
      </c>
      <c r="E554" s="1" t="s">
        <v>415</v>
      </c>
      <c r="F554" s="1" t="str">
        <f>VLOOKUP(Table9[[#This Row],[نام کارشناس دفتر فنی]],Table1[],3,0)</f>
        <v>کارشناس بازرسی وبرنامه ریزی تعمیرات مکانیک(4)</v>
      </c>
      <c r="G554" s="1" t="s">
        <v>528</v>
      </c>
      <c r="H554" s="1" t="str">
        <f>VLOOKUP(Table9[[#This Row],[نام شخص کارشناس نظارت]],Table1[],3,0)</f>
        <v>کارشناس بازرسی وبرنامه ریزی تعمیرات مکانیک(9)</v>
      </c>
      <c r="I554" s="1">
        <f>COUNTIF(Table2[کد سیستم],Table9[[#This Row],[کد سیستم]])</f>
        <v>1</v>
      </c>
    </row>
    <row r="555" spans="1:9" hidden="1" x14ac:dyDescent="0.25">
      <c r="A555" s="1">
        <v>554</v>
      </c>
      <c r="B555" s="1" t="s">
        <v>2652</v>
      </c>
      <c r="C555" s="1" t="s">
        <v>2652</v>
      </c>
      <c r="D555" s="1" t="s">
        <v>3758</v>
      </c>
      <c r="E555" s="1" t="s">
        <v>415</v>
      </c>
      <c r="F555" s="1" t="str">
        <f>VLOOKUP(Table9[[#This Row],[نام کارشناس دفتر فنی]],Table1[],3,0)</f>
        <v>کارشناس بازرسی وبرنامه ریزی تعمیرات مکانیک(4)</v>
      </c>
      <c r="G555" s="1" t="s">
        <v>528</v>
      </c>
      <c r="H555" s="1" t="str">
        <f>VLOOKUP(Table9[[#This Row],[نام شخص کارشناس نظارت]],Table1[],3,0)</f>
        <v>کارشناس بازرسی وبرنامه ریزی تعمیرات مکانیک(9)</v>
      </c>
      <c r="I555" s="1">
        <f>COUNTIF(Table2[کد سیستم],Table9[[#This Row],[کد سیستم]])</f>
        <v>1</v>
      </c>
    </row>
    <row r="556" spans="1:9" hidden="1" x14ac:dyDescent="0.25">
      <c r="A556" s="1">
        <v>555</v>
      </c>
      <c r="B556" s="1" t="s">
        <v>2654</v>
      </c>
      <c r="C556" s="1">
        <v>1350</v>
      </c>
      <c r="D556" s="1" t="s">
        <v>3758</v>
      </c>
      <c r="E556" s="1" t="s">
        <v>415</v>
      </c>
      <c r="F556" s="1" t="str">
        <f>VLOOKUP(Table9[[#This Row],[نام کارشناس دفتر فنی]],Table1[],3,0)</f>
        <v>کارشناس بازرسی وبرنامه ریزی تعمیرات مکانیک(4)</v>
      </c>
      <c r="G556" s="1" t="s">
        <v>528</v>
      </c>
      <c r="H556" s="1" t="str">
        <f>VLOOKUP(Table9[[#This Row],[نام شخص کارشناس نظارت]],Table1[],3,0)</f>
        <v>کارشناس بازرسی وبرنامه ریزی تعمیرات مکانیک(9)</v>
      </c>
      <c r="I556" s="1">
        <f>COUNTIF(Table2[کد سیستم],Table9[[#This Row],[کد سیستم]])</f>
        <v>1</v>
      </c>
    </row>
    <row r="557" spans="1:9" hidden="1" x14ac:dyDescent="0.25">
      <c r="A557" s="1">
        <v>556</v>
      </c>
      <c r="B557" s="1" t="s">
        <v>2656</v>
      </c>
      <c r="C557" s="1" t="s">
        <v>2656</v>
      </c>
      <c r="D557" s="1" t="s">
        <v>3758</v>
      </c>
      <c r="E557" s="1" t="s">
        <v>415</v>
      </c>
      <c r="F557" s="1" t="str">
        <f>VLOOKUP(Table9[[#This Row],[نام کارشناس دفتر فنی]],Table1[],3,0)</f>
        <v>کارشناس بازرسی وبرنامه ریزی تعمیرات مکانیک(4)</v>
      </c>
      <c r="G557" s="1" t="s">
        <v>528</v>
      </c>
      <c r="H557" s="1" t="str">
        <f>VLOOKUP(Table9[[#This Row],[نام شخص کارشناس نظارت]],Table1[],3,0)</f>
        <v>کارشناس بازرسی وبرنامه ریزی تعمیرات مکانیک(9)</v>
      </c>
      <c r="I557" s="1">
        <f>COUNTIF(Table2[کد سیستم],Table9[[#This Row],[کد سیستم]])</f>
        <v>1</v>
      </c>
    </row>
    <row r="558" spans="1:9" hidden="1" x14ac:dyDescent="0.25">
      <c r="A558" s="1">
        <v>557</v>
      </c>
      <c r="B558" s="1" t="s">
        <v>2658</v>
      </c>
      <c r="C558" s="1" t="s">
        <v>2658</v>
      </c>
      <c r="D558" s="1" t="s">
        <v>3758</v>
      </c>
      <c r="E558" s="1" t="s">
        <v>415</v>
      </c>
      <c r="F558" s="1" t="str">
        <f>VLOOKUP(Table9[[#This Row],[نام کارشناس دفتر فنی]],Table1[],3,0)</f>
        <v>کارشناس بازرسی وبرنامه ریزی تعمیرات مکانیک(4)</v>
      </c>
      <c r="G558" s="1" t="s">
        <v>528</v>
      </c>
      <c r="H558" s="1" t="str">
        <f>VLOOKUP(Table9[[#This Row],[نام شخص کارشناس نظارت]],Table1[],3,0)</f>
        <v>کارشناس بازرسی وبرنامه ریزی تعمیرات مکانیک(9)</v>
      </c>
      <c r="I558" s="1">
        <f>COUNTIF(Table2[کد سیستم],Table9[[#This Row],[کد سیستم]])</f>
        <v>1</v>
      </c>
    </row>
    <row r="559" spans="1:9" hidden="1" x14ac:dyDescent="0.25">
      <c r="A559" s="1">
        <v>558</v>
      </c>
      <c r="B559" s="1" t="s">
        <v>2660</v>
      </c>
      <c r="C559" s="1" t="s">
        <v>2660</v>
      </c>
      <c r="D559" s="1" t="s">
        <v>3758</v>
      </c>
      <c r="E559" s="1" t="s">
        <v>415</v>
      </c>
      <c r="F559" s="1" t="str">
        <f>VLOOKUP(Table9[[#This Row],[نام کارشناس دفتر فنی]],Table1[],3,0)</f>
        <v>کارشناس بازرسی وبرنامه ریزی تعمیرات مکانیک(4)</v>
      </c>
      <c r="G559" s="1" t="s">
        <v>528</v>
      </c>
      <c r="H559" s="1" t="str">
        <f>VLOOKUP(Table9[[#This Row],[نام شخص کارشناس نظارت]],Table1[],3,0)</f>
        <v>کارشناس بازرسی وبرنامه ریزی تعمیرات مکانیک(9)</v>
      </c>
      <c r="I559" s="1">
        <f>COUNTIF(Table2[کد سیستم],Table9[[#This Row],[کد سیستم]])</f>
        <v>1</v>
      </c>
    </row>
    <row r="560" spans="1:9" hidden="1" x14ac:dyDescent="0.25">
      <c r="A560" s="1">
        <v>559</v>
      </c>
      <c r="B560" s="1" t="s">
        <v>2662</v>
      </c>
      <c r="C560" s="1" t="s">
        <v>2662</v>
      </c>
      <c r="D560" s="1" t="s">
        <v>3758</v>
      </c>
      <c r="E560" s="1" t="s">
        <v>415</v>
      </c>
      <c r="F560" s="1" t="str">
        <f>VLOOKUP(Table9[[#This Row],[نام کارشناس دفتر فنی]],Table1[],3,0)</f>
        <v>کارشناس بازرسی وبرنامه ریزی تعمیرات مکانیک(4)</v>
      </c>
      <c r="G560" s="1" t="s">
        <v>528</v>
      </c>
      <c r="H560" s="1" t="str">
        <f>VLOOKUP(Table9[[#This Row],[نام شخص کارشناس نظارت]],Table1[],3,0)</f>
        <v>کارشناس بازرسی وبرنامه ریزی تعمیرات مکانیک(9)</v>
      </c>
      <c r="I560" s="1">
        <f>COUNTIF(Table2[کد سیستم],Table9[[#This Row],[کد سیستم]])</f>
        <v>1</v>
      </c>
    </row>
    <row r="561" spans="1:9" hidden="1" x14ac:dyDescent="0.25">
      <c r="A561" s="1">
        <v>560</v>
      </c>
      <c r="B561" s="1" t="s">
        <v>2664</v>
      </c>
      <c r="C561" s="1" t="s">
        <v>2664</v>
      </c>
      <c r="D561" s="1" t="s">
        <v>3758</v>
      </c>
      <c r="E561" s="1" t="s">
        <v>415</v>
      </c>
      <c r="F561" s="1" t="str">
        <f>VLOOKUP(Table9[[#This Row],[نام کارشناس دفتر فنی]],Table1[],3,0)</f>
        <v>کارشناس بازرسی وبرنامه ریزی تعمیرات مکانیک(4)</v>
      </c>
      <c r="G561" s="1" t="s">
        <v>528</v>
      </c>
      <c r="H561" s="1" t="str">
        <f>VLOOKUP(Table9[[#This Row],[نام شخص کارشناس نظارت]],Table1[],3,0)</f>
        <v>کارشناس بازرسی وبرنامه ریزی تعمیرات مکانیک(9)</v>
      </c>
      <c r="I561" s="1">
        <f>COUNTIF(Table2[کد سیستم],Table9[[#This Row],[کد سیستم]])</f>
        <v>1</v>
      </c>
    </row>
    <row r="562" spans="1:9" hidden="1" x14ac:dyDescent="0.25">
      <c r="A562" s="1">
        <v>561</v>
      </c>
      <c r="B562" s="1" t="s">
        <v>2666</v>
      </c>
      <c r="C562" s="1" t="s">
        <v>2666</v>
      </c>
      <c r="D562" s="1" t="s">
        <v>3758</v>
      </c>
      <c r="E562" s="1" t="s">
        <v>415</v>
      </c>
      <c r="F562" s="1" t="str">
        <f>VLOOKUP(Table9[[#This Row],[نام کارشناس دفتر فنی]],Table1[],3,0)</f>
        <v>کارشناس بازرسی وبرنامه ریزی تعمیرات مکانیک(4)</v>
      </c>
      <c r="G562" s="1" t="s">
        <v>528</v>
      </c>
      <c r="H562" s="1" t="str">
        <f>VLOOKUP(Table9[[#This Row],[نام شخص کارشناس نظارت]],Table1[],3,0)</f>
        <v>کارشناس بازرسی وبرنامه ریزی تعمیرات مکانیک(9)</v>
      </c>
      <c r="I562" s="1">
        <f>COUNTIF(Table2[کد سیستم],Table9[[#This Row],[کد سیستم]])</f>
        <v>1</v>
      </c>
    </row>
    <row r="563" spans="1:9" hidden="1" x14ac:dyDescent="0.25">
      <c r="A563" s="1">
        <v>562</v>
      </c>
      <c r="B563" s="1" t="s">
        <v>2668</v>
      </c>
      <c r="C563" s="1" t="s">
        <v>2668</v>
      </c>
      <c r="D563" s="1" t="s">
        <v>3758</v>
      </c>
      <c r="E563" s="1" t="s">
        <v>415</v>
      </c>
      <c r="F563" s="1" t="str">
        <f>VLOOKUP(Table9[[#This Row],[نام کارشناس دفتر فنی]],Table1[],3,0)</f>
        <v>کارشناس بازرسی وبرنامه ریزی تعمیرات مکانیک(4)</v>
      </c>
      <c r="G563" s="1" t="s">
        <v>528</v>
      </c>
      <c r="H563" s="1" t="str">
        <f>VLOOKUP(Table9[[#This Row],[نام شخص کارشناس نظارت]],Table1[],3,0)</f>
        <v>کارشناس بازرسی وبرنامه ریزی تعمیرات مکانیک(9)</v>
      </c>
      <c r="I563" s="1">
        <f>COUNTIF(Table2[کد سیستم],Table9[[#This Row],[کد سیستم]])</f>
        <v>1</v>
      </c>
    </row>
    <row r="564" spans="1:9" hidden="1" x14ac:dyDescent="0.25">
      <c r="A564" s="1">
        <v>563</v>
      </c>
      <c r="B564" s="1" t="s">
        <v>2670</v>
      </c>
      <c r="C564" s="1" t="s">
        <v>2670</v>
      </c>
      <c r="D564" s="1" t="s">
        <v>3758</v>
      </c>
      <c r="E564" s="1" t="s">
        <v>415</v>
      </c>
      <c r="F564" s="1" t="str">
        <f>VLOOKUP(Table9[[#This Row],[نام کارشناس دفتر فنی]],Table1[],3,0)</f>
        <v>کارشناس بازرسی وبرنامه ریزی تعمیرات مکانیک(4)</v>
      </c>
      <c r="G564" s="1" t="s">
        <v>528</v>
      </c>
      <c r="H564" s="1" t="str">
        <f>VLOOKUP(Table9[[#This Row],[نام شخص کارشناس نظارت]],Table1[],3,0)</f>
        <v>کارشناس بازرسی وبرنامه ریزی تعمیرات مکانیک(9)</v>
      </c>
      <c r="I564" s="1">
        <f>COUNTIF(Table2[کد سیستم],Table9[[#This Row],[کد سیستم]])</f>
        <v>1</v>
      </c>
    </row>
    <row r="565" spans="1:9" hidden="1" x14ac:dyDescent="0.25">
      <c r="A565" s="1">
        <v>564</v>
      </c>
      <c r="B565" s="1" t="s">
        <v>2672</v>
      </c>
      <c r="C565" s="1" t="s">
        <v>2672</v>
      </c>
      <c r="D565" s="1" t="s">
        <v>3758</v>
      </c>
      <c r="E565" s="1" t="s">
        <v>415</v>
      </c>
      <c r="F565" s="1" t="str">
        <f>VLOOKUP(Table9[[#This Row],[نام کارشناس دفتر فنی]],Table1[],3,0)</f>
        <v>کارشناس بازرسی وبرنامه ریزی تعمیرات مکانیک(4)</v>
      </c>
      <c r="G565" s="1" t="s">
        <v>528</v>
      </c>
      <c r="H565" s="1" t="str">
        <f>VLOOKUP(Table9[[#This Row],[نام شخص کارشناس نظارت]],Table1[],3,0)</f>
        <v>کارشناس بازرسی وبرنامه ریزی تعمیرات مکانیک(9)</v>
      </c>
      <c r="I565" s="1">
        <f>COUNTIF(Table2[کد سیستم],Table9[[#This Row],[کد سیستم]])</f>
        <v>1</v>
      </c>
    </row>
    <row r="566" spans="1:9" hidden="1" x14ac:dyDescent="0.25">
      <c r="A566" s="1">
        <v>565</v>
      </c>
      <c r="B566" s="1" t="s">
        <v>2674</v>
      </c>
      <c r="C566" s="1">
        <v>1360</v>
      </c>
      <c r="D566" s="1" t="s">
        <v>3758</v>
      </c>
      <c r="E566" s="1" t="s">
        <v>415</v>
      </c>
      <c r="F566" s="1" t="str">
        <f>VLOOKUP(Table9[[#This Row],[نام کارشناس دفتر فنی]],Table1[],3,0)</f>
        <v>کارشناس بازرسی وبرنامه ریزی تعمیرات مکانیک(4)</v>
      </c>
      <c r="G566" s="1" t="s">
        <v>528</v>
      </c>
      <c r="H566" s="1" t="str">
        <f>VLOOKUP(Table9[[#This Row],[نام شخص کارشناس نظارت]],Table1[],3,0)</f>
        <v>کارشناس بازرسی وبرنامه ریزی تعمیرات مکانیک(9)</v>
      </c>
      <c r="I566" s="1">
        <f>COUNTIF(Table2[کد سیستم],Table9[[#This Row],[کد سیستم]])</f>
        <v>1</v>
      </c>
    </row>
    <row r="567" spans="1:9" hidden="1" x14ac:dyDescent="0.25">
      <c r="A567" s="1">
        <v>566</v>
      </c>
      <c r="B567" s="1" t="s">
        <v>2676</v>
      </c>
      <c r="C567" s="1" t="s">
        <v>2676</v>
      </c>
      <c r="D567" s="1" t="s">
        <v>3758</v>
      </c>
      <c r="E567" s="1" t="s">
        <v>415</v>
      </c>
      <c r="F567" s="1" t="str">
        <f>VLOOKUP(Table9[[#This Row],[نام کارشناس دفتر فنی]],Table1[],3,0)</f>
        <v>کارشناس بازرسی وبرنامه ریزی تعمیرات مکانیک(4)</v>
      </c>
      <c r="G567" s="1" t="s">
        <v>528</v>
      </c>
      <c r="H567" s="1" t="str">
        <f>VLOOKUP(Table9[[#This Row],[نام شخص کارشناس نظارت]],Table1[],3,0)</f>
        <v>کارشناس بازرسی وبرنامه ریزی تعمیرات مکانیک(9)</v>
      </c>
      <c r="I567" s="1">
        <f>COUNTIF(Table2[کد سیستم],Table9[[#This Row],[کد سیستم]])</f>
        <v>1</v>
      </c>
    </row>
    <row r="568" spans="1:9" hidden="1" x14ac:dyDescent="0.25">
      <c r="A568" s="1">
        <v>567</v>
      </c>
      <c r="B568" s="1" t="s">
        <v>2678</v>
      </c>
      <c r="C568" s="1" t="s">
        <v>2678</v>
      </c>
      <c r="D568" s="1" t="s">
        <v>3758</v>
      </c>
      <c r="E568" s="1" t="s">
        <v>415</v>
      </c>
      <c r="F568" s="1" t="str">
        <f>VLOOKUP(Table9[[#This Row],[نام کارشناس دفتر فنی]],Table1[],3,0)</f>
        <v>کارشناس بازرسی وبرنامه ریزی تعمیرات مکانیک(4)</v>
      </c>
      <c r="G568" s="1" t="s">
        <v>528</v>
      </c>
      <c r="H568" s="1" t="str">
        <f>VLOOKUP(Table9[[#This Row],[نام شخص کارشناس نظارت]],Table1[],3,0)</f>
        <v>کارشناس بازرسی وبرنامه ریزی تعمیرات مکانیک(9)</v>
      </c>
      <c r="I568" s="1">
        <f>COUNTIF(Table2[کد سیستم],Table9[[#This Row],[کد سیستم]])</f>
        <v>1</v>
      </c>
    </row>
    <row r="569" spans="1:9" hidden="1" x14ac:dyDescent="0.25">
      <c r="A569" s="1">
        <v>568</v>
      </c>
      <c r="B569" s="1" t="s">
        <v>2680</v>
      </c>
      <c r="C569" s="1" t="s">
        <v>2680</v>
      </c>
      <c r="D569" s="1" t="s">
        <v>3758</v>
      </c>
      <c r="E569" s="1" t="s">
        <v>415</v>
      </c>
      <c r="F569" s="1" t="str">
        <f>VLOOKUP(Table9[[#This Row],[نام کارشناس دفتر فنی]],Table1[],3,0)</f>
        <v>کارشناس بازرسی وبرنامه ریزی تعمیرات مکانیک(4)</v>
      </c>
      <c r="G569" s="1" t="s">
        <v>528</v>
      </c>
      <c r="H569" s="1" t="str">
        <f>VLOOKUP(Table9[[#This Row],[نام شخص کارشناس نظارت]],Table1[],3,0)</f>
        <v>کارشناس بازرسی وبرنامه ریزی تعمیرات مکانیک(9)</v>
      </c>
      <c r="I569" s="1">
        <f>COUNTIF(Table2[کد سیستم],Table9[[#This Row],[کد سیستم]])</f>
        <v>1</v>
      </c>
    </row>
    <row r="570" spans="1:9" hidden="1" x14ac:dyDescent="0.25">
      <c r="A570" s="1">
        <v>569</v>
      </c>
      <c r="B570" s="1" t="s">
        <v>2682</v>
      </c>
      <c r="C570" s="1" t="s">
        <v>2682</v>
      </c>
      <c r="D570" s="1" t="s">
        <v>3758</v>
      </c>
      <c r="E570" s="1" t="s">
        <v>415</v>
      </c>
      <c r="F570" s="1" t="str">
        <f>VLOOKUP(Table9[[#This Row],[نام کارشناس دفتر فنی]],Table1[],3,0)</f>
        <v>کارشناس بازرسی وبرنامه ریزی تعمیرات مکانیک(4)</v>
      </c>
      <c r="G570" s="1" t="s">
        <v>528</v>
      </c>
      <c r="H570" s="1" t="str">
        <f>VLOOKUP(Table9[[#This Row],[نام شخص کارشناس نظارت]],Table1[],3,0)</f>
        <v>کارشناس بازرسی وبرنامه ریزی تعمیرات مکانیک(9)</v>
      </c>
      <c r="I570" s="1">
        <f>COUNTIF(Table2[کد سیستم],Table9[[#This Row],[کد سیستم]])</f>
        <v>1</v>
      </c>
    </row>
    <row r="571" spans="1:9" hidden="1" x14ac:dyDescent="0.25">
      <c r="A571" s="1">
        <v>570</v>
      </c>
      <c r="B571" s="1" t="s">
        <v>2684</v>
      </c>
      <c r="C571" s="1" t="s">
        <v>2684</v>
      </c>
      <c r="D571" s="1" t="s">
        <v>3758</v>
      </c>
      <c r="E571" s="1" t="s">
        <v>415</v>
      </c>
      <c r="F571" s="1" t="str">
        <f>VLOOKUP(Table9[[#This Row],[نام کارشناس دفتر فنی]],Table1[],3,0)</f>
        <v>کارشناس بازرسی وبرنامه ریزی تعمیرات مکانیک(4)</v>
      </c>
      <c r="G571" s="1" t="s">
        <v>528</v>
      </c>
      <c r="H571" s="1" t="str">
        <f>VLOOKUP(Table9[[#This Row],[نام شخص کارشناس نظارت]],Table1[],3,0)</f>
        <v>کارشناس بازرسی وبرنامه ریزی تعمیرات مکانیک(9)</v>
      </c>
      <c r="I571" s="1">
        <f>COUNTIF(Table2[کد سیستم],Table9[[#This Row],[کد سیستم]])</f>
        <v>1</v>
      </c>
    </row>
    <row r="572" spans="1:9" hidden="1" x14ac:dyDescent="0.25">
      <c r="A572" s="1">
        <v>571</v>
      </c>
      <c r="B572" s="1" t="s">
        <v>2686</v>
      </c>
      <c r="C572" s="1" t="s">
        <v>2686</v>
      </c>
      <c r="D572" s="1" t="s">
        <v>3758</v>
      </c>
      <c r="E572" s="1" t="s">
        <v>415</v>
      </c>
      <c r="F572" s="1" t="str">
        <f>VLOOKUP(Table9[[#This Row],[نام کارشناس دفتر فنی]],Table1[],3,0)</f>
        <v>کارشناس بازرسی وبرنامه ریزی تعمیرات مکانیک(4)</v>
      </c>
      <c r="G572" s="1" t="s">
        <v>528</v>
      </c>
      <c r="H572" s="1" t="str">
        <f>VLOOKUP(Table9[[#This Row],[نام شخص کارشناس نظارت]],Table1[],3,0)</f>
        <v>کارشناس بازرسی وبرنامه ریزی تعمیرات مکانیک(9)</v>
      </c>
      <c r="I572" s="1">
        <f>COUNTIF(Table2[کد سیستم],Table9[[#This Row],[کد سیستم]])</f>
        <v>1</v>
      </c>
    </row>
    <row r="573" spans="1:9" hidden="1" x14ac:dyDescent="0.25">
      <c r="A573" s="1">
        <v>572</v>
      </c>
      <c r="B573" s="1" t="s">
        <v>2688</v>
      </c>
      <c r="C573" s="1">
        <v>1370</v>
      </c>
      <c r="D573" s="1" t="s">
        <v>3758</v>
      </c>
      <c r="E573" s="1" t="s">
        <v>415</v>
      </c>
      <c r="F573" s="1" t="str">
        <f>VLOOKUP(Table9[[#This Row],[نام کارشناس دفتر فنی]],Table1[],3,0)</f>
        <v>کارشناس بازرسی وبرنامه ریزی تعمیرات مکانیک(4)</v>
      </c>
      <c r="G573" s="1" t="s">
        <v>528</v>
      </c>
      <c r="H573" s="1" t="str">
        <f>VLOOKUP(Table9[[#This Row],[نام شخص کارشناس نظارت]],Table1[],3,0)</f>
        <v>کارشناس بازرسی وبرنامه ریزی تعمیرات مکانیک(9)</v>
      </c>
      <c r="I573" s="1">
        <f>COUNTIF(Table2[کد سیستم],Table9[[#This Row],[کد سیستم]])</f>
        <v>1</v>
      </c>
    </row>
    <row r="574" spans="1:9" hidden="1" x14ac:dyDescent="0.25">
      <c r="A574" s="1">
        <v>573</v>
      </c>
      <c r="B574" s="1" t="s">
        <v>2690</v>
      </c>
      <c r="C574" s="1" t="s">
        <v>2690</v>
      </c>
      <c r="D574" s="1" t="s">
        <v>3758</v>
      </c>
      <c r="E574" s="1" t="s">
        <v>415</v>
      </c>
      <c r="F574" s="1" t="str">
        <f>VLOOKUP(Table9[[#This Row],[نام کارشناس دفتر فنی]],Table1[],3,0)</f>
        <v>کارشناس بازرسی وبرنامه ریزی تعمیرات مکانیک(4)</v>
      </c>
      <c r="G574" s="1" t="s">
        <v>528</v>
      </c>
      <c r="H574" s="1" t="str">
        <f>VLOOKUP(Table9[[#This Row],[نام شخص کارشناس نظارت]],Table1[],3,0)</f>
        <v>کارشناس بازرسی وبرنامه ریزی تعمیرات مکانیک(9)</v>
      </c>
      <c r="I574" s="1">
        <f>COUNTIF(Table2[کد سیستم],Table9[[#This Row],[کد سیستم]])</f>
        <v>1</v>
      </c>
    </row>
    <row r="575" spans="1:9" hidden="1" x14ac:dyDescent="0.25">
      <c r="A575" s="1">
        <v>574</v>
      </c>
      <c r="B575" s="1" t="s">
        <v>2692</v>
      </c>
      <c r="C575" s="1">
        <v>1380</v>
      </c>
      <c r="D575" s="1" t="s">
        <v>3758</v>
      </c>
      <c r="E575" s="1" t="s">
        <v>415</v>
      </c>
      <c r="F575" s="1" t="str">
        <f>VLOOKUP(Table9[[#This Row],[نام کارشناس دفتر فنی]],Table1[],3,0)</f>
        <v>کارشناس بازرسی وبرنامه ریزی تعمیرات مکانیک(4)</v>
      </c>
      <c r="G575" s="1" t="s">
        <v>528</v>
      </c>
      <c r="H575" s="1" t="str">
        <f>VLOOKUP(Table9[[#This Row],[نام شخص کارشناس نظارت]],Table1[],3,0)</f>
        <v>کارشناس بازرسی وبرنامه ریزی تعمیرات مکانیک(9)</v>
      </c>
      <c r="I575" s="1">
        <f>COUNTIF(Table2[کد سیستم],Table9[[#This Row],[کد سیستم]])</f>
        <v>1</v>
      </c>
    </row>
    <row r="576" spans="1:9" hidden="1" x14ac:dyDescent="0.25">
      <c r="A576" s="1">
        <v>575</v>
      </c>
      <c r="B576" s="1" t="s">
        <v>2694</v>
      </c>
      <c r="C576" s="1">
        <v>1390</v>
      </c>
      <c r="D576" s="1" t="s">
        <v>3758</v>
      </c>
      <c r="E576" s="1" t="s">
        <v>415</v>
      </c>
      <c r="F576" s="1" t="str">
        <f>VLOOKUP(Table9[[#This Row],[نام کارشناس دفتر فنی]],Table1[],3,0)</f>
        <v>کارشناس بازرسی وبرنامه ریزی تعمیرات مکانیک(4)</v>
      </c>
      <c r="G576" s="1" t="s">
        <v>528</v>
      </c>
      <c r="H576" s="1" t="str">
        <f>VLOOKUP(Table9[[#This Row],[نام شخص کارشناس نظارت]],Table1[],3,0)</f>
        <v>کارشناس بازرسی وبرنامه ریزی تعمیرات مکانیک(9)</v>
      </c>
      <c r="I576" s="1">
        <f>COUNTIF(Table2[کد سیستم],Table9[[#This Row],[کد سیستم]])</f>
        <v>1</v>
      </c>
    </row>
    <row r="577" spans="1:9" hidden="1" x14ac:dyDescent="0.25">
      <c r="A577" s="1">
        <v>576</v>
      </c>
      <c r="B577" s="1" t="s">
        <v>2696</v>
      </c>
      <c r="C577" s="1" t="s">
        <v>2696</v>
      </c>
      <c r="D577" s="1" t="s">
        <v>3758</v>
      </c>
      <c r="E577" s="1" t="s">
        <v>415</v>
      </c>
      <c r="F577" s="1" t="str">
        <f>VLOOKUP(Table9[[#This Row],[نام کارشناس دفتر فنی]],Table1[],3,0)</f>
        <v>کارشناس بازرسی وبرنامه ریزی تعمیرات مکانیک(4)</v>
      </c>
      <c r="G577" s="1" t="s">
        <v>528</v>
      </c>
      <c r="H577" s="1" t="str">
        <f>VLOOKUP(Table9[[#This Row],[نام شخص کارشناس نظارت]],Table1[],3,0)</f>
        <v>کارشناس بازرسی وبرنامه ریزی تعمیرات مکانیک(9)</v>
      </c>
      <c r="I577" s="1">
        <f>COUNTIF(Table2[کد سیستم],Table9[[#This Row],[کد سیستم]])</f>
        <v>1</v>
      </c>
    </row>
    <row r="578" spans="1:9" hidden="1" x14ac:dyDescent="0.25">
      <c r="A578" s="1">
        <v>577</v>
      </c>
      <c r="B578" s="1" t="s">
        <v>2698</v>
      </c>
      <c r="C578" s="1" t="s">
        <v>2698</v>
      </c>
      <c r="D578" s="1" t="s">
        <v>3758</v>
      </c>
      <c r="E578" s="1" t="s">
        <v>415</v>
      </c>
      <c r="F578" s="1" t="str">
        <f>VLOOKUP(Table9[[#This Row],[نام کارشناس دفتر فنی]],Table1[],3,0)</f>
        <v>کارشناس بازرسی وبرنامه ریزی تعمیرات مکانیک(4)</v>
      </c>
      <c r="G578" s="1" t="s">
        <v>528</v>
      </c>
      <c r="H578" s="1" t="str">
        <f>VLOOKUP(Table9[[#This Row],[نام شخص کارشناس نظارت]],Table1[],3,0)</f>
        <v>کارشناس بازرسی وبرنامه ریزی تعمیرات مکانیک(9)</v>
      </c>
      <c r="I578" s="1">
        <f>COUNTIF(Table2[کد سیستم],Table9[[#This Row],[کد سیستم]])</f>
        <v>1</v>
      </c>
    </row>
    <row r="579" spans="1:9" hidden="1" x14ac:dyDescent="0.25">
      <c r="A579" s="1">
        <v>578</v>
      </c>
      <c r="B579" s="1" t="s">
        <v>2700</v>
      </c>
      <c r="C579" s="1" t="s">
        <v>2700</v>
      </c>
      <c r="D579" s="1" t="s">
        <v>3758</v>
      </c>
      <c r="E579" s="1" t="s">
        <v>415</v>
      </c>
      <c r="F579" s="1" t="str">
        <f>VLOOKUP(Table9[[#This Row],[نام کارشناس دفتر فنی]],Table1[],3,0)</f>
        <v>کارشناس بازرسی وبرنامه ریزی تعمیرات مکانیک(4)</v>
      </c>
      <c r="G579" s="1" t="s">
        <v>528</v>
      </c>
      <c r="H579" s="1" t="str">
        <f>VLOOKUP(Table9[[#This Row],[نام شخص کارشناس نظارت]],Table1[],3,0)</f>
        <v>کارشناس بازرسی وبرنامه ریزی تعمیرات مکانیک(9)</v>
      </c>
      <c r="I579" s="1">
        <f>COUNTIF(Table2[کد سیستم],Table9[[#This Row],[کد سیستم]])</f>
        <v>1</v>
      </c>
    </row>
    <row r="580" spans="1:9" hidden="1" x14ac:dyDescent="0.25">
      <c r="A580" s="1">
        <v>579</v>
      </c>
      <c r="B580" s="1" t="s">
        <v>2702</v>
      </c>
      <c r="C580" s="1" t="s">
        <v>2702</v>
      </c>
      <c r="D580" s="1" t="s">
        <v>3758</v>
      </c>
      <c r="E580" s="1" t="s">
        <v>415</v>
      </c>
      <c r="F580" s="1" t="str">
        <f>VLOOKUP(Table9[[#This Row],[نام کارشناس دفتر فنی]],Table1[],3,0)</f>
        <v>کارشناس بازرسی وبرنامه ریزی تعمیرات مکانیک(4)</v>
      </c>
      <c r="G580" s="1" t="s">
        <v>528</v>
      </c>
      <c r="H580" s="1" t="str">
        <f>VLOOKUP(Table9[[#This Row],[نام شخص کارشناس نظارت]],Table1[],3,0)</f>
        <v>کارشناس بازرسی وبرنامه ریزی تعمیرات مکانیک(9)</v>
      </c>
      <c r="I580" s="1">
        <f>COUNTIF(Table2[کد سیستم],Table9[[#This Row],[کد سیستم]])</f>
        <v>1</v>
      </c>
    </row>
    <row r="581" spans="1:9" hidden="1" x14ac:dyDescent="0.25">
      <c r="A581" s="1">
        <v>580</v>
      </c>
      <c r="B581" s="1" t="s">
        <v>2704</v>
      </c>
      <c r="C581" s="1">
        <v>1400</v>
      </c>
      <c r="D581" s="1" t="s">
        <v>3758</v>
      </c>
      <c r="E581" s="1" t="s">
        <v>415</v>
      </c>
      <c r="F581" s="1" t="str">
        <f>VLOOKUP(Table9[[#This Row],[نام کارشناس دفتر فنی]],Table1[],3,0)</f>
        <v>کارشناس بازرسی وبرنامه ریزی تعمیرات مکانیک(4)</v>
      </c>
      <c r="G581" s="1" t="s">
        <v>528</v>
      </c>
      <c r="H581" s="1" t="str">
        <f>VLOOKUP(Table9[[#This Row],[نام شخص کارشناس نظارت]],Table1[],3,0)</f>
        <v>کارشناس بازرسی وبرنامه ریزی تعمیرات مکانیک(9)</v>
      </c>
      <c r="I581" s="1">
        <f>COUNTIF(Table2[کد سیستم],Table9[[#This Row],[کد سیستم]])</f>
        <v>1</v>
      </c>
    </row>
    <row r="582" spans="1:9" hidden="1" x14ac:dyDescent="0.25">
      <c r="A582" s="1">
        <v>581</v>
      </c>
      <c r="B582" s="1" t="s">
        <v>2706</v>
      </c>
      <c r="C582" s="1" t="s">
        <v>2706</v>
      </c>
      <c r="D582" s="1" t="s">
        <v>3758</v>
      </c>
      <c r="E582" s="1" t="s">
        <v>415</v>
      </c>
      <c r="F582" s="1" t="str">
        <f>VLOOKUP(Table9[[#This Row],[نام کارشناس دفتر فنی]],Table1[],3,0)</f>
        <v>کارشناس بازرسی وبرنامه ریزی تعمیرات مکانیک(4)</v>
      </c>
      <c r="G582" s="1" t="s">
        <v>528</v>
      </c>
      <c r="H582" s="1" t="str">
        <f>VLOOKUP(Table9[[#This Row],[نام شخص کارشناس نظارت]],Table1[],3,0)</f>
        <v>کارشناس بازرسی وبرنامه ریزی تعمیرات مکانیک(9)</v>
      </c>
      <c r="I582" s="1">
        <f>COUNTIF(Table2[کد سیستم],Table9[[#This Row],[کد سیستم]])</f>
        <v>1</v>
      </c>
    </row>
    <row r="583" spans="1:9" hidden="1" x14ac:dyDescent="0.25">
      <c r="A583" s="1">
        <v>582</v>
      </c>
      <c r="B583" s="1" t="s">
        <v>2708</v>
      </c>
      <c r="C583" s="1" t="s">
        <v>2708</v>
      </c>
      <c r="D583" s="1" t="s">
        <v>3758</v>
      </c>
      <c r="E583" s="1" t="s">
        <v>415</v>
      </c>
      <c r="F583" s="1" t="str">
        <f>VLOOKUP(Table9[[#This Row],[نام کارشناس دفتر فنی]],Table1[],3,0)</f>
        <v>کارشناس بازرسی وبرنامه ریزی تعمیرات مکانیک(4)</v>
      </c>
      <c r="G583" s="1" t="s">
        <v>528</v>
      </c>
      <c r="H583" s="1" t="str">
        <f>VLOOKUP(Table9[[#This Row],[نام شخص کارشناس نظارت]],Table1[],3,0)</f>
        <v>کارشناس بازرسی وبرنامه ریزی تعمیرات مکانیک(9)</v>
      </c>
      <c r="I583" s="1">
        <f>COUNTIF(Table2[کد سیستم],Table9[[#This Row],[کد سیستم]])</f>
        <v>1</v>
      </c>
    </row>
    <row r="584" spans="1:9" hidden="1" x14ac:dyDescent="0.25">
      <c r="A584" s="1">
        <v>583</v>
      </c>
      <c r="B584" s="1" t="s">
        <v>2710</v>
      </c>
      <c r="C584" s="1" t="s">
        <v>2710</v>
      </c>
      <c r="D584" s="1" t="s">
        <v>3758</v>
      </c>
      <c r="E584" s="1" t="s">
        <v>415</v>
      </c>
      <c r="F584" s="1" t="str">
        <f>VLOOKUP(Table9[[#This Row],[نام کارشناس دفتر فنی]],Table1[],3,0)</f>
        <v>کارشناس بازرسی وبرنامه ریزی تعمیرات مکانیک(4)</v>
      </c>
      <c r="G584" s="1" t="s">
        <v>528</v>
      </c>
      <c r="H584" s="1" t="str">
        <f>VLOOKUP(Table9[[#This Row],[نام شخص کارشناس نظارت]],Table1[],3,0)</f>
        <v>کارشناس بازرسی وبرنامه ریزی تعمیرات مکانیک(9)</v>
      </c>
      <c r="I584" s="1">
        <f>COUNTIF(Table2[کد سیستم],Table9[[#This Row],[کد سیستم]])</f>
        <v>1</v>
      </c>
    </row>
    <row r="585" spans="1:9" hidden="1" x14ac:dyDescent="0.25">
      <c r="A585" s="1">
        <v>584</v>
      </c>
      <c r="B585" s="1" t="s">
        <v>2712</v>
      </c>
      <c r="C585" s="1" t="s">
        <v>2712</v>
      </c>
      <c r="D585" s="1" t="s">
        <v>3758</v>
      </c>
      <c r="E585" s="1" t="s">
        <v>415</v>
      </c>
      <c r="F585" s="1" t="str">
        <f>VLOOKUP(Table9[[#This Row],[نام کارشناس دفتر فنی]],Table1[],3,0)</f>
        <v>کارشناس بازرسی وبرنامه ریزی تعمیرات مکانیک(4)</v>
      </c>
      <c r="G585" s="1" t="s">
        <v>528</v>
      </c>
      <c r="H585" s="1" t="str">
        <f>VLOOKUP(Table9[[#This Row],[نام شخص کارشناس نظارت]],Table1[],3,0)</f>
        <v>کارشناس بازرسی وبرنامه ریزی تعمیرات مکانیک(9)</v>
      </c>
      <c r="I585" s="1">
        <f>COUNTIF(Table2[کد سیستم],Table9[[#This Row],[کد سیستم]])</f>
        <v>1</v>
      </c>
    </row>
    <row r="586" spans="1:9" hidden="1" x14ac:dyDescent="0.25">
      <c r="A586" s="1">
        <v>585</v>
      </c>
      <c r="B586" s="1" t="s">
        <v>2714</v>
      </c>
      <c r="C586" s="1" t="s">
        <v>2714</v>
      </c>
      <c r="D586" s="1" t="s">
        <v>3758</v>
      </c>
      <c r="E586" s="1" t="s">
        <v>415</v>
      </c>
      <c r="F586" s="1" t="str">
        <f>VLOOKUP(Table9[[#This Row],[نام کارشناس دفتر فنی]],Table1[],3,0)</f>
        <v>کارشناس بازرسی وبرنامه ریزی تعمیرات مکانیک(4)</v>
      </c>
      <c r="G586" s="1" t="s">
        <v>528</v>
      </c>
      <c r="H586" s="1" t="str">
        <f>VLOOKUP(Table9[[#This Row],[نام شخص کارشناس نظارت]],Table1[],3,0)</f>
        <v>کارشناس بازرسی وبرنامه ریزی تعمیرات مکانیک(9)</v>
      </c>
      <c r="I586" s="1">
        <f>COUNTIF(Table2[کد سیستم],Table9[[#This Row],[کد سیستم]])</f>
        <v>1</v>
      </c>
    </row>
    <row r="587" spans="1:9" hidden="1" x14ac:dyDescent="0.25">
      <c r="A587" s="1">
        <v>586</v>
      </c>
      <c r="B587" s="1" t="s">
        <v>2716</v>
      </c>
      <c r="C587" s="1">
        <v>150</v>
      </c>
      <c r="D587" s="1" t="s">
        <v>3758</v>
      </c>
      <c r="E587" s="1" t="s">
        <v>415</v>
      </c>
      <c r="F587" s="1" t="str">
        <f>VLOOKUP(Table9[[#This Row],[نام کارشناس دفتر فنی]],Table1[],3,0)</f>
        <v>کارشناس بازرسی وبرنامه ریزی تعمیرات مکانیک(4)</v>
      </c>
      <c r="G587" s="1" t="s">
        <v>241</v>
      </c>
      <c r="H587" s="1" t="str">
        <f>VLOOKUP(Table9[[#This Row],[نام شخص کارشناس نظارت]],Table1[],3,0)</f>
        <v>کارشناس مکانیک نظارت (2)</v>
      </c>
      <c r="I587" s="1">
        <f>COUNTIF(Table2[کد سیستم],Table9[[#This Row],[کد سیستم]])</f>
        <v>1</v>
      </c>
    </row>
    <row r="588" spans="1:9" hidden="1" x14ac:dyDescent="0.25">
      <c r="A588" s="1">
        <v>587</v>
      </c>
      <c r="B588" s="1" t="s">
        <v>2718</v>
      </c>
      <c r="C588" s="1">
        <v>1500</v>
      </c>
      <c r="D588" s="1" t="s">
        <v>3758</v>
      </c>
      <c r="E588" s="1" t="s">
        <v>415</v>
      </c>
      <c r="F588" s="1" t="str">
        <f>VLOOKUP(Table9[[#This Row],[نام کارشناس دفتر فنی]],Table1[],3,0)</f>
        <v>کارشناس بازرسی وبرنامه ریزی تعمیرات مکانیک(4)</v>
      </c>
      <c r="G588" s="1" t="s">
        <v>528</v>
      </c>
      <c r="H588" s="1" t="str">
        <f>VLOOKUP(Table9[[#This Row],[نام شخص کارشناس نظارت]],Table1[],3,0)</f>
        <v>کارشناس بازرسی وبرنامه ریزی تعمیرات مکانیک(9)</v>
      </c>
      <c r="I588" s="1">
        <f>COUNTIF(Table2[کد سیستم],Table9[[#This Row],[کد سیستم]])</f>
        <v>1</v>
      </c>
    </row>
    <row r="589" spans="1:9" hidden="1" x14ac:dyDescent="0.25">
      <c r="A589" s="1">
        <v>588</v>
      </c>
      <c r="B589" s="1" t="s">
        <v>2720</v>
      </c>
      <c r="C589" s="1" t="s">
        <v>2720</v>
      </c>
      <c r="D589" s="1" t="s">
        <v>3758</v>
      </c>
      <c r="E589" s="1" t="s">
        <v>415</v>
      </c>
      <c r="F589" s="1" t="str">
        <f>VLOOKUP(Table9[[#This Row],[نام کارشناس دفتر فنی]],Table1[],3,0)</f>
        <v>کارشناس بازرسی وبرنامه ریزی تعمیرات مکانیک(4)</v>
      </c>
      <c r="G589" s="1" t="s">
        <v>528</v>
      </c>
      <c r="H589" s="1" t="str">
        <f>VLOOKUP(Table9[[#This Row],[نام شخص کارشناس نظارت]],Table1[],3,0)</f>
        <v>کارشناس بازرسی وبرنامه ریزی تعمیرات مکانیک(9)</v>
      </c>
      <c r="I589" s="1">
        <f>COUNTIF(Table2[کد سیستم],Table9[[#This Row],[کد سیستم]])</f>
        <v>1</v>
      </c>
    </row>
    <row r="590" spans="1:9" hidden="1" x14ac:dyDescent="0.25">
      <c r="A590" s="1">
        <v>589</v>
      </c>
      <c r="B590" s="1" t="s">
        <v>2722</v>
      </c>
      <c r="C590" s="1">
        <v>1510</v>
      </c>
      <c r="D590" s="1" t="s">
        <v>3758</v>
      </c>
      <c r="E590" s="1" t="s">
        <v>415</v>
      </c>
      <c r="F590" s="1" t="str">
        <f>VLOOKUP(Table9[[#This Row],[نام کارشناس دفتر فنی]],Table1[],3,0)</f>
        <v>کارشناس بازرسی وبرنامه ریزی تعمیرات مکانیک(4)</v>
      </c>
      <c r="G590" s="1" t="s">
        <v>528</v>
      </c>
      <c r="H590" s="1" t="str">
        <f>VLOOKUP(Table9[[#This Row],[نام شخص کارشناس نظارت]],Table1[],3,0)</f>
        <v>کارشناس بازرسی وبرنامه ریزی تعمیرات مکانیک(9)</v>
      </c>
      <c r="I590" s="1">
        <f>COUNTIF(Table2[کد سیستم],Table9[[#This Row],[کد سیستم]])</f>
        <v>1</v>
      </c>
    </row>
    <row r="591" spans="1:9" hidden="1" x14ac:dyDescent="0.25">
      <c r="A591" s="1">
        <v>590</v>
      </c>
      <c r="B591" s="1" t="s">
        <v>2724</v>
      </c>
      <c r="C591" s="1" t="s">
        <v>2724</v>
      </c>
      <c r="D591" s="1" t="s">
        <v>3758</v>
      </c>
      <c r="E591" s="1" t="s">
        <v>415</v>
      </c>
      <c r="F591" s="1" t="str">
        <f>VLOOKUP(Table9[[#This Row],[نام کارشناس دفتر فنی]],Table1[],3,0)</f>
        <v>کارشناس بازرسی وبرنامه ریزی تعمیرات مکانیک(4)</v>
      </c>
      <c r="G591" s="1" t="s">
        <v>528</v>
      </c>
      <c r="H591" s="1" t="str">
        <f>VLOOKUP(Table9[[#This Row],[نام شخص کارشناس نظارت]],Table1[],3,0)</f>
        <v>کارشناس بازرسی وبرنامه ریزی تعمیرات مکانیک(9)</v>
      </c>
      <c r="I591" s="1">
        <f>COUNTIF(Table2[کد سیستم],Table9[[#This Row],[کد سیستم]])</f>
        <v>1</v>
      </c>
    </row>
    <row r="592" spans="1:9" hidden="1" x14ac:dyDescent="0.25">
      <c r="A592" s="1">
        <v>591</v>
      </c>
      <c r="B592" s="1" t="s">
        <v>2726</v>
      </c>
      <c r="C592" s="1" t="s">
        <v>2726</v>
      </c>
      <c r="D592" s="1" t="s">
        <v>3758</v>
      </c>
      <c r="E592" s="1" t="s">
        <v>415</v>
      </c>
      <c r="F592" s="1" t="str">
        <f>VLOOKUP(Table9[[#This Row],[نام کارشناس دفتر فنی]],Table1[],3,0)</f>
        <v>کارشناس بازرسی وبرنامه ریزی تعمیرات مکانیک(4)</v>
      </c>
      <c r="G592" s="1" t="s">
        <v>528</v>
      </c>
      <c r="H592" s="1" t="str">
        <f>VLOOKUP(Table9[[#This Row],[نام شخص کارشناس نظارت]],Table1[],3,0)</f>
        <v>کارشناس بازرسی وبرنامه ریزی تعمیرات مکانیک(9)</v>
      </c>
      <c r="I592" s="1">
        <f>COUNTIF(Table2[کد سیستم],Table9[[#This Row],[کد سیستم]])</f>
        <v>1</v>
      </c>
    </row>
    <row r="593" spans="1:9" hidden="1" x14ac:dyDescent="0.25">
      <c r="A593" s="1">
        <v>592</v>
      </c>
      <c r="B593" s="1" t="s">
        <v>2728</v>
      </c>
      <c r="C593" s="1" t="s">
        <v>2728</v>
      </c>
      <c r="D593" s="1" t="s">
        <v>3758</v>
      </c>
      <c r="E593" s="1" t="s">
        <v>415</v>
      </c>
      <c r="F593" s="1" t="str">
        <f>VLOOKUP(Table9[[#This Row],[نام کارشناس دفتر فنی]],Table1[],3,0)</f>
        <v>کارشناس بازرسی وبرنامه ریزی تعمیرات مکانیک(4)</v>
      </c>
      <c r="G593" s="1" t="s">
        <v>528</v>
      </c>
      <c r="H593" s="1" t="str">
        <f>VLOOKUP(Table9[[#This Row],[نام شخص کارشناس نظارت]],Table1[],3,0)</f>
        <v>کارشناس بازرسی وبرنامه ریزی تعمیرات مکانیک(9)</v>
      </c>
      <c r="I593" s="1">
        <f>COUNTIF(Table2[کد سیستم],Table9[[#This Row],[کد سیستم]])</f>
        <v>1</v>
      </c>
    </row>
    <row r="594" spans="1:9" hidden="1" x14ac:dyDescent="0.25">
      <c r="A594" s="1">
        <v>593</v>
      </c>
      <c r="B594" s="1" t="s">
        <v>2730</v>
      </c>
      <c r="C594" s="1" t="s">
        <v>2730</v>
      </c>
      <c r="D594" s="1" t="s">
        <v>3758</v>
      </c>
      <c r="E594" s="1" t="s">
        <v>415</v>
      </c>
      <c r="F594" s="1" t="str">
        <f>VLOOKUP(Table9[[#This Row],[نام کارشناس دفتر فنی]],Table1[],3,0)</f>
        <v>کارشناس بازرسی وبرنامه ریزی تعمیرات مکانیک(4)</v>
      </c>
      <c r="G594" s="1" t="s">
        <v>528</v>
      </c>
      <c r="H594" s="1" t="str">
        <f>VLOOKUP(Table9[[#This Row],[نام شخص کارشناس نظارت]],Table1[],3,0)</f>
        <v>کارشناس بازرسی وبرنامه ریزی تعمیرات مکانیک(9)</v>
      </c>
      <c r="I594" s="1">
        <f>COUNTIF(Table2[کد سیستم],Table9[[#This Row],[کد سیستم]])</f>
        <v>1</v>
      </c>
    </row>
    <row r="595" spans="1:9" hidden="1" x14ac:dyDescent="0.25">
      <c r="A595" s="1">
        <v>594</v>
      </c>
      <c r="B595" s="1" t="s">
        <v>2732</v>
      </c>
      <c r="C595" s="1" t="s">
        <v>2732</v>
      </c>
      <c r="D595" s="1" t="s">
        <v>3758</v>
      </c>
      <c r="E595" s="1" t="s">
        <v>415</v>
      </c>
      <c r="F595" s="1" t="str">
        <f>VLOOKUP(Table9[[#This Row],[نام کارشناس دفتر فنی]],Table1[],3,0)</f>
        <v>کارشناس بازرسی وبرنامه ریزی تعمیرات مکانیک(4)</v>
      </c>
      <c r="G595" s="1" t="s">
        <v>528</v>
      </c>
      <c r="H595" s="1" t="str">
        <f>VLOOKUP(Table9[[#This Row],[نام شخص کارشناس نظارت]],Table1[],3,0)</f>
        <v>کارشناس بازرسی وبرنامه ریزی تعمیرات مکانیک(9)</v>
      </c>
      <c r="I595" s="1">
        <f>COUNTIF(Table2[کد سیستم],Table9[[#This Row],[کد سیستم]])</f>
        <v>1</v>
      </c>
    </row>
    <row r="596" spans="1:9" hidden="1" x14ac:dyDescent="0.25">
      <c r="A596" s="1">
        <v>595</v>
      </c>
      <c r="B596" s="1" t="s">
        <v>2734</v>
      </c>
      <c r="C596" s="1" t="s">
        <v>2734</v>
      </c>
      <c r="D596" s="1" t="s">
        <v>3758</v>
      </c>
      <c r="E596" s="1" t="s">
        <v>415</v>
      </c>
      <c r="F596" s="1" t="str">
        <f>VLOOKUP(Table9[[#This Row],[نام کارشناس دفتر فنی]],Table1[],3,0)</f>
        <v>کارشناس بازرسی وبرنامه ریزی تعمیرات مکانیک(4)</v>
      </c>
      <c r="G596" s="1" t="s">
        <v>528</v>
      </c>
      <c r="H596" s="1" t="str">
        <f>VLOOKUP(Table9[[#This Row],[نام شخص کارشناس نظارت]],Table1[],3,0)</f>
        <v>کارشناس بازرسی وبرنامه ریزی تعمیرات مکانیک(9)</v>
      </c>
      <c r="I596" s="1">
        <f>COUNTIF(Table2[کد سیستم],Table9[[#This Row],[کد سیستم]])</f>
        <v>1</v>
      </c>
    </row>
    <row r="597" spans="1:9" hidden="1" x14ac:dyDescent="0.25">
      <c r="A597" s="1">
        <v>596</v>
      </c>
      <c r="B597" s="1" t="s">
        <v>2736</v>
      </c>
      <c r="C597" s="1" t="s">
        <v>2736</v>
      </c>
      <c r="D597" s="1" t="s">
        <v>3758</v>
      </c>
      <c r="E597" s="1" t="s">
        <v>415</v>
      </c>
      <c r="F597" s="1" t="str">
        <f>VLOOKUP(Table9[[#This Row],[نام کارشناس دفتر فنی]],Table1[],3,0)</f>
        <v>کارشناس بازرسی وبرنامه ریزی تعمیرات مکانیک(4)</v>
      </c>
      <c r="G597" s="1" t="s">
        <v>528</v>
      </c>
      <c r="H597" s="1" t="str">
        <f>VLOOKUP(Table9[[#This Row],[نام شخص کارشناس نظارت]],Table1[],3,0)</f>
        <v>کارشناس بازرسی وبرنامه ریزی تعمیرات مکانیک(9)</v>
      </c>
      <c r="I597" s="1">
        <f>COUNTIF(Table2[کد سیستم],Table9[[#This Row],[کد سیستم]])</f>
        <v>1</v>
      </c>
    </row>
    <row r="598" spans="1:9" hidden="1" x14ac:dyDescent="0.25">
      <c r="A598" s="1">
        <v>597</v>
      </c>
      <c r="B598" s="1" t="s">
        <v>2738</v>
      </c>
      <c r="C598" s="1" t="s">
        <v>2738</v>
      </c>
      <c r="D598" s="1" t="s">
        <v>3758</v>
      </c>
      <c r="E598" s="1" t="s">
        <v>415</v>
      </c>
      <c r="F598" s="1" t="str">
        <f>VLOOKUP(Table9[[#This Row],[نام کارشناس دفتر فنی]],Table1[],3,0)</f>
        <v>کارشناس بازرسی وبرنامه ریزی تعمیرات مکانیک(4)</v>
      </c>
      <c r="G598" s="1" t="s">
        <v>528</v>
      </c>
      <c r="H598" s="1" t="str">
        <f>VLOOKUP(Table9[[#This Row],[نام شخص کارشناس نظارت]],Table1[],3,0)</f>
        <v>کارشناس بازرسی وبرنامه ریزی تعمیرات مکانیک(9)</v>
      </c>
      <c r="I598" s="1">
        <f>COUNTIF(Table2[کد سیستم],Table9[[#This Row],[کد سیستم]])</f>
        <v>1</v>
      </c>
    </row>
    <row r="599" spans="1:9" hidden="1" x14ac:dyDescent="0.25">
      <c r="A599" s="1">
        <v>598</v>
      </c>
      <c r="B599" s="1" t="s">
        <v>2740</v>
      </c>
      <c r="C599" s="1" t="s">
        <v>2740</v>
      </c>
      <c r="D599" s="1" t="s">
        <v>3758</v>
      </c>
      <c r="E599" s="1" t="s">
        <v>415</v>
      </c>
      <c r="F599" s="1" t="str">
        <f>VLOOKUP(Table9[[#This Row],[نام کارشناس دفتر فنی]],Table1[],3,0)</f>
        <v>کارشناس بازرسی وبرنامه ریزی تعمیرات مکانیک(4)</v>
      </c>
      <c r="G599" s="1" t="s">
        <v>528</v>
      </c>
      <c r="H599" s="1" t="str">
        <f>VLOOKUP(Table9[[#This Row],[نام شخص کارشناس نظارت]],Table1[],3,0)</f>
        <v>کارشناس بازرسی وبرنامه ریزی تعمیرات مکانیک(9)</v>
      </c>
      <c r="I599" s="1">
        <f>COUNTIF(Table2[کد سیستم],Table9[[#This Row],[کد سیستم]])</f>
        <v>1</v>
      </c>
    </row>
    <row r="600" spans="1:9" hidden="1" x14ac:dyDescent="0.25">
      <c r="A600" s="1">
        <v>599</v>
      </c>
      <c r="B600" s="1" t="s">
        <v>2742</v>
      </c>
      <c r="C600" s="1" t="s">
        <v>2742</v>
      </c>
      <c r="D600" s="1" t="s">
        <v>3758</v>
      </c>
      <c r="E600" s="1" t="s">
        <v>415</v>
      </c>
      <c r="F600" s="1" t="str">
        <f>VLOOKUP(Table9[[#This Row],[نام کارشناس دفتر فنی]],Table1[],3,0)</f>
        <v>کارشناس بازرسی وبرنامه ریزی تعمیرات مکانیک(4)</v>
      </c>
      <c r="G600" s="1" t="s">
        <v>528</v>
      </c>
      <c r="H600" s="1" t="str">
        <f>VLOOKUP(Table9[[#This Row],[نام شخص کارشناس نظارت]],Table1[],3,0)</f>
        <v>کارشناس بازرسی وبرنامه ریزی تعمیرات مکانیک(9)</v>
      </c>
      <c r="I600" s="1">
        <f>COUNTIF(Table2[کد سیستم],Table9[[#This Row],[کد سیستم]])</f>
        <v>1</v>
      </c>
    </row>
    <row r="601" spans="1:9" hidden="1" x14ac:dyDescent="0.25">
      <c r="A601" s="1">
        <v>600</v>
      </c>
      <c r="B601" s="1" t="s">
        <v>2744</v>
      </c>
      <c r="C601" s="1" t="s">
        <v>2744</v>
      </c>
      <c r="D601" s="1" t="s">
        <v>3758</v>
      </c>
      <c r="E601" s="1" t="s">
        <v>415</v>
      </c>
      <c r="F601" s="1" t="str">
        <f>VLOOKUP(Table9[[#This Row],[نام کارشناس دفتر فنی]],Table1[],3,0)</f>
        <v>کارشناس بازرسی وبرنامه ریزی تعمیرات مکانیک(4)</v>
      </c>
      <c r="G601" s="1" t="s">
        <v>528</v>
      </c>
      <c r="H601" s="1" t="str">
        <f>VLOOKUP(Table9[[#This Row],[نام شخص کارشناس نظارت]],Table1[],3,0)</f>
        <v>کارشناس بازرسی وبرنامه ریزی تعمیرات مکانیک(9)</v>
      </c>
      <c r="I601" s="1">
        <f>COUNTIF(Table2[کد سیستم],Table9[[#This Row],[کد سیستم]])</f>
        <v>1</v>
      </c>
    </row>
    <row r="602" spans="1:9" hidden="1" x14ac:dyDescent="0.25">
      <c r="A602" s="1">
        <v>601</v>
      </c>
      <c r="B602" s="1" t="s">
        <v>2746</v>
      </c>
      <c r="C602" s="1" t="s">
        <v>2746</v>
      </c>
      <c r="D602" s="1" t="s">
        <v>3758</v>
      </c>
      <c r="E602" s="1" t="s">
        <v>415</v>
      </c>
      <c r="F602" s="1" t="str">
        <f>VLOOKUP(Table9[[#This Row],[نام کارشناس دفتر فنی]],Table1[],3,0)</f>
        <v>کارشناس بازرسی وبرنامه ریزی تعمیرات مکانیک(4)</v>
      </c>
      <c r="G602" s="1" t="s">
        <v>528</v>
      </c>
      <c r="H602" s="1" t="str">
        <f>VLOOKUP(Table9[[#This Row],[نام شخص کارشناس نظارت]],Table1[],3,0)</f>
        <v>کارشناس بازرسی وبرنامه ریزی تعمیرات مکانیک(9)</v>
      </c>
      <c r="I602" s="1">
        <f>COUNTIF(Table2[کد سیستم],Table9[[#This Row],[کد سیستم]])</f>
        <v>1</v>
      </c>
    </row>
    <row r="603" spans="1:9" hidden="1" x14ac:dyDescent="0.25">
      <c r="A603" s="1">
        <v>602</v>
      </c>
      <c r="B603" s="1" t="s">
        <v>2748</v>
      </c>
      <c r="C603" s="1" t="s">
        <v>2748</v>
      </c>
      <c r="D603" s="1" t="s">
        <v>3758</v>
      </c>
      <c r="E603" s="1" t="s">
        <v>415</v>
      </c>
      <c r="F603" s="1" t="str">
        <f>VLOOKUP(Table9[[#This Row],[نام کارشناس دفتر فنی]],Table1[],3,0)</f>
        <v>کارشناس بازرسی وبرنامه ریزی تعمیرات مکانیک(4)</v>
      </c>
      <c r="G603" s="1" t="s">
        <v>528</v>
      </c>
      <c r="H603" s="1" t="str">
        <f>VLOOKUP(Table9[[#This Row],[نام شخص کارشناس نظارت]],Table1[],3,0)</f>
        <v>کارشناس بازرسی وبرنامه ریزی تعمیرات مکانیک(9)</v>
      </c>
      <c r="I603" s="1">
        <f>COUNTIF(Table2[کد سیستم],Table9[[#This Row],[کد سیستم]])</f>
        <v>1</v>
      </c>
    </row>
    <row r="604" spans="1:9" hidden="1" x14ac:dyDescent="0.25">
      <c r="A604" s="1">
        <v>603</v>
      </c>
      <c r="B604" s="1" t="s">
        <v>2750</v>
      </c>
      <c r="C604" s="1" t="s">
        <v>2750</v>
      </c>
      <c r="D604" s="1" t="s">
        <v>3758</v>
      </c>
      <c r="E604" s="1" t="s">
        <v>415</v>
      </c>
      <c r="F604" s="1" t="str">
        <f>VLOOKUP(Table9[[#This Row],[نام کارشناس دفتر فنی]],Table1[],3,0)</f>
        <v>کارشناس بازرسی وبرنامه ریزی تعمیرات مکانیک(4)</v>
      </c>
      <c r="G604" s="1" t="s">
        <v>528</v>
      </c>
      <c r="H604" s="1" t="str">
        <f>VLOOKUP(Table9[[#This Row],[نام شخص کارشناس نظارت]],Table1[],3,0)</f>
        <v>کارشناس بازرسی وبرنامه ریزی تعمیرات مکانیک(9)</v>
      </c>
      <c r="I604" s="1">
        <f>COUNTIF(Table2[کد سیستم],Table9[[#This Row],[کد سیستم]])</f>
        <v>1</v>
      </c>
    </row>
    <row r="605" spans="1:9" hidden="1" x14ac:dyDescent="0.25">
      <c r="A605" s="1">
        <v>604</v>
      </c>
      <c r="B605" s="1" t="s">
        <v>2752</v>
      </c>
      <c r="C605" s="1" t="s">
        <v>2752</v>
      </c>
      <c r="D605" s="1" t="s">
        <v>3758</v>
      </c>
      <c r="E605" s="1" t="s">
        <v>415</v>
      </c>
      <c r="F605" s="1" t="str">
        <f>VLOOKUP(Table9[[#This Row],[نام کارشناس دفتر فنی]],Table1[],3,0)</f>
        <v>کارشناس بازرسی وبرنامه ریزی تعمیرات مکانیک(4)</v>
      </c>
      <c r="G605" s="1" t="s">
        <v>528</v>
      </c>
      <c r="H605" s="1" t="str">
        <f>VLOOKUP(Table9[[#This Row],[نام شخص کارشناس نظارت]],Table1[],3,0)</f>
        <v>کارشناس بازرسی وبرنامه ریزی تعمیرات مکانیک(9)</v>
      </c>
      <c r="I605" s="1">
        <f>COUNTIF(Table2[کد سیستم],Table9[[#This Row],[کد سیستم]])</f>
        <v>1</v>
      </c>
    </row>
    <row r="606" spans="1:9" hidden="1" x14ac:dyDescent="0.25">
      <c r="A606" s="1">
        <v>605</v>
      </c>
      <c r="B606" s="1" t="s">
        <v>2754</v>
      </c>
      <c r="C606" s="1" t="s">
        <v>2754</v>
      </c>
      <c r="D606" s="1" t="s">
        <v>3758</v>
      </c>
      <c r="E606" s="1" t="s">
        <v>415</v>
      </c>
      <c r="F606" s="1" t="str">
        <f>VLOOKUP(Table9[[#This Row],[نام کارشناس دفتر فنی]],Table1[],3,0)</f>
        <v>کارشناس بازرسی وبرنامه ریزی تعمیرات مکانیک(4)</v>
      </c>
      <c r="G606" s="1" t="s">
        <v>528</v>
      </c>
      <c r="H606" s="1" t="str">
        <f>VLOOKUP(Table9[[#This Row],[نام شخص کارشناس نظارت]],Table1[],3,0)</f>
        <v>کارشناس بازرسی وبرنامه ریزی تعمیرات مکانیک(9)</v>
      </c>
      <c r="I606" s="1">
        <f>COUNTIF(Table2[کد سیستم],Table9[[#This Row],[کد سیستم]])</f>
        <v>1</v>
      </c>
    </row>
    <row r="607" spans="1:9" hidden="1" x14ac:dyDescent="0.25">
      <c r="A607" s="1">
        <v>606</v>
      </c>
      <c r="B607" s="1" t="s">
        <v>2756</v>
      </c>
      <c r="C607" s="1" t="s">
        <v>2756</v>
      </c>
      <c r="D607" s="1" t="s">
        <v>3758</v>
      </c>
      <c r="E607" s="1" t="s">
        <v>415</v>
      </c>
      <c r="F607" s="1" t="str">
        <f>VLOOKUP(Table9[[#This Row],[نام کارشناس دفتر فنی]],Table1[],3,0)</f>
        <v>کارشناس بازرسی وبرنامه ریزی تعمیرات مکانیک(4)</v>
      </c>
      <c r="G607" s="1" t="s">
        <v>528</v>
      </c>
      <c r="H607" s="1" t="str">
        <f>VLOOKUP(Table9[[#This Row],[نام شخص کارشناس نظارت]],Table1[],3,0)</f>
        <v>کارشناس بازرسی وبرنامه ریزی تعمیرات مکانیک(9)</v>
      </c>
      <c r="I607" s="1">
        <f>COUNTIF(Table2[کد سیستم],Table9[[#This Row],[کد سیستم]])</f>
        <v>1</v>
      </c>
    </row>
    <row r="608" spans="1:9" hidden="1" x14ac:dyDescent="0.25">
      <c r="A608" s="1">
        <v>607</v>
      </c>
      <c r="B608" s="1" t="s">
        <v>2758</v>
      </c>
      <c r="C608" s="1" t="s">
        <v>2758</v>
      </c>
      <c r="D608" s="1" t="s">
        <v>3758</v>
      </c>
      <c r="E608" s="1" t="s">
        <v>415</v>
      </c>
      <c r="F608" s="1" t="str">
        <f>VLOOKUP(Table9[[#This Row],[نام کارشناس دفتر فنی]],Table1[],3,0)</f>
        <v>کارشناس بازرسی وبرنامه ریزی تعمیرات مکانیک(4)</v>
      </c>
      <c r="G608" s="1" t="s">
        <v>528</v>
      </c>
      <c r="H608" s="1" t="str">
        <f>VLOOKUP(Table9[[#This Row],[نام شخص کارشناس نظارت]],Table1[],3,0)</f>
        <v>کارشناس بازرسی وبرنامه ریزی تعمیرات مکانیک(9)</v>
      </c>
      <c r="I608" s="1">
        <f>COUNTIF(Table2[کد سیستم],Table9[[#This Row],[کد سیستم]])</f>
        <v>1</v>
      </c>
    </row>
    <row r="609" spans="1:9" hidden="1" x14ac:dyDescent="0.25">
      <c r="A609" s="1">
        <v>608</v>
      </c>
      <c r="B609" s="1" t="s">
        <v>2760</v>
      </c>
      <c r="C609" s="1" t="s">
        <v>2760</v>
      </c>
      <c r="D609" s="1" t="s">
        <v>3758</v>
      </c>
      <c r="E609" s="1" t="s">
        <v>415</v>
      </c>
      <c r="F609" s="1" t="str">
        <f>VLOOKUP(Table9[[#This Row],[نام کارشناس دفتر فنی]],Table1[],3,0)</f>
        <v>کارشناس بازرسی وبرنامه ریزی تعمیرات مکانیک(4)</v>
      </c>
      <c r="G609" s="1" t="s">
        <v>528</v>
      </c>
      <c r="H609" s="1" t="str">
        <f>VLOOKUP(Table9[[#This Row],[نام شخص کارشناس نظارت]],Table1[],3,0)</f>
        <v>کارشناس بازرسی وبرنامه ریزی تعمیرات مکانیک(9)</v>
      </c>
      <c r="I609" s="1">
        <f>COUNTIF(Table2[کد سیستم],Table9[[#This Row],[کد سیستم]])</f>
        <v>1</v>
      </c>
    </row>
    <row r="610" spans="1:9" hidden="1" x14ac:dyDescent="0.25">
      <c r="A610" s="1">
        <v>609</v>
      </c>
      <c r="B610" s="1" t="s">
        <v>2762</v>
      </c>
      <c r="C610" s="1" t="s">
        <v>2762</v>
      </c>
      <c r="D610" s="1" t="s">
        <v>3758</v>
      </c>
      <c r="E610" s="1" t="s">
        <v>415</v>
      </c>
      <c r="F610" s="1" t="str">
        <f>VLOOKUP(Table9[[#This Row],[نام کارشناس دفتر فنی]],Table1[],3,0)</f>
        <v>کارشناس بازرسی وبرنامه ریزی تعمیرات مکانیک(4)</v>
      </c>
      <c r="G610" s="1" t="s">
        <v>528</v>
      </c>
      <c r="H610" s="1" t="str">
        <f>VLOOKUP(Table9[[#This Row],[نام شخص کارشناس نظارت]],Table1[],3,0)</f>
        <v>کارشناس بازرسی وبرنامه ریزی تعمیرات مکانیک(9)</v>
      </c>
      <c r="I610" s="1">
        <f>COUNTIF(Table2[کد سیستم],Table9[[#This Row],[کد سیستم]])</f>
        <v>1</v>
      </c>
    </row>
    <row r="611" spans="1:9" hidden="1" x14ac:dyDescent="0.25">
      <c r="A611" s="1">
        <v>610</v>
      </c>
      <c r="B611" s="1" t="s">
        <v>2764</v>
      </c>
      <c r="C611" s="1">
        <v>1520</v>
      </c>
      <c r="D611" s="1" t="s">
        <v>3758</v>
      </c>
      <c r="E611" s="1" t="s">
        <v>415</v>
      </c>
      <c r="F611" s="1" t="str">
        <f>VLOOKUP(Table9[[#This Row],[نام کارشناس دفتر فنی]],Table1[],3,0)</f>
        <v>کارشناس بازرسی وبرنامه ریزی تعمیرات مکانیک(4)</v>
      </c>
      <c r="G611" s="1" t="s">
        <v>528</v>
      </c>
      <c r="H611" s="1" t="str">
        <f>VLOOKUP(Table9[[#This Row],[نام شخص کارشناس نظارت]],Table1[],3,0)</f>
        <v>کارشناس بازرسی وبرنامه ریزی تعمیرات مکانیک(9)</v>
      </c>
      <c r="I611" s="1">
        <f>COUNTIF(Table2[کد سیستم],Table9[[#This Row],[کد سیستم]])</f>
        <v>1</v>
      </c>
    </row>
    <row r="612" spans="1:9" hidden="1" x14ac:dyDescent="0.25">
      <c r="A612" s="1">
        <v>611</v>
      </c>
      <c r="B612" s="1" t="s">
        <v>2766</v>
      </c>
      <c r="C612" s="1" t="s">
        <v>2766</v>
      </c>
      <c r="D612" s="1" t="s">
        <v>3758</v>
      </c>
      <c r="E612" s="1" t="s">
        <v>415</v>
      </c>
      <c r="F612" s="1" t="str">
        <f>VLOOKUP(Table9[[#This Row],[نام کارشناس دفتر فنی]],Table1[],3,0)</f>
        <v>کارشناس بازرسی وبرنامه ریزی تعمیرات مکانیک(4)</v>
      </c>
      <c r="G612" s="1" t="s">
        <v>528</v>
      </c>
      <c r="H612" s="1" t="str">
        <f>VLOOKUP(Table9[[#This Row],[نام شخص کارشناس نظارت]],Table1[],3,0)</f>
        <v>کارشناس بازرسی وبرنامه ریزی تعمیرات مکانیک(9)</v>
      </c>
      <c r="I612" s="1">
        <f>COUNTIF(Table2[کد سیستم],Table9[[#This Row],[کد سیستم]])</f>
        <v>1</v>
      </c>
    </row>
    <row r="613" spans="1:9" hidden="1" x14ac:dyDescent="0.25">
      <c r="A613" s="1">
        <v>612</v>
      </c>
      <c r="B613" s="1" t="s">
        <v>2768</v>
      </c>
      <c r="C613" s="1" t="s">
        <v>2768</v>
      </c>
      <c r="D613" s="1" t="s">
        <v>3758</v>
      </c>
      <c r="E613" s="1" t="s">
        <v>415</v>
      </c>
      <c r="F613" s="1" t="str">
        <f>VLOOKUP(Table9[[#This Row],[نام کارشناس دفتر فنی]],Table1[],3,0)</f>
        <v>کارشناس بازرسی وبرنامه ریزی تعمیرات مکانیک(4)</v>
      </c>
      <c r="G613" s="1" t="s">
        <v>528</v>
      </c>
      <c r="H613" s="1" t="str">
        <f>VLOOKUP(Table9[[#This Row],[نام شخص کارشناس نظارت]],Table1[],3,0)</f>
        <v>کارشناس بازرسی وبرنامه ریزی تعمیرات مکانیک(9)</v>
      </c>
      <c r="I613" s="1">
        <f>COUNTIF(Table2[کد سیستم],Table9[[#This Row],[کد سیستم]])</f>
        <v>1</v>
      </c>
    </row>
    <row r="614" spans="1:9" hidden="1" x14ac:dyDescent="0.25">
      <c r="A614" s="1">
        <v>613</v>
      </c>
      <c r="B614" s="1" t="s">
        <v>2770</v>
      </c>
      <c r="C614" s="1" t="s">
        <v>2770</v>
      </c>
      <c r="D614" s="1" t="s">
        <v>3758</v>
      </c>
      <c r="E614" s="1" t="s">
        <v>415</v>
      </c>
      <c r="F614" s="1" t="str">
        <f>VLOOKUP(Table9[[#This Row],[نام کارشناس دفتر فنی]],Table1[],3,0)</f>
        <v>کارشناس بازرسی وبرنامه ریزی تعمیرات مکانیک(4)</v>
      </c>
      <c r="G614" s="1" t="s">
        <v>528</v>
      </c>
      <c r="H614" s="1" t="str">
        <f>VLOOKUP(Table9[[#This Row],[نام شخص کارشناس نظارت]],Table1[],3,0)</f>
        <v>کارشناس بازرسی وبرنامه ریزی تعمیرات مکانیک(9)</v>
      </c>
      <c r="I614" s="1">
        <f>COUNTIF(Table2[کد سیستم],Table9[[#This Row],[کد سیستم]])</f>
        <v>1</v>
      </c>
    </row>
    <row r="615" spans="1:9" hidden="1" x14ac:dyDescent="0.25">
      <c r="A615" s="1">
        <v>614</v>
      </c>
      <c r="B615" s="1" t="s">
        <v>2772</v>
      </c>
      <c r="C615" s="1" t="s">
        <v>2772</v>
      </c>
      <c r="D615" s="1" t="s">
        <v>3758</v>
      </c>
      <c r="E615" s="1" t="s">
        <v>415</v>
      </c>
      <c r="F615" s="1" t="str">
        <f>VLOOKUP(Table9[[#This Row],[نام کارشناس دفتر فنی]],Table1[],3,0)</f>
        <v>کارشناس بازرسی وبرنامه ریزی تعمیرات مکانیک(4)</v>
      </c>
      <c r="G615" s="1" t="s">
        <v>528</v>
      </c>
      <c r="H615" s="1" t="str">
        <f>VLOOKUP(Table9[[#This Row],[نام شخص کارشناس نظارت]],Table1[],3,0)</f>
        <v>کارشناس بازرسی وبرنامه ریزی تعمیرات مکانیک(9)</v>
      </c>
      <c r="I615" s="1">
        <f>COUNTIF(Table2[کد سیستم],Table9[[#This Row],[کد سیستم]])</f>
        <v>1</v>
      </c>
    </row>
    <row r="616" spans="1:9" hidden="1" x14ac:dyDescent="0.25">
      <c r="A616" s="1">
        <v>615</v>
      </c>
      <c r="B616" s="1" t="s">
        <v>2774</v>
      </c>
      <c r="C616" s="1" t="s">
        <v>2774</v>
      </c>
      <c r="D616" s="1" t="s">
        <v>3758</v>
      </c>
      <c r="E616" s="1" t="s">
        <v>415</v>
      </c>
      <c r="F616" s="1" t="str">
        <f>VLOOKUP(Table9[[#This Row],[نام کارشناس دفتر فنی]],Table1[],3,0)</f>
        <v>کارشناس بازرسی وبرنامه ریزی تعمیرات مکانیک(4)</v>
      </c>
      <c r="G616" s="1" t="s">
        <v>528</v>
      </c>
      <c r="H616" s="1" t="str">
        <f>VLOOKUP(Table9[[#This Row],[نام شخص کارشناس نظارت]],Table1[],3,0)</f>
        <v>کارشناس بازرسی وبرنامه ریزی تعمیرات مکانیک(9)</v>
      </c>
      <c r="I616" s="1">
        <f>COUNTIF(Table2[کد سیستم],Table9[[#This Row],[کد سیستم]])</f>
        <v>1</v>
      </c>
    </row>
    <row r="617" spans="1:9" hidden="1" x14ac:dyDescent="0.25">
      <c r="A617" s="1">
        <v>616</v>
      </c>
      <c r="B617" s="1" t="s">
        <v>2776</v>
      </c>
      <c r="C617" s="1" t="s">
        <v>2776</v>
      </c>
      <c r="D617" s="1" t="s">
        <v>3758</v>
      </c>
      <c r="E617" s="1" t="s">
        <v>415</v>
      </c>
      <c r="F617" s="1" t="str">
        <f>VLOOKUP(Table9[[#This Row],[نام کارشناس دفتر فنی]],Table1[],3,0)</f>
        <v>کارشناس بازرسی وبرنامه ریزی تعمیرات مکانیک(4)</v>
      </c>
      <c r="G617" s="1" t="s">
        <v>528</v>
      </c>
      <c r="H617" s="1" t="str">
        <f>VLOOKUP(Table9[[#This Row],[نام شخص کارشناس نظارت]],Table1[],3,0)</f>
        <v>کارشناس بازرسی وبرنامه ریزی تعمیرات مکانیک(9)</v>
      </c>
      <c r="I617" s="1">
        <f>COUNTIF(Table2[کد سیستم],Table9[[#This Row],[کد سیستم]])</f>
        <v>1</v>
      </c>
    </row>
    <row r="618" spans="1:9" hidden="1" x14ac:dyDescent="0.25">
      <c r="A618" s="1">
        <v>617</v>
      </c>
      <c r="B618" s="1" t="s">
        <v>2778</v>
      </c>
      <c r="C618" s="1" t="s">
        <v>2778</v>
      </c>
      <c r="D618" s="1" t="s">
        <v>3758</v>
      </c>
      <c r="E618" s="1" t="s">
        <v>415</v>
      </c>
      <c r="F618" s="1" t="str">
        <f>VLOOKUP(Table9[[#This Row],[نام کارشناس دفتر فنی]],Table1[],3,0)</f>
        <v>کارشناس بازرسی وبرنامه ریزی تعمیرات مکانیک(4)</v>
      </c>
      <c r="G618" s="1" t="s">
        <v>528</v>
      </c>
      <c r="H618" s="1" t="str">
        <f>VLOOKUP(Table9[[#This Row],[نام شخص کارشناس نظارت]],Table1[],3,0)</f>
        <v>کارشناس بازرسی وبرنامه ریزی تعمیرات مکانیک(9)</v>
      </c>
      <c r="I618" s="1">
        <f>COUNTIF(Table2[کد سیستم],Table9[[#This Row],[کد سیستم]])</f>
        <v>1</v>
      </c>
    </row>
    <row r="619" spans="1:9" hidden="1" x14ac:dyDescent="0.25">
      <c r="A619" s="1">
        <v>618</v>
      </c>
      <c r="B619" s="1" t="s">
        <v>2780</v>
      </c>
      <c r="C619" s="1" t="s">
        <v>2780</v>
      </c>
      <c r="D619" s="1" t="s">
        <v>3758</v>
      </c>
      <c r="E619" s="1" t="s">
        <v>415</v>
      </c>
      <c r="F619" s="1" t="str">
        <f>VLOOKUP(Table9[[#This Row],[نام کارشناس دفتر فنی]],Table1[],3,0)</f>
        <v>کارشناس بازرسی وبرنامه ریزی تعمیرات مکانیک(4)</v>
      </c>
      <c r="G619" s="1" t="s">
        <v>528</v>
      </c>
      <c r="H619" s="1" t="str">
        <f>VLOOKUP(Table9[[#This Row],[نام شخص کارشناس نظارت]],Table1[],3,0)</f>
        <v>کارشناس بازرسی وبرنامه ریزی تعمیرات مکانیک(9)</v>
      </c>
      <c r="I619" s="1">
        <f>COUNTIF(Table2[کد سیستم],Table9[[#This Row],[کد سیستم]])</f>
        <v>1</v>
      </c>
    </row>
    <row r="620" spans="1:9" hidden="1" x14ac:dyDescent="0.25">
      <c r="A620" s="1">
        <v>619</v>
      </c>
      <c r="B620" s="1" t="s">
        <v>2782</v>
      </c>
      <c r="C620" s="1" t="s">
        <v>2782</v>
      </c>
      <c r="D620" s="1" t="s">
        <v>3758</v>
      </c>
      <c r="E620" s="1" t="s">
        <v>415</v>
      </c>
      <c r="F620" s="1" t="str">
        <f>VLOOKUP(Table9[[#This Row],[نام کارشناس دفتر فنی]],Table1[],3,0)</f>
        <v>کارشناس بازرسی وبرنامه ریزی تعمیرات مکانیک(4)</v>
      </c>
      <c r="G620" s="1" t="s">
        <v>528</v>
      </c>
      <c r="H620" s="1" t="str">
        <f>VLOOKUP(Table9[[#This Row],[نام شخص کارشناس نظارت]],Table1[],3,0)</f>
        <v>کارشناس بازرسی وبرنامه ریزی تعمیرات مکانیک(9)</v>
      </c>
      <c r="I620" s="1">
        <f>COUNTIF(Table2[کد سیستم],Table9[[#This Row],[کد سیستم]])</f>
        <v>1</v>
      </c>
    </row>
    <row r="621" spans="1:9" hidden="1" x14ac:dyDescent="0.25">
      <c r="A621" s="1">
        <v>620</v>
      </c>
      <c r="B621" s="1" t="s">
        <v>2784</v>
      </c>
      <c r="C621" s="1" t="s">
        <v>2784</v>
      </c>
      <c r="D621" s="1" t="s">
        <v>3758</v>
      </c>
      <c r="E621" s="1" t="s">
        <v>415</v>
      </c>
      <c r="F621" s="1" t="str">
        <f>VLOOKUP(Table9[[#This Row],[نام کارشناس دفتر فنی]],Table1[],3,0)</f>
        <v>کارشناس بازرسی وبرنامه ریزی تعمیرات مکانیک(4)</v>
      </c>
      <c r="G621" s="1" t="s">
        <v>528</v>
      </c>
      <c r="H621" s="1" t="str">
        <f>VLOOKUP(Table9[[#This Row],[نام شخص کارشناس نظارت]],Table1[],3,0)</f>
        <v>کارشناس بازرسی وبرنامه ریزی تعمیرات مکانیک(9)</v>
      </c>
      <c r="I621" s="1">
        <f>COUNTIF(Table2[کد سیستم],Table9[[#This Row],[کد سیستم]])</f>
        <v>1</v>
      </c>
    </row>
    <row r="622" spans="1:9" hidden="1" x14ac:dyDescent="0.25">
      <c r="A622" s="1">
        <v>621</v>
      </c>
      <c r="B622" s="1" t="s">
        <v>2786</v>
      </c>
      <c r="C622" s="1" t="s">
        <v>2786</v>
      </c>
      <c r="D622" s="1" t="s">
        <v>3758</v>
      </c>
      <c r="E622" s="1" t="s">
        <v>415</v>
      </c>
      <c r="F622" s="1" t="str">
        <f>VLOOKUP(Table9[[#This Row],[نام کارشناس دفتر فنی]],Table1[],3,0)</f>
        <v>کارشناس بازرسی وبرنامه ریزی تعمیرات مکانیک(4)</v>
      </c>
      <c r="G622" s="1" t="s">
        <v>528</v>
      </c>
      <c r="H622" s="1" t="str">
        <f>VLOOKUP(Table9[[#This Row],[نام شخص کارشناس نظارت]],Table1[],3,0)</f>
        <v>کارشناس بازرسی وبرنامه ریزی تعمیرات مکانیک(9)</v>
      </c>
      <c r="I622" s="1">
        <f>COUNTIF(Table2[کد سیستم],Table9[[#This Row],[کد سیستم]])</f>
        <v>1</v>
      </c>
    </row>
    <row r="623" spans="1:9" hidden="1" x14ac:dyDescent="0.25">
      <c r="A623" s="1">
        <v>622</v>
      </c>
      <c r="B623" s="1" t="s">
        <v>2788</v>
      </c>
      <c r="C623" s="1" t="s">
        <v>2788</v>
      </c>
      <c r="D623" s="1" t="s">
        <v>3758</v>
      </c>
      <c r="E623" s="1" t="s">
        <v>415</v>
      </c>
      <c r="F623" s="1" t="str">
        <f>VLOOKUP(Table9[[#This Row],[نام کارشناس دفتر فنی]],Table1[],3,0)</f>
        <v>کارشناس بازرسی وبرنامه ریزی تعمیرات مکانیک(4)</v>
      </c>
      <c r="G623" s="1" t="s">
        <v>528</v>
      </c>
      <c r="H623" s="1" t="str">
        <f>VLOOKUP(Table9[[#This Row],[نام شخص کارشناس نظارت]],Table1[],3,0)</f>
        <v>کارشناس بازرسی وبرنامه ریزی تعمیرات مکانیک(9)</v>
      </c>
      <c r="I623" s="1">
        <f>COUNTIF(Table2[کد سیستم],Table9[[#This Row],[کد سیستم]])</f>
        <v>1</v>
      </c>
    </row>
    <row r="624" spans="1:9" hidden="1" x14ac:dyDescent="0.25">
      <c r="A624" s="1">
        <v>623</v>
      </c>
      <c r="B624" s="1" t="s">
        <v>2790</v>
      </c>
      <c r="C624" s="1" t="s">
        <v>2790</v>
      </c>
      <c r="D624" s="1" t="s">
        <v>3758</v>
      </c>
      <c r="E624" s="1" t="s">
        <v>415</v>
      </c>
      <c r="F624" s="1" t="str">
        <f>VLOOKUP(Table9[[#This Row],[نام کارشناس دفتر فنی]],Table1[],3,0)</f>
        <v>کارشناس بازرسی وبرنامه ریزی تعمیرات مکانیک(4)</v>
      </c>
      <c r="G624" s="1" t="s">
        <v>528</v>
      </c>
      <c r="H624" s="1" t="str">
        <f>VLOOKUP(Table9[[#This Row],[نام شخص کارشناس نظارت]],Table1[],3,0)</f>
        <v>کارشناس بازرسی وبرنامه ریزی تعمیرات مکانیک(9)</v>
      </c>
      <c r="I624" s="1">
        <f>COUNTIF(Table2[کد سیستم],Table9[[#This Row],[کد سیستم]])</f>
        <v>1</v>
      </c>
    </row>
    <row r="625" spans="1:9" hidden="1" x14ac:dyDescent="0.25">
      <c r="A625" s="1">
        <v>624</v>
      </c>
      <c r="B625" s="1" t="s">
        <v>2792</v>
      </c>
      <c r="C625" s="1" t="s">
        <v>2792</v>
      </c>
      <c r="D625" s="1" t="s">
        <v>3758</v>
      </c>
      <c r="E625" s="1" t="s">
        <v>415</v>
      </c>
      <c r="F625" s="1" t="str">
        <f>VLOOKUP(Table9[[#This Row],[نام کارشناس دفتر فنی]],Table1[],3,0)</f>
        <v>کارشناس بازرسی وبرنامه ریزی تعمیرات مکانیک(4)</v>
      </c>
      <c r="G625" s="1" t="s">
        <v>528</v>
      </c>
      <c r="H625" s="1" t="str">
        <f>VLOOKUP(Table9[[#This Row],[نام شخص کارشناس نظارت]],Table1[],3,0)</f>
        <v>کارشناس بازرسی وبرنامه ریزی تعمیرات مکانیک(9)</v>
      </c>
      <c r="I625" s="1">
        <f>COUNTIF(Table2[کد سیستم],Table9[[#This Row],[کد سیستم]])</f>
        <v>1</v>
      </c>
    </row>
    <row r="626" spans="1:9" hidden="1" x14ac:dyDescent="0.25">
      <c r="A626" s="1">
        <v>625</v>
      </c>
      <c r="B626" s="1" t="s">
        <v>2794</v>
      </c>
      <c r="C626" s="1" t="s">
        <v>2794</v>
      </c>
      <c r="D626" s="1" t="s">
        <v>3758</v>
      </c>
      <c r="E626" s="1" t="s">
        <v>415</v>
      </c>
      <c r="F626" s="1" t="str">
        <f>VLOOKUP(Table9[[#This Row],[نام کارشناس دفتر فنی]],Table1[],3,0)</f>
        <v>کارشناس بازرسی وبرنامه ریزی تعمیرات مکانیک(4)</v>
      </c>
      <c r="G626" s="1" t="s">
        <v>528</v>
      </c>
      <c r="H626" s="1" t="str">
        <f>VLOOKUP(Table9[[#This Row],[نام شخص کارشناس نظارت]],Table1[],3,0)</f>
        <v>کارشناس بازرسی وبرنامه ریزی تعمیرات مکانیک(9)</v>
      </c>
      <c r="I626" s="1">
        <f>COUNTIF(Table2[کد سیستم],Table9[[#This Row],[کد سیستم]])</f>
        <v>1</v>
      </c>
    </row>
    <row r="627" spans="1:9" hidden="1" x14ac:dyDescent="0.25">
      <c r="A627" s="1">
        <v>626</v>
      </c>
      <c r="B627" s="1" t="s">
        <v>2796</v>
      </c>
      <c r="C627" s="1" t="s">
        <v>2796</v>
      </c>
      <c r="D627" s="1" t="s">
        <v>3758</v>
      </c>
      <c r="E627" s="1" t="s">
        <v>415</v>
      </c>
      <c r="F627" s="1" t="str">
        <f>VLOOKUP(Table9[[#This Row],[نام کارشناس دفتر فنی]],Table1[],3,0)</f>
        <v>کارشناس بازرسی وبرنامه ریزی تعمیرات مکانیک(4)</v>
      </c>
      <c r="G627" s="1" t="s">
        <v>528</v>
      </c>
      <c r="H627" s="1" t="str">
        <f>VLOOKUP(Table9[[#This Row],[نام شخص کارشناس نظارت]],Table1[],3,0)</f>
        <v>کارشناس بازرسی وبرنامه ریزی تعمیرات مکانیک(9)</v>
      </c>
      <c r="I627" s="1">
        <f>COUNTIF(Table2[کد سیستم],Table9[[#This Row],[کد سیستم]])</f>
        <v>1</v>
      </c>
    </row>
    <row r="628" spans="1:9" hidden="1" x14ac:dyDescent="0.25">
      <c r="A628" s="1">
        <v>627</v>
      </c>
      <c r="B628" s="1" t="s">
        <v>2798</v>
      </c>
      <c r="C628" s="1" t="s">
        <v>2798</v>
      </c>
      <c r="D628" s="1" t="s">
        <v>3758</v>
      </c>
      <c r="E628" s="1" t="s">
        <v>415</v>
      </c>
      <c r="F628" s="1" t="str">
        <f>VLOOKUP(Table9[[#This Row],[نام کارشناس دفتر فنی]],Table1[],3,0)</f>
        <v>کارشناس بازرسی وبرنامه ریزی تعمیرات مکانیک(4)</v>
      </c>
      <c r="G628" s="1" t="s">
        <v>528</v>
      </c>
      <c r="H628" s="1" t="str">
        <f>VLOOKUP(Table9[[#This Row],[نام شخص کارشناس نظارت]],Table1[],3,0)</f>
        <v>کارشناس بازرسی وبرنامه ریزی تعمیرات مکانیک(9)</v>
      </c>
      <c r="I628" s="1">
        <f>COUNTIF(Table2[کد سیستم],Table9[[#This Row],[کد سیستم]])</f>
        <v>1</v>
      </c>
    </row>
    <row r="629" spans="1:9" hidden="1" x14ac:dyDescent="0.25">
      <c r="A629" s="1">
        <v>628</v>
      </c>
      <c r="B629" s="1" t="s">
        <v>2800</v>
      </c>
      <c r="C629" s="1" t="s">
        <v>2800</v>
      </c>
      <c r="D629" s="1" t="s">
        <v>3758</v>
      </c>
      <c r="E629" s="1" t="s">
        <v>415</v>
      </c>
      <c r="F629" s="1" t="str">
        <f>VLOOKUP(Table9[[#This Row],[نام کارشناس دفتر فنی]],Table1[],3,0)</f>
        <v>کارشناس بازرسی وبرنامه ریزی تعمیرات مکانیک(4)</v>
      </c>
      <c r="G629" s="1" t="s">
        <v>528</v>
      </c>
      <c r="H629" s="1" t="str">
        <f>VLOOKUP(Table9[[#This Row],[نام شخص کارشناس نظارت]],Table1[],3,0)</f>
        <v>کارشناس بازرسی وبرنامه ریزی تعمیرات مکانیک(9)</v>
      </c>
      <c r="I629" s="1">
        <f>COUNTIF(Table2[کد سیستم],Table9[[#This Row],[کد سیستم]])</f>
        <v>1</v>
      </c>
    </row>
    <row r="630" spans="1:9" hidden="1" x14ac:dyDescent="0.25">
      <c r="A630" s="1">
        <v>629</v>
      </c>
      <c r="B630" s="1" t="s">
        <v>2802</v>
      </c>
      <c r="C630" s="1" t="s">
        <v>2802</v>
      </c>
      <c r="D630" s="1" t="s">
        <v>3758</v>
      </c>
      <c r="E630" s="1" t="s">
        <v>415</v>
      </c>
      <c r="F630" s="1" t="str">
        <f>VLOOKUP(Table9[[#This Row],[نام کارشناس دفتر فنی]],Table1[],3,0)</f>
        <v>کارشناس بازرسی وبرنامه ریزی تعمیرات مکانیک(4)</v>
      </c>
      <c r="G630" s="1" t="s">
        <v>528</v>
      </c>
      <c r="H630" s="1" t="str">
        <f>VLOOKUP(Table9[[#This Row],[نام شخص کارشناس نظارت]],Table1[],3,0)</f>
        <v>کارشناس بازرسی وبرنامه ریزی تعمیرات مکانیک(9)</v>
      </c>
      <c r="I630" s="1">
        <f>COUNTIF(Table2[کد سیستم],Table9[[#This Row],[کد سیستم]])</f>
        <v>1</v>
      </c>
    </row>
    <row r="631" spans="1:9" hidden="1" x14ac:dyDescent="0.25">
      <c r="A631" s="1">
        <v>630</v>
      </c>
      <c r="B631" s="1" t="s">
        <v>2804</v>
      </c>
      <c r="C631" s="1" t="s">
        <v>2804</v>
      </c>
      <c r="D631" s="1" t="s">
        <v>3758</v>
      </c>
      <c r="E631" s="1" t="s">
        <v>415</v>
      </c>
      <c r="F631" s="1" t="str">
        <f>VLOOKUP(Table9[[#This Row],[نام کارشناس دفتر فنی]],Table1[],3,0)</f>
        <v>کارشناس بازرسی وبرنامه ریزی تعمیرات مکانیک(4)</v>
      </c>
      <c r="G631" s="1" t="s">
        <v>528</v>
      </c>
      <c r="H631" s="1" t="str">
        <f>VLOOKUP(Table9[[#This Row],[نام شخص کارشناس نظارت]],Table1[],3,0)</f>
        <v>کارشناس بازرسی وبرنامه ریزی تعمیرات مکانیک(9)</v>
      </c>
      <c r="I631" s="1">
        <f>COUNTIF(Table2[کد سیستم],Table9[[#This Row],[کد سیستم]])</f>
        <v>1</v>
      </c>
    </row>
    <row r="632" spans="1:9" hidden="1" x14ac:dyDescent="0.25">
      <c r="A632" s="1">
        <v>631</v>
      </c>
      <c r="B632" s="1" t="s">
        <v>2806</v>
      </c>
      <c r="C632" s="1" t="s">
        <v>2806</v>
      </c>
      <c r="D632" s="1" t="s">
        <v>3758</v>
      </c>
      <c r="E632" s="1" t="s">
        <v>415</v>
      </c>
      <c r="F632" s="1" t="str">
        <f>VLOOKUP(Table9[[#This Row],[نام کارشناس دفتر فنی]],Table1[],3,0)</f>
        <v>کارشناس بازرسی وبرنامه ریزی تعمیرات مکانیک(4)</v>
      </c>
      <c r="G632" s="1" t="s">
        <v>528</v>
      </c>
      <c r="H632" s="1" t="str">
        <f>VLOOKUP(Table9[[#This Row],[نام شخص کارشناس نظارت]],Table1[],3,0)</f>
        <v>کارشناس بازرسی وبرنامه ریزی تعمیرات مکانیک(9)</v>
      </c>
      <c r="I632" s="1">
        <f>COUNTIF(Table2[کد سیستم],Table9[[#This Row],[کد سیستم]])</f>
        <v>1</v>
      </c>
    </row>
    <row r="633" spans="1:9" hidden="1" x14ac:dyDescent="0.25">
      <c r="A633" s="1">
        <v>632</v>
      </c>
      <c r="B633" s="1" t="s">
        <v>2808</v>
      </c>
      <c r="C633" s="1" t="s">
        <v>2808</v>
      </c>
      <c r="D633" s="1" t="s">
        <v>3758</v>
      </c>
      <c r="E633" s="1" t="s">
        <v>415</v>
      </c>
      <c r="F633" s="1" t="str">
        <f>VLOOKUP(Table9[[#This Row],[نام کارشناس دفتر فنی]],Table1[],3,0)</f>
        <v>کارشناس بازرسی وبرنامه ریزی تعمیرات مکانیک(4)</v>
      </c>
      <c r="G633" s="1" t="s">
        <v>528</v>
      </c>
      <c r="H633" s="1" t="str">
        <f>VLOOKUP(Table9[[#This Row],[نام شخص کارشناس نظارت]],Table1[],3,0)</f>
        <v>کارشناس بازرسی وبرنامه ریزی تعمیرات مکانیک(9)</v>
      </c>
      <c r="I633" s="1">
        <f>COUNTIF(Table2[کد سیستم],Table9[[#This Row],[کد سیستم]])</f>
        <v>1</v>
      </c>
    </row>
    <row r="634" spans="1:9" hidden="1" x14ac:dyDescent="0.25">
      <c r="A634" s="1">
        <v>633</v>
      </c>
      <c r="B634" s="1" t="s">
        <v>2810</v>
      </c>
      <c r="C634" s="1" t="s">
        <v>2810</v>
      </c>
      <c r="D634" s="1" t="s">
        <v>3758</v>
      </c>
      <c r="E634" s="1" t="s">
        <v>415</v>
      </c>
      <c r="F634" s="1" t="str">
        <f>VLOOKUP(Table9[[#This Row],[نام کارشناس دفتر فنی]],Table1[],3,0)</f>
        <v>کارشناس بازرسی وبرنامه ریزی تعمیرات مکانیک(4)</v>
      </c>
      <c r="G634" s="1" t="s">
        <v>528</v>
      </c>
      <c r="H634" s="1" t="str">
        <f>VLOOKUP(Table9[[#This Row],[نام شخص کارشناس نظارت]],Table1[],3,0)</f>
        <v>کارشناس بازرسی وبرنامه ریزی تعمیرات مکانیک(9)</v>
      </c>
      <c r="I634" s="1">
        <f>COUNTIF(Table2[کد سیستم],Table9[[#This Row],[کد سیستم]])</f>
        <v>1</v>
      </c>
    </row>
    <row r="635" spans="1:9" hidden="1" x14ac:dyDescent="0.25">
      <c r="A635" s="1">
        <v>634</v>
      </c>
      <c r="B635" s="1" t="s">
        <v>2812</v>
      </c>
      <c r="C635" s="1" t="s">
        <v>2812</v>
      </c>
      <c r="D635" s="1" t="s">
        <v>3758</v>
      </c>
      <c r="E635" s="1" t="s">
        <v>415</v>
      </c>
      <c r="F635" s="1" t="str">
        <f>VLOOKUP(Table9[[#This Row],[نام کارشناس دفتر فنی]],Table1[],3,0)</f>
        <v>کارشناس بازرسی وبرنامه ریزی تعمیرات مکانیک(4)</v>
      </c>
      <c r="G635" s="1" t="s">
        <v>528</v>
      </c>
      <c r="H635" s="1" t="str">
        <f>VLOOKUP(Table9[[#This Row],[نام شخص کارشناس نظارت]],Table1[],3,0)</f>
        <v>کارشناس بازرسی وبرنامه ریزی تعمیرات مکانیک(9)</v>
      </c>
      <c r="I635" s="1">
        <f>COUNTIF(Table2[کد سیستم],Table9[[#This Row],[کد سیستم]])</f>
        <v>1</v>
      </c>
    </row>
    <row r="636" spans="1:9" hidden="1" x14ac:dyDescent="0.25">
      <c r="A636" s="1">
        <v>635</v>
      </c>
      <c r="B636" s="1" t="s">
        <v>2814</v>
      </c>
      <c r="C636" s="1" t="s">
        <v>2814</v>
      </c>
      <c r="D636" s="1" t="s">
        <v>3758</v>
      </c>
      <c r="E636" s="1" t="s">
        <v>415</v>
      </c>
      <c r="F636" s="1" t="str">
        <f>VLOOKUP(Table9[[#This Row],[نام کارشناس دفتر فنی]],Table1[],3,0)</f>
        <v>کارشناس بازرسی وبرنامه ریزی تعمیرات مکانیک(4)</v>
      </c>
      <c r="G636" s="1" t="s">
        <v>528</v>
      </c>
      <c r="H636" s="1" t="str">
        <f>VLOOKUP(Table9[[#This Row],[نام شخص کارشناس نظارت]],Table1[],3,0)</f>
        <v>کارشناس بازرسی وبرنامه ریزی تعمیرات مکانیک(9)</v>
      </c>
      <c r="I636" s="1">
        <f>COUNTIF(Table2[کد سیستم],Table9[[#This Row],[کد سیستم]])</f>
        <v>1</v>
      </c>
    </row>
    <row r="637" spans="1:9" hidden="1" x14ac:dyDescent="0.25">
      <c r="A637" s="1">
        <v>636</v>
      </c>
      <c r="B637" s="1" t="s">
        <v>2816</v>
      </c>
      <c r="C637" s="1" t="s">
        <v>2816</v>
      </c>
      <c r="D637" s="1" t="s">
        <v>3758</v>
      </c>
      <c r="E637" s="1" t="s">
        <v>415</v>
      </c>
      <c r="F637" s="1" t="str">
        <f>VLOOKUP(Table9[[#This Row],[نام کارشناس دفتر فنی]],Table1[],3,0)</f>
        <v>کارشناس بازرسی وبرنامه ریزی تعمیرات مکانیک(4)</v>
      </c>
      <c r="G637" s="1" t="s">
        <v>528</v>
      </c>
      <c r="H637" s="1" t="str">
        <f>VLOOKUP(Table9[[#This Row],[نام شخص کارشناس نظارت]],Table1[],3,0)</f>
        <v>کارشناس بازرسی وبرنامه ریزی تعمیرات مکانیک(9)</v>
      </c>
      <c r="I637" s="1">
        <f>COUNTIF(Table2[کد سیستم],Table9[[#This Row],[کد سیستم]])</f>
        <v>1</v>
      </c>
    </row>
    <row r="638" spans="1:9" hidden="1" x14ac:dyDescent="0.25">
      <c r="A638" s="1">
        <v>637</v>
      </c>
      <c r="B638" s="1" t="s">
        <v>2818</v>
      </c>
      <c r="C638" s="1">
        <v>1530</v>
      </c>
      <c r="D638" s="1" t="s">
        <v>3758</v>
      </c>
      <c r="E638" s="1" t="s">
        <v>415</v>
      </c>
      <c r="F638" s="1" t="str">
        <f>VLOOKUP(Table9[[#This Row],[نام کارشناس دفتر فنی]],Table1[],3,0)</f>
        <v>کارشناس بازرسی وبرنامه ریزی تعمیرات مکانیک(4)</v>
      </c>
      <c r="G638" s="1" t="s">
        <v>528</v>
      </c>
      <c r="H638" s="1" t="str">
        <f>VLOOKUP(Table9[[#This Row],[نام شخص کارشناس نظارت]],Table1[],3,0)</f>
        <v>کارشناس بازرسی وبرنامه ریزی تعمیرات مکانیک(9)</v>
      </c>
      <c r="I638" s="1">
        <f>COUNTIF(Table2[کد سیستم],Table9[[#This Row],[کد سیستم]])</f>
        <v>1</v>
      </c>
    </row>
    <row r="639" spans="1:9" hidden="1" x14ac:dyDescent="0.25">
      <c r="A639" s="1">
        <v>638</v>
      </c>
      <c r="B639" s="1" t="s">
        <v>2820</v>
      </c>
      <c r="C639" s="1" t="s">
        <v>2820</v>
      </c>
      <c r="D639" s="1" t="s">
        <v>3758</v>
      </c>
      <c r="E639" s="1" t="s">
        <v>415</v>
      </c>
      <c r="F639" s="1" t="str">
        <f>VLOOKUP(Table9[[#This Row],[نام کارشناس دفتر فنی]],Table1[],3,0)</f>
        <v>کارشناس بازرسی وبرنامه ریزی تعمیرات مکانیک(4)</v>
      </c>
      <c r="G639" s="1" t="s">
        <v>528</v>
      </c>
      <c r="H639" s="1" t="str">
        <f>VLOOKUP(Table9[[#This Row],[نام شخص کارشناس نظارت]],Table1[],3,0)</f>
        <v>کارشناس بازرسی وبرنامه ریزی تعمیرات مکانیک(9)</v>
      </c>
      <c r="I639" s="1">
        <f>COUNTIF(Table2[کد سیستم],Table9[[#This Row],[کد سیستم]])</f>
        <v>1</v>
      </c>
    </row>
    <row r="640" spans="1:9" hidden="1" x14ac:dyDescent="0.25">
      <c r="A640" s="1">
        <v>639</v>
      </c>
      <c r="B640" s="1" t="s">
        <v>2822</v>
      </c>
      <c r="C640" s="1">
        <v>1540</v>
      </c>
      <c r="D640" s="1" t="s">
        <v>3758</v>
      </c>
      <c r="E640" s="1" t="s">
        <v>415</v>
      </c>
      <c r="F640" s="1" t="str">
        <f>VLOOKUP(Table9[[#This Row],[نام کارشناس دفتر فنی]],Table1[],3,0)</f>
        <v>کارشناس بازرسی وبرنامه ریزی تعمیرات مکانیک(4)</v>
      </c>
      <c r="G640" s="1" t="s">
        <v>528</v>
      </c>
      <c r="H640" s="1" t="str">
        <f>VLOOKUP(Table9[[#This Row],[نام شخص کارشناس نظارت]],Table1[],3,0)</f>
        <v>کارشناس بازرسی وبرنامه ریزی تعمیرات مکانیک(9)</v>
      </c>
      <c r="I640" s="1">
        <f>COUNTIF(Table2[کد سیستم],Table9[[#This Row],[کد سیستم]])</f>
        <v>1</v>
      </c>
    </row>
    <row r="641" spans="1:9" hidden="1" x14ac:dyDescent="0.25">
      <c r="A641" s="1">
        <v>640</v>
      </c>
      <c r="B641" s="1" t="s">
        <v>2824</v>
      </c>
      <c r="C641" s="1" t="s">
        <v>2824</v>
      </c>
      <c r="D641" s="1" t="s">
        <v>3758</v>
      </c>
      <c r="E641" s="1" t="s">
        <v>415</v>
      </c>
      <c r="F641" s="1" t="str">
        <f>VLOOKUP(Table9[[#This Row],[نام کارشناس دفتر فنی]],Table1[],3,0)</f>
        <v>کارشناس بازرسی وبرنامه ریزی تعمیرات مکانیک(4)</v>
      </c>
      <c r="G641" s="1" t="s">
        <v>528</v>
      </c>
      <c r="H641" s="1" t="str">
        <f>VLOOKUP(Table9[[#This Row],[نام شخص کارشناس نظارت]],Table1[],3,0)</f>
        <v>کارشناس بازرسی وبرنامه ریزی تعمیرات مکانیک(9)</v>
      </c>
      <c r="I641" s="1">
        <f>COUNTIF(Table2[کد سیستم],Table9[[#This Row],[کد سیستم]])</f>
        <v>1</v>
      </c>
    </row>
    <row r="642" spans="1:9" hidden="1" x14ac:dyDescent="0.25">
      <c r="A642" s="1">
        <v>641</v>
      </c>
      <c r="B642" s="1" t="s">
        <v>2826</v>
      </c>
      <c r="C642" s="1" t="s">
        <v>2826</v>
      </c>
      <c r="D642" s="1" t="s">
        <v>3758</v>
      </c>
      <c r="E642" s="1" t="s">
        <v>415</v>
      </c>
      <c r="F642" s="1" t="str">
        <f>VLOOKUP(Table9[[#This Row],[نام کارشناس دفتر فنی]],Table1[],3,0)</f>
        <v>کارشناس بازرسی وبرنامه ریزی تعمیرات مکانیک(4)</v>
      </c>
      <c r="G642" s="1" t="s">
        <v>528</v>
      </c>
      <c r="H642" s="1" t="str">
        <f>VLOOKUP(Table9[[#This Row],[نام شخص کارشناس نظارت]],Table1[],3,0)</f>
        <v>کارشناس بازرسی وبرنامه ریزی تعمیرات مکانیک(9)</v>
      </c>
      <c r="I642" s="1">
        <f>COUNTIF(Table2[کد سیستم],Table9[[#This Row],[کد سیستم]])</f>
        <v>1</v>
      </c>
    </row>
    <row r="643" spans="1:9" hidden="1" x14ac:dyDescent="0.25">
      <c r="A643" s="1">
        <v>642</v>
      </c>
      <c r="B643" s="1" t="s">
        <v>2828</v>
      </c>
      <c r="C643" s="1">
        <v>1550</v>
      </c>
      <c r="D643" s="1" t="s">
        <v>3758</v>
      </c>
      <c r="E643" s="1" t="s">
        <v>415</v>
      </c>
      <c r="F643" s="1" t="str">
        <f>VLOOKUP(Table9[[#This Row],[نام کارشناس دفتر فنی]],Table1[],3,0)</f>
        <v>کارشناس بازرسی وبرنامه ریزی تعمیرات مکانیک(4)</v>
      </c>
      <c r="G643" s="1" t="s">
        <v>528</v>
      </c>
      <c r="H643" s="1" t="str">
        <f>VLOOKUP(Table9[[#This Row],[نام شخص کارشناس نظارت]],Table1[],3,0)</f>
        <v>کارشناس بازرسی وبرنامه ریزی تعمیرات مکانیک(9)</v>
      </c>
      <c r="I643" s="1">
        <f>COUNTIF(Table2[کد سیستم],Table9[[#This Row],[کد سیستم]])</f>
        <v>1</v>
      </c>
    </row>
    <row r="644" spans="1:9" hidden="1" x14ac:dyDescent="0.25">
      <c r="A644" s="1">
        <v>643</v>
      </c>
      <c r="B644" s="1" t="s">
        <v>2830</v>
      </c>
      <c r="C644" s="1" t="s">
        <v>2830</v>
      </c>
      <c r="D644" s="1" t="s">
        <v>3758</v>
      </c>
      <c r="E644" s="1" t="s">
        <v>415</v>
      </c>
      <c r="F644" s="1" t="str">
        <f>VLOOKUP(Table9[[#This Row],[نام کارشناس دفتر فنی]],Table1[],3,0)</f>
        <v>کارشناس بازرسی وبرنامه ریزی تعمیرات مکانیک(4)</v>
      </c>
      <c r="G644" s="1" t="s">
        <v>528</v>
      </c>
      <c r="H644" s="1" t="str">
        <f>VLOOKUP(Table9[[#This Row],[نام شخص کارشناس نظارت]],Table1[],3,0)</f>
        <v>کارشناس بازرسی وبرنامه ریزی تعمیرات مکانیک(9)</v>
      </c>
      <c r="I644" s="1">
        <f>COUNTIF(Table2[کد سیستم],Table9[[#This Row],[کد سیستم]])</f>
        <v>1</v>
      </c>
    </row>
    <row r="645" spans="1:9" hidden="1" x14ac:dyDescent="0.25">
      <c r="A645" s="1">
        <v>644</v>
      </c>
      <c r="B645" s="1" t="s">
        <v>2832</v>
      </c>
      <c r="C645" s="1" t="s">
        <v>2832</v>
      </c>
      <c r="D645" s="1" t="s">
        <v>3758</v>
      </c>
      <c r="E645" s="1" t="s">
        <v>415</v>
      </c>
      <c r="F645" s="1" t="str">
        <f>VLOOKUP(Table9[[#This Row],[نام کارشناس دفتر فنی]],Table1[],3,0)</f>
        <v>کارشناس بازرسی وبرنامه ریزی تعمیرات مکانیک(4)</v>
      </c>
      <c r="G645" s="1" t="s">
        <v>528</v>
      </c>
      <c r="H645" s="1" t="str">
        <f>VLOOKUP(Table9[[#This Row],[نام شخص کارشناس نظارت]],Table1[],3,0)</f>
        <v>کارشناس بازرسی وبرنامه ریزی تعمیرات مکانیک(9)</v>
      </c>
      <c r="I645" s="1">
        <f>COUNTIF(Table2[کد سیستم],Table9[[#This Row],[کد سیستم]])</f>
        <v>1</v>
      </c>
    </row>
    <row r="646" spans="1:9" hidden="1" x14ac:dyDescent="0.25">
      <c r="A646" s="1">
        <v>645</v>
      </c>
      <c r="B646" s="1" t="s">
        <v>2834</v>
      </c>
      <c r="C646" s="1" t="s">
        <v>2834</v>
      </c>
      <c r="D646" s="1" t="s">
        <v>3758</v>
      </c>
      <c r="E646" s="1" t="s">
        <v>415</v>
      </c>
      <c r="F646" s="1" t="str">
        <f>VLOOKUP(Table9[[#This Row],[نام کارشناس دفتر فنی]],Table1[],3,0)</f>
        <v>کارشناس بازرسی وبرنامه ریزی تعمیرات مکانیک(4)</v>
      </c>
      <c r="G646" s="1" t="s">
        <v>528</v>
      </c>
      <c r="H646" s="1" t="str">
        <f>VLOOKUP(Table9[[#This Row],[نام شخص کارشناس نظارت]],Table1[],3,0)</f>
        <v>کارشناس بازرسی وبرنامه ریزی تعمیرات مکانیک(9)</v>
      </c>
      <c r="I646" s="1">
        <f>COUNTIF(Table2[کد سیستم],Table9[[#This Row],[کد سیستم]])</f>
        <v>1</v>
      </c>
    </row>
    <row r="647" spans="1:9" hidden="1" x14ac:dyDescent="0.25">
      <c r="A647" s="1">
        <v>646</v>
      </c>
      <c r="B647" s="1" t="s">
        <v>2836</v>
      </c>
      <c r="C647" s="1" t="s">
        <v>2836</v>
      </c>
      <c r="D647" s="1" t="s">
        <v>3758</v>
      </c>
      <c r="E647" s="1" t="s">
        <v>415</v>
      </c>
      <c r="F647" s="1" t="str">
        <f>VLOOKUP(Table9[[#This Row],[نام کارشناس دفتر فنی]],Table1[],3,0)</f>
        <v>کارشناس بازرسی وبرنامه ریزی تعمیرات مکانیک(4)</v>
      </c>
      <c r="G647" s="1" t="s">
        <v>528</v>
      </c>
      <c r="H647" s="1" t="str">
        <f>VLOOKUP(Table9[[#This Row],[نام شخص کارشناس نظارت]],Table1[],3,0)</f>
        <v>کارشناس بازرسی وبرنامه ریزی تعمیرات مکانیک(9)</v>
      </c>
      <c r="I647" s="1">
        <f>COUNTIF(Table2[کد سیستم],Table9[[#This Row],[کد سیستم]])</f>
        <v>1</v>
      </c>
    </row>
    <row r="648" spans="1:9" hidden="1" x14ac:dyDescent="0.25">
      <c r="A648" s="1">
        <v>647</v>
      </c>
      <c r="B648" s="1" t="s">
        <v>2838</v>
      </c>
      <c r="C648" s="1" t="s">
        <v>2838</v>
      </c>
      <c r="D648" s="1" t="s">
        <v>3758</v>
      </c>
      <c r="E648" s="1" t="s">
        <v>415</v>
      </c>
      <c r="F648" s="1" t="str">
        <f>VLOOKUP(Table9[[#This Row],[نام کارشناس دفتر فنی]],Table1[],3,0)</f>
        <v>کارشناس بازرسی وبرنامه ریزی تعمیرات مکانیک(4)</v>
      </c>
      <c r="G648" s="1" t="s">
        <v>528</v>
      </c>
      <c r="H648" s="1" t="str">
        <f>VLOOKUP(Table9[[#This Row],[نام شخص کارشناس نظارت]],Table1[],3,0)</f>
        <v>کارشناس بازرسی وبرنامه ریزی تعمیرات مکانیک(9)</v>
      </c>
      <c r="I648" s="1">
        <f>COUNTIF(Table2[کد سیستم],Table9[[#This Row],[کد سیستم]])</f>
        <v>1</v>
      </c>
    </row>
    <row r="649" spans="1:9" hidden="1" x14ac:dyDescent="0.25">
      <c r="A649" s="1">
        <v>648</v>
      </c>
      <c r="B649" s="1" t="s">
        <v>2840</v>
      </c>
      <c r="C649" s="1" t="s">
        <v>2840</v>
      </c>
      <c r="D649" s="1" t="s">
        <v>3758</v>
      </c>
      <c r="E649" s="1" t="s">
        <v>415</v>
      </c>
      <c r="F649" s="1" t="str">
        <f>VLOOKUP(Table9[[#This Row],[نام کارشناس دفتر فنی]],Table1[],3,0)</f>
        <v>کارشناس بازرسی وبرنامه ریزی تعمیرات مکانیک(4)</v>
      </c>
      <c r="G649" s="1" t="s">
        <v>528</v>
      </c>
      <c r="H649" s="1" t="str">
        <f>VLOOKUP(Table9[[#This Row],[نام شخص کارشناس نظارت]],Table1[],3,0)</f>
        <v>کارشناس بازرسی وبرنامه ریزی تعمیرات مکانیک(9)</v>
      </c>
      <c r="I649" s="1">
        <f>COUNTIF(Table2[کد سیستم],Table9[[#This Row],[کد سیستم]])</f>
        <v>1</v>
      </c>
    </row>
    <row r="650" spans="1:9" hidden="1" x14ac:dyDescent="0.25">
      <c r="A650" s="1">
        <v>649</v>
      </c>
      <c r="B650" s="1" t="s">
        <v>2842</v>
      </c>
      <c r="C650" s="1">
        <v>1560</v>
      </c>
      <c r="D650" s="1" t="s">
        <v>3758</v>
      </c>
      <c r="E650" s="1" t="s">
        <v>415</v>
      </c>
      <c r="F650" s="1" t="str">
        <f>VLOOKUP(Table9[[#This Row],[نام کارشناس دفتر فنی]],Table1[],3,0)</f>
        <v>کارشناس بازرسی وبرنامه ریزی تعمیرات مکانیک(4)</v>
      </c>
      <c r="G650" s="1" t="s">
        <v>528</v>
      </c>
      <c r="H650" s="1" t="str">
        <f>VLOOKUP(Table9[[#This Row],[نام شخص کارشناس نظارت]],Table1[],3,0)</f>
        <v>کارشناس بازرسی وبرنامه ریزی تعمیرات مکانیک(9)</v>
      </c>
      <c r="I650" s="1">
        <f>COUNTIF(Table2[کد سیستم],Table9[[#This Row],[کد سیستم]])</f>
        <v>1</v>
      </c>
    </row>
    <row r="651" spans="1:9" hidden="1" x14ac:dyDescent="0.25">
      <c r="A651" s="1">
        <v>650</v>
      </c>
      <c r="B651" s="1" t="s">
        <v>2844</v>
      </c>
      <c r="C651" s="1" t="s">
        <v>2844</v>
      </c>
      <c r="D651" s="1" t="s">
        <v>3758</v>
      </c>
      <c r="E651" s="1" t="s">
        <v>415</v>
      </c>
      <c r="F651" s="1" t="str">
        <f>VLOOKUP(Table9[[#This Row],[نام کارشناس دفتر فنی]],Table1[],3,0)</f>
        <v>کارشناس بازرسی وبرنامه ریزی تعمیرات مکانیک(4)</v>
      </c>
      <c r="G651" s="1" t="s">
        <v>528</v>
      </c>
      <c r="H651" s="1" t="str">
        <f>VLOOKUP(Table9[[#This Row],[نام شخص کارشناس نظارت]],Table1[],3,0)</f>
        <v>کارشناس بازرسی وبرنامه ریزی تعمیرات مکانیک(9)</v>
      </c>
      <c r="I651" s="1">
        <f>COUNTIF(Table2[کد سیستم],Table9[[#This Row],[کد سیستم]])</f>
        <v>1</v>
      </c>
    </row>
    <row r="652" spans="1:9" hidden="1" x14ac:dyDescent="0.25">
      <c r="A652" s="1">
        <v>651</v>
      </c>
      <c r="B652" s="1" t="s">
        <v>2846</v>
      </c>
      <c r="C652" s="1" t="s">
        <v>2846</v>
      </c>
      <c r="D652" s="1" t="s">
        <v>3758</v>
      </c>
      <c r="E652" s="1" t="s">
        <v>415</v>
      </c>
      <c r="F652" s="1" t="str">
        <f>VLOOKUP(Table9[[#This Row],[نام کارشناس دفتر فنی]],Table1[],3,0)</f>
        <v>کارشناس بازرسی وبرنامه ریزی تعمیرات مکانیک(4)</v>
      </c>
      <c r="G652" s="1" t="s">
        <v>528</v>
      </c>
      <c r="H652" s="1" t="str">
        <f>VLOOKUP(Table9[[#This Row],[نام شخص کارشناس نظارت]],Table1[],3,0)</f>
        <v>کارشناس بازرسی وبرنامه ریزی تعمیرات مکانیک(9)</v>
      </c>
      <c r="I652" s="1">
        <f>COUNTIF(Table2[کد سیستم],Table9[[#This Row],[کد سیستم]])</f>
        <v>1</v>
      </c>
    </row>
    <row r="653" spans="1:9" hidden="1" x14ac:dyDescent="0.25">
      <c r="A653" s="1">
        <v>652</v>
      </c>
      <c r="B653" s="1" t="s">
        <v>2848</v>
      </c>
      <c r="C653" s="1" t="s">
        <v>2848</v>
      </c>
      <c r="D653" s="1" t="s">
        <v>3758</v>
      </c>
      <c r="E653" s="1" t="s">
        <v>415</v>
      </c>
      <c r="F653" s="1" t="str">
        <f>VLOOKUP(Table9[[#This Row],[نام کارشناس دفتر فنی]],Table1[],3,0)</f>
        <v>کارشناس بازرسی وبرنامه ریزی تعمیرات مکانیک(4)</v>
      </c>
      <c r="G653" s="1" t="s">
        <v>528</v>
      </c>
      <c r="H653" s="1" t="str">
        <f>VLOOKUP(Table9[[#This Row],[نام شخص کارشناس نظارت]],Table1[],3,0)</f>
        <v>کارشناس بازرسی وبرنامه ریزی تعمیرات مکانیک(9)</v>
      </c>
      <c r="I653" s="1">
        <f>COUNTIF(Table2[کد سیستم],Table9[[#This Row],[کد سیستم]])</f>
        <v>1</v>
      </c>
    </row>
    <row r="654" spans="1:9" hidden="1" x14ac:dyDescent="0.25">
      <c r="A654" s="1">
        <v>653</v>
      </c>
      <c r="B654" s="1" t="s">
        <v>2850</v>
      </c>
      <c r="C654" s="1" t="s">
        <v>2850</v>
      </c>
      <c r="D654" s="1" t="s">
        <v>3758</v>
      </c>
      <c r="E654" s="1" t="s">
        <v>415</v>
      </c>
      <c r="F654" s="1" t="str">
        <f>VLOOKUP(Table9[[#This Row],[نام کارشناس دفتر فنی]],Table1[],3,0)</f>
        <v>کارشناس بازرسی وبرنامه ریزی تعمیرات مکانیک(4)</v>
      </c>
      <c r="G654" s="1" t="s">
        <v>528</v>
      </c>
      <c r="H654" s="1" t="str">
        <f>VLOOKUP(Table9[[#This Row],[نام شخص کارشناس نظارت]],Table1[],3,0)</f>
        <v>کارشناس بازرسی وبرنامه ریزی تعمیرات مکانیک(9)</v>
      </c>
      <c r="I654" s="1">
        <f>COUNTIF(Table2[کد سیستم],Table9[[#This Row],[کد سیستم]])</f>
        <v>1</v>
      </c>
    </row>
    <row r="655" spans="1:9" hidden="1" x14ac:dyDescent="0.25">
      <c r="A655" s="1">
        <v>654</v>
      </c>
      <c r="B655" s="1" t="s">
        <v>2852</v>
      </c>
      <c r="C655" s="1">
        <v>1570</v>
      </c>
      <c r="D655" s="1" t="s">
        <v>3758</v>
      </c>
      <c r="E655" s="1" t="s">
        <v>415</v>
      </c>
      <c r="F655" s="1" t="str">
        <f>VLOOKUP(Table9[[#This Row],[نام کارشناس دفتر فنی]],Table1[],3,0)</f>
        <v>کارشناس بازرسی وبرنامه ریزی تعمیرات مکانیک(4)</v>
      </c>
      <c r="G655" s="1" t="s">
        <v>528</v>
      </c>
      <c r="H655" s="1" t="str">
        <f>VLOOKUP(Table9[[#This Row],[نام شخص کارشناس نظارت]],Table1[],3,0)</f>
        <v>کارشناس بازرسی وبرنامه ریزی تعمیرات مکانیک(9)</v>
      </c>
      <c r="I655" s="1">
        <f>COUNTIF(Table2[کد سیستم],Table9[[#This Row],[کد سیستم]])</f>
        <v>1</v>
      </c>
    </row>
    <row r="656" spans="1:9" hidden="1" x14ac:dyDescent="0.25">
      <c r="A656" s="1">
        <v>655</v>
      </c>
      <c r="B656" s="1" t="s">
        <v>2854</v>
      </c>
      <c r="C656" s="1" t="s">
        <v>2854</v>
      </c>
      <c r="D656" s="1" t="s">
        <v>3758</v>
      </c>
      <c r="E656" s="1" t="s">
        <v>415</v>
      </c>
      <c r="F656" s="1" t="str">
        <f>VLOOKUP(Table9[[#This Row],[نام کارشناس دفتر فنی]],Table1[],3,0)</f>
        <v>کارشناس بازرسی وبرنامه ریزی تعمیرات مکانیک(4)</v>
      </c>
      <c r="G656" s="1" t="s">
        <v>528</v>
      </c>
      <c r="H656" s="1" t="str">
        <f>VLOOKUP(Table9[[#This Row],[نام شخص کارشناس نظارت]],Table1[],3,0)</f>
        <v>کارشناس بازرسی وبرنامه ریزی تعمیرات مکانیک(9)</v>
      </c>
      <c r="I656" s="1">
        <f>COUNTIF(Table2[کد سیستم],Table9[[#This Row],[کد سیستم]])</f>
        <v>1</v>
      </c>
    </row>
    <row r="657" spans="1:9" hidden="1" x14ac:dyDescent="0.25">
      <c r="A657" s="1">
        <v>656</v>
      </c>
      <c r="B657" s="1" t="s">
        <v>2856</v>
      </c>
      <c r="C657" s="1" t="s">
        <v>2856</v>
      </c>
      <c r="D657" s="1" t="s">
        <v>3758</v>
      </c>
      <c r="E657" s="1" t="s">
        <v>415</v>
      </c>
      <c r="F657" s="1" t="str">
        <f>VLOOKUP(Table9[[#This Row],[نام کارشناس دفتر فنی]],Table1[],3,0)</f>
        <v>کارشناس بازرسی وبرنامه ریزی تعمیرات مکانیک(4)</v>
      </c>
      <c r="G657" s="1" t="s">
        <v>528</v>
      </c>
      <c r="H657" s="1" t="str">
        <f>VLOOKUP(Table9[[#This Row],[نام شخص کارشناس نظارت]],Table1[],3,0)</f>
        <v>کارشناس بازرسی وبرنامه ریزی تعمیرات مکانیک(9)</v>
      </c>
      <c r="I657" s="1">
        <f>COUNTIF(Table2[کد سیستم],Table9[[#This Row],[کد سیستم]])</f>
        <v>1</v>
      </c>
    </row>
    <row r="658" spans="1:9" hidden="1" x14ac:dyDescent="0.25">
      <c r="A658" s="1">
        <v>657</v>
      </c>
      <c r="B658" s="1" t="s">
        <v>2858</v>
      </c>
      <c r="C658" s="1" t="s">
        <v>2858</v>
      </c>
      <c r="D658" s="1" t="s">
        <v>3758</v>
      </c>
      <c r="E658" s="1" t="s">
        <v>415</v>
      </c>
      <c r="F658" s="1" t="str">
        <f>VLOOKUP(Table9[[#This Row],[نام کارشناس دفتر فنی]],Table1[],3,0)</f>
        <v>کارشناس بازرسی وبرنامه ریزی تعمیرات مکانیک(4)</v>
      </c>
      <c r="G658" s="1" t="s">
        <v>528</v>
      </c>
      <c r="H658" s="1" t="str">
        <f>VLOOKUP(Table9[[#This Row],[نام شخص کارشناس نظارت]],Table1[],3,0)</f>
        <v>کارشناس بازرسی وبرنامه ریزی تعمیرات مکانیک(9)</v>
      </c>
      <c r="I658" s="1">
        <f>COUNTIF(Table2[کد سیستم],Table9[[#This Row],[کد سیستم]])</f>
        <v>1</v>
      </c>
    </row>
    <row r="659" spans="1:9" hidden="1" x14ac:dyDescent="0.25">
      <c r="A659" s="1">
        <v>658</v>
      </c>
      <c r="B659" s="1" t="s">
        <v>2860</v>
      </c>
      <c r="C659" s="1" t="s">
        <v>2860</v>
      </c>
      <c r="D659" s="1" t="s">
        <v>3758</v>
      </c>
      <c r="E659" s="1" t="s">
        <v>415</v>
      </c>
      <c r="F659" s="1" t="str">
        <f>VLOOKUP(Table9[[#This Row],[نام کارشناس دفتر فنی]],Table1[],3,0)</f>
        <v>کارشناس بازرسی وبرنامه ریزی تعمیرات مکانیک(4)</v>
      </c>
      <c r="G659" s="1" t="s">
        <v>528</v>
      </c>
      <c r="H659" s="1" t="str">
        <f>VLOOKUP(Table9[[#This Row],[نام شخص کارشناس نظارت]],Table1[],3,0)</f>
        <v>کارشناس بازرسی وبرنامه ریزی تعمیرات مکانیک(9)</v>
      </c>
      <c r="I659" s="1">
        <f>COUNTIF(Table2[کد سیستم],Table9[[#This Row],[کد سیستم]])</f>
        <v>1</v>
      </c>
    </row>
    <row r="660" spans="1:9" hidden="1" x14ac:dyDescent="0.25">
      <c r="A660" s="1">
        <v>659</v>
      </c>
      <c r="B660" s="1" t="s">
        <v>2862</v>
      </c>
      <c r="C660" s="1" t="s">
        <v>2862</v>
      </c>
      <c r="D660" s="1" t="s">
        <v>3758</v>
      </c>
      <c r="E660" s="1" t="s">
        <v>415</v>
      </c>
      <c r="F660" s="1" t="str">
        <f>VLOOKUP(Table9[[#This Row],[نام کارشناس دفتر فنی]],Table1[],3,0)</f>
        <v>کارشناس بازرسی وبرنامه ریزی تعمیرات مکانیک(4)</v>
      </c>
      <c r="G660" s="1" t="s">
        <v>528</v>
      </c>
      <c r="H660" s="1" t="str">
        <f>VLOOKUP(Table9[[#This Row],[نام شخص کارشناس نظارت]],Table1[],3,0)</f>
        <v>کارشناس بازرسی وبرنامه ریزی تعمیرات مکانیک(9)</v>
      </c>
      <c r="I660" s="1">
        <f>COUNTIF(Table2[کد سیستم],Table9[[#This Row],[کد سیستم]])</f>
        <v>1</v>
      </c>
    </row>
    <row r="661" spans="1:9" hidden="1" x14ac:dyDescent="0.25">
      <c r="A661" s="1">
        <v>660</v>
      </c>
      <c r="B661" s="1" t="s">
        <v>2864</v>
      </c>
      <c r="C661" s="1" t="s">
        <v>2864</v>
      </c>
      <c r="D661" s="1" t="s">
        <v>3758</v>
      </c>
      <c r="E661" s="1" t="s">
        <v>415</v>
      </c>
      <c r="F661" s="1" t="str">
        <f>VLOOKUP(Table9[[#This Row],[نام کارشناس دفتر فنی]],Table1[],3,0)</f>
        <v>کارشناس بازرسی وبرنامه ریزی تعمیرات مکانیک(4)</v>
      </c>
      <c r="G661" s="1" t="s">
        <v>528</v>
      </c>
      <c r="H661" s="1" t="str">
        <f>VLOOKUP(Table9[[#This Row],[نام شخص کارشناس نظارت]],Table1[],3,0)</f>
        <v>کارشناس بازرسی وبرنامه ریزی تعمیرات مکانیک(9)</v>
      </c>
      <c r="I661" s="1">
        <f>COUNTIF(Table2[کد سیستم],Table9[[#This Row],[کد سیستم]])</f>
        <v>1</v>
      </c>
    </row>
    <row r="662" spans="1:9" hidden="1" x14ac:dyDescent="0.25">
      <c r="A662" s="1">
        <v>661</v>
      </c>
      <c r="B662" s="1" t="s">
        <v>2866</v>
      </c>
      <c r="C662" s="1" t="s">
        <v>2866</v>
      </c>
      <c r="D662" s="1" t="s">
        <v>3758</v>
      </c>
      <c r="E662" s="1" t="s">
        <v>415</v>
      </c>
      <c r="F662" s="1" t="str">
        <f>VLOOKUP(Table9[[#This Row],[نام کارشناس دفتر فنی]],Table1[],3,0)</f>
        <v>کارشناس بازرسی وبرنامه ریزی تعمیرات مکانیک(4)</v>
      </c>
      <c r="G662" s="1" t="s">
        <v>528</v>
      </c>
      <c r="H662" s="1" t="str">
        <f>VLOOKUP(Table9[[#This Row],[نام شخص کارشناس نظارت]],Table1[],3,0)</f>
        <v>کارشناس بازرسی وبرنامه ریزی تعمیرات مکانیک(9)</v>
      </c>
      <c r="I662" s="1">
        <f>COUNTIF(Table2[کد سیستم],Table9[[#This Row],[کد سیستم]])</f>
        <v>1</v>
      </c>
    </row>
    <row r="663" spans="1:9" hidden="1" x14ac:dyDescent="0.25">
      <c r="A663" s="1">
        <v>662</v>
      </c>
      <c r="B663" s="1" t="s">
        <v>2868</v>
      </c>
      <c r="C663" s="1" t="s">
        <v>2868</v>
      </c>
      <c r="D663" s="1" t="s">
        <v>3758</v>
      </c>
      <c r="E663" s="1" t="s">
        <v>415</v>
      </c>
      <c r="F663" s="1" t="str">
        <f>VLOOKUP(Table9[[#This Row],[نام کارشناس دفتر فنی]],Table1[],3,0)</f>
        <v>کارشناس بازرسی وبرنامه ریزی تعمیرات مکانیک(4)</v>
      </c>
      <c r="G663" s="1" t="s">
        <v>528</v>
      </c>
      <c r="H663" s="1" t="str">
        <f>VLOOKUP(Table9[[#This Row],[نام شخص کارشناس نظارت]],Table1[],3,0)</f>
        <v>کارشناس بازرسی وبرنامه ریزی تعمیرات مکانیک(9)</v>
      </c>
      <c r="I663" s="1">
        <f>COUNTIF(Table2[کد سیستم],Table9[[#This Row],[کد سیستم]])</f>
        <v>1</v>
      </c>
    </row>
    <row r="664" spans="1:9" hidden="1" x14ac:dyDescent="0.25">
      <c r="A664" s="1">
        <v>663</v>
      </c>
      <c r="B664" s="1" t="s">
        <v>2870</v>
      </c>
      <c r="C664" s="1" t="s">
        <v>2870</v>
      </c>
      <c r="D664" s="1" t="s">
        <v>3758</v>
      </c>
      <c r="E664" s="1" t="s">
        <v>415</v>
      </c>
      <c r="F664" s="1" t="str">
        <f>VLOOKUP(Table9[[#This Row],[نام کارشناس دفتر فنی]],Table1[],3,0)</f>
        <v>کارشناس بازرسی وبرنامه ریزی تعمیرات مکانیک(4)</v>
      </c>
      <c r="G664" s="1" t="s">
        <v>528</v>
      </c>
      <c r="H664" s="1" t="str">
        <f>VLOOKUP(Table9[[#This Row],[نام شخص کارشناس نظارت]],Table1[],3,0)</f>
        <v>کارشناس بازرسی وبرنامه ریزی تعمیرات مکانیک(9)</v>
      </c>
      <c r="I664" s="1">
        <f>COUNTIF(Table2[کد سیستم],Table9[[#This Row],[کد سیستم]])</f>
        <v>1</v>
      </c>
    </row>
    <row r="665" spans="1:9" hidden="1" x14ac:dyDescent="0.25">
      <c r="A665" s="1">
        <v>664</v>
      </c>
      <c r="B665" s="1" t="s">
        <v>2872</v>
      </c>
      <c r="C665" s="1" t="s">
        <v>2872</v>
      </c>
      <c r="D665" s="1" t="s">
        <v>3758</v>
      </c>
      <c r="E665" s="1" t="s">
        <v>415</v>
      </c>
      <c r="F665" s="1" t="str">
        <f>VLOOKUP(Table9[[#This Row],[نام کارشناس دفتر فنی]],Table1[],3,0)</f>
        <v>کارشناس بازرسی وبرنامه ریزی تعمیرات مکانیک(4)</v>
      </c>
      <c r="G665" s="1" t="s">
        <v>528</v>
      </c>
      <c r="H665" s="1" t="str">
        <f>VLOOKUP(Table9[[#This Row],[نام شخص کارشناس نظارت]],Table1[],3,0)</f>
        <v>کارشناس بازرسی وبرنامه ریزی تعمیرات مکانیک(9)</v>
      </c>
      <c r="I665" s="1">
        <f>COUNTIF(Table2[کد سیستم],Table9[[#This Row],[کد سیستم]])</f>
        <v>1</v>
      </c>
    </row>
    <row r="666" spans="1:9" hidden="1" x14ac:dyDescent="0.25">
      <c r="A666" s="1">
        <v>665</v>
      </c>
      <c r="B666" s="1" t="s">
        <v>2874</v>
      </c>
      <c r="C666" s="1">
        <v>1580</v>
      </c>
      <c r="D666" s="1" t="s">
        <v>3758</v>
      </c>
      <c r="E666" s="1" t="s">
        <v>415</v>
      </c>
      <c r="F666" s="1" t="str">
        <f>VLOOKUP(Table9[[#This Row],[نام کارشناس دفتر فنی]],Table1[],3,0)</f>
        <v>کارشناس بازرسی وبرنامه ریزی تعمیرات مکانیک(4)</v>
      </c>
      <c r="G666" s="1" t="s">
        <v>528</v>
      </c>
      <c r="H666" s="1" t="str">
        <f>VLOOKUP(Table9[[#This Row],[نام شخص کارشناس نظارت]],Table1[],3,0)</f>
        <v>کارشناس بازرسی وبرنامه ریزی تعمیرات مکانیک(9)</v>
      </c>
      <c r="I666" s="1">
        <f>COUNTIF(Table2[کد سیستم],Table9[[#This Row],[کد سیستم]])</f>
        <v>1</v>
      </c>
    </row>
    <row r="667" spans="1:9" hidden="1" x14ac:dyDescent="0.25">
      <c r="A667" s="1">
        <v>666</v>
      </c>
      <c r="B667" s="1" t="s">
        <v>2876</v>
      </c>
      <c r="C667" s="1" t="s">
        <v>2876</v>
      </c>
      <c r="D667" s="1" t="s">
        <v>3758</v>
      </c>
      <c r="E667" s="1" t="s">
        <v>415</v>
      </c>
      <c r="F667" s="1" t="str">
        <f>VLOOKUP(Table9[[#This Row],[نام کارشناس دفتر فنی]],Table1[],3,0)</f>
        <v>کارشناس بازرسی وبرنامه ریزی تعمیرات مکانیک(4)</v>
      </c>
      <c r="G667" s="1" t="s">
        <v>528</v>
      </c>
      <c r="H667" s="1" t="str">
        <f>VLOOKUP(Table9[[#This Row],[نام شخص کارشناس نظارت]],Table1[],3,0)</f>
        <v>کارشناس بازرسی وبرنامه ریزی تعمیرات مکانیک(9)</v>
      </c>
      <c r="I667" s="1">
        <f>COUNTIF(Table2[کد سیستم],Table9[[#This Row],[کد سیستم]])</f>
        <v>1</v>
      </c>
    </row>
    <row r="668" spans="1:9" hidden="1" x14ac:dyDescent="0.25">
      <c r="A668" s="1">
        <v>667</v>
      </c>
      <c r="B668" s="1" t="s">
        <v>2878</v>
      </c>
      <c r="C668" s="1" t="s">
        <v>2878</v>
      </c>
      <c r="D668" s="1" t="s">
        <v>3758</v>
      </c>
      <c r="E668" s="1" t="s">
        <v>415</v>
      </c>
      <c r="F668" s="1" t="str">
        <f>VLOOKUP(Table9[[#This Row],[نام کارشناس دفتر فنی]],Table1[],3,0)</f>
        <v>کارشناس بازرسی وبرنامه ریزی تعمیرات مکانیک(4)</v>
      </c>
      <c r="G668" s="1" t="s">
        <v>528</v>
      </c>
      <c r="H668" s="1" t="str">
        <f>VLOOKUP(Table9[[#This Row],[نام شخص کارشناس نظارت]],Table1[],3,0)</f>
        <v>کارشناس بازرسی وبرنامه ریزی تعمیرات مکانیک(9)</v>
      </c>
      <c r="I668" s="1">
        <f>COUNTIF(Table2[کد سیستم],Table9[[#This Row],[کد سیستم]])</f>
        <v>1</v>
      </c>
    </row>
    <row r="669" spans="1:9" hidden="1" x14ac:dyDescent="0.25">
      <c r="A669" s="1">
        <v>668</v>
      </c>
      <c r="B669" s="1" t="s">
        <v>2880</v>
      </c>
      <c r="C669" s="1" t="s">
        <v>2880</v>
      </c>
      <c r="D669" s="1" t="s">
        <v>3758</v>
      </c>
      <c r="E669" s="1" t="s">
        <v>415</v>
      </c>
      <c r="F669" s="1" t="str">
        <f>VLOOKUP(Table9[[#This Row],[نام کارشناس دفتر فنی]],Table1[],3,0)</f>
        <v>کارشناس بازرسی وبرنامه ریزی تعمیرات مکانیک(4)</v>
      </c>
      <c r="G669" s="1" t="s">
        <v>528</v>
      </c>
      <c r="H669" s="1" t="str">
        <f>VLOOKUP(Table9[[#This Row],[نام شخص کارشناس نظارت]],Table1[],3,0)</f>
        <v>کارشناس بازرسی وبرنامه ریزی تعمیرات مکانیک(9)</v>
      </c>
      <c r="I669" s="1">
        <f>COUNTIF(Table2[کد سیستم],Table9[[#This Row],[کد سیستم]])</f>
        <v>1</v>
      </c>
    </row>
    <row r="670" spans="1:9" hidden="1" x14ac:dyDescent="0.25">
      <c r="A670" s="1">
        <v>669</v>
      </c>
      <c r="B670" s="1" t="s">
        <v>2882</v>
      </c>
      <c r="C670" s="1">
        <v>1590</v>
      </c>
      <c r="D670" s="1" t="s">
        <v>3758</v>
      </c>
      <c r="E670" s="1" t="s">
        <v>415</v>
      </c>
      <c r="F670" s="1" t="str">
        <f>VLOOKUP(Table9[[#This Row],[نام کارشناس دفتر فنی]],Table1[],3,0)</f>
        <v>کارشناس بازرسی وبرنامه ریزی تعمیرات مکانیک(4)</v>
      </c>
      <c r="G670" s="1" t="s">
        <v>528</v>
      </c>
      <c r="H670" s="1" t="str">
        <f>VLOOKUP(Table9[[#This Row],[نام شخص کارشناس نظارت]],Table1[],3,0)</f>
        <v>کارشناس بازرسی وبرنامه ریزی تعمیرات مکانیک(9)</v>
      </c>
      <c r="I670" s="1">
        <f>COUNTIF(Table2[کد سیستم],Table9[[#This Row],[کد سیستم]])</f>
        <v>1</v>
      </c>
    </row>
    <row r="671" spans="1:9" hidden="1" x14ac:dyDescent="0.25">
      <c r="A671" s="1">
        <v>670</v>
      </c>
      <c r="B671" s="1" t="s">
        <v>2884</v>
      </c>
      <c r="C671" s="1" t="s">
        <v>2884</v>
      </c>
      <c r="D671" s="1" t="s">
        <v>3758</v>
      </c>
      <c r="E671" s="1" t="s">
        <v>415</v>
      </c>
      <c r="F671" s="1" t="str">
        <f>VLOOKUP(Table9[[#This Row],[نام کارشناس دفتر فنی]],Table1[],3,0)</f>
        <v>کارشناس بازرسی وبرنامه ریزی تعمیرات مکانیک(4)</v>
      </c>
      <c r="G671" s="1" t="s">
        <v>528</v>
      </c>
      <c r="H671" s="1" t="str">
        <f>VLOOKUP(Table9[[#This Row],[نام شخص کارشناس نظارت]],Table1[],3,0)</f>
        <v>کارشناس بازرسی وبرنامه ریزی تعمیرات مکانیک(9)</v>
      </c>
      <c r="I671" s="1">
        <f>COUNTIF(Table2[کد سیستم],Table9[[#This Row],[کد سیستم]])</f>
        <v>1</v>
      </c>
    </row>
    <row r="672" spans="1:9" hidden="1" x14ac:dyDescent="0.25">
      <c r="A672" s="1">
        <v>671</v>
      </c>
      <c r="B672" s="1" t="s">
        <v>2886</v>
      </c>
      <c r="C672" s="1" t="s">
        <v>2886</v>
      </c>
      <c r="D672" s="1" t="s">
        <v>3758</v>
      </c>
      <c r="E672" s="1" t="s">
        <v>415</v>
      </c>
      <c r="F672" s="1" t="str">
        <f>VLOOKUP(Table9[[#This Row],[نام کارشناس دفتر فنی]],Table1[],3,0)</f>
        <v>کارشناس بازرسی وبرنامه ریزی تعمیرات مکانیک(4)</v>
      </c>
      <c r="G672" s="1" t="s">
        <v>528</v>
      </c>
      <c r="H672" s="1" t="str">
        <f>VLOOKUP(Table9[[#This Row],[نام شخص کارشناس نظارت]],Table1[],3,0)</f>
        <v>کارشناس بازرسی وبرنامه ریزی تعمیرات مکانیک(9)</v>
      </c>
      <c r="I672" s="1">
        <f>COUNTIF(Table2[کد سیستم],Table9[[#This Row],[کد سیستم]])</f>
        <v>1</v>
      </c>
    </row>
    <row r="673" spans="1:9" hidden="1" x14ac:dyDescent="0.25">
      <c r="A673" s="1">
        <v>672</v>
      </c>
      <c r="B673" s="1" t="s">
        <v>2888</v>
      </c>
      <c r="C673" s="1" t="s">
        <v>2888</v>
      </c>
      <c r="D673" s="1" t="s">
        <v>3758</v>
      </c>
      <c r="E673" s="1" t="s">
        <v>415</v>
      </c>
      <c r="F673" s="1" t="str">
        <f>VLOOKUP(Table9[[#This Row],[نام کارشناس دفتر فنی]],Table1[],3,0)</f>
        <v>کارشناس بازرسی وبرنامه ریزی تعمیرات مکانیک(4)</v>
      </c>
      <c r="G673" s="1" t="s">
        <v>528</v>
      </c>
      <c r="H673" s="1" t="str">
        <f>VLOOKUP(Table9[[#This Row],[نام شخص کارشناس نظارت]],Table1[],3,0)</f>
        <v>کارشناس بازرسی وبرنامه ریزی تعمیرات مکانیک(9)</v>
      </c>
      <c r="I673" s="1">
        <f>COUNTIF(Table2[کد سیستم],Table9[[#This Row],[کد سیستم]])</f>
        <v>1</v>
      </c>
    </row>
    <row r="674" spans="1:9" hidden="1" x14ac:dyDescent="0.25">
      <c r="A674" s="1">
        <v>673</v>
      </c>
      <c r="B674" s="1" t="s">
        <v>2890</v>
      </c>
      <c r="C674" s="1" t="s">
        <v>2890</v>
      </c>
      <c r="D674" s="1" t="s">
        <v>3758</v>
      </c>
      <c r="E674" s="1" t="s">
        <v>415</v>
      </c>
      <c r="F674" s="1" t="str">
        <f>VLOOKUP(Table9[[#This Row],[نام کارشناس دفتر فنی]],Table1[],3,0)</f>
        <v>کارشناس بازرسی وبرنامه ریزی تعمیرات مکانیک(4)</v>
      </c>
      <c r="G674" s="1" t="s">
        <v>528</v>
      </c>
      <c r="H674" s="1" t="str">
        <f>VLOOKUP(Table9[[#This Row],[نام شخص کارشناس نظارت]],Table1[],3,0)</f>
        <v>کارشناس بازرسی وبرنامه ریزی تعمیرات مکانیک(9)</v>
      </c>
      <c r="I674" s="1">
        <f>COUNTIF(Table2[کد سیستم],Table9[[#This Row],[کد سیستم]])</f>
        <v>1</v>
      </c>
    </row>
    <row r="675" spans="1:9" hidden="1" x14ac:dyDescent="0.25">
      <c r="A675" s="1">
        <v>674</v>
      </c>
      <c r="B675" s="1" t="s">
        <v>2892</v>
      </c>
      <c r="C675" s="1" t="s">
        <v>2892</v>
      </c>
      <c r="D675" s="1" t="s">
        <v>3758</v>
      </c>
      <c r="E675" s="1" t="s">
        <v>415</v>
      </c>
      <c r="F675" s="1" t="str">
        <f>VLOOKUP(Table9[[#This Row],[نام کارشناس دفتر فنی]],Table1[],3,0)</f>
        <v>کارشناس بازرسی وبرنامه ریزی تعمیرات مکانیک(4)</v>
      </c>
      <c r="G675" s="1" t="s">
        <v>528</v>
      </c>
      <c r="H675" s="1" t="str">
        <f>VLOOKUP(Table9[[#This Row],[نام شخص کارشناس نظارت]],Table1[],3,0)</f>
        <v>کارشناس بازرسی وبرنامه ریزی تعمیرات مکانیک(9)</v>
      </c>
      <c r="I675" s="1">
        <f>COUNTIF(Table2[کد سیستم],Table9[[#This Row],[کد سیستم]])</f>
        <v>1</v>
      </c>
    </row>
    <row r="676" spans="1:9" hidden="1" x14ac:dyDescent="0.25">
      <c r="A676" s="1">
        <v>675</v>
      </c>
      <c r="B676" s="1" t="s">
        <v>2894</v>
      </c>
      <c r="C676" s="1" t="s">
        <v>2894</v>
      </c>
      <c r="D676" s="1" t="s">
        <v>3758</v>
      </c>
      <c r="E676" s="1" t="s">
        <v>415</v>
      </c>
      <c r="F676" s="1" t="str">
        <f>VLOOKUP(Table9[[#This Row],[نام کارشناس دفتر فنی]],Table1[],3,0)</f>
        <v>کارشناس بازرسی وبرنامه ریزی تعمیرات مکانیک(4)</v>
      </c>
      <c r="G676" s="1" t="s">
        <v>528</v>
      </c>
      <c r="H676" s="1" t="str">
        <f>VLOOKUP(Table9[[#This Row],[نام شخص کارشناس نظارت]],Table1[],3,0)</f>
        <v>کارشناس بازرسی وبرنامه ریزی تعمیرات مکانیک(9)</v>
      </c>
      <c r="I676" s="1">
        <f>COUNTIF(Table2[کد سیستم],Table9[[#This Row],[کد سیستم]])</f>
        <v>1</v>
      </c>
    </row>
    <row r="677" spans="1:9" hidden="1" x14ac:dyDescent="0.25">
      <c r="A677" s="1">
        <v>676</v>
      </c>
      <c r="B677" s="1" t="s">
        <v>2896</v>
      </c>
      <c r="C677" s="1" t="s">
        <v>2896</v>
      </c>
      <c r="D677" s="1" t="s">
        <v>3758</v>
      </c>
      <c r="E677" s="1" t="s">
        <v>415</v>
      </c>
      <c r="F677" s="1" t="str">
        <f>VLOOKUP(Table9[[#This Row],[نام کارشناس دفتر فنی]],Table1[],3,0)</f>
        <v>کارشناس بازرسی وبرنامه ریزی تعمیرات مکانیک(4)</v>
      </c>
      <c r="G677" s="1" t="s">
        <v>528</v>
      </c>
      <c r="H677" s="1" t="str">
        <f>VLOOKUP(Table9[[#This Row],[نام شخص کارشناس نظارت]],Table1[],3,0)</f>
        <v>کارشناس بازرسی وبرنامه ریزی تعمیرات مکانیک(9)</v>
      </c>
      <c r="I677" s="1">
        <f>COUNTIF(Table2[کد سیستم],Table9[[#This Row],[کد سیستم]])</f>
        <v>1</v>
      </c>
    </row>
    <row r="678" spans="1:9" hidden="1" x14ac:dyDescent="0.25">
      <c r="A678" s="1">
        <v>677</v>
      </c>
      <c r="B678" s="1" t="s">
        <v>2898</v>
      </c>
      <c r="C678" s="1" t="s">
        <v>2898</v>
      </c>
      <c r="D678" s="1" t="s">
        <v>3758</v>
      </c>
      <c r="E678" s="1" t="s">
        <v>415</v>
      </c>
      <c r="F678" s="1" t="str">
        <f>VLOOKUP(Table9[[#This Row],[نام کارشناس دفتر فنی]],Table1[],3,0)</f>
        <v>کارشناس بازرسی وبرنامه ریزی تعمیرات مکانیک(4)</v>
      </c>
      <c r="G678" s="1" t="s">
        <v>528</v>
      </c>
      <c r="H678" s="1" t="str">
        <f>VLOOKUP(Table9[[#This Row],[نام شخص کارشناس نظارت]],Table1[],3,0)</f>
        <v>کارشناس بازرسی وبرنامه ریزی تعمیرات مکانیک(9)</v>
      </c>
      <c r="I678" s="1">
        <f>COUNTIF(Table2[کد سیستم],Table9[[#This Row],[کد سیستم]])</f>
        <v>1</v>
      </c>
    </row>
    <row r="679" spans="1:9" hidden="1" x14ac:dyDescent="0.25">
      <c r="A679" s="1">
        <v>678</v>
      </c>
      <c r="B679" s="1" t="s">
        <v>2900</v>
      </c>
      <c r="C679" s="1" t="s">
        <v>2900</v>
      </c>
      <c r="D679" s="1" t="s">
        <v>3758</v>
      </c>
      <c r="E679" s="1" t="s">
        <v>415</v>
      </c>
      <c r="F679" s="1" t="str">
        <f>VLOOKUP(Table9[[#This Row],[نام کارشناس دفتر فنی]],Table1[],3,0)</f>
        <v>کارشناس بازرسی وبرنامه ریزی تعمیرات مکانیک(4)</v>
      </c>
      <c r="G679" s="1" t="s">
        <v>528</v>
      </c>
      <c r="H679" s="1" t="str">
        <f>VLOOKUP(Table9[[#This Row],[نام شخص کارشناس نظارت]],Table1[],3,0)</f>
        <v>کارشناس بازرسی وبرنامه ریزی تعمیرات مکانیک(9)</v>
      </c>
      <c r="I679" s="1">
        <f>COUNTIF(Table2[کد سیستم],Table9[[#This Row],[کد سیستم]])</f>
        <v>1</v>
      </c>
    </row>
    <row r="680" spans="1:9" hidden="1" x14ac:dyDescent="0.25">
      <c r="A680" s="1">
        <v>679</v>
      </c>
      <c r="B680" s="1" t="s">
        <v>2902</v>
      </c>
      <c r="C680" s="1" t="s">
        <v>2902</v>
      </c>
      <c r="D680" s="1" t="s">
        <v>3758</v>
      </c>
      <c r="E680" s="1" t="s">
        <v>415</v>
      </c>
      <c r="F680" s="1" t="str">
        <f>VLOOKUP(Table9[[#This Row],[نام کارشناس دفتر فنی]],Table1[],3,0)</f>
        <v>کارشناس بازرسی وبرنامه ریزی تعمیرات مکانیک(4)</v>
      </c>
      <c r="G680" s="1" t="s">
        <v>528</v>
      </c>
      <c r="H680" s="1" t="str">
        <f>VLOOKUP(Table9[[#This Row],[نام شخص کارشناس نظارت]],Table1[],3,0)</f>
        <v>کارشناس بازرسی وبرنامه ریزی تعمیرات مکانیک(9)</v>
      </c>
      <c r="I680" s="1">
        <f>COUNTIF(Table2[کد سیستم],Table9[[#This Row],[کد سیستم]])</f>
        <v>1</v>
      </c>
    </row>
    <row r="681" spans="1:9" hidden="1" x14ac:dyDescent="0.25">
      <c r="A681" s="1">
        <v>680</v>
      </c>
      <c r="B681" s="1" t="s">
        <v>2904</v>
      </c>
      <c r="C681" s="1" t="s">
        <v>2904</v>
      </c>
      <c r="D681" s="1" t="s">
        <v>3758</v>
      </c>
      <c r="E681" s="1" t="s">
        <v>415</v>
      </c>
      <c r="F681" s="1" t="str">
        <f>VLOOKUP(Table9[[#This Row],[نام کارشناس دفتر فنی]],Table1[],3,0)</f>
        <v>کارشناس بازرسی وبرنامه ریزی تعمیرات مکانیک(4)</v>
      </c>
      <c r="G681" s="1" t="s">
        <v>528</v>
      </c>
      <c r="H681" s="1" t="str">
        <f>VLOOKUP(Table9[[#This Row],[نام شخص کارشناس نظارت]],Table1[],3,0)</f>
        <v>کارشناس بازرسی وبرنامه ریزی تعمیرات مکانیک(9)</v>
      </c>
      <c r="I681" s="1">
        <f>COUNTIF(Table2[کد سیستم],Table9[[#This Row],[کد سیستم]])</f>
        <v>1</v>
      </c>
    </row>
    <row r="682" spans="1:9" hidden="1" x14ac:dyDescent="0.25">
      <c r="A682" s="1">
        <v>681</v>
      </c>
      <c r="B682" s="1" t="s">
        <v>2906</v>
      </c>
      <c r="C682" s="1" t="s">
        <v>2906</v>
      </c>
      <c r="D682" s="1" t="s">
        <v>3758</v>
      </c>
      <c r="E682" s="1" t="s">
        <v>415</v>
      </c>
      <c r="F682" s="1" t="str">
        <f>VLOOKUP(Table9[[#This Row],[نام کارشناس دفتر فنی]],Table1[],3,0)</f>
        <v>کارشناس بازرسی وبرنامه ریزی تعمیرات مکانیک(4)</v>
      </c>
      <c r="G682" s="1" t="s">
        <v>528</v>
      </c>
      <c r="H682" s="1" t="str">
        <f>VLOOKUP(Table9[[#This Row],[نام شخص کارشناس نظارت]],Table1[],3,0)</f>
        <v>کارشناس بازرسی وبرنامه ریزی تعمیرات مکانیک(9)</v>
      </c>
      <c r="I682" s="1">
        <f>COUNTIF(Table2[کد سیستم],Table9[[#This Row],[کد سیستم]])</f>
        <v>1</v>
      </c>
    </row>
    <row r="683" spans="1:9" hidden="1" x14ac:dyDescent="0.25">
      <c r="A683" s="1">
        <v>682</v>
      </c>
      <c r="B683" s="1" t="s">
        <v>2908</v>
      </c>
      <c r="C683" s="1" t="s">
        <v>2908</v>
      </c>
      <c r="D683" s="1" t="s">
        <v>3758</v>
      </c>
      <c r="E683" s="1" t="s">
        <v>415</v>
      </c>
      <c r="F683" s="1" t="str">
        <f>VLOOKUP(Table9[[#This Row],[نام کارشناس دفتر فنی]],Table1[],3,0)</f>
        <v>کارشناس بازرسی وبرنامه ریزی تعمیرات مکانیک(4)</v>
      </c>
      <c r="G683" s="1" t="s">
        <v>528</v>
      </c>
      <c r="H683" s="1" t="str">
        <f>VLOOKUP(Table9[[#This Row],[نام شخص کارشناس نظارت]],Table1[],3,0)</f>
        <v>کارشناس بازرسی وبرنامه ریزی تعمیرات مکانیک(9)</v>
      </c>
      <c r="I683" s="1">
        <f>COUNTIF(Table2[کد سیستم],Table9[[#This Row],[کد سیستم]])</f>
        <v>1</v>
      </c>
    </row>
    <row r="684" spans="1:9" hidden="1" x14ac:dyDescent="0.25">
      <c r="A684" s="1">
        <v>683</v>
      </c>
      <c r="B684" s="1" t="s">
        <v>2910</v>
      </c>
      <c r="C684" s="1" t="s">
        <v>2910</v>
      </c>
      <c r="D684" s="1" t="s">
        <v>3758</v>
      </c>
      <c r="E684" s="1" t="s">
        <v>415</v>
      </c>
      <c r="F684" s="1" t="str">
        <f>VLOOKUP(Table9[[#This Row],[نام کارشناس دفتر فنی]],Table1[],3,0)</f>
        <v>کارشناس بازرسی وبرنامه ریزی تعمیرات مکانیک(4)</v>
      </c>
      <c r="G684" s="1" t="s">
        <v>528</v>
      </c>
      <c r="H684" s="1" t="str">
        <f>VLOOKUP(Table9[[#This Row],[نام شخص کارشناس نظارت]],Table1[],3,0)</f>
        <v>کارشناس بازرسی وبرنامه ریزی تعمیرات مکانیک(9)</v>
      </c>
      <c r="I684" s="1">
        <f>COUNTIF(Table2[کد سیستم],Table9[[#This Row],[کد سیستم]])</f>
        <v>1</v>
      </c>
    </row>
    <row r="685" spans="1:9" hidden="1" x14ac:dyDescent="0.25">
      <c r="A685" s="1">
        <v>684</v>
      </c>
      <c r="B685" s="1" t="s">
        <v>2912</v>
      </c>
      <c r="C685" s="1" t="s">
        <v>2912</v>
      </c>
      <c r="D685" s="1" t="s">
        <v>3758</v>
      </c>
      <c r="E685" s="1" t="s">
        <v>415</v>
      </c>
      <c r="F685" s="1" t="str">
        <f>VLOOKUP(Table9[[#This Row],[نام کارشناس دفتر فنی]],Table1[],3,0)</f>
        <v>کارشناس بازرسی وبرنامه ریزی تعمیرات مکانیک(4)</v>
      </c>
      <c r="G685" s="1" t="s">
        <v>528</v>
      </c>
      <c r="H685" s="1" t="str">
        <f>VLOOKUP(Table9[[#This Row],[نام شخص کارشناس نظارت]],Table1[],3,0)</f>
        <v>کارشناس بازرسی وبرنامه ریزی تعمیرات مکانیک(9)</v>
      </c>
      <c r="I685" s="1">
        <f>COUNTIF(Table2[کد سیستم],Table9[[#This Row],[کد سیستم]])</f>
        <v>1</v>
      </c>
    </row>
    <row r="686" spans="1:9" hidden="1" x14ac:dyDescent="0.25">
      <c r="A686" s="1">
        <v>685</v>
      </c>
      <c r="B686" s="1" t="s">
        <v>2914</v>
      </c>
      <c r="C686" s="1">
        <v>160</v>
      </c>
      <c r="D686" s="1" t="s">
        <v>3758</v>
      </c>
      <c r="E686" s="1" t="s">
        <v>415</v>
      </c>
      <c r="F686" s="1" t="str">
        <f>VLOOKUP(Table9[[#This Row],[نام کارشناس دفتر فنی]],Table1[],3,0)</f>
        <v>کارشناس بازرسی وبرنامه ریزی تعمیرات مکانیک(4)</v>
      </c>
      <c r="G686" s="1" t="s">
        <v>241</v>
      </c>
      <c r="H686" s="1" t="str">
        <f>VLOOKUP(Table9[[#This Row],[نام شخص کارشناس نظارت]],Table1[],3,0)</f>
        <v>کارشناس مکانیک نظارت (2)</v>
      </c>
      <c r="I686" s="1">
        <f>COUNTIF(Table2[کد سیستم],Table9[[#This Row],[کد سیستم]])</f>
        <v>1</v>
      </c>
    </row>
    <row r="687" spans="1:9" hidden="1" x14ac:dyDescent="0.25">
      <c r="A687" s="1">
        <v>686</v>
      </c>
      <c r="B687" s="1" t="s">
        <v>2916</v>
      </c>
      <c r="C687" s="1">
        <v>200</v>
      </c>
      <c r="D687" s="1" t="s">
        <v>3758</v>
      </c>
      <c r="E687" s="1" t="s">
        <v>415</v>
      </c>
      <c r="F687" s="1" t="str">
        <f>VLOOKUP(Table9[[#This Row],[نام کارشناس دفتر فنی]],Table1[],3,0)</f>
        <v>کارشناس بازرسی وبرنامه ریزی تعمیرات مکانیک(4)</v>
      </c>
      <c r="G687" s="1" t="s">
        <v>3879</v>
      </c>
      <c r="H687" s="1" t="str">
        <f>VLOOKUP(Table9[[#This Row],[نام شخص کارشناس نظارت]],Table1[],3,0)</f>
        <v>کارشناس ناظر مکانیک چادرملو (3)</v>
      </c>
      <c r="I687" s="1">
        <f>COUNTIF(Table2[کد سیستم],Table9[[#This Row],[کد سیستم]])</f>
        <v>1</v>
      </c>
    </row>
    <row r="688" spans="1:9" hidden="1" x14ac:dyDescent="0.25">
      <c r="A688" s="1">
        <v>687</v>
      </c>
      <c r="B688" s="1" t="s">
        <v>2918</v>
      </c>
      <c r="C688" s="1">
        <v>210</v>
      </c>
      <c r="D688" s="1" t="s">
        <v>3758</v>
      </c>
      <c r="E688" s="1" t="s">
        <v>415</v>
      </c>
      <c r="F688" s="1" t="str">
        <f>VLOOKUP(Table9[[#This Row],[نام کارشناس دفتر فنی]],Table1[],3,0)</f>
        <v>کارشناس بازرسی وبرنامه ریزی تعمیرات مکانیک(4)</v>
      </c>
      <c r="G688" s="1" t="s">
        <v>3879</v>
      </c>
      <c r="H688" s="1" t="str">
        <f>VLOOKUP(Table9[[#This Row],[نام شخص کارشناس نظارت]],Table1[],3,0)</f>
        <v>کارشناس ناظر مکانیک چادرملو (3)</v>
      </c>
      <c r="I688" s="1">
        <f>COUNTIF(Table2[کد سیستم],Table9[[#This Row],[کد سیستم]])</f>
        <v>1</v>
      </c>
    </row>
    <row r="689" spans="1:9" hidden="1" x14ac:dyDescent="0.25">
      <c r="A689" s="1">
        <v>688</v>
      </c>
      <c r="B689" s="1" t="s">
        <v>2920</v>
      </c>
      <c r="C689" s="1">
        <v>300</v>
      </c>
      <c r="D689" s="1" t="s">
        <v>3758</v>
      </c>
      <c r="E689" s="1" t="s">
        <v>415</v>
      </c>
      <c r="F689" s="1" t="str">
        <f>VLOOKUP(Table9[[#This Row],[نام کارشناس دفتر فنی]],Table1[],3,0)</f>
        <v>کارشناس بازرسی وبرنامه ریزی تعمیرات مکانیک(4)</v>
      </c>
      <c r="G689" s="1" t="s">
        <v>3879</v>
      </c>
      <c r="H689" s="1" t="str">
        <f>VLOOKUP(Table9[[#This Row],[نام شخص کارشناس نظارت]],Table1[],3,0)</f>
        <v>کارشناس ناظر مکانیک چادرملو (3)</v>
      </c>
      <c r="I689" s="1">
        <f>COUNTIF(Table2[کد سیستم],Table9[[#This Row],[کد سیستم]])</f>
        <v>1</v>
      </c>
    </row>
    <row r="690" spans="1:9" hidden="1" x14ac:dyDescent="0.25">
      <c r="A690" s="1">
        <v>689</v>
      </c>
      <c r="B690" s="1" t="s">
        <v>2922</v>
      </c>
      <c r="C690" s="1">
        <v>310</v>
      </c>
      <c r="D690" s="1" t="s">
        <v>3758</v>
      </c>
      <c r="E690" s="1" t="s">
        <v>415</v>
      </c>
      <c r="F690" s="1" t="str">
        <f>VLOOKUP(Table9[[#This Row],[نام کارشناس دفتر فنی]],Table1[],3,0)</f>
        <v>کارشناس بازرسی وبرنامه ریزی تعمیرات مکانیک(4)</v>
      </c>
      <c r="G690" s="1" t="s">
        <v>3879</v>
      </c>
      <c r="H690" s="1" t="str">
        <f>VLOOKUP(Table9[[#This Row],[نام شخص کارشناس نظارت]],Table1[],3,0)</f>
        <v>کارشناس ناظر مکانیک چادرملو (3)</v>
      </c>
      <c r="I690" s="1">
        <f>COUNTIF(Table2[کد سیستم],Table9[[#This Row],[کد سیستم]])</f>
        <v>1</v>
      </c>
    </row>
    <row r="691" spans="1:9" hidden="1" x14ac:dyDescent="0.25">
      <c r="A691" s="1">
        <v>690</v>
      </c>
      <c r="B691" s="1" t="s">
        <v>2924</v>
      </c>
      <c r="C691" s="1">
        <v>330</v>
      </c>
      <c r="D691" s="1" t="s">
        <v>3758</v>
      </c>
      <c r="E691" s="1" t="s">
        <v>415</v>
      </c>
      <c r="F691" s="1" t="str">
        <f>VLOOKUP(Table9[[#This Row],[نام کارشناس دفتر فنی]],Table1[],3,0)</f>
        <v>کارشناس بازرسی وبرنامه ریزی تعمیرات مکانیک(4)</v>
      </c>
      <c r="G691" s="1" t="s">
        <v>3879</v>
      </c>
      <c r="H691" s="1" t="str">
        <f>VLOOKUP(Table9[[#This Row],[نام شخص کارشناس نظارت]],Table1[],3,0)</f>
        <v>کارشناس ناظر مکانیک چادرملو (3)</v>
      </c>
      <c r="I691" s="1">
        <f>COUNTIF(Table2[کد سیستم],Table9[[#This Row],[کد سیستم]])</f>
        <v>1</v>
      </c>
    </row>
    <row r="692" spans="1:9" hidden="1" x14ac:dyDescent="0.25">
      <c r="A692" s="1">
        <v>691</v>
      </c>
      <c r="B692" s="1" t="s">
        <v>2926</v>
      </c>
      <c r="C692" s="1">
        <v>500</v>
      </c>
      <c r="D692" s="1" t="s">
        <v>3758</v>
      </c>
      <c r="E692" s="1" t="s">
        <v>415</v>
      </c>
      <c r="F692" s="1" t="str">
        <f>VLOOKUP(Table9[[#This Row],[نام کارشناس دفتر فنی]],Table1[],3,0)</f>
        <v>کارشناس بازرسی وبرنامه ریزی تعمیرات مکانیک(4)</v>
      </c>
      <c r="G692" s="1" t="s">
        <v>3879</v>
      </c>
      <c r="H692" s="1" t="str">
        <f>VLOOKUP(Table9[[#This Row],[نام شخص کارشناس نظارت]],Table1[],3,0)</f>
        <v>کارشناس ناظر مکانیک چادرملو (3)</v>
      </c>
      <c r="I692" s="1">
        <f>COUNTIF(Table2[کد سیستم],Table9[[#This Row],[کد سیستم]])</f>
        <v>1</v>
      </c>
    </row>
    <row r="693" spans="1:9" hidden="1" x14ac:dyDescent="0.25">
      <c r="A693" s="1">
        <v>692</v>
      </c>
      <c r="B693" s="1" t="s">
        <v>2928</v>
      </c>
      <c r="C693" s="1">
        <v>510</v>
      </c>
      <c r="D693" s="1" t="s">
        <v>3758</v>
      </c>
      <c r="E693" s="1" t="s">
        <v>415</v>
      </c>
      <c r="F693" s="1" t="str">
        <f>VLOOKUP(Table9[[#This Row],[نام کارشناس دفتر فنی]],Table1[],3,0)</f>
        <v>کارشناس بازرسی وبرنامه ریزی تعمیرات مکانیک(4)</v>
      </c>
      <c r="G693" s="1" t="s">
        <v>3879</v>
      </c>
      <c r="H693" s="1" t="str">
        <f>VLOOKUP(Table9[[#This Row],[نام شخص کارشناس نظارت]],Table1[],3,0)</f>
        <v>کارشناس ناظر مکانیک چادرملو (3)</v>
      </c>
      <c r="I693" s="1">
        <f>COUNTIF(Table2[کد سیستم],Table9[[#This Row],[کد سیستم]])</f>
        <v>1</v>
      </c>
    </row>
    <row r="694" spans="1:9" hidden="1" x14ac:dyDescent="0.25">
      <c r="A694" s="1">
        <v>693</v>
      </c>
      <c r="B694" s="1" t="s">
        <v>2930</v>
      </c>
      <c r="C694" s="1">
        <v>520</v>
      </c>
      <c r="D694" s="1" t="s">
        <v>3758</v>
      </c>
      <c r="E694" s="1" t="s">
        <v>415</v>
      </c>
      <c r="F694" s="1" t="str">
        <f>VLOOKUP(Table9[[#This Row],[نام کارشناس دفتر فنی]],Table1[],3,0)</f>
        <v>کارشناس بازرسی وبرنامه ریزی تعمیرات مکانیک(4)</v>
      </c>
      <c r="G694" s="1" t="s">
        <v>3879</v>
      </c>
      <c r="H694" s="1" t="str">
        <f>VLOOKUP(Table9[[#This Row],[نام شخص کارشناس نظارت]],Table1[],3,0)</f>
        <v>کارشناس ناظر مکانیک چادرملو (3)</v>
      </c>
      <c r="I694" s="1">
        <f>COUNTIF(Table2[کد سیستم],Table9[[#This Row],[کد سیستم]])</f>
        <v>1</v>
      </c>
    </row>
    <row r="695" spans="1:9" hidden="1" x14ac:dyDescent="0.25">
      <c r="A695" s="1">
        <v>694</v>
      </c>
      <c r="B695" s="1" t="s">
        <v>2932</v>
      </c>
      <c r="C695" s="1">
        <v>600</v>
      </c>
      <c r="D695" s="1" t="s">
        <v>3758</v>
      </c>
      <c r="E695" s="1" t="s">
        <v>415</v>
      </c>
      <c r="F695" s="1" t="str">
        <f>VLOOKUP(Table9[[#This Row],[نام کارشناس دفتر فنی]],Table1[],3,0)</f>
        <v>کارشناس بازرسی وبرنامه ریزی تعمیرات مکانیک(4)</v>
      </c>
      <c r="G695" s="1" t="s">
        <v>528</v>
      </c>
      <c r="H695" s="1" t="str">
        <f>VLOOKUP(Table9[[#This Row],[نام شخص کارشناس نظارت]],Table1[],3,0)</f>
        <v>کارشناس بازرسی وبرنامه ریزی تعمیرات مکانیک(9)</v>
      </c>
      <c r="I695" s="1">
        <f>COUNTIF(Table2[کد سیستم],Table9[[#This Row],[کد سیستم]])</f>
        <v>1</v>
      </c>
    </row>
    <row r="696" spans="1:9" hidden="1" x14ac:dyDescent="0.25">
      <c r="A696" s="1">
        <v>695</v>
      </c>
      <c r="B696" s="1" t="s">
        <v>2934</v>
      </c>
      <c r="C696" s="1">
        <v>610</v>
      </c>
      <c r="D696" s="1" t="s">
        <v>3758</v>
      </c>
      <c r="E696" s="1" t="s">
        <v>415</v>
      </c>
      <c r="F696" s="1" t="str">
        <f>VLOOKUP(Table9[[#This Row],[نام کارشناس دفتر فنی]],Table1[],3,0)</f>
        <v>کارشناس بازرسی وبرنامه ریزی تعمیرات مکانیک(4)</v>
      </c>
      <c r="G696" s="1" t="s">
        <v>528</v>
      </c>
      <c r="H696" s="1" t="str">
        <f>VLOOKUP(Table9[[#This Row],[نام شخص کارشناس نظارت]],Table1[],3,0)</f>
        <v>کارشناس بازرسی وبرنامه ریزی تعمیرات مکانیک(9)</v>
      </c>
      <c r="I696" s="1">
        <f>COUNTIF(Table2[کد سیستم],Table9[[#This Row],[کد سیستم]])</f>
        <v>1</v>
      </c>
    </row>
    <row r="697" spans="1:9" hidden="1" x14ac:dyDescent="0.25">
      <c r="A697" s="1">
        <v>696</v>
      </c>
      <c r="B697" s="1" t="s">
        <v>2936</v>
      </c>
      <c r="C697" s="1">
        <v>620</v>
      </c>
      <c r="D697" s="1" t="s">
        <v>3758</v>
      </c>
      <c r="E697" s="1" t="s">
        <v>415</v>
      </c>
      <c r="F697" s="1" t="str">
        <f>VLOOKUP(Table9[[#This Row],[نام کارشناس دفتر فنی]],Table1[],3,0)</f>
        <v>کارشناس بازرسی وبرنامه ریزی تعمیرات مکانیک(4)</v>
      </c>
      <c r="G697" s="1" t="s">
        <v>528</v>
      </c>
      <c r="H697" s="1" t="str">
        <f>VLOOKUP(Table9[[#This Row],[نام شخص کارشناس نظارت]],Table1[],3,0)</f>
        <v>کارشناس بازرسی وبرنامه ریزی تعمیرات مکانیک(9)</v>
      </c>
      <c r="I697" s="1">
        <f>COUNTIF(Table2[کد سیستم],Table9[[#This Row],[کد سیستم]])</f>
        <v>1</v>
      </c>
    </row>
    <row r="698" spans="1:9" hidden="1" x14ac:dyDescent="0.25">
      <c r="A698" s="1">
        <v>697</v>
      </c>
      <c r="B698" s="1" t="s">
        <v>2938</v>
      </c>
      <c r="C698" s="1">
        <v>700</v>
      </c>
      <c r="D698" s="1" t="s">
        <v>3758</v>
      </c>
      <c r="E698" s="1" t="s">
        <v>415</v>
      </c>
      <c r="F698" s="1" t="str">
        <f>VLOOKUP(Table9[[#This Row],[نام کارشناس دفتر فنی]],Table1[],3,0)</f>
        <v>کارشناس بازرسی وبرنامه ریزی تعمیرات مکانیک(4)</v>
      </c>
      <c r="G698" s="1" t="s">
        <v>528</v>
      </c>
      <c r="H698" s="1" t="str">
        <f>VLOOKUP(Table9[[#This Row],[نام شخص کارشناس نظارت]],Table1[],3,0)</f>
        <v>کارشناس بازرسی وبرنامه ریزی تعمیرات مکانیک(9)</v>
      </c>
      <c r="I698" s="1">
        <f>COUNTIF(Table2[کد سیستم],Table9[[#This Row],[کد سیستم]])</f>
        <v>1</v>
      </c>
    </row>
    <row r="699" spans="1:9" hidden="1" x14ac:dyDescent="0.25">
      <c r="A699" s="1">
        <v>698</v>
      </c>
      <c r="B699" s="1" t="s">
        <v>2940</v>
      </c>
      <c r="C699" s="1">
        <v>710</v>
      </c>
      <c r="D699" s="1" t="s">
        <v>3758</v>
      </c>
      <c r="E699" s="1" t="s">
        <v>415</v>
      </c>
      <c r="F699" s="1" t="str">
        <f>VLOOKUP(Table9[[#This Row],[نام کارشناس دفتر فنی]],Table1[],3,0)</f>
        <v>کارشناس بازرسی وبرنامه ریزی تعمیرات مکانیک(4)</v>
      </c>
      <c r="G699" s="1" t="s">
        <v>528</v>
      </c>
      <c r="H699" s="1" t="str">
        <f>VLOOKUP(Table9[[#This Row],[نام شخص کارشناس نظارت]],Table1[],3,0)</f>
        <v>کارشناس بازرسی وبرنامه ریزی تعمیرات مکانیک(9)</v>
      </c>
      <c r="I699" s="1">
        <f>COUNTIF(Table2[کد سیستم],Table9[[#This Row],[کد سیستم]])</f>
        <v>1</v>
      </c>
    </row>
    <row r="700" spans="1:9" hidden="1" x14ac:dyDescent="0.25">
      <c r="A700" s="1">
        <v>699</v>
      </c>
      <c r="B700" s="1" t="s">
        <v>2942</v>
      </c>
      <c r="C700" s="1">
        <v>720</v>
      </c>
      <c r="D700" s="1" t="s">
        <v>3758</v>
      </c>
      <c r="E700" s="1" t="s">
        <v>415</v>
      </c>
      <c r="F700" s="1" t="str">
        <f>VLOOKUP(Table9[[#This Row],[نام کارشناس دفتر فنی]],Table1[],3,0)</f>
        <v>کارشناس بازرسی وبرنامه ریزی تعمیرات مکانیک(4)</v>
      </c>
      <c r="G700" s="1" t="s">
        <v>528</v>
      </c>
      <c r="H700" s="1" t="str">
        <f>VLOOKUP(Table9[[#This Row],[نام شخص کارشناس نظارت]],Table1[],3,0)</f>
        <v>کارشناس بازرسی وبرنامه ریزی تعمیرات مکانیک(9)</v>
      </c>
      <c r="I700" s="1">
        <f>COUNTIF(Table2[کد سیستم],Table9[[#This Row],[کد سیستم]])</f>
        <v>1</v>
      </c>
    </row>
    <row r="701" spans="1:9" hidden="1" x14ac:dyDescent="0.25">
      <c r="A701" s="1">
        <v>700</v>
      </c>
      <c r="B701" s="1" t="s">
        <v>2944</v>
      </c>
      <c r="C701" s="1">
        <v>730</v>
      </c>
      <c r="D701" s="1" t="s">
        <v>3758</v>
      </c>
      <c r="E701" s="1" t="s">
        <v>415</v>
      </c>
      <c r="F701" s="1" t="str">
        <f>VLOOKUP(Table9[[#This Row],[نام کارشناس دفتر فنی]],Table1[],3,0)</f>
        <v>کارشناس بازرسی وبرنامه ریزی تعمیرات مکانیک(4)</v>
      </c>
      <c r="G701" s="1" t="s">
        <v>528</v>
      </c>
      <c r="H701" s="1" t="str">
        <f>VLOOKUP(Table9[[#This Row],[نام شخص کارشناس نظارت]],Table1[],3,0)</f>
        <v>کارشناس بازرسی وبرنامه ریزی تعمیرات مکانیک(9)</v>
      </c>
      <c r="I701" s="1">
        <f>COUNTIF(Table2[کد سیستم],Table9[[#This Row],[کد سیستم]])</f>
        <v>1</v>
      </c>
    </row>
    <row r="702" spans="1:9" hidden="1" x14ac:dyDescent="0.25">
      <c r="A702" s="1">
        <v>701</v>
      </c>
      <c r="B702" s="1" t="s">
        <v>2946</v>
      </c>
      <c r="C702" s="1">
        <v>740</v>
      </c>
      <c r="D702" s="1" t="s">
        <v>3758</v>
      </c>
      <c r="E702" s="1" t="s">
        <v>415</v>
      </c>
      <c r="F702" s="1" t="str">
        <f>VLOOKUP(Table9[[#This Row],[نام کارشناس دفتر فنی]],Table1[],3,0)</f>
        <v>کارشناس بازرسی وبرنامه ریزی تعمیرات مکانیک(4)</v>
      </c>
      <c r="G702" s="1" t="s">
        <v>528</v>
      </c>
      <c r="H702" s="1" t="str">
        <f>VLOOKUP(Table9[[#This Row],[نام شخص کارشناس نظارت]],Table1[],3,0)</f>
        <v>کارشناس بازرسی وبرنامه ریزی تعمیرات مکانیک(9)</v>
      </c>
      <c r="I702" s="1">
        <f>COUNTIF(Table2[کد سیستم],Table9[[#This Row],[کد سیستم]])</f>
        <v>1</v>
      </c>
    </row>
    <row r="703" spans="1:9" hidden="1" x14ac:dyDescent="0.25">
      <c r="A703" s="1">
        <v>702</v>
      </c>
      <c r="B703" s="1" t="s">
        <v>2948</v>
      </c>
      <c r="C703" s="1">
        <v>800</v>
      </c>
      <c r="D703" s="1" t="s">
        <v>3758</v>
      </c>
      <c r="E703" s="1" t="s">
        <v>415</v>
      </c>
      <c r="F703" s="1" t="str">
        <f>VLOOKUP(Table9[[#This Row],[نام کارشناس دفتر فنی]],Table1[],3,0)</f>
        <v>کارشناس بازرسی وبرنامه ریزی تعمیرات مکانیک(4)</v>
      </c>
      <c r="G703" s="1" t="s">
        <v>241</v>
      </c>
      <c r="H703" s="1" t="str">
        <f>VLOOKUP(Table9[[#This Row],[نام شخص کارشناس نظارت]],Table1[],3,0)</f>
        <v>کارشناس مکانیک نظارت (2)</v>
      </c>
      <c r="I703" s="1">
        <f>COUNTIF(Table2[کد سیستم],Table9[[#This Row],[کد سیستم]])</f>
        <v>1</v>
      </c>
    </row>
    <row r="704" spans="1:9" hidden="1" x14ac:dyDescent="0.25">
      <c r="A704" s="1">
        <v>703</v>
      </c>
      <c r="B704" s="1" t="s">
        <v>2950</v>
      </c>
      <c r="C704" s="1">
        <v>810</v>
      </c>
      <c r="D704" s="1" t="s">
        <v>3758</v>
      </c>
      <c r="E704" s="1" t="s">
        <v>415</v>
      </c>
      <c r="F704" s="1" t="str">
        <f>VLOOKUP(Table9[[#This Row],[نام کارشناس دفتر فنی]],Table1[],3,0)</f>
        <v>کارشناس بازرسی وبرنامه ریزی تعمیرات مکانیک(4)</v>
      </c>
      <c r="G704" s="1" t="s">
        <v>241</v>
      </c>
      <c r="H704" s="1" t="str">
        <f>VLOOKUP(Table9[[#This Row],[نام شخص کارشناس نظارت]],Table1[],3,0)</f>
        <v>کارشناس مکانیک نظارت (2)</v>
      </c>
      <c r="I704" s="1">
        <f>COUNTIF(Table2[کد سیستم],Table9[[#This Row],[کد سیستم]])</f>
        <v>1</v>
      </c>
    </row>
    <row r="705" spans="1:9" hidden="1" x14ac:dyDescent="0.25">
      <c r="A705" s="1">
        <v>704</v>
      </c>
      <c r="B705" s="1" t="s">
        <v>2952</v>
      </c>
      <c r="C705" s="1">
        <v>820</v>
      </c>
      <c r="D705" s="1" t="s">
        <v>3758</v>
      </c>
      <c r="E705" s="1" t="s">
        <v>415</v>
      </c>
      <c r="F705" s="1" t="str">
        <f>VLOOKUP(Table9[[#This Row],[نام کارشناس دفتر فنی]],Table1[],3,0)</f>
        <v>کارشناس بازرسی وبرنامه ریزی تعمیرات مکانیک(4)</v>
      </c>
      <c r="G705" s="1" t="s">
        <v>241</v>
      </c>
      <c r="H705" s="1" t="str">
        <f>VLOOKUP(Table9[[#This Row],[نام شخص کارشناس نظارت]],Table1[],3,0)</f>
        <v>کارشناس مکانیک نظارت (2)</v>
      </c>
      <c r="I705" s="1">
        <f>COUNTIF(Table2[کد سیستم],Table9[[#This Row],[کد سیستم]])</f>
        <v>1</v>
      </c>
    </row>
    <row r="706" spans="1:9" hidden="1" x14ac:dyDescent="0.25">
      <c r="A706" s="1">
        <v>705</v>
      </c>
      <c r="B706" s="1" t="s">
        <v>2954</v>
      </c>
      <c r="C706" s="1">
        <v>830</v>
      </c>
      <c r="D706" s="1" t="s">
        <v>3758</v>
      </c>
      <c r="E706" s="1" t="s">
        <v>415</v>
      </c>
      <c r="F706" s="1" t="str">
        <f>VLOOKUP(Table9[[#This Row],[نام کارشناس دفتر فنی]],Table1[],3,0)</f>
        <v>کارشناس بازرسی وبرنامه ریزی تعمیرات مکانیک(4)</v>
      </c>
      <c r="G706" s="1" t="s">
        <v>241</v>
      </c>
      <c r="H706" s="1" t="str">
        <f>VLOOKUP(Table9[[#This Row],[نام شخص کارشناس نظارت]],Table1[],3,0)</f>
        <v>کارشناس مکانیک نظارت (2)</v>
      </c>
      <c r="I706" s="1">
        <f>COUNTIF(Table2[کد سیستم],Table9[[#This Row],[کد سیستم]])</f>
        <v>1</v>
      </c>
    </row>
    <row r="707" spans="1:9" hidden="1" x14ac:dyDescent="0.25">
      <c r="A707" s="1">
        <v>706</v>
      </c>
      <c r="B707" s="1" t="s">
        <v>2956</v>
      </c>
      <c r="C707" s="1">
        <v>900</v>
      </c>
      <c r="D707" s="1" t="s">
        <v>3758</v>
      </c>
      <c r="E707" s="1" t="s">
        <v>415</v>
      </c>
      <c r="F707" s="1" t="str">
        <f>VLOOKUP(Table9[[#This Row],[نام کارشناس دفتر فنی]],Table1[],3,0)</f>
        <v>کارشناس بازرسی وبرنامه ریزی تعمیرات مکانیک(4)</v>
      </c>
      <c r="G707" s="1" t="s">
        <v>241</v>
      </c>
      <c r="H707" s="1" t="str">
        <f>VLOOKUP(Table9[[#This Row],[نام شخص کارشناس نظارت]],Table1[],3,0)</f>
        <v>کارشناس مکانیک نظارت (2)</v>
      </c>
      <c r="I707" s="1">
        <f>COUNTIF(Table2[کد سیستم],Table9[[#This Row],[کد سیستم]])</f>
        <v>1</v>
      </c>
    </row>
    <row r="708" spans="1:9" hidden="1" x14ac:dyDescent="0.25">
      <c r="A708" s="1">
        <v>707</v>
      </c>
      <c r="B708" s="1" t="s">
        <v>2958</v>
      </c>
      <c r="C708" s="1">
        <v>910</v>
      </c>
      <c r="D708" s="1" t="s">
        <v>3758</v>
      </c>
      <c r="E708" s="1" t="s">
        <v>415</v>
      </c>
      <c r="F708" s="1" t="str">
        <f>VLOOKUP(Table9[[#This Row],[نام کارشناس دفتر فنی]],Table1[],3,0)</f>
        <v>کارشناس بازرسی وبرنامه ریزی تعمیرات مکانیک(4)</v>
      </c>
      <c r="G708" s="1" t="s">
        <v>241</v>
      </c>
      <c r="H708" s="1" t="str">
        <f>VLOOKUP(Table9[[#This Row],[نام شخص کارشناس نظارت]],Table1[],3,0)</f>
        <v>کارشناس مکانیک نظارت (2)</v>
      </c>
      <c r="I708" s="1">
        <f>COUNTIF(Table2[کد سیستم],Table9[[#This Row],[کد سیستم]])</f>
        <v>1</v>
      </c>
    </row>
    <row r="709" spans="1:9" hidden="1" x14ac:dyDescent="0.25">
      <c r="A709" s="1">
        <v>708</v>
      </c>
      <c r="B709" s="1" t="s">
        <v>2960</v>
      </c>
      <c r="C709" s="1">
        <v>920</v>
      </c>
      <c r="D709" s="1" t="s">
        <v>3758</v>
      </c>
      <c r="E709" s="1" t="s">
        <v>415</v>
      </c>
      <c r="F709" s="1" t="str">
        <f>VLOOKUP(Table9[[#This Row],[نام کارشناس دفتر فنی]],Table1[],3,0)</f>
        <v>کارشناس بازرسی وبرنامه ریزی تعمیرات مکانیک(4)</v>
      </c>
      <c r="G709" s="1" t="s">
        <v>241</v>
      </c>
      <c r="H709" s="1" t="str">
        <f>VLOOKUP(Table9[[#This Row],[نام شخص کارشناس نظارت]],Table1[],3,0)</f>
        <v>کارشناس مکانیک نظارت (2)</v>
      </c>
      <c r="I709" s="1">
        <f>COUNTIF(Table2[کد سیستم],Table9[[#This Row],[کد سیستم]])</f>
        <v>1</v>
      </c>
    </row>
    <row r="710" spans="1:9" hidden="1" x14ac:dyDescent="0.25">
      <c r="A710" s="1">
        <v>709</v>
      </c>
      <c r="B710" s="1" t="s">
        <v>2962</v>
      </c>
      <c r="C710" s="1">
        <v>930</v>
      </c>
      <c r="D710" s="1" t="s">
        <v>3758</v>
      </c>
      <c r="E710" s="1" t="s">
        <v>415</v>
      </c>
      <c r="F710" s="1" t="str">
        <f>VLOOKUP(Table9[[#This Row],[نام کارشناس دفتر فنی]],Table1[],3,0)</f>
        <v>کارشناس بازرسی وبرنامه ریزی تعمیرات مکانیک(4)</v>
      </c>
      <c r="G710" s="1" t="s">
        <v>241</v>
      </c>
      <c r="H710" s="1" t="str">
        <f>VLOOKUP(Table9[[#This Row],[نام شخص کارشناس نظارت]],Table1[],3,0)</f>
        <v>کارشناس مکانیک نظارت (2)</v>
      </c>
      <c r="I710" s="1">
        <f>COUNTIF(Table2[کد سیستم],Table9[[#This Row],[کد سیستم]])</f>
        <v>1</v>
      </c>
    </row>
    <row r="711" spans="1:9" hidden="1" x14ac:dyDescent="0.25">
      <c r="A711" s="1">
        <v>710</v>
      </c>
      <c r="B711" s="1" t="s">
        <v>2964</v>
      </c>
      <c r="C711" s="1">
        <v>940</v>
      </c>
      <c r="D711" s="1" t="s">
        <v>3758</v>
      </c>
      <c r="E711" s="1" t="s">
        <v>415</v>
      </c>
      <c r="F711" s="1" t="str">
        <f>VLOOKUP(Table9[[#This Row],[نام کارشناس دفتر فنی]],Table1[],3,0)</f>
        <v>کارشناس بازرسی وبرنامه ریزی تعمیرات مکانیک(4)</v>
      </c>
      <c r="G711" s="1" t="s">
        <v>241</v>
      </c>
      <c r="H711" s="1" t="str">
        <f>VLOOKUP(Table9[[#This Row],[نام شخص کارشناس نظارت]],Table1[],3,0)</f>
        <v>کارشناس مکانیک نظارت (2)</v>
      </c>
      <c r="I711" s="1">
        <f>COUNTIF(Table2[کد سیستم],Table9[[#This Row],[کد سیستم]])</f>
        <v>1</v>
      </c>
    </row>
    <row r="712" spans="1:9" hidden="1" x14ac:dyDescent="0.25">
      <c r="A712" s="1">
        <v>711</v>
      </c>
      <c r="B712" s="1" t="s">
        <v>2966</v>
      </c>
      <c r="C712" s="1">
        <v>950</v>
      </c>
      <c r="D712" s="1" t="s">
        <v>3758</v>
      </c>
      <c r="E712" s="1" t="s">
        <v>415</v>
      </c>
      <c r="F712" s="1" t="str">
        <f>VLOOKUP(Table9[[#This Row],[نام کارشناس دفتر فنی]],Table1[],3,0)</f>
        <v>کارشناس بازرسی وبرنامه ریزی تعمیرات مکانیک(4)</v>
      </c>
      <c r="G712" s="1" t="s">
        <v>241</v>
      </c>
      <c r="H712" s="1" t="str">
        <f>VLOOKUP(Table9[[#This Row],[نام شخص کارشناس نظارت]],Table1[],3,0)</f>
        <v>کارشناس مکانیک نظارت (2)</v>
      </c>
      <c r="I712" s="1">
        <f>COUNTIF(Table2[کد سیستم],Table9[[#This Row],[کد سیستم]])</f>
        <v>1</v>
      </c>
    </row>
    <row r="713" spans="1:9" hidden="1" x14ac:dyDescent="0.25">
      <c r="A713" s="1">
        <v>712</v>
      </c>
      <c r="B713" s="1" t="s">
        <v>2968</v>
      </c>
      <c r="C713" s="1" t="s">
        <v>2969</v>
      </c>
      <c r="D713" s="1" t="s">
        <v>3758</v>
      </c>
      <c r="E713" s="1" t="s">
        <v>415</v>
      </c>
      <c r="F713" s="1" t="str">
        <f>VLOOKUP(Table9[[#This Row],[نام کارشناس دفتر فنی]],Table1[],3,0)</f>
        <v>کارشناس بازرسی وبرنامه ریزی تعمیرات مکانیک(4)</v>
      </c>
      <c r="G713" s="1" t="s">
        <v>528</v>
      </c>
      <c r="H713" s="1" t="str">
        <f>VLOOKUP(Table9[[#This Row],[نام شخص کارشناس نظارت]],Table1[],3,0)</f>
        <v>کارشناس بازرسی وبرنامه ریزی تعمیرات مکانیک(9)</v>
      </c>
      <c r="I713" s="1">
        <f>COUNTIF(Table2[کد سیستم],Table9[[#This Row],[کد سیستم]])</f>
        <v>1</v>
      </c>
    </row>
    <row r="714" spans="1:9" hidden="1" x14ac:dyDescent="0.25">
      <c r="A714" s="1">
        <v>713</v>
      </c>
      <c r="B714" s="1" t="s">
        <v>2971</v>
      </c>
      <c r="C714" s="1" t="s">
        <v>2971</v>
      </c>
      <c r="D714" s="1" t="s">
        <v>3758</v>
      </c>
      <c r="E714" s="1" t="s">
        <v>415</v>
      </c>
      <c r="F714" s="1" t="str">
        <f>VLOOKUP(Table9[[#This Row],[نام کارشناس دفتر فنی]],Table1[],3,0)</f>
        <v>کارشناس بازرسی وبرنامه ریزی تعمیرات مکانیک(4)</v>
      </c>
      <c r="G714" s="1" t="s">
        <v>528</v>
      </c>
      <c r="H714" s="1" t="str">
        <f>VLOOKUP(Table9[[#This Row],[نام شخص کارشناس نظارت]],Table1[],3,0)</f>
        <v>کارشناس بازرسی وبرنامه ریزی تعمیرات مکانیک(9)</v>
      </c>
      <c r="I714" s="1">
        <f>COUNTIF(Table2[کد سیستم],Table9[[#This Row],[کد سیستم]])</f>
        <v>1</v>
      </c>
    </row>
    <row r="715" spans="1:9" hidden="1" x14ac:dyDescent="0.25">
      <c r="A715" s="1">
        <v>714</v>
      </c>
      <c r="B715" s="1" t="s">
        <v>2973</v>
      </c>
      <c r="C715" s="1" t="s">
        <v>2973</v>
      </c>
      <c r="D715" s="1" t="s">
        <v>3758</v>
      </c>
      <c r="E715" s="1" t="s">
        <v>415</v>
      </c>
      <c r="F715" s="1" t="str">
        <f>VLOOKUP(Table9[[#This Row],[نام کارشناس دفتر فنی]],Table1[],3,0)</f>
        <v>کارشناس بازرسی وبرنامه ریزی تعمیرات مکانیک(4)</v>
      </c>
      <c r="G715" s="1" t="s">
        <v>528</v>
      </c>
      <c r="H715" s="1" t="str">
        <f>VLOOKUP(Table9[[#This Row],[نام شخص کارشناس نظارت]],Table1[],3,0)</f>
        <v>کارشناس بازرسی وبرنامه ریزی تعمیرات مکانیک(9)</v>
      </c>
      <c r="I715" s="1">
        <f>COUNTIF(Table2[کد سیستم],Table9[[#This Row],[کد سیستم]])</f>
        <v>1</v>
      </c>
    </row>
    <row r="716" spans="1:9" hidden="1" x14ac:dyDescent="0.25">
      <c r="A716" s="1">
        <v>715</v>
      </c>
      <c r="B716" s="1" t="s">
        <v>2975</v>
      </c>
      <c r="C716" s="1" t="s">
        <v>2975</v>
      </c>
      <c r="D716" s="1" t="s">
        <v>3758</v>
      </c>
      <c r="E716" s="1" t="s">
        <v>415</v>
      </c>
      <c r="F716" s="1" t="str">
        <f>VLOOKUP(Table9[[#This Row],[نام کارشناس دفتر فنی]],Table1[],3,0)</f>
        <v>کارشناس بازرسی وبرنامه ریزی تعمیرات مکانیک(4)</v>
      </c>
      <c r="G716" s="1" t="s">
        <v>528</v>
      </c>
      <c r="H716" s="1" t="str">
        <f>VLOOKUP(Table9[[#This Row],[نام شخص کارشناس نظارت]],Table1[],3,0)</f>
        <v>کارشناس بازرسی وبرنامه ریزی تعمیرات مکانیک(9)</v>
      </c>
      <c r="I716" s="1">
        <f>COUNTIF(Table2[کد سیستم],Table9[[#This Row],[کد سیستم]])</f>
        <v>1</v>
      </c>
    </row>
    <row r="717" spans="1:9" hidden="1" x14ac:dyDescent="0.25">
      <c r="A717" s="1">
        <v>716</v>
      </c>
      <c r="B717" s="1" t="s">
        <v>2977</v>
      </c>
      <c r="C717" s="1" t="s">
        <v>2978</v>
      </c>
      <c r="D717" s="1" t="s">
        <v>3758</v>
      </c>
      <c r="E717" s="1" t="s">
        <v>415</v>
      </c>
      <c r="F717" s="1" t="str">
        <f>VLOOKUP(Table9[[#This Row],[نام کارشناس دفتر فنی]],Table1[],3,0)</f>
        <v>کارشناس بازرسی وبرنامه ریزی تعمیرات مکانیک(4)</v>
      </c>
      <c r="G717" s="1" t="s">
        <v>528</v>
      </c>
      <c r="H717" s="1" t="str">
        <f>VLOOKUP(Table9[[#This Row],[نام شخص کارشناس نظارت]],Table1[],3,0)</f>
        <v>کارشناس بازرسی وبرنامه ریزی تعمیرات مکانیک(9)</v>
      </c>
      <c r="I717" s="1">
        <f>COUNTIF(Table2[کد سیستم],Table9[[#This Row],[کد سیستم]])</f>
        <v>1</v>
      </c>
    </row>
    <row r="718" spans="1:9" hidden="1" x14ac:dyDescent="0.25">
      <c r="A718" s="1">
        <v>717</v>
      </c>
      <c r="B718" s="1" t="s">
        <v>2980</v>
      </c>
      <c r="C718" s="1" t="s">
        <v>2981</v>
      </c>
      <c r="D718" s="1" t="s">
        <v>3758</v>
      </c>
      <c r="E718" s="1" t="s">
        <v>415</v>
      </c>
      <c r="F718" s="1" t="str">
        <f>VLOOKUP(Table9[[#This Row],[نام کارشناس دفتر فنی]],Table1[],3,0)</f>
        <v>کارشناس بازرسی وبرنامه ریزی تعمیرات مکانیک(4)</v>
      </c>
      <c r="G718" s="1" t="s">
        <v>528</v>
      </c>
      <c r="H718" s="1" t="str">
        <f>VLOOKUP(Table9[[#This Row],[نام شخص کارشناس نظارت]],Table1[],3,0)</f>
        <v>کارشناس بازرسی وبرنامه ریزی تعمیرات مکانیک(9)</v>
      </c>
      <c r="I718" s="1">
        <f>COUNTIF(Table2[کد سیستم],Table9[[#This Row],[کد سیستم]])</f>
        <v>1</v>
      </c>
    </row>
    <row r="719" spans="1:9" hidden="1" x14ac:dyDescent="0.25">
      <c r="A719" s="1">
        <v>718</v>
      </c>
      <c r="B719" s="1" t="s">
        <v>2983</v>
      </c>
      <c r="C719" s="1" t="s">
        <v>2984</v>
      </c>
      <c r="D719" s="1" t="s">
        <v>3758</v>
      </c>
      <c r="E719" s="1" t="s">
        <v>415</v>
      </c>
      <c r="F719" s="1" t="str">
        <f>VLOOKUP(Table9[[#This Row],[نام کارشناس دفتر فنی]],Table1[],3,0)</f>
        <v>کارشناس بازرسی وبرنامه ریزی تعمیرات مکانیک(4)</v>
      </c>
      <c r="G719" s="1" t="s">
        <v>528</v>
      </c>
      <c r="H719" s="1" t="str">
        <f>VLOOKUP(Table9[[#This Row],[نام شخص کارشناس نظارت]],Table1[],3,0)</f>
        <v>کارشناس بازرسی وبرنامه ریزی تعمیرات مکانیک(9)</v>
      </c>
      <c r="I719" s="1">
        <f>COUNTIF(Table2[کد سیستم],Table9[[#This Row],[کد سیستم]])</f>
        <v>1</v>
      </c>
    </row>
    <row r="720" spans="1:9" hidden="1" x14ac:dyDescent="0.25">
      <c r="A720" s="1">
        <v>719</v>
      </c>
      <c r="B720" s="1" t="s">
        <v>2986</v>
      </c>
      <c r="C720" s="1" t="s">
        <v>2987</v>
      </c>
      <c r="D720" s="1" t="s">
        <v>3758</v>
      </c>
      <c r="E720" s="1" t="s">
        <v>415</v>
      </c>
      <c r="F720" s="1" t="str">
        <f>VLOOKUP(Table9[[#This Row],[نام کارشناس دفتر فنی]],Table1[],3,0)</f>
        <v>کارشناس بازرسی وبرنامه ریزی تعمیرات مکانیک(4)</v>
      </c>
      <c r="G720" s="1" t="s">
        <v>528</v>
      </c>
      <c r="H720" s="1" t="str">
        <f>VLOOKUP(Table9[[#This Row],[نام شخص کارشناس نظارت]],Table1[],3,0)</f>
        <v>کارشناس بازرسی وبرنامه ریزی تعمیرات مکانیک(9)</v>
      </c>
      <c r="I720" s="1">
        <f>COUNTIF(Table2[کد سیستم],Table9[[#This Row],[کد سیستم]])</f>
        <v>1</v>
      </c>
    </row>
    <row r="721" spans="1:9" hidden="1" x14ac:dyDescent="0.25">
      <c r="A721" s="1">
        <v>720</v>
      </c>
      <c r="B721" s="1" t="s">
        <v>2990</v>
      </c>
      <c r="C721" s="1" t="s">
        <v>2991</v>
      </c>
      <c r="D721" s="1" t="s">
        <v>3758</v>
      </c>
      <c r="E721" s="1" t="s">
        <v>415</v>
      </c>
      <c r="F721" s="1" t="str">
        <f>VLOOKUP(Table9[[#This Row],[نام کارشناس دفتر فنی]],Table1[],3,0)</f>
        <v>کارشناس بازرسی وبرنامه ریزی تعمیرات مکانیک(4)</v>
      </c>
      <c r="G721" s="1" t="s">
        <v>528</v>
      </c>
      <c r="H721" s="1" t="str">
        <f>VLOOKUP(Table9[[#This Row],[نام شخص کارشناس نظارت]],Table1[],3,0)</f>
        <v>کارشناس بازرسی وبرنامه ریزی تعمیرات مکانیک(9)</v>
      </c>
      <c r="I721" s="1">
        <f>COUNTIF(Table2[کد سیستم],Table9[[#This Row],[کد سیستم]])</f>
        <v>1</v>
      </c>
    </row>
    <row r="722" spans="1:9" hidden="1" x14ac:dyDescent="0.25">
      <c r="A722" s="1">
        <v>721</v>
      </c>
      <c r="B722" s="1" t="s">
        <v>2993</v>
      </c>
      <c r="C722" s="1" t="s">
        <v>2994</v>
      </c>
      <c r="D722" s="1" t="s">
        <v>3758</v>
      </c>
      <c r="E722" s="1" t="s">
        <v>415</v>
      </c>
      <c r="F722" s="1" t="str">
        <f>VLOOKUP(Table9[[#This Row],[نام کارشناس دفتر فنی]],Table1[],3,0)</f>
        <v>کارشناس بازرسی وبرنامه ریزی تعمیرات مکانیک(4)</v>
      </c>
      <c r="G722" s="1" t="s">
        <v>528</v>
      </c>
      <c r="H722" s="1" t="str">
        <f>VLOOKUP(Table9[[#This Row],[نام شخص کارشناس نظارت]],Table1[],3,0)</f>
        <v>کارشناس بازرسی وبرنامه ریزی تعمیرات مکانیک(9)</v>
      </c>
      <c r="I722" s="1">
        <f>COUNTIF(Table2[کد سیستم],Table9[[#This Row],[کد سیستم]])</f>
        <v>1</v>
      </c>
    </row>
    <row r="723" spans="1:9" hidden="1" x14ac:dyDescent="0.25">
      <c r="A723" s="1">
        <v>722</v>
      </c>
      <c r="B723" s="1" t="s">
        <v>2996</v>
      </c>
      <c r="C723" s="1" t="s">
        <v>2996</v>
      </c>
      <c r="D723" s="1" t="s">
        <v>3758</v>
      </c>
      <c r="E723" s="1" t="s">
        <v>415</v>
      </c>
      <c r="F723" s="1" t="str">
        <f>VLOOKUP(Table9[[#This Row],[نام کارشناس دفتر فنی]],Table1[],3,0)</f>
        <v>کارشناس بازرسی وبرنامه ریزی تعمیرات مکانیک(4)</v>
      </c>
      <c r="G723" s="1" t="s">
        <v>528</v>
      </c>
      <c r="H723" s="1" t="str">
        <f>VLOOKUP(Table9[[#This Row],[نام شخص کارشناس نظارت]],Table1[],3,0)</f>
        <v>کارشناس بازرسی وبرنامه ریزی تعمیرات مکانیک(9)</v>
      </c>
      <c r="I723" s="1">
        <f>COUNTIF(Table2[کد سیستم],Table9[[#This Row],[کد سیستم]])</f>
        <v>1</v>
      </c>
    </row>
    <row r="724" spans="1:9" hidden="1" x14ac:dyDescent="0.25">
      <c r="A724" s="1">
        <v>723</v>
      </c>
      <c r="B724" s="1" t="s">
        <v>2998</v>
      </c>
      <c r="C724" s="1" t="s">
        <v>2999</v>
      </c>
      <c r="D724" s="1" t="s">
        <v>3758</v>
      </c>
      <c r="E724" s="1" t="s">
        <v>415</v>
      </c>
      <c r="F724" s="1" t="str">
        <f>VLOOKUP(Table9[[#This Row],[نام کارشناس دفتر فنی]],Table1[],3,0)</f>
        <v>کارشناس بازرسی وبرنامه ریزی تعمیرات مکانیک(4)</v>
      </c>
      <c r="G724" s="1" t="s">
        <v>528</v>
      </c>
      <c r="H724" s="1" t="str">
        <f>VLOOKUP(Table9[[#This Row],[نام شخص کارشناس نظارت]],Table1[],3,0)</f>
        <v>کارشناس بازرسی وبرنامه ریزی تعمیرات مکانیک(9)</v>
      </c>
      <c r="I724" s="1">
        <f>COUNTIF(Table2[کد سیستم],Table9[[#This Row],[کد سیستم]])</f>
        <v>1</v>
      </c>
    </row>
    <row r="725" spans="1:9" hidden="1" x14ac:dyDescent="0.25">
      <c r="A725" s="1">
        <v>724</v>
      </c>
      <c r="B725" s="1" t="s">
        <v>3001</v>
      </c>
      <c r="C725" s="1" t="s">
        <v>3001</v>
      </c>
      <c r="D725" s="1" t="s">
        <v>3758</v>
      </c>
      <c r="E725" s="1" t="s">
        <v>415</v>
      </c>
      <c r="F725" s="1" t="str">
        <f>VLOOKUP(Table9[[#This Row],[نام کارشناس دفتر فنی]],Table1[],3,0)</f>
        <v>کارشناس بازرسی وبرنامه ریزی تعمیرات مکانیک(4)</v>
      </c>
      <c r="G725" s="1" t="s">
        <v>528</v>
      </c>
      <c r="H725" s="1" t="str">
        <f>VLOOKUP(Table9[[#This Row],[نام شخص کارشناس نظارت]],Table1[],3,0)</f>
        <v>کارشناس بازرسی وبرنامه ریزی تعمیرات مکانیک(9)</v>
      </c>
      <c r="I725" s="1">
        <f>COUNTIF(Table2[کد سیستم],Table9[[#This Row],[کد سیستم]])</f>
        <v>1</v>
      </c>
    </row>
    <row r="726" spans="1:9" hidden="1" x14ac:dyDescent="0.25">
      <c r="A726" s="1">
        <v>725</v>
      </c>
      <c r="B726" s="1" t="s">
        <v>3003</v>
      </c>
      <c r="C726" s="1" t="s">
        <v>3003</v>
      </c>
      <c r="D726" s="1" t="s">
        <v>3758</v>
      </c>
      <c r="E726" s="1" t="s">
        <v>415</v>
      </c>
      <c r="F726" s="1" t="str">
        <f>VLOOKUP(Table9[[#This Row],[نام کارشناس دفتر فنی]],Table1[],3,0)</f>
        <v>کارشناس بازرسی وبرنامه ریزی تعمیرات مکانیک(4)</v>
      </c>
      <c r="G726" s="1" t="s">
        <v>528</v>
      </c>
      <c r="H726" s="1" t="str">
        <f>VLOOKUP(Table9[[#This Row],[نام شخص کارشناس نظارت]],Table1[],3,0)</f>
        <v>کارشناس بازرسی وبرنامه ریزی تعمیرات مکانیک(9)</v>
      </c>
      <c r="I726" s="1">
        <f>COUNTIF(Table2[کد سیستم],Table9[[#This Row],[کد سیستم]])</f>
        <v>1</v>
      </c>
    </row>
    <row r="727" spans="1:9" hidden="1" x14ac:dyDescent="0.25">
      <c r="A727" s="1">
        <v>726</v>
      </c>
      <c r="B727" s="1" t="s">
        <v>3005</v>
      </c>
      <c r="C727" s="1" t="s">
        <v>3005</v>
      </c>
      <c r="D727" s="1" t="s">
        <v>3758</v>
      </c>
      <c r="E727" s="1" t="s">
        <v>415</v>
      </c>
      <c r="F727" s="1" t="str">
        <f>VLOOKUP(Table9[[#This Row],[نام کارشناس دفتر فنی]],Table1[],3,0)</f>
        <v>کارشناس بازرسی وبرنامه ریزی تعمیرات مکانیک(4)</v>
      </c>
      <c r="G727" s="1" t="s">
        <v>528</v>
      </c>
      <c r="H727" s="1" t="str">
        <f>VLOOKUP(Table9[[#This Row],[نام شخص کارشناس نظارت]],Table1[],3,0)</f>
        <v>کارشناس بازرسی وبرنامه ریزی تعمیرات مکانیک(9)</v>
      </c>
      <c r="I727" s="1">
        <f>COUNTIF(Table2[کد سیستم],Table9[[#This Row],[کد سیستم]])</f>
        <v>1</v>
      </c>
    </row>
    <row r="728" spans="1:9" hidden="1" x14ac:dyDescent="0.25">
      <c r="A728" s="1">
        <v>727</v>
      </c>
      <c r="B728" s="1" t="s">
        <v>3007</v>
      </c>
      <c r="C728" s="1" t="s">
        <v>3008</v>
      </c>
      <c r="D728" s="1" t="s">
        <v>3758</v>
      </c>
      <c r="E728" s="1" t="s">
        <v>415</v>
      </c>
      <c r="F728" s="1" t="str">
        <f>VLOOKUP(Table9[[#This Row],[نام کارشناس دفتر فنی]],Table1[],3,0)</f>
        <v>کارشناس بازرسی وبرنامه ریزی تعمیرات مکانیک(4)</v>
      </c>
      <c r="G728" s="1" t="s">
        <v>528</v>
      </c>
      <c r="H728" s="1" t="str">
        <f>VLOOKUP(Table9[[#This Row],[نام شخص کارشناس نظارت]],Table1[],3,0)</f>
        <v>کارشناس بازرسی وبرنامه ریزی تعمیرات مکانیک(9)</v>
      </c>
      <c r="I728" s="1">
        <f>COUNTIF(Table2[کد سیستم],Table9[[#This Row],[کد سیستم]])</f>
        <v>1</v>
      </c>
    </row>
    <row r="729" spans="1:9" hidden="1" x14ac:dyDescent="0.25">
      <c r="A729" s="1">
        <v>728</v>
      </c>
      <c r="B729" s="1" t="s">
        <v>3010</v>
      </c>
      <c r="C729" s="1" t="s">
        <v>3011</v>
      </c>
      <c r="D729" s="1" t="s">
        <v>3758</v>
      </c>
      <c r="E729" s="1" t="s">
        <v>415</v>
      </c>
      <c r="F729" s="1" t="str">
        <f>VLOOKUP(Table9[[#This Row],[نام کارشناس دفتر فنی]],Table1[],3,0)</f>
        <v>کارشناس بازرسی وبرنامه ریزی تعمیرات مکانیک(4)</v>
      </c>
      <c r="G729" s="1" t="s">
        <v>528</v>
      </c>
      <c r="H729" s="1" t="str">
        <f>VLOOKUP(Table9[[#This Row],[نام شخص کارشناس نظارت]],Table1[],3,0)</f>
        <v>کارشناس بازرسی وبرنامه ریزی تعمیرات مکانیک(9)</v>
      </c>
      <c r="I729" s="1">
        <f>COUNTIF(Table2[کد سیستم],Table9[[#This Row],[کد سیستم]])</f>
        <v>1</v>
      </c>
    </row>
    <row r="730" spans="1:9" hidden="1" x14ac:dyDescent="0.25">
      <c r="A730" s="1">
        <v>729</v>
      </c>
      <c r="B730" s="1" t="s">
        <v>3013</v>
      </c>
      <c r="C730" s="1" t="s">
        <v>3014</v>
      </c>
      <c r="D730" s="1" t="s">
        <v>3758</v>
      </c>
      <c r="E730" s="1" t="s">
        <v>415</v>
      </c>
      <c r="F730" s="1" t="str">
        <f>VLOOKUP(Table9[[#This Row],[نام کارشناس دفتر فنی]],Table1[],3,0)</f>
        <v>کارشناس بازرسی وبرنامه ریزی تعمیرات مکانیک(4)</v>
      </c>
      <c r="G730" s="1" t="s">
        <v>528</v>
      </c>
      <c r="H730" s="1" t="str">
        <f>VLOOKUP(Table9[[#This Row],[نام شخص کارشناس نظارت]],Table1[],3,0)</f>
        <v>کارشناس بازرسی وبرنامه ریزی تعمیرات مکانیک(9)</v>
      </c>
      <c r="I730" s="1">
        <f>COUNTIF(Table2[کد سیستم],Table9[[#This Row],[کد سیستم]])</f>
        <v>1</v>
      </c>
    </row>
    <row r="731" spans="1:9" hidden="1" x14ac:dyDescent="0.25">
      <c r="A731" s="1">
        <v>730</v>
      </c>
      <c r="B731" s="1" t="s">
        <v>3016</v>
      </c>
      <c r="C731" s="1" t="s">
        <v>3017</v>
      </c>
      <c r="D731" s="1" t="s">
        <v>3758</v>
      </c>
      <c r="E731" s="1" t="s">
        <v>415</v>
      </c>
      <c r="F731" s="1" t="str">
        <f>VLOOKUP(Table9[[#This Row],[نام کارشناس دفتر فنی]],Table1[],3,0)</f>
        <v>کارشناس بازرسی وبرنامه ریزی تعمیرات مکانیک(4)</v>
      </c>
      <c r="G731" s="1" t="s">
        <v>528</v>
      </c>
      <c r="H731" s="1" t="str">
        <f>VLOOKUP(Table9[[#This Row],[نام شخص کارشناس نظارت]],Table1[],3,0)</f>
        <v>کارشناس بازرسی وبرنامه ریزی تعمیرات مکانیک(9)</v>
      </c>
      <c r="I731" s="1">
        <f>COUNTIF(Table2[کد سیستم],Table9[[#This Row],[کد سیستم]])</f>
        <v>1</v>
      </c>
    </row>
    <row r="732" spans="1:9" hidden="1" x14ac:dyDescent="0.25">
      <c r="A732" s="1">
        <v>731</v>
      </c>
      <c r="B732" s="1" t="s">
        <v>3019</v>
      </c>
      <c r="C732" s="1" t="s">
        <v>3020</v>
      </c>
      <c r="D732" s="1" t="s">
        <v>3758</v>
      </c>
      <c r="E732" s="1" t="s">
        <v>415</v>
      </c>
      <c r="F732" s="1" t="str">
        <f>VLOOKUP(Table9[[#This Row],[نام کارشناس دفتر فنی]],Table1[],3,0)</f>
        <v>کارشناس بازرسی وبرنامه ریزی تعمیرات مکانیک(4)</v>
      </c>
      <c r="G732" s="1" t="s">
        <v>528</v>
      </c>
      <c r="H732" s="1" t="str">
        <f>VLOOKUP(Table9[[#This Row],[نام شخص کارشناس نظارت]],Table1[],3,0)</f>
        <v>کارشناس بازرسی وبرنامه ریزی تعمیرات مکانیک(9)</v>
      </c>
      <c r="I732" s="1">
        <f>COUNTIF(Table2[کد سیستم],Table9[[#This Row],[کد سیستم]])</f>
        <v>1</v>
      </c>
    </row>
    <row r="733" spans="1:9" hidden="1" x14ac:dyDescent="0.25">
      <c r="A733" s="1">
        <v>732</v>
      </c>
      <c r="B733" s="1" t="s">
        <v>3022</v>
      </c>
      <c r="C733" s="1" t="s">
        <v>3022</v>
      </c>
      <c r="D733" s="1" t="s">
        <v>3758</v>
      </c>
      <c r="E733" s="1" t="s">
        <v>415</v>
      </c>
      <c r="F733" s="1" t="str">
        <f>VLOOKUP(Table9[[#This Row],[نام کارشناس دفتر فنی]],Table1[],3,0)</f>
        <v>کارشناس بازرسی وبرنامه ریزی تعمیرات مکانیک(4)</v>
      </c>
      <c r="G733" s="1" t="s">
        <v>528</v>
      </c>
      <c r="H733" s="1" t="str">
        <f>VLOOKUP(Table9[[#This Row],[نام شخص کارشناس نظارت]],Table1[],3,0)</f>
        <v>کارشناس بازرسی وبرنامه ریزی تعمیرات مکانیک(9)</v>
      </c>
      <c r="I733" s="1">
        <f>COUNTIF(Table2[کد سیستم],Table9[[#This Row],[کد سیستم]])</f>
        <v>1</v>
      </c>
    </row>
    <row r="734" spans="1:9" hidden="1" x14ac:dyDescent="0.25">
      <c r="A734" s="1">
        <v>733</v>
      </c>
      <c r="B734" s="1" t="s">
        <v>3024</v>
      </c>
      <c r="C734" s="1" t="s">
        <v>3024</v>
      </c>
      <c r="D734" s="1" t="s">
        <v>3758</v>
      </c>
      <c r="E734" s="1" t="s">
        <v>415</v>
      </c>
      <c r="F734" s="1" t="str">
        <f>VLOOKUP(Table9[[#This Row],[نام کارشناس دفتر فنی]],Table1[],3,0)</f>
        <v>کارشناس بازرسی وبرنامه ریزی تعمیرات مکانیک(4)</v>
      </c>
      <c r="G734" s="1" t="s">
        <v>528</v>
      </c>
      <c r="H734" s="1" t="str">
        <f>VLOOKUP(Table9[[#This Row],[نام شخص کارشناس نظارت]],Table1[],3,0)</f>
        <v>کارشناس بازرسی وبرنامه ریزی تعمیرات مکانیک(9)</v>
      </c>
      <c r="I734" s="1">
        <f>COUNTIF(Table2[کد سیستم],Table9[[#This Row],[کد سیستم]])</f>
        <v>1</v>
      </c>
    </row>
    <row r="735" spans="1:9" hidden="1" x14ac:dyDescent="0.25">
      <c r="A735" s="1">
        <v>734</v>
      </c>
      <c r="B735" s="1" t="s">
        <v>3026</v>
      </c>
      <c r="C735" s="1" t="s">
        <v>3026</v>
      </c>
      <c r="D735" s="1" t="s">
        <v>3758</v>
      </c>
      <c r="E735" s="1" t="s">
        <v>415</v>
      </c>
      <c r="F735" s="1" t="str">
        <f>VLOOKUP(Table9[[#This Row],[نام کارشناس دفتر فنی]],Table1[],3,0)</f>
        <v>کارشناس بازرسی وبرنامه ریزی تعمیرات مکانیک(4)</v>
      </c>
      <c r="G735" s="1" t="s">
        <v>528</v>
      </c>
      <c r="H735" s="1" t="str">
        <f>VLOOKUP(Table9[[#This Row],[نام شخص کارشناس نظارت]],Table1[],3,0)</f>
        <v>کارشناس بازرسی وبرنامه ریزی تعمیرات مکانیک(9)</v>
      </c>
      <c r="I735" s="1">
        <f>COUNTIF(Table2[کد سیستم],Table9[[#This Row],[کد سیستم]])</f>
        <v>1</v>
      </c>
    </row>
    <row r="736" spans="1:9" hidden="1" x14ac:dyDescent="0.25">
      <c r="A736" s="1">
        <v>735</v>
      </c>
      <c r="B736" s="1" t="s">
        <v>3028</v>
      </c>
      <c r="C736" s="1" t="s">
        <v>3028</v>
      </c>
      <c r="D736" s="1" t="s">
        <v>3758</v>
      </c>
      <c r="E736" s="1" t="s">
        <v>415</v>
      </c>
      <c r="F736" s="1" t="str">
        <f>VLOOKUP(Table9[[#This Row],[نام کارشناس دفتر فنی]],Table1[],3,0)</f>
        <v>کارشناس بازرسی وبرنامه ریزی تعمیرات مکانیک(4)</v>
      </c>
      <c r="G736" s="1" t="s">
        <v>528</v>
      </c>
      <c r="H736" s="1" t="str">
        <f>VLOOKUP(Table9[[#This Row],[نام شخص کارشناس نظارت]],Table1[],3,0)</f>
        <v>کارشناس بازرسی وبرنامه ریزی تعمیرات مکانیک(9)</v>
      </c>
      <c r="I736" s="1">
        <f>COUNTIF(Table2[کد سیستم],Table9[[#This Row],[کد سیستم]])</f>
        <v>1</v>
      </c>
    </row>
    <row r="737" spans="1:9" hidden="1" x14ac:dyDescent="0.25">
      <c r="A737" s="1">
        <v>736</v>
      </c>
      <c r="B737" s="1" t="s">
        <v>3030</v>
      </c>
      <c r="C737" s="1" t="s">
        <v>3030</v>
      </c>
      <c r="D737" s="1" t="s">
        <v>3758</v>
      </c>
      <c r="E737" s="1" t="s">
        <v>415</v>
      </c>
      <c r="F737" s="1" t="str">
        <f>VLOOKUP(Table9[[#This Row],[نام کارشناس دفتر فنی]],Table1[],3,0)</f>
        <v>کارشناس بازرسی وبرنامه ریزی تعمیرات مکانیک(4)</v>
      </c>
      <c r="G737" s="1" t="s">
        <v>528</v>
      </c>
      <c r="H737" s="1" t="str">
        <f>VLOOKUP(Table9[[#This Row],[نام شخص کارشناس نظارت]],Table1[],3,0)</f>
        <v>کارشناس بازرسی وبرنامه ریزی تعمیرات مکانیک(9)</v>
      </c>
      <c r="I737" s="1">
        <f>COUNTIF(Table2[کد سیستم],Table9[[#This Row],[کد سیستم]])</f>
        <v>1</v>
      </c>
    </row>
    <row r="738" spans="1:9" hidden="1" x14ac:dyDescent="0.25">
      <c r="A738" s="1">
        <v>737</v>
      </c>
      <c r="B738" s="1" t="s">
        <v>3032</v>
      </c>
      <c r="C738" s="1" t="s">
        <v>3032</v>
      </c>
      <c r="D738" s="1" t="s">
        <v>3758</v>
      </c>
      <c r="E738" s="1" t="s">
        <v>415</v>
      </c>
      <c r="F738" s="1" t="str">
        <f>VLOOKUP(Table9[[#This Row],[نام کارشناس دفتر فنی]],Table1[],3,0)</f>
        <v>کارشناس بازرسی وبرنامه ریزی تعمیرات مکانیک(4)</v>
      </c>
      <c r="G738" s="1" t="s">
        <v>528</v>
      </c>
      <c r="H738" s="1" t="str">
        <f>VLOOKUP(Table9[[#This Row],[نام شخص کارشناس نظارت]],Table1[],3,0)</f>
        <v>کارشناس بازرسی وبرنامه ریزی تعمیرات مکانیک(9)</v>
      </c>
      <c r="I738" s="1">
        <f>COUNTIF(Table2[کد سیستم],Table9[[#This Row],[کد سیستم]])</f>
        <v>1</v>
      </c>
    </row>
    <row r="739" spans="1:9" hidden="1" x14ac:dyDescent="0.25">
      <c r="A739" s="1">
        <v>738</v>
      </c>
      <c r="B739" s="1" t="s">
        <v>3034</v>
      </c>
      <c r="C739" s="1" t="s">
        <v>3034</v>
      </c>
      <c r="D739" s="1" t="s">
        <v>3758</v>
      </c>
      <c r="E739" s="1" t="s">
        <v>415</v>
      </c>
      <c r="F739" s="1" t="str">
        <f>VLOOKUP(Table9[[#This Row],[نام کارشناس دفتر فنی]],Table1[],3,0)</f>
        <v>کارشناس بازرسی وبرنامه ریزی تعمیرات مکانیک(4)</v>
      </c>
      <c r="G739" s="1" t="s">
        <v>528</v>
      </c>
      <c r="H739" s="1" t="str">
        <f>VLOOKUP(Table9[[#This Row],[نام شخص کارشناس نظارت]],Table1[],3,0)</f>
        <v>کارشناس بازرسی وبرنامه ریزی تعمیرات مکانیک(9)</v>
      </c>
      <c r="I739" s="1">
        <f>COUNTIF(Table2[کد سیستم],Table9[[#This Row],[کد سیستم]])</f>
        <v>1</v>
      </c>
    </row>
    <row r="740" spans="1:9" hidden="1" x14ac:dyDescent="0.25">
      <c r="A740" s="1">
        <v>739</v>
      </c>
      <c r="B740" s="1" t="s">
        <v>3036</v>
      </c>
      <c r="C740" s="1" t="s">
        <v>3036</v>
      </c>
      <c r="D740" s="1" t="s">
        <v>3758</v>
      </c>
      <c r="E740" s="1" t="s">
        <v>415</v>
      </c>
      <c r="F740" s="1" t="str">
        <f>VLOOKUP(Table9[[#This Row],[نام کارشناس دفتر فنی]],Table1[],3,0)</f>
        <v>کارشناس بازرسی وبرنامه ریزی تعمیرات مکانیک(4)</v>
      </c>
      <c r="G740" s="1" t="s">
        <v>528</v>
      </c>
      <c r="H740" s="1" t="str">
        <f>VLOOKUP(Table9[[#This Row],[نام شخص کارشناس نظارت]],Table1[],3,0)</f>
        <v>کارشناس بازرسی وبرنامه ریزی تعمیرات مکانیک(9)</v>
      </c>
      <c r="I740" s="1">
        <f>COUNTIF(Table2[کد سیستم],Table9[[#This Row],[کد سیستم]])</f>
        <v>1</v>
      </c>
    </row>
    <row r="741" spans="1:9" hidden="1" x14ac:dyDescent="0.25">
      <c r="A741" s="1">
        <v>740</v>
      </c>
      <c r="B741" s="1" t="s">
        <v>3038</v>
      </c>
      <c r="C741" s="1" t="s">
        <v>3039</v>
      </c>
      <c r="D741" s="1" t="s">
        <v>3758</v>
      </c>
      <c r="E741" s="1" t="s">
        <v>415</v>
      </c>
      <c r="F741" s="1" t="str">
        <f>VLOOKUP(Table9[[#This Row],[نام کارشناس دفتر فنی]],Table1[],3,0)</f>
        <v>کارشناس بازرسی وبرنامه ریزی تعمیرات مکانیک(4)</v>
      </c>
      <c r="G741" s="1" t="s">
        <v>528</v>
      </c>
      <c r="H741" s="1" t="str">
        <f>VLOOKUP(Table9[[#This Row],[نام شخص کارشناس نظارت]],Table1[],3,0)</f>
        <v>کارشناس بازرسی وبرنامه ریزی تعمیرات مکانیک(9)</v>
      </c>
      <c r="I741" s="1">
        <f>COUNTIF(Table2[کد سیستم],Table9[[#This Row],[کد سیستم]])</f>
        <v>1</v>
      </c>
    </row>
    <row r="742" spans="1:9" hidden="1" x14ac:dyDescent="0.25">
      <c r="A742" s="1">
        <v>741</v>
      </c>
      <c r="B742" s="1" t="s">
        <v>3041</v>
      </c>
      <c r="C742" s="1" t="s">
        <v>3041</v>
      </c>
      <c r="D742" s="1" t="s">
        <v>3758</v>
      </c>
      <c r="E742" s="1" t="s">
        <v>415</v>
      </c>
      <c r="F742" s="1" t="str">
        <f>VLOOKUP(Table9[[#This Row],[نام کارشناس دفتر فنی]],Table1[],3,0)</f>
        <v>کارشناس بازرسی وبرنامه ریزی تعمیرات مکانیک(4)</v>
      </c>
      <c r="G742" s="1" t="s">
        <v>528</v>
      </c>
      <c r="H742" s="1" t="str">
        <f>VLOOKUP(Table9[[#This Row],[نام شخص کارشناس نظارت]],Table1[],3,0)</f>
        <v>کارشناس بازرسی وبرنامه ریزی تعمیرات مکانیک(9)</v>
      </c>
      <c r="I742" s="1">
        <f>COUNTIF(Table2[کد سیستم],Table9[[#This Row],[کد سیستم]])</f>
        <v>1</v>
      </c>
    </row>
    <row r="743" spans="1:9" hidden="1" x14ac:dyDescent="0.25">
      <c r="A743" s="1">
        <v>742</v>
      </c>
      <c r="B743" s="1" t="s">
        <v>3043</v>
      </c>
      <c r="C743" s="1" t="s">
        <v>3043</v>
      </c>
      <c r="D743" s="1" t="s">
        <v>3758</v>
      </c>
      <c r="E743" s="1" t="s">
        <v>415</v>
      </c>
      <c r="F743" s="1" t="str">
        <f>VLOOKUP(Table9[[#This Row],[نام کارشناس دفتر فنی]],Table1[],3,0)</f>
        <v>کارشناس بازرسی وبرنامه ریزی تعمیرات مکانیک(4)</v>
      </c>
      <c r="G743" s="1" t="s">
        <v>528</v>
      </c>
      <c r="H743" s="1" t="str">
        <f>VLOOKUP(Table9[[#This Row],[نام شخص کارشناس نظارت]],Table1[],3,0)</f>
        <v>کارشناس بازرسی وبرنامه ریزی تعمیرات مکانیک(9)</v>
      </c>
      <c r="I743" s="1">
        <f>COUNTIF(Table2[کد سیستم],Table9[[#This Row],[کد سیستم]])</f>
        <v>1</v>
      </c>
    </row>
    <row r="744" spans="1:9" hidden="1" x14ac:dyDescent="0.25">
      <c r="A744" s="1">
        <v>743</v>
      </c>
      <c r="B744" s="1" t="s">
        <v>3045</v>
      </c>
      <c r="C744" s="1" t="s">
        <v>3045</v>
      </c>
      <c r="D744" s="1" t="s">
        <v>3758</v>
      </c>
      <c r="E744" s="1" t="s">
        <v>415</v>
      </c>
      <c r="F744" s="1" t="str">
        <f>VLOOKUP(Table9[[#This Row],[نام کارشناس دفتر فنی]],Table1[],3,0)</f>
        <v>کارشناس بازرسی وبرنامه ریزی تعمیرات مکانیک(4)</v>
      </c>
      <c r="G744" s="1" t="s">
        <v>528</v>
      </c>
      <c r="H744" s="1" t="str">
        <f>VLOOKUP(Table9[[#This Row],[نام شخص کارشناس نظارت]],Table1[],3,0)</f>
        <v>کارشناس بازرسی وبرنامه ریزی تعمیرات مکانیک(9)</v>
      </c>
      <c r="I744" s="1">
        <f>COUNTIF(Table2[کد سیستم],Table9[[#This Row],[کد سیستم]])</f>
        <v>1</v>
      </c>
    </row>
    <row r="745" spans="1:9" hidden="1" x14ac:dyDescent="0.25">
      <c r="A745" s="1">
        <v>744</v>
      </c>
      <c r="B745" s="1" t="s">
        <v>3047</v>
      </c>
      <c r="C745" s="1" t="s">
        <v>3048</v>
      </c>
      <c r="D745" s="1" t="s">
        <v>3758</v>
      </c>
      <c r="E745" s="1" t="s">
        <v>415</v>
      </c>
      <c r="F745" s="1" t="str">
        <f>VLOOKUP(Table9[[#This Row],[نام کارشناس دفتر فنی]],Table1[],3,0)</f>
        <v>کارشناس بازرسی وبرنامه ریزی تعمیرات مکانیک(4)</v>
      </c>
      <c r="G745" s="1" t="s">
        <v>528</v>
      </c>
      <c r="H745" s="1" t="str">
        <f>VLOOKUP(Table9[[#This Row],[نام شخص کارشناس نظارت]],Table1[],3,0)</f>
        <v>کارشناس بازرسی وبرنامه ریزی تعمیرات مکانیک(9)</v>
      </c>
      <c r="I745" s="1">
        <f>COUNTIF(Table2[کد سیستم],Table9[[#This Row],[کد سیستم]])</f>
        <v>1</v>
      </c>
    </row>
    <row r="746" spans="1:9" hidden="1" x14ac:dyDescent="0.25">
      <c r="A746" s="1">
        <v>745</v>
      </c>
      <c r="B746" s="1" t="s">
        <v>3050</v>
      </c>
      <c r="C746" s="1" t="s">
        <v>3050</v>
      </c>
      <c r="D746" s="1" t="s">
        <v>3758</v>
      </c>
      <c r="E746" s="1" t="s">
        <v>415</v>
      </c>
      <c r="F746" s="1" t="str">
        <f>VLOOKUP(Table9[[#This Row],[نام کارشناس دفتر فنی]],Table1[],3,0)</f>
        <v>کارشناس بازرسی وبرنامه ریزی تعمیرات مکانیک(4)</v>
      </c>
      <c r="G746" s="1" t="s">
        <v>528</v>
      </c>
      <c r="H746" s="1" t="str">
        <f>VLOOKUP(Table9[[#This Row],[نام شخص کارشناس نظارت]],Table1[],3,0)</f>
        <v>کارشناس بازرسی وبرنامه ریزی تعمیرات مکانیک(9)</v>
      </c>
      <c r="I746" s="1">
        <f>COUNTIF(Table2[کد سیستم],Table9[[#This Row],[کد سیستم]])</f>
        <v>1</v>
      </c>
    </row>
    <row r="747" spans="1:9" hidden="1" x14ac:dyDescent="0.25">
      <c r="A747" s="1">
        <v>746</v>
      </c>
      <c r="B747" s="1" t="s">
        <v>3052</v>
      </c>
      <c r="C747" s="1" t="s">
        <v>3052</v>
      </c>
      <c r="D747" s="1" t="s">
        <v>3758</v>
      </c>
      <c r="E747" s="1" t="s">
        <v>415</v>
      </c>
      <c r="F747" s="1" t="str">
        <f>VLOOKUP(Table9[[#This Row],[نام کارشناس دفتر فنی]],Table1[],3,0)</f>
        <v>کارشناس بازرسی وبرنامه ریزی تعمیرات مکانیک(4)</v>
      </c>
      <c r="G747" s="1" t="s">
        <v>528</v>
      </c>
      <c r="H747" s="1" t="str">
        <f>VLOOKUP(Table9[[#This Row],[نام شخص کارشناس نظارت]],Table1[],3,0)</f>
        <v>کارشناس بازرسی وبرنامه ریزی تعمیرات مکانیک(9)</v>
      </c>
      <c r="I747" s="1">
        <f>COUNTIF(Table2[کد سیستم],Table9[[#This Row],[کد سیستم]])</f>
        <v>1</v>
      </c>
    </row>
    <row r="748" spans="1:9" hidden="1" x14ac:dyDescent="0.25">
      <c r="A748" s="1">
        <v>747</v>
      </c>
      <c r="B748" s="1" t="s">
        <v>3054</v>
      </c>
      <c r="C748" s="1" t="s">
        <v>3054</v>
      </c>
      <c r="D748" s="1" t="s">
        <v>3758</v>
      </c>
      <c r="E748" s="1" t="s">
        <v>415</v>
      </c>
      <c r="F748" s="1" t="str">
        <f>VLOOKUP(Table9[[#This Row],[نام کارشناس دفتر فنی]],Table1[],3,0)</f>
        <v>کارشناس بازرسی وبرنامه ریزی تعمیرات مکانیک(4)</v>
      </c>
      <c r="G748" s="1" t="s">
        <v>528</v>
      </c>
      <c r="H748" s="1" t="str">
        <f>VLOOKUP(Table9[[#This Row],[نام شخص کارشناس نظارت]],Table1[],3,0)</f>
        <v>کارشناس بازرسی وبرنامه ریزی تعمیرات مکانیک(9)</v>
      </c>
      <c r="I748" s="1">
        <f>COUNTIF(Table2[کد سیستم],Table9[[#This Row],[کد سیستم]])</f>
        <v>1</v>
      </c>
    </row>
    <row r="749" spans="1:9" hidden="1" x14ac:dyDescent="0.25">
      <c r="A749" s="1">
        <v>748</v>
      </c>
      <c r="B749" s="1" t="s">
        <v>3056</v>
      </c>
      <c r="C749" s="1" t="s">
        <v>3057</v>
      </c>
      <c r="D749" s="1" t="s">
        <v>3758</v>
      </c>
      <c r="E749" s="1" t="s">
        <v>415</v>
      </c>
      <c r="F749" s="1" t="str">
        <f>VLOOKUP(Table9[[#This Row],[نام کارشناس دفتر فنی]],Table1[],3,0)</f>
        <v>کارشناس بازرسی وبرنامه ریزی تعمیرات مکانیک(4)</v>
      </c>
      <c r="G749" s="1" t="s">
        <v>528</v>
      </c>
      <c r="H749" s="1" t="str">
        <f>VLOOKUP(Table9[[#This Row],[نام شخص کارشناس نظارت]],Table1[],3,0)</f>
        <v>کارشناس بازرسی وبرنامه ریزی تعمیرات مکانیک(9)</v>
      </c>
      <c r="I749" s="1">
        <f>COUNTIF(Table2[کد سیستم],Table9[[#This Row],[کد سیستم]])</f>
        <v>1</v>
      </c>
    </row>
    <row r="750" spans="1:9" hidden="1" x14ac:dyDescent="0.25">
      <c r="A750" s="1">
        <v>749</v>
      </c>
      <c r="B750" s="1" t="s">
        <v>3059</v>
      </c>
      <c r="C750" s="1" t="s">
        <v>3059</v>
      </c>
      <c r="D750" s="1" t="s">
        <v>3758</v>
      </c>
      <c r="E750" s="1" t="s">
        <v>415</v>
      </c>
      <c r="F750" s="1" t="str">
        <f>VLOOKUP(Table9[[#This Row],[نام کارشناس دفتر فنی]],Table1[],3,0)</f>
        <v>کارشناس بازرسی وبرنامه ریزی تعمیرات مکانیک(4)</v>
      </c>
      <c r="G750" s="1" t="s">
        <v>528</v>
      </c>
      <c r="H750" s="1" t="str">
        <f>VLOOKUP(Table9[[#This Row],[نام شخص کارشناس نظارت]],Table1[],3,0)</f>
        <v>کارشناس بازرسی وبرنامه ریزی تعمیرات مکانیک(9)</v>
      </c>
      <c r="I750" s="1">
        <f>COUNTIF(Table2[کد سیستم],Table9[[#This Row],[کد سیستم]])</f>
        <v>1</v>
      </c>
    </row>
    <row r="751" spans="1:9" hidden="1" x14ac:dyDescent="0.25">
      <c r="A751" s="1">
        <v>750</v>
      </c>
      <c r="B751" s="1" t="s">
        <v>3061</v>
      </c>
      <c r="C751" s="1" t="s">
        <v>3061</v>
      </c>
      <c r="D751" s="1" t="s">
        <v>3758</v>
      </c>
      <c r="E751" s="1" t="s">
        <v>415</v>
      </c>
      <c r="F751" s="1" t="str">
        <f>VLOOKUP(Table9[[#This Row],[نام کارشناس دفتر فنی]],Table1[],3,0)</f>
        <v>کارشناس بازرسی وبرنامه ریزی تعمیرات مکانیک(4)</v>
      </c>
      <c r="G751" s="1" t="s">
        <v>528</v>
      </c>
      <c r="H751" s="1" t="str">
        <f>VLOOKUP(Table9[[#This Row],[نام شخص کارشناس نظارت]],Table1[],3,0)</f>
        <v>کارشناس بازرسی وبرنامه ریزی تعمیرات مکانیک(9)</v>
      </c>
      <c r="I751" s="1">
        <f>COUNTIF(Table2[کد سیستم],Table9[[#This Row],[کد سیستم]])</f>
        <v>1</v>
      </c>
    </row>
    <row r="752" spans="1:9" hidden="1" x14ac:dyDescent="0.25">
      <c r="A752" s="1">
        <v>751</v>
      </c>
      <c r="B752" s="1" t="s">
        <v>3063</v>
      </c>
      <c r="C752" s="1" t="s">
        <v>3064</v>
      </c>
      <c r="D752" s="1" t="s">
        <v>3758</v>
      </c>
      <c r="E752" s="1" t="s">
        <v>415</v>
      </c>
      <c r="F752" s="1" t="str">
        <f>VLOOKUP(Table9[[#This Row],[نام کارشناس دفتر فنی]],Table1[],3,0)</f>
        <v>کارشناس بازرسی وبرنامه ریزی تعمیرات مکانیک(4)</v>
      </c>
      <c r="G752" s="1" t="s">
        <v>528</v>
      </c>
      <c r="H752" s="1" t="str">
        <f>VLOOKUP(Table9[[#This Row],[نام شخص کارشناس نظارت]],Table1[],3,0)</f>
        <v>کارشناس بازرسی وبرنامه ریزی تعمیرات مکانیک(9)</v>
      </c>
      <c r="I752" s="1">
        <f>COUNTIF(Table2[کد سیستم],Table9[[#This Row],[کد سیستم]])</f>
        <v>1</v>
      </c>
    </row>
    <row r="753" spans="1:9" hidden="1" x14ac:dyDescent="0.25">
      <c r="A753" s="1">
        <v>752</v>
      </c>
      <c r="B753" s="1" t="s">
        <v>3066</v>
      </c>
      <c r="C753" s="1" t="s">
        <v>3066</v>
      </c>
      <c r="D753" s="1" t="s">
        <v>3758</v>
      </c>
      <c r="E753" s="1" t="s">
        <v>415</v>
      </c>
      <c r="F753" s="1" t="str">
        <f>VLOOKUP(Table9[[#This Row],[نام کارشناس دفتر فنی]],Table1[],3,0)</f>
        <v>کارشناس بازرسی وبرنامه ریزی تعمیرات مکانیک(4)</v>
      </c>
      <c r="G753" s="1" t="s">
        <v>528</v>
      </c>
      <c r="H753" s="1" t="str">
        <f>VLOOKUP(Table9[[#This Row],[نام شخص کارشناس نظارت]],Table1[],3,0)</f>
        <v>کارشناس بازرسی وبرنامه ریزی تعمیرات مکانیک(9)</v>
      </c>
      <c r="I753" s="1">
        <f>COUNTIF(Table2[کد سیستم],Table9[[#This Row],[کد سیستم]])</f>
        <v>1</v>
      </c>
    </row>
    <row r="754" spans="1:9" hidden="1" x14ac:dyDescent="0.25">
      <c r="A754" s="1">
        <v>753</v>
      </c>
      <c r="B754" s="1" t="s">
        <v>3068</v>
      </c>
      <c r="C754" s="1" t="s">
        <v>3068</v>
      </c>
      <c r="D754" s="1" t="s">
        <v>3758</v>
      </c>
      <c r="E754" s="1" t="s">
        <v>415</v>
      </c>
      <c r="F754" s="1" t="str">
        <f>VLOOKUP(Table9[[#This Row],[نام کارشناس دفتر فنی]],Table1[],3,0)</f>
        <v>کارشناس بازرسی وبرنامه ریزی تعمیرات مکانیک(4)</v>
      </c>
      <c r="G754" s="1" t="s">
        <v>528</v>
      </c>
      <c r="H754" s="1" t="str">
        <f>VLOOKUP(Table9[[#This Row],[نام شخص کارشناس نظارت]],Table1[],3,0)</f>
        <v>کارشناس بازرسی وبرنامه ریزی تعمیرات مکانیک(9)</v>
      </c>
      <c r="I754" s="1">
        <f>COUNTIF(Table2[کد سیستم],Table9[[#This Row],[کد سیستم]])</f>
        <v>1</v>
      </c>
    </row>
    <row r="755" spans="1:9" hidden="1" x14ac:dyDescent="0.25">
      <c r="A755" s="1">
        <v>754</v>
      </c>
      <c r="B755" s="1" t="s">
        <v>3070</v>
      </c>
      <c r="C755" s="1" t="s">
        <v>3070</v>
      </c>
      <c r="D755" s="1" t="s">
        <v>3758</v>
      </c>
      <c r="E755" s="1" t="s">
        <v>415</v>
      </c>
      <c r="F755" s="1" t="str">
        <f>VLOOKUP(Table9[[#This Row],[نام کارشناس دفتر فنی]],Table1[],3,0)</f>
        <v>کارشناس بازرسی وبرنامه ریزی تعمیرات مکانیک(4)</v>
      </c>
      <c r="G755" s="1" t="s">
        <v>528</v>
      </c>
      <c r="H755" s="1" t="str">
        <f>VLOOKUP(Table9[[#This Row],[نام شخص کارشناس نظارت]],Table1[],3,0)</f>
        <v>کارشناس بازرسی وبرنامه ریزی تعمیرات مکانیک(9)</v>
      </c>
      <c r="I755" s="1">
        <f>COUNTIF(Table2[کد سیستم],Table9[[#This Row],[کد سیستم]])</f>
        <v>1</v>
      </c>
    </row>
    <row r="756" spans="1:9" hidden="1" x14ac:dyDescent="0.25">
      <c r="A756" s="1">
        <v>755</v>
      </c>
      <c r="B756" s="1" t="s">
        <v>3072</v>
      </c>
      <c r="C756" s="1" t="s">
        <v>3072</v>
      </c>
      <c r="D756" s="1" t="s">
        <v>3758</v>
      </c>
      <c r="E756" s="1" t="s">
        <v>415</v>
      </c>
      <c r="F756" s="1" t="str">
        <f>VLOOKUP(Table9[[#This Row],[نام کارشناس دفتر فنی]],Table1[],3,0)</f>
        <v>کارشناس بازرسی وبرنامه ریزی تعمیرات مکانیک(4)</v>
      </c>
      <c r="G756" s="1" t="s">
        <v>528</v>
      </c>
      <c r="H756" s="1" t="str">
        <f>VLOOKUP(Table9[[#This Row],[نام شخص کارشناس نظارت]],Table1[],3,0)</f>
        <v>کارشناس بازرسی وبرنامه ریزی تعمیرات مکانیک(9)</v>
      </c>
      <c r="I756" s="1">
        <f>COUNTIF(Table2[کد سیستم],Table9[[#This Row],[کد سیستم]])</f>
        <v>1</v>
      </c>
    </row>
    <row r="757" spans="1:9" hidden="1" x14ac:dyDescent="0.25">
      <c r="A757" s="1">
        <v>756</v>
      </c>
      <c r="B757" s="1" t="s">
        <v>3074</v>
      </c>
      <c r="C757" s="1" t="s">
        <v>3074</v>
      </c>
      <c r="D757" s="1" t="s">
        <v>3758</v>
      </c>
      <c r="E757" s="1" t="s">
        <v>415</v>
      </c>
      <c r="F757" s="1" t="str">
        <f>VLOOKUP(Table9[[#This Row],[نام کارشناس دفتر فنی]],Table1[],3,0)</f>
        <v>کارشناس بازرسی وبرنامه ریزی تعمیرات مکانیک(4)</v>
      </c>
      <c r="G757" s="1" t="s">
        <v>528</v>
      </c>
      <c r="H757" s="1" t="str">
        <f>VLOOKUP(Table9[[#This Row],[نام شخص کارشناس نظارت]],Table1[],3,0)</f>
        <v>کارشناس بازرسی وبرنامه ریزی تعمیرات مکانیک(9)</v>
      </c>
      <c r="I757" s="1">
        <f>COUNTIF(Table2[کد سیستم],Table9[[#This Row],[کد سیستم]])</f>
        <v>1</v>
      </c>
    </row>
    <row r="758" spans="1:9" hidden="1" x14ac:dyDescent="0.25">
      <c r="A758" s="1">
        <v>757</v>
      </c>
      <c r="B758" s="1" t="s">
        <v>3076</v>
      </c>
      <c r="C758" s="1" t="s">
        <v>3076</v>
      </c>
      <c r="D758" s="1" t="s">
        <v>3758</v>
      </c>
      <c r="E758" s="1" t="s">
        <v>415</v>
      </c>
      <c r="F758" s="1" t="str">
        <f>VLOOKUP(Table9[[#This Row],[نام کارشناس دفتر فنی]],Table1[],3,0)</f>
        <v>کارشناس بازرسی وبرنامه ریزی تعمیرات مکانیک(4)</v>
      </c>
      <c r="G758" s="1" t="s">
        <v>528</v>
      </c>
      <c r="H758" s="1" t="str">
        <f>VLOOKUP(Table9[[#This Row],[نام شخص کارشناس نظارت]],Table1[],3,0)</f>
        <v>کارشناس بازرسی وبرنامه ریزی تعمیرات مکانیک(9)</v>
      </c>
      <c r="I758" s="1">
        <f>COUNTIF(Table2[کد سیستم],Table9[[#This Row],[کد سیستم]])</f>
        <v>1</v>
      </c>
    </row>
    <row r="759" spans="1:9" hidden="1" x14ac:dyDescent="0.25">
      <c r="A759" s="1">
        <v>758</v>
      </c>
      <c r="B759" s="1" t="s">
        <v>3078</v>
      </c>
      <c r="C759" s="1" t="s">
        <v>3078</v>
      </c>
      <c r="D759" s="1" t="s">
        <v>3758</v>
      </c>
      <c r="E759" s="1" t="s">
        <v>415</v>
      </c>
      <c r="F759" s="1" t="str">
        <f>VLOOKUP(Table9[[#This Row],[نام کارشناس دفتر فنی]],Table1[],3,0)</f>
        <v>کارشناس بازرسی وبرنامه ریزی تعمیرات مکانیک(4)</v>
      </c>
      <c r="G759" s="1" t="s">
        <v>528</v>
      </c>
      <c r="H759" s="1" t="str">
        <f>VLOOKUP(Table9[[#This Row],[نام شخص کارشناس نظارت]],Table1[],3,0)</f>
        <v>کارشناس بازرسی وبرنامه ریزی تعمیرات مکانیک(9)</v>
      </c>
      <c r="I759" s="1">
        <f>COUNTIF(Table2[کد سیستم],Table9[[#This Row],[کد سیستم]])</f>
        <v>1</v>
      </c>
    </row>
    <row r="760" spans="1:9" hidden="1" x14ac:dyDescent="0.25">
      <c r="A760" s="1">
        <v>759</v>
      </c>
      <c r="B760" s="1" t="s">
        <v>3080</v>
      </c>
      <c r="C760" s="1" t="s">
        <v>3080</v>
      </c>
      <c r="D760" s="1" t="s">
        <v>3758</v>
      </c>
      <c r="E760" s="1" t="s">
        <v>415</v>
      </c>
      <c r="F760" s="1" t="str">
        <f>VLOOKUP(Table9[[#This Row],[نام کارشناس دفتر فنی]],Table1[],3,0)</f>
        <v>کارشناس بازرسی وبرنامه ریزی تعمیرات مکانیک(4)</v>
      </c>
      <c r="G760" s="1" t="s">
        <v>528</v>
      </c>
      <c r="H760" s="1" t="str">
        <f>VLOOKUP(Table9[[#This Row],[نام شخص کارشناس نظارت]],Table1[],3,0)</f>
        <v>کارشناس بازرسی وبرنامه ریزی تعمیرات مکانیک(9)</v>
      </c>
      <c r="I760" s="1">
        <f>COUNTIF(Table2[کد سیستم],Table9[[#This Row],[کد سیستم]])</f>
        <v>1</v>
      </c>
    </row>
    <row r="761" spans="1:9" hidden="1" x14ac:dyDescent="0.25">
      <c r="A761" s="1">
        <v>760</v>
      </c>
      <c r="B761" s="1" t="s">
        <v>3082</v>
      </c>
      <c r="C761" s="1" t="s">
        <v>3082</v>
      </c>
      <c r="D761" s="1" t="s">
        <v>3758</v>
      </c>
      <c r="E761" s="1" t="s">
        <v>415</v>
      </c>
      <c r="F761" s="1" t="str">
        <f>VLOOKUP(Table9[[#This Row],[نام کارشناس دفتر فنی]],Table1[],3,0)</f>
        <v>کارشناس بازرسی وبرنامه ریزی تعمیرات مکانیک(4)</v>
      </c>
      <c r="G761" s="1" t="s">
        <v>528</v>
      </c>
      <c r="H761" s="1" t="str">
        <f>VLOOKUP(Table9[[#This Row],[نام شخص کارشناس نظارت]],Table1[],3,0)</f>
        <v>کارشناس بازرسی وبرنامه ریزی تعمیرات مکانیک(9)</v>
      </c>
      <c r="I761" s="1">
        <f>COUNTIF(Table2[کد سیستم],Table9[[#This Row],[کد سیستم]])</f>
        <v>1</v>
      </c>
    </row>
    <row r="762" spans="1:9" hidden="1" x14ac:dyDescent="0.25">
      <c r="A762" s="1">
        <v>761</v>
      </c>
      <c r="B762" s="1" t="s">
        <v>3084</v>
      </c>
      <c r="C762" s="1" t="s">
        <v>3084</v>
      </c>
      <c r="D762" s="1" t="s">
        <v>3758</v>
      </c>
      <c r="E762" s="1" t="s">
        <v>415</v>
      </c>
      <c r="F762" s="1" t="str">
        <f>VLOOKUP(Table9[[#This Row],[نام کارشناس دفتر فنی]],Table1[],3,0)</f>
        <v>کارشناس بازرسی وبرنامه ریزی تعمیرات مکانیک(4)</v>
      </c>
      <c r="G762" s="1" t="s">
        <v>528</v>
      </c>
      <c r="H762" s="1" t="str">
        <f>VLOOKUP(Table9[[#This Row],[نام شخص کارشناس نظارت]],Table1[],3,0)</f>
        <v>کارشناس بازرسی وبرنامه ریزی تعمیرات مکانیک(9)</v>
      </c>
      <c r="I762" s="1">
        <f>COUNTIF(Table2[کد سیستم],Table9[[#This Row],[کد سیستم]])</f>
        <v>1</v>
      </c>
    </row>
    <row r="763" spans="1:9" hidden="1" x14ac:dyDescent="0.25">
      <c r="A763" s="1">
        <v>762</v>
      </c>
      <c r="B763" s="1" t="s">
        <v>3086</v>
      </c>
      <c r="C763" s="1" t="s">
        <v>3086</v>
      </c>
      <c r="D763" s="1" t="s">
        <v>3758</v>
      </c>
      <c r="E763" s="1" t="s">
        <v>415</v>
      </c>
      <c r="F763" s="1" t="str">
        <f>VLOOKUP(Table9[[#This Row],[نام کارشناس دفتر فنی]],Table1[],3,0)</f>
        <v>کارشناس بازرسی وبرنامه ریزی تعمیرات مکانیک(4)</v>
      </c>
      <c r="G763" s="1" t="s">
        <v>528</v>
      </c>
      <c r="H763" s="1" t="str">
        <f>VLOOKUP(Table9[[#This Row],[نام شخص کارشناس نظارت]],Table1[],3,0)</f>
        <v>کارشناس بازرسی وبرنامه ریزی تعمیرات مکانیک(9)</v>
      </c>
      <c r="I763" s="1">
        <f>COUNTIF(Table2[کد سیستم],Table9[[#This Row],[کد سیستم]])</f>
        <v>1</v>
      </c>
    </row>
    <row r="764" spans="1:9" hidden="1" x14ac:dyDescent="0.25">
      <c r="A764" s="1">
        <v>763</v>
      </c>
      <c r="B764" s="1" t="s">
        <v>3088</v>
      </c>
      <c r="C764" s="1" t="s">
        <v>3088</v>
      </c>
      <c r="D764" s="1" t="s">
        <v>3758</v>
      </c>
      <c r="E764" s="1" t="s">
        <v>415</v>
      </c>
      <c r="F764" s="1" t="str">
        <f>VLOOKUP(Table9[[#This Row],[نام کارشناس دفتر فنی]],Table1[],3,0)</f>
        <v>کارشناس بازرسی وبرنامه ریزی تعمیرات مکانیک(4)</v>
      </c>
      <c r="G764" s="1" t="s">
        <v>528</v>
      </c>
      <c r="H764" s="1" t="str">
        <f>VLOOKUP(Table9[[#This Row],[نام شخص کارشناس نظارت]],Table1[],3,0)</f>
        <v>کارشناس بازرسی وبرنامه ریزی تعمیرات مکانیک(9)</v>
      </c>
      <c r="I764" s="1">
        <f>COUNTIF(Table2[کد سیستم],Table9[[#This Row],[کد سیستم]])</f>
        <v>1</v>
      </c>
    </row>
    <row r="765" spans="1:9" hidden="1" x14ac:dyDescent="0.25">
      <c r="A765" s="1">
        <v>764</v>
      </c>
      <c r="B765" s="1" t="s">
        <v>3090</v>
      </c>
      <c r="C765" s="1" t="s">
        <v>3090</v>
      </c>
      <c r="D765" s="1" t="s">
        <v>3758</v>
      </c>
      <c r="E765" s="1" t="s">
        <v>415</v>
      </c>
      <c r="F765" s="1" t="str">
        <f>VLOOKUP(Table9[[#This Row],[نام کارشناس دفتر فنی]],Table1[],3,0)</f>
        <v>کارشناس بازرسی وبرنامه ریزی تعمیرات مکانیک(4)</v>
      </c>
      <c r="G765" s="1" t="s">
        <v>528</v>
      </c>
      <c r="H765" s="1" t="str">
        <f>VLOOKUP(Table9[[#This Row],[نام شخص کارشناس نظارت]],Table1[],3,0)</f>
        <v>کارشناس بازرسی وبرنامه ریزی تعمیرات مکانیک(9)</v>
      </c>
      <c r="I765" s="1">
        <f>COUNTIF(Table2[کد سیستم],Table9[[#This Row],[کد سیستم]])</f>
        <v>1</v>
      </c>
    </row>
    <row r="766" spans="1:9" hidden="1" x14ac:dyDescent="0.25">
      <c r="A766" s="1">
        <v>765</v>
      </c>
      <c r="B766" s="1" t="s">
        <v>3092</v>
      </c>
      <c r="C766" s="1" t="s">
        <v>3092</v>
      </c>
      <c r="D766" s="1" t="s">
        <v>3758</v>
      </c>
      <c r="E766" s="1" t="s">
        <v>415</v>
      </c>
      <c r="F766" s="1" t="str">
        <f>VLOOKUP(Table9[[#This Row],[نام کارشناس دفتر فنی]],Table1[],3,0)</f>
        <v>کارشناس بازرسی وبرنامه ریزی تعمیرات مکانیک(4)</v>
      </c>
      <c r="G766" s="1" t="s">
        <v>528</v>
      </c>
      <c r="H766" s="1" t="str">
        <f>VLOOKUP(Table9[[#This Row],[نام شخص کارشناس نظارت]],Table1[],3,0)</f>
        <v>کارشناس بازرسی وبرنامه ریزی تعمیرات مکانیک(9)</v>
      </c>
      <c r="I766" s="1">
        <f>COUNTIF(Table2[کد سیستم],Table9[[#This Row],[کد سیستم]])</f>
        <v>1</v>
      </c>
    </row>
    <row r="767" spans="1:9" hidden="1" x14ac:dyDescent="0.25">
      <c r="A767" s="1">
        <v>766</v>
      </c>
      <c r="B767" s="1" t="s">
        <v>3094</v>
      </c>
      <c r="C767" s="1" t="s">
        <v>3094</v>
      </c>
      <c r="D767" s="1" t="s">
        <v>3758</v>
      </c>
      <c r="E767" s="1" t="s">
        <v>415</v>
      </c>
      <c r="F767" s="1" t="str">
        <f>VLOOKUP(Table9[[#This Row],[نام کارشناس دفتر فنی]],Table1[],3,0)</f>
        <v>کارشناس بازرسی وبرنامه ریزی تعمیرات مکانیک(4)</v>
      </c>
      <c r="G767" s="1" t="s">
        <v>528</v>
      </c>
      <c r="H767" s="1" t="str">
        <f>VLOOKUP(Table9[[#This Row],[نام شخص کارشناس نظارت]],Table1[],3,0)</f>
        <v>کارشناس بازرسی وبرنامه ریزی تعمیرات مکانیک(9)</v>
      </c>
      <c r="I767" s="1">
        <f>COUNTIF(Table2[کد سیستم],Table9[[#This Row],[کد سیستم]])</f>
        <v>1</v>
      </c>
    </row>
    <row r="768" spans="1:9" hidden="1" x14ac:dyDescent="0.25">
      <c r="A768" s="1">
        <v>767</v>
      </c>
      <c r="B768" s="1" t="s">
        <v>3096</v>
      </c>
      <c r="C768" s="1" t="s">
        <v>3096</v>
      </c>
      <c r="D768" s="1" t="s">
        <v>3758</v>
      </c>
      <c r="E768" s="1" t="s">
        <v>415</v>
      </c>
      <c r="F768" s="1" t="str">
        <f>VLOOKUP(Table9[[#This Row],[نام کارشناس دفتر فنی]],Table1[],3,0)</f>
        <v>کارشناس بازرسی وبرنامه ریزی تعمیرات مکانیک(4)</v>
      </c>
      <c r="G768" s="1" t="s">
        <v>528</v>
      </c>
      <c r="H768" s="1" t="str">
        <f>VLOOKUP(Table9[[#This Row],[نام شخص کارشناس نظارت]],Table1[],3,0)</f>
        <v>کارشناس بازرسی وبرنامه ریزی تعمیرات مکانیک(9)</v>
      </c>
      <c r="I768" s="1">
        <f>COUNTIF(Table2[کد سیستم],Table9[[#This Row],[کد سیستم]])</f>
        <v>1</v>
      </c>
    </row>
    <row r="769" spans="1:9" hidden="1" x14ac:dyDescent="0.25">
      <c r="A769" s="1">
        <v>768</v>
      </c>
      <c r="B769" s="1" t="s">
        <v>3098</v>
      </c>
      <c r="C769" s="1" t="s">
        <v>3098</v>
      </c>
      <c r="D769" s="1" t="s">
        <v>3758</v>
      </c>
      <c r="E769" s="1" t="s">
        <v>415</v>
      </c>
      <c r="F769" s="1" t="str">
        <f>VLOOKUP(Table9[[#This Row],[نام کارشناس دفتر فنی]],Table1[],3,0)</f>
        <v>کارشناس بازرسی وبرنامه ریزی تعمیرات مکانیک(4)</v>
      </c>
      <c r="G769" s="1" t="s">
        <v>528</v>
      </c>
      <c r="H769" s="1" t="str">
        <f>VLOOKUP(Table9[[#This Row],[نام شخص کارشناس نظارت]],Table1[],3,0)</f>
        <v>کارشناس بازرسی وبرنامه ریزی تعمیرات مکانیک(9)</v>
      </c>
      <c r="I769" s="1">
        <f>COUNTIF(Table2[کد سیستم],Table9[[#This Row],[کد سیستم]])</f>
        <v>1</v>
      </c>
    </row>
    <row r="770" spans="1:9" hidden="1" x14ac:dyDescent="0.25">
      <c r="A770" s="1">
        <v>769</v>
      </c>
      <c r="B770" s="1" t="s">
        <v>3100</v>
      </c>
      <c r="C770" s="1" t="s">
        <v>3100</v>
      </c>
      <c r="D770" s="1" t="s">
        <v>3758</v>
      </c>
      <c r="E770" s="1" t="s">
        <v>415</v>
      </c>
      <c r="F770" s="1" t="str">
        <f>VLOOKUP(Table9[[#This Row],[نام کارشناس دفتر فنی]],Table1[],3,0)</f>
        <v>کارشناس بازرسی وبرنامه ریزی تعمیرات مکانیک(4)</v>
      </c>
      <c r="G770" s="1" t="s">
        <v>528</v>
      </c>
      <c r="H770" s="1" t="str">
        <f>VLOOKUP(Table9[[#This Row],[نام شخص کارشناس نظارت]],Table1[],3,0)</f>
        <v>کارشناس بازرسی وبرنامه ریزی تعمیرات مکانیک(9)</v>
      </c>
      <c r="I770" s="1">
        <f>COUNTIF(Table2[کد سیستم],Table9[[#This Row],[کد سیستم]])</f>
        <v>1</v>
      </c>
    </row>
    <row r="771" spans="1:9" hidden="1" x14ac:dyDescent="0.25">
      <c r="A771" s="1">
        <v>770</v>
      </c>
      <c r="B771" s="1" t="s">
        <v>3102</v>
      </c>
      <c r="C771" s="1" t="s">
        <v>3102</v>
      </c>
      <c r="D771" s="1" t="s">
        <v>3758</v>
      </c>
      <c r="E771" s="1" t="s">
        <v>415</v>
      </c>
      <c r="F771" s="1" t="str">
        <f>VLOOKUP(Table9[[#This Row],[نام کارشناس دفتر فنی]],Table1[],3,0)</f>
        <v>کارشناس بازرسی وبرنامه ریزی تعمیرات مکانیک(4)</v>
      </c>
      <c r="G771" s="1" t="s">
        <v>528</v>
      </c>
      <c r="H771" s="1" t="str">
        <f>VLOOKUP(Table9[[#This Row],[نام شخص کارشناس نظارت]],Table1[],3,0)</f>
        <v>کارشناس بازرسی وبرنامه ریزی تعمیرات مکانیک(9)</v>
      </c>
      <c r="I771" s="1">
        <f>COUNTIF(Table2[کد سیستم],Table9[[#This Row],[کد سیستم]])</f>
        <v>1</v>
      </c>
    </row>
    <row r="772" spans="1:9" hidden="1" x14ac:dyDescent="0.25">
      <c r="A772" s="1">
        <v>771</v>
      </c>
      <c r="B772" s="1" t="s">
        <v>3104</v>
      </c>
      <c r="C772" s="1" t="s">
        <v>3104</v>
      </c>
      <c r="D772" s="1" t="s">
        <v>3758</v>
      </c>
      <c r="E772" s="1" t="s">
        <v>415</v>
      </c>
      <c r="F772" s="1" t="str">
        <f>VLOOKUP(Table9[[#This Row],[نام کارشناس دفتر فنی]],Table1[],3,0)</f>
        <v>کارشناس بازرسی وبرنامه ریزی تعمیرات مکانیک(4)</v>
      </c>
      <c r="G772" s="1" t="s">
        <v>528</v>
      </c>
      <c r="H772" s="1" t="str">
        <f>VLOOKUP(Table9[[#This Row],[نام شخص کارشناس نظارت]],Table1[],3,0)</f>
        <v>کارشناس بازرسی وبرنامه ریزی تعمیرات مکانیک(9)</v>
      </c>
      <c r="I772" s="1">
        <f>COUNTIF(Table2[کد سیستم],Table9[[#This Row],[کد سیستم]])</f>
        <v>1</v>
      </c>
    </row>
    <row r="773" spans="1:9" hidden="1" x14ac:dyDescent="0.25">
      <c r="A773" s="1">
        <v>772</v>
      </c>
      <c r="B773" s="1" t="s">
        <v>3106</v>
      </c>
      <c r="C773" s="1" t="s">
        <v>3106</v>
      </c>
      <c r="D773" s="1" t="s">
        <v>3758</v>
      </c>
      <c r="E773" s="1" t="s">
        <v>415</v>
      </c>
      <c r="F773" s="1" t="str">
        <f>VLOOKUP(Table9[[#This Row],[نام کارشناس دفتر فنی]],Table1[],3,0)</f>
        <v>کارشناس بازرسی وبرنامه ریزی تعمیرات مکانیک(4)</v>
      </c>
      <c r="G773" s="1" t="s">
        <v>528</v>
      </c>
      <c r="H773" s="1" t="str">
        <f>VLOOKUP(Table9[[#This Row],[نام شخص کارشناس نظارت]],Table1[],3,0)</f>
        <v>کارشناس بازرسی وبرنامه ریزی تعمیرات مکانیک(9)</v>
      </c>
      <c r="I773" s="1">
        <f>COUNTIF(Table2[کد سیستم],Table9[[#This Row],[کد سیستم]])</f>
        <v>1</v>
      </c>
    </row>
    <row r="774" spans="1:9" hidden="1" x14ac:dyDescent="0.25">
      <c r="A774" s="1">
        <v>773</v>
      </c>
      <c r="B774" s="1" t="s">
        <v>3108</v>
      </c>
      <c r="C774" s="1" t="s">
        <v>3108</v>
      </c>
      <c r="D774" s="1" t="s">
        <v>3758</v>
      </c>
      <c r="E774" s="1" t="s">
        <v>415</v>
      </c>
      <c r="F774" s="1" t="str">
        <f>VLOOKUP(Table9[[#This Row],[نام کارشناس دفتر فنی]],Table1[],3,0)</f>
        <v>کارشناس بازرسی وبرنامه ریزی تعمیرات مکانیک(4)</v>
      </c>
      <c r="G774" s="1" t="s">
        <v>528</v>
      </c>
      <c r="H774" s="1" t="str">
        <f>VLOOKUP(Table9[[#This Row],[نام شخص کارشناس نظارت]],Table1[],3,0)</f>
        <v>کارشناس بازرسی وبرنامه ریزی تعمیرات مکانیک(9)</v>
      </c>
      <c r="I774" s="1">
        <f>COUNTIF(Table2[کد سیستم],Table9[[#This Row],[کد سیستم]])</f>
        <v>1</v>
      </c>
    </row>
    <row r="775" spans="1:9" hidden="1" x14ac:dyDescent="0.25">
      <c r="A775" s="1">
        <v>774</v>
      </c>
      <c r="B775" s="1" t="s">
        <v>3110</v>
      </c>
      <c r="C775" s="1" t="s">
        <v>3110</v>
      </c>
      <c r="D775" s="1" t="s">
        <v>3758</v>
      </c>
      <c r="E775" s="1" t="s">
        <v>415</v>
      </c>
      <c r="F775" s="1" t="str">
        <f>VLOOKUP(Table9[[#This Row],[نام کارشناس دفتر فنی]],Table1[],3,0)</f>
        <v>کارشناس بازرسی وبرنامه ریزی تعمیرات مکانیک(4)</v>
      </c>
      <c r="G775" s="1" t="s">
        <v>528</v>
      </c>
      <c r="H775" s="1" t="str">
        <f>VLOOKUP(Table9[[#This Row],[نام شخص کارشناس نظارت]],Table1[],3,0)</f>
        <v>کارشناس بازرسی وبرنامه ریزی تعمیرات مکانیک(9)</v>
      </c>
      <c r="I775" s="1">
        <f>COUNTIF(Table2[کد سیستم],Table9[[#This Row],[کد سیستم]])</f>
        <v>1</v>
      </c>
    </row>
    <row r="776" spans="1:9" hidden="1" x14ac:dyDescent="0.25">
      <c r="A776" s="1">
        <v>775</v>
      </c>
      <c r="B776" s="1" t="s">
        <v>3112</v>
      </c>
      <c r="C776" s="1" t="s">
        <v>3112</v>
      </c>
      <c r="D776" s="1" t="s">
        <v>3758</v>
      </c>
      <c r="E776" s="1" t="s">
        <v>415</v>
      </c>
      <c r="F776" s="1" t="str">
        <f>VLOOKUP(Table9[[#This Row],[نام کارشناس دفتر فنی]],Table1[],3,0)</f>
        <v>کارشناس بازرسی وبرنامه ریزی تعمیرات مکانیک(4)</v>
      </c>
      <c r="G776" s="1" t="s">
        <v>528</v>
      </c>
      <c r="H776" s="1" t="str">
        <f>VLOOKUP(Table9[[#This Row],[نام شخص کارشناس نظارت]],Table1[],3,0)</f>
        <v>کارشناس بازرسی وبرنامه ریزی تعمیرات مکانیک(9)</v>
      </c>
      <c r="I776" s="1">
        <f>COUNTIF(Table2[کد سیستم],Table9[[#This Row],[کد سیستم]])</f>
        <v>1</v>
      </c>
    </row>
    <row r="777" spans="1:9" hidden="1" x14ac:dyDescent="0.25">
      <c r="A777" s="1">
        <v>776</v>
      </c>
      <c r="B777" s="1" t="s">
        <v>3114</v>
      </c>
      <c r="C777" s="1" t="s">
        <v>3114</v>
      </c>
      <c r="D777" s="1" t="s">
        <v>3758</v>
      </c>
      <c r="E777" s="1" t="s">
        <v>415</v>
      </c>
      <c r="F777" s="1" t="str">
        <f>VLOOKUP(Table9[[#This Row],[نام کارشناس دفتر فنی]],Table1[],3,0)</f>
        <v>کارشناس بازرسی وبرنامه ریزی تعمیرات مکانیک(4)</v>
      </c>
      <c r="G777" s="1" t="s">
        <v>528</v>
      </c>
      <c r="H777" s="1" t="str">
        <f>VLOOKUP(Table9[[#This Row],[نام شخص کارشناس نظارت]],Table1[],3,0)</f>
        <v>کارشناس بازرسی وبرنامه ریزی تعمیرات مکانیک(9)</v>
      </c>
      <c r="I777" s="1">
        <f>COUNTIF(Table2[کد سیستم],Table9[[#This Row],[کد سیستم]])</f>
        <v>1</v>
      </c>
    </row>
    <row r="778" spans="1:9" hidden="1" x14ac:dyDescent="0.25">
      <c r="A778" s="1">
        <v>777</v>
      </c>
      <c r="B778" s="1" t="s">
        <v>3116</v>
      </c>
      <c r="C778" s="1" t="s">
        <v>3116</v>
      </c>
      <c r="D778" s="1" t="s">
        <v>3758</v>
      </c>
      <c r="E778" s="1" t="s">
        <v>415</v>
      </c>
      <c r="F778" s="1" t="str">
        <f>VLOOKUP(Table9[[#This Row],[نام کارشناس دفتر فنی]],Table1[],3,0)</f>
        <v>کارشناس بازرسی وبرنامه ریزی تعمیرات مکانیک(4)</v>
      </c>
      <c r="G778" s="1" t="s">
        <v>528</v>
      </c>
      <c r="H778" s="1" t="str">
        <f>VLOOKUP(Table9[[#This Row],[نام شخص کارشناس نظارت]],Table1[],3,0)</f>
        <v>کارشناس بازرسی وبرنامه ریزی تعمیرات مکانیک(9)</v>
      </c>
      <c r="I778" s="1">
        <f>COUNTIF(Table2[کد سیستم],Table9[[#This Row],[کد سیستم]])</f>
        <v>1</v>
      </c>
    </row>
    <row r="779" spans="1:9" hidden="1" x14ac:dyDescent="0.25">
      <c r="A779" s="1">
        <v>778</v>
      </c>
      <c r="B779" s="1" t="s">
        <v>3118</v>
      </c>
      <c r="C779" s="1" t="s">
        <v>3118</v>
      </c>
      <c r="D779" s="1" t="s">
        <v>3758</v>
      </c>
      <c r="E779" s="1" t="s">
        <v>415</v>
      </c>
      <c r="F779" s="1" t="str">
        <f>VLOOKUP(Table9[[#This Row],[نام کارشناس دفتر فنی]],Table1[],3,0)</f>
        <v>کارشناس بازرسی وبرنامه ریزی تعمیرات مکانیک(4)</v>
      </c>
      <c r="G779" s="1" t="s">
        <v>528</v>
      </c>
      <c r="H779" s="1" t="str">
        <f>VLOOKUP(Table9[[#This Row],[نام شخص کارشناس نظارت]],Table1[],3,0)</f>
        <v>کارشناس بازرسی وبرنامه ریزی تعمیرات مکانیک(9)</v>
      </c>
      <c r="I779" s="1">
        <f>COUNTIF(Table2[کد سیستم],Table9[[#This Row],[کد سیستم]])</f>
        <v>1</v>
      </c>
    </row>
    <row r="780" spans="1:9" hidden="1" x14ac:dyDescent="0.25">
      <c r="A780" s="1">
        <v>779</v>
      </c>
      <c r="B780" s="1" t="s">
        <v>3120</v>
      </c>
      <c r="C780" s="1" t="s">
        <v>3120</v>
      </c>
      <c r="D780" s="1" t="s">
        <v>3758</v>
      </c>
      <c r="E780" s="1" t="s">
        <v>415</v>
      </c>
      <c r="F780" s="1" t="str">
        <f>VLOOKUP(Table9[[#This Row],[نام کارشناس دفتر فنی]],Table1[],3,0)</f>
        <v>کارشناس بازرسی وبرنامه ریزی تعمیرات مکانیک(4)</v>
      </c>
      <c r="G780" s="1" t="s">
        <v>528</v>
      </c>
      <c r="H780" s="1" t="str">
        <f>VLOOKUP(Table9[[#This Row],[نام شخص کارشناس نظارت]],Table1[],3,0)</f>
        <v>کارشناس بازرسی وبرنامه ریزی تعمیرات مکانیک(9)</v>
      </c>
      <c r="I780" s="1">
        <f>COUNTIF(Table2[کد سیستم],Table9[[#This Row],[کد سیستم]])</f>
        <v>1</v>
      </c>
    </row>
    <row r="781" spans="1:9" hidden="1" x14ac:dyDescent="0.25">
      <c r="A781" s="1">
        <v>780</v>
      </c>
      <c r="B781" s="1" t="s">
        <v>3122</v>
      </c>
      <c r="C781" s="1" t="s">
        <v>3122</v>
      </c>
      <c r="D781" s="1" t="s">
        <v>3758</v>
      </c>
      <c r="E781" s="1" t="s">
        <v>415</v>
      </c>
      <c r="F781" s="1" t="str">
        <f>VLOOKUP(Table9[[#This Row],[نام کارشناس دفتر فنی]],Table1[],3,0)</f>
        <v>کارشناس بازرسی وبرنامه ریزی تعمیرات مکانیک(4)</v>
      </c>
      <c r="G781" s="1" t="s">
        <v>528</v>
      </c>
      <c r="H781" s="1" t="str">
        <f>VLOOKUP(Table9[[#This Row],[نام شخص کارشناس نظارت]],Table1[],3,0)</f>
        <v>کارشناس بازرسی وبرنامه ریزی تعمیرات مکانیک(9)</v>
      </c>
      <c r="I781" s="1">
        <f>COUNTIF(Table2[کد سیستم],Table9[[#This Row],[کد سیستم]])</f>
        <v>1</v>
      </c>
    </row>
    <row r="782" spans="1:9" hidden="1" x14ac:dyDescent="0.25">
      <c r="A782" s="1">
        <v>781</v>
      </c>
      <c r="B782" s="1" t="s">
        <v>3124</v>
      </c>
      <c r="C782" s="1" t="s">
        <v>3124</v>
      </c>
      <c r="D782" s="1" t="s">
        <v>3758</v>
      </c>
      <c r="E782" s="1" t="s">
        <v>415</v>
      </c>
      <c r="F782" s="1" t="str">
        <f>VLOOKUP(Table9[[#This Row],[نام کارشناس دفتر فنی]],Table1[],3,0)</f>
        <v>کارشناس بازرسی وبرنامه ریزی تعمیرات مکانیک(4)</v>
      </c>
      <c r="G782" s="1" t="s">
        <v>528</v>
      </c>
      <c r="H782" s="1" t="str">
        <f>VLOOKUP(Table9[[#This Row],[نام شخص کارشناس نظارت]],Table1[],3,0)</f>
        <v>کارشناس بازرسی وبرنامه ریزی تعمیرات مکانیک(9)</v>
      </c>
      <c r="I782" s="1">
        <f>COUNTIF(Table2[کد سیستم],Table9[[#This Row],[کد سیستم]])</f>
        <v>1</v>
      </c>
    </row>
    <row r="783" spans="1:9" hidden="1" x14ac:dyDescent="0.25">
      <c r="A783" s="1">
        <v>782</v>
      </c>
      <c r="B783" s="1" t="s">
        <v>3126</v>
      </c>
      <c r="C783" s="1" t="s">
        <v>3126</v>
      </c>
      <c r="D783" s="1" t="s">
        <v>3758</v>
      </c>
      <c r="E783" s="1" t="s">
        <v>415</v>
      </c>
      <c r="F783" s="1" t="str">
        <f>VLOOKUP(Table9[[#This Row],[نام کارشناس دفتر فنی]],Table1[],3,0)</f>
        <v>کارشناس بازرسی وبرنامه ریزی تعمیرات مکانیک(4)</v>
      </c>
      <c r="G783" s="1" t="s">
        <v>528</v>
      </c>
      <c r="H783" s="1" t="str">
        <f>VLOOKUP(Table9[[#This Row],[نام شخص کارشناس نظارت]],Table1[],3,0)</f>
        <v>کارشناس بازرسی وبرنامه ریزی تعمیرات مکانیک(9)</v>
      </c>
      <c r="I783" s="1">
        <f>COUNTIF(Table2[کد سیستم],Table9[[#This Row],[کد سیستم]])</f>
        <v>1</v>
      </c>
    </row>
    <row r="784" spans="1:9" hidden="1" x14ac:dyDescent="0.25">
      <c r="A784" s="1">
        <v>783</v>
      </c>
      <c r="B784" s="1" t="s">
        <v>3128</v>
      </c>
      <c r="C784" s="1" t="s">
        <v>3128</v>
      </c>
      <c r="D784" s="1" t="s">
        <v>3758</v>
      </c>
      <c r="E784" s="1" t="s">
        <v>415</v>
      </c>
      <c r="F784" s="1" t="str">
        <f>VLOOKUP(Table9[[#This Row],[نام کارشناس دفتر فنی]],Table1[],3,0)</f>
        <v>کارشناس بازرسی وبرنامه ریزی تعمیرات مکانیک(4)</v>
      </c>
      <c r="G784" s="1" t="s">
        <v>528</v>
      </c>
      <c r="H784" s="1" t="str">
        <f>VLOOKUP(Table9[[#This Row],[نام شخص کارشناس نظارت]],Table1[],3,0)</f>
        <v>کارشناس بازرسی وبرنامه ریزی تعمیرات مکانیک(9)</v>
      </c>
      <c r="I784" s="1">
        <f>COUNTIF(Table2[کد سیستم],Table9[[#This Row],[کد سیستم]])</f>
        <v>1</v>
      </c>
    </row>
    <row r="785" spans="1:9" hidden="1" x14ac:dyDescent="0.25">
      <c r="A785" s="1">
        <v>784</v>
      </c>
      <c r="B785" s="1" t="s">
        <v>3130</v>
      </c>
      <c r="C785" s="1" t="s">
        <v>3130</v>
      </c>
      <c r="D785" s="1" t="s">
        <v>3758</v>
      </c>
      <c r="E785" s="1" t="s">
        <v>415</v>
      </c>
      <c r="F785" s="1" t="str">
        <f>VLOOKUP(Table9[[#This Row],[نام کارشناس دفتر فنی]],Table1[],3,0)</f>
        <v>کارشناس بازرسی وبرنامه ریزی تعمیرات مکانیک(4)</v>
      </c>
      <c r="G785" s="1" t="s">
        <v>528</v>
      </c>
      <c r="H785" s="1" t="str">
        <f>VLOOKUP(Table9[[#This Row],[نام شخص کارشناس نظارت]],Table1[],3,0)</f>
        <v>کارشناس بازرسی وبرنامه ریزی تعمیرات مکانیک(9)</v>
      </c>
      <c r="I785" s="1">
        <f>COUNTIF(Table2[کد سیستم],Table9[[#This Row],[کد سیستم]])</f>
        <v>1</v>
      </c>
    </row>
    <row r="786" spans="1:9" hidden="1" x14ac:dyDescent="0.25">
      <c r="A786" s="1">
        <v>785</v>
      </c>
      <c r="B786" s="1" t="s">
        <v>3132</v>
      </c>
      <c r="C786" s="1" t="s">
        <v>3132</v>
      </c>
      <c r="D786" s="1" t="s">
        <v>3758</v>
      </c>
      <c r="E786" s="1" t="s">
        <v>415</v>
      </c>
      <c r="F786" s="1" t="str">
        <f>VLOOKUP(Table9[[#This Row],[نام کارشناس دفتر فنی]],Table1[],3,0)</f>
        <v>کارشناس بازرسی وبرنامه ریزی تعمیرات مکانیک(4)</v>
      </c>
      <c r="G786" s="1" t="s">
        <v>528</v>
      </c>
      <c r="H786" s="1" t="str">
        <f>VLOOKUP(Table9[[#This Row],[نام شخص کارشناس نظارت]],Table1[],3,0)</f>
        <v>کارشناس بازرسی وبرنامه ریزی تعمیرات مکانیک(9)</v>
      </c>
      <c r="I786" s="1">
        <f>COUNTIF(Table2[کد سیستم],Table9[[#This Row],[کد سیستم]])</f>
        <v>1</v>
      </c>
    </row>
    <row r="787" spans="1:9" hidden="1" x14ac:dyDescent="0.25">
      <c r="A787" s="1">
        <v>786</v>
      </c>
      <c r="B787" s="1" t="s">
        <v>3134</v>
      </c>
      <c r="C787" s="1" t="s">
        <v>3134</v>
      </c>
      <c r="D787" s="1" t="s">
        <v>3758</v>
      </c>
      <c r="E787" s="1" t="s">
        <v>415</v>
      </c>
      <c r="F787" s="1" t="str">
        <f>VLOOKUP(Table9[[#This Row],[نام کارشناس دفتر فنی]],Table1[],3,0)</f>
        <v>کارشناس بازرسی وبرنامه ریزی تعمیرات مکانیک(4)</v>
      </c>
      <c r="G787" s="1" t="s">
        <v>528</v>
      </c>
      <c r="H787" s="1" t="str">
        <f>VLOOKUP(Table9[[#This Row],[نام شخص کارشناس نظارت]],Table1[],3,0)</f>
        <v>کارشناس بازرسی وبرنامه ریزی تعمیرات مکانیک(9)</v>
      </c>
      <c r="I787" s="1">
        <f>COUNTIF(Table2[کد سیستم],Table9[[#This Row],[کد سیستم]])</f>
        <v>1</v>
      </c>
    </row>
    <row r="788" spans="1:9" hidden="1" x14ac:dyDescent="0.25">
      <c r="A788" s="1">
        <v>787</v>
      </c>
      <c r="B788" s="1" t="s">
        <v>3136</v>
      </c>
      <c r="C788" s="1" t="s">
        <v>3136</v>
      </c>
      <c r="D788" s="1" t="s">
        <v>3758</v>
      </c>
      <c r="E788" s="1" t="s">
        <v>415</v>
      </c>
      <c r="F788" s="1" t="str">
        <f>VLOOKUP(Table9[[#This Row],[نام کارشناس دفتر فنی]],Table1[],3,0)</f>
        <v>کارشناس بازرسی وبرنامه ریزی تعمیرات مکانیک(4)</v>
      </c>
      <c r="G788" s="1" t="s">
        <v>528</v>
      </c>
      <c r="H788" s="1" t="str">
        <f>VLOOKUP(Table9[[#This Row],[نام شخص کارشناس نظارت]],Table1[],3,0)</f>
        <v>کارشناس بازرسی وبرنامه ریزی تعمیرات مکانیک(9)</v>
      </c>
      <c r="I788" s="1">
        <f>COUNTIF(Table2[کد سیستم],Table9[[#This Row],[کد سیستم]])</f>
        <v>1</v>
      </c>
    </row>
    <row r="789" spans="1:9" hidden="1" x14ac:dyDescent="0.25">
      <c r="A789" s="1">
        <v>788</v>
      </c>
      <c r="B789" s="1" t="s">
        <v>3138</v>
      </c>
      <c r="C789" s="1" t="s">
        <v>3138</v>
      </c>
      <c r="D789" s="1" t="s">
        <v>3758</v>
      </c>
      <c r="E789" s="1" t="s">
        <v>415</v>
      </c>
      <c r="F789" s="1" t="str">
        <f>VLOOKUP(Table9[[#This Row],[نام کارشناس دفتر فنی]],Table1[],3,0)</f>
        <v>کارشناس بازرسی وبرنامه ریزی تعمیرات مکانیک(4)</v>
      </c>
      <c r="G789" s="1" t="s">
        <v>528</v>
      </c>
      <c r="H789" s="1" t="str">
        <f>VLOOKUP(Table9[[#This Row],[نام شخص کارشناس نظارت]],Table1[],3,0)</f>
        <v>کارشناس بازرسی وبرنامه ریزی تعمیرات مکانیک(9)</v>
      </c>
      <c r="I789" s="1">
        <f>COUNTIF(Table2[کد سیستم],Table9[[#This Row],[کد سیستم]])</f>
        <v>1</v>
      </c>
    </row>
    <row r="790" spans="1:9" hidden="1" x14ac:dyDescent="0.25">
      <c r="A790" s="1">
        <v>789</v>
      </c>
      <c r="B790" s="1" t="s">
        <v>3140</v>
      </c>
      <c r="C790" s="1" t="s">
        <v>3140</v>
      </c>
      <c r="D790" s="1" t="s">
        <v>3758</v>
      </c>
      <c r="E790" s="1" t="s">
        <v>415</v>
      </c>
      <c r="F790" s="1" t="str">
        <f>VLOOKUP(Table9[[#This Row],[نام کارشناس دفتر فنی]],Table1[],3,0)</f>
        <v>کارشناس بازرسی وبرنامه ریزی تعمیرات مکانیک(4)</v>
      </c>
      <c r="G790" s="1" t="s">
        <v>528</v>
      </c>
      <c r="H790" s="1" t="str">
        <f>VLOOKUP(Table9[[#This Row],[نام شخص کارشناس نظارت]],Table1[],3,0)</f>
        <v>کارشناس بازرسی وبرنامه ریزی تعمیرات مکانیک(9)</v>
      </c>
      <c r="I790" s="1">
        <f>COUNTIF(Table2[کد سیستم],Table9[[#This Row],[کد سیستم]])</f>
        <v>1</v>
      </c>
    </row>
    <row r="791" spans="1:9" hidden="1" x14ac:dyDescent="0.25">
      <c r="A791" s="1">
        <v>790</v>
      </c>
      <c r="B791" s="1" t="s">
        <v>3142</v>
      </c>
      <c r="C791" s="1" t="s">
        <v>3142</v>
      </c>
      <c r="D791" s="1" t="s">
        <v>3758</v>
      </c>
      <c r="E791" s="1" t="s">
        <v>415</v>
      </c>
      <c r="F791" s="1" t="str">
        <f>VLOOKUP(Table9[[#This Row],[نام کارشناس دفتر فنی]],Table1[],3,0)</f>
        <v>کارشناس بازرسی وبرنامه ریزی تعمیرات مکانیک(4)</v>
      </c>
      <c r="G791" s="1" t="s">
        <v>528</v>
      </c>
      <c r="H791" s="1" t="str">
        <f>VLOOKUP(Table9[[#This Row],[نام شخص کارشناس نظارت]],Table1[],3,0)</f>
        <v>کارشناس بازرسی وبرنامه ریزی تعمیرات مکانیک(9)</v>
      </c>
      <c r="I791" s="1">
        <f>COUNTIF(Table2[کد سیستم],Table9[[#This Row],[کد سیستم]])</f>
        <v>1</v>
      </c>
    </row>
    <row r="792" spans="1:9" hidden="1" x14ac:dyDescent="0.25">
      <c r="A792" s="1">
        <v>791</v>
      </c>
      <c r="B792" s="1" t="s">
        <v>3144</v>
      </c>
      <c r="C792" s="1" t="s">
        <v>3144</v>
      </c>
      <c r="D792" s="1" t="s">
        <v>3758</v>
      </c>
      <c r="E792" s="1" t="s">
        <v>415</v>
      </c>
      <c r="F792" s="1" t="str">
        <f>VLOOKUP(Table9[[#This Row],[نام کارشناس دفتر فنی]],Table1[],3,0)</f>
        <v>کارشناس بازرسی وبرنامه ریزی تعمیرات مکانیک(4)</v>
      </c>
      <c r="G792" s="1" t="s">
        <v>528</v>
      </c>
      <c r="H792" s="1" t="str">
        <f>VLOOKUP(Table9[[#This Row],[نام شخص کارشناس نظارت]],Table1[],3,0)</f>
        <v>کارشناس بازرسی وبرنامه ریزی تعمیرات مکانیک(9)</v>
      </c>
      <c r="I792" s="1">
        <f>COUNTIF(Table2[کد سیستم],Table9[[#This Row],[کد سیستم]])</f>
        <v>1</v>
      </c>
    </row>
    <row r="793" spans="1:9" hidden="1" x14ac:dyDescent="0.25">
      <c r="A793" s="1">
        <v>792</v>
      </c>
      <c r="B793" s="1" t="s">
        <v>3146</v>
      </c>
      <c r="C793" s="1" t="s">
        <v>3146</v>
      </c>
      <c r="D793" s="1" t="s">
        <v>3758</v>
      </c>
      <c r="E793" s="1" t="s">
        <v>415</v>
      </c>
      <c r="F793" s="1" t="str">
        <f>VLOOKUP(Table9[[#This Row],[نام کارشناس دفتر فنی]],Table1[],3,0)</f>
        <v>کارشناس بازرسی وبرنامه ریزی تعمیرات مکانیک(4)</v>
      </c>
      <c r="G793" s="1" t="s">
        <v>528</v>
      </c>
      <c r="H793" s="1" t="str">
        <f>VLOOKUP(Table9[[#This Row],[نام شخص کارشناس نظارت]],Table1[],3,0)</f>
        <v>کارشناس بازرسی وبرنامه ریزی تعمیرات مکانیک(9)</v>
      </c>
      <c r="I793" s="1">
        <f>COUNTIF(Table2[کد سیستم],Table9[[#This Row],[کد سیستم]])</f>
        <v>1</v>
      </c>
    </row>
    <row r="794" spans="1:9" hidden="1" x14ac:dyDescent="0.25">
      <c r="A794" s="1">
        <v>793</v>
      </c>
      <c r="B794" s="1" t="s">
        <v>3148</v>
      </c>
      <c r="C794" s="1" t="s">
        <v>3148</v>
      </c>
      <c r="D794" s="1" t="s">
        <v>3758</v>
      </c>
      <c r="E794" s="1" t="s">
        <v>415</v>
      </c>
      <c r="F794" s="1" t="str">
        <f>VLOOKUP(Table9[[#This Row],[نام کارشناس دفتر فنی]],Table1[],3,0)</f>
        <v>کارشناس بازرسی وبرنامه ریزی تعمیرات مکانیک(4)</v>
      </c>
      <c r="G794" s="1" t="s">
        <v>528</v>
      </c>
      <c r="H794" s="1" t="str">
        <f>VLOOKUP(Table9[[#This Row],[نام شخص کارشناس نظارت]],Table1[],3,0)</f>
        <v>کارشناس بازرسی وبرنامه ریزی تعمیرات مکانیک(9)</v>
      </c>
      <c r="I794" s="1">
        <f>COUNTIF(Table2[کد سیستم],Table9[[#This Row],[کد سیستم]])</f>
        <v>1</v>
      </c>
    </row>
    <row r="795" spans="1:9" hidden="1" x14ac:dyDescent="0.25">
      <c r="A795" s="1">
        <v>794</v>
      </c>
      <c r="B795" s="1" t="s">
        <v>3150</v>
      </c>
      <c r="C795" s="1" t="s">
        <v>3150</v>
      </c>
      <c r="D795" s="1" t="s">
        <v>3758</v>
      </c>
      <c r="E795" s="1" t="s">
        <v>415</v>
      </c>
      <c r="F795" s="1" t="str">
        <f>VLOOKUP(Table9[[#This Row],[نام کارشناس دفتر فنی]],Table1[],3,0)</f>
        <v>کارشناس بازرسی وبرنامه ریزی تعمیرات مکانیک(4)</v>
      </c>
      <c r="G795" s="1" t="s">
        <v>528</v>
      </c>
      <c r="H795" s="1" t="str">
        <f>VLOOKUP(Table9[[#This Row],[نام شخص کارشناس نظارت]],Table1[],3,0)</f>
        <v>کارشناس بازرسی وبرنامه ریزی تعمیرات مکانیک(9)</v>
      </c>
      <c r="I795" s="1">
        <f>COUNTIF(Table2[کد سیستم],Table9[[#This Row],[کد سیستم]])</f>
        <v>1</v>
      </c>
    </row>
    <row r="796" spans="1:9" hidden="1" x14ac:dyDescent="0.25">
      <c r="A796" s="1">
        <v>795</v>
      </c>
      <c r="B796" s="1" t="s">
        <v>3152</v>
      </c>
      <c r="C796" s="1" t="s">
        <v>3152</v>
      </c>
      <c r="D796" s="1" t="s">
        <v>3758</v>
      </c>
      <c r="E796" s="1" t="s">
        <v>415</v>
      </c>
      <c r="F796" s="1" t="str">
        <f>VLOOKUP(Table9[[#This Row],[نام کارشناس دفتر فنی]],Table1[],3,0)</f>
        <v>کارشناس بازرسی وبرنامه ریزی تعمیرات مکانیک(4)</v>
      </c>
      <c r="G796" s="1" t="s">
        <v>528</v>
      </c>
      <c r="H796" s="1" t="str">
        <f>VLOOKUP(Table9[[#This Row],[نام شخص کارشناس نظارت]],Table1[],3,0)</f>
        <v>کارشناس بازرسی وبرنامه ریزی تعمیرات مکانیک(9)</v>
      </c>
      <c r="I796" s="1">
        <f>COUNTIF(Table2[کد سیستم],Table9[[#This Row],[کد سیستم]])</f>
        <v>1</v>
      </c>
    </row>
    <row r="797" spans="1:9" hidden="1" x14ac:dyDescent="0.25">
      <c r="A797" s="1">
        <v>796</v>
      </c>
      <c r="B797" s="1" t="s">
        <v>3154</v>
      </c>
      <c r="C797" s="1" t="s">
        <v>3154</v>
      </c>
      <c r="D797" s="1" t="s">
        <v>3758</v>
      </c>
      <c r="E797" s="1" t="s">
        <v>415</v>
      </c>
      <c r="F797" s="1" t="str">
        <f>VLOOKUP(Table9[[#This Row],[نام کارشناس دفتر فنی]],Table1[],3,0)</f>
        <v>کارشناس بازرسی وبرنامه ریزی تعمیرات مکانیک(4)</v>
      </c>
      <c r="G797" s="1" t="s">
        <v>528</v>
      </c>
      <c r="H797" s="1" t="str">
        <f>VLOOKUP(Table9[[#This Row],[نام شخص کارشناس نظارت]],Table1[],3,0)</f>
        <v>کارشناس بازرسی وبرنامه ریزی تعمیرات مکانیک(9)</v>
      </c>
      <c r="I797" s="1">
        <f>COUNTIF(Table2[کد سیستم],Table9[[#This Row],[کد سیستم]])</f>
        <v>1</v>
      </c>
    </row>
    <row r="798" spans="1:9" hidden="1" x14ac:dyDescent="0.25">
      <c r="A798" s="1">
        <v>797</v>
      </c>
      <c r="B798" s="1" t="s">
        <v>3156</v>
      </c>
      <c r="C798" s="1" t="s">
        <v>3156</v>
      </c>
      <c r="D798" s="1" t="s">
        <v>3758</v>
      </c>
      <c r="E798" s="1" t="s">
        <v>415</v>
      </c>
      <c r="F798" s="1" t="str">
        <f>VLOOKUP(Table9[[#This Row],[نام کارشناس دفتر فنی]],Table1[],3,0)</f>
        <v>کارشناس بازرسی وبرنامه ریزی تعمیرات مکانیک(4)</v>
      </c>
      <c r="G798" s="1" t="s">
        <v>528</v>
      </c>
      <c r="H798" s="1" t="str">
        <f>VLOOKUP(Table9[[#This Row],[نام شخص کارشناس نظارت]],Table1[],3,0)</f>
        <v>کارشناس بازرسی وبرنامه ریزی تعمیرات مکانیک(9)</v>
      </c>
      <c r="I798" s="1">
        <f>COUNTIF(Table2[کد سیستم],Table9[[#This Row],[کد سیستم]])</f>
        <v>1</v>
      </c>
    </row>
    <row r="799" spans="1:9" hidden="1" x14ac:dyDescent="0.25">
      <c r="A799" s="1">
        <v>798</v>
      </c>
      <c r="B799" s="1" t="s">
        <v>3158</v>
      </c>
      <c r="C799" s="1" t="s">
        <v>3158</v>
      </c>
      <c r="D799" s="1" t="s">
        <v>3758</v>
      </c>
      <c r="E799" s="1" t="s">
        <v>415</v>
      </c>
      <c r="F799" s="1" t="str">
        <f>VLOOKUP(Table9[[#This Row],[نام کارشناس دفتر فنی]],Table1[],3,0)</f>
        <v>کارشناس بازرسی وبرنامه ریزی تعمیرات مکانیک(4)</v>
      </c>
      <c r="G799" s="1" t="s">
        <v>528</v>
      </c>
      <c r="H799" s="1" t="str">
        <f>VLOOKUP(Table9[[#This Row],[نام شخص کارشناس نظارت]],Table1[],3,0)</f>
        <v>کارشناس بازرسی وبرنامه ریزی تعمیرات مکانیک(9)</v>
      </c>
      <c r="I799" s="1">
        <f>COUNTIF(Table2[کد سیستم],Table9[[#This Row],[کد سیستم]])</f>
        <v>1</v>
      </c>
    </row>
    <row r="800" spans="1:9" hidden="1" x14ac:dyDescent="0.25">
      <c r="A800" s="1">
        <v>799</v>
      </c>
      <c r="B800" s="1" t="s">
        <v>3160</v>
      </c>
      <c r="C800" s="1" t="s">
        <v>3160</v>
      </c>
      <c r="D800" s="1" t="s">
        <v>3758</v>
      </c>
      <c r="E800" s="1" t="s">
        <v>415</v>
      </c>
      <c r="F800" s="1" t="str">
        <f>VLOOKUP(Table9[[#This Row],[نام کارشناس دفتر فنی]],Table1[],3,0)</f>
        <v>کارشناس بازرسی وبرنامه ریزی تعمیرات مکانیک(4)</v>
      </c>
      <c r="G800" s="1" t="s">
        <v>528</v>
      </c>
      <c r="H800" s="1" t="str">
        <f>VLOOKUP(Table9[[#This Row],[نام شخص کارشناس نظارت]],Table1[],3,0)</f>
        <v>کارشناس بازرسی وبرنامه ریزی تعمیرات مکانیک(9)</v>
      </c>
      <c r="I800" s="1">
        <f>COUNTIF(Table2[کد سیستم],Table9[[#This Row],[کد سیستم]])</f>
        <v>1</v>
      </c>
    </row>
    <row r="801" spans="1:9" hidden="1" x14ac:dyDescent="0.25">
      <c r="A801" s="1">
        <v>800</v>
      </c>
      <c r="B801" s="1" t="s">
        <v>3162</v>
      </c>
      <c r="C801" s="1" t="s">
        <v>3162</v>
      </c>
      <c r="D801" s="1" t="s">
        <v>3758</v>
      </c>
      <c r="E801" s="1" t="s">
        <v>415</v>
      </c>
      <c r="F801" s="1" t="str">
        <f>VLOOKUP(Table9[[#This Row],[نام کارشناس دفتر فنی]],Table1[],3,0)</f>
        <v>کارشناس بازرسی وبرنامه ریزی تعمیرات مکانیک(4)</v>
      </c>
      <c r="G801" s="1" t="s">
        <v>528</v>
      </c>
      <c r="H801" s="1" t="str">
        <f>VLOOKUP(Table9[[#This Row],[نام شخص کارشناس نظارت]],Table1[],3,0)</f>
        <v>کارشناس بازرسی وبرنامه ریزی تعمیرات مکانیک(9)</v>
      </c>
      <c r="I801" s="1">
        <f>COUNTIF(Table2[کد سیستم],Table9[[#This Row],[کد سیستم]])</f>
        <v>1</v>
      </c>
    </row>
    <row r="802" spans="1:9" hidden="1" x14ac:dyDescent="0.25">
      <c r="A802" s="1">
        <v>801</v>
      </c>
      <c r="B802" s="1" t="s">
        <v>3164</v>
      </c>
      <c r="C802" s="1" t="s">
        <v>3164</v>
      </c>
      <c r="D802" s="1" t="s">
        <v>3758</v>
      </c>
      <c r="E802" s="1" t="s">
        <v>415</v>
      </c>
      <c r="F802" s="1" t="str">
        <f>VLOOKUP(Table9[[#This Row],[نام کارشناس دفتر فنی]],Table1[],3,0)</f>
        <v>کارشناس بازرسی وبرنامه ریزی تعمیرات مکانیک(4)</v>
      </c>
      <c r="G802" s="1" t="s">
        <v>528</v>
      </c>
      <c r="H802" s="1" t="str">
        <f>VLOOKUP(Table9[[#This Row],[نام شخص کارشناس نظارت]],Table1[],3,0)</f>
        <v>کارشناس بازرسی وبرنامه ریزی تعمیرات مکانیک(9)</v>
      </c>
      <c r="I802" s="1">
        <f>COUNTIF(Table2[کد سیستم],Table9[[#This Row],[کد سیستم]])</f>
        <v>1</v>
      </c>
    </row>
    <row r="803" spans="1:9" hidden="1" x14ac:dyDescent="0.25">
      <c r="A803" s="1">
        <v>802</v>
      </c>
      <c r="B803" s="1" t="s">
        <v>3166</v>
      </c>
      <c r="C803" s="1" t="s">
        <v>3166</v>
      </c>
      <c r="D803" s="1" t="s">
        <v>3758</v>
      </c>
      <c r="E803" s="1" t="s">
        <v>415</v>
      </c>
      <c r="F803" s="1" t="str">
        <f>VLOOKUP(Table9[[#This Row],[نام کارشناس دفتر فنی]],Table1[],3,0)</f>
        <v>کارشناس بازرسی وبرنامه ریزی تعمیرات مکانیک(4)</v>
      </c>
      <c r="G803" s="1" t="s">
        <v>528</v>
      </c>
      <c r="H803" s="1" t="str">
        <f>VLOOKUP(Table9[[#This Row],[نام شخص کارشناس نظارت]],Table1[],3,0)</f>
        <v>کارشناس بازرسی وبرنامه ریزی تعمیرات مکانیک(9)</v>
      </c>
      <c r="I803" s="1">
        <f>COUNTIF(Table2[کد سیستم],Table9[[#This Row],[کد سیستم]])</f>
        <v>1</v>
      </c>
    </row>
    <row r="804" spans="1:9" hidden="1" x14ac:dyDescent="0.25">
      <c r="A804" s="1">
        <v>803</v>
      </c>
      <c r="B804" s="1" t="s">
        <v>3168</v>
      </c>
      <c r="C804" s="1" t="s">
        <v>3168</v>
      </c>
      <c r="D804" s="1" t="s">
        <v>3758</v>
      </c>
      <c r="E804" s="1" t="s">
        <v>415</v>
      </c>
      <c r="F804" s="1" t="str">
        <f>VLOOKUP(Table9[[#This Row],[نام کارشناس دفتر فنی]],Table1[],3,0)</f>
        <v>کارشناس بازرسی وبرنامه ریزی تعمیرات مکانیک(4)</v>
      </c>
      <c r="G804" s="1" t="s">
        <v>528</v>
      </c>
      <c r="H804" s="1" t="str">
        <f>VLOOKUP(Table9[[#This Row],[نام شخص کارشناس نظارت]],Table1[],3,0)</f>
        <v>کارشناس بازرسی وبرنامه ریزی تعمیرات مکانیک(9)</v>
      </c>
      <c r="I804" s="1">
        <f>COUNTIF(Table2[کد سیستم],Table9[[#This Row],[کد سیستم]])</f>
        <v>1</v>
      </c>
    </row>
    <row r="805" spans="1:9" hidden="1" x14ac:dyDescent="0.25">
      <c r="A805" s="1">
        <v>804</v>
      </c>
      <c r="B805" s="1" t="s">
        <v>3170</v>
      </c>
      <c r="C805" s="1" t="s">
        <v>3170</v>
      </c>
      <c r="D805" s="1" t="s">
        <v>3758</v>
      </c>
      <c r="E805" s="1" t="s">
        <v>415</v>
      </c>
      <c r="F805" s="1" t="str">
        <f>VLOOKUP(Table9[[#This Row],[نام کارشناس دفتر فنی]],Table1[],3,0)</f>
        <v>کارشناس بازرسی وبرنامه ریزی تعمیرات مکانیک(4)</v>
      </c>
      <c r="G805" s="1" t="s">
        <v>528</v>
      </c>
      <c r="H805" s="1" t="str">
        <f>VLOOKUP(Table9[[#This Row],[نام شخص کارشناس نظارت]],Table1[],3,0)</f>
        <v>کارشناس بازرسی وبرنامه ریزی تعمیرات مکانیک(9)</v>
      </c>
      <c r="I805" s="1">
        <f>COUNTIF(Table2[کد سیستم],Table9[[#This Row],[کد سیستم]])</f>
        <v>1</v>
      </c>
    </row>
    <row r="806" spans="1:9" hidden="1" x14ac:dyDescent="0.25">
      <c r="A806" s="1">
        <v>805</v>
      </c>
      <c r="B806" s="1" t="s">
        <v>3172</v>
      </c>
      <c r="C806" s="1" t="s">
        <v>3172</v>
      </c>
      <c r="D806" s="1" t="s">
        <v>3758</v>
      </c>
      <c r="E806" s="1" t="s">
        <v>415</v>
      </c>
      <c r="F806" s="1" t="str">
        <f>VLOOKUP(Table9[[#This Row],[نام کارشناس دفتر فنی]],Table1[],3,0)</f>
        <v>کارشناس بازرسی وبرنامه ریزی تعمیرات مکانیک(4)</v>
      </c>
      <c r="G806" s="1" t="s">
        <v>528</v>
      </c>
      <c r="H806" s="1" t="str">
        <f>VLOOKUP(Table9[[#This Row],[نام شخص کارشناس نظارت]],Table1[],3,0)</f>
        <v>کارشناس بازرسی وبرنامه ریزی تعمیرات مکانیک(9)</v>
      </c>
      <c r="I806" s="1">
        <f>COUNTIF(Table2[کد سیستم],Table9[[#This Row],[کد سیستم]])</f>
        <v>1</v>
      </c>
    </row>
    <row r="807" spans="1:9" hidden="1" x14ac:dyDescent="0.25">
      <c r="A807" s="1">
        <v>806</v>
      </c>
      <c r="B807" s="1" t="s">
        <v>3174</v>
      </c>
      <c r="C807" s="1" t="s">
        <v>3174</v>
      </c>
      <c r="D807" s="1" t="s">
        <v>3758</v>
      </c>
      <c r="E807" s="1" t="s">
        <v>415</v>
      </c>
      <c r="F807" s="1" t="str">
        <f>VLOOKUP(Table9[[#This Row],[نام کارشناس دفتر فنی]],Table1[],3,0)</f>
        <v>کارشناس بازرسی وبرنامه ریزی تعمیرات مکانیک(4)</v>
      </c>
      <c r="G807" s="1" t="s">
        <v>528</v>
      </c>
      <c r="H807" s="1" t="str">
        <f>VLOOKUP(Table9[[#This Row],[نام شخص کارشناس نظارت]],Table1[],3,0)</f>
        <v>کارشناس بازرسی وبرنامه ریزی تعمیرات مکانیک(9)</v>
      </c>
      <c r="I807" s="1">
        <f>COUNTIF(Table2[کد سیستم],Table9[[#This Row],[کد سیستم]])</f>
        <v>1</v>
      </c>
    </row>
    <row r="808" spans="1:9" hidden="1" x14ac:dyDescent="0.25">
      <c r="A808" s="1">
        <v>807</v>
      </c>
      <c r="B808" s="1" t="s">
        <v>3176</v>
      </c>
      <c r="C808" s="1" t="s">
        <v>3176</v>
      </c>
      <c r="D808" s="1" t="s">
        <v>3758</v>
      </c>
      <c r="E808" s="1" t="s">
        <v>415</v>
      </c>
      <c r="F808" s="1" t="str">
        <f>VLOOKUP(Table9[[#This Row],[نام کارشناس دفتر فنی]],Table1[],3,0)</f>
        <v>کارشناس بازرسی وبرنامه ریزی تعمیرات مکانیک(4)</v>
      </c>
      <c r="G808" s="1" t="s">
        <v>528</v>
      </c>
      <c r="H808" s="1" t="str">
        <f>VLOOKUP(Table9[[#This Row],[نام شخص کارشناس نظارت]],Table1[],3,0)</f>
        <v>کارشناس بازرسی وبرنامه ریزی تعمیرات مکانیک(9)</v>
      </c>
      <c r="I808" s="1">
        <f>COUNTIF(Table2[کد سیستم],Table9[[#This Row],[کد سیستم]])</f>
        <v>1</v>
      </c>
    </row>
    <row r="809" spans="1:9" hidden="1" x14ac:dyDescent="0.25">
      <c r="A809" s="1">
        <v>808</v>
      </c>
      <c r="B809" s="1" t="s">
        <v>3178</v>
      </c>
      <c r="C809" s="1" t="s">
        <v>3178</v>
      </c>
      <c r="D809" s="1" t="s">
        <v>3758</v>
      </c>
      <c r="E809" s="1" t="s">
        <v>415</v>
      </c>
      <c r="F809" s="1" t="str">
        <f>VLOOKUP(Table9[[#This Row],[نام کارشناس دفتر فنی]],Table1[],3,0)</f>
        <v>کارشناس بازرسی وبرنامه ریزی تعمیرات مکانیک(4)</v>
      </c>
      <c r="G809" s="1" t="s">
        <v>528</v>
      </c>
      <c r="H809" s="1" t="str">
        <f>VLOOKUP(Table9[[#This Row],[نام شخص کارشناس نظارت]],Table1[],3,0)</f>
        <v>کارشناس بازرسی وبرنامه ریزی تعمیرات مکانیک(9)</v>
      </c>
      <c r="I809" s="1">
        <f>COUNTIF(Table2[کد سیستم],Table9[[#This Row],[کد سیستم]])</f>
        <v>1</v>
      </c>
    </row>
    <row r="810" spans="1:9" hidden="1" x14ac:dyDescent="0.25">
      <c r="A810" s="1">
        <v>809</v>
      </c>
      <c r="B810" s="1" t="s">
        <v>3180</v>
      </c>
      <c r="C810" s="1" t="s">
        <v>3180</v>
      </c>
      <c r="D810" s="1" t="s">
        <v>3758</v>
      </c>
      <c r="E810" s="1" t="s">
        <v>415</v>
      </c>
      <c r="F810" s="1" t="str">
        <f>VLOOKUP(Table9[[#This Row],[نام کارشناس دفتر فنی]],Table1[],3,0)</f>
        <v>کارشناس بازرسی وبرنامه ریزی تعمیرات مکانیک(4)</v>
      </c>
      <c r="G810" s="1" t="s">
        <v>528</v>
      </c>
      <c r="H810" s="1" t="str">
        <f>VLOOKUP(Table9[[#This Row],[نام شخص کارشناس نظارت]],Table1[],3,0)</f>
        <v>کارشناس بازرسی وبرنامه ریزی تعمیرات مکانیک(9)</v>
      </c>
      <c r="I810" s="1">
        <f>COUNTIF(Table2[کد سیستم],Table9[[#This Row],[کد سیستم]])</f>
        <v>1</v>
      </c>
    </row>
    <row r="811" spans="1:9" hidden="1" x14ac:dyDescent="0.25">
      <c r="A811" s="1">
        <v>810</v>
      </c>
      <c r="B811" s="1" t="s">
        <v>3182</v>
      </c>
      <c r="C811" s="1" t="s">
        <v>3182</v>
      </c>
      <c r="D811" s="1" t="s">
        <v>3758</v>
      </c>
      <c r="E811" s="1" t="s">
        <v>415</v>
      </c>
      <c r="F811" s="1" t="str">
        <f>VLOOKUP(Table9[[#This Row],[نام کارشناس دفتر فنی]],Table1[],3,0)</f>
        <v>کارشناس بازرسی وبرنامه ریزی تعمیرات مکانیک(4)</v>
      </c>
      <c r="G811" s="1" t="s">
        <v>528</v>
      </c>
      <c r="H811" s="1" t="str">
        <f>VLOOKUP(Table9[[#This Row],[نام شخص کارشناس نظارت]],Table1[],3,0)</f>
        <v>کارشناس بازرسی وبرنامه ریزی تعمیرات مکانیک(9)</v>
      </c>
      <c r="I811" s="1">
        <f>COUNTIF(Table2[کد سیستم],Table9[[#This Row],[کد سیستم]])</f>
        <v>1</v>
      </c>
    </row>
    <row r="812" spans="1:9" hidden="1" x14ac:dyDescent="0.25">
      <c r="A812" s="1">
        <v>811</v>
      </c>
      <c r="B812" s="1" t="s">
        <v>3184</v>
      </c>
      <c r="C812" s="1" t="s">
        <v>3184</v>
      </c>
      <c r="D812" s="1" t="s">
        <v>3758</v>
      </c>
      <c r="E812" s="1" t="s">
        <v>415</v>
      </c>
      <c r="F812" s="1" t="str">
        <f>VLOOKUP(Table9[[#This Row],[نام کارشناس دفتر فنی]],Table1[],3,0)</f>
        <v>کارشناس بازرسی وبرنامه ریزی تعمیرات مکانیک(4)</v>
      </c>
      <c r="G812" s="1" t="s">
        <v>528</v>
      </c>
      <c r="H812" s="1" t="str">
        <f>VLOOKUP(Table9[[#This Row],[نام شخص کارشناس نظارت]],Table1[],3,0)</f>
        <v>کارشناس بازرسی وبرنامه ریزی تعمیرات مکانیک(9)</v>
      </c>
      <c r="I812" s="1">
        <f>COUNTIF(Table2[کد سیستم],Table9[[#This Row],[کد سیستم]])</f>
        <v>1</v>
      </c>
    </row>
    <row r="813" spans="1:9" hidden="1" x14ac:dyDescent="0.25">
      <c r="A813" s="1">
        <v>812</v>
      </c>
      <c r="B813" s="1" t="s">
        <v>3186</v>
      </c>
      <c r="C813" s="1" t="s">
        <v>3186</v>
      </c>
      <c r="D813" s="1" t="s">
        <v>3758</v>
      </c>
      <c r="E813" s="1" t="s">
        <v>415</v>
      </c>
      <c r="F813" s="1" t="str">
        <f>VLOOKUP(Table9[[#This Row],[نام کارشناس دفتر فنی]],Table1[],3,0)</f>
        <v>کارشناس بازرسی وبرنامه ریزی تعمیرات مکانیک(4)</v>
      </c>
      <c r="G813" s="1" t="s">
        <v>528</v>
      </c>
      <c r="H813" s="1" t="str">
        <f>VLOOKUP(Table9[[#This Row],[نام شخص کارشناس نظارت]],Table1[],3,0)</f>
        <v>کارشناس بازرسی وبرنامه ریزی تعمیرات مکانیک(9)</v>
      </c>
      <c r="I813" s="1">
        <f>COUNTIF(Table2[کد سیستم],Table9[[#This Row],[کد سیستم]])</f>
        <v>1</v>
      </c>
    </row>
    <row r="814" spans="1:9" hidden="1" x14ac:dyDescent="0.25">
      <c r="A814" s="1">
        <v>813</v>
      </c>
      <c r="B814" s="1" t="s">
        <v>3188</v>
      </c>
      <c r="C814" s="1" t="s">
        <v>3188</v>
      </c>
      <c r="D814" s="1" t="s">
        <v>3758</v>
      </c>
      <c r="E814" s="1" t="s">
        <v>415</v>
      </c>
      <c r="F814" s="1" t="str">
        <f>VLOOKUP(Table9[[#This Row],[نام کارشناس دفتر فنی]],Table1[],3,0)</f>
        <v>کارشناس بازرسی وبرنامه ریزی تعمیرات مکانیک(4)</v>
      </c>
      <c r="G814" s="1" t="s">
        <v>528</v>
      </c>
      <c r="H814" s="1" t="str">
        <f>VLOOKUP(Table9[[#This Row],[نام شخص کارشناس نظارت]],Table1[],3,0)</f>
        <v>کارشناس بازرسی وبرنامه ریزی تعمیرات مکانیک(9)</v>
      </c>
      <c r="I814" s="1">
        <f>COUNTIF(Table2[کد سیستم],Table9[[#This Row],[کد سیستم]])</f>
        <v>1</v>
      </c>
    </row>
    <row r="815" spans="1:9" hidden="1" x14ac:dyDescent="0.25">
      <c r="A815" s="1">
        <v>814</v>
      </c>
      <c r="B815" s="1" t="s">
        <v>3190</v>
      </c>
      <c r="C815" s="1" t="s">
        <v>3190</v>
      </c>
      <c r="D815" s="1" t="s">
        <v>3758</v>
      </c>
      <c r="E815" s="1" t="s">
        <v>415</v>
      </c>
      <c r="F815" s="1" t="str">
        <f>VLOOKUP(Table9[[#This Row],[نام کارشناس دفتر فنی]],Table1[],3,0)</f>
        <v>کارشناس بازرسی وبرنامه ریزی تعمیرات مکانیک(4)</v>
      </c>
      <c r="G815" s="1" t="s">
        <v>528</v>
      </c>
      <c r="H815" s="1" t="str">
        <f>VLOOKUP(Table9[[#This Row],[نام شخص کارشناس نظارت]],Table1[],3,0)</f>
        <v>کارشناس بازرسی وبرنامه ریزی تعمیرات مکانیک(9)</v>
      </c>
      <c r="I815" s="1">
        <f>COUNTIF(Table2[کد سیستم],Table9[[#This Row],[کد سیستم]])</f>
        <v>1</v>
      </c>
    </row>
    <row r="816" spans="1:9" hidden="1" x14ac:dyDescent="0.25">
      <c r="A816" s="1">
        <v>815</v>
      </c>
      <c r="B816" s="1" t="s">
        <v>3192</v>
      </c>
      <c r="C816" s="1" t="s">
        <v>3192</v>
      </c>
      <c r="D816" s="1" t="s">
        <v>3758</v>
      </c>
      <c r="E816" s="1" t="s">
        <v>415</v>
      </c>
      <c r="F816" s="1" t="str">
        <f>VLOOKUP(Table9[[#This Row],[نام کارشناس دفتر فنی]],Table1[],3,0)</f>
        <v>کارشناس بازرسی وبرنامه ریزی تعمیرات مکانیک(4)</v>
      </c>
      <c r="G816" s="1" t="s">
        <v>528</v>
      </c>
      <c r="H816" s="1" t="str">
        <f>VLOOKUP(Table9[[#This Row],[نام شخص کارشناس نظارت]],Table1[],3,0)</f>
        <v>کارشناس بازرسی وبرنامه ریزی تعمیرات مکانیک(9)</v>
      </c>
      <c r="I816" s="1">
        <f>COUNTIF(Table2[کد سیستم],Table9[[#This Row],[کد سیستم]])</f>
        <v>1</v>
      </c>
    </row>
    <row r="817" spans="1:9" hidden="1" x14ac:dyDescent="0.25">
      <c r="A817" s="1">
        <v>816</v>
      </c>
      <c r="B817" s="1" t="s">
        <v>3194</v>
      </c>
      <c r="C817" s="1" t="s">
        <v>3194</v>
      </c>
      <c r="D817" s="1" t="s">
        <v>3758</v>
      </c>
      <c r="E817" s="1" t="s">
        <v>415</v>
      </c>
      <c r="F817" s="1" t="str">
        <f>VLOOKUP(Table9[[#This Row],[نام کارشناس دفتر فنی]],Table1[],3,0)</f>
        <v>کارشناس بازرسی وبرنامه ریزی تعمیرات مکانیک(4)</v>
      </c>
      <c r="G817" s="1" t="s">
        <v>528</v>
      </c>
      <c r="H817" s="1" t="str">
        <f>VLOOKUP(Table9[[#This Row],[نام شخص کارشناس نظارت]],Table1[],3,0)</f>
        <v>کارشناس بازرسی وبرنامه ریزی تعمیرات مکانیک(9)</v>
      </c>
      <c r="I817" s="1">
        <f>COUNTIF(Table2[کد سیستم],Table9[[#This Row],[کد سیستم]])</f>
        <v>1</v>
      </c>
    </row>
    <row r="818" spans="1:9" hidden="1" x14ac:dyDescent="0.25">
      <c r="A818" s="1">
        <v>817</v>
      </c>
      <c r="B818" s="1" t="s">
        <v>3196</v>
      </c>
      <c r="C818" s="1" t="s">
        <v>3196</v>
      </c>
      <c r="D818" s="1" t="s">
        <v>3758</v>
      </c>
      <c r="E818" s="1" t="s">
        <v>415</v>
      </c>
      <c r="F818" s="1" t="str">
        <f>VLOOKUP(Table9[[#This Row],[نام کارشناس دفتر فنی]],Table1[],3,0)</f>
        <v>کارشناس بازرسی وبرنامه ریزی تعمیرات مکانیک(4)</v>
      </c>
      <c r="G818" s="1" t="s">
        <v>528</v>
      </c>
      <c r="H818" s="1" t="str">
        <f>VLOOKUP(Table9[[#This Row],[نام شخص کارشناس نظارت]],Table1[],3,0)</f>
        <v>کارشناس بازرسی وبرنامه ریزی تعمیرات مکانیک(9)</v>
      </c>
      <c r="I818" s="1">
        <f>COUNTIF(Table2[کد سیستم],Table9[[#This Row],[کد سیستم]])</f>
        <v>1</v>
      </c>
    </row>
    <row r="819" spans="1:9" hidden="1" x14ac:dyDescent="0.25">
      <c r="A819" s="1">
        <v>818</v>
      </c>
      <c r="B819" s="1" t="s">
        <v>3198</v>
      </c>
      <c r="C819" s="1" t="s">
        <v>3198</v>
      </c>
      <c r="D819" s="1" t="s">
        <v>3758</v>
      </c>
      <c r="E819" s="1" t="s">
        <v>415</v>
      </c>
      <c r="F819" s="1" t="str">
        <f>VLOOKUP(Table9[[#This Row],[نام کارشناس دفتر فنی]],Table1[],3,0)</f>
        <v>کارشناس بازرسی وبرنامه ریزی تعمیرات مکانیک(4)</v>
      </c>
      <c r="G819" s="1" t="s">
        <v>528</v>
      </c>
      <c r="H819" s="1" t="str">
        <f>VLOOKUP(Table9[[#This Row],[نام شخص کارشناس نظارت]],Table1[],3,0)</f>
        <v>کارشناس بازرسی وبرنامه ریزی تعمیرات مکانیک(9)</v>
      </c>
      <c r="I819" s="1">
        <f>COUNTIF(Table2[کد سیستم],Table9[[#This Row],[کد سیستم]])</f>
        <v>1</v>
      </c>
    </row>
    <row r="820" spans="1:9" hidden="1" x14ac:dyDescent="0.25">
      <c r="A820" s="1">
        <v>819</v>
      </c>
      <c r="B820" s="1" t="s">
        <v>3200</v>
      </c>
      <c r="C820" s="1" t="s">
        <v>3200</v>
      </c>
      <c r="D820" s="1" t="s">
        <v>3758</v>
      </c>
      <c r="E820" s="1" t="s">
        <v>415</v>
      </c>
      <c r="F820" s="1" t="str">
        <f>VLOOKUP(Table9[[#This Row],[نام کارشناس دفتر فنی]],Table1[],3,0)</f>
        <v>کارشناس بازرسی وبرنامه ریزی تعمیرات مکانیک(4)</v>
      </c>
      <c r="G820" s="1" t="s">
        <v>528</v>
      </c>
      <c r="H820" s="1" t="str">
        <f>VLOOKUP(Table9[[#This Row],[نام شخص کارشناس نظارت]],Table1[],3,0)</f>
        <v>کارشناس بازرسی وبرنامه ریزی تعمیرات مکانیک(9)</v>
      </c>
      <c r="I820" s="1">
        <f>COUNTIF(Table2[کد سیستم],Table9[[#This Row],[کد سیستم]])</f>
        <v>1</v>
      </c>
    </row>
    <row r="821" spans="1:9" hidden="1" x14ac:dyDescent="0.25">
      <c r="A821" s="1">
        <v>820</v>
      </c>
      <c r="B821" s="1" t="s">
        <v>3202</v>
      </c>
      <c r="C821" s="1" t="s">
        <v>3202</v>
      </c>
      <c r="D821" s="1" t="s">
        <v>3758</v>
      </c>
      <c r="E821" s="1" t="s">
        <v>415</v>
      </c>
      <c r="F821" s="1" t="str">
        <f>VLOOKUP(Table9[[#This Row],[نام کارشناس دفتر فنی]],Table1[],3,0)</f>
        <v>کارشناس بازرسی وبرنامه ریزی تعمیرات مکانیک(4)</v>
      </c>
      <c r="G821" s="1" t="s">
        <v>528</v>
      </c>
      <c r="H821" s="1" t="str">
        <f>VLOOKUP(Table9[[#This Row],[نام شخص کارشناس نظارت]],Table1[],3,0)</f>
        <v>کارشناس بازرسی وبرنامه ریزی تعمیرات مکانیک(9)</v>
      </c>
      <c r="I821" s="1">
        <f>COUNTIF(Table2[کد سیستم],Table9[[#This Row],[کد سیستم]])</f>
        <v>1</v>
      </c>
    </row>
    <row r="822" spans="1:9" hidden="1" x14ac:dyDescent="0.25">
      <c r="A822" s="1">
        <v>821</v>
      </c>
      <c r="B822" s="1" t="s">
        <v>3204</v>
      </c>
      <c r="C822" s="1" t="s">
        <v>3204</v>
      </c>
      <c r="D822" s="1" t="s">
        <v>3758</v>
      </c>
      <c r="E822" s="1" t="s">
        <v>415</v>
      </c>
      <c r="F822" s="1" t="str">
        <f>VLOOKUP(Table9[[#This Row],[نام کارشناس دفتر فنی]],Table1[],3,0)</f>
        <v>کارشناس بازرسی وبرنامه ریزی تعمیرات مکانیک(4)</v>
      </c>
      <c r="G822" s="1" t="s">
        <v>528</v>
      </c>
      <c r="H822" s="1" t="str">
        <f>VLOOKUP(Table9[[#This Row],[نام شخص کارشناس نظارت]],Table1[],3,0)</f>
        <v>کارشناس بازرسی وبرنامه ریزی تعمیرات مکانیک(9)</v>
      </c>
      <c r="I822" s="1">
        <f>COUNTIF(Table2[کد سیستم],Table9[[#This Row],[کد سیستم]])</f>
        <v>1</v>
      </c>
    </row>
    <row r="823" spans="1:9" hidden="1" x14ac:dyDescent="0.25">
      <c r="A823" s="1">
        <v>822</v>
      </c>
      <c r="B823" s="1" t="s">
        <v>3206</v>
      </c>
      <c r="C823" s="1" t="s">
        <v>3206</v>
      </c>
      <c r="D823" s="1" t="s">
        <v>3758</v>
      </c>
      <c r="E823" s="1" t="s">
        <v>415</v>
      </c>
      <c r="F823" s="1" t="str">
        <f>VLOOKUP(Table9[[#This Row],[نام کارشناس دفتر فنی]],Table1[],3,0)</f>
        <v>کارشناس بازرسی وبرنامه ریزی تعمیرات مکانیک(4)</v>
      </c>
      <c r="G823" s="1" t="s">
        <v>528</v>
      </c>
      <c r="H823" s="1" t="str">
        <f>VLOOKUP(Table9[[#This Row],[نام شخص کارشناس نظارت]],Table1[],3,0)</f>
        <v>کارشناس بازرسی وبرنامه ریزی تعمیرات مکانیک(9)</v>
      </c>
      <c r="I823" s="1">
        <f>COUNTIF(Table2[کد سیستم],Table9[[#This Row],[کد سیستم]])</f>
        <v>1</v>
      </c>
    </row>
    <row r="824" spans="1:9" hidden="1" x14ac:dyDescent="0.25">
      <c r="A824" s="1">
        <v>823</v>
      </c>
      <c r="B824" s="1" t="s">
        <v>3208</v>
      </c>
      <c r="C824" s="1" t="s">
        <v>3208</v>
      </c>
      <c r="D824" s="1" t="s">
        <v>3758</v>
      </c>
      <c r="E824" s="1" t="s">
        <v>415</v>
      </c>
      <c r="F824" s="1" t="str">
        <f>VLOOKUP(Table9[[#This Row],[نام کارشناس دفتر فنی]],Table1[],3,0)</f>
        <v>کارشناس بازرسی وبرنامه ریزی تعمیرات مکانیک(4)</v>
      </c>
      <c r="G824" s="1" t="s">
        <v>528</v>
      </c>
      <c r="H824" s="1" t="str">
        <f>VLOOKUP(Table9[[#This Row],[نام شخص کارشناس نظارت]],Table1[],3,0)</f>
        <v>کارشناس بازرسی وبرنامه ریزی تعمیرات مکانیک(9)</v>
      </c>
      <c r="I824" s="1">
        <f>COUNTIF(Table2[کد سیستم],Table9[[#This Row],[کد سیستم]])</f>
        <v>1</v>
      </c>
    </row>
    <row r="825" spans="1:9" hidden="1" x14ac:dyDescent="0.25">
      <c r="A825" s="1">
        <v>824</v>
      </c>
      <c r="B825" s="1" t="s">
        <v>3210</v>
      </c>
      <c r="C825" s="1" t="s">
        <v>3210</v>
      </c>
      <c r="D825" s="1" t="s">
        <v>3758</v>
      </c>
      <c r="E825" s="1" t="s">
        <v>415</v>
      </c>
      <c r="F825" s="1" t="str">
        <f>VLOOKUP(Table9[[#This Row],[نام کارشناس دفتر فنی]],Table1[],3,0)</f>
        <v>کارشناس بازرسی وبرنامه ریزی تعمیرات مکانیک(4)</v>
      </c>
      <c r="G825" s="1" t="s">
        <v>528</v>
      </c>
      <c r="H825" s="1" t="str">
        <f>VLOOKUP(Table9[[#This Row],[نام شخص کارشناس نظارت]],Table1[],3,0)</f>
        <v>کارشناس بازرسی وبرنامه ریزی تعمیرات مکانیک(9)</v>
      </c>
      <c r="I825" s="1">
        <f>COUNTIF(Table2[کد سیستم],Table9[[#This Row],[کد سیستم]])</f>
        <v>1</v>
      </c>
    </row>
    <row r="826" spans="1:9" hidden="1" x14ac:dyDescent="0.25">
      <c r="A826" s="1">
        <v>825</v>
      </c>
      <c r="B826" s="1" t="s">
        <v>3212</v>
      </c>
      <c r="C826" s="1" t="s">
        <v>3212</v>
      </c>
      <c r="D826" s="1" t="s">
        <v>3758</v>
      </c>
      <c r="E826" s="1" t="s">
        <v>415</v>
      </c>
      <c r="F826" s="1" t="str">
        <f>VLOOKUP(Table9[[#This Row],[نام کارشناس دفتر فنی]],Table1[],3,0)</f>
        <v>کارشناس بازرسی وبرنامه ریزی تعمیرات مکانیک(4)</v>
      </c>
      <c r="G826" s="1" t="s">
        <v>528</v>
      </c>
      <c r="H826" s="1" t="str">
        <f>VLOOKUP(Table9[[#This Row],[نام شخص کارشناس نظارت]],Table1[],3,0)</f>
        <v>کارشناس بازرسی وبرنامه ریزی تعمیرات مکانیک(9)</v>
      </c>
      <c r="I826" s="1">
        <f>COUNTIF(Table2[کد سیستم],Table9[[#This Row],[کد سیستم]])</f>
        <v>1</v>
      </c>
    </row>
    <row r="827" spans="1:9" hidden="1" x14ac:dyDescent="0.25">
      <c r="A827" s="1">
        <v>826</v>
      </c>
      <c r="B827" s="1" t="s">
        <v>3214</v>
      </c>
      <c r="C827" s="1" t="s">
        <v>3214</v>
      </c>
      <c r="D827" s="1" t="s">
        <v>3758</v>
      </c>
      <c r="E827" s="1" t="s">
        <v>415</v>
      </c>
      <c r="F827" s="1" t="str">
        <f>VLOOKUP(Table9[[#This Row],[نام کارشناس دفتر فنی]],Table1[],3,0)</f>
        <v>کارشناس بازرسی وبرنامه ریزی تعمیرات مکانیک(4)</v>
      </c>
      <c r="G827" s="1" t="s">
        <v>528</v>
      </c>
      <c r="H827" s="1" t="str">
        <f>VLOOKUP(Table9[[#This Row],[نام شخص کارشناس نظارت]],Table1[],3,0)</f>
        <v>کارشناس بازرسی وبرنامه ریزی تعمیرات مکانیک(9)</v>
      </c>
      <c r="I827" s="1">
        <f>COUNTIF(Table2[کد سیستم],Table9[[#This Row],[کد سیستم]])</f>
        <v>1</v>
      </c>
    </row>
    <row r="828" spans="1:9" hidden="1" x14ac:dyDescent="0.25">
      <c r="A828" s="1">
        <v>827</v>
      </c>
      <c r="B828" s="1" t="s">
        <v>3216</v>
      </c>
      <c r="C828" s="1" t="s">
        <v>3216</v>
      </c>
      <c r="D828" s="1" t="s">
        <v>3758</v>
      </c>
      <c r="E828" s="1" t="s">
        <v>415</v>
      </c>
      <c r="F828" s="1" t="str">
        <f>VLOOKUP(Table9[[#This Row],[نام کارشناس دفتر فنی]],Table1[],3,0)</f>
        <v>کارشناس بازرسی وبرنامه ریزی تعمیرات مکانیک(4)</v>
      </c>
      <c r="G828" s="1" t="s">
        <v>528</v>
      </c>
      <c r="H828" s="1" t="str">
        <f>VLOOKUP(Table9[[#This Row],[نام شخص کارشناس نظارت]],Table1[],3,0)</f>
        <v>کارشناس بازرسی وبرنامه ریزی تعمیرات مکانیک(9)</v>
      </c>
      <c r="I828" s="1">
        <f>COUNTIF(Table2[کد سیستم],Table9[[#This Row],[کد سیستم]])</f>
        <v>1</v>
      </c>
    </row>
    <row r="829" spans="1:9" hidden="1" x14ac:dyDescent="0.25">
      <c r="A829" s="1">
        <v>828</v>
      </c>
      <c r="B829" s="1" t="s">
        <v>3218</v>
      </c>
      <c r="C829" s="1" t="s">
        <v>3218</v>
      </c>
      <c r="D829" s="1" t="s">
        <v>3758</v>
      </c>
      <c r="E829" s="1" t="s">
        <v>415</v>
      </c>
      <c r="F829" s="1" t="str">
        <f>VLOOKUP(Table9[[#This Row],[نام کارشناس دفتر فنی]],Table1[],3,0)</f>
        <v>کارشناس بازرسی وبرنامه ریزی تعمیرات مکانیک(4)</v>
      </c>
      <c r="G829" s="1" t="s">
        <v>528</v>
      </c>
      <c r="H829" s="1" t="str">
        <f>VLOOKUP(Table9[[#This Row],[نام شخص کارشناس نظارت]],Table1[],3,0)</f>
        <v>کارشناس بازرسی وبرنامه ریزی تعمیرات مکانیک(9)</v>
      </c>
      <c r="I829" s="1">
        <f>COUNTIF(Table2[کد سیستم],Table9[[#This Row],[کد سیستم]])</f>
        <v>1</v>
      </c>
    </row>
    <row r="830" spans="1:9" hidden="1" x14ac:dyDescent="0.25">
      <c r="A830" s="1">
        <v>829</v>
      </c>
      <c r="B830" s="1" t="s">
        <v>3220</v>
      </c>
      <c r="C830" s="1" t="s">
        <v>3220</v>
      </c>
      <c r="D830" s="1" t="s">
        <v>3758</v>
      </c>
      <c r="E830" s="1" t="s">
        <v>415</v>
      </c>
      <c r="F830" s="1" t="str">
        <f>VLOOKUP(Table9[[#This Row],[نام کارشناس دفتر فنی]],Table1[],3,0)</f>
        <v>کارشناس بازرسی وبرنامه ریزی تعمیرات مکانیک(4)</v>
      </c>
      <c r="G830" s="1" t="s">
        <v>528</v>
      </c>
      <c r="H830" s="1" t="str">
        <f>VLOOKUP(Table9[[#This Row],[نام شخص کارشناس نظارت]],Table1[],3,0)</f>
        <v>کارشناس بازرسی وبرنامه ریزی تعمیرات مکانیک(9)</v>
      </c>
      <c r="I830" s="1">
        <f>COUNTIF(Table2[کد سیستم],Table9[[#This Row],[کد سیستم]])</f>
        <v>1</v>
      </c>
    </row>
    <row r="831" spans="1:9" hidden="1" x14ac:dyDescent="0.25">
      <c r="A831" s="1">
        <v>830</v>
      </c>
      <c r="B831" s="1" t="s">
        <v>3222</v>
      </c>
      <c r="C831" s="1" t="s">
        <v>3222</v>
      </c>
      <c r="D831" s="1" t="s">
        <v>3758</v>
      </c>
      <c r="E831" s="1" t="s">
        <v>415</v>
      </c>
      <c r="F831" s="1" t="str">
        <f>VLOOKUP(Table9[[#This Row],[نام کارشناس دفتر فنی]],Table1[],3,0)</f>
        <v>کارشناس بازرسی وبرنامه ریزی تعمیرات مکانیک(4)</v>
      </c>
      <c r="G831" s="1" t="s">
        <v>528</v>
      </c>
      <c r="H831" s="1" t="str">
        <f>VLOOKUP(Table9[[#This Row],[نام شخص کارشناس نظارت]],Table1[],3,0)</f>
        <v>کارشناس بازرسی وبرنامه ریزی تعمیرات مکانیک(9)</v>
      </c>
      <c r="I831" s="1">
        <f>COUNTIF(Table2[کد سیستم],Table9[[#This Row],[کد سیستم]])</f>
        <v>1</v>
      </c>
    </row>
    <row r="832" spans="1:9" hidden="1" x14ac:dyDescent="0.25">
      <c r="A832" s="1">
        <v>831</v>
      </c>
      <c r="B832" s="1" t="s">
        <v>3224</v>
      </c>
      <c r="C832" s="1" t="s">
        <v>3224</v>
      </c>
      <c r="D832" s="1" t="s">
        <v>3758</v>
      </c>
      <c r="E832" s="1" t="s">
        <v>415</v>
      </c>
      <c r="F832" s="1" t="str">
        <f>VLOOKUP(Table9[[#This Row],[نام کارشناس دفتر فنی]],Table1[],3,0)</f>
        <v>کارشناس بازرسی وبرنامه ریزی تعمیرات مکانیک(4)</v>
      </c>
      <c r="G832" s="1" t="s">
        <v>528</v>
      </c>
      <c r="H832" s="1" t="str">
        <f>VLOOKUP(Table9[[#This Row],[نام شخص کارشناس نظارت]],Table1[],3,0)</f>
        <v>کارشناس بازرسی وبرنامه ریزی تعمیرات مکانیک(9)</v>
      </c>
      <c r="I832" s="1">
        <f>COUNTIF(Table2[کد سیستم],Table9[[#This Row],[کد سیستم]])</f>
        <v>1</v>
      </c>
    </row>
    <row r="833" spans="1:9" hidden="1" x14ac:dyDescent="0.25">
      <c r="A833" s="1">
        <v>832</v>
      </c>
      <c r="B833" s="1" t="s">
        <v>3226</v>
      </c>
      <c r="C833" s="1" t="s">
        <v>3226</v>
      </c>
      <c r="D833" s="1" t="s">
        <v>3758</v>
      </c>
      <c r="E833" s="1" t="s">
        <v>415</v>
      </c>
      <c r="F833" s="1" t="str">
        <f>VLOOKUP(Table9[[#This Row],[نام کارشناس دفتر فنی]],Table1[],3,0)</f>
        <v>کارشناس بازرسی وبرنامه ریزی تعمیرات مکانیک(4)</v>
      </c>
      <c r="G833" s="1" t="s">
        <v>528</v>
      </c>
      <c r="H833" s="1" t="str">
        <f>VLOOKUP(Table9[[#This Row],[نام شخص کارشناس نظارت]],Table1[],3,0)</f>
        <v>کارشناس بازرسی وبرنامه ریزی تعمیرات مکانیک(9)</v>
      </c>
      <c r="I833" s="1">
        <f>COUNTIF(Table2[کد سیستم],Table9[[#This Row],[کد سیستم]])</f>
        <v>1</v>
      </c>
    </row>
    <row r="834" spans="1:9" hidden="1" x14ac:dyDescent="0.25">
      <c r="A834" s="1">
        <v>833</v>
      </c>
      <c r="B834" s="1" t="s">
        <v>3228</v>
      </c>
      <c r="C834" s="1" t="s">
        <v>3228</v>
      </c>
      <c r="D834" s="1" t="s">
        <v>3758</v>
      </c>
      <c r="E834" s="1" t="s">
        <v>415</v>
      </c>
      <c r="F834" s="1" t="str">
        <f>VLOOKUP(Table9[[#This Row],[نام کارشناس دفتر فنی]],Table1[],3,0)</f>
        <v>کارشناس بازرسی وبرنامه ریزی تعمیرات مکانیک(4)</v>
      </c>
      <c r="G834" s="1" t="s">
        <v>528</v>
      </c>
      <c r="H834" s="1" t="str">
        <f>VLOOKUP(Table9[[#This Row],[نام شخص کارشناس نظارت]],Table1[],3,0)</f>
        <v>کارشناس بازرسی وبرنامه ریزی تعمیرات مکانیک(9)</v>
      </c>
      <c r="I834" s="1">
        <f>COUNTIF(Table2[کد سیستم],Table9[[#This Row],[کد سیستم]])</f>
        <v>1</v>
      </c>
    </row>
    <row r="835" spans="1:9" hidden="1" x14ac:dyDescent="0.25">
      <c r="A835" s="1">
        <v>834</v>
      </c>
      <c r="B835" s="1" t="s">
        <v>3230</v>
      </c>
      <c r="C835" s="1" t="s">
        <v>3230</v>
      </c>
      <c r="D835" s="1" t="s">
        <v>3758</v>
      </c>
      <c r="E835" s="1" t="s">
        <v>415</v>
      </c>
      <c r="F835" s="1" t="str">
        <f>VLOOKUP(Table9[[#This Row],[نام کارشناس دفتر فنی]],Table1[],3,0)</f>
        <v>کارشناس بازرسی وبرنامه ریزی تعمیرات مکانیک(4)</v>
      </c>
      <c r="G835" s="1" t="s">
        <v>528</v>
      </c>
      <c r="H835" s="1" t="str">
        <f>VLOOKUP(Table9[[#This Row],[نام شخص کارشناس نظارت]],Table1[],3,0)</f>
        <v>کارشناس بازرسی وبرنامه ریزی تعمیرات مکانیک(9)</v>
      </c>
      <c r="I835" s="1">
        <f>COUNTIF(Table2[کد سیستم],Table9[[#This Row],[کد سیستم]])</f>
        <v>1</v>
      </c>
    </row>
    <row r="836" spans="1:9" hidden="1" x14ac:dyDescent="0.25">
      <c r="A836" s="1">
        <v>835</v>
      </c>
      <c r="B836" s="1" t="s">
        <v>3232</v>
      </c>
      <c r="C836" s="1" t="s">
        <v>3232</v>
      </c>
      <c r="D836" s="1" t="s">
        <v>3758</v>
      </c>
      <c r="E836" s="1" t="s">
        <v>415</v>
      </c>
      <c r="F836" s="1" t="str">
        <f>VLOOKUP(Table9[[#This Row],[نام کارشناس دفتر فنی]],Table1[],3,0)</f>
        <v>کارشناس بازرسی وبرنامه ریزی تعمیرات مکانیک(4)</v>
      </c>
      <c r="G836" s="1" t="s">
        <v>528</v>
      </c>
      <c r="H836" s="1" t="str">
        <f>VLOOKUP(Table9[[#This Row],[نام شخص کارشناس نظارت]],Table1[],3,0)</f>
        <v>کارشناس بازرسی وبرنامه ریزی تعمیرات مکانیک(9)</v>
      </c>
      <c r="I836" s="1">
        <f>COUNTIF(Table2[کد سیستم],Table9[[#This Row],[کد سیستم]])</f>
        <v>1</v>
      </c>
    </row>
    <row r="837" spans="1:9" hidden="1" x14ac:dyDescent="0.25">
      <c r="A837" s="1">
        <v>836</v>
      </c>
      <c r="B837" s="1" t="s">
        <v>3234</v>
      </c>
      <c r="C837" s="1" t="s">
        <v>3234</v>
      </c>
      <c r="D837" s="1" t="s">
        <v>3758</v>
      </c>
      <c r="E837" s="1" t="s">
        <v>415</v>
      </c>
      <c r="F837" s="1" t="str">
        <f>VLOOKUP(Table9[[#This Row],[نام کارشناس دفتر فنی]],Table1[],3,0)</f>
        <v>کارشناس بازرسی وبرنامه ریزی تعمیرات مکانیک(4)</v>
      </c>
      <c r="G837" s="1" t="s">
        <v>528</v>
      </c>
      <c r="H837" s="1" t="str">
        <f>VLOOKUP(Table9[[#This Row],[نام شخص کارشناس نظارت]],Table1[],3,0)</f>
        <v>کارشناس بازرسی وبرنامه ریزی تعمیرات مکانیک(9)</v>
      </c>
      <c r="I837" s="1">
        <f>COUNTIF(Table2[کد سیستم],Table9[[#This Row],[کد سیستم]])</f>
        <v>1</v>
      </c>
    </row>
    <row r="838" spans="1:9" hidden="1" x14ac:dyDescent="0.25">
      <c r="A838" s="1">
        <v>837</v>
      </c>
      <c r="B838" s="1" t="s">
        <v>3236</v>
      </c>
      <c r="C838" s="1" t="s">
        <v>3236</v>
      </c>
      <c r="D838" s="1" t="s">
        <v>3758</v>
      </c>
      <c r="E838" s="1" t="s">
        <v>415</v>
      </c>
      <c r="F838" s="1" t="str">
        <f>VLOOKUP(Table9[[#This Row],[نام کارشناس دفتر فنی]],Table1[],3,0)</f>
        <v>کارشناس بازرسی وبرنامه ریزی تعمیرات مکانیک(4)</v>
      </c>
      <c r="G838" s="1" t="s">
        <v>528</v>
      </c>
      <c r="H838" s="1" t="str">
        <f>VLOOKUP(Table9[[#This Row],[نام شخص کارشناس نظارت]],Table1[],3,0)</f>
        <v>کارشناس بازرسی وبرنامه ریزی تعمیرات مکانیک(9)</v>
      </c>
      <c r="I838" s="1">
        <f>COUNTIF(Table2[کد سیستم],Table9[[#This Row],[کد سیستم]])</f>
        <v>1</v>
      </c>
    </row>
    <row r="839" spans="1:9" hidden="1" x14ac:dyDescent="0.25">
      <c r="A839" s="1">
        <v>838</v>
      </c>
      <c r="B839" s="1" t="s">
        <v>3238</v>
      </c>
      <c r="C839" s="1" t="s">
        <v>3239</v>
      </c>
      <c r="D839" s="1" t="s">
        <v>3758</v>
      </c>
      <c r="E839" s="1" t="s">
        <v>415</v>
      </c>
      <c r="F839" s="1" t="str">
        <f>VLOOKUP(Table9[[#This Row],[نام کارشناس دفتر فنی]],Table1[],3,0)</f>
        <v>کارشناس بازرسی وبرنامه ریزی تعمیرات مکانیک(4)</v>
      </c>
      <c r="G839" s="1" t="s">
        <v>528</v>
      </c>
      <c r="H839" s="1" t="str">
        <f>VLOOKUP(Table9[[#This Row],[نام شخص کارشناس نظارت]],Table1[],3,0)</f>
        <v>کارشناس بازرسی وبرنامه ریزی تعمیرات مکانیک(9)</v>
      </c>
      <c r="I839" s="1">
        <f>COUNTIF(Table2[کد سیستم],Table9[[#This Row],[کد سیستم]])</f>
        <v>1</v>
      </c>
    </row>
    <row r="840" spans="1:9" hidden="1" x14ac:dyDescent="0.25">
      <c r="A840" s="1">
        <v>839</v>
      </c>
      <c r="B840" s="1" t="s">
        <v>3241</v>
      </c>
      <c r="C840" s="1" t="s">
        <v>3242</v>
      </c>
      <c r="D840" s="1" t="s">
        <v>3758</v>
      </c>
      <c r="E840" s="1" t="s">
        <v>415</v>
      </c>
      <c r="F840" s="1" t="str">
        <f>VLOOKUP(Table9[[#This Row],[نام کارشناس دفتر فنی]],Table1[],3,0)</f>
        <v>کارشناس بازرسی وبرنامه ریزی تعمیرات مکانیک(4)</v>
      </c>
      <c r="G840" s="1" t="s">
        <v>528</v>
      </c>
      <c r="H840" s="1" t="str">
        <f>VLOOKUP(Table9[[#This Row],[نام شخص کارشناس نظارت]],Table1[],3,0)</f>
        <v>کارشناس بازرسی وبرنامه ریزی تعمیرات مکانیک(9)</v>
      </c>
      <c r="I840" s="1">
        <f>COUNTIF(Table2[کد سیستم],Table9[[#This Row],[کد سیستم]])</f>
        <v>1</v>
      </c>
    </row>
    <row r="841" spans="1:9" hidden="1" x14ac:dyDescent="0.25">
      <c r="A841" s="1">
        <v>840</v>
      </c>
      <c r="B841" s="1" t="s">
        <v>3244</v>
      </c>
      <c r="C841" s="1" t="s">
        <v>3245</v>
      </c>
      <c r="D841" s="1" t="s">
        <v>3758</v>
      </c>
      <c r="E841" s="1" t="s">
        <v>415</v>
      </c>
      <c r="F841" s="1" t="str">
        <f>VLOOKUP(Table9[[#This Row],[نام کارشناس دفتر فنی]],Table1[],3,0)</f>
        <v>کارشناس بازرسی وبرنامه ریزی تعمیرات مکانیک(4)</v>
      </c>
      <c r="G841" s="1" t="s">
        <v>528</v>
      </c>
      <c r="H841" s="1" t="str">
        <f>VLOOKUP(Table9[[#This Row],[نام شخص کارشناس نظارت]],Table1[],3,0)</f>
        <v>کارشناس بازرسی وبرنامه ریزی تعمیرات مکانیک(9)</v>
      </c>
      <c r="I841" s="1">
        <f>COUNTIF(Table2[کد سیستم],Table9[[#This Row],[کد سیستم]])</f>
        <v>1</v>
      </c>
    </row>
    <row r="842" spans="1:9" hidden="1" x14ac:dyDescent="0.25">
      <c r="A842" s="1">
        <v>841</v>
      </c>
      <c r="B842" s="1" t="s">
        <v>3247</v>
      </c>
      <c r="C842" s="1" t="s">
        <v>3247</v>
      </c>
      <c r="D842" s="1" t="s">
        <v>3758</v>
      </c>
      <c r="E842" s="1" t="s">
        <v>415</v>
      </c>
      <c r="F842" s="1" t="str">
        <f>VLOOKUP(Table9[[#This Row],[نام کارشناس دفتر فنی]],Table1[],3,0)</f>
        <v>کارشناس بازرسی وبرنامه ریزی تعمیرات مکانیک(4)</v>
      </c>
      <c r="G842" s="1" t="s">
        <v>528</v>
      </c>
      <c r="H842" s="1" t="str">
        <f>VLOOKUP(Table9[[#This Row],[نام شخص کارشناس نظارت]],Table1[],3,0)</f>
        <v>کارشناس بازرسی وبرنامه ریزی تعمیرات مکانیک(9)</v>
      </c>
      <c r="I842" s="1">
        <f>COUNTIF(Table2[کد سیستم],Table9[[#This Row],[کد سیستم]])</f>
        <v>1</v>
      </c>
    </row>
    <row r="843" spans="1:9" hidden="1" x14ac:dyDescent="0.25">
      <c r="A843" s="1">
        <v>842</v>
      </c>
      <c r="B843" s="1" t="s">
        <v>3249</v>
      </c>
      <c r="C843" s="1" t="s">
        <v>3249</v>
      </c>
      <c r="D843" s="1" t="s">
        <v>3758</v>
      </c>
      <c r="E843" s="1" t="s">
        <v>415</v>
      </c>
      <c r="F843" s="1" t="str">
        <f>VLOOKUP(Table9[[#This Row],[نام کارشناس دفتر فنی]],Table1[],3,0)</f>
        <v>کارشناس بازرسی وبرنامه ریزی تعمیرات مکانیک(4)</v>
      </c>
      <c r="G843" s="1" t="s">
        <v>528</v>
      </c>
      <c r="H843" s="1" t="str">
        <f>VLOOKUP(Table9[[#This Row],[نام شخص کارشناس نظارت]],Table1[],3,0)</f>
        <v>کارشناس بازرسی وبرنامه ریزی تعمیرات مکانیک(9)</v>
      </c>
      <c r="I843" s="1">
        <f>COUNTIF(Table2[کد سیستم],Table9[[#This Row],[کد سیستم]])</f>
        <v>1</v>
      </c>
    </row>
    <row r="844" spans="1:9" hidden="1" x14ac:dyDescent="0.25">
      <c r="A844" s="1">
        <v>843</v>
      </c>
      <c r="B844" s="1" t="s">
        <v>3251</v>
      </c>
      <c r="C844" s="1" t="s">
        <v>3251</v>
      </c>
      <c r="D844" s="1" t="s">
        <v>3758</v>
      </c>
      <c r="E844" s="1" t="s">
        <v>415</v>
      </c>
      <c r="F844" s="1" t="str">
        <f>VLOOKUP(Table9[[#This Row],[نام کارشناس دفتر فنی]],Table1[],3,0)</f>
        <v>کارشناس بازرسی وبرنامه ریزی تعمیرات مکانیک(4)</v>
      </c>
      <c r="G844" s="1" t="s">
        <v>528</v>
      </c>
      <c r="H844" s="1" t="str">
        <f>VLOOKUP(Table9[[#This Row],[نام شخص کارشناس نظارت]],Table1[],3,0)</f>
        <v>کارشناس بازرسی وبرنامه ریزی تعمیرات مکانیک(9)</v>
      </c>
      <c r="I844" s="1">
        <f>COUNTIF(Table2[کد سیستم],Table9[[#This Row],[کد سیستم]])</f>
        <v>1</v>
      </c>
    </row>
    <row r="845" spans="1:9" hidden="1" x14ac:dyDescent="0.25">
      <c r="A845" s="1">
        <v>844</v>
      </c>
      <c r="B845" s="1" t="s">
        <v>3253</v>
      </c>
      <c r="C845" s="1" t="s">
        <v>3253</v>
      </c>
      <c r="D845" s="1" t="s">
        <v>3758</v>
      </c>
      <c r="E845" s="1" t="s">
        <v>415</v>
      </c>
      <c r="F845" s="1" t="str">
        <f>VLOOKUP(Table9[[#This Row],[نام کارشناس دفتر فنی]],Table1[],3,0)</f>
        <v>کارشناس بازرسی وبرنامه ریزی تعمیرات مکانیک(4)</v>
      </c>
      <c r="G845" s="1" t="s">
        <v>528</v>
      </c>
      <c r="H845" s="1" t="str">
        <f>VLOOKUP(Table9[[#This Row],[نام شخص کارشناس نظارت]],Table1[],3,0)</f>
        <v>کارشناس بازرسی وبرنامه ریزی تعمیرات مکانیک(9)</v>
      </c>
      <c r="I845" s="1">
        <f>COUNTIF(Table2[کد سیستم],Table9[[#This Row],[کد سیستم]])</f>
        <v>1</v>
      </c>
    </row>
    <row r="846" spans="1:9" hidden="1" x14ac:dyDescent="0.25">
      <c r="A846" s="1">
        <v>845</v>
      </c>
      <c r="B846" s="1" t="s">
        <v>3255</v>
      </c>
      <c r="C846" s="1" t="s">
        <v>3255</v>
      </c>
      <c r="D846" s="1" t="s">
        <v>3758</v>
      </c>
      <c r="E846" s="1" t="s">
        <v>415</v>
      </c>
      <c r="F846" s="1" t="str">
        <f>VLOOKUP(Table9[[#This Row],[نام کارشناس دفتر فنی]],Table1[],3,0)</f>
        <v>کارشناس بازرسی وبرنامه ریزی تعمیرات مکانیک(4)</v>
      </c>
      <c r="G846" s="1" t="s">
        <v>528</v>
      </c>
      <c r="H846" s="1" t="str">
        <f>VLOOKUP(Table9[[#This Row],[نام شخص کارشناس نظارت]],Table1[],3,0)</f>
        <v>کارشناس بازرسی وبرنامه ریزی تعمیرات مکانیک(9)</v>
      </c>
      <c r="I846" s="1">
        <f>COUNTIF(Table2[کد سیستم],Table9[[#This Row],[کد سیستم]])</f>
        <v>1</v>
      </c>
    </row>
    <row r="847" spans="1:9" hidden="1" x14ac:dyDescent="0.25">
      <c r="A847" s="1">
        <v>846</v>
      </c>
      <c r="B847" s="1" t="s">
        <v>3257</v>
      </c>
      <c r="C847" s="1" t="s">
        <v>3257</v>
      </c>
      <c r="D847" s="1" t="s">
        <v>3758</v>
      </c>
      <c r="E847" s="1" t="s">
        <v>415</v>
      </c>
      <c r="F847" s="1" t="str">
        <f>VLOOKUP(Table9[[#This Row],[نام کارشناس دفتر فنی]],Table1[],3,0)</f>
        <v>کارشناس بازرسی وبرنامه ریزی تعمیرات مکانیک(4)</v>
      </c>
      <c r="G847" s="1" t="s">
        <v>528</v>
      </c>
      <c r="H847" s="1" t="str">
        <f>VLOOKUP(Table9[[#This Row],[نام شخص کارشناس نظارت]],Table1[],3,0)</f>
        <v>کارشناس بازرسی وبرنامه ریزی تعمیرات مکانیک(9)</v>
      </c>
      <c r="I847" s="1">
        <f>COUNTIF(Table2[کد سیستم],Table9[[#This Row],[کد سیستم]])</f>
        <v>1</v>
      </c>
    </row>
    <row r="848" spans="1:9" hidden="1" x14ac:dyDescent="0.25">
      <c r="A848" s="1">
        <v>847</v>
      </c>
      <c r="B848" s="1" t="s">
        <v>3259</v>
      </c>
      <c r="C848" s="1" t="s">
        <v>3260</v>
      </c>
      <c r="D848" s="1" t="s">
        <v>3758</v>
      </c>
      <c r="E848" s="1" t="s">
        <v>415</v>
      </c>
      <c r="F848" s="1" t="str">
        <f>VLOOKUP(Table9[[#This Row],[نام کارشناس دفتر فنی]],Table1[],3,0)</f>
        <v>کارشناس بازرسی وبرنامه ریزی تعمیرات مکانیک(4)</v>
      </c>
      <c r="G848" s="1" t="s">
        <v>528</v>
      </c>
      <c r="H848" s="1" t="str">
        <f>VLOOKUP(Table9[[#This Row],[نام شخص کارشناس نظارت]],Table1[],3,0)</f>
        <v>کارشناس بازرسی وبرنامه ریزی تعمیرات مکانیک(9)</v>
      </c>
      <c r="I848" s="1">
        <f>COUNTIF(Table2[کد سیستم],Table9[[#This Row],[کد سیستم]])</f>
        <v>1</v>
      </c>
    </row>
    <row r="849" spans="1:9" hidden="1" x14ac:dyDescent="0.25">
      <c r="A849" s="1">
        <v>848</v>
      </c>
      <c r="B849" s="1" t="s">
        <v>3262</v>
      </c>
      <c r="C849" s="1" t="s">
        <v>3263</v>
      </c>
      <c r="D849" s="1" t="s">
        <v>3758</v>
      </c>
      <c r="E849" s="1" t="s">
        <v>415</v>
      </c>
      <c r="F849" s="1" t="str">
        <f>VLOOKUP(Table9[[#This Row],[نام کارشناس دفتر فنی]],Table1[],3,0)</f>
        <v>کارشناس بازرسی وبرنامه ریزی تعمیرات مکانیک(4)</v>
      </c>
      <c r="G849" s="1" t="s">
        <v>528</v>
      </c>
      <c r="H849" s="1" t="str">
        <f>VLOOKUP(Table9[[#This Row],[نام شخص کارشناس نظارت]],Table1[],3,0)</f>
        <v>کارشناس بازرسی وبرنامه ریزی تعمیرات مکانیک(9)</v>
      </c>
      <c r="I849" s="1">
        <f>COUNTIF(Table2[کد سیستم],Table9[[#This Row],[کد سیستم]])</f>
        <v>1</v>
      </c>
    </row>
    <row r="850" spans="1:9" hidden="1" x14ac:dyDescent="0.25">
      <c r="A850" s="1">
        <v>849</v>
      </c>
      <c r="B850" s="1" t="s">
        <v>3265</v>
      </c>
      <c r="C850" s="1" t="s">
        <v>3265</v>
      </c>
      <c r="D850" s="1" t="s">
        <v>3758</v>
      </c>
      <c r="E850" s="1" t="s">
        <v>415</v>
      </c>
      <c r="F850" s="1" t="str">
        <f>VLOOKUP(Table9[[#This Row],[نام کارشناس دفتر فنی]],Table1[],3,0)</f>
        <v>کارشناس بازرسی وبرنامه ریزی تعمیرات مکانیک(4)</v>
      </c>
      <c r="G850" s="1" t="s">
        <v>528</v>
      </c>
      <c r="H850" s="1" t="str">
        <f>VLOOKUP(Table9[[#This Row],[نام شخص کارشناس نظارت]],Table1[],3,0)</f>
        <v>کارشناس بازرسی وبرنامه ریزی تعمیرات مکانیک(9)</v>
      </c>
      <c r="I850" s="1">
        <f>COUNTIF(Table2[کد سیستم],Table9[[#This Row],[کد سیستم]])</f>
        <v>1</v>
      </c>
    </row>
    <row r="851" spans="1:9" hidden="1" x14ac:dyDescent="0.25">
      <c r="A851" s="1">
        <v>850</v>
      </c>
      <c r="B851" s="1" t="s">
        <v>3267</v>
      </c>
      <c r="C851" s="1" t="s">
        <v>3267</v>
      </c>
      <c r="D851" s="1" t="s">
        <v>3758</v>
      </c>
      <c r="E851" s="1" t="s">
        <v>415</v>
      </c>
      <c r="F851" s="1" t="str">
        <f>VLOOKUP(Table9[[#This Row],[نام کارشناس دفتر فنی]],Table1[],3,0)</f>
        <v>کارشناس بازرسی وبرنامه ریزی تعمیرات مکانیک(4)</v>
      </c>
      <c r="G851" s="1" t="s">
        <v>528</v>
      </c>
      <c r="H851" s="1" t="str">
        <f>VLOOKUP(Table9[[#This Row],[نام شخص کارشناس نظارت]],Table1[],3,0)</f>
        <v>کارشناس بازرسی وبرنامه ریزی تعمیرات مکانیک(9)</v>
      </c>
      <c r="I851" s="1">
        <f>COUNTIF(Table2[کد سیستم],Table9[[#This Row],[کد سیستم]])</f>
        <v>1</v>
      </c>
    </row>
    <row r="852" spans="1:9" hidden="1" x14ac:dyDescent="0.25">
      <c r="A852" s="1">
        <v>851</v>
      </c>
      <c r="B852" s="1" t="s">
        <v>3269</v>
      </c>
      <c r="C852" s="1" t="s">
        <v>3269</v>
      </c>
      <c r="D852" s="1" t="s">
        <v>3758</v>
      </c>
      <c r="E852" s="1" t="s">
        <v>415</v>
      </c>
      <c r="F852" s="1" t="str">
        <f>VLOOKUP(Table9[[#This Row],[نام کارشناس دفتر فنی]],Table1[],3,0)</f>
        <v>کارشناس بازرسی وبرنامه ریزی تعمیرات مکانیک(4)</v>
      </c>
      <c r="G852" s="1" t="s">
        <v>528</v>
      </c>
      <c r="H852" s="1" t="str">
        <f>VLOOKUP(Table9[[#This Row],[نام شخص کارشناس نظارت]],Table1[],3,0)</f>
        <v>کارشناس بازرسی وبرنامه ریزی تعمیرات مکانیک(9)</v>
      </c>
      <c r="I852" s="1">
        <f>COUNTIF(Table2[کد سیستم],Table9[[#This Row],[کد سیستم]])</f>
        <v>1</v>
      </c>
    </row>
    <row r="853" spans="1:9" hidden="1" x14ac:dyDescent="0.25">
      <c r="A853" s="1">
        <v>852</v>
      </c>
      <c r="B853" s="1" t="s">
        <v>3271</v>
      </c>
      <c r="C853" s="1" t="s">
        <v>3271</v>
      </c>
      <c r="D853" s="1" t="s">
        <v>3758</v>
      </c>
      <c r="E853" s="1" t="s">
        <v>415</v>
      </c>
      <c r="F853" s="1" t="str">
        <f>VLOOKUP(Table9[[#This Row],[نام کارشناس دفتر فنی]],Table1[],3,0)</f>
        <v>کارشناس بازرسی وبرنامه ریزی تعمیرات مکانیک(4)</v>
      </c>
      <c r="G853" s="1" t="s">
        <v>528</v>
      </c>
      <c r="H853" s="1" t="str">
        <f>VLOOKUP(Table9[[#This Row],[نام شخص کارشناس نظارت]],Table1[],3,0)</f>
        <v>کارشناس بازرسی وبرنامه ریزی تعمیرات مکانیک(9)</v>
      </c>
      <c r="I853" s="1">
        <f>COUNTIF(Table2[کد سیستم],Table9[[#This Row],[کد سیستم]])</f>
        <v>1</v>
      </c>
    </row>
    <row r="854" spans="1:9" hidden="1" x14ac:dyDescent="0.25">
      <c r="A854" s="1">
        <v>853</v>
      </c>
      <c r="B854" s="1" t="s">
        <v>3273</v>
      </c>
      <c r="C854" s="1" t="s">
        <v>3273</v>
      </c>
      <c r="D854" s="1" t="s">
        <v>3758</v>
      </c>
      <c r="E854" s="1" t="s">
        <v>415</v>
      </c>
      <c r="F854" s="1" t="str">
        <f>VLOOKUP(Table9[[#This Row],[نام کارشناس دفتر فنی]],Table1[],3,0)</f>
        <v>کارشناس بازرسی وبرنامه ریزی تعمیرات مکانیک(4)</v>
      </c>
      <c r="G854" s="1" t="s">
        <v>528</v>
      </c>
      <c r="H854" s="1" t="str">
        <f>VLOOKUP(Table9[[#This Row],[نام شخص کارشناس نظارت]],Table1[],3,0)</f>
        <v>کارشناس بازرسی وبرنامه ریزی تعمیرات مکانیک(9)</v>
      </c>
      <c r="I854" s="1">
        <f>COUNTIF(Table2[کد سیستم],Table9[[#This Row],[کد سیستم]])</f>
        <v>1</v>
      </c>
    </row>
    <row r="855" spans="1:9" hidden="1" x14ac:dyDescent="0.25">
      <c r="A855" s="1">
        <v>854</v>
      </c>
      <c r="B855" s="1" t="s">
        <v>3275</v>
      </c>
      <c r="C855" s="1" t="s">
        <v>3275</v>
      </c>
      <c r="D855" s="1" t="s">
        <v>3758</v>
      </c>
      <c r="E855" s="1" t="s">
        <v>415</v>
      </c>
      <c r="F855" s="1" t="str">
        <f>VLOOKUP(Table9[[#This Row],[نام کارشناس دفتر فنی]],Table1[],3,0)</f>
        <v>کارشناس بازرسی وبرنامه ریزی تعمیرات مکانیک(4)</v>
      </c>
      <c r="G855" s="1" t="s">
        <v>528</v>
      </c>
      <c r="H855" s="1" t="str">
        <f>VLOOKUP(Table9[[#This Row],[نام شخص کارشناس نظارت]],Table1[],3,0)</f>
        <v>کارشناس بازرسی وبرنامه ریزی تعمیرات مکانیک(9)</v>
      </c>
      <c r="I855" s="1">
        <f>COUNTIF(Table2[کد سیستم],Table9[[#This Row],[کد سیستم]])</f>
        <v>1</v>
      </c>
    </row>
    <row r="856" spans="1:9" hidden="1" x14ac:dyDescent="0.25">
      <c r="A856" s="1">
        <v>855</v>
      </c>
      <c r="B856" s="1" t="s">
        <v>3277</v>
      </c>
      <c r="C856" s="1" t="s">
        <v>3277</v>
      </c>
      <c r="D856" s="1" t="s">
        <v>3758</v>
      </c>
      <c r="E856" s="1" t="s">
        <v>415</v>
      </c>
      <c r="F856" s="1" t="str">
        <f>VLOOKUP(Table9[[#This Row],[نام کارشناس دفتر فنی]],Table1[],3,0)</f>
        <v>کارشناس بازرسی وبرنامه ریزی تعمیرات مکانیک(4)</v>
      </c>
      <c r="G856" s="1" t="s">
        <v>528</v>
      </c>
      <c r="H856" s="1" t="str">
        <f>VLOOKUP(Table9[[#This Row],[نام شخص کارشناس نظارت]],Table1[],3,0)</f>
        <v>کارشناس بازرسی وبرنامه ریزی تعمیرات مکانیک(9)</v>
      </c>
      <c r="I856" s="1">
        <f>COUNTIF(Table2[کد سیستم],Table9[[#This Row],[کد سیستم]])</f>
        <v>1</v>
      </c>
    </row>
    <row r="857" spans="1:9" hidden="1" x14ac:dyDescent="0.25">
      <c r="A857" s="1">
        <v>856</v>
      </c>
      <c r="B857" s="1" t="s">
        <v>3279</v>
      </c>
      <c r="C857" s="1" t="s">
        <v>3279</v>
      </c>
      <c r="D857" s="1" t="s">
        <v>3758</v>
      </c>
      <c r="E857" s="1" t="s">
        <v>415</v>
      </c>
      <c r="F857" s="1" t="str">
        <f>VLOOKUP(Table9[[#This Row],[نام کارشناس دفتر فنی]],Table1[],3,0)</f>
        <v>کارشناس بازرسی وبرنامه ریزی تعمیرات مکانیک(4)</v>
      </c>
      <c r="G857" s="1" t="s">
        <v>528</v>
      </c>
      <c r="H857" s="1" t="str">
        <f>VLOOKUP(Table9[[#This Row],[نام شخص کارشناس نظارت]],Table1[],3,0)</f>
        <v>کارشناس بازرسی وبرنامه ریزی تعمیرات مکانیک(9)</v>
      </c>
      <c r="I857" s="1">
        <f>COUNTIF(Table2[کد سیستم],Table9[[#This Row],[کد سیستم]])</f>
        <v>1</v>
      </c>
    </row>
    <row r="858" spans="1:9" hidden="1" x14ac:dyDescent="0.25">
      <c r="A858" s="1">
        <v>857</v>
      </c>
      <c r="B858" s="1" t="s">
        <v>3281</v>
      </c>
      <c r="C858" s="1" t="s">
        <v>3281</v>
      </c>
      <c r="D858" s="1" t="s">
        <v>3758</v>
      </c>
      <c r="E858" s="1" t="s">
        <v>415</v>
      </c>
      <c r="F858" s="1" t="str">
        <f>VLOOKUP(Table9[[#This Row],[نام کارشناس دفتر فنی]],Table1[],3,0)</f>
        <v>کارشناس بازرسی وبرنامه ریزی تعمیرات مکانیک(4)</v>
      </c>
      <c r="G858" s="1" t="s">
        <v>528</v>
      </c>
      <c r="H858" s="1" t="str">
        <f>VLOOKUP(Table9[[#This Row],[نام شخص کارشناس نظارت]],Table1[],3,0)</f>
        <v>کارشناس بازرسی وبرنامه ریزی تعمیرات مکانیک(9)</v>
      </c>
      <c r="I858" s="1">
        <f>COUNTIF(Table2[کد سیستم],Table9[[#This Row],[کد سیستم]])</f>
        <v>1</v>
      </c>
    </row>
    <row r="859" spans="1:9" hidden="1" x14ac:dyDescent="0.25">
      <c r="A859" s="1">
        <v>858</v>
      </c>
      <c r="B859" s="1" t="s">
        <v>3283</v>
      </c>
      <c r="C859" s="1" t="s">
        <v>3283</v>
      </c>
      <c r="D859" s="1" t="s">
        <v>3758</v>
      </c>
      <c r="E859" s="1" t="s">
        <v>415</v>
      </c>
      <c r="F859" s="1" t="str">
        <f>VLOOKUP(Table9[[#This Row],[نام کارشناس دفتر فنی]],Table1[],3,0)</f>
        <v>کارشناس بازرسی وبرنامه ریزی تعمیرات مکانیک(4)</v>
      </c>
      <c r="G859" s="1" t="s">
        <v>528</v>
      </c>
      <c r="H859" s="1" t="str">
        <f>VLOOKUP(Table9[[#This Row],[نام شخص کارشناس نظارت]],Table1[],3,0)</f>
        <v>کارشناس بازرسی وبرنامه ریزی تعمیرات مکانیک(9)</v>
      </c>
      <c r="I859" s="1">
        <f>COUNTIF(Table2[کد سیستم],Table9[[#This Row],[کد سیستم]])</f>
        <v>1</v>
      </c>
    </row>
    <row r="860" spans="1:9" hidden="1" x14ac:dyDescent="0.25">
      <c r="A860" s="1">
        <v>859</v>
      </c>
      <c r="B860" s="1" t="s">
        <v>3285</v>
      </c>
      <c r="C860" s="1" t="s">
        <v>3285</v>
      </c>
      <c r="D860" s="1" t="s">
        <v>3758</v>
      </c>
      <c r="E860" s="1" t="s">
        <v>415</v>
      </c>
      <c r="F860" s="1" t="str">
        <f>VLOOKUP(Table9[[#This Row],[نام کارشناس دفتر فنی]],Table1[],3,0)</f>
        <v>کارشناس بازرسی وبرنامه ریزی تعمیرات مکانیک(4)</v>
      </c>
      <c r="G860" s="1" t="s">
        <v>528</v>
      </c>
      <c r="H860" s="1" t="str">
        <f>VLOOKUP(Table9[[#This Row],[نام شخص کارشناس نظارت]],Table1[],3,0)</f>
        <v>کارشناس بازرسی وبرنامه ریزی تعمیرات مکانیک(9)</v>
      </c>
      <c r="I860" s="1">
        <f>COUNTIF(Table2[کد سیستم],Table9[[#This Row],[کد سیستم]])</f>
        <v>1</v>
      </c>
    </row>
    <row r="861" spans="1:9" hidden="1" x14ac:dyDescent="0.25">
      <c r="A861" s="1">
        <v>860</v>
      </c>
      <c r="B861" s="1" t="s">
        <v>3287</v>
      </c>
      <c r="C861" s="1" t="s">
        <v>3287</v>
      </c>
      <c r="D861" s="1" t="s">
        <v>3758</v>
      </c>
      <c r="E861" s="1" t="s">
        <v>415</v>
      </c>
      <c r="F861" s="1" t="str">
        <f>VLOOKUP(Table9[[#This Row],[نام کارشناس دفتر فنی]],Table1[],3,0)</f>
        <v>کارشناس بازرسی وبرنامه ریزی تعمیرات مکانیک(4)</v>
      </c>
      <c r="G861" s="1" t="s">
        <v>528</v>
      </c>
      <c r="H861" s="1" t="str">
        <f>VLOOKUP(Table9[[#This Row],[نام شخص کارشناس نظارت]],Table1[],3,0)</f>
        <v>کارشناس بازرسی وبرنامه ریزی تعمیرات مکانیک(9)</v>
      </c>
      <c r="I861" s="1">
        <f>COUNTIF(Table2[کد سیستم],Table9[[#This Row],[کد سیستم]])</f>
        <v>1</v>
      </c>
    </row>
    <row r="862" spans="1:9" hidden="1" x14ac:dyDescent="0.25">
      <c r="A862" s="1">
        <v>861</v>
      </c>
      <c r="B862" s="1" t="s">
        <v>3289</v>
      </c>
      <c r="C862" s="1" t="s">
        <v>3289</v>
      </c>
      <c r="D862" s="1" t="s">
        <v>3758</v>
      </c>
      <c r="E862" s="1" t="s">
        <v>415</v>
      </c>
      <c r="F862" s="1" t="str">
        <f>VLOOKUP(Table9[[#This Row],[نام کارشناس دفتر فنی]],Table1[],3,0)</f>
        <v>کارشناس بازرسی وبرنامه ریزی تعمیرات مکانیک(4)</v>
      </c>
      <c r="G862" s="1" t="s">
        <v>528</v>
      </c>
      <c r="H862" s="1" t="str">
        <f>VLOOKUP(Table9[[#This Row],[نام شخص کارشناس نظارت]],Table1[],3,0)</f>
        <v>کارشناس بازرسی وبرنامه ریزی تعمیرات مکانیک(9)</v>
      </c>
      <c r="I862" s="1">
        <f>COUNTIF(Table2[کد سیستم],Table9[[#This Row],[کد سیستم]])</f>
        <v>1</v>
      </c>
    </row>
    <row r="863" spans="1:9" hidden="1" x14ac:dyDescent="0.25">
      <c r="A863" s="1">
        <v>862</v>
      </c>
      <c r="B863" s="1" t="s">
        <v>3291</v>
      </c>
      <c r="C863" s="1" t="s">
        <v>3291</v>
      </c>
      <c r="D863" s="1" t="s">
        <v>3758</v>
      </c>
      <c r="E863" s="1" t="s">
        <v>415</v>
      </c>
      <c r="F863" s="1" t="str">
        <f>VLOOKUP(Table9[[#This Row],[نام کارشناس دفتر فنی]],Table1[],3,0)</f>
        <v>کارشناس بازرسی وبرنامه ریزی تعمیرات مکانیک(4)</v>
      </c>
      <c r="G863" s="1" t="s">
        <v>528</v>
      </c>
      <c r="H863" s="1" t="str">
        <f>VLOOKUP(Table9[[#This Row],[نام شخص کارشناس نظارت]],Table1[],3,0)</f>
        <v>کارشناس بازرسی وبرنامه ریزی تعمیرات مکانیک(9)</v>
      </c>
      <c r="I863" s="1">
        <f>COUNTIF(Table2[کد سیستم],Table9[[#This Row],[کد سیستم]])</f>
        <v>1</v>
      </c>
    </row>
    <row r="864" spans="1:9" hidden="1" x14ac:dyDescent="0.25">
      <c r="A864" s="1">
        <v>863</v>
      </c>
      <c r="B864" s="1" t="s">
        <v>3293</v>
      </c>
      <c r="C864" s="1" t="s">
        <v>3293</v>
      </c>
      <c r="D864" s="1" t="s">
        <v>3758</v>
      </c>
      <c r="E864" s="1" t="s">
        <v>415</v>
      </c>
      <c r="F864" s="1" t="str">
        <f>VLOOKUP(Table9[[#This Row],[نام کارشناس دفتر فنی]],Table1[],3,0)</f>
        <v>کارشناس بازرسی وبرنامه ریزی تعمیرات مکانیک(4)</v>
      </c>
      <c r="G864" s="1" t="s">
        <v>528</v>
      </c>
      <c r="H864" s="1" t="str">
        <f>VLOOKUP(Table9[[#This Row],[نام شخص کارشناس نظارت]],Table1[],3,0)</f>
        <v>کارشناس بازرسی وبرنامه ریزی تعمیرات مکانیک(9)</v>
      </c>
      <c r="I864" s="1">
        <f>COUNTIF(Table2[کد سیستم],Table9[[#This Row],[کد سیستم]])</f>
        <v>1</v>
      </c>
    </row>
    <row r="865" spans="1:9" hidden="1" x14ac:dyDescent="0.25">
      <c r="A865" s="1">
        <v>864</v>
      </c>
      <c r="B865" s="1" t="s">
        <v>3295</v>
      </c>
      <c r="C865" s="1" t="s">
        <v>3295</v>
      </c>
      <c r="D865" s="1" t="s">
        <v>3758</v>
      </c>
      <c r="E865" s="1" t="s">
        <v>415</v>
      </c>
      <c r="F865" s="1" t="str">
        <f>VLOOKUP(Table9[[#This Row],[نام کارشناس دفتر فنی]],Table1[],3,0)</f>
        <v>کارشناس بازرسی وبرنامه ریزی تعمیرات مکانیک(4)</v>
      </c>
      <c r="G865" s="1" t="s">
        <v>528</v>
      </c>
      <c r="H865" s="1" t="str">
        <f>VLOOKUP(Table9[[#This Row],[نام شخص کارشناس نظارت]],Table1[],3,0)</f>
        <v>کارشناس بازرسی وبرنامه ریزی تعمیرات مکانیک(9)</v>
      </c>
      <c r="I865" s="1">
        <f>COUNTIF(Table2[کد سیستم],Table9[[#This Row],[کد سیستم]])</f>
        <v>1</v>
      </c>
    </row>
    <row r="866" spans="1:9" hidden="1" x14ac:dyDescent="0.25">
      <c r="A866" s="1">
        <v>865</v>
      </c>
      <c r="B866" s="1" t="s">
        <v>3297</v>
      </c>
      <c r="C866" s="1" t="s">
        <v>3297</v>
      </c>
      <c r="D866" s="1" t="s">
        <v>3758</v>
      </c>
      <c r="E866" s="1" t="s">
        <v>415</v>
      </c>
      <c r="F866" s="1" t="str">
        <f>VLOOKUP(Table9[[#This Row],[نام کارشناس دفتر فنی]],Table1[],3,0)</f>
        <v>کارشناس بازرسی وبرنامه ریزی تعمیرات مکانیک(4)</v>
      </c>
      <c r="G866" s="1" t="s">
        <v>528</v>
      </c>
      <c r="H866" s="1" t="str">
        <f>VLOOKUP(Table9[[#This Row],[نام شخص کارشناس نظارت]],Table1[],3,0)</f>
        <v>کارشناس بازرسی وبرنامه ریزی تعمیرات مکانیک(9)</v>
      </c>
      <c r="I866" s="1">
        <f>COUNTIF(Table2[کد سیستم],Table9[[#This Row],[کد سیستم]])</f>
        <v>1</v>
      </c>
    </row>
    <row r="867" spans="1:9" hidden="1" x14ac:dyDescent="0.25">
      <c r="A867" s="1">
        <v>866</v>
      </c>
      <c r="B867" s="1" t="s">
        <v>3299</v>
      </c>
      <c r="C867" s="1" t="s">
        <v>3299</v>
      </c>
      <c r="D867" s="1" t="s">
        <v>3758</v>
      </c>
      <c r="E867" s="1" t="s">
        <v>415</v>
      </c>
      <c r="F867" s="1" t="str">
        <f>VLOOKUP(Table9[[#This Row],[نام کارشناس دفتر فنی]],Table1[],3,0)</f>
        <v>کارشناس بازرسی وبرنامه ریزی تعمیرات مکانیک(4)</v>
      </c>
      <c r="G867" s="1" t="s">
        <v>528</v>
      </c>
      <c r="H867" s="1" t="str">
        <f>VLOOKUP(Table9[[#This Row],[نام شخص کارشناس نظارت]],Table1[],3,0)</f>
        <v>کارشناس بازرسی وبرنامه ریزی تعمیرات مکانیک(9)</v>
      </c>
      <c r="I867" s="1">
        <f>COUNTIF(Table2[کد سیستم],Table9[[#This Row],[کد سیستم]])</f>
        <v>1</v>
      </c>
    </row>
    <row r="868" spans="1:9" hidden="1" x14ac:dyDescent="0.25">
      <c r="A868" s="1">
        <v>867</v>
      </c>
      <c r="B868" s="1" t="s">
        <v>3301</v>
      </c>
      <c r="C868" s="1" t="s">
        <v>3301</v>
      </c>
      <c r="D868" s="1" t="s">
        <v>3758</v>
      </c>
      <c r="E868" s="1" t="s">
        <v>415</v>
      </c>
      <c r="F868" s="1" t="str">
        <f>VLOOKUP(Table9[[#This Row],[نام کارشناس دفتر فنی]],Table1[],3,0)</f>
        <v>کارشناس بازرسی وبرنامه ریزی تعمیرات مکانیک(4)</v>
      </c>
      <c r="G868" s="1" t="s">
        <v>528</v>
      </c>
      <c r="H868" s="1" t="str">
        <f>VLOOKUP(Table9[[#This Row],[نام شخص کارشناس نظارت]],Table1[],3,0)</f>
        <v>کارشناس بازرسی وبرنامه ریزی تعمیرات مکانیک(9)</v>
      </c>
      <c r="I868" s="1">
        <f>COUNTIF(Table2[کد سیستم],Table9[[#This Row],[کد سیستم]])</f>
        <v>1</v>
      </c>
    </row>
    <row r="869" spans="1:9" hidden="1" x14ac:dyDescent="0.25">
      <c r="A869" s="1">
        <v>868</v>
      </c>
      <c r="B869" s="1" t="s">
        <v>3303</v>
      </c>
      <c r="C869" s="1" t="s">
        <v>3303</v>
      </c>
      <c r="D869" s="1" t="s">
        <v>3758</v>
      </c>
      <c r="E869" s="1" t="s">
        <v>415</v>
      </c>
      <c r="F869" s="1" t="str">
        <f>VLOOKUP(Table9[[#This Row],[نام کارشناس دفتر فنی]],Table1[],3,0)</f>
        <v>کارشناس بازرسی وبرنامه ریزی تعمیرات مکانیک(4)</v>
      </c>
      <c r="G869" s="1" t="s">
        <v>528</v>
      </c>
      <c r="H869" s="1" t="str">
        <f>VLOOKUP(Table9[[#This Row],[نام شخص کارشناس نظارت]],Table1[],3,0)</f>
        <v>کارشناس بازرسی وبرنامه ریزی تعمیرات مکانیک(9)</v>
      </c>
      <c r="I869" s="1">
        <f>COUNTIF(Table2[کد سیستم],Table9[[#This Row],[کد سیستم]])</f>
        <v>1</v>
      </c>
    </row>
    <row r="870" spans="1:9" hidden="1" x14ac:dyDescent="0.25">
      <c r="A870" s="1">
        <v>869</v>
      </c>
      <c r="B870" s="1" t="s">
        <v>3305</v>
      </c>
      <c r="C870" s="1" t="s">
        <v>3305</v>
      </c>
      <c r="D870" s="1" t="s">
        <v>3758</v>
      </c>
      <c r="E870" s="1" t="s">
        <v>415</v>
      </c>
      <c r="F870" s="1" t="str">
        <f>VLOOKUP(Table9[[#This Row],[نام کارشناس دفتر فنی]],Table1[],3,0)</f>
        <v>کارشناس بازرسی وبرنامه ریزی تعمیرات مکانیک(4)</v>
      </c>
      <c r="G870" s="1" t="s">
        <v>528</v>
      </c>
      <c r="H870" s="1" t="str">
        <f>VLOOKUP(Table9[[#This Row],[نام شخص کارشناس نظارت]],Table1[],3,0)</f>
        <v>کارشناس بازرسی وبرنامه ریزی تعمیرات مکانیک(9)</v>
      </c>
      <c r="I870" s="1">
        <f>COUNTIF(Table2[کد سیستم],Table9[[#This Row],[کد سیستم]])</f>
        <v>1</v>
      </c>
    </row>
    <row r="871" spans="1:9" hidden="1" x14ac:dyDescent="0.25">
      <c r="A871" s="1">
        <v>870</v>
      </c>
      <c r="B871" s="1" t="s">
        <v>3307</v>
      </c>
      <c r="C871" s="1" t="s">
        <v>3307</v>
      </c>
      <c r="D871" s="1" t="s">
        <v>3758</v>
      </c>
      <c r="E871" s="1" t="s">
        <v>415</v>
      </c>
      <c r="F871" s="1" t="str">
        <f>VLOOKUP(Table9[[#This Row],[نام کارشناس دفتر فنی]],Table1[],3,0)</f>
        <v>کارشناس بازرسی وبرنامه ریزی تعمیرات مکانیک(4)</v>
      </c>
      <c r="G871" s="1" t="s">
        <v>528</v>
      </c>
      <c r="H871" s="1" t="str">
        <f>VLOOKUP(Table9[[#This Row],[نام شخص کارشناس نظارت]],Table1[],3,0)</f>
        <v>کارشناس بازرسی وبرنامه ریزی تعمیرات مکانیک(9)</v>
      </c>
      <c r="I871" s="1">
        <f>COUNTIF(Table2[کد سیستم],Table9[[#This Row],[کد سیستم]])</f>
        <v>1</v>
      </c>
    </row>
    <row r="872" spans="1:9" hidden="1" x14ac:dyDescent="0.25">
      <c r="A872" s="1">
        <v>871</v>
      </c>
      <c r="B872" s="1" t="s">
        <v>3309</v>
      </c>
      <c r="C872" s="1" t="s">
        <v>3309</v>
      </c>
      <c r="D872" s="1" t="s">
        <v>3758</v>
      </c>
      <c r="E872" s="1" t="s">
        <v>415</v>
      </c>
      <c r="F872" s="1" t="str">
        <f>VLOOKUP(Table9[[#This Row],[نام کارشناس دفتر فنی]],Table1[],3,0)</f>
        <v>کارشناس بازرسی وبرنامه ریزی تعمیرات مکانیک(4)</v>
      </c>
      <c r="G872" s="1" t="s">
        <v>528</v>
      </c>
      <c r="H872" s="1" t="str">
        <f>VLOOKUP(Table9[[#This Row],[نام شخص کارشناس نظارت]],Table1[],3,0)</f>
        <v>کارشناس بازرسی وبرنامه ریزی تعمیرات مکانیک(9)</v>
      </c>
      <c r="I872" s="1">
        <f>COUNTIF(Table2[کد سیستم],Table9[[#This Row],[کد سیستم]])</f>
        <v>1</v>
      </c>
    </row>
    <row r="873" spans="1:9" hidden="1" x14ac:dyDescent="0.25">
      <c r="A873" s="1">
        <v>872</v>
      </c>
      <c r="B873" s="1" t="s">
        <v>3311</v>
      </c>
      <c r="C873" s="1" t="s">
        <v>3311</v>
      </c>
      <c r="D873" s="1" t="s">
        <v>3758</v>
      </c>
      <c r="E873" s="1" t="s">
        <v>415</v>
      </c>
      <c r="F873" s="1" t="str">
        <f>VLOOKUP(Table9[[#This Row],[نام کارشناس دفتر فنی]],Table1[],3,0)</f>
        <v>کارشناس بازرسی وبرنامه ریزی تعمیرات مکانیک(4)</v>
      </c>
      <c r="G873" s="1" t="s">
        <v>528</v>
      </c>
      <c r="H873" s="1" t="str">
        <f>VLOOKUP(Table9[[#This Row],[نام شخص کارشناس نظارت]],Table1[],3,0)</f>
        <v>کارشناس بازرسی وبرنامه ریزی تعمیرات مکانیک(9)</v>
      </c>
      <c r="I873" s="1">
        <f>COUNTIF(Table2[کد سیستم],Table9[[#This Row],[کد سیستم]])</f>
        <v>1</v>
      </c>
    </row>
    <row r="874" spans="1:9" hidden="1" x14ac:dyDescent="0.25">
      <c r="A874" s="1">
        <v>873</v>
      </c>
      <c r="B874" s="1" t="s">
        <v>3313</v>
      </c>
      <c r="C874" s="1" t="s">
        <v>3313</v>
      </c>
      <c r="D874" s="1" t="s">
        <v>3758</v>
      </c>
      <c r="E874" s="1" t="s">
        <v>415</v>
      </c>
      <c r="F874" s="1" t="str">
        <f>VLOOKUP(Table9[[#This Row],[نام کارشناس دفتر فنی]],Table1[],3,0)</f>
        <v>کارشناس بازرسی وبرنامه ریزی تعمیرات مکانیک(4)</v>
      </c>
      <c r="G874" s="1" t="s">
        <v>528</v>
      </c>
      <c r="H874" s="1" t="str">
        <f>VLOOKUP(Table9[[#This Row],[نام شخص کارشناس نظارت]],Table1[],3,0)</f>
        <v>کارشناس بازرسی وبرنامه ریزی تعمیرات مکانیک(9)</v>
      </c>
      <c r="I874" s="1">
        <f>COUNTIF(Table2[کد سیستم],Table9[[#This Row],[کد سیستم]])</f>
        <v>1</v>
      </c>
    </row>
    <row r="875" spans="1:9" hidden="1" x14ac:dyDescent="0.25">
      <c r="A875" s="1">
        <v>874</v>
      </c>
      <c r="B875" s="1" t="s">
        <v>3315</v>
      </c>
      <c r="C875" s="1" t="s">
        <v>3315</v>
      </c>
      <c r="D875" s="1" t="s">
        <v>3758</v>
      </c>
      <c r="E875" s="1" t="s">
        <v>415</v>
      </c>
      <c r="F875" s="1" t="str">
        <f>VLOOKUP(Table9[[#This Row],[نام کارشناس دفتر فنی]],Table1[],3,0)</f>
        <v>کارشناس بازرسی وبرنامه ریزی تعمیرات مکانیک(4)</v>
      </c>
      <c r="G875" s="1" t="s">
        <v>528</v>
      </c>
      <c r="H875" s="1" t="str">
        <f>VLOOKUP(Table9[[#This Row],[نام شخص کارشناس نظارت]],Table1[],3,0)</f>
        <v>کارشناس بازرسی وبرنامه ریزی تعمیرات مکانیک(9)</v>
      </c>
      <c r="I875" s="1">
        <f>COUNTIF(Table2[کد سیستم],Table9[[#This Row],[کد سیستم]])</f>
        <v>1</v>
      </c>
    </row>
    <row r="876" spans="1:9" hidden="1" x14ac:dyDescent="0.25">
      <c r="A876" s="1">
        <v>875</v>
      </c>
      <c r="B876" s="1" t="s">
        <v>3317</v>
      </c>
      <c r="C876" s="1" t="s">
        <v>3317</v>
      </c>
      <c r="D876" s="1" t="s">
        <v>3758</v>
      </c>
      <c r="E876" s="1" t="s">
        <v>415</v>
      </c>
      <c r="F876" s="1" t="str">
        <f>VLOOKUP(Table9[[#This Row],[نام کارشناس دفتر فنی]],Table1[],3,0)</f>
        <v>کارشناس بازرسی وبرنامه ریزی تعمیرات مکانیک(4)</v>
      </c>
      <c r="G876" s="1" t="s">
        <v>528</v>
      </c>
      <c r="H876" s="1" t="str">
        <f>VLOOKUP(Table9[[#This Row],[نام شخص کارشناس نظارت]],Table1[],3,0)</f>
        <v>کارشناس بازرسی وبرنامه ریزی تعمیرات مکانیک(9)</v>
      </c>
      <c r="I876" s="1">
        <f>COUNTIF(Table2[کد سیستم],Table9[[#This Row],[کد سیستم]])</f>
        <v>1</v>
      </c>
    </row>
    <row r="877" spans="1:9" hidden="1" x14ac:dyDescent="0.25">
      <c r="A877" s="1">
        <v>876</v>
      </c>
      <c r="B877" s="1" t="s">
        <v>3319</v>
      </c>
      <c r="C877" s="1" t="s">
        <v>3320</v>
      </c>
      <c r="D877" s="1" t="s">
        <v>3758</v>
      </c>
      <c r="E877" s="1" t="s">
        <v>415</v>
      </c>
      <c r="F877" s="1" t="str">
        <f>VLOOKUP(Table9[[#This Row],[نام کارشناس دفتر فنی]],Table1[],3,0)</f>
        <v>کارشناس بازرسی وبرنامه ریزی تعمیرات مکانیک(4)</v>
      </c>
      <c r="G877" s="1" t="s">
        <v>528</v>
      </c>
      <c r="H877" s="1" t="str">
        <f>VLOOKUP(Table9[[#This Row],[نام شخص کارشناس نظارت]],Table1[],3,0)</f>
        <v>کارشناس بازرسی وبرنامه ریزی تعمیرات مکانیک(9)</v>
      </c>
      <c r="I877" s="1">
        <f>COUNTIF(Table2[کد سیستم],Table9[[#This Row],[کد سیستم]])</f>
        <v>1</v>
      </c>
    </row>
    <row r="878" spans="1:9" hidden="1" x14ac:dyDescent="0.25">
      <c r="A878" s="1">
        <v>877</v>
      </c>
      <c r="B878" s="1" t="s">
        <v>3322</v>
      </c>
      <c r="C878" s="1" t="s">
        <v>3322</v>
      </c>
      <c r="D878" s="1" t="s">
        <v>3758</v>
      </c>
      <c r="E878" s="1" t="s">
        <v>415</v>
      </c>
      <c r="F878" s="1" t="str">
        <f>VLOOKUP(Table9[[#This Row],[نام کارشناس دفتر فنی]],Table1[],3,0)</f>
        <v>کارشناس بازرسی وبرنامه ریزی تعمیرات مکانیک(4)</v>
      </c>
      <c r="G878" s="1" t="s">
        <v>528</v>
      </c>
      <c r="H878" s="1" t="str">
        <f>VLOOKUP(Table9[[#This Row],[نام شخص کارشناس نظارت]],Table1[],3,0)</f>
        <v>کارشناس بازرسی وبرنامه ریزی تعمیرات مکانیک(9)</v>
      </c>
      <c r="I878" s="1">
        <f>COUNTIF(Table2[کد سیستم],Table9[[#This Row],[کد سیستم]])</f>
        <v>1</v>
      </c>
    </row>
    <row r="879" spans="1:9" hidden="1" x14ac:dyDescent="0.25">
      <c r="A879" s="1">
        <v>878</v>
      </c>
      <c r="B879" s="1" t="s">
        <v>3324</v>
      </c>
      <c r="C879" s="1" t="s">
        <v>3324</v>
      </c>
      <c r="D879" s="1" t="s">
        <v>3758</v>
      </c>
      <c r="E879" s="1" t="s">
        <v>415</v>
      </c>
      <c r="F879" s="1" t="str">
        <f>VLOOKUP(Table9[[#This Row],[نام کارشناس دفتر فنی]],Table1[],3,0)</f>
        <v>کارشناس بازرسی وبرنامه ریزی تعمیرات مکانیک(4)</v>
      </c>
      <c r="G879" s="1" t="s">
        <v>528</v>
      </c>
      <c r="H879" s="1" t="str">
        <f>VLOOKUP(Table9[[#This Row],[نام شخص کارشناس نظارت]],Table1[],3,0)</f>
        <v>کارشناس بازرسی وبرنامه ریزی تعمیرات مکانیک(9)</v>
      </c>
      <c r="I879" s="1">
        <f>COUNTIF(Table2[کد سیستم],Table9[[#This Row],[کد سیستم]])</f>
        <v>1</v>
      </c>
    </row>
    <row r="880" spans="1:9" hidden="1" x14ac:dyDescent="0.25">
      <c r="A880" s="1">
        <v>879</v>
      </c>
      <c r="B880" s="1" t="s">
        <v>3326</v>
      </c>
      <c r="C880" s="1" t="s">
        <v>3326</v>
      </c>
      <c r="D880" s="1" t="s">
        <v>3758</v>
      </c>
      <c r="E880" s="1" t="s">
        <v>415</v>
      </c>
      <c r="F880" s="1" t="str">
        <f>VLOOKUP(Table9[[#This Row],[نام کارشناس دفتر فنی]],Table1[],3,0)</f>
        <v>کارشناس بازرسی وبرنامه ریزی تعمیرات مکانیک(4)</v>
      </c>
      <c r="G880" s="1" t="s">
        <v>528</v>
      </c>
      <c r="H880" s="1" t="str">
        <f>VLOOKUP(Table9[[#This Row],[نام شخص کارشناس نظارت]],Table1[],3,0)</f>
        <v>کارشناس بازرسی وبرنامه ریزی تعمیرات مکانیک(9)</v>
      </c>
      <c r="I880" s="1">
        <f>COUNTIF(Table2[کد سیستم],Table9[[#This Row],[کد سیستم]])</f>
        <v>1</v>
      </c>
    </row>
    <row r="881" spans="1:9" hidden="1" x14ac:dyDescent="0.25">
      <c r="A881" s="1">
        <v>880</v>
      </c>
      <c r="B881" s="1" t="s">
        <v>3328</v>
      </c>
      <c r="C881" s="1" t="s">
        <v>3328</v>
      </c>
      <c r="D881" s="1" t="s">
        <v>3758</v>
      </c>
      <c r="E881" s="1" t="s">
        <v>415</v>
      </c>
      <c r="F881" s="1" t="str">
        <f>VLOOKUP(Table9[[#This Row],[نام کارشناس دفتر فنی]],Table1[],3,0)</f>
        <v>کارشناس بازرسی وبرنامه ریزی تعمیرات مکانیک(4)</v>
      </c>
      <c r="G881" s="1" t="s">
        <v>528</v>
      </c>
      <c r="H881" s="1" t="str">
        <f>VLOOKUP(Table9[[#This Row],[نام شخص کارشناس نظارت]],Table1[],3,0)</f>
        <v>کارشناس بازرسی وبرنامه ریزی تعمیرات مکانیک(9)</v>
      </c>
      <c r="I881" s="1">
        <f>COUNTIF(Table2[کد سیستم],Table9[[#This Row],[کد سیستم]])</f>
        <v>1</v>
      </c>
    </row>
    <row r="882" spans="1:9" hidden="1" x14ac:dyDescent="0.25">
      <c r="A882" s="1">
        <v>881</v>
      </c>
      <c r="B882" s="1" t="s">
        <v>3330</v>
      </c>
      <c r="C882" s="1" t="s">
        <v>3330</v>
      </c>
      <c r="D882" s="1" t="s">
        <v>3758</v>
      </c>
      <c r="E882" s="1" t="s">
        <v>415</v>
      </c>
      <c r="F882" s="1" t="str">
        <f>VLOOKUP(Table9[[#This Row],[نام کارشناس دفتر فنی]],Table1[],3,0)</f>
        <v>کارشناس بازرسی وبرنامه ریزی تعمیرات مکانیک(4)</v>
      </c>
      <c r="G882" s="1" t="s">
        <v>528</v>
      </c>
      <c r="H882" s="1" t="str">
        <f>VLOOKUP(Table9[[#This Row],[نام شخص کارشناس نظارت]],Table1[],3,0)</f>
        <v>کارشناس بازرسی وبرنامه ریزی تعمیرات مکانیک(9)</v>
      </c>
      <c r="I882" s="1">
        <f>COUNTIF(Table2[کد سیستم],Table9[[#This Row],[کد سیستم]])</f>
        <v>1</v>
      </c>
    </row>
    <row r="883" spans="1:9" hidden="1" x14ac:dyDescent="0.25">
      <c r="A883" s="1">
        <v>882</v>
      </c>
      <c r="B883" s="1" t="s">
        <v>3332</v>
      </c>
      <c r="C883" s="1" t="s">
        <v>3332</v>
      </c>
      <c r="D883" s="1" t="s">
        <v>3758</v>
      </c>
      <c r="E883" s="1" t="s">
        <v>415</v>
      </c>
      <c r="F883" s="1" t="str">
        <f>VLOOKUP(Table9[[#This Row],[نام کارشناس دفتر فنی]],Table1[],3,0)</f>
        <v>کارشناس بازرسی وبرنامه ریزی تعمیرات مکانیک(4)</v>
      </c>
      <c r="G883" s="1" t="s">
        <v>528</v>
      </c>
      <c r="H883" s="1" t="str">
        <f>VLOOKUP(Table9[[#This Row],[نام شخص کارشناس نظارت]],Table1[],3,0)</f>
        <v>کارشناس بازرسی وبرنامه ریزی تعمیرات مکانیک(9)</v>
      </c>
      <c r="I883" s="1">
        <f>COUNTIF(Table2[کد سیستم],Table9[[#This Row],[کد سیستم]])</f>
        <v>1</v>
      </c>
    </row>
    <row r="884" spans="1:9" hidden="1" x14ac:dyDescent="0.25">
      <c r="A884" s="1">
        <v>883</v>
      </c>
      <c r="B884" s="1" t="s">
        <v>3334</v>
      </c>
      <c r="C884" s="1" t="s">
        <v>3334</v>
      </c>
      <c r="D884" s="1" t="s">
        <v>3758</v>
      </c>
      <c r="E884" s="1" t="s">
        <v>415</v>
      </c>
      <c r="F884" s="1" t="str">
        <f>VLOOKUP(Table9[[#This Row],[نام کارشناس دفتر فنی]],Table1[],3,0)</f>
        <v>کارشناس بازرسی وبرنامه ریزی تعمیرات مکانیک(4)</v>
      </c>
      <c r="G884" s="1" t="s">
        <v>528</v>
      </c>
      <c r="H884" s="1" t="str">
        <f>VLOOKUP(Table9[[#This Row],[نام شخص کارشناس نظارت]],Table1[],3,0)</f>
        <v>کارشناس بازرسی وبرنامه ریزی تعمیرات مکانیک(9)</v>
      </c>
      <c r="I884" s="1">
        <f>COUNTIF(Table2[کد سیستم],Table9[[#This Row],[کد سیستم]])</f>
        <v>1</v>
      </c>
    </row>
    <row r="885" spans="1:9" hidden="1" x14ac:dyDescent="0.25">
      <c r="A885" s="1">
        <v>884</v>
      </c>
      <c r="B885" s="1" t="s">
        <v>3336</v>
      </c>
      <c r="C885" s="1" t="s">
        <v>3336</v>
      </c>
      <c r="D885" s="1" t="s">
        <v>3758</v>
      </c>
      <c r="E885" s="1" t="s">
        <v>415</v>
      </c>
      <c r="F885" s="1" t="str">
        <f>VLOOKUP(Table9[[#This Row],[نام کارشناس دفتر فنی]],Table1[],3,0)</f>
        <v>کارشناس بازرسی وبرنامه ریزی تعمیرات مکانیک(4)</v>
      </c>
      <c r="G885" s="1" t="s">
        <v>528</v>
      </c>
      <c r="H885" s="1" t="str">
        <f>VLOOKUP(Table9[[#This Row],[نام شخص کارشناس نظارت]],Table1[],3,0)</f>
        <v>کارشناس بازرسی وبرنامه ریزی تعمیرات مکانیک(9)</v>
      </c>
      <c r="I885" s="1">
        <f>COUNTIF(Table2[کد سیستم],Table9[[#This Row],[کد سیستم]])</f>
        <v>1</v>
      </c>
    </row>
    <row r="886" spans="1:9" hidden="1" x14ac:dyDescent="0.25">
      <c r="A886" s="1">
        <v>885</v>
      </c>
      <c r="B886" s="1" t="s">
        <v>3338</v>
      </c>
      <c r="C886" s="1" t="s">
        <v>3338</v>
      </c>
      <c r="D886" s="1" t="s">
        <v>3758</v>
      </c>
      <c r="E886" s="1" t="s">
        <v>415</v>
      </c>
      <c r="F886" s="1" t="str">
        <f>VLOOKUP(Table9[[#This Row],[نام کارشناس دفتر فنی]],Table1[],3,0)</f>
        <v>کارشناس بازرسی وبرنامه ریزی تعمیرات مکانیک(4)</v>
      </c>
      <c r="G886" s="1" t="s">
        <v>528</v>
      </c>
      <c r="H886" s="1" t="str">
        <f>VLOOKUP(Table9[[#This Row],[نام شخص کارشناس نظارت]],Table1[],3,0)</f>
        <v>کارشناس بازرسی وبرنامه ریزی تعمیرات مکانیک(9)</v>
      </c>
      <c r="I886" s="1">
        <f>COUNTIF(Table2[کد سیستم],Table9[[#This Row],[کد سیستم]])</f>
        <v>1</v>
      </c>
    </row>
    <row r="887" spans="1:9" hidden="1" x14ac:dyDescent="0.25">
      <c r="A887" s="1">
        <v>886</v>
      </c>
      <c r="B887" s="1" t="s">
        <v>3340</v>
      </c>
      <c r="C887" s="1" t="s">
        <v>3340</v>
      </c>
      <c r="D887" s="1" t="s">
        <v>3758</v>
      </c>
      <c r="E887" s="1" t="s">
        <v>415</v>
      </c>
      <c r="F887" s="1" t="str">
        <f>VLOOKUP(Table9[[#This Row],[نام کارشناس دفتر فنی]],Table1[],3,0)</f>
        <v>کارشناس بازرسی وبرنامه ریزی تعمیرات مکانیک(4)</v>
      </c>
      <c r="G887" s="1" t="s">
        <v>528</v>
      </c>
      <c r="H887" s="1" t="str">
        <f>VLOOKUP(Table9[[#This Row],[نام شخص کارشناس نظارت]],Table1[],3,0)</f>
        <v>کارشناس بازرسی وبرنامه ریزی تعمیرات مکانیک(9)</v>
      </c>
      <c r="I887" s="1">
        <f>COUNTIF(Table2[کد سیستم],Table9[[#This Row],[کد سیستم]])</f>
        <v>1</v>
      </c>
    </row>
    <row r="888" spans="1:9" hidden="1" x14ac:dyDescent="0.25">
      <c r="A888" s="1">
        <v>887</v>
      </c>
      <c r="B888" s="1" t="s">
        <v>3342</v>
      </c>
      <c r="C888" s="1" t="s">
        <v>3342</v>
      </c>
      <c r="D888" s="1" t="s">
        <v>3758</v>
      </c>
      <c r="E888" s="1" t="s">
        <v>415</v>
      </c>
      <c r="F888" s="1" t="str">
        <f>VLOOKUP(Table9[[#This Row],[نام کارشناس دفتر فنی]],Table1[],3,0)</f>
        <v>کارشناس بازرسی وبرنامه ریزی تعمیرات مکانیک(4)</v>
      </c>
      <c r="G888" s="1" t="s">
        <v>528</v>
      </c>
      <c r="H888" s="1" t="str">
        <f>VLOOKUP(Table9[[#This Row],[نام شخص کارشناس نظارت]],Table1[],3,0)</f>
        <v>کارشناس بازرسی وبرنامه ریزی تعمیرات مکانیک(9)</v>
      </c>
      <c r="I888" s="1">
        <f>COUNTIF(Table2[کد سیستم],Table9[[#This Row],[کد سیستم]])</f>
        <v>1</v>
      </c>
    </row>
    <row r="889" spans="1:9" hidden="1" x14ac:dyDescent="0.25">
      <c r="A889" s="1">
        <v>888</v>
      </c>
      <c r="B889" s="1" t="s">
        <v>3344</v>
      </c>
      <c r="C889" s="1" t="s">
        <v>3344</v>
      </c>
      <c r="D889" s="1" t="s">
        <v>3758</v>
      </c>
      <c r="E889" s="1" t="s">
        <v>415</v>
      </c>
      <c r="F889" s="1" t="str">
        <f>VLOOKUP(Table9[[#This Row],[نام کارشناس دفتر فنی]],Table1[],3,0)</f>
        <v>کارشناس بازرسی وبرنامه ریزی تعمیرات مکانیک(4)</v>
      </c>
      <c r="G889" s="1" t="s">
        <v>528</v>
      </c>
      <c r="H889" s="1" t="str">
        <f>VLOOKUP(Table9[[#This Row],[نام شخص کارشناس نظارت]],Table1[],3,0)</f>
        <v>کارشناس بازرسی وبرنامه ریزی تعمیرات مکانیک(9)</v>
      </c>
      <c r="I889" s="1">
        <f>COUNTIF(Table2[کد سیستم],Table9[[#This Row],[کد سیستم]])</f>
        <v>1</v>
      </c>
    </row>
    <row r="890" spans="1:9" hidden="1" x14ac:dyDescent="0.25">
      <c r="A890" s="1">
        <v>889</v>
      </c>
      <c r="B890" s="1" t="s">
        <v>3346</v>
      </c>
      <c r="C890" s="1" t="s">
        <v>3346</v>
      </c>
      <c r="D890" s="1" t="s">
        <v>3758</v>
      </c>
      <c r="E890" s="1" t="s">
        <v>415</v>
      </c>
      <c r="F890" s="1" t="str">
        <f>VLOOKUP(Table9[[#This Row],[نام کارشناس دفتر فنی]],Table1[],3,0)</f>
        <v>کارشناس بازرسی وبرنامه ریزی تعمیرات مکانیک(4)</v>
      </c>
      <c r="G890" s="1" t="s">
        <v>528</v>
      </c>
      <c r="H890" s="1" t="str">
        <f>VLOOKUP(Table9[[#This Row],[نام شخص کارشناس نظارت]],Table1[],3,0)</f>
        <v>کارشناس بازرسی وبرنامه ریزی تعمیرات مکانیک(9)</v>
      </c>
      <c r="I890" s="1">
        <f>COUNTIF(Table2[کد سیستم],Table9[[#This Row],[کد سیستم]])</f>
        <v>1</v>
      </c>
    </row>
    <row r="891" spans="1:9" hidden="1" x14ac:dyDescent="0.25">
      <c r="A891" s="1">
        <v>890</v>
      </c>
      <c r="B891" s="1" t="s">
        <v>3348</v>
      </c>
      <c r="C891" s="1" t="s">
        <v>3348</v>
      </c>
      <c r="D891" s="1" t="s">
        <v>3758</v>
      </c>
      <c r="E891" s="1" t="s">
        <v>415</v>
      </c>
      <c r="F891" s="1" t="str">
        <f>VLOOKUP(Table9[[#This Row],[نام کارشناس دفتر فنی]],Table1[],3,0)</f>
        <v>کارشناس بازرسی وبرنامه ریزی تعمیرات مکانیک(4)</v>
      </c>
      <c r="G891" s="1" t="s">
        <v>528</v>
      </c>
      <c r="H891" s="1" t="str">
        <f>VLOOKUP(Table9[[#This Row],[نام شخص کارشناس نظارت]],Table1[],3,0)</f>
        <v>کارشناس بازرسی وبرنامه ریزی تعمیرات مکانیک(9)</v>
      </c>
      <c r="I891" s="1">
        <f>COUNTIF(Table2[کد سیستم],Table9[[#This Row],[کد سیستم]])</f>
        <v>1</v>
      </c>
    </row>
    <row r="892" spans="1:9" hidden="1" x14ac:dyDescent="0.25">
      <c r="A892" s="1">
        <v>891</v>
      </c>
      <c r="B892" s="1" t="s">
        <v>3350</v>
      </c>
      <c r="C892" s="1" t="s">
        <v>3350</v>
      </c>
      <c r="D892" s="1" t="s">
        <v>3758</v>
      </c>
      <c r="E892" s="1" t="s">
        <v>415</v>
      </c>
      <c r="F892" s="1" t="str">
        <f>VLOOKUP(Table9[[#This Row],[نام کارشناس دفتر فنی]],Table1[],3,0)</f>
        <v>کارشناس بازرسی وبرنامه ریزی تعمیرات مکانیک(4)</v>
      </c>
      <c r="G892" s="1" t="s">
        <v>528</v>
      </c>
      <c r="H892" s="1" t="str">
        <f>VLOOKUP(Table9[[#This Row],[نام شخص کارشناس نظارت]],Table1[],3,0)</f>
        <v>کارشناس بازرسی وبرنامه ریزی تعمیرات مکانیک(9)</v>
      </c>
      <c r="I892" s="1">
        <f>COUNTIF(Table2[کد سیستم],Table9[[#This Row],[کد سیستم]])</f>
        <v>1</v>
      </c>
    </row>
    <row r="893" spans="1:9" hidden="1" x14ac:dyDescent="0.25">
      <c r="A893" s="1">
        <v>892</v>
      </c>
      <c r="B893" s="1" t="s">
        <v>3352</v>
      </c>
      <c r="C893" s="1" t="s">
        <v>3352</v>
      </c>
      <c r="D893" s="1" t="s">
        <v>3758</v>
      </c>
      <c r="E893" s="1" t="s">
        <v>415</v>
      </c>
      <c r="F893" s="1" t="str">
        <f>VLOOKUP(Table9[[#This Row],[نام کارشناس دفتر فنی]],Table1[],3,0)</f>
        <v>کارشناس بازرسی وبرنامه ریزی تعمیرات مکانیک(4)</v>
      </c>
      <c r="G893" s="1" t="s">
        <v>528</v>
      </c>
      <c r="H893" s="1" t="str">
        <f>VLOOKUP(Table9[[#This Row],[نام شخص کارشناس نظارت]],Table1[],3,0)</f>
        <v>کارشناس بازرسی وبرنامه ریزی تعمیرات مکانیک(9)</v>
      </c>
      <c r="I893" s="1">
        <f>COUNTIF(Table2[کد سیستم],Table9[[#This Row],[کد سیستم]])</f>
        <v>1</v>
      </c>
    </row>
    <row r="894" spans="1:9" hidden="1" x14ac:dyDescent="0.25">
      <c r="A894" s="1">
        <v>893</v>
      </c>
      <c r="B894" s="1" t="s">
        <v>3354</v>
      </c>
      <c r="C894" s="1" t="s">
        <v>3354</v>
      </c>
      <c r="D894" s="1" t="s">
        <v>3758</v>
      </c>
      <c r="E894" s="1" t="s">
        <v>415</v>
      </c>
      <c r="F894" s="1" t="str">
        <f>VLOOKUP(Table9[[#This Row],[نام کارشناس دفتر فنی]],Table1[],3,0)</f>
        <v>کارشناس بازرسی وبرنامه ریزی تعمیرات مکانیک(4)</v>
      </c>
      <c r="G894" s="1" t="s">
        <v>528</v>
      </c>
      <c r="H894" s="1" t="str">
        <f>VLOOKUP(Table9[[#This Row],[نام شخص کارشناس نظارت]],Table1[],3,0)</f>
        <v>کارشناس بازرسی وبرنامه ریزی تعمیرات مکانیک(9)</v>
      </c>
      <c r="I894" s="1">
        <f>COUNTIF(Table2[کد سیستم],Table9[[#This Row],[کد سیستم]])</f>
        <v>1</v>
      </c>
    </row>
    <row r="895" spans="1:9" hidden="1" x14ac:dyDescent="0.25">
      <c r="A895" s="1">
        <v>894</v>
      </c>
      <c r="B895" s="1" t="s">
        <v>3356</v>
      </c>
      <c r="C895" s="1" t="s">
        <v>3357</v>
      </c>
      <c r="D895" s="1" t="s">
        <v>3758</v>
      </c>
      <c r="E895" s="1" t="s">
        <v>415</v>
      </c>
      <c r="F895" s="1" t="str">
        <f>VLOOKUP(Table9[[#This Row],[نام کارشناس دفتر فنی]],Table1[],3,0)</f>
        <v>کارشناس بازرسی وبرنامه ریزی تعمیرات مکانیک(4)</v>
      </c>
      <c r="G895" s="1" t="s">
        <v>528</v>
      </c>
      <c r="H895" s="1" t="str">
        <f>VLOOKUP(Table9[[#This Row],[نام شخص کارشناس نظارت]],Table1[],3,0)</f>
        <v>کارشناس بازرسی وبرنامه ریزی تعمیرات مکانیک(9)</v>
      </c>
      <c r="I895" s="1">
        <f>COUNTIF(Table2[کد سیستم],Table9[[#This Row],[کد سیستم]])</f>
        <v>1</v>
      </c>
    </row>
    <row r="896" spans="1:9" hidden="1" x14ac:dyDescent="0.25">
      <c r="A896" s="1">
        <v>895</v>
      </c>
      <c r="B896" s="1" t="s">
        <v>3359</v>
      </c>
      <c r="C896" s="1" t="s">
        <v>3359</v>
      </c>
      <c r="D896" s="1" t="s">
        <v>3758</v>
      </c>
      <c r="E896" s="1" t="s">
        <v>415</v>
      </c>
      <c r="F896" s="1" t="str">
        <f>VLOOKUP(Table9[[#This Row],[نام کارشناس دفتر فنی]],Table1[],3,0)</f>
        <v>کارشناس بازرسی وبرنامه ریزی تعمیرات مکانیک(4)</v>
      </c>
      <c r="G896" s="1" t="s">
        <v>528</v>
      </c>
      <c r="H896" s="1" t="str">
        <f>VLOOKUP(Table9[[#This Row],[نام شخص کارشناس نظارت]],Table1[],3,0)</f>
        <v>کارشناس بازرسی وبرنامه ریزی تعمیرات مکانیک(9)</v>
      </c>
      <c r="I896" s="1">
        <f>COUNTIF(Table2[کد سیستم],Table9[[#This Row],[کد سیستم]])</f>
        <v>1</v>
      </c>
    </row>
    <row r="897" spans="1:9" hidden="1" x14ac:dyDescent="0.25">
      <c r="A897" s="1">
        <v>896</v>
      </c>
      <c r="B897" s="1" t="s">
        <v>3361</v>
      </c>
      <c r="C897" s="1" t="s">
        <v>3361</v>
      </c>
      <c r="D897" s="1" t="s">
        <v>3758</v>
      </c>
      <c r="E897" s="1" t="s">
        <v>415</v>
      </c>
      <c r="F897" s="1" t="str">
        <f>VLOOKUP(Table9[[#This Row],[نام کارشناس دفتر فنی]],Table1[],3,0)</f>
        <v>کارشناس بازرسی وبرنامه ریزی تعمیرات مکانیک(4)</v>
      </c>
      <c r="G897" s="1" t="s">
        <v>528</v>
      </c>
      <c r="H897" s="1" t="str">
        <f>VLOOKUP(Table9[[#This Row],[نام شخص کارشناس نظارت]],Table1[],3,0)</f>
        <v>کارشناس بازرسی وبرنامه ریزی تعمیرات مکانیک(9)</v>
      </c>
      <c r="I897" s="1">
        <f>COUNTIF(Table2[کد سیستم],Table9[[#This Row],[کد سیستم]])</f>
        <v>1</v>
      </c>
    </row>
    <row r="898" spans="1:9" hidden="1" x14ac:dyDescent="0.25">
      <c r="A898" s="1">
        <v>897</v>
      </c>
      <c r="B898" s="1" t="s">
        <v>3363</v>
      </c>
      <c r="C898" s="1" t="s">
        <v>3363</v>
      </c>
      <c r="D898" s="1" t="s">
        <v>3758</v>
      </c>
      <c r="E898" s="1" t="s">
        <v>415</v>
      </c>
      <c r="F898" s="1" t="str">
        <f>VLOOKUP(Table9[[#This Row],[نام کارشناس دفتر فنی]],Table1[],3,0)</f>
        <v>کارشناس بازرسی وبرنامه ریزی تعمیرات مکانیک(4)</v>
      </c>
      <c r="G898" s="1" t="s">
        <v>528</v>
      </c>
      <c r="H898" s="1" t="str">
        <f>VLOOKUP(Table9[[#This Row],[نام شخص کارشناس نظارت]],Table1[],3,0)</f>
        <v>کارشناس بازرسی وبرنامه ریزی تعمیرات مکانیک(9)</v>
      </c>
      <c r="I898" s="1">
        <f>COUNTIF(Table2[کد سیستم],Table9[[#This Row],[کد سیستم]])</f>
        <v>1</v>
      </c>
    </row>
    <row r="899" spans="1:9" hidden="1" x14ac:dyDescent="0.25">
      <c r="A899" s="1">
        <v>898</v>
      </c>
      <c r="B899" s="1" t="s">
        <v>3365</v>
      </c>
      <c r="C899" s="1" t="s">
        <v>3365</v>
      </c>
      <c r="D899" s="1" t="s">
        <v>3758</v>
      </c>
      <c r="E899" s="1" t="s">
        <v>415</v>
      </c>
      <c r="F899" s="1" t="str">
        <f>VLOOKUP(Table9[[#This Row],[نام کارشناس دفتر فنی]],Table1[],3,0)</f>
        <v>کارشناس بازرسی وبرنامه ریزی تعمیرات مکانیک(4)</v>
      </c>
      <c r="G899" s="1" t="s">
        <v>528</v>
      </c>
      <c r="H899" s="1" t="str">
        <f>VLOOKUP(Table9[[#This Row],[نام شخص کارشناس نظارت]],Table1[],3,0)</f>
        <v>کارشناس بازرسی وبرنامه ریزی تعمیرات مکانیک(9)</v>
      </c>
      <c r="I899" s="1">
        <f>COUNTIF(Table2[کد سیستم],Table9[[#This Row],[کد سیستم]])</f>
        <v>1</v>
      </c>
    </row>
    <row r="900" spans="1:9" hidden="1" x14ac:dyDescent="0.25">
      <c r="A900" s="1">
        <v>899</v>
      </c>
      <c r="B900" s="1" t="s">
        <v>3367</v>
      </c>
      <c r="C900" s="1" t="s">
        <v>3367</v>
      </c>
      <c r="D900" s="1" t="s">
        <v>3758</v>
      </c>
      <c r="E900" s="1" t="s">
        <v>415</v>
      </c>
      <c r="F900" s="1" t="str">
        <f>VLOOKUP(Table9[[#This Row],[نام کارشناس دفتر فنی]],Table1[],3,0)</f>
        <v>کارشناس بازرسی وبرنامه ریزی تعمیرات مکانیک(4)</v>
      </c>
      <c r="G900" s="1" t="s">
        <v>528</v>
      </c>
      <c r="H900" s="1" t="str">
        <f>VLOOKUP(Table9[[#This Row],[نام شخص کارشناس نظارت]],Table1[],3,0)</f>
        <v>کارشناس بازرسی وبرنامه ریزی تعمیرات مکانیک(9)</v>
      </c>
      <c r="I900" s="1">
        <f>COUNTIF(Table2[کد سیستم],Table9[[#This Row],[کد سیستم]])</f>
        <v>1</v>
      </c>
    </row>
    <row r="901" spans="1:9" hidden="1" x14ac:dyDescent="0.25">
      <c r="A901" s="1">
        <v>900</v>
      </c>
      <c r="B901" s="1" t="s">
        <v>3369</v>
      </c>
      <c r="C901" s="1" t="s">
        <v>3369</v>
      </c>
      <c r="D901" s="1" t="s">
        <v>3758</v>
      </c>
      <c r="E901" s="1" t="s">
        <v>415</v>
      </c>
      <c r="F901" s="1" t="str">
        <f>VLOOKUP(Table9[[#This Row],[نام کارشناس دفتر فنی]],Table1[],3,0)</f>
        <v>کارشناس بازرسی وبرنامه ریزی تعمیرات مکانیک(4)</v>
      </c>
      <c r="G901" s="1" t="s">
        <v>528</v>
      </c>
      <c r="H901" s="1" t="str">
        <f>VLOOKUP(Table9[[#This Row],[نام شخص کارشناس نظارت]],Table1[],3,0)</f>
        <v>کارشناس بازرسی وبرنامه ریزی تعمیرات مکانیک(9)</v>
      </c>
      <c r="I901" s="1">
        <f>COUNTIF(Table2[کد سیستم],Table9[[#This Row],[کد سیستم]])</f>
        <v>1</v>
      </c>
    </row>
    <row r="902" spans="1:9" hidden="1" x14ac:dyDescent="0.25">
      <c r="A902" s="1">
        <v>901</v>
      </c>
      <c r="B902" s="1" t="s">
        <v>3371</v>
      </c>
      <c r="C902" s="1" t="s">
        <v>3371</v>
      </c>
      <c r="D902" s="1" t="s">
        <v>3758</v>
      </c>
      <c r="E902" s="1" t="s">
        <v>415</v>
      </c>
      <c r="F902" s="1" t="str">
        <f>VLOOKUP(Table9[[#This Row],[نام کارشناس دفتر فنی]],Table1[],3,0)</f>
        <v>کارشناس بازرسی وبرنامه ریزی تعمیرات مکانیک(4)</v>
      </c>
      <c r="G902" s="1" t="s">
        <v>528</v>
      </c>
      <c r="H902" s="1" t="str">
        <f>VLOOKUP(Table9[[#This Row],[نام شخص کارشناس نظارت]],Table1[],3,0)</f>
        <v>کارشناس بازرسی وبرنامه ریزی تعمیرات مکانیک(9)</v>
      </c>
      <c r="I902" s="1">
        <f>COUNTIF(Table2[کد سیستم],Table9[[#This Row],[کد سیستم]])</f>
        <v>1</v>
      </c>
    </row>
    <row r="903" spans="1:9" hidden="1" x14ac:dyDescent="0.25">
      <c r="A903" s="1">
        <v>902</v>
      </c>
      <c r="B903" s="1" t="s">
        <v>3373</v>
      </c>
      <c r="C903" s="1" t="s">
        <v>3373</v>
      </c>
      <c r="D903" s="1" t="s">
        <v>3758</v>
      </c>
      <c r="E903" s="1" t="s">
        <v>415</v>
      </c>
      <c r="F903" s="1" t="str">
        <f>VLOOKUP(Table9[[#This Row],[نام کارشناس دفتر فنی]],Table1[],3,0)</f>
        <v>کارشناس بازرسی وبرنامه ریزی تعمیرات مکانیک(4)</v>
      </c>
      <c r="G903" s="1" t="s">
        <v>528</v>
      </c>
      <c r="H903" s="1" t="str">
        <f>VLOOKUP(Table9[[#This Row],[نام شخص کارشناس نظارت]],Table1[],3,0)</f>
        <v>کارشناس بازرسی وبرنامه ریزی تعمیرات مکانیک(9)</v>
      </c>
      <c r="I903" s="1">
        <f>COUNTIF(Table2[کد سیستم],Table9[[#This Row],[کد سیستم]])</f>
        <v>1</v>
      </c>
    </row>
    <row r="904" spans="1:9" hidden="1" x14ac:dyDescent="0.25">
      <c r="A904" s="1">
        <v>903</v>
      </c>
      <c r="B904" s="1" t="s">
        <v>3375</v>
      </c>
      <c r="C904" s="1" t="s">
        <v>3375</v>
      </c>
      <c r="D904" s="1" t="s">
        <v>3758</v>
      </c>
      <c r="E904" s="1" t="s">
        <v>415</v>
      </c>
      <c r="F904" s="1" t="str">
        <f>VLOOKUP(Table9[[#This Row],[نام کارشناس دفتر فنی]],Table1[],3,0)</f>
        <v>کارشناس بازرسی وبرنامه ریزی تعمیرات مکانیک(4)</v>
      </c>
      <c r="G904" s="1" t="s">
        <v>528</v>
      </c>
      <c r="H904" s="1" t="str">
        <f>VLOOKUP(Table9[[#This Row],[نام شخص کارشناس نظارت]],Table1[],3,0)</f>
        <v>کارشناس بازرسی وبرنامه ریزی تعمیرات مکانیک(9)</v>
      </c>
      <c r="I904" s="1">
        <f>COUNTIF(Table2[کد سیستم],Table9[[#This Row],[کد سیستم]])</f>
        <v>1</v>
      </c>
    </row>
    <row r="905" spans="1:9" hidden="1" x14ac:dyDescent="0.25">
      <c r="A905" s="1">
        <v>904</v>
      </c>
      <c r="B905" s="1" t="s">
        <v>3377</v>
      </c>
      <c r="C905" s="1" t="s">
        <v>3377</v>
      </c>
      <c r="D905" s="1" t="s">
        <v>3758</v>
      </c>
      <c r="E905" s="1" t="s">
        <v>415</v>
      </c>
      <c r="F905" s="1" t="str">
        <f>VLOOKUP(Table9[[#This Row],[نام کارشناس دفتر فنی]],Table1[],3,0)</f>
        <v>کارشناس بازرسی وبرنامه ریزی تعمیرات مکانیک(4)</v>
      </c>
      <c r="G905" s="1" t="s">
        <v>528</v>
      </c>
      <c r="H905" s="1" t="str">
        <f>VLOOKUP(Table9[[#This Row],[نام شخص کارشناس نظارت]],Table1[],3,0)</f>
        <v>کارشناس بازرسی وبرنامه ریزی تعمیرات مکانیک(9)</v>
      </c>
      <c r="I905" s="1">
        <f>COUNTIF(Table2[کد سیستم],Table9[[#This Row],[کد سیستم]])</f>
        <v>1</v>
      </c>
    </row>
    <row r="906" spans="1:9" hidden="1" x14ac:dyDescent="0.25">
      <c r="A906" s="1">
        <v>905</v>
      </c>
      <c r="B906" s="1" t="s">
        <v>3379</v>
      </c>
      <c r="C906" s="1" t="s">
        <v>3379</v>
      </c>
      <c r="D906" s="1" t="s">
        <v>3758</v>
      </c>
      <c r="E906" s="1" t="s">
        <v>415</v>
      </c>
      <c r="F906" s="1" t="str">
        <f>VLOOKUP(Table9[[#This Row],[نام کارشناس دفتر فنی]],Table1[],3,0)</f>
        <v>کارشناس بازرسی وبرنامه ریزی تعمیرات مکانیک(4)</v>
      </c>
      <c r="G906" s="1" t="s">
        <v>528</v>
      </c>
      <c r="H906" s="1" t="str">
        <f>VLOOKUP(Table9[[#This Row],[نام شخص کارشناس نظارت]],Table1[],3,0)</f>
        <v>کارشناس بازرسی وبرنامه ریزی تعمیرات مکانیک(9)</v>
      </c>
      <c r="I906" s="1">
        <f>COUNTIF(Table2[کد سیستم],Table9[[#This Row],[کد سیستم]])</f>
        <v>1</v>
      </c>
    </row>
    <row r="907" spans="1:9" hidden="1" x14ac:dyDescent="0.25">
      <c r="A907" s="1">
        <v>906</v>
      </c>
      <c r="B907" s="1" t="s">
        <v>3381</v>
      </c>
      <c r="C907" s="1" t="s">
        <v>3381</v>
      </c>
      <c r="D907" s="1" t="s">
        <v>3758</v>
      </c>
      <c r="E907" s="1" t="s">
        <v>415</v>
      </c>
      <c r="F907" s="1" t="str">
        <f>VLOOKUP(Table9[[#This Row],[نام کارشناس دفتر فنی]],Table1[],3,0)</f>
        <v>کارشناس بازرسی وبرنامه ریزی تعمیرات مکانیک(4)</v>
      </c>
      <c r="G907" s="1" t="s">
        <v>528</v>
      </c>
      <c r="H907" s="1" t="str">
        <f>VLOOKUP(Table9[[#This Row],[نام شخص کارشناس نظارت]],Table1[],3,0)</f>
        <v>کارشناس بازرسی وبرنامه ریزی تعمیرات مکانیک(9)</v>
      </c>
      <c r="I907" s="1">
        <f>COUNTIF(Table2[کد سیستم],Table9[[#This Row],[کد سیستم]])</f>
        <v>1</v>
      </c>
    </row>
    <row r="908" spans="1:9" hidden="1" x14ac:dyDescent="0.25">
      <c r="A908" s="1">
        <v>907</v>
      </c>
      <c r="B908" s="1" t="s">
        <v>3383</v>
      </c>
      <c r="C908" s="1" t="s">
        <v>3383</v>
      </c>
      <c r="D908" s="1" t="s">
        <v>3758</v>
      </c>
      <c r="E908" s="1" t="s">
        <v>415</v>
      </c>
      <c r="F908" s="1" t="str">
        <f>VLOOKUP(Table9[[#This Row],[نام کارشناس دفتر فنی]],Table1[],3,0)</f>
        <v>کارشناس بازرسی وبرنامه ریزی تعمیرات مکانیک(4)</v>
      </c>
      <c r="G908" s="1" t="s">
        <v>528</v>
      </c>
      <c r="H908" s="1" t="str">
        <f>VLOOKUP(Table9[[#This Row],[نام شخص کارشناس نظارت]],Table1[],3,0)</f>
        <v>کارشناس بازرسی وبرنامه ریزی تعمیرات مکانیک(9)</v>
      </c>
      <c r="I908" s="1">
        <f>COUNTIF(Table2[کد سیستم],Table9[[#This Row],[کد سیستم]])</f>
        <v>1</v>
      </c>
    </row>
    <row r="909" spans="1:9" hidden="1" x14ac:dyDescent="0.25">
      <c r="A909" s="1">
        <v>908</v>
      </c>
      <c r="B909" s="1" t="s">
        <v>3385</v>
      </c>
      <c r="C909" s="1" t="s">
        <v>3385</v>
      </c>
      <c r="D909" s="1" t="s">
        <v>3758</v>
      </c>
      <c r="E909" s="1" t="s">
        <v>415</v>
      </c>
      <c r="F909" s="1" t="str">
        <f>VLOOKUP(Table9[[#This Row],[نام کارشناس دفتر فنی]],Table1[],3,0)</f>
        <v>کارشناس بازرسی وبرنامه ریزی تعمیرات مکانیک(4)</v>
      </c>
      <c r="G909" s="1" t="s">
        <v>528</v>
      </c>
      <c r="H909" s="1" t="str">
        <f>VLOOKUP(Table9[[#This Row],[نام شخص کارشناس نظارت]],Table1[],3,0)</f>
        <v>کارشناس بازرسی وبرنامه ریزی تعمیرات مکانیک(9)</v>
      </c>
      <c r="I909" s="1">
        <f>COUNTIF(Table2[کد سیستم],Table9[[#This Row],[کد سیستم]])</f>
        <v>1</v>
      </c>
    </row>
    <row r="910" spans="1:9" hidden="1" x14ac:dyDescent="0.25">
      <c r="A910" s="1">
        <v>909</v>
      </c>
      <c r="B910" s="1" t="s">
        <v>3387</v>
      </c>
      <c r="C910" s="1" t="s">
        <v>3387</v>
      </c>
      <c r="D910" s="1" t="s">
        <v>3758</v>
      </c>
      <c r="E910" s="1" t="s">
        <v>415</v>
      </c>
      <c r="F910" s="1" t="str">
        <f>VLOOKUP(Table9[[#This Row],[نام کارشناس دفتر فنی]],Table1[],3,0)</f>
        <v>کارشناس بازرسی وبرنامه ریزی تعمیرات مکانیک(4)</v>
      </c>
      <c r="G910" s="1" t="s">
        <v>528</v>
      </c>
      <c r="H910" s="1" t="str">
        <f>VLOOKUP(Table9[[#This Row],[نام شخص کارشناس نظارت]],Table1[],3,0)</f>
        <v>کارشناس بازرسی وبرنامه ریزی تعمیرات مکانیک(9)</v>
      </c>
      <c r="I910" s="1">
        <f>COUNTIF(Table2[کد سیستم],Table9[[#This Row],[کد سیستم]])</f>
        <v>1</v>
      </c>
    </row>
    <row r="911" spans="1:9" hidden="1" x14ac:dyDescent="0.25">
      <c r="A911" s="1">
        <v>910</v>
      </c>
      <c r="B911" s="1" t="s">
        <v>3389</v>
      </c>
      <c r="C911" s="1" t="s">
        <v>3389</v>
      </c>
      <c r="D911" s="1" t="s">
        <v>3758</v>
      </c>
      <c r="E911" s="1" t="s">
        <v>415</v>
      </c>
      <c r="F911" s="1" t="str">
        <f>VLOOKUP(Table9[[#This Row],[نام کارشناس دفتر فنی]],Table1[],3,0)</f>
        <v>کارشناس بازرسی وبرنامه ریزی تعمیرات مکانیک(4)</v>
      </c>
      <c r="G911" s="1" t="s">
        <v>528</v>
      </c>
      <c r="H911" s="1" t="str">
        <f>VLOOKUP(Table9[[#This Row],[نام شخص کارشناس نظارت]],Table1[],3,0)</f>
        <v>کارشناس بازرسی وبرنامه ریزی تعمیرات مکانیک(9)</v>
      </c>
      <c r="I911" s="1">
        <f>COUNTIF(Table2[کد سیستم],Table9[[#This Row],[کد سیستم]])</f>
        <v>1</v>
      </c>
    </row>
    <row r="912" spans="1:9" hidden="1" x14ac:dyDescent="0.25">
      <c r="A912" s="1">
        <v>911</v>
      </c>
      <c r="B912" s="1" t="s">
        <v>3391</v>
      </c>
      <c r="C912" s="1" t="s">
        <v>3391</v>
      </c>
      <c r="D912" s="1" t="s">
        <v>3758</v>
      </c>
      <c r="E912" s="1" t="s">
        <v>415</v>
      </c>
      <c r="F912" s="1" t="str">
        <f>VLOOKUP(Table9[[#This Row],[نام کارشناس دفتر فنی]],Table1[],3,0)</f>
        <v>کارشناس بازرسی وبرنامه ریزی تعمیرات مکانیک(4)</v>
      </c>
      <c r="G912" s="1" t="s">
        <v>528</v>
      </c>
      <c r="H912" s="1" t="str">
        <f>VLOOKUP(Table9[[#This Row],[نام شخص کارشناس نظارت]],Table1[],3,0)</f>
        <v>کارشناس بازرسی وبرنامه ریزی تعمیرات مکانیک(9)</v>
      </c>
      <c r="I912" s="1">
        <f>COUNTIF(Table2[کد سیستم],Table9[[#This Row],[کد سیستم]])</f>
        <v>1</v>
      </c>
    </row>
    <row r="913" spans="1:9" hidden="1" x14ac:dyDescent="0.25">
      <c r="A913" s="1">
        <v>912</v>
      </c>
      <c r="B913" s="1" t="s">
        <v>3393</v>
      </c>
      <c r="C913" s="1" t="s">
        <v>3393</v>
      </c>
      <c r="D913" s="1" t="s">
        <v>3758</v>
      </c>
      <c r="E913" s="1" t="s">
        <v>415</v>
      </c>
      <c r="F913" s="1" t="str">
        <f>VLOOKUP(Table9[[#This Row],[نام کارشناس دفتر فنی]],Table1[],3,0)</f>
        <v>کارشناس بازرسی وبرنامه ریزی تعمیرات مکانیک(4)</v>
      </c>
      <c r="G913" s="1" t="s">
        <v>528</v>
      </c>
      <c r="H913" s="1" t="str">
        <f>VLOOKUP(Table9[[#This Row],[نام شخص کارشناس نظارت]],Table1[],3,0)</f>
        <v>کارشناس بازرسی وبرنامه ریزی تعمیرات مکانیک(9)</v>
      </c>
      <c r="I913" s="1">
        <f>COUNTIF(Table2[کد سیستم],Table9[[#This Row],[کد سیستم]])</f>
        <v>1</v>
      </c>
    </row>
    <row r="914" spans="1:9" hidden="1" x14ac:dyDescent="0.25">
      <c r="A914" s="1">
        <v>913</v>
      </c>
      <c r="B914" s="1" t="s">
        <v>3395</v>
      </c>
      <c r="C914" s="1" t="s">
        <v>3395</v>
      </c>
      <c r="D914" s="1" t="s">
        <v>3758</v>
      </c>
      <c r="E914" s="1" t="s">
        <v>415</v>
      </c>
      <c r="F914" s="1" t="str">
        <f>VLOOKUP(Table9[[#This Row],[نام کارشناس دفتر فنی]],Table1[],3,0)</f>
        <v>کارشناس بازرسی وبرنامه ریزی تعمیرات مکانیک(4)</v>
      </c>
      <c r="G914" s="1" t="s">
        <v>528</v>
      </c>
      <c r="H914" s="1" t="str">
        <f>VLOOKUP(Table9[[#This Row],[نام شخص کارشناس نظارت]],Table1[],3,0)</f>
        <v>کارشناس بازرسی وبرنامه ریزی تعمیرات مکانیک(9)</v>
      </c>
      <c r="I914" s="1">
        <f>COUNTIF(Table2[کد سیستم],Table9[[#This Row],[کد سیستم]])</f>
        <v>1</v>
      </c>
    </row>
    <row r="915" spans="1:9" hidden="1" x14ac:dyDescent="0.25">
      <c r="A915" s="1">
        <v>914</v>
      </c>
      <c r="B915" s="1" t="s">
        <v>3397</v>
      </c>
      <c r="C915" s="1" t="s">
        <v>3397</v>
      </c>
      <c r="D915" s="1" t="s">
        <v>3758</v>
      </c>
      <c r="E915" s="1" t="s">
        <v>415</v>
      </c>
      <c r="F915" s="1" t="str">
        <f>VLOOKUP(Table9[[#This Row],[نام کارشناس دفتر فنی]],Table1[],3,0)</f>
        <v>کارشناس بازرسی وبرنامه ریزی تعمیرات مکانیک(4)</v>
      </c>
      <c r="G915" s="1" t="s">
        <v>528</v>
      </c>
      <c r="H915" s="1" t="str">
        <f>VLOOKUP(Table9[[#This Row],[نام شخص کارشناس نظارت]],Table1[],3,0)</f>
        <v>کارشناس بازرسی وبرنامه ریزی تعمیرات مکانیک(9)</v>
      </c>
      <c r="I915" s="1">
        <f>COUNTIF(Table2[کد سیستم],Table9[[#This Row],[کد سیستم]])</f>
        <v>1</v>
      </c>
    </row>
    <row r="916" spans="1:9" hidden="1" x14ac:dyDescent="0.25">
      <c r="A916" s="1">
        <v>915</v>
      </c>
      <c r="B916" s="1" t="s">
        <v>3399</v>
      </c>
      <c r="C916" s="1" t="s">
        <v>3399</v>
      </c>
      <c r="D916" s="1" t="s">
        <v>3758</v>
      </c>
      <c r="E916" s="1" t="s">
        <v>415</v>
      </c>
      <c r="F916" s="1" t="str">
        <f>VLOOKUP(Table9[[#This Row],[نام کارشناس دفتر فنی]],Table1[],3,0)</f>
        <v>کارشناس بازرسی وبرنامه ریزی تعمیرات مکانیک(4)</v>
      </c>
      <c r="G916" s="1" t="s">
        <v>528</v>
      </c>
      <c r="H916" s="1" t="str">
        <f>VLOOKUP(Table9[[#This Row],[نام شخص کارشناس نظارت]],Table1[],3,0)</f>
        <v>کارشناس بازرسی وبرنامه ریزی تعمیرات مکانیک(9)</v>
      </c>
      <c r="I916" s="1">
        <f>COUNTIF(Table2[کد سیستم],Table9[[#This Row],[کد سیستم]])</f>
        <v>1</v>
      </c>
    </row>
    <row r="917" spans="1:9" hidden="1" x14ac:dyDescent="0.25">
      <c r="A917" s="1">
        <v>916</v>
      </c>
      <c r="B917" s="1" t="s">
        <v>3401</v>
      </c>
      <c r="C917" s="1" t="s">
        <v>3401</v>
      </c>
      <c r="D917" s="1" t="s">
        <v>3758</v>
      </c>
      <c r="E917" s="1" t="s">
        <v>415</v>
      </c>
      <c r="F917" s="1" t="str">
        <f>VLOOKUP(Table9[[#This Row],[نام کارشناس دفتر فنی]],Table1[],3,0)</f>
        <v>کارشناس بازرسی وبرنامه ریزی تعمیرات مکانیک(4)</v>
      </c>
      <c r="G917" s="1" t="s">
        <v>528</v>
      </c>
      <c r="H917" s="1" t="str">
        <f>VLOOKUP(Table9[[#This Row],[نام شخص کارشناس نظارت]],Table1[],3,0)</f>
        <v>کارشناس بازرسی وبرنامه ریزی تعمیرات مکانیک(9)</v>
      </c>
      <c r="I917" s="1">
        <f>COUNTIF(Table2[کد سیستم],Table9[[#This Row],[کد سیستم]])</f>
        <v>1</v>
      </c>
    </row>
    <row r="918" spans="1:9" hidden="1" x14ac:dyDescent="0.25">
      <c r="A918" s="1">
        <v>917</v>
      </c>
      <c r="B918" s="1" t="s">
        <v>3403</v>
      </c>
      <c r="C918" s="1" t="s">
        <v>3403</v>
      </c>
      <c r="D918" s="1" t="s">
        <v>3758</v>
      </c>
      <c r="E918" s="1" t="s">
        <v>415</v>
      </c>
      <c r="F918" s="1" t="str">
        <f>VLOOKUP(Table9[[#This Row],[نام کارشناس دفتر فنی]],Table1[],3,0)</f>
        <v>کارشناس بازرسی وبرنامه ریزی تعمیرات مکانیک(4)</v>
      </c>
      <c r="G918" s="1" t="s">
        <v>528</v>
      </c>
      <c r="H918" s="1" t="str">
        <f>VLOOKUP(Table9[[#This Row],[نام شخص کارشناس نظارت]],Table1[],3,0)</f>
        <v>کارشناس بازرسی وبرنامه ریزی تعمیرات مکانیک(9)</v>
      </c>
      <c r="I918" s="1">
        <f>COUNTIF(Table2[کد سیستم],Table9[[#This Row],[کد سیستم]])</f>
        <v>1</v>
      </c>
    </row>
    <row r="919" spans="1:9" hidden="1" x14ac:dyDescent="0.25">
      <c r="A919" s="1">
        <v>918</v>
      </c>
      <c r="B919" s="1" t="s">
        <v>3405</v>
      </c>
      <c r="C919" s="1" t="s">
        <v>3405</v>
      </c>
      <c r="D919" s="1" t="s">
        <v>3758</v>
      </c>
      <c r="E919" s="1" t="s">
        <v>415</v>
      </c>
      <c r="F919" s="1" t="str">
        <f>VLOOKUP(Table9[[#This Row],[نام کارشناس دفتر فنی]],Table1[],3,0)</f>
        <v>کارشناس بازرسی وبرنامه ریزی تعمیرات مکانیک(4)</v>
      </c>
      <c r="G919" s="1" t="s">
        <v>528</v>
      </c>
      <c r="H919" s="1" t="str">
        <f>VLOOKUP(Table9[[#This Row],[نام شخص کارشناس نظارت]],Table1[],3,0)</f>
        <v>کارشناس بازرسی وبرنامه ریزی تعمیرات مکانیک(9)</v>
      </c>
      <c r="I919" s="1">
        <f>COUNTIF(Table2[کد سیستم],Table9[[#This Row],[کد سیستم]])</f>
        <v>1</v>
      </c>
    </row>
    <row r="920" spans="1:9" hidden="1" x14ac:dyDescent="0.25">
      <c r="A920" s="1">
        <v>919</v>
      </c>
      <c r="B920" s="1" t="s">
        <v>3407</v>
      </c>
      <c r="C920" s="1" t="s">
        <v>3407</v>
      </c>
      <c r="D920" s="1" t="s">
        <v>3758</v>
      </c>
      <c r="E920" s="1" t="s">
        <v>415</v>
      </c>
      <c r="F920" s="1" t="str">
        <f>VLOOKUP(Table9[[#This Row],[نام کارشناس دفتر فنی]],Table1[],3,0)</f>
        <v>کارشناس بازرسی وبرنامه ریزی تعمیرات مکانیک(4)</v>
      </c>
      <c r="G920" s="1" t="s">
        <v>528</v>
      </c>
      <c r="H920" s="1" t="str">
        <f>VLOOKUP(Table9[[#This Row],[نام شخص کارشناس نظارت]],Table1[],3,0)</f>
        <v>کارشناس بازرسی وبرنامه ریزی تعمیرات مکانیک(9)</v>
      </c>
      <c r="I920" s="1">
        <f>COUNTIF(Table2[کد سیستم],Table9[[#This Row],[کد سیستم]])</f>
        <v>1</v>
      </c>
    </row>
    <row r="921" spans="1:9" hidden="1" x14ac:dyDescent="0.25">
      <c r="A921" s="1">
        <v>920</v>
      </c>
      <c r="B921" s="1" t="s">
        <v>3409</v>
      </c>
      <c r="C921" s="1" t="s">
        <v>3409</v>
      </c>
      <c r="D921" s="1" t="s">
        <v>3758</v>
      </c>
      <c r="E921" s="1" t="s">
        <v>415</v>
      </c>
      <c r="F921" s="1" t="str">
        <f>VLOOKUP(Table9[[#This Row],[نام کارشناس دفتر فنی]],Table1[],3,0)</f>
        <v>کارشناس بازرسی وبرنامه ریزی تعمیرات مکانیک(4)</v>
      </c>
      <c r="G921" s="1" t="s">
        <v>528</v>
      </c>
      <c r="H921" s="1" t="str">
        <f>VLOOKUP(Table9[[#This Row],[نام شخص کارشناس نظارت]],Table1[],3,0)</f>
        <v>کارشناس بازرسی وبرنامه ریزی تعمیرات مکانیک(9)</v>
      </c>
      <c r="I921" s="1">
        <f>COUNTIF(Table2[کد سیستم],Table9[[#This Row],[کد سیستم]])</f>
        <v>1</v>
      </c>
    </row>
    <row r="922" spans="1:9" hidden="1" x14ac:dyDescent="0.25">
      <c r="A922" s="1">
        <v>921</v>
      </c>
      <c r="B922" s="1" t="s">
        <v>3411</v>
      </c>
      <c r="C922" s="1" t="s">
        <v>3411</v>
      </c>
      <c r="D922" s="1" t="s">
        <v>3758</v>
      </c>
      <c r="E922" s="1" t="s">
        <v>415</v>
      </c>
      <c r="F922" s="1" t="str">
        <f>VLOOKUP(Table9[[#This Row],[نام کارشناس دفتر فنی]],Table1[],3,0)</f>
        <v>کارشناس بازرسی وبرنامه ریزی تعمیرات مکانیک(4)</v>
      </c>
      <c r="G922" s="1" t="s">
        <v>528</v>
      </c>
      <c r="H922" s="1" t="str">
        <f>VLOOKUP(Table9[[#This Row],[نام شخص کارشناس نظارت]],Table1[],3,0)</f>
        <v>کارشناس بازرسی وبرنامه ریزی تعمیرات مکانیک(9)</v>
      </c>
      <c r="I922" s="1">
        <f>COUNTIF(Table2[کد سیستم],Table9[[#This Row],[کد سیستم]])</f>
        <v>1</v>
      </c>
    </row>
    <row r="923" spans="1:9" hidden="1" x14ac:dyDescent="0.25">
      <c r="A923" s="1">
        <v>922</v>
      </c>
      <c r="B923" s="1" t="s">
        <v>3413</v>
      </c>
      <c r="C923" s="1" t="s">
        <v>3413</v>
      </c>
      <c r="D923" s="1" t="s">
        <v>3758</v>
      </c>
      <c r="E923" s="1" t="s">
        <v>415</v>
      </c>
      <c r="F923" s="1" t="str">
        <f>VLOOKUP(Table9[[#This Row],[نام کارشناس دفتر فنی]],Table1[],3,0)</f>
        <v>کارشناس بازرسی وبرنامه ریزی تعمیرات مکانیک(4)</v>
      </c>
      <c r="G923" s="1" t="s">
        <v>528</v>
      </c>
      <c r="H923" s="1" t="str">
        <f>VLOOKUP(Table9[[#This Row],[نام شخص کارشناس نظارت]],Table1[],3,0)</f>
        <v>کارشناس بازرسی وبرنامه ریزی تعمیرات مکانیک(9)</v>
      </c>
      <c r="I923" s="1">
        <f>COUNTIF(Table2[کد سیستم],Table9[[#This Row],[کد سیستم]])</f>
        <v>1</v>
      </c>
    </row>
    <row r="924" spans="1:9" hidden="1" x14ac:dyDescent="0.25">
      <c r="A924" s="1">
        <v>923</v>
      </c>
      <c r="B924" s="1" t="s">
        <v>3415</v>
      </c>
      <c r="C924" s="1" t="s">
        <v>3415</v>
      </c>
      <c r="D924" s="1" t="s">
        <v>3758</v>
      </c>
      <c r="E924" s="1" t="s">
        <v>415</v>
      </c>
      <c r="F924" s="1" t="str">
        <f>VLOOKUP(Table9[[#This Row],[نام کارشناس دفتر فنی]],Table1[],3,0)</f>
        <v>کارشناس بازرسی وبرنامه ریزی تعمیرات مکانیک(4)</v>
      </c>
      <c r="G924" s="1" t="s">
        <v>528</v>
      </c>
      <c r="H924" s="1" t="str">
        <f>VLOOKUP(Table9[[#This Row],[نام شخص کارشناس نظارت]],Table1[],3,0)</f>
        <v>کارشناس بازرسی وبرنامه ریزی تعمیرات مکانیک(9)</v>
      </c>
      <c r="I924" s="1">
        <f>COUNTIF(Table2[کد سیستم],Table9[[#This Row],[کد سیستم]])</f>
        <v>1</v>
      </c>
    </row>
    <row r="925" spans="1:9" hidden="1" x14ac:dyDescent="0.25">
      <c r="A925" s="1">
        <v>924</v>
      </c>
      <c r="B925" s="1" t="s">
        <v>3417</v>
      </c>
      <c r="C925" s="1" t="s">
        <v>3417</v>
      </c>
      <c r="D925" s="1" t="s">
        <v>3758</v>
      </c>
      <c r="E925" s="1" t="s">
        <v>415</v>
      </c>
      <c r="F925" s="1" t="str">
        <f>VLOOKUP(Table9[[#This Row],[نام کارشناس دفتر فنی]],Table1[],3,0)</f>
        <v>کارشناس بازرسی وبرنامه ریزی تعمیرات مکانیک(4)</v>
      </c>
      <c r="G925" s="1" t="s">
        <v>528</v>
      </c>
      <c r="H925" s="1" t="str">
        <f>VLOOKUP(Table9[[#This Row],[نام شخص کارشناس نظارت]],Table1[],3,0)</f>
        <v>کارشناس بازرسی وبرنامه ریزی تعمیرات مکانیک(9)</v>
      </c>
      <c r="I925" s="1">
        <f>COUNTIF(Table2[کد سیستم],Table9[[#This Row],[کد سیستم]])</f>
        <v>1</v>
      </c>
    </row>
    <row r="926" spans="1:9" hidden="1" x14ac:dyDescent="0.25">
      <c r="A926" s="1">
        <v>925</v>
      </c>
      <c r="B926" s="1" t="s">
        <v>3419</v>
      </c>
      <c r="C926" s="1" t="s">
        <v>3419</v>
      </c>
      <c r="D926" s="1" t="s">
        <v>3758</v>
      </c>
      <c r="E926" s="1" t="s">
        <v>415</v>
      </c>
      <c r="F926" s="1" t="str">
        <f>VLOOKUP(Table9[[#This Row],[نام کارشناس دفتر فنی]],Table1[],3,0)</f>
        <v>کارشناس بازرسی وبرنامه ریزی تعمیرات مکانیک(4)</v>
      </c>
      <c r="G926" s="1" t="s">
        <v>528</v>
      </c>
      <c r="H926" s="1" t="str">
        <f>VLOOKUP(Table9[[#This Row],[نام شخص کارشناس نظارت]],Table1[],3,0)</f>
        <v>کارشناس بازرسی وبرنامه ریزی تعمیرات مکانیک(9)</v>
      </c>
      <c r="I926" s="1">
        <f>COUNTIF(Table2[کد سیستم],Table9[[#This Row],[کد سیستم]])</f>
        <v>1</v>
      </c>
    </row>
    <row r="927" spans="1:9" hidden="1" x14ac:dyDescent="0.25">
      <c r="A927" s="1">
        <v>926</v>
      </c>
      <c r="B927" s="1" t="s">
        <v>3421</v>
      </c>
      <c r="C927" s="1" t="s">
        <v>3421</v>
      </c>
      <c r="D927" s="1" t="s">
        <v>3758</v>
      </c>
      <c r="E927" s="1" t="s">
        <v>415</v>
      </c>
      <c r="F927" s="1" t="str">
        <f>VLOOKUP(Table9[[#This Row],[نام کارشناس دفتر فنی]],Table1[],3,0)</f>
        <v>کارشناس بازرسی وبرنامه ریزی تعمیرات مکانیک(4)</v>
      </c>
      <c r="G927" s="1" t="s">
        <v>528</v>
      </c>
      <c r="H927" s="1" t="str">
        <f>VLOOKUP(Table9[[#This Row],[نام شخص کارشناس نظارت]],Table1[],3,0)</f>
        <v>کارشناس بازرسی وبرنامه ریزی تعمیرات مکانیک(9)</v>
      </c>
      <c r="I927" s="1">
        <f>COUNTIF(Table2[کد سیستم],Table9[[#This Row],[کد سیستم]])</f>
        <v>1</v>
      </c>
    </row>
    <row r="928" spans="1:9" hidden="1" x14ac:dyDescent="0.25">
      <c r="A928" s="1">
        <v>927</v>
      </c>
      <c r="B928" s="1" t="s">
        <v>3423</v>
      </c>
      <c r="C928" s="1" t="s">
        <v>3423</v>
      </c>
      <c r="D928" s="1" t="s">
        <v>3758</v>
      </c>
      <c r="E928" s="1" t="s">
        <v>415</v>
      </c>
      <c r="F928" s="1" t="str">
        <f>VLOOKUP(Table9[[#This Row],[نام کارشناس دفتر فنی]],Table1[],3,0)</f>
        <v>کارشناس بازرسی وبرنامه ریزی تعمیرات مکانیک(4)</v>
      </c>
      <c r="G928" s="1" t="s">
        <v>528</v>
      </c>
      <c r="H928" s="1" t="str">
        <f>VLOOKUP(Table9[[#This Row],[نام شخص کارشناس نظارت]],Table1[],3,0)</f>
        <v>کارشناس بازرسی وبرنامه ریزی تعمیرات مکانیک(9)</v>
      </c>
      <c r="I928" s="1">
        <f>COUNTIF(Table2[کد سیستم],Table9[[#This Row],[کد سیستم]])</f>
        <v>1</v>
      </c>
    </row>
    <row r="929" spans="1:9" hidden="1" x14ac:dyDescent="0.25">
      <c r="A929" s="1">
        <v>928</v>
      </c>
      <c r="B929" s="1" t="s">
        <v>3425</v>
      </c>
      <c r="C929" s="1" t="s">
        <v>3425</v>
      </c>
      <c r="D929" s="1" t="s">
        <v>3758</v>
      </c>
      <c r="E929" s="1" t="s">
        <v>415</v>
      </c>
      <c r="F929" s="1" t="str">
        <f>VLOOKUP(Table9[[#This Row],[نام کارشناس دفتر فنی]],Table1[],3,0)</f>
        <v>کارشناس بازرسی وبرنامه ریزی تعمیرات مکانیک(4)</v>
      </c>
      <c r="G929" s="1" t="s">
        <v>528</v>
      </c>
      <c r="H929" s="1" t="str">
        <f>VLOOKUP(Table9[[#This Row],[نام شخص کارشناس نظارت]],Table1[],3,0)</f>
        <v>کارشناس بازرسی وبرنامه ریزی تعمیرات مکانیک(9)</v>
      </c>
      <c r="I929" s="1">
        <f>COUNTIF(Table2[کد سیستم],Table9[[#This Row],[کد سیستم]])</f>
        <v>1</v>
      </c>
    </row>
    <row r="930" spans="1:9" hidden="1" x14ac:dyDescent="0.25">
      <c r="A930" s="1">
        <v>929</v>
      </c>
      <c r="B930" s="1" t="s">
        <v>3427</v>
      </c>
      <c r="C930" s="1" t="s">
        <v>3427</v>
      </c>
      <c r="D930" s="1" t="s">
        <v>3758</v>
      </c>
      <c r="E930" s="1" t="s">
        <v>415</v>
      </c>
      <c r="F930" s="1" t="str">
        <f>VLOOKUP(Table9[[#This Row],[نام کارشناس دفتر فنی]],Table1[],3,0)</f>
        <v>کارشناس بازرسی وبرنامه ریزی تعمیرات مکانیک(4)</v>
      </c>
      <c r="G930" s="1" t="s">
        <v>528</v>
      </c>
      <c r="H930" s="1" t="str">
        <f>VLOOKUP(Table9[[#This Row],[نام شخص کارشناس نظارت]],Table1[],3,0)</f>
        <v>کارشناس بازرسی وبرنامه ریزی تعمیرات مکانیک(9)</v>
      </c>
      <c r="I930" s="1">
        <f>COUNTIF(Table2[کد سیستم],Table9[[#This Row],[کد سیستم]])</f>
        <v>1</v>
      </c>
    </row>
    <row r="931" spans="1:9" hidden="1" x14ac:dyDescent="0.25">
      <c r="A931" s="1">
        <v>930</v>
      </c>
      <c r="B931" s="1" t="s">
        <v>3429</v>
      </c>
      <c r="C931" s="1" t="s">
        <v>3429</v>
      </c>
      <c r="D931" s="1" t="s">
        <v>3758</v>
      </c>
      <c r="E931" s="1" t="s">
        <v>415</v>
      </c>
      <c r="F931" s="1" t="str">
        <f>VLOOKUP(Table9[[#This Row],[نام کارشناس دفتر فنی]],Table1[],3,0)</f>
        <v>کارشناس بازرسی وبرنامه ریزی تعمیرات مکانیک(4)</v>
      </c>
      <c r="G931" s="1" t="s">
        <v>528</v>
      </c>
      <c r="H931" s="1" t="str">
        <f>VLOOKUP(Table9[[#This Row],[نام شخص کارشناس نظارت]],Table1[],3,0)</f>
        <v>کارشناس بازرسی وبرنامه ریزی تعمیرات مکانیک(9)</v>
      </c>
      <c r="I931" s="1">
        <f>COUNTIF(Table2[کد سیستم],Table9[[#This Row],[کد سیستم]])</f>
        <v>1</v>
      </c>
    </row>
    <row r="932" spans="1:9" hidden="1" x14ac:dyDescent="0.25">
      <c r="A932" s="1">
        <v>931</v>
      </c>
      <c r="B932" s="1" t="s">
        <v>3431</v>
      </c>
      <c r="C932" s="1" t="s">
        <v>3431</v>
      </c>
      <c r="D932" s="1" t="s">
        <v>3758</v>
      </c>
      <c r="E932" s="1" t="s">
        <v>415</v>
      </c>
      <c r="F932" s="1" t="str">
        <f>VLOOKUP(Table9[[#This Row],[نام کارشناس دفتر فنی]],Table1[],3,0)</f>
        <v>کارشناس بازرسی وبرنامه ریزی تعمیرات مکانیک(4)</v>
      </c>
      <c r="G932" s="1" t="s">
        <v>528</v>
      </c>
      <c r="H932" s="1" t="str">
        <f>VLOOKUP(Table9[[#This Row],[نام شخص کارشناس نظارت]],Table1[],3,0)</f>
        <v>کارشناس بازرسی وبرنامه ریزی تعمیرات مکانیک(9)</v>
      </c>
      <c r="I932" s="1">
        <f>COUNTIF(Table2[کد سیستم],Table9[[#This Row],[کد سیستم]])</f>
        <v>1</v>
      </c>
    </row>
    <row r="933" spans="1:9" hidden="1" x14ac:dyDescent="0.25">
      <c r="A933" s="1">
        <v>932</v>
      </c>
      <c r="B933" s="1" t="s">
        <v>3433</v>
      </c>
      <c r="C933" s="1" t="s">
        <v>3433</v>
      </c>
      <c r="D933" s="1" t="s">
        <v>3758</v>
      </c>
      <c r="E933" s="1" t="s">
        <v>415</v>
      </c>
      <c r="F933" s="1" t="str">
        <f>VLOOKUP(Table9[[#This Row],[نام کارشناس دفتر فنی]],Table1[],3,0)</f>
        <v>کارشناس بازرسی وبرنامه ریزی تعمیرات مکانیک(4)</v>
      </c>
      <c r="G933" s="1" t="s">
        <v>528</v>
      </c>
      <c r="H933" s="1" t="str">
        <f>VLOOKUP(Table9[[#This Row],[نام شخص کارشناس نظارت]],Table1[],3,0)</f>
        <v>کارشناس بازرسی وبرنامه ریزی تعمیرات مکانیک(9)</v>
      </c>
      <c r="I933" s="1">
        <f>COUNTIF(Table2[کد سیستم],Table9[[#This Row],[کد سیستم]])</f>
        <v>1</v>
      </c>
    </row>
    <row r="934" spans="1:9" hidden="1" x14ac:dyDescent="0.25">
      <c r="A934" s="1">
        <v>933</v>
      </c>
      <c r="B934" s="1" t="s">
        <v>3435</v>
      </c>
      <c r="C934" s="1" t="s">
        <v>3435</v>
      </c>
      <c r="D934" s="1" t="s">
        <v>3758</v>
      </c>
      <c r="E934" s="1" t="s">
        <v>415</v>
      </c>
      <c r="F934" s="1" t="str">
        <f>VLOOKUP(Table9[[#This Row],[نام کارشناس دفتر فنی]],Table1[],3,0)</f>
        <v>کارشناس بازرسی وبرنامه ریزی تعمیرات مکانیک(4)</v>
      </c>
      <c r="G934" s="1" t="s">
        <v>528</v>
      </c>
      <c r="H934" s="1" t="str">
        <f>VLOOKUP(Table9[[#This Row],[نام شخص کارشناس نظارت]],Table1[],3,0)</f>
        <v>کارشناس بازرسی وبرنامه ریزی تعمیرات مکانیک(9)</v>
      </c>
      <c r="I934" s="1">
        <f>COUNTIF(Table2[کد سیستم],Table9[[#This Row],[کد سیستم]])</f>
        <v>1</v>
      </c>
    </row>
    <row r="935" spans="1:9" hidden="1" x14ac:dyDescent="0.25">
      <c r="A935" s="1">
        <v>934</v>
      </c>
      <c r="B935" s="1" t="s">
        <v>3437</v>
      </c>
      <c r="C935" s="1" t="s">
        <v>3437</v>
      </c>
      <c r="D935" s="1" t="s">
        <v>3758</v>
      </c>
      <c r="E935" s="1" t="s">
        <v>415</v>
      </c>
      <c r="F935" s="1" t="str">
        <f>VLOOKUP(Table9[[#This Row],[نام کارشناس دفتر فنی]],Table1[],3,0)</f>
        <v>کارشناس بازرسی وبرنامه ریزی تعمیرات مکانیک(4)</v>
      </c>
      <c r="G935" s="1" t="s">
        <v>528</v>
      </c>
      <c r="H935" s="1" t="str">
        <f>VLOOKUP(Table9[[#This Row],[نام شخص کارشناس نظارت]],Table1[],3,0)</f>
        <v>کارشناس بازرسی وبرنامه ریزی تعمیرات مکانیک(9)</v>
      </c>
      <c r="I935" s="1">
        <f>COUNTIF(Table2[کد سیستم],Table9[[#This Row],[کد سیستم]])</f>
        <v>1</v>
      </c>
    </row>
    <row r="936" spans="1:9" hidden="1" x14ac:dyDescent="0.25">
      <c r="A936" s="1">
        <v>935</v>
      </c>
      <c r="B936" s="1" t="s">
        <v>3439</v>
      </c>
      <c r="C936" s="1" t="s">
        <v>3439</v>
      </c>
      <c r="D936" s="1" t="s">
        <v>3758</v>
      </c>
      <c r="E936" s="1" t="s">
        <v>415</v>
      </c>
      <c r="F936" s="1" t="str">
        <f>VLOOKUP(Table9[[#This Row],[نام کارشناس دفتر فنی]],Table1[],3,0)</f>
        <v>کارشناس بازرسی وبرنامه ریزی تعمیرات مکانیک(4)</v>
      </c>
      <c r="G936" s="1" t="s">
        <v>528</v>
      </c>
      <c r="H936" s="1" t="str">
        <f>VLOOKUP(Table9[[#This Row],[نام شخص کارشناس نظارت]],Table1[],3,0)</f>
        <v>کارشناس بازرسی وبرنامه ریزی تعمیرات مکانیک(9)</v>
      </c>
      <c r="I936" s="1">
        <f>COUNTIF(Table2[کد سیستم],Table9[[#This Row],[کد سیستم]])</f>
        <v>1</v>
      </c>
    </row>
    <row r="937" spans="1:9" hidden="1" x14ac:dyDescent="0.25">
      <c r="A937" s="1">
        <v>936</v>
      </c>
      <c r="B937" s="1" t="s">
        <v>3441</v>
      </c>
      <c r="C937" s="1" t="s">
        <v>3441</v>
      </c>
      <c r="D937" s="1" t="s">
        <v>3758</v>
      </c>
      <c r="E937" s="1" t="s">
        <v>415</v>
      </c>
      <c r="F937" s="1" t="str">
        <f>VLOOKUP(Table9[[#This Row],[نام کارشناس دفتر فنی]],Table1[],3,0)</f>
        <v>کارشناس بازرسی وبرنامه ریزی تعمیرات مکانیک(4)</v>
      </c>
      <c r="G937" s="1" t="s">
        <v>528</v>
      </c>
      <c r="H937" s="1" t="str">
        <f>VLOOKUP(Table9[[#This Row],[نام شخص کارشناس نظارت]],Table1[],3,0)</f>
        <v>کارشناس بازرسی وبرنامه ریزی تعمیرات مکانیک(9)</v>
      </c>
      <c r="I937" s="1">
        <f>COUNTIF(Table2[کد سیستم],Table9[[#This Row],[کد سیستم]])</f>
        <v>1</v>
      </c>
    </row>
    <row r="938" spans="1:9" hidden="1" x14ac:dyDescent="0.25">
      <c r="A938" s="1">
        <v>937</v>
      </c>
      <c r="B938" s="1" t="s">
        <v>3443</v>
      </c>
      <c r="C938" s="1" t="s">
        <v>3443</v>
      </c>
      <c r="D938" s="1" t="s">
        <v>3758</v>
      </c>
      <c r="E938" s="1" t="s">
        <v>415</v>
      </c>
      <c r="F938" s="1" t="str">
        <f>VLOOKUP(Table9[[#This Row],[نام کارشناس دفتر فنی]],Table1[],3,0)</f>
        <v>کارشناس بازرسی وبرنامه ریزی تعمیرات مکانیک(4)</v>
      </c>
      <c r="G938" s="1" t="s">
        <v>528</v>
      </c>
      <c r="H938" s="1" t="str">
        <f>VLOOKUP(Table9[[#This Row],[نام شخص کارشناس نظارت]],Table1[],3,0)</f>
        <v>کارشناس بازرسی وبرنامه ریزی تعمیرات مکانیک(9)</v>
      </c>
      <c r="I938" s="1">
        <f>COUNTIF(Table2[کد سیستم],Table9[[#This Row],[کد سیستم]])</f>
        <v>1</v>
      </c>
    </row>
    <row r="939" spans="1:9" hidden="1" x14ac:dyDescent="0.25">
      <c r="A939" s="1">
        <v>938</v>
      </c>
      <c r="B939" s="1" t="s">
        <v>3445</v>
      </c>
      <c r="C939" s="1" t="s">
        <v>3445</v>
      </c>
      <c r="D939" s="1" t="s">
        <v>3758</v>
      </c>
      <c r="E939" s="1" t="s">
        <v>415</v>
      </c>
      <c r="F939" s="1" t="str">
        <f>VLOOKUP(Table9[[#This Row],[نام کارشناس دفتر فنی]],Table1[],3,0)</f>
        <v>کارشناس بازرسی وبرنامه ریزی تعمیرات مکانیک(4)</v>
      </c>
      <c r="G939" s="1" t="s">
        <v>528</v>
      </c>
      <c r="H939" s="1" t="str">
        <f>VLOOKUP(Table9[[#This Row],[نام شخص کارشناس نظارت]],Table1[],3,0)</f>
        <v>کارشناس بازرسی وبرنامه ریزی تعمیرات مکانیک(9)</v>
      </c>
      <c r="I939" s="1">
        <f>COUNTIF(Table2[کد سیستم],Table9[[#This Row],[کد سیستم]])</f>
        <v>1</v>
      </c>
    </row>
    <row r="940" spans="1:9" hidden="1" x14ac:dyDescent="0.25">
      <c r="A940" s="1">
        <v>939</v>
      </c>
      <c r="B940" s="1" t="s">
        <v>3447</v>
      </c>
      <c r="C940" s="1" t="s">
        <v>3447</v>
      </c>
      <c r="D940" s="1" t="s">
        <v>3758</v>
      </c>
      <c r="E940" s="1" t="s">
        <v>415</v>
      </c>
      <c r="F940" s="1" t="str">
        <f>VLOOKUP(Table9[[#This Row],[نام کارشناس دفتر فنی]],Table1[],3,0)</f>
        <v>کارشناس بازرسی وبرنامه ریزی تعمیرات مکانیک(4)</v>
      </c>
      <c r="G940" s="1" t="s">
        <v>528</v>
      </c>
      <c r="H940" s="1" t="str">
        <f>VLOOKUP(Table9[[#This Row],[نام شخص کارشناس نظارت]],Table1[],3,0)</f>
        <v>کارشناس بازرسی وبرنامه ریزی تعمیرات مکانیک(9)</v>
      </c>
      <c r="I940" s="1">
        <f>COUNTIF(Table2[کد سیستم],Table9[[#This Row],[کد سیستم]])</f>
        <v>1</v>
      </c>
    </row>
    <row r="941" spans="1:9" hidden="1" x14ac:dyDescent="0.25">
      <c r="A941" s="1">
        <v>940</v>
      </c>
      <c r="B941" s="1" t="s">
        <v>3449</v>
      </c>
      <c r="C941" s="1" t="s">
        <v>3449</v>
      </c>
      <c r="D941" s="1" t="s">
        <v>3758</v>
      </c>
      <c r="E941" s="1" t="s">
        <v>415</v>
      </c>
      <c r="F941" s="1" t="str">
        <f>VLOOKUP(Table9[[#This Row],[نام کارشناس دفتر فنی]],Table1[],3,0)</f>
        <v>کارشناس بازرسی وبرنامه ریزی تعمیرات مکانیک(4)</v>
      </c>
      <c r="G941" s="1" t="s">
        <v>528</v>
      </c>
      <c r="H941" s="1" t="str">
        <f>VLOOKUP(Table9[[#This Row],[نام شخص کارشناس نظارت]],Table1[],3,0)</f>
        <v>کارشناس بازرسی وبرنامه ریزی تعمیرات مکانیک(9)</v>
      </c>
      <c r="I941" s="1">
        <f>COUNTIF(Table2[کد سیستم],Table9[[#This Row],[کد سیستم]])</f>
        <v>1</v>
      </c>
    </row>
    <row r="942" spans="1:9" hidden="1" x14ac:dyDescent="0.25">
      <c r="A942" s="1">
        <v>941</v>
      </c>
      <c r="B942" s="1" t="s">
        <v>3451</v>
      </c>
      <c r="C942" s="1" t="s">
        <v>3451</v>
      </c>
      <c r="D942" s="1" t="s">
        <v>3758</v>
      </c>
      <c r="E942" s="1" t="s">
        <v>415</v>
      </c>
      <c r="F942" s="1" t="str">
        <f>VLOOKUP(Table9[[#This Row],[نام کارشناس دفتر فنی]],Table1[],3,0)</f>
        <v>کارشناس بازرسی وبرنامه ریزی تعمیرات مکانیک(4)</v>
      </c>
      <c r="G942" s="1" t="s">
        <v>528</v>
      </c>
      <c r="H942" s="1" t="str">
        <f>VLOOKUP(Table9[[#This Row],[نام شخص کارشناس نظارت]],Table1[],3,0)</f>
        <v>کارشناس بازرسی وبرنامه ریزی تعمیرات مکانیک(9)</v>
      </c>
      <c r="I942" s="1">
        <f>COUNTIF(Table2[کد سیستم],Table9[[#This Row],[کد سیستم]])</f>
        <v>1</v>
      </c>
    </row>
    <row r="943" spans="1:9" hidden="1" x14ac:dyDescent="0.25">
      <c r="A943" s="1">
        <v>942</v>
      </c>
      <c r="B943" s="1" t="s">
        <v>3453</v>
      </c>
      <c r="C943" s="1" t="s">
        <v>3453</v>
      </c>
      <c r="D943" s="1" t="s">
        <v>3758</v>
      </c>
      <c r="E943" s="1" t="s">
        <v>415</v>
      </c>
      <c r="F943" s="1" t="str">
        <f>VLOOKUP(Table9[[#This Row],[نام کارشناس دفتر فنی]],Table1[],3,0)</f>
        <v>کارشناس بازرسی وبرنامه ریزی تعمیرات مکانیک(4)</v>
      </c>
      <c r="G943" s="1" t="s">
        <v>528</v>
      </c>
      <c r="H943" s="1" t="str">
        <f>VLOOKUP(Table9[[#This Row],[نام شخص کارشناس نظارت]],Table1[],3,0)</f>
        <v>کارشناس بازرسی وبرنامه ریزی تعمیرات مکانیک(9)</v>
      </c>
      <c r="I943" s="1">
        <f>COUNTIF(Table2[کد سیستم],Table9[[#This Row],[کد سیستم]])</f>
        <v>1</v>
      </c>
    </row>
    <row r="944" spans="1:9" hidden="1" x14ac:dyDescent="0.25">
      <c r="A944" s="1">
        <v>943</v>
      </c>
      <c r="B944" s="1" t="s">
        <v>3455</v>
      </c>
      <c r="C944" s="1" t="s">
        <v>3455</v>
      </c>
      <c r="D944" s="1" t="s">
        <v>3758</v>
      </c>
      <c r="E944" s="1" t="s">
        <v>415</v>
      </c>
      <c r="F944" s="1" t="str">
        <f>VLOOKUP(Table9[[#This Row],[نام کارشناس دفتر فنی]],Table1[],3,0)</f>
        <v>کارشناس بازرسی وبرنامه ریزی تعمیرات مکانیک(4)</v>
      </c>
      <c r="G944" s="1" t="s">
        <v>528</v>
      </c>
      <c r="H944" s="1" t="str">
        <f>VLOOKUP(Table9[[#This Row],[نام شخص کارشناس نظارت]],Table1[],3,0)</f>
        <v>کارشناس بازرسی وبرنامه ریزی تعمیرات مکانیک(9)</v>
      </c>
      <c r="I944" s="1">
        <f>COUNTIF(Table2[کد سیستم],Table9[[#This Row],[کد سیستم]])</f>
        <v>1</v>
      </c>
    </row>
    <row r="945" spans="1:9" hidden="1" x14ac:dyDescent="0.25">
      <c r="A945" s="1">
        <v>944</v>
      </c>
      <c r="B945" s="1" t="s">
        <v>3457</v>
      </c>
      <c r="C945" s="1" t="s">
        <v>3457</v>
      </c>
      <c r="D945" s="1" t="s">
        <v>3758</v>
      </c>
      <c r="E945" s="1" t="s">
        <v>415</v>
      </c>
      <c r="F945" s="1" t="str">
        <f>VLOOKUP(Table9[[#This Row],[نام کارشناس دفتر فنی]],Table1[],3,0)</f>
        <v>کارشناس بازرسی وبرنامه ریزی تعمیرات مکانیک(4)</v>
      </c>
      <c r="G945" s="1" t="s">
        <v>528</v>
      </c>
      <c r="H945" s="1" t="str">
        <f>VLOOKUP(Table9[[#This Row],[نام شخص کارشناس نظارت]],Table1[],3,0)</f>
        <v>کارشناس بازرسی وبرنامه ریزی تعمیرات مکانیک(9)</v>
      </c>
      <c r="I945" s="1">
        <f>COUNTIF(Table2[کد سیستم],Table9[[#This Row],[کد سیستم]])</f>
        <v>1</v>
      </c>
    </row>
    <row r="946" spans="1:9" hidden="1" x14ac:dyDescent="0.25">
      <c r="A946" s="1">
        <v>945</v>
      </c>
      <c r="B946" s="1" t="s">
        <v>3459</v>
      </c>
      <c r="C946" s="1" t="s">
        <v>3459</v>
      </c>
      <c r="D946" s="1" t="s">
        <v>3758</v>
      </c>
      <c r="E946" s="1" t="s">
        <v>415</v>
      </c>
      <c r="F946" s="1" t="str">
        <f>VLOOKUP(Table9[[#This Row],[نام کارشناس دفتر فنی]],Table1[],3,0)</f>
        <v>کارشناس بازرسی وبرنامه ریزی تعمیرات مکانیک(4)</v>
      </c>
      <c r="G946" s="1" t="s">
        <v>528</v>
      </c>
      <c r="H946" s="1" t="str">
        <f>VLOOKUP(Table9[[#This Row],[نام شخص کارشناس نظارت]],Table1[],3,0)</f>
        <v>کارشناس بازرسی وبرنامه ریزی تعمیرات مکانیک(9)</v>
      </c>
      <c r="I946" s="1">
        <f>COUNTIF(Table2[کد سیستم],Table9[[#This Row],[کد سیستم]])</f>
        <v>1</v>
      </c>
    </row>
    <row r="947" spans="1:9" hidden="1" x14ac:dyDescent="0.25">
      <c r="A947" s="1">
        <v>946</v>
      </c>
      <c r="B947" s="1" t="s">
        <v>3461</v>
      </c>
      <c r="C947" s="1" t="s">
        <v>3461</v>
      </c>
      <c r="D947" s="1" t="s">
        <v>3758</v>
      </c>
      <c r="E947" s="1" t="s">
        <v>415</v>
      </c>
      <c r="F947" s="1" t="str">
        <f>VLOOKUP(Table9[[#This Row],[نام کارشناس دفتر فنی]],Table1[],3,0)</f>
        <v>کارشناس بازرسی وبرنامه ریزی تعمیرات مکانیک(4)</v>
      </c>
      <c r="G947" s="1" t="s">
        <v>528</v>
      </c>
      <c r="H947" s="1" t="str">
        <f>VLOOKUP(Table9[[#This Row],[نام شخص کارشناس نظارت]],Table1[],3,0)</f>
        <v>کارشناس بازرسی وبرنامه ریزی تعمیرات مکانیک(9)</v>
      </c>
      <c r="I947" s="1">
        <f>COUNTIF(Table2[کد سیستم],Table9[[#This Row],[کد سیستم]])</f>
        <v>1</v>
      </c>
    </row>
    <row r="948" spans="1:9" hidden="1" x14ac:dyDescent="0.25">
      <c r="A948" s="1">
        <v>947</v>
      </c>
      <c r="B948" s="1" t="s">
        <v>3463</v>
      </c>
      <c r="C948" s="1" t="s">
        <v>3463</v>
      </c>
      <c r="D948" s="1" t="s">
        <v>3758</v>
      </c>
      <c r="E948" s="1" t="s">
        <v>415</v>
      </c>
      <c r="F948" s="1" t="str">
        <f>VLOOKUP(Table9[[#This Row],[نام کارشناس دفتر فنی]],Table1[],3,0)</f>
        <v>کارشناس بازرسی وبرنامه ریزی تعمیرات مکانیک(4)</v>
      </c>
      <c r="G948" s="1" t="s">
        <v>528</v>
      </c>
      <c r="H948" s="1" t="str">
        <f>VLOOKUP(Table9[[#This Row],[نام شخص کارشناس نظارت]],Table1[],3,0)</f>
        <v>کارشناس بازرسی وبرنامه ریزی تعمیرات مکانیک(9)</v>
      </c>
      <c r="I948" s="1">
        <f>COUNTIF(Table2[کد سیستم],Table9[[#This Row],[کد سیستم]])</f>
        <v>1</v>
      </c>
    </row>
    <row r="949" spans="1:9" hidden="1" x14ac:dyDescent="0.25">
      <c r="A949" s="1">
        <v>948</v>
      </c>
      <c r="B949" s="1" t="s">
        <v>3465</v>
      </c>
      <c r="C949" s="1" t="s">
        <v>3465</v>
      </c>
      <c r="D949" s="1" t="s">
        <v>3758</v>
      </c>
      <c r="E949" s="1" t="s">
        <v>415</v>
      </c>
      <c r="F949" s="1" t="str">
        <f>VLOOKUP(Table9[[#This Row],[نام کارشناس دفتر فنی]],Table1[],3,0)</f>
        <v>کارشناس بازرسی وبرنامه ریزی تعمیرات مکانیک(4)</v>
      </c>
      <c r="G949" s="1" t="s">
        <v>528</v>
      </c>
      <c r="H949" s="1" t="str">
        <f>VLOOKUP(Table9[[#This Row],[نام شخص کارشناس نظارت]],Table1[],3,0)</f>
        <v>کارشناس بازرسی وبرنامه ریزی تعمیرات مکانیک(9)</v>
      </c>
      <c r="I949" s="1">
        <f>COUNTIF(Table2[کد سیستم],Table9[[#This Row],[کد سیستم]])</f>
        <v>1</v>
      </c>
    </row>
    <row r="950" spans="1:9" hidden="1" x14ac:dyDescent="0.25">
      <c r="A950" s="1">
        <v>949</v>
      </c>
      <c r="B950" s="1" t="s">
        <v>3467</v>
      </c>
      <c r="C950" s="1" t="s">
        <v>3467</v>
      </c>
      <c r="D950" s="1" t="s">
        <v>3758</v>
      </c>
      <c r="E950" s="1" t="s">
        <v>415</v>
      </c>
      <c r="F950" s="1" t="str">
        <f>VLOOKUP(Table9[[#This Row],[نام کارشناس دفتر فنی]],Table1[],3,0)</f>
        <v>کارشناس بازرسی وبرنامه ریزی تعمیرات مکانیک(4)</v>
      </c>
      <c r="G950" s="1" t="s">
        <v>528</v>
      </c>
      <c r="H950" s="1" t="str">
        <f>VLOOKUP(Table9[[#This Row],[نام شخص کارشناس نظارت]],Table1[],3,0)</f>
        <v>کارشناس بازرسی وبرنامه ریزی تعمیرات مکانیک(9)</v>
      </c>
      <c r="I950" s="1">
        <f>COUNTIF(Table2[کد سیستم],Table9[[#This Row],[کد سیستم]])</f>
        <v>1</v>
      </c>
    </row>
    <row r="951" spans="1:9" hidden="1" x14ac:dyDescent="0.25">
      <c r="A951" s="1">
        <v>950</v>
      </c>
      <c r="B951" s="1" t="s">
        <v>3469</v>
      </c>
      <c r="C951" s="1" t="s">
        <v>3469</v>
      </c>
      <c r="D951" s="1" t="s">
        <v>3758</v>
      </c>
      <c r="E951" s="1" t="s">
        <v>415</v>
      </c>
      <c r="F951" s="1" t="str">
        <f>VLOOKUP(Table9[[#This Row],[نام کارشناس دفتر فنی]],Table1[],3,0)</f>
        <v>کارشناس بازرسی وبرنامه ریزی تعمیرات مکانیک(4)</v>
      </c>
      <c r="G951" s="1" t="s">
        <v>528</v>
      </c>
      <c r="H951" s="1" t="str">
        <f>VLOOKUP(Table9[[#This Row],[نام شخص کارشناس نظارت]],Table1[],3,0)</f>
        <v>کارشناس بازرسی وبرنامه ریزی تعمیرات مکانیک(9)</v>
      </c>
      <c r="I951" s="1">
        <f>COUNTIF(Table2[کد سیستم],Table9[[#This Row],[کد سیستم]])</f>
        <v>1</v>
      </c>
    </row>
    <row r="952" spans="1:9" hidden="1" x14ac:dyDescent="0.25">
      <c r="A952" s="1">
        <v>951</v>
      </c>
      <c r="B952" s="1" t="s">
        <v>3471</v>
      </c>
      <c r="C952" s="1" t="s">
        <v>3471</v>
      </c>
      <c r="D952" s="1" t="s">
        <v>3758</v>
      </c>
      <c r="E952" s="1" t="s">
        <v>415</v>
      </c>
      <c r="F952" s="1" t="str">
        <f>VLOOKUP(Table9[[#This Row],[نام کارشناس دفتر فنی]],Table1[],3,0)</f>
        <v>کارشناس بازرسی وبرنامه ریزی تعمیرات مکانیک(4)</v>
      </c>
      <c r="G952" s="1" t="s">
        <v>528</v>
      </c>
      <c r="H952" s="1" t="str">
        <f>VLOOKUP(Table9[[#This Row],[نام شخص کارشناس نظارت]],Table1[],3,0)</f>
        <v>کارشناس بازرسی وبرنامه ریزی تعمیرات مکانیک(9)</v>
      </c>
      <c r="I952" s="1">
        <f>COUNTIF(Table2[کد سیستم],Table9[[#This Row],[کد سیستم]])</f>
        <v>1</v>
      </c>
    </row>
    <row r="953" spans="1:9" hidden="1" x14ac:dyDescent="0.25">
      <c r="A953" s="1">
        <v>952</v>
      </c>
      <c r="B953" s="1" t="s">
        <v>3473</v>
      </c>
      <c r="C953" s="1" t="s">
        <v>3473</v>
      </c>
      <c r="D953" s="1" t="s">
        <v>3758</v>
      </c>
      <c r="E953" s="1" t="s">
        <v>415</v>
      </c>
      <c r="F953" s="1" t="str">
        <f>VLOOKUP(Table9[[#This Row],[نام کارشناس دفتر فنی]],Table1[],3,0)</f>
        <v>کارشناس بازرسی وبرنامه ریزی تعمیرات مکانیک(4)</v>
      </c>
      <c r="G953" s="1" t="s">
        <v>528</v>
      </c>
      <c r="H953" s="1" t="str">
        <f>VLOOKUP(Table9[[#This Row],[نام شخص کارشناس نظارت]],Table1[],3,0)</f>
        <v>کارشناس بازرسی وبرنامه ریزی تعمیرات مکانیک(9)</v>
      </c>
      <c r="I953" s="1">
        <f>COUNTIF(Table2[کد سیستم],Table9[[#This Row],[کد سیستم]])</f>
        <v>1</v>
      </c>
    </row>
    <row r="954" spans="1:9" hidden="1" x14ac:dyDescent="0.25">
      <c r="A954" s="1">
        <v>953</v>
      </c>
      <c r="B954" s="1" t="s">
        <v>3475</v>
      </c>
      <c r="C954" s="1" t="s">
        <v>3475</v>
      </c>
      <c r="D954" s="1" t="s">
        <v>3758</v>
      </c>
      <c r="E954" s="1" t="s">
        <v>415</v>
      </c>
      <c r="F954" s="1" t="str">
        <f>VLOOKUP(Table9[[#This Row],[نام کارشناس دفتر فنی]],Table1[],3,0)</f>
        <v>کارشناس بازرسی وبرنامه ریزی تعمیرات مکانیک(4)</v>
      </c>
      <c r="G954" s="1" t="s">
        <v>528</v>
      </c>
      <c r="H954" s="1" t="str">
        <f>VLOOKUP(Table9[[#This Row],[نام شخص کارشناس نظارت]],Table1[],3,0)</f>
        <v>کارشناس بازرسی وبرنامه ریزی تعمیرات مکانیک(9)</v>
      </c>
      <c r="I954" s="1">
        <f>COUNTIF(Table2[کد سیستم],Table9[[#This Row],[کد سیستم]])</f>
        <v>1</v>
      </c>
    </row>
    <row r="955" spans="1:9" hidden="1" x14ac:dyDescent="0.25">
      <c r="A955" s="1">
        <v>954</v>
      </c>
      <c r="B955" s="1" t="s">
        <v>3477</v>
      </c>
      <c r="C955" s="1" t="s">
        <v>3477</v>
      </c>
      <c r="D955" s="1" t="s">
        <v>3758</v>
      </c>
      <c r="E955" s="1" t="s">
        <v>415</v>
      </c>
      <c r="F955" s="1" t="str">
        <f>VLOOKUP(Table9[[#This Row],[نام کارشناس دفتر فنی]],Table1[],3,0)</f>
        <v>کارشناس بازرسی وبرنامه ریزی تعمیرات مکانیک(4)</v>
      </c>
      <c r="G955" s="1" t="s">
        <v>528</v>
      </c>
      <c r="H955" s="1" t="str">
        <f>VLOOKUP(Table9[[#This Row],[نام شخص کارشناس نظارت]],Table1[],3,0)</f>
        <v>کارشناس بازرسی وبرنامه ریزی تعمیرات مکانیک(9)</v>
      </c>
      <c r="I955" s="1">
        <f>COUNTIF(Table2[کد سیستم],Table9[[#This Row],[کد سیستم]])</f>
        <v>1</v>
      </c>
    </row>
    <row r="956" spans="1:9" hidden="1" x14ac:dyDescent="0.25">
      <c r="A956" s="1">
        <v>955</v>
      </c>
      <c r="B956" s="1" t="s">
        <v>3479</v>
      </c>
      <c r="C956" s="1" t="s">
        <v>3479</v>
      </c>
      <c r="D956" s="1" t="s">
        <v>3758</v>
      </c>
      <c r="E956" s="1" t="s">
        <v>415</v>
      </c>
      <c r="F956" s="1" t="str">
        <f>VLOOKUP(Table9[[#This Row],[نام کارشناس دفتر فنی]],Table1[],3,0)</f>
        <v>کارشناس بازرسی وبرنامه ریزی تعمیرات مکانیک(4)</v>
      </c>
      <c r="G956" s="1" t="s">
        <v>528</v>
      </c>
      <c r="H956" s="1" t="str">
        <f>VLOOKUP(Table9[[#This Row],[نام شخص کارشناس نظارت]],Table1[],3,0)</f>
        <v>کارشناس بازرسی وبرنامه ریزی تعمیرات مکانیک(9)</v>
      </c>
      <c r="I956" s="1">
        <f>COUNTIF(Table2[کد سیستم],Table9[[#This Row],[کد سیستم]])</f>
        <v>1</v>
      </c>
    </row>
    <row r="957" spans="1:9" hidden="1" x14ac:dyDescent="0.25">
      <c r="A957" s="1">
        <v>956</v>
      </c>
      <c r="B957" s="1" t="s">
        <v>3481</v>
      </c>
      <c r="C957" s="1" t="s">
        <v>3481</v>
      </c>
      <c r="D957" s="1" t="s">
        <v>3758</v>
      </c>
      <c r="E957" s="1" t="s">
        <v>415</v>
      </c>
      <c r="F957" s="1" t="str">
        <f>VLOOKUP(Table9[[#This Row],[نام کارشناس دفتر فنی]],Table1[],3,0)</f>
        <v>کارشناس بازرسی وبرنامه ریزی تعمیرات مکانیک(4)</v>
      </c>
      <c r="G957" s="1" t="s">
        <v>528</v>
      </c>
      <c r="H957" s="1" t="str">
        <f>VLOOKUP(Table9[[#This Row],[نام شخص کارشناس نظارت]],Table1[],3,0)</f>
        <v>کارشناس بازرسی وبرنامه ریزی تعمیرات مکانیک(9)</v>
      </c>
      <c r="I957" s="1">
        <f>COUNTIF(Table2[کد سیستم],Table9[[#This Row],[کد سیستم]])</f>
        <v>1</v>
      </c>
    </row>
    <row r="958" spans="1:9" hidden="1" x14ac:dyDescent="0.25">
      <c r="A958" s="1">
        <v>957</v>
      </c>
      <c r="B958" s="1" t="s">
        <v>3483</v>
      </c>
      <c r="C958" s="1" t="s">
        <v>3483</v>
      </c>
      <c r="D958" s="1" t="s">
        <v>3758</v>
      </c>
      <c r="E958" s="1" t="s">
        <v>415</v>
      </c>
      <c r="F958" s="1" t="str">
        <f>VLOOKUP(Table9[[#This Row],[نام کارشناس دفتر فنی]],Table1[],3,0)</f>
        <v>کارشناس بازرسی وبرنامه ریزی تعمیرات مکانیک(4)</v>
      </c>
      <c r="G958" s="1" t="s">
        <v>528</v>
      </c>
      <c r="H958" s="1" t="str">
        <f>VLOOKUP(Table9[[#This Row],[نام شخص کارشناس نظارت]],Table1[],3,0)</f>
        <v>کارشناس بازرسی وبرنامه ریزی تعمیرات مکانیک(9)</v>
      </c>
      <c r="I958" s="1">
        <f>COUNTIF(Table2[کد سیستم],Table9[[#This Row],[کد سیستم]])</f>
        <v>1</v>
      </c>
    </row>
    <row r="959" spans="1:9" hidden="1" x14ac:dyDescent="0.25">
      <c r="A959" s="1">
        <v>958</v>
      </c>
      <c r="B959" s="1" t="s">
        <v>3485</v>
      </c>
      <c r="C959" s="1" t="s">
        <v>3485</v>
      </c>
      <c r="D959" s="1" t="s">
        <v>3758</v>
      </c>
      <c r="E959" s="1" t="s">
        <v>415</v>
      </c>
      <c r="F959" s="1" t="str">
        <f>VLOOKUP(Table9[[#This Row],[نام کارشناس دفتر فنی]],Table1[],3,0)</f>
        <v>کارشناس بازرسی وبرنامه ریزی تعمیرات مکانیک(4)</v>
      </c>
      <c r="G959" s="1" t="s">
        <v>528</v>
      </c>
      <c r="H959" s="1" t="str">
        <f>VLOOKUP(Table9[[#This Row],[نام شخص کارشناس نظارت]],Table1[],3,0)</f>
        <v>کارشناس بازرسی وبرنامه ریزی تعمیرات مکانیک(9)</v>
      </c>
      <c r="I959" s="1">
        <f>COUNTIF(Table2[کد سیستم],Table9[[#This Row],[کد سیستم]])</f>
        <v>1</v>
      </c>
    </row>
    <row r="960" spans="1:9" hidden="1" x14ac:dyDescent="0.25">
      <c r="A960" s="1">
        <v>959</v>
      </c>
      <c r="B960" s="1" t="s">
        <v>3487</v>
      </c>
      <c r="C960" s="1" t="s">
        <v>3487</v>
      </c>
      <c r="D960" s="1" t="s">
        <v>3758</v>
      </c>
      <c r="E960" s="1" t="s">
        <v>415</v>
      </c>
      <c r="F960" s="1" t="str">
        <f>VLOOKUP(Table9[[#This Row],[نام کارشناس دفتر فنی]],Table1[],3,0)</f>
        <v>کارشناس بازرسی وبرنامه ریزی تعمیرات مکانیک(4)</v>
      </c>
      <c r="G960" s="1" t="s">
        <v>528</v>
      </c>
      <c r="H960" s="1" t="str">
        <f>VLOOKUP(Table9[[#This Row],[نام شخص کارشناس نظارت]],Table1[],3,0)</f>
        <v>کارشناس بازرسی وبرنامه ریزی تعمیرات مکانیک(9)</v>
      </c>
      <c r="I960" s="1">
        <f>COUNTIF(Table2[کد سیستم],Table9[[#This Row],[کد سیستم]])</f>
        <v>1</v>
      </c>
    </row>
    <row r="961" spans="1:9" hidden="1" x14ac:dyDescent="0.25">
      <c r="A961" s="1">
        <v>960</v>
      </c>
      <c r="B961" s="1" t="s">
        <v>3489</v>
      </c>
      <c r="C961" s="1" t="s">
        <v>3489</v>
      </c>
      <c r="D961" s="1" t="s">
        <v>3758</v>
      </c>
      <c r="E961" s="1" t="s">
        <v>415</v>
      </c>
      <c r="F961" s="1" t="str">
        <f>VLOOKUP(Table9[[#This Row],[نام کارشناس دفتر فنی]],Table1[],3,0)</f>
        <v>کارشناس بازرسی وبرنامه ریزی تعمیرات مکانیک(4)</v>
      </c>
      <c r="G961" s="1" t="s">
        <v>528</v>
      </c>
      <c r="H961" s="1" t="str">
        <f>VLOOKUP(Table9[[#This Row],[نام شخص کارشناس نظارت]],Table1[],3,0)</f>
        <v>کارشناس بازرسی وبرنامه ریزی تعمیرات مکانیک(9)</v>
      </c>
      <c r="I961" s="1">
        <f>COUNTIF(Table2[کد سیستم],Table9[[#This Row],[کد سیستم]])</f>
        <v>1</v>
      </c>
    </row>
    <row r="962" spans="1:9" hidden="1" x14ac:dyDescent="0.25">
      <c r="A962" s="1">
        <v>961</v>
      </c>
      <c r="B962" s="1" t="s">
        <v>3491</v>
      </c>
      <c r="C962" s="1" t="s">
        <v>3491</v>
      </c>
      <c r="D962" s="1" t="s">
        <v>3758</v>
      </c>
      <c r="E962" s="1" t="s">
        <v>415</v>
      </c>
      <c r="F962" s="1" t="str">
        <f>VLOOKUP(Table9[[#This Row],[نام کارشناس دفتر فنی]],Table1[],3,0)</f>
        <v>کارشناس بازرسی وبرنامه ریزی تعمیرات مکانیک(4)</v>
      </c>
      <c r="G962" s="1" t="s">
        <v>528</v>
      </c>
      <c r="H962" s="1" t="str">
        <f>VLOOKUP(Table9[[#This Row],[نام شخص کارشناس نظارت]],Table1[],3,0)</f>
        <v>کارشناس بازرسی وبرنامه ریزی تعمیرات مکانیک(9)</v>
      </c>
      <c r="I962" s="1">
        <f>COUNTIF(Table2[کد سیستم],Table9[[#This Row],[کد سیستم]])</f>
        <v>1</v>
      </c>
    </row>
    <row r="963" spans="1:9" hidden="1" x14ac:dyDescent="0.25">
      <c r="A963" s="1">
        <v>962</v>
      </c>
      <c r="B963" s="1" t="s">
        <v>3493</v>
      </c>
      <c r="C963" s="1" t="s">
        <v>3493</v>
      </c>
      <c r="D963" s="1" t="s">
        <v>3758</v>
      </c>
      <c r="E963" s="1" t="s">
        <v>415</v>
      </c>
      <c r="F963" s="1" t="str">
        <f>VLOOKUP(Table9[[#This Row],[نام کارشناس دفتر فنی]],Table1[],3,0)</f>
        <v>کارشناس بازرسی وبرنامه ریزی تعمیرات مکانیک(4)</v>
      </c>
      <c r="G963" s="1" t="s">
        <v>528</v>
      </c>
      <c r="H963" s="1" t="str">
        <f>VLOOKUP(Table9[[#This Row],[نام شخص کارشناس نظارت]],Table1[],3,0)</f>
        <v>کارشناس بازرسی وبرنامه ریزی تعمیرات مکانیک(9)</v>
      </c>
      <c r="I963" s="1">
        <f>COUNTIF(Table2[کد سیستم],Table9[[#This Row],[کد سیستم]])</f>
        <v>1</v>
      </c>
    </row>
    <row r="964" spans="1:9" hidden="1" x14ac:dyDescent="0.25">
      <c r="A964" s="1">
        <v>963</v>
      </c>
      <c r="B964" s="1" t="s">
        <v>3495</v>
      </c>
      <c r="C964" s="1" t="s">
        <v>3495</v>
      </c>
      <c r="D964" s="1" t="s">
        <v>3758</v>
      </c>
      <c r="E964" s="1" t="s">
        <v>415</v>
      </c>
      <c r="F964" s="1" t="str">
        <f>VLOOKUP(Table9[[#This Row],[نام کارشناس دفتر فنی]],Table1[],3,0)</f>
        <v>کارشناس بازرسی وبرنامه ریزی تعمیرات مکانیک(4)</v>
      </c>
      <c r="G964" s="1" t="s">
        <v>528</v>
      </c>
      <c r="H964" s="1" t="str">
        <f>VLOOKUP(Table9[[#This Row],[نام شخص کارشناس نظارت]],Table1[],3,0)</f>
        <v>کارشناس بازرسی وبرنامه ریزی تعمیرات مکانیک(9)</v>
      </c>
      <c r="I964" s="1">
        <f>COUNTIF(Table2[کد سیستم],Table9[[#This Row],[کد سیستم]])</f>
        <v>1</v>
      </c>
    </row>
    <row r="965" spans="1:9" hidden="1" x14ac:dyDescent="0.25">
      <c r="A965" s="1">
        <v>964</v>
      </c>
      <c r="B965" s="1" t="s">
        <v>3497</v>
      </c>
      <c r="C965" s="1" t="s">
        <v>3497</v>
      </c>
      <c r="D965" s="1" t="s">
        <v>3758</v>
      </c>
      <c r="E965" s="1" t="s">
        <v>415</v>
      </c>
      <c r="F965" s="1" t="str">
        <f>VLOOKUP(Table9[[#This Row],[نام کارشناس دفتر فنی]],Table1[],3,0)</f>
        <v>کارشناس بازرسی وبرنامه ریزی تعمیرات مکانیک(4)</v>
      </c>
      <c r="G965" s="1" t="s">
        <v>528</v>
      </c>
      <c r="H965" s="1" t="str">
        <f>VLOOKUP(Table9[[#This Row],[نام شخص کارشناس نظارت]],Table1[],3,0)</f>
        <v>کارشناس بازرسی وبرنامه ریزی تعمیرات مکانیک(9)</v>
      </c>
      <c r="I965" s="1">
        <f>COUNTIF(Table2[کد سیستم],Table9[[#This Row],[کد سیستم]])</f>
        <v>1</v>
      </c>
    </row>
    <row r="966" spans="1:9" hidden="1" x14ac:dyDescent="0.25">
      <c r="A966" s="1">
        <v>965</v>
      </c>
      <c r="B966" s="1" t="s">
        <v>3499</v>
      </c>
      <c r="C966" s="1" t="s">
        <v>3499</v>
      </c>
      <c r="D966" s="1" t="s">
        <v>3758</v>
      </c>
      <c r="E966" s="1" t="s">
        <v>415</v>
      </c>
      <c r="F966" s="1" t="str">
        <f>VLOOKUP(Table9[[#This Row],[نام کارشناس دفتر فنی]],Table1[],3,0)</f>
        <v>کارشناس بازرسی وبرنامه ریزی تعمیرات مکانیک(4)</v>
      </c>
      <c r="G966" s="1" t="s">
        <v>528</v>
      </c>
      <c r="H966" s="1" t="str">
        <f>VLOOKUP(Table9[[#This Row],[نام شخص کارشناس نظارت]],Table1[],3,0)</f>
        <v>کارشناس بازرسی وبرنامه ریزی تعمیرات مکانیک(9)</v>
      </c>
      <c r="I966" s="1">
        <f>COUNTIF(Table2[کد سیستم],Table9[[#This Row],[کد سیستم]])</f>
        <v>1</v>
      </c>
    </row>
    <row r="967" spans="1:9" hidden="1" x14ac:dyDescent="0.25">
      <c r="A967" s="1">
        <v>966</v>
      </c>
      <c r="B967" s="1" t="s">
        <v>3501</v>
      </c>
      <c r="C967" s="1" t="s">
        <v>3501</v>
      </c>
      <c r="D967" s="1" t="s">
        <v>3758</v>
      </c>
      <c r="E967" s="1" t="s">
        <v>415</v>
      </c>
      <c r="F967" s="1" t="str">
        <f>VLOOKUP(Table9[[#This Row],[نام کارشناس دفتر فنی]],Table1[],3,0)</f>
        <v>کارشناس بازرسی وبرنامه ریزی تعمیرات مکانیک(4)</v>
      </c>
      <c r="G967" s="1" t="s">
        <v>528</v>
      </c>
      <c r="H967" s="1" t="str">
        <f>VLOOKUP(Table9[[#This Row],[نام شخص کارشناس نظارت]],Table1[],3,0)</f>
        <v>کارشناس بازرسی وبرنامه ریزی تعمیرات مکانیک(9)</v>
      </c>
      <c r="I967" s="1">
        <f>COUNTIF(Table2[کد سیستم],Table9[[#This Row],[کد سیستم]])</f>
        <v>1</v>
      </c>
    </row>
    <row r="968" spans="1:9" hidden="1" x14ac:dyDescent="0.25">
      <c r="A968" s="1">
        <v>967</v>
      </c>
      <c r="B968" s="1" t="s">
        <v>3503</v>
      </c>
      <c r="C968" s="1" t="s">
        <v>3503</v>
      </c>
      <c r="D968" s="1" t="s">
        <v>3758</v>
      </c>
      <c r="E968" s="1" t="s">
        <v>415</v>
      </c>
      <c r="F968" s="1" t="str">
        <f>VLOOKUP(Table9[[#This Row],[نام کارشناس دفتر فنی]],Table1[],3,0)</f>
        <v>کارشناس بازرسی وبرنامه ریزی تعمیرات مکانیک(4)</v>
      </c>
      <c r="G968" s="1" t="s">
        <v>528</v>
      </c>
      <c r="H968" s="1" t="str">
        <f>VLOOKUP(Table9[[#This Row],[نام شخص کارشناس نظارت]],Table1[],3,0)</f>
        <v>کارشناس بازرسی وبرنامه ریزی تعمیرات مکانیک(9)</v>
      </c>
      <c r="I968" s="1">
        <f>COUNTIF(Table2[کد سیستم],Table9[[#This Row],[کد سیستم]])</f>
        <v>1</v>
      </c>
    </row>
    <row r="969" spans="1:9" hidden="1" x14ac:dyDescent="0.25">
      <c r="A969" s="1">
        <v>968</v>
      </c>
      <c r="B969" s="1" t="s">
        <v>3505</v>
      </c>
      <c r="C969" s="1" t="s">
        <v>3505</v>
      </c>
      <c r="D969" s="1" t="s">
        <v>3758</v>
      </c>
      <c r="E969" s="1" t="s">
        <v>415</v>
      </c>
      <c r="F969" s="1" t="str">
        <f>VLOOKUP(Table9[[#This Row],[نام کارشناس دفتر فنی]],Table1[],3,0)</f>
        <v>کارشناس بازرسی وبرنامه ریزی تعمیرات مکانیک(4)</v>
      </c>
      <c r="G969" s="1" t="s">
        <v>528</v>
      </c>
      <c r="H969" s="1" t="str">
        <f>VLOOKUP(Table9[[#This Row],[نام شخص کارشناس نظارت]],Table1[],3,0)</f>
        <v>کارشناس بازرسی وبرنامه ریزی تعمیرات مکانیک(9)</v>
      </c>
      <c r="I969" s="1">
        <f>COUNTIF(Table2[کد سیستم],Table9[[#This Row],[کد سیستم]])</f>
        <v>1</v>
      </c>
    </row>
    <row r="970" spans="1:9" hidden="1" x14ac:dyDescent="0.25">
      <c r="A970" s="1">
        <v>969</v>
      </c>
      <c r="B970" s="1" t="s">
        <v>3507</v>
      </c>
      <c r="C970" s="1" t="s">
        <v>3507</v>
      </c>
      <c r="D970" s="1" t="s">
        <v>3758</v>
      </c>
      <c r="E970" s="1" t="s">
        <v>415</v>
      </c>
      <c r="F970" s="1" t="str">
        <f>VLOOKUP(Table9[[#This Row],[نام کارشناس دفتر فنی]],Table1[],3,0)</f>
        <v>کارشناس بازرسی وبرنامه ریزی تعمیرات مکانیک(4)</v>
      </c>
      <c r="G970" s="1" t="s">
        <v>528</v>
      </c>
      <c r="H970" s="1" t="str">
        <f>VLOOKUP(Table9[[#This Row],[نام شخص کارشناس نظارت]],Table1[],3,0)</f>
        <v>کارشناس بازرسی وبرنامه ریزی تعمیرات مکانیک(9)</v>
      </c>
      <c r="I970" s="1">
        <f>COUNTIF(Table2[کد سیستم],Table9[[#This Row],[کد سیستم]])</f>
        <v>1</v>
      </c>
    </row>
    <row r="971" spans="1:9" hidden="1" x14ac:dyDescent="0.25">
      <c r="A971" s="1">
        <v>970</v>
      </c>
      <c r="B971" s="1" t="s">
        <v>3509</v>
      </c>
      <c r="C971" s="1" t="s">
        <v>3509</v>
      </c>
      <c r="D971" s="1" t="s">
        <v>3758</v>
      </c>
      <c r="E971" s="1" t="s">
        <v>415</v>
      </c>
      <c r="F971" s="1" t="str">
        <f>VLOOKUP(Table9[[#This Row],[نام کارشناس دفتر فنی]],Table1[],3,0)</f>
        <v>کارشناس بازرسی وبرنامه ریزی تعمیرات مکانیک(4)</v>
      </c>
      <c r="G971" s="1" t="s">
        <v>528</v>
      </c>
      <c r="H971" s="1" t="str">
        <f>VLOOKUP(Table9[[#This Row],[نام شخص کارشناس نظارت]],Table1[],3,0)</f>
        <v>کارشناس بازرسی وبرنامه ریزی تعمیرات مکانیک(9)</v>
      </c>
      <c r="I971" s="1">
        <f>COUNTIF(Table2[کد سیستم],Table9[[#This Row],[کد سیستم]])</f>
        <v>1</v>
      </c>
    </row>
    <row r="972" spans="1:9" hidden="1" x14ac:dyDescent="0.25">
      <c r="A972" s="1">
        <v>971</v>
      </c>
      <c r="B972" s="1" t="s">
        <v>3511</v>
      </c>
      <c r="C972" s="1" t="s">
        <v>3511</v>
      </c>
      <c r="D972" s="1" t="s">
        <v>3758</v>
      </c>
      <c r="E972" s="1" t="s">
        <v>415</v>
      </c>
      <c r="F972" s="1" t="str">
        <f>VLOOKUP(Table9[[#This Row],[نام کارشناس دفتر فنی]],Table1[],3,0)</f>
        <v>کارشناس بازرسی وبرنامه ریزی تعمیرات مکانیک(4)</v>
      </c>
      <c r="G972" s="1" t="s">
        <v>528</v>
      </c>
      <c r="H972" s="1" t="str">
        <f>VLOOKUP(Table9[[#This Row],[نام شخص کارشناس نظارت]],Table1[],3,0)</f>
        <v>کارشناس بازرسی وبرنامه ریزی تعمیرات مکانیک(9)</v>
      </c>
      <c r="I972" s="1">
        <f>COUNTIF(Table2[کد سیستم],Table9[[#This Row],[کد سیستم]])</f>
        <v>1</v>
      </c>
    </row>
    <row r="973" spans="1:9" hidden="1" x14ac:dyDescent="0.25">
      <c r="A973" s="1">
        <v>972</v>
      </c>
      <c r="B973" s="1" t="s">
        <v>3513</v>
      </c>
      <c r="C973" s="1" t="s">
        <v>3513</v>
      </c>
      <c r="D973" s="1" t="s">
        <v>3758</v>
      </c>
      <c r="E973" s="1" t="s">
        <v>415</v>
      </c>
      <c r="F973" s="1" t="str">
        <f>VLOOKUP(Table9[[#This Row],[نام کارشناس دفتر فنی]],Table1[],3,0)</f>
        <v>کارشناس بازرسی وبرنامه ریزی تعمیرات مکانیک(4)</v>
      </c>
      <c r="G973" s="1" t="s">
        <v>528</v>
      </c>
      <c r="H973" s="1" t="str">
        <f>VLOOKUP(Table9[[#This Row],[نام شخص کارشناس نظارت]],Table1[],3,0)</f>
        <v>کارشناس بازرسی وبرنامه ریزی تعمیرات مکانیک(9)</v>
      </c>
      <c r="I973" s="1">
        <f>COUNTIF(Table2[کد سیستم],Table9[[#This Row],[کد سیستم]])</f>
        <v>1</v>
      </c>
    </row>
    <row r="974" spans="1:9" hidden="1" x14ac:dyDescent="0.25">
      <c r="A974" s="1">
        <v>973</v>
      </c>
      <c r="B974" s="1" t="s">
        <v>3515</v>
      </c>
      <c r="C974" s="1" t="s">
        <v>3515</v>
      </c>
      <c r="D974" s="1" t="s">
        <v>3758</v>
      </c>
      <c r="E974" s="1" t="s">
        <v>415</v>
      </c>
      <c r="F974" s="1" t="str">
        <f>VLOOKUP(Table9[[#This Row],[نام کارشناس دفتر فنی]],Table1[],3,0)</f>
        <v>کارشناس بازرسی وبرنامه ریزی تعمیرات مکانیک(4)</v>
      </c>
      <c r="G974" s="1" t="s">
        <v>528</v>
      </c>
      <c r="H974" s="1" t="str">
        <f>VLOOKUP(Table9[[#This Row],[نام شخص کارشناس نظارت]],Table1[],3,0)</f>
        <v>کارشناس بازرسی وبرنامه ریزی تعمیرات مکانیک(9)</v>
      </c>
      <c r="I974" s="1">
        <f>COUNTIF(Table2[کد سیستم],Table9[[#This Row],[کد سیستم]])</f>
        <v>1</v>
      </c>
    </row>
    <row r="975" spans="1:9" hidden="1" x14ac:dyDescent="0.25">
      <c r="A975" s="1">
        <v>974</v>
      </c>
      <c r="B975" s="1" t="s">
        <v>3517</v>
      </c>
      <c r="C975" s="1" t="s">
        <v>3517</v>
      </c>
      <c r="D975" s="1" t="s">
        <v>3758</v>
      </c>
      <c r="E975" s="1" t="s">
        <v>415</v>
      </c>
      <c r="F975" s="1" t="str">
        <f>VLOOKUP(Table9[[#This Row],[نام کارشناس دفتر فنی]],Table1[],3,0)</f>
        <v>کارشناس بازرسی وبرنامه ریزی تعمیرات مکانیک(4)</v>
      </c>
      <c r="G975" s="1" t="s">
        <v>528</v>
      </c>
      <c r="H975" s="1" t="str">
        <f>VLOOKUP(Table9[[#This Row],[نام شخص کارشناس نظارت]],Table1[],3,0)</f>
        <v>کارشناس بازرسی وبرنامه ریزی تعمیرات مکانیک(9)</v>
      </c>
      <c r="I975" s="1">
        <f>COUNTIF(Table2[کد سیستم],Table9[[#This Row],[کد سیستم]])</f>
        <v>1</v>
      </c>
    </row>
    <row r="976" spans="1:9" hidden="1" x14ac:dyDescent="0.25">
      <c r="A976" s="1">
        <v>975</v>
      </c>
      <c r="B976" s="1" t="s">
        <v>3519</v>
      </c>
      <c r="C976" s="1" t="s">
        <v>3519</v>
      </c>
      <c r="D976" s="1" t="s">
        <v>3758</v>
      </c>
      <c r="E976" s="1" t="s">
        <v>415</v>
      </c>
      <c r="F976" s="1" t="str">
        <f>VLOOKUP(Table9[[#This Row],[نام کارشناس دفتر فنی]],Table1[],3,0)</f>
        <v>کارشناس بازرسی وبرنامه ریزی تعمیرات مکانیک(4)</v>
      </c>
      <c r="G976" s="1" t="s">
        <v>528</v>
      </c>
      <c r="H976" s="1" t="str">
        <f>VLOOKUP(Table9[[#This Row],[نام شخص کارشناس نظارت]],Table1[],3,0)</f>
        <v>کارشناس بازرسی وبرنامه ریزی تعمیرات مکانیک(9)</v>
      </c>
      <c r="I976" s="1">
        <f>COUNTIF(Table2[کد سیستم],Table9[[#This Row],[کد سیستم]])</f>
        <v>1</v>
      </c>
    </row>
    <row r="977" spans="1:9" hidden="1" x14ac:dyDescent="0.25">
      <c r="A977" s="1">
        <v>976</v>
      </c>
      <c r="B977" s="1" t="s">
        <v>3521</v>
      </c>
      <c r="C977" s="1" t="s">
        <v>3521</v>
      </c>
      <c r="D977" s="1" t="s">
        <v>3758</v>
      </c>
      <c r="E977" s="1" t="s">
        <v>415</v>
      </c>
      <c r="F977" s="1" t="str">
        <f>VLOOKUP(Table9[[#This Row],[نام کارشناس دفتر فنی]],Table1[],3,0)</f>
        <v>کارشناس بازرسی وبرنامه ریزی تعمیرات مکانیک(4)</v>
      </c>
      <c r="G977" s="1" t="s">
        <v>528</v>
      </c>
      <c r="H977" s="1" t="str">
        <f>VLOOKUP(Table9[[#This Row],[نام شخص کارشناس نظارت]],Table1[],3,0)</f>
        <v>کارشناس بازرسی وبرنامه ریزی تعمیرات مکانیک(9)</v>
      </c>
      <c r="I977" s="1">
        <f>COUNTIF(Table2[کد سیستم],Table9[[#This Row],[کد سیستم]])</f>
        <v>1</v>
      </c>
    </row>
    <row r="978" spans="1:9" hidden="1" x14ac:dyDescent="0.25">
      <c r="A978" s="1">
        <v>977</v>
      </c>
      <c r="B978" s="1" t="s">
        <v>3523</v>
      </c>
      <c r="C978" s="1" t="s">
        <v>3523</v>
      </c>
      <c r="D978" s="1" t="s">
        <v>3758</v>
      </c>
      <c r="E978" s="1" t="s">
        <v>415</v>
      </c>
      <c r="F978" s="1" t="str">
        <f>VLOOKUP(Table9[[#This Row],[نام کارشناس دفتر فنی]],Table1[],3,0)</f>
        <v>کارشناس بازرسی وبرنامه ریزی تعمیرات مکانیک(4)</v>
      </c>
      <c r="G978" s="1" t="s">
        <v>528</v>
      </c>
      <c r="H978" s="1" t="str">
        <f>VLOOKUP(Table9[[#This Row],[نام شخص کارشناس نظارت]],Table1[],3,0)</f>
        <v>کارشناس بازرسی وبرنامه ریزی تعمیرات مکانیک(9)</v>
      </c>
      <c r="I978" s="1">
        <f>COUNTIF(Table2[کد سیستم],Table9[[#This Row],[کد سیستم]])</f>
        <v>1</v>
      </c>
    </row>
    <row r="979" spans="1:9" hidden="1" x14ac:dyDescent="0.25">
      <c r="A979" s="1">
        <v>978</v>
      </c>
      <c r="B979" s="1" t="s">
        <v>3525</v>
      </c>
      <c r="C979" s="1" t="s">
        <v>3525</v>
      </c>
      <c r="D979" s="1" t="s">
        <v>3758</v>
      </c>
      <c r="E979" s="1" t="s">
        <v>415</v>
      </c>
      <c r="F979" s="1" t="str">
        <f>VLOOKUP(Table9[[#This Row],[نام کارشناس دفتر فنی]],Table1[],3,0)</f>
        <v>کارشناس بازرسی وبرنامه ریزی تعمیرات مکانیک(4)</v>
      </c>
      <c r="G979" s="1" t="s">
        <v>528</v>
      </c>
      <c r="H979" s="1" t="str">
        <f>VLOOKUP(Table9[[#This Row],[نام شخص کارشناس نظارت]],Table1[],3,0)</f>
        <v>کارشناس بازرسی وبرنامه ریزی تعمیرات مکانیک(9)</v>
      </c>
      <c r="I979" s="1">
        <f>COUNTIF(Table2[کد سیستم],Table9[[#This Row],[کد سیستم]])</f>
        <v>1</v>
      </c>
    </row>
    <row r="980" spans="1:9" hidden="1" x14ac:dyDescent="0.25">
      <c r="A980" s="1">
        <v>979</v>
      </c>
      <c r="B980" s="1" t="s">
        <v>3527</v>
      </c>
      <c r="C980" s="1" t="s">
        <v>3527</v>
      </c>
      <c r="D980" s="1" t="s">
        <v>3758</v>
      </c>
      <c r="E980" s="1" t="s">
        <v>415</v>
      </c>
      <c r="F980" s="1" t="str">
        <f>VLOOKUP(Table9[[#This Row],[نام کارشناس دفتر فنی]],Table1[],3,0)</f>
        <v>کارشناس بازرسی وبرنامه ریزی تعمیرات مکانیک(4)</v>
      </c>
      <c r="G980" s="1" t="s">
        <v>528</v>
      </c>
      <c r="H980" s="1" t="str">
        <f>VLOOKUP(Table9[[#This Row],[نام شخص کارشناس نظارت]],Table1[],3,0)</f>
        <v>کارشناس بازرسی وبرنامه ریزی تعمیرات مکانیک(9)</v>
      </c>
      <c r="I980" s="1">
        <f>COUNTIF(Table2[کد سیستم],Table9[[#This Row],[کد سیستم]])</f>
        <v>1</v>
      </c>
    </row>
    <row r="981" spans="1:9" hidden="1" x14ac:dyDescent="0.25">
      <c r="A981" s="1">
        <v>980</v>
      </c>
      <c r="B981" s="1" t="s">
        <v>3529</v>
      </c>
      <c r="C981" s="1" t="s">
        <v>3529</v>
      </c>
      <c r="D981" s="1" t="s">
        <v>3758</v>
      </c>
      <c r="E981" s="1" t="s">
        <v>415</v>
      </c>
      <c r="F981" s="1" t="str">
        <f>VLOOKUP(Table9[[#This Row],[نام کارشناس دفتر فنی]],Table1[],3,0)</f>
        <v>کارشناس بازرسی وبرنامه ریزی تعمیرات مکانیک(4)</v>
      </c>
      <c r="G981" s="1" t="s">
        <v>528</v>
      </c>
      <c r="H981" s="1" t="str">
        <f>VLOOKUP(Table9[[#This Row],[نام شخص کارشناس نظارت]],Table1[],3,0)</f>
        <v>کارشناس بازرسی وبرنامه ریزی تعمیرات مکانیک(9)</v>
      </c>
      <c r="I981" s="1">
        <f>COUNTIF(Table2[کد سیستم],Table9[[#This Row],[کد سیستم]])</f>
        <v>1</v>
      </c>
    </row>
    <row r="982" spans="1:9" hidden="1" x14ac:dyDescent="0.25">
      <c r="A982" s="1">
        <v>981</v>
      </c>
      <c r="B982" s="1" t="s">
        <v>3531</v>
      </c>
      <c r="C982" s="1" t="s">
        <v>3531</v>
      </c>
      <c r="D982" s="1" t="s">
        <v>3758</v>
      </c>
      <c r="E982" s="1" t="s">
        <v>415</v>
      </c>
      <c r="F982" s="1" t="str">
        <f>VLOOKUP(Table9[[#This Row],[نام کارشناس دفتر فنی]],Table1[],3,0)</f>
        <v>کارشناس بازرسی وبرنامه ریزی تعمیرات مکانیک(4)</v>
      </c>
      <c r="G982" s="1" t="s">
        <v>528</v>
      </c>
      <c r="H982" s="1" t="str">
        <f>VLOOKUP(Table9[[#This Row],[نام شخص کارشناس نظارت]],Table1[],3,0)</f>
        <v>کارشناس بازرسی وبرنامه ریزی تعمیرات مکانیک(9)</v>
      </c>
      <c r="I982" s="1">
        <f>COUNTIF(Table2[کد سیستم],Table9[[#This Row],[کد سیستم]])</f>
        <v>1</v>
      </c>
    </row>
    <row r="983" spans="1:9" hidden="1" x14ac:dyDescent="0.25">
      <c r="A983" s="1">
        <v>982</v>
      </c>
      <c r="B983" s="1" t="s">
        <v>3533</v>
      </c>
      <c r="C983" s="1" t="s">
        <v>3533</v>
      </c>
      <c r="D983" s="1" t="s">
        <v>3758</v>
      </c>
      <c r="E983" s="1" t="s">
        <v>415</v>
      </c>
      <c r="F983" s="1" t="str">
        <f>VLOOKUP(Table9[[#This Row],[نام کارشناس دفتر فنی]],Table1[],3,0)</f>
        <v>کارشناس بازرسی وبرنامه ریزی تعمیرات مکانیک(4)</v>
      </c>
      <c r="G983" s="1" t="s">
        <v>528</v>
      </c>
      <c r="H983" s="1" t="str">
        <f>VLOOKUP(Table9[[#This Row],[نام شخص کارشناس نظارت]],Table1[],3,0)</f>
        <v>کارشناس بازرسی وبرنامه ریزی تعمیرات مکانیک(9)</v>
      </c>
      <c r="I983" s="1">
        <f>COUNTIF(Table2[کد سیستم],Table9[[#This Row],[کد سیستم]])</f>
        <v>1</v>
      </c>
    </row>
    <row r="984" spans="1:9" hidden="1" x14ac:dyDescent="0.25">
      <c r="A984" s="1">
        <v>983</v>
      </c>
      <c r="B984" s="1" t="s">
        <v>3535</v>
      </c>
      <c r="C984" s="1" t="s">
        <v>3535</v>
      </c>
      <c r="D984" s="1" t="s">
        <v>3758</v>
      </c>
      <c r="E984" s="1" t="s">
        <v>415</v>
      </c>
      <c r="F984" s="1" t="str">
        <f>VLOOKUP(Table9[[#This Row],[نام کارشناس دفتر فنی]],Table1[],3,0)</f>
        <v>کارشناس بازرسی وبرنامه ریزی تعمیرات مکانیک(4)</v>
      </c>
      <c r="G984" s="1" t="s">
        <v>528</v>
      </c>
      <c r="H984" s="1" t="str">
        <f>VLOOKUP(Table9[[#This Row],[نام شخص کارشناس نظارت]],Table1[],3,0)</f>
        <v>کارشناس بازرسی وبرنامه ریزی تعمیرات مکانیک(9)</v>
      </c>
      <c r="I984" s="1">
        <f>COUNTIF(Table2[کد سیستم],Table9[[#This Row],[کد سیستم]])</f>
        <v>1</v>
      </c>
    </row>
    <row r="985" spans="1:9" hidden="1" x14ac:dyDescent="0.25">
      <c r="A985" s="1">
        <v>984</v>
      </c>
      <c r="B985" s="1" t="s">
        <v>3537</v>
      </c>
      <c r="C985" s="1" t="s">
        <v>3537</v>
      </c>
      <c r="D985" s="1" t="s">
        <v>3758</v>
      </c>
      <c r="E985" s="1" t="s">
        <v>415</v>
      </c>
      <c r="F985" s="1" t="str">
        <f>VLOOKUP(Table9[[#This Row],[نام کارشناس دفتر فنی]],Table1[],3,0)</f>
        <v>کارشناس بازرسی وبرنامه ریزی تعمیرات مکانیک(4)</v>
      </c>
      <c r="G985" s="1" t="s">
        <v>528</v>
      </c>
      <c r="H985" s="1" t="str">
        <f>VLOOKUP(Table9[[#This Row],[نام شخص کارشناس نظارت]],Table1[],3,0)</f>
        <v>کارشناس بازرسی وبرنامه ریزی تعمیرات مکانیک(9)</v>
      </c>
      <c r="I985" s="1">
        <f>COUNTIF(Table2[کد سیستم],Table9[[#This Row],[کد سیستم]])</f>
        <v>1</v>
      </c>
    </row>
    <row r="986" spans="1:9" hidden="1" x14ac:dyDescent="0.25">
      <c r="A986" s="1">
        <v>985</v>
      </c>
      <c r="B986" s="1" t="s">
        <v>3539</v>
      </c>
      <c r="C986" s="1" t="s">
        <v>3539</v>
      </c>
      <c r="D986" s="1" t="s">
        <v>3758</v>
      </c>
      <c r="E986" s="1" t="s">
        <v>415</v>
      </c>
      <c r="F986" s="1" t="str">
        <f>VLOOKUP(Table9[[#This Row],[نام کارشناس دفتر فنی]],Table1[],3,0)</f>
        <v>کارشناس بازرسی وبرنامه ریزی تعمیرات مکانیک(4)</v>
      </c>
      <c r="G986" s="1" t="s">
        <v>528</v>
      </c>
      <c r="H986" s="1" t="str">
        <f>VLOOKUP(Table9[[#This Row],[نام شخص کارشناس نظارت]],Table1[],3,0)</f>
        <v>کارشناس بازرسی وبرنامه ریزی تعمیرات مکانیک(9)</v>
      </c>
      <c r="I986" s="1">
        <f>COUNTIF(Table2[کد سیستم],Table9[[#This Row],[کد سیستم]])</f>
        <v>1</v>
      </c>
    </row>
    <row r="987" spans="1:9" hidden="1" x14ac:dyDescent="0.25">
      <c r="A987" s="1">
        <v>986</v>
      </c>
      <c r="B987" s="1" t="s">
        <v>3541</v>
      </c>
      <c r="C987" s="1" t="s">
        <v>3541</v>
      </c>
      <c r="D987" s="1" t="s">
        <v>3758</v>
      </c>
      <c r="E987" s="1" t="s">
        <v>415</v>
      </c>
      <c r="F987" s="1" t="str">
        <f>VLOOKUP(Table9[[#This Row],[نام کارشناس دفتر فنی]],Table1[],3,0)</f>
        <v>کارشناس بازرسی وبرنامه ریزی تعمیرات مکانیک(4)</v>
      </c>
      <c r="G987" s="1" t="s">
        <v>528</v>
      </c>
      <c r="H987" s="1" t="str">
        <f>VLOOKUP(Table9[[#This Row],[نام شخص کارشناس نظارت]],Table1[],3,0)</f>
        <v>کارشناس بازرسی وبرنامه ریزی تعمیرات مکانیک(9)</v>
      </c>
      <c r="I987" s="1">
        <f>COUNTIF(Table2[کد سیستم],Table9[[#This Row],[کد سیستم]])</f>
        <v>1</v>
      </c>
    </row>
    <row r="988" spans="1:9" hidden="1" x14ac:dyDescent="0.25">
      <c r="A988" s="1">
        <v>987</v>
      </c>
      <c r="B988" s="1" t="s">
        <v>3543</v>
      </c>
      <c r="C988" s="1" t="s">
        <v>3543</v>
      </c>
      <c r="D988" s="1" t="s">
        <v>3758</v>
      </c>
      <c r="E988" s="1" t="s">
        <v>415</v>
      </c>
      <c r="F988" s="1" t="str">
        <f>VLOOKUP(Table9[[#This Row],[نام کارشناس دفتر فنی]],Table1[],3,0)</f>
        <v>کارشناس بازرسی وبرنامه ریزی تعمیرات مکانیک(4)</v>
      </c>
      <c r="G988" s="1" t="s">
        <v>528</v>
      </c>
      <c r="H988" s="1" t="str">
        <f>VLOOKUP(Table9[[#This Row],[نام شخص کارشناس نظارت]],Table1[],3,0)</f>
        <v>کارشناس بازرسی وبرنامه ریزی تعمیرات مکانیک(9)</v>
      </c>
      <c r="I988" s="1">
        <f>COUNTIF(Table2[کد سیستم],Table9[[#This Row],[کد سیستم]])</f>
        <v>1</v>
      </c>
    </row>
    <row r="989" spans="1:9" hidden="1" x14ac:dyDescent="0.25">
      <c r="A989" s="1">
        <v>988</v>
      </c>
      <c r="B989" s="1" t="s">
        <v>3545</v>
      </c>
      <c r="C989" s="1" t="s">
        <v>3545</v>
      </c>
      <c r="D989" s="1" t="s">
        <v>3758</v>
      </c>
      <c r="E989" s="1" t="s">
        <v>415</v>
      </c>
      <c r="F989" s="1" t="str">
        <f>VLOOKUP(Table9[[#This Row],[نام کارشناس دفتر فنی]],Table1[],3,0)</f>
        <v>کارشناس بازرسی وبرنامه ریزی تعمیرات مکانیک(4)</v>
      </c>
      <c r="G989" s="1" t="s">
        <v>528</v>
      </c>
      <c r="H989" s="1" t="str">
        <f>VLOOKUP(Table9[[#This Row],[نام شخص کارشناس نظارت]],Table1[],3,0)</f>
        <v>کارشناس بازرسی وبرنامه ریزی تعمیرات مکانیک(9)</v>
      </c>
      <c r="I989" s="1">
        <f>COUNTIF(Table2[کد سیستم],Table9[[#This Row],[کد سیستم]])</f>
        <v>1</v>
      </c>
    </row>
    <row r="990" spans="1:9" hidden="1" x14ac:dyDescent="0.25">
      <c r="A990" s="1">
        <v>989</v>
      </c>
      <c r="B990" s="1" t="s">
        <v>3547</v>
      </c>
      <c r="C990" s="1" t="s">
        <v>3547</v>
      </c>
      <c r="D990" s="1" t="s">
        <v>3758</v>
      </c>
      <c r="E990" s="1" t="s">
        <v>415</v>
      </c>
      <c r="F990" s="1" t="str">
        <f>VLOOKUP(Table9[[#This Row],[نام کارشناس دفتر فنی]],Table1[],3,0)</f>
        <v>کارشناس بازرسی وبرنامه ریزی تعمیرات مکانیک(4)</v>
      </c>
      <c r="G990" s="1" t="s">
        <v>528</v>
      </c>
      <c r="H990" s="1" t="str">
        <f>VLOOKUP(Table9[[#This Row],[نام شخص کارشناس نظارت]],Table1[],3,0)</f>
        <v>کارشناس بازرسی وبرنامه ریزی تعمیرات مکانیک(9)</v>
      </c>
      <c r="I990" s="1">
        <f>COUNTIF(Table2[کد سیستم],Table9[[#This Row],[کد سیستم]])</f>
        <v>1</v>
      </c>
    </row>
    <row r="991" spans="1:9" hidden="1" x14ac:dyDescent="0.25">
      <c r="A991" s="1">
        <v>990</v>
      </c>
      <c r="B991" s="1" t="s">
        <v>3549</v>
      </c>
      <c r="C991" s="1" t="s">
        <v>3549</v>
      </c>
      <c r="D991" s="1" t="s">
        <v>3758</v>
      </c>
      <c r="E991" s="1" t="s">
        <v>415</v>
      </c>
      <c r="F991" s="1" t="str">
        <f>VLOOKUP(Table9[[#This Row],[نام کارشناس دفتر فنی]],Table1[],3,0)</f>
        <v>کارشناس بازرسی وبرنامه ریزی تعمیرات مکانیک(4)</v>
      </c>
      <c r="G991" s="1" t="s">
        <v>528</v>
      </c>
      <c r="H991" s="1" t="str">
        <f>VLOOKUP(Table9[[#This Row],[نام شخص کارشناس نظارت]],Table1[],3,0)</f>
        <v>کارشناس بازرسی وبرنامه ریزی تعمیرات مکانیک(9)</v>
      </c>
      <c r="I991" s="1">
        <f>COUNTIF(Table2[کد سیستم],Table9[[#This Row],[کد سیستم]])</f>
        <v>1</v>
      </c>
    </row>
    <row r="992" spans="1:9" hidden="1" x14ac:dyDescent="0.25">
      <c r="A992" s="1">
        <v>991</v>
      </c>
      <c r="B992" s="1" t="s">
        <v>3551</v>
      </c>
      <c r="C992" s="1" t="s">
        <v>3551</v>
      </c>
      <c r="D992" s="1" t="s">
        <v>3758</v>
      </c>
      <c r="E992" s="1" t="s">
        <v>415</v>
      </c>
      <c r="F992" s="1" t="str">
        <f>VLOOKUP(Table9[[#This Row],[نام کارشناس دفتر فنی]],Table1[],3,0)</f>
        <v>کارشناس بازرسی وبرنامه ریزی تعمیرات مکانیک(4)</v>
      </c>
      <c r="G992" s="1" t="s">
        <v>528</v>
      </c>
      <c r="H992" s="1" t="str">
        <f>VLOOKUP(Table9[[#This Row],[نام شخص کارشناس نظارت]],Table1[],3,0)</f>
        <v>کارشناس بازرسی وبرنامه ریزی تعمیرات مکانیک(9)</v>
      </c>
      <c r="I992" s="1">
        <f>COUNTIF(Table2[کد سیستم],Table9[[#This Row],[کد سیستم]])</f>
        <v>1</v>
      </c>
    </row>
    <row r="993" spans="1:9" hidden="1" x14ac:dyDescent="0.25">
      <c r="A993" s="1">
        <v>992</v>
      </c>
      <c r="B993" s="1" t="s">
        <v>3553</v>
      </c>
      <c r="C993" s="1" t="s">
        <v>3553</v>
      </c>
      <c r="D993" s="1" t="s">
        <v>3758</v>
      </c>
      <c r="E993" s="1" t="s">
        <v>415</v>
      </c>
      <c r="F993" s="1" t="str">
        <f>VLOOKUP(Table9[[#This Row],[نام کارشناس دفتر فنی]],Table1[],3,0)</f>
        <v>کارشناس بازرسی وبرنامه ریزی تعمیرات مکانیک(4)</v>
      </c>
      <c r="G993" s="1" t="s">
        <v>528</v>
      </c>
      <c r="H993" s="1" t="str">
        <f>VLOOKUP(Table9[[#This Row],[نام شخص کارشناس نظارت]],Table1[],3,0)</f>
        <v>کارشناس بازرسی وبرنامه ریزی تعمیرات مکانیک(9)</v>
      </c>
      <c r="I993" s="1">
        <f>COUNTIF(Table2[کد سیستم],Table9[[#This Row],[کد سیستم]])</f>
        <v>1</v>
      </c>
    </row>
    <row r="994" spans="1:9" hidden="1" x14ac:dyDescent="0.25">
      <c r="A994" s="1">
        <v>993</v>
      </c>
      <c r="B994" s="1" t="s">
        <v>3555</v>
      </c>
      <c r="C994" s="1" t="s">
        <v>3555</v>
      </c>
      <c r="D994" s="1" t="s">
        <v>3758</v>
      </c>
      <c r="E994" s="1" t="s">
        <v>415</v>
      </c>
      <c r="F994" s="1" t="str">
        <f>VLOOKUP(Table9[[#This Row],[نام کارشناس دفتر فنی]],Table1[],3,0)</f>
        <v>کارشناس بازرسی وبرنامه ریزی تعمیرات مکانیک(4)</v>
      </c>
      <c r="G994" s="1" t="s">
        <v>528</v>
      </c>
      <c r="H994" s="1" t="str">
        <f>VLOOKUP(Table9[[#This Row],[نام شخص کارشناس نظارت]],Table1[],3,0)</f>
        <v>کارشناس بازرسی وبرنامه ریزی تعمیرات مکانیک(9)</v>
      </c>
      <c r="I994" s="1">
        <f>COUNTIF(Table2[کد سیستم],Table9[[#This Row],[کد سیستم]])</f>
        <v>1</v>
      </c>
    </row>
    <row r="995" spans="1:9" hidden="1" x14ac:dyDescent="0.25">
      <c r="A995" s="1">
        <v>994</v>
      </c>
      <c r="B995" s="1" t="s">
        <v>3557</v>
      </c>
      <c r="C995" s="1" t="s">
        <v>3557</v>
      </c>
      <c r="D995" s="1" t="s">
        <v>3758</v>
      </c>
      <c r="E995" s="1" t="s">
        <v>415</v>
      </c>
      <c r="F995" s="1" t="str">
        <f>VLOOKUP(Table9[[#This Row],[نام کارشناس دفتر فنی]],Table1[],3,0)</f>
        <v>کارشناس بازرسی وبرنامه ریزی تعمیرات مکانیک(4)</v>
      </c>
      <c r="G995" s="1" t="s">
        <v>528</v>
      </c>
      <c r="H995" s="1" t="str">
        <f>VLOOKUP(Table9[[#This Row],[نام شخص کارشناس نظارت]],Table1[],3,0)</f>
        <v>کارشناس بازرسی وبرنامه ریزی تعمیرات مکانیک(9)</v>
      </c>
      <c r="I995" s="1">
        <f>COUNTIF(Table2[کد سیستم],Table9[[#This Row],[کد سیستم]])</f>
        <v>1</v>
      </c>
    </row>
    <row r="996" spans="1:9" hidden="1" x14ac:dyDescent="0.25">
      <c r="A996" s="1">
        <v>995</v>
      </c>
      <c r="B996" s="1" t="s">
        <v>3559</v>
      </c>
      <c r="C996" s="1" t="s">
        <v>3559</v>
      </c>
      <c r="D996" s="1" t="s">
        <v>3758</v>
      </c>
      <c r="E996" s="1" t="s">
        <v>415</v>
      </c>
      <c r="F996" s="1" t="str">
        <f>VLOOKUP(Table9[[#This Row],[نام کارشناس دفتر فنی]],Table1[],3,0)</f>
        <v>کارشناس بازرسی وبرنامه ریزی تعمیرات مکانیک(4)</v>
      </c>
      <c r="G996" s="1" t="s">
        <v>528</v>
      </c>
      <c r="H996" s="1" t="str">
        <f>VLOOKUP(Table9[[#This Row],[نام شخص کارشناس نظارت]],Table1[],3,0)</f>
        <v>کارشناس بازرسی وبرنامه ریزی تعمیرات مکانیک(9)</v>
      </c>
      <c r="I996" s="1">
        <f>COUNTIF(Table2[کد سیستم],Table9[[#This Row],[کد سیستم]])</f>
        <v>1</v>
      </c>
    </row>
    <row r="997" spans="1:9" hidden="1" x14ac:dyDescent="0.25">
      <c r="A997" s="1">
        <v>996</v>
      </c>
      <c r="B997" s="1" t="s">
        <v>3561</v>
      </c>
      <c r="C997" s="1" t="s">
        <v>3561</v>
      </c>
      <c r="D997" s="1" t="s">
        <v>3758</v>
      </c>
      <c r="E997" s="1" t="s">
        <v>415</v>
      </c>
      <c r="F997" s="1" t="str">
        <f>VLOOKUP(Table9[[#This Row],[نام کارشناس دفتر فنی]],Table1[],3,0)</f>
        <v>کارشناس بازرسی وبرنامه ریزی تعمیرات مکانیک(4)</v>
      </c>
      <c r="G997" s="1" t="s">
        <v>528</v>
      </c>
      <c r="H997" s="1" t="str">
        <f>VLOOKUP(Table9[[#This Row],[نام شخص کارشناس نظارت]],Table1[],3,0)</f>
        <v>کارشناس بازرسی وبرنامه ریزی تعمیرات مکانیک(9)</v>
      </c>
      <c r="I997" s="1">
        <f>COUNTIF(Table2[کد سیستم],Table9[[#This Row],[کد سیستم]])</f>
        <v>1</v>
      </c>
    </row>
    <row r="998" spans="1:9" hidden="1" x14ac:dyDescent="0.25">
      <c r="A998" s="1">
        <v>997</v>
      </c>
      <c r="B998" s="1" t="s">
        <v>3563</v>
      </c>
      <c r="C998" s="1" t="s">
        <v>3563</v>
      </c>
      <c r="D998" s="1" t="s">
        <v>3758</v>
      </c>
      <c r="E998" s="1" t="s">
        <v>415</v>
      </c>
      <c r="F998" s="1" t="str">
        <f>VLOOKUP(Table9[[#This Row],[نام کارشناس دفتر فنی]],Table1[],3,0)</f>
        <v>کارشناس بازرسی وبرنامه ریزی تعمیرات مکانیک(4)</v>
      </c>
      <c r="G998" s="1" t="s">
        <v>528</v>
      </c>
      <c r="H998" s="1" t="str">
        <f>VLOOKUP(Table9[[#This Row],[نام شخص کارشناس نظارت]],Table1[],3,0)</f>
        <v>کارشناس بازرسی وبرنامه ریزی تعمیرات مکانیک(9)</v>
      </c>
      <c r="I998" s="1">
        <f>COUNTIF(Table2[کد سیستم],Table9[[#This Row],[کد سیستم]])</f>
        <v>1</v>
      </c>
    </row>
    <row r="999" spans="1:9" hidden="1" x14ac:dyDescent="0.25">
      <c r="A999" s="1">
        <v>998</v>
      </c>
      <c r="B999" s="1" t="s">
        <v>3565</v>
      </c>
      <c r="C999" s="1" t="s">
        <v>3565</v>
      </c>
      <c r="D999" s="1" t="s">
        <v>3758</v>
      </c>
      <c r="E999" s="1" t="s">
        <v>415</v>
      </c>
      <c r="F999" s="1" t="str">
        <f>VLOOKUP(Table9[[#This Row],[نام کارشناس دفتر فنی]],Table1[],3,0)</f>
        <v>کارشناس بازرسی وبرنامه ریزی تعمیرات مکانیک(4)</v>
      </c>
      <c r="G999" s="1" t="s">
        <v>528</v>
      </c>
      <c r="H999" s="1" t="str">
        <f>VLOOKUP(Table9[[#This Row],[نام شخص کارشناس نظارت]],Table1[],3,0)</f>
        <v>کارشناس بازرسی وبرنامه ریزی تعمیرات مکانیک(9)</v>
      </c>
      <c r="I999" s="1">
        <f>COUNTIF(Table2[کد سیستم],Table9[[#This Row],[کد سیستم]])</f>
        <v>1</v>
      </c>
    </row>
    <row r="1000" spans="1:9" hidden="1" x14ac:dyDescent="0.25">
      <c r="A1000" s="1">
        <v>999</v>
      </c>
      <c r="B1000" s="1" t="s">
        <v>3567</v>
      </c>
      <c r="C1000" s="1" t="s">
        <v>3567</v>
      </c>
      <c r="D1000" s="1" t="s">
        <v>3758</v>
      </c>
      <c r="E1000" s="1" t="s">
        <v>415</v>
      </c>
      <c r="F1000" s="1" t="str">
        <f>VLOOKUP(Table9[[#This Row],[نام کارشناس دفتر فنی]],Table1[],3,0)</f>
        <v>کارشناس بازرسی وبرنامه ریزی تعمیرات مکانیک(4)</v>
      </c>
      <c r="G1000" s="1" t="s">
        <v>528</v>
      </c>
      <c r="H1000" s="1" t="str">
        <f>VLOOKUP(Table9[[#This Row],[نام شخص کارشناس نظارت]],Table1[],3,0)</f>
        <v>کارشناس بازرسی وبرنامه ریزی تعمیرات مکانیک(9)</v>
      </c>
      <c r="I1000" s="1">
        <f>COUNTIF(Table2[کد سیستم],Table9[[#This Row],[کد سیستم]])</f>
        <v>1</v>
      </c>
    </row>
    <row r="1001" spans="1:9" hidden="1" x14ac:dyDescent="0.25">
      <c r="A1001" s="1">
        <v>1000</v>
      </c>
      <c r="B1001" s="1" t="s">
        <v>3569</v>
      </c>
      <c r="C1001" s="1" t="s">
        <v>3569</v>
      </c>
      <c r="D1001" s="1" t="s">
        <v>3758</v>
      </c>
      <c r="E1001" s="1" t="s">
        <v>415</v>
      </c>
      <c r="F1001" s="1" t="str">
        <f>VLOOKUP(Table9[[#This Row],[نام کارشناس دفتر فنی]],Table1[],3,0)</f>
        <v>کارشناس بازرسی وبرنامه ریزی تعمیرات مکانیک(4)</v>
      </c>
      <c r="G1001" s="1" t="s">
        <v>528</v>
      </c>
      <c r="H1001" s="1" t="str">
        <f>VLOOKUP(Table9[[#This Row],[نام شخص کارشناس نظارت]],Table1[],3,0)</f>
        <v>کارشناس بازرسی وبرنامه ریزی تعمیرات مکانیک(9)</v>
      </c>
      <c r="I1001" s="1">
        <f>COUNTIF(Table2[کد سیستم],Table9[[#This Row],[کد سیستم]])</f>
        <v>1</v>
      </c>
    </row>
    <row r="1002" spans="1:9" hidden="1" x14ac:dyDescent="0.25">
      <c r="A1002" s="1">
        <v>1001</v>
      </c>
      <c r="B1002" s="1" t="s">
        <v>3571</v>
      </c>
      <c r="C1002" s="1" t="s">
        <v>3571</v>
      </c>
      <c r="D1002" s="1" t="s">
        <v>3758</v>
      </c>
      <c r="E1002" s="1" t="s">
        <v>415</v>
      </c>
      <c r="F1002" s="1" t="str">
        <f>VLOOKUP(Table9[[#This Row],[نام کارشناس دفتر فنی]],Table1[],3,0)</f>
        <v>کارشناس بازرسی وبرنامه ریزی تعمیرات مکانیک(4)</v>
      </c>
      <c r="G1002" s="1" t="s">
        <v>528</v>
      </c>
      <c r="H1002" s="1" t="str">
        <f>VLOOKUP(Table9[[#This Row],[نام شخص کارشناس نظارت]],Table1[],3,0)</f>
        <v>کارشناس بازرسی وبرنامه ریزی تعمیرات مکانیک(9)</v>
      </c>
      <c r="I1002" s="1">
        <f>COUNTIF(Table2[کد سیستم],Table9[[#This Row],[کد سیستم]])</f>
        <v>1</v>
      </c>
    </row>
    <row r="1003" spans="1:9" hidden="1" x14ac:dyDescent="0.25">
      <c r="A1003" s="1">
        <v>1002</v>
      </c>
      <c r="B1003" s="1" t="s">
        <v>3573</v>
      </c>
      <c r="C1003" s="1" t="s">
        <v>3573</v>
      </c>
      <c r="D1003" s="1" t="s">
        <v>3758</v>
      </c>
      <c r="E1003" s="1" t="s">
        <v>415</v>
      </c>
      <c r="F1003" s="1" t="str">
        <f>VLOOKUP(Table9[[#This Row],[نام کارشناس دفتر فنی]],Table1[],3,0)</f>
        <v>کارشناس بازرسی وبرنامه ریزی تعمیرات مکانیک(4)</v>
      </c>
      <c r="G1003" s="1" t="s">
        <v>528</v>
      </c>
      <c r="H1003" s="1" t="str">
        <f>VLOOKUP(Table9[[#This Row],[نام شخص کارشناس نظارت]],Table1[],3,0)</f>
        <v>کارشناس بازرسی وبرنامه ریزی تعمیرات مکانیک(9)</v>
      </c>
      <c r="I1003" s="1">
        <f>COUNTIF(Table2[کد سیستم],Table9[[#This Row],[کد سیستم]])</f>
        <v>1</v>
      </c>
    </row>
    <row r="1004" spans="1:9" hidden="1" x14ac:dyDescent="0.25">
      <c r="A1004" s="1">
        <v>1003</v>
      </c>
      <c r="B1004" s="1" t="s">
        <v>3575</v>
      </c>
      <c r="C1004" s="1" t="s">
        <v>3575</v>
      </c>
      <c r="D1004" s="1" t="s">
        <v>3758</v>
      </c>
      <c r="E1004" s="1" t="s">
        <v>415</v>
      </c>
      <c r="F1004" s="1" t="str">
        <f>VLOOKUP(Table9[[#This Row],[نام کارشناس دفتر فنی]],Table1[],3,0)</f>
        <v>کارشناس بازرسی وبرنامه ریزی تعمیرات مکانیک(4)</v>
      </c>
      <c r="G1004" s="1" t="s">
        <v>528</v>
      </c>
      <c r="H1004" s="1" t="str">
        <f>VLOOKUP(Table9[[#This Row],[نام شخص کارشناس نظارت]],Table1[],3,0)</f>
        <v>کارشناس بازرسی وبرنامه ریزی تعمیرات مکانیک(9)</v>
      </c>
      <c r="I1004" s="1">
        <f>COUNTIF(Table2[کد سیستم],Table9[[#This Row],[کد سیستم]])</f>
        <v>1</v>
      </c>
    </row>
    <row r="1005" spans="1:9" hidden="1" x14ac:dyDescent="0.25">
      <c r="A1005" s="1">
        <v>1004</v>
      </c>
      <c r="B1005" s="1" t="s">
        <v>3577</v>
      </c>
      <c r="C1005" s="1" t="s">
        <v>3577</v>
      </c>
      <c r="D1005" s="1" t="s">
        <v>3758</v>
      </c>
      <c r="E1005" s="1" t="s">
        <v>415</v>
      </c>
      <c r="F1005" s="1" t="str">
        <f>VLOOKUP(Table9[[#This Row],[نام کارشناس دفتر فنی]],Table1[],3,0)</f>
        <v>کارشناس بازرسی وبرنامه ریزی تعمیرات مکانیک(4)</v>
      </c>
      <c r="G1005" s="1" t="s">
        <v>528</v>
      </c>
      <c r="H1005" s="1" t="str">
        <f>VLOOKUP(Table9[[#This Row],[نام شخص کارشناس نظارت]],Table1[],3,0)</f>
        <v>کارشناس بازرسی وبرنامه ریزی تعمیرات مکانیک(9)</v>
      </c>
      <c r="I1005" s="1">
        <f>COUNTIF(Table2[کد سیستم],Table9[[#This Row],[کد سیستم]])</f>
        <v>1</v>
      </c>
    </row>
    <row r="1006" spans="1:9" hidden="1" x14ac:dyDescent="0.25">
      <c r="A1006" s="1">
        <v>1005</v>
      </c>
      <c r="B1006" s="1" t="s">
        <v>3579</v>
      </c>
      <c r="C1006" s="1" t="s">
        <v>3579</v>
      </c>
      <c r="D1006" s="1" t="s">
        <v>3758</v>
      </c>
      <c r="E1006" s="1" t="s">
        <v>415</v>
      </c>
      <c r="F1006" s="1" t="str">
        <f>VLOOKUP(Table9[[#This Row],[نام کارشناس دفتر فنی]],Table1[],3,0)</f>
        <v>کارشناس بازرسی وبرنامه ریزی تعمیرات مکانیک(4)</v>
      </c>
      <c r="G1006" s="1" t="s">
        <v>528</v>
      </c>
      <c r="H1006" s="1" t="str">
        <f>VLOOKUP(Table9[[#This Row],[نام شخص کارشناس نظارت]],Table1[],3,0)</f>
        <v>کارشناس بازرسی وبرنامه ریزی تعمیرات مکانیک(9)</v>
      </c>
      <c r="I1006" s="1">
        <f>COUNTIF(Table2[کد سیستم],Table9[[#This Row],[کد سیستم]])</f>
        <v>1</v>
      </c>
    </row>
    <row r="1007" spans="1:9" hidden="1" x14ac:dyDescent="0.25">
      <c r="A1007" s="1">
        <v>1006</v>
      </c>
      <c r="B1007" s="1" t="s">
        <v>3581</v>
      </c>
      <c r="C1007" s="1" t="s">
        <v>3581</v>
      </c>
      <c r="D1007" s="1" t="s">
        <v>3758</v>
      </c>
      <c r="E1007" s="1" t="s">
        <v>415</v>
      </c>
      <c r="F1007" s="1" t="str">
        <f>VLOOKUP(Table9[[#This Row],[نام کارشناس دفتر فنی]],Table1[],3,0)</f>
        <v>کارشناس بازرسی وبرنامه ریزی تعمیرات مکانیک(4)</v>
      </c>
      <c r="G1007" s="1" t="s">
        <v>528</v>
      </c>
      <c r="H1007" s="1" t="str">
        <f>VLOOKUP(Table9[[#This Row],[نام شخص کارشناس نظارت]],Table1[],3,0)</f>
        <v>کارشناس بازرسی وبرنامه ریزی تعمیرات مکانیک(9)</v>
      </c>
      <c r="I1007" s="1">
        <f>COUNTIF(Table2[کد سیستم],Table9[[#This Row],[کد سیستم]])</f>
        <v>1</v>
      </c>
    </row>
    <row r="1008" spans="1:9" hidden="1" x14ac:dyDescent="0.25">
      <c r="A1008" s="1">
        <v>1007</v>
      </c>
      <c r="B1008" s="1" t="s">
        <v>3583</v>
      </c>
      <c r="C1008" s="1" t="s">
        <v>3583</v>
      </c>
      <c r="D1008" s="1" t="s">
        <v>3758</v>
      </c>
      <c r="E1008" s="1" t="s">
        <v>415</v>
      </c>
      <c r="F1008" s="1" t="str">
        <f>VLOOKUP(Table9[[#This Row],[نام کارشناس دفتر فنی]],Table1[],3,0)</f>
        <v>کارشناس بازرسی وبرنامه ریزی تعمیرات مکانیک(4)</v>
      </c>
      <c r="G1008" s="1" t="s">
        <v>528</v>
      </c>
      <c r="H1008" s="1" t="str">
        <f>VLOOKUP(Table9[[#This Row],[نام شخص کارشناس نظارت]],Table1[],3,0)</f>
        <v>کارشناس بازرسی وبرنامه ریزی تعمیرات مکانیک(9)</v>
      </c>
      <c r="I1008" s="1">
        <f>COUNTIF(Table2[کد سیستم],Table9[[#This Row],[کد سیستم]])</f>
        <v>1</v>
      </c>
    </row>
    <row r="1009" spans="1:9" hidden="1" x14ac:dyDescent="0.25">
      <c r="A1009" s="1">
        <v>1008</v>
      </c>
      <c r="B1009" s="1" t="s">
        <v>3585</v>
      </c>
      <c r="C1009" s="1" t="s">
        <v>3585</v>
      </c>
      <c r="D1009" s="1" t="s">
        <v>3758</v>
      </c>
      <c r="E1009" s="1" t="s">
        <v>415</v>
      </c>
      <c r="F1009" s="1" t="str">
        <f>VLOOKUP(Table9[[#This Row],[نام کارشناس دفتر فنی]],Table1[],3,0)</f>
        <v>کارشناس بازرسی وبرنامه ریزی تعمیرات مکانیک(4)</v>
      </c>
      <c r="G1009" s="1" t="s">
        <v>528</v>
      </c>
      <c r="H1009" s="1" t="str">
        <f>VLOOKUP(Table9[[#This Row],[نام شخص کارشناس نظارت]],Table1[],3,0)</f>
        <v>کارشناس بازرسی وبرنامه ریزی تعمیرات مکانیک(9)</v>
      </c>
      <c r="I1009" s="1">
        <f>COUNTIF(Table2[کد سیستم],Table9[[#This Row],[کد سیستم]])</f>
        <v>1</v>
      </c>
    </row>
    <row r="1010" spans="1:9" hidden="1" x14ac:dyDescent="0.25">
      <c r="A1010" s="1">
        <v>1009</v>
      </c>
      <c r="B1010" s="1" t="s">
        <v>3587</v>
      </c>
      <c r="C1010" s="1" t="s">
        <v>3587</v>
      </c>
      <c r="D1010" s="1" t="s">
        <v>3758</v>
      </c>
      <c r="E1010" s="1" t="s">
        <v>415</v>
      </c>
      <c r="F1010" s="1" t="str">
        <f>VLOOKUP(Table9[[#This Row],[نام کارشناس دفتر فنی]],Table1[],3,0)</f>
        <v>کارشناس بازرسی وبرنامه ریزی تعمیرات مکانیک(4)</v>
      </c>
      <c r="G1010" s="1" t="s">
        <v>528</v>
      </c>
      <c r="H1010" s="1" t="str">
        <f>VLOOKUP(Table9[[#This Row],[نام شخص کارشناس نظارت]],Table1[],3,0)</f>
        <v>کارشناس بازرسی وبرنامه ریزی تعمیرات مکانیک(9)</v>
      </c>
      <c r="I1010" s="1">
        <f>COUNTIF(Table2[کد سیستم],Table9[[#This Row],[کد سیستم]])</f>
        <v>1</v>
      </c>
    </row>
    <row r="1011" spans="1:9" hidden="1" x14ac:dyDescent="0.25">
      <c r="A1011" s="1">
        <v>1010</v>
      </c>
      <c r="B1011" s="1" t="s">
        <v>3589</v>
      </c>
      <c r="C1011" s="1" t="s">
        <v>3589</v>
      </c>
      <c r="D1011" s="1" t="s">
        <v>3758</v>
      </c>
      <c r="E1011" s="1" t="s">
        <v>415</v>
      </c>
      <c r="F1011" s="1" t="str">
        <f>VLOOKUP(Table9[[#This Row],[نام کارشناس دفتر فنی]],Table1[],3,0)</f>
        <v>کارشناس بازرسی وبرنامه ریزی تعمیرات مکانیک(4)</v>
      </c>
      <c r="G1011" s="1" t="s">
        <v>528</v>
      </c>
      <c r="H1011" s="1" t="str">
        <f>VLOOKUP(Table9[[#This Row],[نام شخص کارشناس نظارت]],Table1[],3,0)</f>
        <v>کارشناس بازرسی وبرنامه ریزی تعمیرات مکانیک(9)</v>
      </c>
      <c r="I1011" s="1">
        <f>COUNTIF(Table2[کد سیستم],Table9[[#This Row],[کد سیستم]])</f>
        <v>1</v>
      </c>
    </row>
    <row r="1012" spans="1:9" hidden="1" x14ac:dyDescent="0.25">
      <c r="A1012" s="1">
        <v>1011</v>
      </c>
      <c r="B1012" s="1" t="s">
        <v>3591</v>
      </c>
      <c r="C1012" s="1" t="s">
        <v>3591</v>
      </c>
      <c r="D1012" s="1" t="s">
        <v>3758</v>
      </c>
      <c r="E1012" s="1" t="s">
        <v>415</v>
      </c>
      <c r="F1012" s="1" t="str">
        <f>VLOOKUP(Table9[[#This Row],[نام کارشناس دفتر فنی]],Table1[],3,0)</f>
        <v>کارشناس بازرسی وبرنامه ریزی تعمیرات مکانیک(4)</v>
      </c>
      <c r="G1012" s="1" t="s">
        <v>528</v>
      </c>
      <c r="H1012" s="1" t="str">
        <f>VLOOKUP(Table9[[#This Row],[نام شخص کارشناس نظارت]],Table1[],3,0)</f>
        <v>کارشناس بازرسی وبرنامه ریزی تعمیرات مکانیک(9)</v>
      </c>
      <c r="I1012" s="1">
        <f>COUNTIF(Table2[کد سیستم],Table9[[#This Row],[کد سیستم]])</f>
        <v>1</v>
      </c>
    </row>
    <row r="1013" spans="1:9" hidden="1" x14ac:dyDescent="0.25">
      <c r="A1013" s="1">
        <v>1012</v>
      </c>
      <c r="B1013" s="1" t="s">
        <v>3593</v>
      </c>
      <c r="C1013" s="1" t="s">
        <v>3594</v>
      </c>
      <c r="D1013" s="1" t="s">
        <v>3758</v>
      </c>
      <c r="E1013" s="1" t="s">
        <v>415</v>
      </c>
      <c r="F1013" s="1" t="str">
        <f>VLOOKUP(Table9[[#This Row],[نام کارشناس دفتر فنی]],Table1[],3,0)</f>
        <v>کارشناس بازرسی وبرنامه ریزی تعمیرات مکانیک(4)</v>
      </c>
      <c r="G1013" s="1" t="s">
        <v>528</v>
      </c>
      <c r="H1013" s="1" t="str">
        <f>VLOOKUP(Table9[[#This Row],[نام شخص کارشناس نظارت]],Table1[],3,0)</f>
        <v>کارشناس بازرسی وبرنامه ریزی تعمیرات مکانیک(9)</v>
      </c>
      <c r="I1013" s="1">
        <f>COUNTIF(Table2[کد سیستم],Table9[[#This Row],[کد سیستم]])</f>
        <v>1</v>
      </c>
    </row>
    <row r="1014" spans="1:9" hidden="1" x14ac:dyDescent="0.25">
      <c r="A1014" s="1">
        <v>1013</v>
      </c>
      <c r="B1014" s="1" t="s">
        <v>3596</v>
      </c>
      <c r="C1014" s="1" t="s">
        <v>3596</v>
      </c>
      <c r="D1014" s="1" t="s">
        <v>3758</v>
      </c>
      <c r="E1014" s="1" t="s">
        <v>415</v>
      </c>
      <c r="F1014" s="1" t="str">
        <f>VLOOKUP(Table9[[#This Row],[نام کارشناس دفتر فنی]],Table1[],3,0)</f>
        <v>کارشناس بازرسی وبرنامه ریزی تعمیرات مکانیک(4)</v>
      </c>
      <c r="G1014" s="1" t="s">
        <v>528</v>
      </c>
      <c r="H1014" s="1" t="str">
        <f>VLOOKUP(Table9[[#This Row],[نام شخص کارشناس نظارت]],Table1[],3,0)</f>
        <v>کارشناس بازرسی وبرنامه ریزی تعمیرات مکانیک(9)</v>
      </c>
      <c r="I1014" s="1">
        <f>COUNTIF(Table2[کد سیستم],Table9[[#This Row],[کد سیستم]])</f>
        <v>1</v>
      </c>
    </row>
    <row r="1015" spans="1:9" hidden="1" x14ac:dyDescent="0.25">
      <c r="A1015" s="1">
        <v>1014</v>
      </c>
      <c r="B1015" s="1" t="s">
        <v>3598</v>
      </c>
      <c r="C1015" s="1" t="s">
        <v>3598</v>
      </c>
      <c r="D1015" s="1" t="s">
        <v>3758</v>
      </c>
      <c r="E1015" s="1" t="s">
        <v>415</v>
      </c>
      <c r="F1015" s="1" t="str">
        <f>VLOOKUP(Table9[[#This Row],[نام کارشناس دفتر فنی]],Table1[],3,0)</f>
        <v>کارشناس بازرسی وبرنامه ریزی تعمیرات مکانیک(4)</v>
      </c>
      <c r="G1015" s="1" t="s">
        <v>528</v>
      </c>
      <c r="H1015" s="1" t="str">
        <f>VLOOKUP(Table9[[#This Row],[نام شخص کارشناس نظارت]],Table1[],3,0)</f>
        <v>کارشناس بازرسی وبرنامه ریزی تعمیرات مکانیک(9)</v>
      </c>
      <c r="I1015" s="1">
        <f>COUNTIF(Table2[کد سیستم],Table9[[#This Row],[کد سیستم]])</f>
        <v>1</v>
      </c>
    </row>
    <row r="1016" spans="1:9" hidden="1" x14ac:dyDescent="0.25">
      <c r="A1016" s="1">
        <v>1015</v>
      </c>
      <c r="B1016" s="1" t="s">
        <v>3600</v>
      </c>
      <c r="C1016" s="1" t="s">
        <v>3600</v>
      </c>
      <c r="D1016" s="1" t="s">
        <v>3758</v>
      </c>
      <c r="E1016" s="1" t="s">
        <v>415</v>
      </c>
      <c r="F1016" s="1" t="str">
        <f>VLOOKUP(Table9[[#This Row],[نام کارشناس دفتر فنی]],Table1[],3,0)</f>
        <v>کارشناس بازرسی وبرنامه ریزی تعمیرات مکانیک(4)</v>
      </c>
      <c r="G1016" s="1" t="s">
        <v>528</v>
      </c>
      <c r="H1016" s="1" t="str">
        <f>VLOOKUP(Table9[[#This Row],[نام شخص کارشناس نظارت]],Table1[],3,0)</f>
        <v>کارشناس بازرسی وبرنامه ریزی تعمیرات مکانیک(9)</v>
      </c>
      <c r="I1016" s="1">
        <f>COUNTIF(Table2[کد سیستم],Table9[[#This Row],[کد سیستم]])</f>
        <v>1</v>
      </c>
    </row>
    <row r="1017" spans="1:9" hidden="1" x14ac:dyDescent="0.25">
      <c r="A1017" s="1">
        <v>1016</v>
      </c>
      <c r="B1017" s="1" t="s">
        <v>3602</v>
      </c>
      <c r="C1017" s="1" t="s">
        <v>3602</v>
      </c>
      <c r="D1017" s="1" t="s">
        <v>3758</v>
      </c>
      <c r="E1017" s="1" t="s">
        <v>415</v>
      </c>
      <c r="F1017" s="1" t="str">
        <f>VLOOKUP(Table9[[#This Row],[نام کارشناس دفتر فنی]],Table1[],3,0)</f>
        <v>کارشناس بازرسی وبرنامه ریزی تعمیرات مکانیک(4)</v>
      </c>
      <c r="G1017" s="1" t="s">
        <v>528</v>
      </c>
      <c r="H1017" s="1" t="str">
        <f>VLOOKUP(Table9[[#This Row],[نام شخص کارشناس نظارت]],Table1[],3,0)</f>
        <v>کارشناس بازرسی وبرنامه ریزی تعمیرات مکانیک(9)</v>
      </c>
      <c r="I1017" s="1">
        <f>COUNTIF(Table2[کد سیستم],Table9[[#This Row],[کد سیستم]])</f>
        <v>1</v>
      </c>
    </row>
    <row r="1018" spans="1:9" hidden="1" x14ac:dyDescent="0.25">
      <c r="A1018" s="1">
        <v>1017</v>
      </c>
      <c r="B1018" s="1" t="s">
        <v>3604</v>
      </c>
      <c r="C1018" s="1" t="s">
        <v>3604</v>
      </c>
      <c r="D1018" s="1" t="s">
        <v>3758</v>
      </c>
      <c r="E1018" s="1" t="s">
        <v>415</v>
      </c>
      <c r="F1018" s="1" t="str">
        <f>VLOOKUP(Table9[[#This Row],[نام کارشناس دفتر فنی]],Table1[],3,0)</f>
        <v>کارشناس بازرسی وبرنامه ریزی تعمیرات مکانیک(4)</v>
      </c>
      <c r="G1018" s="1" t="s">
        <v>528</v>
      </c>
      <c r="H1018" s="1" t="str">
        <f>VLOOKUP(Table9[[#This Row],[نام شخص کارشناس نظارت]],Table1[],3,0)</f>
        <v>کارشناس بازرسی وبرنامه ریزی تعمیرات مکانیک(9)</v>
      </c>
      <c r="I1018" s="1">
        <f>COUNTIF(Table2[کد سیستم],Table9[[#This Row],[کد سیستم]])</f>
        <v>1</v>
      </c>
    </row>
    <row r="1019" spans="1:9" hidden="1" x14ac:dyDescent="0.25">
      <c r="A1019" s="1">
        <v>1018</v>
      </c>
      <c r="B1019" s="1" t="s">
        <v>3606</v>
      </c>
      <c r="C1019" s="1" t="s">
        <v>3606</v>
      </c>
      <c r="D1019" s="1" t="s">
        <v>3758</v>
      </c>
      <c r="E1019" s="1" t="s">
        <v>415</v>
      </c>
      <c r="F1019" s="1" t="str">
        <f>VLOOKUP(Table9[[#This Row],[نام کارشناس دفتر فنی]],Table1[],3,0)</f>
        <v>کارشناس بازرسی وبرنامه ریزی تعمیرات مکانیک(4)</v>
      </c>
      <c r="G1019" s="1" t="s">
        <v>528</v>
      </c>
      <c r="H1019" s="1" t="str">
        <f>VLOOKUP(Table9[[#This Row],[نام شخص کارشناس نظارت]],Table1[],3,0)</f>
        <v>کارشناس بازرسی وبرنامه ریزی تعمیرات مکانیک(9)</v>
      </c>
      <c r="I1019" s="1">
        <f>COUNTIF(Table2[کد سیستم],Table9[[#This Row],[کد سیستم]])</f>
        <v>1</v>
      </c>
    </row>
    <row r="1020" spans="1:9" hidden="1" x14ac:dyDescent="0.25">
      <c r="A1020" s="1">
        <v>1019</v>
      </c>
      <c r="B1020" s="1" t="s">
        <v>3608</v>
      </c>
      <c r="C1020" s="1" t="s">
        <v>3608</v>
      </c>
      <c r="D1020" s="1" t="s">
        <v>3758</v>
      </c>
      <c r="E1020" s="1" t="s">
        <v>415</v>
      </c>
      <c r="F1020" s="1" t="str">
        <f>VLOOKUP(Table9[[#This Row],[نام کارشناس دفتر فنی]],Table1[],3,0)</f>
        <v>کارشناس بازرسی وبرنامه ریزی تعمیرات مکانیک(4)</v>
      </c>
      <c r="G1020" s="1" t="s">
        <v>528</v>
      </c>
      <c r="H1020" s="1" t="str">
        <f>VLOOKUP(Table9[[#This Row],[نام شخص کارشناس نظارت]],Table1[],3,0)</f>
        <v>کارشناس بازرسی وبرنامه ریزی تعمیرات مکانیک(9)</v>
      </c>
      <c r="I1020" s="1">
        <f>COUNTIF(Table2[کد سیستم],Table9[[#This Row],[کد سیستم]])</f>
        <v>1</v>
      </c>
    </row>
    <row r="1021" spans="1:9" hidden="1" x14ac:dyDescent="0.25">
      <c r="A1021" s="1">
        <v>1020</v>
      </c>
      <c r="B1021" s="1" t="s">
        <v>3610</v>
      </c>
      <c r="C1021" s="1" t="s">
        <v>3610</v>
      </c>
      <c r="D1021" s="1" t="s">
        <v>3758</v>
      </c>
      <c r="E1021" s="1" t="s">
        <v>415</v>
      </c>
      <c r="F1021" s="1" t="str">
        <f>VLOOKUP(Table9[[#This Row],[نام کارشناس دفتر فنی]],Table1[],3,0)</f>
        <v>کارشناس بازرسی وبرنامه ریزی تعمیرات مکانیک(4)</v>
      </c>
      <c r="G1021" s="1" t="s">
        <v>528</v>
      </c>
      <c r="H1021" s="1" t="str">
        <f>VLOOKUP(Table9[[#This Row],[نام شخص کارشناس نظارت]],Table1[],3,0)</f>
        <v>کارشناس بازرسی وبرنامه ریزی تعمیرات مکانیک(9)</v>
      </c>
      <c r="I1021" s="1">
        <f>COUNTIF(Table2[کد سیستم],Table9[[#This Row],[کد سیستم]])</f>
        <v>1</v>
      </c>
    </row>
    <row r="1022" spans="1:9" hidden="1" x14ac:dyDescent="0.25">
      <c r="A1022" s="1">
        <v>1021</v>
      </c>
      <c r="B1022" s="1" t="s">
        <v>3612</v>
      </c>
      <c r="C1022" s="1" t="s">
        <v>3612</v>
      </c>
      <c r="D1022" s="1" t="s">
        <v>3758</v>
      </c>
      <c r="E1022" s="1" t="s">
        <v>415</v>
      </c>
      <c r="F1022" s="1" t="str">
        <f>VLOOKUP(Table9[[#This Row],[نام کارشناس دفتر فنی]],Table1[],3,0)</f>
        <v>کارشناس بازرسی وبرنامه ریزی تعمیرات مکانیک(4)</v>
      </c>
      <c r="G1022" s="1" t="s">
        <v>528</v>
      </c>
      <c r="H1022" s="1" t="str">
        <f>VLOOKUP(Table9[[#This Row],[نام شخص کارشناس نظارت]],Table1[],3,0)</f>
        <v>کارشناس بازرسی وبرنامه ریزی تعمیرات مکانیک(9)</v>
      </c>
      <c r="I1022" s="1">
        <f>COUNTIF(Table2[کد سیستم],Table9[[#This Row],[کد سیستم]])</f>
        <v>1</v>
      </c>
    </row>
    <row r="1023" spans="1:9" hidden="1" x14ac:dyDescent="0.25">
      <c r="A1023" s="1">
        <v>1022</v>
      </c>
      <c r="B1023" s="1" t="s">
        <v>3614</v>
      </c>
      <c r="C1023" s="1" t="s">
        <v>3614</v>
      </c>
      <c r="D1023" s="1" t="s">
        <v>3758</v>
      </c>
      <c r="E1023" s="1" t="s">
        <v>415</v>
      </c>
      <c r="F1023" s="1" t="str">
        <f>VLOOKUP(Table9[[#This Row],[نام کارشناس دفتر فنی]],Table1[],3,0)</f>
        <v>کارشناس بازرسی وبرنامه ریزی تعمیرات مکانیک(4)</v>
      </c>
      <c r="G1023" s="1" t="s">
        <v>528</v>
      </c>
      <c r="H1023" s="1" t="str">
        <f>VLOOKUP(Table9[[#This Row],[نام شخص کارشناس نظارت]],Table1[],3,0)</f>
        <v>کارشناس بازرسی وبرنامه ریزی تعمیرات مکانیک(9)</v>
      </c>
      <c r="I1023" s="1">
        <f>COUNTIF(Table2[کد سیستم],Table9[[#This Row],[کد سیستم]])</f>
        <v>1</v>
      </c>
    </row>
    <row r="1024" spans="1:9" hidden="1" x14ac:dyDescent="0.25">
      <c r="A1024" s="1">
        <v>1023</v>
      </c>
      <c r="B1024" s="1" t="s">
        <v>3616</v>
      </c>
      <c r="C1024" s="1" t="s">
        <v>3616</v>
      </c>
      <c r="D1024" s="1" t="s">
        <v>3758</v>
      </c>
      <c r="E1024" s="1" t="s">
        <v>415</v>
      </c>
      <c r="F1024" s="1" t="str">
        <f>VLOOKUP(Table9[[#This Row],[نام کارشناس دفتر فنی]],Table1[],3,0)</f>
        <v>کارشناس بازرسی وبرنامه ریزی تعمیرات مکانیک(4)</v>
      </c>
      <c r="G1024" s="1" t="s">
        <v>528</v>
      </c>
      <c r="H1024" s="1" t="str">
        <f>VLOOKUP(Table9[[#This Row],[نام شخص کارشناس نظارت]],Table1[],3,0)</f>
        <v>کارشناس بازرسی وبرنامه ریزی تعمیرات مکانیک(9)</v>
      </c>
      <c r="I1024" s="1">
        <f>COUNTIF(Table2[کد سیستم],Table9[[#This Row],[کد سیستم]])</f>
        <v>1</v>
      </c>
    </row>
    <row r="1025" spans="1:9" hidden="1" x14ac:dyDescent="0.25">
      <c r="A1025" s="1">
        <v>1024</v>
      </c>
      <c r="B1025" s="1" t="s">
        <v>3618</v>
      </c>
      <c r="C1025" s="1" t="s">
        <v>3618</v>
      </c>
      <c r="D1025" s="1" t="s">
        <v>3758</v>
      </c>
      <c r="E1025" s="1" t="s">
        <v>415</v>
      </c>
      <c r="F1025" s="1" t="str">
        <f>VLOOKUP(Table9[[#This Row],[نام کارشناس دفتر فنی]],Table1[],3,0)</f>
        <v>کارشناس بازرسی وبرنامه ریزی تعمیرات مکانیک(4)</v>
      </c>
      <c r="G1025" s="1" t="s">
        <v>528</v>
      </c>
      <c r="H1025" s="1" t="str">
        <f>VLOOKUP(Table9[[#This Row],[نام شخص کارشناس نظارت]],Table1[],3,0)</f>
        <v>کارشناس بازرسی وبرنامه ریزی تعمیرات مکانیک(9)</v>
      </c>
      <c r="I1025" s="1">
        <f>COUNTIF(Table2[کد سیستم],Table9[[#This Row],[کد سیستم]])</f>
        <v>1</v>
      </c>
    </row>
    <row r="1026" spans="1:9" hidden="1" x14ac:dyDescent="0.25">
      <c r="A1026" s="1">
        <v>1025</v>
      </c>
      <c r="B1026" s="1" t="s">
        <v>3620</v>
      </c>
      <c r="C1026" s="1" t="s">
        <v>3620</v>
      </c>
      <c r="D1026" s="1" t="s">
        <v>3758</v>
      </c>
      <c r="E1026" s="1" t="s">
        <v>415</v>
      </c>
      <c r="F1026" s="1" t="str">
        <f>VLOOKUP(Table9[[#This Row],[نام کارشناس دفتر فنی]],Table1[],3,0)</f>
        <v>کارشناس بازرسی وبرنامه ریزی تعمیرات مکانیک(4)</v>
      </c>
      <c r="G1026" s="1" t="s">
        <v>528</v>
      </c>
      <c r="H1026" s="1" t="str">
        <f>VLOOKUP(Table9[[#This Row],[نام شخص کارشناس نظارت]],Table1[],3,0)</f>
        <v>کارشناس بازرسی وبرنامه ریزی تعمیرات مکانیک(9)</v>
      </c>
      <c r="I1026" s="1">
        <f>COUNTIF(Table2[کد سیستم],Table9[[#This Row],[کد سیستم]])</f>
        <v>1</v>
      </c>
    </row>
    <row r="1027" spans="1:9" hidden="1" x14ac:dyDescent="0.25">
      <c r="A1027" s="1">
        <v>1026</v>
      </c>
      <c r="B1027" s="1" t="s">
        <v>3622</v>
      </c>
      <c r="C1027" s="1" t="s">
        <v>3622</v>
      </c>
      <c r="D1027" s="1" t="s">
        <v>3758</v>
      </c>
      <c r="E1027" s="1" t="s">
        <v>415</v>
      </c>
      <c r="F1027" s="1" t="str">
        <f>VLOOKUP(Table9[[#This Row],[نام کارشناس دفتر فنی]],Table1[],3,0)</f>
        <v>کارشناس بازرسی وبرنامه ریزی تعمیرات مکانیک(4)</v>
      </c>
      <c r="G1027" s="1" t="s">
        <v>528</v>
      </c>
      <c r="H1027" s="1" t="str">
        <f>VLOOKUP(Table9[[#This Row],[نام شخص کارشناس نظارت]],Table1[],3,0)</f>
        <v>کارشناس بازرسی وبرنامه ریزی تعمیرات مکانیک(9)</v>
      </c>
      <c r="I1027" s="1">
        <f>COUNTIF(Table2[کد سیستم],Table9[[#This Row],[کد سیستم]])</f>
        <v>1</v>
      </c>
    </row>
    <row r="1028" spans="1:9" hidden="1" x14ac:dyDescent="0.25">
      <c r="A1028" s="1">
        <v>1027</v>
      </c>
      <c r="B1028" s="1" t="s">
        <v>3624</v>
      </c>
      <c r="C1028" s="1" t="s">
        <v>3624</v>
      </c>
      <c r="D1028" s="1" t="s">
        <v>3758</v>
      </c>
      <c r="E1028" s="1" t="s">
        <v>415</v>
      </c>
      <c r="F1028" s="1" t="str">
        <f>VLOOKUP(Table9[[#This Row],[نام کارشناس دفتر فنی]],Table1[],3,0)</f>
        <v>کارشناس بازرسی وبرنامه ریزی تعمیرات مکانیک(4)</v>
      </c>
      <c r="G1028" s="1" t="s">
        <v>528</v>
      </c>
      <c r="H1028" s="1" t="str">
        <f>VLOOKUP(Table9[[#This Row],[نام شخص کارشناس نظارت]],Table1[],3,0)</f>
        <v>کارشناس بازرسی وبرنامه ریزی تعمیرات مکانیک(9)</v>
      </c>
      <c r="I1028" s="1">
        <f>COUNTIF(Table2[کد سیستم],Table9[[#This Row],[کد سیستم]])</f>
        <v>1</v>
      </c>
    </row>
    <row r="1029" spans="1:9" hidden="1" x14ac:dyDescent="0.25">
      <c r="A1029" s="1">
        <v>1028</v>
      </c>
      <c r="B1029" s="1" t="s">
        <v>3626</v>
      </c>
      <c r="C1029" s="1" t="s">
        <v>3626</v>
      </c>
      <c r="D1029" s="1" t="s">
        <v>3758</v>
      </c>
      <c r="E1029" s="1" t="s">
        <v>415</v>
      </c>
      <c r="F1029" s="1" t="str">
        <f>VLOOKUP(Table9[[#This Row],[نام کارشناس دفتر فنی]],Table1[],3,0)</f>
        <v>کارشناس بازرسی وبرنامه ریزی تعمیرات مکانیک(4)</v>
      </c>
      <c r="G1029" s="1" t="s">
        <v>528</v>
      </c>
      <c r="H1029" s="1" t="str">
        <f>VLOOKUP(Table9[[#This Row],[نام شخص کارشناس نظارت]],Table1[],3,0)</f>
        <v>کارشناس بازرسی وبرنامه ریزی تعمیرات مکانیک(9)</v>
      </c>
      <c r="I1029" s="1">
        <f>COUNTIF(Table2[کد سیستم],Table9[[#This Row],[کد سیستم]])</f>
        <v>1</v>
      </c>
    </row>
    <row r="1030" spans="1:9" hidden="1" x14ac:dyDescent="0.25">
      <c r="A1030" s="1">
        <v>1029</v>
      </c>
      <c r="B1030" s="1" t="s">
        <v>3628</v>
      </c>
      <c r="C1030" s="1" t="s">
        <v>3628</v>
      </c>
      <c r="D1030" s="1" t="s">
        <v>3758</v>
      </c>
      <c r="E1030" s="1" t="s">
        <v>415</v>
      </c>
      <c r="F1030" s="1" t="str">
        <f>VLOOKUP(Table9[[#This Row],[نام کارشناس دفتر فنی]],Table1[],3,0)</f>
        <v>کارشناس بازرسی وبرنامه ریزی تعمیرات مکانیک(4)</v>
      </c>
      <c r="G1030" s="1" t="s">
        <v>528</v>
      </c>
      <c r="H1030" s="1" t="str">
        <f>VLOOKUP(Table9[[#This Row],[نام شخص کارشناس نظارت]],Table1[],3,0)</f>
        <v>کارشناس بازرسی وبرنامه ریزی تعمیرات مکانیک(9)</v>
      </c>
      <c r="I1030" s="1">
        <f>COUNTIF(Table2[کد سیستم],Table9[[#This Row],[کد سیستم]])</f>
        <v>1</v>
      </c>
    </row>
    <row r="1031" spans="1:9" hidden="1" x14ac:dyDescent="0.25">
      <c r="A1031" s="1">
        <v>1030</v>
      </c>
      <c r="B1031" s="1" t="s">
        <v>3630</v>
      </c>
      <c r="C1031" s="1" t="s">
        <v>3631</v>
      </c>
      <c r="D1031" s="1" t="s">
        <v>3758</v>
      </c>
      <c r="E1031" s="1" t="s">
        <v>415</v>
      </c>
      <c r="F1031" s="1" t="str">
        <f>VLOOKUP(Table9[[#This Row],[نام کارشناس دفتر فنی]],Table1[],3,0)</f>
        <v>کارشناس بازرسی وبرنامه ریزی تعمیرات مکانیک(4)</v>
      </c>
      <c r="G1031" s="1" t="s">
        <v>528</v>
      </c>
      <c r="H1031" s="1" t="str">
        <f>VLOOKUP(Table9[[#This Row],[نام شخص کارشناس نظارت]],Table1[],3,0)</f>
        <v>کارشناس بازرسی وبرنامه ریزی تعمیرات مکانیک(9)</v>
      </c>
      <c r="I1031" s="1">
        <f>COUNTIF(Table2[کد سیستم],Table9[[#This Row],[کد سیستم]])</f>
        <v>1</v>
      </c>
    </row>
    <row r="1032" spans="1:9" hidden="1" x14ac:dyDescent="0.25">
      <c r="A1032" s="1">
        <v>1031</v>
      </c>
      <c r="B1032" s="1" t="s">
        <v>3633</v>
      </c>
      <c r="C1032" s="1" t="s">
        <v>3633</v>
      </c>
      <c r="D1032" s="1" t="s">
        <v>3758</v>
      </c>
      <c r="E1032" s="1" t="s">
        <v>415</v>
      </c>
      <c r="F1032" s="1" t="str">
        <f>VLOOKUP(Table9[[#This Row],[نام کارشناس دفتر فنی]],Table1[],3,0)</f>
        <v>کارشناس بازرسی وبرنامه ریزی تعمیرات مکانیک(4)</v>
      </c>
      <c r="G1032" s="1" t="s">
        <v>528</v>
      </c>
      <c r="H1032" s="1" t="str">
        <f>VLOOKUP(Table9[[#This Row],[نام شخص کارشناس نظارت]],Table1[],3,0)</f>
        <v>کارشناس بازرسی وبرنامه ریزی تعمیرات مکانیک(9)</v>
      </c>
      <c r="I1032" s="1">
        <f>COUNTIF(Table2[کد سیستم],Table9[[#This Row],[کد سیستم]])</f>
        <v>1</v>
      </c>
    </row>
    <row r="1033" spans="1:9" hidden="1" x14ac:dyDescent="0.25">
      <c r="A1033" s="1">
        <v>1032</v>
      </c>
      <c r="B1033" s="1" t="s">
        <v>3635</v>
      </c>
      <c r="C1033" s="1" t="s">
        <v>3635</v>
      </c>
      <c r="D1033" s="1" t="s">
        <v>3758</v>
      </c>
      <c r="E1033" s="1" t="s">
        <v>415</v>
      </c>
      <c r="F1033" s="1" t="str">
        <f>VLOOKUP(Table9[[#This Row],[نام کارشناس دفتر فنی]],Table1[],3,0)</f>
        <v>کارشناس بازرسی وبرنامه ریزی تعمیرات مکانیک(4)</v>
      </c>
      <c r="G1033" s="1" t="s">
        <v>528</v>
      </c>
      <c r="H1033" s="1" t="str">
        <f>VLOOKUP(Table9[[#This Row],[نام شخص کارشناس نظارت]],Table1[],3,0)</f>
        <v>کارشناس بازرسی وبرنامه ریزی تعمیرات مکانیک(9)</v>
      </c>
      <c r="I1033" s="1">
        <f>COUNTIF(Table2[کد سیستم],Table9[[#This Row],[کد سیستم]])</f>
        <v>1</v>
      </c>
    </row>
    <row r="1034" spans="1:9" hidden="1" x14ac:dyDescent="0.25">
      <c r="A1034" s="1">
        <v>1033</v>
      </c>
      <c r="B1034" s="1" t="s">
        <v>3637</v>
      </c>
      <c r="C1034" s="1" t="s">
        <v>3637</v>
      </c>
      <c r="D1034" s="1" t="s">
        <v>3758</v>
      </c>
      <c r="E1034" s="1" t="s">
        <v>415</v>
      </c>
      <c r="F1034" s="1" t="str">
        <f>VLOOKUP(Table9[[#This Row],[نام کارشناس دفتر فنی]],Table1[],3,0)</f>
        <v>کارشناس بازرسی وبرنامه ریزی تعمیرات مکانیک(4)</v>
      </c>
      <c r="G1034" s="1" t="s">
        <v>528</v>
      </c>
      <c r="H1034" s="1" t="str">
        <f>VLOOKUP(Table9[[#This Row],[نام شخص کارشناس نظارت]],Table1[],3,0)</f>
        <v>کارشناس بازرسی وبرنامه ریزی تعمیرات مکانیک(9)</v>
      </c>
      <c r="I1034" s="1">
        <f>COUNTIF(Table2[کد سیستم],Table9[[#This Row],[کد سیستم]])</f>
        <v>1</v>
      </c>
    </row>
    <row r="1035" spans="1:9" hidden="1" x14ac:dyDescent="0.25">
      <c r="A1035" s="1">
        <v>1034</v>
      </c>
      <c r="B1035" s="1" t="s">
        <v>3639</v>
      </c>
      <c r="C1035" s="1" t="s">
        <v>3639</v>
      </c>
      <c r="D1035" s="1" t="s">
        <v>3758</v>
      </c>
      <c r="E1035" s="1" t="s">
        <v>415</v>
      </c>
      <c r="F1035" s="1" t="str">
        <f>VLOOKUP(Table9[[#This Row],[نام کارشناس دفتر فنی]],Table1[],3,0)</f>
        <v>کارشناس بازرسی وبرنامه ریزی تعمیرات مکانیک(4)</v>
      </c>
      <c r="G1035" s="1" t="s">
        <v>528</v>
      </c>
      <c r="H1035" s="1" t="str">
        <f>VLOOKUP(Table9[[#This Row],[نام شخص کارشناس نظارت]],Table1[],3,0)</f>
        <v>کارشناس بازرسی وبرنامه ریزی تعمیرات مکانیک(9)</v>
      </c>
      <c r="I1035" s="1">
        <f>COUNTIF(Table2[کد سیستم],Table9[[#This Row],[کد سیستم]])</f>
        <v>1</v>
      </c>
    </row>
    <row r="1036" spans="1:9" hidden="1" x14ac:dyDescent="0.25">
      <c r="A1036" s="1">
        <v>1035</v>
      </c>
      <c r="B1036" s="1" t="s">
        <v>3641</v>
      </c>
      <c r="C1036" s="1" t="s">
        <v>3641</v>
      </c>
      <c r="D1036" s="1" t="s">
        <v>3758</v>
      </c>
      <c r="E1036" s="1" t="s">
        <v>415</v>
      </c>
      <c r="F1036" s="1" t="str">
        <f>VLOOKUP(Table9[[#This Row],[نام کارشناس دفتر فنی]],Table1[],3,0)</f>
        <v>کارشناس بازرسی وبرنامه ریزی تعمیرات مکانیک(4)</v>
      </c>
      <c r="G1036" s="1" t="s">
        <v>528</v>
      </c>
      <c r="H1036" s="1" t="str">
        <f>VLOOKUP(Table9[[#This Row],[نام شخص کارشناس نظارت]],Table1[],3,0)</f>
        <v>کارشناس بازرسی وبرنامه ریزی تعمیرات مکانیک(9)</v>
      </c>
      <c r="I1036" s="1">
        <f>COUNTIF(Table2[کد سیستم],Table9[[#This Row],[کد سیستم]])</f>
        <v>1</v>
      </c>
    </row>
    <row r="1037" spans="1:9" hidden="1" x14ac:dyDescent="0.25">
      <c r="A1037" s="1">
        <v>1036</v>
      </c>
      <c r="B1037" s="1" t="s">
        <v>3643</v>
      </c>
      <c r="C1037" s="1" t="s">
        <v>3643</v>
      </c>
      <c r="D1037" s="1" t="s">
        <v>3758</v>
      </c>
      <c r="E1037" s="1" t="s">
        <v>415</v>
      </c>
      <c r="F1037" s="1" t="str">
        <f>VLOOKUP(Table9[[#This Row],[نام کارشناس دفتر فنی]],Table1[],3,0)</f>
        <v>کارشناس بازرسی وبرنامه ریزی تعمیرات مکانیک(4)</v>
      </c>
      <c r="G1037" s="1" t="s">
        <v>528</v>
      </c>
      <c r="H1037" s="1" t="str">
        <f>VLOOKUP(Table9[[#This Row],[نام شخص کارشناس نظارت]],Table1[],3,0)</f>
        <v>کارشناس بازرسی وبرنامه ریزی تعمیرات مکانیک(9)</v>
      </c>
      <c r="I1037" s="1">
        <f>COUNTIF(Table2[کد سیستم],Table9[[#This Row],[کد سیستم]])</f>
        <v>1</v>
      </c>
    </row>
    <row r="1038" spans="1:9" hidden="1" x14ac:dyDescent="0.25">
      <c r="A1038" s="1">
        <v>1037</v>
      </c>
      <c r="B1038" s="1" t="s">
        <v>3645</v>
      </c>
      <c r="C1038" s="1" t="s">
        <v>3645</v>
      </c>
      <c r="D1038" s="1" t="s">
        <v>3758</v>
      </c>
      <c r="E1038" s="1" t="s">
        <v>415</v>
      </c>
      <c r="F1038" s="1" t="str">
        <f>VLOOKUP(Table9[[#This Row],[نام کارشناس دفتر فنی]],Table1[],3,0)</f>
        <v>کارشناس بازرسی وبرنامه ریزی تعمیرات مکانیک(4)</v>
      </c>
      <c r="G1038" s="1" t="s">
        <v>528</v>
      </c>
      <c r="H1038" s="1" t="str">
        <f>VLOOKUP(Table9[[#This Row],[نام شخص کارشناس نظارت]],Table1[],3,0)</f>
        <v>کارشناس بازرسی وبرنامه ریزی تعمیرات مکانیک(9)</v>
      </c>
      <c r="I1038" s="1">
        <f>COUNTIF(Table2[کد سیستم],Table9[[#This Row],[کد سیستم]])</f>
        <v>1</v>
      </c>
    </row>
    <row r="1039" spans="1:9" hidden="1" x14ac:dyDescent="0.25">
      <c r="A1039" s="1">
        <v>1038</v>
      </c>
      <c r="B1039" s="1" t="s">
        <v>3647</v>
      </c>
      <c r="C1039" s="1" t="s">
        <v>3647</v>
      </c>
      <c r="D1039" s="1" t="s">
        <v>3758</v>
      </c>
      <c r="E1039" s="1" t="s">
        <v>415</v>
      </c>
      <c r="F1039" s="1" t="str">
        <f>VLOOKUP(Table9[[#This Row],[نام کارشناس دفتر فنی]],Table1[],3,0)</f>
        <v>کارشناس بازرسی وبرنامه ریزی تعمیرات مکانیک(4)</v>
      </c>
      <c r="G1039" s="1" t="s">
        <v>528</v>
      </c>
      <c r="H1039" s="1" t="str">
        <f>VLOOKUP(Table9[[#This Row],[نام شخص کارشناس نظارت]],Table1[],3,0)</f>
        <v>کارشناس بازرسی وبرنامه ریزی تعمیرات مکانیک(9)</v>
      </c>
      <c r="I1039" s="1">
        <f>COUNTIF(Table2[کد سیستم],Table9[[#This Row],[کد سیستم]])</f>
        <v>1</v>
      </c>
    </row>
    <row r="1040" spans="1:9" hidden="1" x14ac:dyDescent="0.25">
      <c r="A1040" s="1">
        <v>1039</v>
      </c>
      <c r="B1040" s="1" t="s">
        <v>3649</v>
      </c>
      <c r="C1040" s="1" t="s">
        <v>3649</v>
      </c>
      <c r="D1040" s="1" t="s">
        <v>3758</v>
      </c>
      <c r="E1040" s="1" t="s">
        <v>415</v>
      </c>
      <c r="F1040" s="1" t="str">
        <f>VLOOKUP(Table9[[#This Row],[نام کارشناس دفتر فنی]],Table1[],3,0)</f>
        <v>کارشناس بازرسی وبرنامه ریزی تعمیرات مکانیک(4)</v>
      </c>
      <c r="G1040" s="1" t="s">
        <v>528</v>
      </c>
      <c r="H1040" s="1" t="str">
        <f>VLOOKUP(Table9[[#This Row],[نام شخص کارشناس نظارت]],Table1[],3,0)</f>
        <v>کارشناس بازرسی وبرنامه ریزی تعمیرات مکانیک(9)</v>
      </c>
      <c r="I1040" s="1">
        <f>COUNTIF(Table2[کد سیستم],Table9[[#This Row],[کد سیستم]])</f>
        <v>1</v>
      </c>
    </row>
    <row r="1041" spans="1:9" hidden="1" x14ac:dyDescent="0.25">
      <c r="A1041" s="1">
        <v>1040</v>
      </c>
      <c r="B1041" s="1" t="s">
        <v>3651</v>
      </c>
      <c r="C1041" s="1" t="s">
        <v>3651</v>
      </c>
      <c r="D1041" s="1" t="s">
        <v>3758</v>
      </c>
      <c r="E1041" s="1" t="s">
        <v>415</v>
      </c>
      <c r="F1041" s="1" t="str">
        <f>VLOOKUP(Table9[[#This Row],[نام کارشناس دفتر فنی]],Table1[],3,0)</f>
        <v>کارشناس بازرسی وبرنامه ریزی تعمیرات مکانیک(4)</v>
      </c>
      <c r="G1041" s="1" t="s">
        <v>528</v>
      </c>
      <c r="H1041" s="1" t="str">
        <f>VLOOKUP(Table9[[#This Row],[نام شخص کارشناس نظارت]],Table1[],3,0)</f>
        <v>کارشناس بازرسی وبرنامه ریزی تعمیرات مکانیک(9)</v>
      </c>
      <c r="I1041" s="1">
        <f>COUNTIF(Table2[کد سیستم],Table9[[#This Row],[کد سیستم]])</f>
        <v>1</v>
      </c>
    </row>
    <row r="1042" spans="1:9" hidden="1" x14ac:dyDescent="0.25">
      <c r="A1042" s="1">
        <v>1041</v>
      </c>
      <c r="B1042" s="1" t="s">
        <v>3653</v>
      </c>
      <c r="C1042" s="1" t="s">
        <v>3653</v>
      </c>
      <c r="D1042" s="1" t="s">
        <v>3758</v>
      </c>
      <c r="E1042" s="1" t="s">
        <v>415</v>
      </c>
      <c r="F1042" s="1" t="str">
        <f>VLOOKUP(Table9[[#This Row],[نام کارشناس دفتر فنی]],Table1[],3,0)</f>
        <v>کارشناس بازرسی وبرنامه ریزی تعمیرات مکانیک(4)</v>
      </c>
      <c r="G1042" s="1" t="s">
        <v>528</v>
      </c>
      <c r="H1042" s="1" t="str">
        <f>VLOOKUP(Table9[[#This Row],[نام شخص کارشناس نظارت]],Table1[],3,0)</f>
        <v>کارشناس بازرسی وبرنامه ریزی تعمیرات مکانیک(9)</v>
      </c>
      <c r="I1042" s="1">
        <f>COUNTIF(Table2[کد سیستم],Table9[[#This Row],[کد سیستم]])</f>
        <v>1</v>
      </c>
    </row>
    <row r="1043" spans="1:9" hidden="1" x14ac:dyDescent="0.25">
      <c r="A1043" s="1">
        <v>1042</v>
      </c>
      <c r="B1043" s="1" t="s">
        <v>3655</v>
      </c>
      <c r="C1043" s="1" t="s">
        <v>3655</v>
      </c>
      <c r="D1043" s="1" t="s">
        <v>3758</v>
      </c>
      <c r="E1043" s="1" t="s">
        <v>415</v>
      </c>
      <c r="F1043" s="1" t="str">
        <f>VLOOKUP(Table9[[#This Row],[نام کارشناس دفتر فنی]],Table1[],3,0)</f>
        <v>کارشناس بازرسی وبرنامه ریزی تعمیرات مکانیک(4)</v>
      </c>
      <c r="G1043" s="1" t="s">
        <v>528</v>
      </c>
      <c r="H1043" s="1" t="str">
        <f>VLOOKUP(Table9[[#This Row],[نام شخص کارشناس نظارت]],Table1[],3,0)</f>
        <v>کارشناس بازرسی وبرنامه ریزی تعمیرات مکانیک(9)</v>
      </c>
      <c r="I1043" s="1">
        <f>COUNTIF(Table2[کد سیستم],Table9[[#This Row],[کد سیستم]])</f>
        <v>1</v>
      </c>
    </row>
    <row r="1044" spans="1:9" hidden="1" x14ac:dyDescent="0.25">
      <c r="A1044" s="1">
        <v>1043</v>
      </c>
      <c r="B1044" s="1" t="s">
        <v>3657</v>
      </c>
      <c r="C1044" s="1" t="s">
        <v>3657</v>
      </c>
      <c r="D1044" s="1" t="s">
        <v>3758</v>
      </c>
      <c r="E1044" s="1" t="s">
        <v>415</v>
      </c>
      <c r="F1044" s="1" t="str">
        <f>VLOOKUP(Table9[[#This Row],[نام کارشناس دفتر فنی]],Table1[],3,0)</f>
        <v>کارشناس بازرسی وبرنامه ریزی تعمیرات مکانیک(4)</v>
      </c>
      <c r="G1044" s="1" t="s">
        <v>528</v>
      </c>
      <c r="H1044" s="1" t="str">
        <f>VLOOKUP(Table9[[#This Row],[نام شخص کارشناس نظارت]],Table1[],3,0)</f>
        <v>کارشناس بازرسی وبرنامه ریزی تعمیرات مکانیک(9)</v>
      </c>
      <c r="I1044" s="1">
        <f>COUNTIF(Table2[کد سیستم],Table9[[#This Row],[کد سیستم]])</f>
        <v>1</v>
      </c>
    </row>
    <row r="1045" spans="1:9" hidden="1" x14ac:dyDescent="0.25">
      <c r="A1045" s="1">
        <v>1044</v>
      </c>
      <c r="B1045" s="1" t="s">
        <v>3659</v>
      </c>
      <c r="C1045" s="1" t="s">
        <v>3659</v>
      </c>
      <c r="D1045" s="1" t="s">
        <v>3758</v>
      </c>
      <c r="E1045" s="1" t="s">
        <v>415</v>
      </c>
      <c r="F1045" s="1" t="str">
        <f>VLOOKUP(Table9[[#This Row],[نام کارشناس دفتر فنی]],Table1[],3,0)</f>
        <v>کارشناس بازرسی وبرنامه ریزی تعمیرات مکانیک(4)</v>
      </c>
      <c r="G1045" s="1" t="s">
        <v>528</v>
      </c>
      <c r="H1045" s="1" t="str">
        <f>VLOOKUP(Table9[[#This Row],[نام شخص کارشناس نظارت]],Table1[],3,0)</f>
        <v>کارشناس بازرسی وبرنامه ریزی تعمیرات مکانیک(9)</v>
      </c>
      <c r="I1045" s="1">
        <f>COUNTIF(Table2[کد سیستم],Table9[[#This Row],[کد سیستم]])</f>
        <v>1</v>
      </c>
    </row>
    <row r="1046" spans="1:9" hidden="1" x14ac:dyDescent="0.25">
      <c r="A1046" s="1">
        <v>1045</v>
      </c>
      <c r="B1046" s="1" t="s">
        <v>3661</v>
      </c>
      <c r="C1046" s="1" t="s">
        <v>3661</v>
      </c>
      <c r="D1046" s="1" t="s">
        <v>3758</v>
      </c>
      <c r="E1046" s="1" t="s">
        <v>415</v>
      </c>
      <c r="F1046" s="1" t="str">
        <f>VLOOKUP(Table9[[#This Row],[نام کارشناس دفتر فنی]],Table1[],3,0)</f>
        <v>کارشناس بازرسی وبرنامه ریزی تعمیرات مکانیک(4)</v>
      </c>
      <c r="G1046" s="1" t="s">
        <v>528</v>
      </c>
      <c r="H1046" s="1" t="str">
        <f>VLOOKUP(Table9[[#This Row],[نام شخص کارشناس نظارت]],Table1[],3,0)</f>
        <v>کارشناس بازرسی وبرنامه ریزی تعمیرات مکانیک(9)</v>
      </c>
      <c r="I1046" s="1">
        <f>COUNTIF(Table2[کد سیستم],Table9[[#This Row],[کد سیستم]])</f>
        <v>1</v>
      </c>
    </row>
    <row r="1047" spans="1:9" hidden="1" x14ac:dyDescent="0.25">
      <c r="A1047" s="1">
        <v>1046</v>
      </c>
      <c r="B1047" s="1" t="s">
        <v>3663</v>
      </c>
      <c r="C1047" s="1" t="s">
        <v>3663</v>
      </c>
      <c r="D1047" s="1" t="s">
        <v>3758</v>
      </c>
      <c r="E1047" s="1" t="s">
        <v>415</v>
      </c>
      <c r="F1047" s="1" t="str">
        <f>VLOOKUP(Table9[[#This Row],[نام کارشناس دفتر فنی]],Table1[],3,0)</f>
        <v>کارشناس بازرسی وبرنامه ریزی تعمیرات مکانیک(4)</v>
      </c>
      <c r="G1047" s="1" t="s">
        <v>528</v>
      </c>
      <c r="H1047" s="1" t="str">
        <f>VLOOKUP(Table9[[#This Row],[نام شخص کارشناس نظارت]],Table1[],3,0)</f>
        <v>کارشناس بازرسی وبرنامه ریزی تعمیرات مکانیک(9)</v>
      </c>
      <c r="I1047" s="1">
        <f>COUNTIF(Table2[کد سیستم],Table9[[#This Row],[کد سیستم]])</f>
        <v>1</v>
      </c>
    </row>
    <row r="1048" spans="1:9" hidden="1" x14ac:dyDescent="0.25">
      <c r="A1048" s="1">
        <v>1047</v>
      </c>
      <c r="B1048" s="1" t="s">
        <v>3665</v>
      </c>
      <c r="C1048" s="1" t="s">
        <v>3665</v>
      </c>
      <c r="D1048" s="1" t="s">
        <v>3758</v>
      </c>
      <c r="E1048" s="1" t="s">
        <v>415</v>
      </c>
      <c r="F1048" s="1" t="str">
        <f>VLOOKUP(Table9[[#This Row],[نام کارشناس دفتر فنی]],Table1[],3,0)</f>
        <v>کارشناس بازرسی وبرنامه ریزی تعمیرات مکانیک(4)</v>
      </c>
      <c r="G1048" s="1" t="s">
        <v>528</v>
      </c>
      <c r="H1048" s="1" t="str">
        <f>VLOOKUP(Table9[[#This Row],[نام شخص کارشناس نظارت]],Table1[],3,0)</f>
        <v>کارشناس بازرسی وبرنامه ریزی تعمیرات مکانیک(9)</v>
      </c>
      <c r="I1048" s="1">
        <f>COUNTIF(Table2[کد سیستم],Table9[[#This Row],[کد سیستم]])</f>
        <v>1</v>
      </c>
    </row>
    <row r="1049" spans="1:9" hidden="1" x14ac:dyDescent="0.25">
      <c r="A1049" s="1">
        <v>1048</v>
      </c>
      <c r="B1049" s="1" t="s">
        <v>3667</v>
      </c>
      <c r="C1049" s="1" t="s">
        <v>3667</v>
      </c>
      <c r="D1049" s="1" t="s">
        <v>3758</v>
      </c>
      <c r="E1049" s="1" t="s">
        <v>415</v>
      </c>
      <c r="F1049" s="1" t="str">
        <f>VLOOKUP(Table9[[#This Row],[نام کارشناس دفتر فنی]],Table1[],3,0)</f>
        <v>کارشناس بازرسی وبرنامه ریزی تعمیرات مکانیک(4)</v>
      </c>
      <c r="G1049" s="1" t="s">
        <v>528</v>
      </c>
      <c r="H1049" s="1" t="str">
        <f>VLOOKUP(Table9[[#This Row],[نام شخص کارشناس نظارت]],Table1[],3,0)</f>
        <v>کارشناس بازرسی وبرنامه ریزی تعمیرات مکانیک(9)</v>
      </c>
      <c r="I1049" s="1">
        <f>COUNTIF(Table2[کد سیستم],Table9[[#This Row],[کد سیستم]])</f>
        <v>1</v>
      </c>
    </row>
    <row r="1050" spans="1:9" hidden="1" x14ac:dyDescent="0.25">
      <c r="A1050" s="1">
        <v>1049</v>
      </c>
      <c r="B1050" s="1" t="s">
        <v>3669</v>
      </c>
      <c r="C1050" s="1" t="s">
        <v>3669</v>
      </c>
      <c r="D1050" s="1" t="s">
        <v>3758</v>
      </c>
      <c r="E1050" s="1" t="s">
        <v>415</v>
      </c>
      <c r="F1050" s="1" t="str">
        <f>VLOOKUP(Table9[[#This Row],[نام کارشناس دفتر فنی]],Table1[],3,0)</f>
        <v>کارشناس بازرسی وبرنامه ریزی تعمیرات مکانیک(4)</v>
      </c>
      <c r="G1050" s="1" t="s">
        <v>528</v>
      </c>
      <c r="H1050" s="1" t="str">
        <f>VLOOKUP(Table9[[#This Row],[نام شخص کارشناس نظارت]],Table1[],3,0)</f>
        <v>کارشناس بازرسی وبرنامه ریزی تعمیرات مکانیک(9)</v>
      </c>
      <c r="I1050" s="1">
        <f>COUNTIF(Table2[کد سیستم],Table9[[#This Row],[کد سیستم]])</f>
        <v>1</v>
      </c>
    </row>
    <row r="1051" spans="1:9" hidden="1" x14ac:dyDescent="0.25">
      <c r="A1051" s="1">
        <v>1050</v>
      </c>
      <c r="B1051" s="1" t="s">
        <v>3671</v>
      </c>
      <c r="C1051" s="1" t="s">
        <v>3671</v>
      </c>
      <c r="D1051" s="1" t="s">
        <v>3758</v>
      </c>
      <c r="E1051" s="1" t="s">
        <v>415</v>
      </c>
      <c r="F1051" s="1" t="str">
        <f>VLOOKUP(Table9[[#This Row],[نام کارشناس دفتر فنی]],Table1[],3,0)</f>
        <v>کارشناس بازرسی وبرنامه ریزی تعمیرات مکانیک(4)</v>
      </c>
      <c r="G1051" s="1" t="s">
        <v>528</v>
      </c>
      <c r="H1051" s="1" t="str">
        <f>VLOOKUP(Table9[[#This Row],[نام شخص کارشناس نظارت]],Table1[],3,0)</f>
        <v>کارشناس بازرسی وبرنامه ریزی تعمیرات مکانیک(9)</v>
      </c>
      <c r="I1051" s="1">
        <f>COUNTIF(Table2[کد سیستم],Table9[[#This Row],[کد سیستم]])</f>
        <v>1</v>
      </c>
    </row>
    <row r="1052" spans="1:9" hidden="1" x14ac:dyDescent="0.25">
      <c r="A1052" s="1">
        <v>1051</v>
      </c>
      <c r="B1052" s="1" t="s">
        <v>3673</v>
      </c>
      <c r="C1052" s="1" t="s">
        <v>3673</v>
      </c>
      <c r="D1052" s="1" t="s">
        <v>3758</v>
      </c>
      <c r="E1052" s="1" t="s">
        <v>415</v>
      </c>
      <c r="F1052" s="1" t="str">
        <f>VLOOKUP(Table9[[#This Row],[نام کارشناس دفتر فنی]],Table1[],3,0)</f>
        <v>کارشناس بازرسی وبرنامه ریزی تعمیرات مکانیک(4)</v>
      </c>
      <c r="G1052" s="1" t="s">
        <v>528</v>
      </c>
      <c r="H1052" s="1" t="str">
        <f>VLOOKUP(Table9[[#This Row],[نام شخص کارشناس نظارت]],Table1[],3,0)</f>
        <v>کارشناس بازرسی وبرنامه ریزی تعمیرات مکانیک(9)</v>
      </c>
      <c r="I1052" s="1">
        <f>COUNTIF(Table2[کد سیستم],Table9[[#This Row],[کد سیستم]])</f>
        <v>1</v>
      </c>
    </row>
    <row r="1053" spans="1:9" hidden="1" x14ac:dyDescent="0.25">
      <c r="A1053" s="1">
        <v>1052</v>
      </c>
      <c r="B1053" s="1" t="s">
        <v>3675</v>
      </c>
      <c r="C1053" s="1" t="s">
        <v>3676</v>
      </c>
      <c r="D1053" s="1" t="s">
        <v>3758</v>
      </c>
      <c r="E1053" s="1" t="s">
        <v>415</v>
      </c>
      <c r="F1053" s="1" t="str">
        <f>VLOOKUP(Table9[[#This Row],[نام کارشناس دفتر فنی]],Table1[],3,0)</f>
        <v>کارشناس بازرسی وبرنامه ریزی تعمیرات مکانیک(4)</v>
      </c>
      <c r="G1053" s="1" t="s">
        <v>528</v>
      </c>
      <c r="H1053" s="1" t="str">
        <f>VLOOKUP(Table9[[#This Row],[نام شخص کارشناس نظارت]],Table1[],3,0)</f>
        <v>کارشناس بازرسی وبرنامه ریزی تعمیرات مکانیک(9)</v>
      </c>
      <c r="I1053" s="1">
        <f>COUNTIF(Table2[کد سیستم],Table9[[#This Row],[کد سیستم]])</f>
        <v>1</v>
      </c>
    </row>
    <row r="1054" spans="1:9" hidden="1" x14ac:dyDescent="0.25">
      <c r="A1054" s="1">
        <v>1053</v>
      </c>
      <c r="B1054" s="1" t="s">
        <v>3678</v>
      </c>
      <c r="C1054" s="1" t="s">
        <v>3678</v>
      </c>
      <c r="D1054" s="1" t="s">
        <v>3758</v>
      </c>
      <c r="E1054" s="1" t="s">
        <v>415</v>
      </c>
      <c r="F1054" s="1" t="str">
        <f>VLOOKUP(Table9[[#This Row],[نام کارشناس دفتر فنی]],Table1[],3,0)</f>
        <v>کارشناس بازرسی وبرنامه ریزی تعمیرات مکانیک(4)</v>
      </c>
      <c r="G1054" s="1" t="s">
        <v>528</v>
      </c>
      <c r="H1054" s="1" t="str">
        <f>VLOOKUP(Table9[[#This Row],[نام شخص کارشناس نظارت]],Table1[],3,0)</f>
        <v>کارشناس بازرسی وبرنامه ریزی تعمیرات مکانیک(9)</v>
      </c>
      <c r="I1054" s="1">
        <f>COUNTIF(Table2[کد سیستم],Table9[[#This Row],[کد سیستم]])</f>
        <v>1</v>
      </c>
    </row>
    <row r="1055" spans="1:9" hidden="1" x14ac:dyDescent="0.25">
      <c r="A1055" s="1">
        <v>1054</v>
      </c>
      <c r="B1055" s="1" t="s">
        <v>3680</v>
      </c>
      <c r="C1055" s="1" t="s">
        <v>3680</v>
      </c>
      <c r="D1055" s="1" t="s">
        <v>3758</v>
      </c>
      <c r="E1055" s="1" t="s">
        <v>415</v>
      </c>
      <c r="F1055" s="1" t="str">
        <f>VLOOKUP(Table9[[#This Row],[نام کارشناس دفتر فنی]],Table1[],3,0)</f>
        <v>کارشناس بازرسی وبرنامه ریزی تعمیرات مکانیک(4)</v>
      </c>
      <c r="G1055" s="1" t="s">
        <v>528</v>
      </c>
      <c r="H1055" s="1" t="str">
        <f>VLOOKUP(Table9[[#This Row],[نام شخص کارشناس نظارت]],Table1[],3,0)</f>
        <v>کارشناس بازرسی وبرنامه ریزی تعمیرات مکانیک(9)</v>
      </c>
      <c r="I1055" s="1">
        <f>COUNTIF(Table2[کد سیستم],Table9[[#This Row],[کد سیستم]])</f>
        <v>1</v>
      </c>
    </row>
    <row r="1056" spans="1:9" hidden="1" x14ac:dyDescent="0.25">
      <c r="A1056" s="1">
        <v>1055</v>
      </c>
      <c r="B1056" s="1" t="s">
        <v>3682</v>
      </c>
      <c r="C1056" s="1" t="s">
        <v>3682</v>
      </c>
      <c r="D1056" s="1" t="s">
        <v>3758</v>
      </c>
      <c r="E1056" s="1" t="s">
        <v>415</v>
      </c>
      <c r="F1056" s="1" t="str">
        <f>VLOOKUP(Table9[[#This Row],[نام کارشناس دفتر فنی]],Table1[],3,0)</f>
        <v>کارشناس بازرسی وبرنامه ریزی تعمیرات مکانیک(4)</v>
      </c>
      <c r="G1056" s="1" t="s">
        <v>528</v>
      </c>
      <c r="H1056" s="1" t="str">
        <f>VLOOKUP(Table9[[#This Row],[نام شخص کارشناس نظارت]],Table1[],3,0)</f>
        <v>کارشناس بازرسی وبرنامه ریزی تعمیرات مکانیک(9)</v>
      </c>
      <c r="I1056" s="1">
        <f>COUNTIF(Table2[کد سیستم],Table9[[#This Row],[کد سیستم]])</f>
        <v>1</v>
      </c>
    </row>
    <row r="1057" spans="1:9" hidden="1" x14ac:dyDescent="0.25">
      <c r="A1057" s="1">
        <v>1056</v>
      </c>
      <c r="B1057" s="1" t="s">
        <v>3684</v>
      </c>
      <c r="C1057" s="1" t="s">
        <v>3684</v>
      </c>
      <c r="D1057" s="1" t="s">
        <v>3758</v>
      </c>
      <c r="E1057" s="1" t="s">
        <v>415</v>
      </c>
      <c r="F1057" s="1" t="str">
        <f>VLOOKUP(Table9[[#This Row],[نام کارشناس دفتر فنی]],Table1[],3,0)</f>
        <v>کارشناس بازرسی وبرنامه ریزی تعمیرات مکانیک(4)</v>
      </c>
      <c r="G1057" s="1" t="s">
        <v>528</v>
      </c>
      <c r="H1057" s="1" t="str">
        <f>VLOOKUP(Table9[[#This Row],[نام شخص کارشناس نظارت]],Table1[],3,0)</f>
        <v>کارشناس بازرسی وبرنامه ریزی تعمیرات مکانیک(9)</v>
      </c>
      <c r="I1057" s="1">
        <f>COUNTIF(Table2[کد سیستم],Table9[[#This Row],[کد سیستم]])</f>
        <v>1</v>
      </c>
    </row>
    <row r="1058" spans="1:9" hidden="1" x14ac:dyDescent="0.25">
      <c r="A1058" s="1">
        <v>1057</v>
      </c>
      <c r="B1058" s="1" t="s">
        <v>3686</v>
      </c>
      <c r="C1058" s="1" t="s">
        <v>3686</v>
      </c>
      <c r="D1058" s="1" t="s">
        <v>3758</v>
      </c>
      <c r="E1058" s="1" t="s">
        <v>415</v>
      </c>
      <c r="F1058" s="1" t="str">
        <f>VLOOKUP(Table9[[#This Row],[نام کارشناس دفتر فنی]],Table1[],3,0)</f>
        <v>کارشناس بازرسی وبرنامه ریزی تعمیرات مکانیک(4)</v>
      </c>
      <c r="G1058" s="1" t="s">
        <v>528</v>
      </c>
      <c r="H1058" s="1" t="str">
        <f>VLOOKUP(Table9[[#This Row],[نام شخص کارشناس نظارت]],Table1[],3,0)</f>
        <v>کارشناس بازرسی وبرنامه ریزی تعمیرات مکانیک(9)</v>
      </c>
      <c r="I1058" s="1">
        <f>COUNTIF(Table2[کد سیستم],Table9[[#This Row],[کد سیستم]])</f>
        <v>1</v>
      </c>
    </row>
    <row r="1059" spans="1:9" hidden="1" x14ac:dyDescent="0.25">
      <c r="A1059" s="1">
        <v>1058</v>
      </c>
      <c r="B1059" s="1" t="s">
        <v>3688</v>
      </c>
      <c r="C1059" s="1" t="s">
        <v>3688</v>
      </c>
      <c r="D1059" s="1" t="s">
        <v>3758</v>
      </c>
      <c r="E1059" s="1" t="s">
        <v>415</v>
      </c>
      <c r="F1059" s="1" t="str">
        <f>VLOOKUP(Table9[[#This Row],[نام کارشناس دفتر فنی]],Table1[],3,0)</f>
        <v>کارشناس بازرسی وبرنامه ریزی تعمیرات مکانیک(4)</v>
      </c>
      <c r="G1059" s="1" t="s">
        <v>528</v>
      </c>
      <c r="H1059" s="1" t="str">
        <f>VLOOKUP(Table9[[#This Row],[نام شخص کارشناس نظارت]],Table1[],3,0)</f>
        <v>کارشناس بازرسی وبرنامه ریزی تعمیرات مکانیک(9)</v>
      </c>
      <c r="I1059" s="1">
        <f>COUNTIF(Table2[کد سیستم],Table9[[#This Row],[کد سیستم]])</f>
        <v>1</v>
      </c>
    </row>
    <row r="1060" spans="1:9" hidden="1" x14ac:dyDescent="0.25">
      <c r="A1060" s="1">
        <v>1059</v>
      </c>
      <c r="B1060" s="1" t="s">
        <v>3690</v>
      </c>
      <c r="C1060" s="1" t="s">
        <v>3690</v>
      </c>
      <c r="D1060" s="1" t="s">
        <v>3758</v>
      </c>
      <c r="E1060" s="1" t="s">
        <v>415</v>
      </c>
      <c r="F1060" s="1" t="str">
        <f>VLOOKUP(Table9[[#This Row],[نام کارشناس دفتر فنی]],Table1[],3,0)</f>
        <v>کارشناس بازرسی وبرنامه ریزی تعمیرات مکانیک(4)</v>
      </c>
      <c r="G1060" s="1" t="s">
        <v>528</v>
      </c>
      <c r="H1060" s="1" t="str">
        <f>VLOOKUP(Table9[[#This Row],[نام شخص کارشناس نظارت]],Table1[],3,0)</f>
        <v>کارشناس بازرسی وبرنامه ریزی تعمیرات مکانیک(9)</v>
      </c>
      <c r="I1060" s="1">
        <f>COUNTIF(Table2[کد سیستم],Table9[[#This Row],[کد سیستم]])</f>
        <v>1</v>
      </c>
    </row>
    <row r="1061" spans="1:9" hidden="1" x14ac:dyDescent="0.25">
      <c r="A1061" s="1">
        <v>1060</v>
      </c>
      <c r="B1061" s="1" t="s">
        <v>3692</v>
      </c>
      <c r="C1061" s="1" t="s">
        <v>3692</v>
      </c>
      <c r="D1061" s="1" t="s">
        <v>3758</v>
      </c>
      <c r="E1061" s="1" t="s">
        <v>415</v>
      </c>
      <c r="F1061" s="1" t="str">
        <f>VLOOKUP(Table9[[#This Row],[نام کارشناس دفتر فنی]],Table1[],3,0)</f>
        <v>کارشناس بازرسی وبرنامه ریزی تعمیرات مکانیک(4)</v>
      </c>
      <c r="G1061" s="1" t="s">
        <v>528</v>
      </c>
      <c r="H1061" s="1" t="str">
        <f>VLOOKUP(Table9[[#This Row],[نام شخص کارشناس نظارت]],Table1[],3,0)</f>
        <v>کارشناس بازرسی وبرنامه ریزی تعمیرات مکانیک(9)</v>
      </c>
      <c r="I1061" s="1">
        <f>COUNTIF(Table2[کد سیستم],Table9[[#This Row],[کد سیستم]])</f>
        <v>1</v>
      </c>
    </row>
    <row r="1062" spans="1:9" hidden="1" x14ac:dyDescent="0.25">
      <c r="A1062" s="1">
        <v>1061</v>
      </c>
      <c r="B1062" s="1" t="s">
        <v>3694</v>
      </c>
      <c r="C1062" s="1" t="s">
        <v>3694</v>
      </c>
      <c r="D1062" s="1" t="s">
        <v>3758</v>
      </c>
      <c r="E1062" s="1" t="s">
        <v>415</v>
      </c>
      <c r="F1062" s="1" t="str">
        <f>VLOOKUP(Table9[[#This Row],[نام کارشناس دفتر فنی]],Table1[],3,0)</f>
        <v>کارشناس بازرسی وبرنامه ریزی تعمیرات مکانیک(4)</v>
      </c>
      <c r="G1062" s="1" t="s">
        <v>528</v>
      </c>
      <c r="H1062" s="1" t="str">
        <f>VLOOKUP(Table9[[#This Row],[نام شخص کارشناس نظارت]],Table1[],3,0)</f>
        <v>کارشناس بازرسی وبرنامه ریزی تعمیرات مکانیک(9)</v>
      </c>
      <c r="I1062" s="1">
        <f>COUNTIF(Table2[کد سیستم],Table9[[#This Row],[کد سیستم]])</f>
        <v>1</v>
      </c>
    </row>
    <row r="1063" spans="1:9" hidden="1" x14ac:dyDescent="0.25">
      <c r="A1063" s="1">
        <v>1062</v>
      </c>
      <c r="B1063" s="1" t="s">
        <v>3696</v>
      </c>
      <c r="C1063" s="1" t="s">
        <v>3696</v>
      </c>
      <c r="D1063" s="1" t="s">
        <v>3758</v>
      </c>
      <c r="E1063" s="1" t="s">
        <v>415</v>
      </c>
      <c r="F1063" s="1" t="str">
        <f>VLOOKUP(Table9[[#This Row],[نام کارشناس دفتر فنی]],Table1[],3,0)</f>
        <v>کارشناس بازرسی وبرنامه ریزی تعمیرات مکانیک(4)</v>
      </c>
      <c r="G1063" s="1" t="s">
        <v>528</v>
      </c>
      <c r="H1063" s="1" t="str">
        <f>VLOOKUP(Table9[[#This Row],[نام شخص کارشناس نظارت]],Table1[],3,0)</f>
        <v>کارشناس بازرسی وبرنامه ریزی تعمیرات مکانیک(9)</v>
      </c>
      <c r="I1063" s="1">
        <f>COUNTIF(Table2[کد سیستم],Table9[[#This Row],[کد سیستم]])</f>
        <v>1</v>
      </c>
    </row>
    <row r="1064" spans="1:9" hidden="1" x14ac:dyDescent="0.25">
      <c r="A1064" s="1">
        <v>1063</v>
      </c>
      <c r="B1064" s="1" t="s">
        <v>3698</v>
      </c>
      <c r="C1064" s="1" t="s">
        <v>3698</v>
      </c>
      <c r="D1064" s="1" t="s">
        <v>3758</v>
      </c>
      <c r="E1064" s="1" t="s">
        <v>415</v>
      </c>
      <c r="F1064" s="1" t="str">
        <f>VLOOKUP(Table9[[#This Row],[نام کارشناس دفتر فنی]],Table1[],3,0)</f>
        <v>کارشناس بازرسی وبرنامه ریزی تعمیرات مکانیک(4)</v>
      </c>
      <c r="G1064" s="1" t="s">
        <v>528</v>
      </c>
      <c r="H1064" s="1" t="str">
        <f>VLOOKUP(Table9[[#This Row],[نام شخص کارشناس نظارت]],Table1[],3,0)</f>
        <v>کارشناس بازرسی وبرنامه ریزی تعمیرات مکانیک(9)</v>
      </c>
      <c r="I1064" s="1">
        <f>COUNTIF(Table2[کد سیستم],Table9[[#This Row],[کد سیستم]])</f>
        <v>1</v>
      </c>
    </row>
    <row r="1065" spans="1:9" hidden="1" x14ac:dyDescent="0.25">
      <c r="A1065" s="1">
        <v>1064</v>
      </c>
      <c r="B1065" s="1" t="s">
        <v>3700</v>
      </c>
      <c r="C1065" s="1" t="s">
        <v>3700</v>
      </c>
      <c r="D1065" s="1" t="s">
        <v>3758</v>
      </c>
      <c r="E1065" s="1" t="s">
        <v>415</v>
      </c>
      <c r="F1065" s="1" t="str">
        <f>VLOOKUP(Table9[[#This Row],[نام کارشناس دفتر فنی]],Table1[],3,0)</f>
        <v>کارشناس بازرسی وبرنامه ریزی تعمیرات مکانیک(4)</v>
      </c>
      <c r="G1065" s="1" t="s">
        <v>528</v>
      </c>
      <c r="H1065" s="1" t="str">
        <f>VLOOKUP(Table9[[#This Row],[نام شخص کارشناس نظارت]],Table1[],3,0)</f>
        <v>کارشناس بازرسی وبرنامه ریزی تعمیرات مکانیک(9)</v>
      </c>
      <c r="I1065" s="1">
        <f>COUNTIF(Table2[کد سیستم],Table9[[#This Row],[کد سیستم]])</f>
        <v>1</v>
      </c>
    </row>
    <row r="1066" spans="1:9" hidden="1" x14ac:dyDescent="0.25">
      <c r="A1066" s="1">
        <v>1065</v>
      </c>
      <c r="B1066" s="1" t="s">
        <v>3702</v>
      </c>
      <c r="C1066" s="1" t="s">
        <v>3702</v>
      </c>
      <c r="D1066" s="1" t="s">
        <v>3758</v>
      </c>
      <c r="E1066" s="1" t="s">
        <v>415</v>
      </c>
      <c r="F1066" s="1" t="str">
        <f>VLOOKUP(Table9[[#This Row],[نام کارشناس دفتر فنی]],Table1[],3,0)</f>
        <v>کارشناس بازرسی وبرنامه ریزی تعمیرات مکانیک(4)</v>
      </c>
      <c r="G1066" s="1" t="s">
        <v>528</v>
      </c>
      <c r="H1066" s="1" t="str">
        <f>VLOOKUP(Table9[[#This Row],[نام شخص کارشناس نظارت]],Table1[],3,0)</f>
        <v>کارشناس بازرسی وبرنامه ریزی تعمیرات مکانیک(9)</v>
      </c>
      <c r="I1066" s="1">
        <f>COUNTIF(Table2[کد سیستم],Table9[[#This Row],[کد سیستم]])</f>
        <v>1</v>
      </c>
    </row>
    <row r="1067" spans="1:9" hidden="1" x14ac:dyDescent="0.25">
      <c r="A1067" s="1">
        <v>1066</v>
      </c>
      <c r="B1067" s="1" t="s">
        <v>3704</v>
      </c>
      <c r="C1067" s="1" t="s">
        <v>3704</v>
      </c>
      <c r="D1067" s="1" t="s">
        <v>3758</v>
      </c>
      <c r="E1067" s="1" t="s">
        <v>415</v>
      </c>
      <c r="F1067" s="1" t="str">
        <f>VLOOKUP(Table9[[#This Row],[نام کارشناس دفتر فنی]],Table1[],3,0)</f>
        <v>کارشناس بازرسی وبرنامه ریزی تعمیرات مکانیک(4)</v>
      </c>
      <c r="G1067" s="1" t="s">
        <v>528</v>
      </c>
      <c r="H1067" s="1" t="str">
        <f>VLOOKUP(Table9[[#This Row],[نام شخص کارشناس نظارت]],Table1[],3,0)</f>
        <v>کارشناس بازرسی وبرنامه ریزی تعمیرات مکانیک(9)</v>
      </c>
      <c r="I1067" s="1">
        <f>COUNTIF(Table2[کد سیستم],Table9[[#This Row],[کد سیستم]])</f>
        <v>1</v>
      </c>
    </row>
    <row r="1068" spans="1:9" hidden="1" x14ac:dyDescent="0.25">
      <c r="A1068" s="1">
        <v>1067</v>
      </c>
      <c r="B1068" s="1" t="s">
        <v>3706</v>
      </c>
      <c r="C1068" s="1" t="s">
        <v>3706</v>
      </c>
      <c r="D1068" s="1" t="s">
        <v>3758</v>
      </c>
      <c r="E1068" s="1" t="s">
        <v>415</v>
      </c>
      <c r="F1068" s="1" t="str">
        <f>VLOOKUP(Table9[[#This Row],[نام کارشناس دفتر فنی]],Table1[],3,0)</f>
        <v>کارشناس بازرسی وبرنامه ریزی تعمیرات مکانیک(4)</v>
      </c>
      <c r="G1068" s="1" t="s">
        <v>528</v>
      </c>
      <c r="H1068" s="1" t="str">
        <f>VLOOKUP(Table9[[#This Row],[نام شخص کارشناس نظارت]],Table1[],3,0)</f>
        <v>کارشناس بازرسی وبرنامه ریزی تعمیرات مکانیک(9)</v>
      </c>
      <c r="I1068" s="1">
        <f>COUNTIF(Table2[کد سیستم],Table9[[#This Row],[کد سیستم]])</f>
        <v>1</v>
      </c>
    </row>
    <row r="1069" spans="1:9" hidden="1" x14ac:dyDescent="0.25">
      <c r="A1069" s="1">
        <v>1068</v>
      </c>
      <c r="B1069" s="1" t="s">
        <v>3708</v>
      </c>
      <c r="C1069" s="1" t="s">
        <v>3708</v>
      </c>
      <c r="D1069" s="1" t="s">
        <v>3758</v>
      </c>
      <c r="E1069" s="1" t="s">
        <v>415</v>
      </c>
      <c r="F1069" s="1" t="str">
        <f>VLOOKUP(Table9[[#This Row],[نام کارشناس دفتر فنی]],Table1[],3,0)</f>
        <v>کارشناس بازرسی وبرنامه ریزی تعمیرات مکانیک(4)</v>
      </c>
      <c r="G1069" s="1" t="s">
        <v>528</v>
      </c>
      <c r="H1069" s="1" t="str">
        <f>VLOOKUP(Table9[[#This Row],[نام شخص کارشناس نظارت]],Table1[],3,0)</f>
        <v>کارشناس بازرسی وبرنامه ریزی تعمیرات مکانیک(9)</v>
      </c>
      <c r="I1069" s="1">
        <f>COUNTIF(Table2[کد سیستم],Table9[[#This Row],[کد سیستم]])</f>
        <v>1</v>
      </c>
    </row>
    <row r="1070" spans="1:9" hidden="1" x14ac:dyDescent="0.25">
      <c r="A1070" s="1">
        <v>1069</v>
      </c>
      <c r="B1070" s="1" t="s">
        <v>3710</v>
      </c>
      <c r="C1070" s="1" t="s">
        <v>3710</v>
      </c>
      <c r="D1070" s="1" t="s">
        <v>3758</v>
      </c>
      <c r="E1070" s="1" t="s">
        <v>415</v>
      </c>
      <c r="F1070" s="1" t="str">
        <f>VLOOKUP(Table9[[#This Row],[نام کارشناس دفتر فنی]],Table1[],3,0)</f>
        <v>کارشناس بازرسی وبرنامه ریزی تعمیرات مکانیک(4)</v>
      </c>
      <c r="G1070" s="1" t="s">
        <v>528</v>
      </c>
      <c r="H1070" s="1" t="str">
        <f>VLOOKUP(Table9[[#This Row],[نام شخص کارشناس نظارت]],Table1[],3,0)</f>
        <v>کارشناس بازرسی وبرنامه ریزی تعمیرات مکانیک(9)</v>
      </c>
      <c r="I1070" s="1">
        <f>COUNTIF(Table2[کد سیستم],Table9[[#This Row],[کد سیستم]])</f>
        <v>1</v>
      </c>
    </row>
    <row r="1071" spans="1:9" hidden="1" x14ac:dyDescent="0.25">
      <c r="A1071" s="1">
        <v>1070</v>
      </c>
      <c r="B1071" s="1" t="s">
        <v>3712</v>
      </c>
      <c r="C1071" s="1" t="s">
        <v>3712</v>
      </c>
      <c r="D1071" s="1" t="s">
        <v>3758</v>
      </c>
      <c r="E1071" s="1" t="s">
        <v>415</v>
      </c>
      <c r="F1071" s="1" t="str">
        <f>VLOOKUP(Table9[[#This Row],[نام کارشناس دفتر فنی]],Table1[],3,0)</f>
        <v>کارشناس بازرسی وبرنامه ریزی تعمیرات مکانیک(4)</v>
      </c>
      <c r="G1071" s="1" t="s">
        <v>528</v>
      </c>
      <c r="H1071" s="1" t="str">
        <f>VLOOKUP(Table9[[#This Row],[نام شخص کارشناس نظارت]],Table1[],3,0)</f>
        <v>کارشناس بازرسی وبرنامه ریزی تعمیرات مکانیک(9)</v>
      </c>
      <c r="I1071" s="1">
        <f>COUNTIF(Table2[کد سیستم],Table9[[#This Row],[کد سیستم]])</f>
        <v>1</v>
      </c>
    </row>
    <row r="1072" spans="1:9" hidden="1" x14ac:dyDescent="0.25">
      <c r="A1072" s="1">
        <v>1071</v>
      </c>
      <c r="B1072" s="1" t="s">
        <v>3714</v>
      </c>
      <c r="C1072" s="1" t="s">
        <v>3714</v>
      </c>
      <c r="D1072" s="1" t="s">
        <v>3758</v>
      </c>
      <c r="E1072" s="1" t="s">
        <v>415</v>
      </c>
      <c r="F1072" s="1" t="str">
        <f>VLOOKUP(Table9[[#This Row],[نام کارشناس دفتر فنی]],Table1[],3,0)</f>
        <v>کارشناس بازرسی وبرنامه ریزی تعمیرات مکانیک(4)</v>
      </c>
      <c r="G1072" s="1" t="s">
        <v>528</v>
      </c>
      <c r="H1072" s="1" t="str">
        <f>VLOOKUP(Table9[[#This Row],[نام شخص کارشناس نظارت]],Table1[],3,0)</f>
        <v>کارشناس بازرسی وبرنامه ریزی تعمیرات مکانیک(9)</v>
      </c>
      <c r="I1072" s="1">
        <f>COUNTIF(Table2[کد سیستم],Table9[[#This Row],[کد سیستم]])</f>
        <v>1</v>
      </c>
    </row>
    <row r="1073" spans="1:9" hidden="1" x14ac:dyDescent="0.25">
      <c r="A1073" s="1">
        <v>1072</v>
      </c>
      <c r="B1073" s="1" t="s">
        <v>3716</v>
      </c>
      <c r="C1073" s="1" t="s">
        <v>3716</v>
      </c>
      <c r="D1073" s="1" t="s">
        <v>3758</v>
      </c>
      <c r="E1073" s="1" t="s">
        <v>415</v>
      </c>
      <c r="F1073" s="1" t="str">
        <f>VLOOKUP(Table9[[#This Row],[نام کارشناس دفتر فنی]],Table1[],3,0)</f>
        <v>کارشناس بازرسی وبرنامه ریزی تعمیرات مکانیک(4)</v>
      </c>
      <c r="G1073" s="1" t="s">
        <v>528</v>
      </c>
      <c r="H1073" s="1" t="str">
        <f>VLOOKUP(Table9[[#This Row],[نام شخص کارشناس نظارت]],Table1[],3,0)</f>
        <v>کارشناس بازرسی وبرنامه ریزی تعمیرات مکانیک(9)</v>
      </c>
      <c r="I1073" s="1">
        <f>COUNTIF(Table2[کد سیستم],Table9[[#This Row],[کد سیستم]])</f>
        <v>1</v>
      </c>
    </row>
    <row r="1074" spans="1:9" hidden="1" x14ac:dyDescent="0.25">
      <c r="A1074" s="1">
        <v>1073</v>
      </c>
      <c r="B1074" s="1" t="s">
        <v>3718</v>
      </c>
      <c r="C1074" s="1" t="s">
        <v>3718</v>
      </c>
      <c r="D1074" s="1" t="s">
        <v>3758</v>
      </c>
      <c r="E1074" s="1" t="s">
        <v>415</v>
      </c>
      <c r="F1074" s="1" t="str">
        <f>VLOOKUP(Table9[[#This Row],[نام کارشناس دفتر فنی]],Table1[],3,0)</f>
        <v>کارشناس بازرسی وبرنامه ریزی تعمیرات مکانیک(4)</v>
      </c>
      <c r="G1074" s="1" t="s">
        <v>528</v>
      </c>
      <c r="H1074" s="1" t="str">
        <f>VLOOKUP(Table9[[#This Row],[نام شخص کارشناس نظارت]],Table1[],3,0)</f>
        <v>کارشناس بازرسی وبرنامه ریزی تعمیرات مکانیک(9)</v>
      </c>
      <c r="I1074" s="1">
        <f>COUNTIF(Table2[کد سیستم],Table9[[#This Row],[کد سیستم]])</f>
        <v>1</v>
      </c>
    </row>
    <row r="1075" spans="1:9" hidden="1" x14ac:dyDescent="0.25">
      <c r="A1075" s="1">
        <v>1074</v>
      </c>
      <c r="B1075" s="1" t="s">
        <v>3720</v>
      </c>
      <c r="C1075" s="1" t="s">
        <v>3720</v>
      </c>
      <c r="D1075" s="1" t="s">
        <v>3758</v>
      </c>
      <c r="E1075" s="1" t="s">
        <v>415</v>
      </c>
      <c r="F1075" s="1" t="str">
        <f>VLOOKUP(Table9[[#This Row],[نام کارشناس دفتر فنی]],Table1[],3,0)</f>
        <v>کارشناس بازرسی وبرنامه ریزی تعمیرات مکانیک(4)</v>
      </c>
      <c r="G1075" s="1" t="s">
        <v>528</v>
      </c>
      <c r="H1075" s="1" t="str">
        <f>VLOOKUP(Table9[[#This Row],[نام شخص کارشناس نظارت]],Table1[],3,0)</f>
        <v>کارشناس بازرسی وبرنامه ریزی تعمیرات مکانیک(9)</v>
      </c>
      <c r="I1075" s="1">
        <f>COUNTIF(Table2[کد سیستم],Table9[[#This Row],[کد سیستم]])</f>
        <v>1</v>
      </c>
    </row>
    <row r="1076" spans="1:9" hidden="1" x14ac:dyDescent="0.25">
      <c r="A1076" s="1">
        <v>1075</v>
      </c>
      <c r="B1076" s="1" t="s">
        <v>3722</v>
      </c>
      <c r="C1076" s="1" t="s">
        <v>3722</v>
      </c>
      <c r="D1076" s="1" t="s">
        <v>3758</v>
      </c>
      <c r="E1076" s="1" t="s">
        <v>415</v>
      </c>
      <c r="F1076" s="1" t="str">
        <f>VLOOKUP(Table9[[#This Row],[نام کارشناس دفتر فنی]],Table1[],3,0)</f>
        <v>کارشناس بازرسی وبرنامه ریزی تعمیرات مکانیک(4)</v>
      </c>
      <c r="G1076" s="1" t="s">
        <v>528</v>
      </c>
      <c r="H1076" s="1" t="str">
        <f>VLOOKUP(Table9[[#This Row],[نام شخص کارشناس نظارت]],Table1[],3,0)</f>
        <v>کارشناس بازرسی وبرنامه ریزی تعمیرات مکانیک(9)</v>
      </c>
      <c r="I1076" s="1">
        <f>COUNTIF(Table2[کد سیستم],Table9[[#This Row],[کد سیستم]])</f>
        <v>1</v>
      </c>
    </row>
    <row r="1077" spans="1:9" hidden="1" x14ac:dyDescent="0.25">
      <c r="A1077" s="1">
        <v>1076</v>
      </c>
      <c r="B1077" s="1" t="s">
        <v>3724</v>
      </c>
      <c r="C1077" s="1" t="s">
        <v>3724</v>
      </c>
      <c r="D1077" s="1" t="s">
        <v>3758</v>
      </c>
      <c r="E1077" s="1" t="s">
        <v>415</v>
      </c>
      <c r="F1077" s="1" t="str">
        <f>VLOOKUP(Table9[[#This Row],[نام کارشناس دفتر فنی]],Table1[],3,0)</f>
        <v>کارشناس بازرسی وبرنامه ریزی تعمیرات مکانیک(4)</v>
      </c>
      <c r="G1077" s="1" t="s">
        <v>528</v>
      </c>
      <c r="H1077" s="1" t="str">
        <f>VLOOKUP(Table9[[#This Row],[نام شخص کارشناس نظارت]],Table1[],3,0)</f>
        <v>کارشناس بازرسی وبرنامه ریزی تعمیرات مکانیک(9)</v>
      </c>
      <c r="I1077" s="1">
        <f>COUNTIF(Table2[کد سیستم],Table9[[#This Row],[کد سیستم]])</f>
        <v>1</v>
      </c>
    </row>
    <row r="1078" spans="1:9" hidden="1" x14ac:dyDescent="0.25">
      <c r="A1078" s="1">
        <v>1077</v>
      </c>
      <c r="B1078" s="1" t="s">
        <v>3726</v>
      </c>
      <c r="C1078" s="1" t="s">
        <v>3726</v>
      </c>
      <c r="D1078" s="1" t="s">
        <v>3758</v>
      </c>
      <c r="E1078" s="1" t="s">
        <v>415</v>
      </c>
      <c r="F1078" s="1" t="str">
        <f>VLOOKUP(Table9[[#This Row],[نام کارشناس دفتر فنی]],Table1[],3,0)</f>
        <v>کارشناس بازرسی وبرنامه ریزی تعمیرات مکانیک(4)</v>
      </c>
      <c r="G1078" s="1" t="s">
        <v>528</v>
      </c>
      <c r="H1078" s="1" t="str">
        <f>VLOOKUP(Table9[[#This Row],[نام شخص کارشناس نظارت]],Table1[],3,0)</f>
        <v>کارشناس بازرسی وبرنامه ریزی تعمیرات مکانیک(9)</v>
      </c>
      <c r="I1078" s="1">
        <f>COUNTIF(Table2[کد سیستم],Table9[[#This Row],[کد سیستم]])</f>
        <v>1</v>
      </c>
    </row>
    <row r="1079" spans="1:9" hidden="1" x14ac:dyDescent="0.25">
      <c r="A1079" s="1">
        <v>1078</v>
      </c>
      <c r="B1079" s="1" t="s">
        <v>3728</v>
      </c>
      <c r="C1079" s="1" t="s">
        <v>3728</v>
      </c>
      <c r="D1079" s="1" t="s">
        <v>3758</v>
      </c>
      <c r="E1079" s="1" t="s">
        <v>415</v>
      </c>
      <c r="F1079" s="1" t="str">
        <f>VLOOKUP(Table9[[#This Row],[نام کارشناس دفتر فنی]],Table1[],3,0)</f>
        <v>کارشناس بازرسی وبرنامه ریزی تعمیرات مکانیک(4)</v>
      </c>
      <c r="G1079" s="1" t="s">
        <v>528</v>
      </c>
      <c r="H1079" s="1" t="str">
        <f>VLOOKUP(Table9[[#This Row],[نام شخص کارشناس نظارت]],Table1[],3,0)</f>
        <v>کارشناس بازرسی وبرنامه ریزی تعمیرات مکانیک(9)</v>
      </c>
      <c r="I1079" s="1">
        <f>COUNTIF(Table2[کد سیستم],Table9[[#This Row],[کد سیستم]])</f>
        <v>1</v>
      </c>
    </row>
    <row r="1080" spans="1:9" hidden="1" x14ac:dyDescent="0.25">
      <c r="A1080" s="1">
        <v>1079</v>
      </c>
      <c r="B1080" s="1" t="s">
        <v>3730</v>
      </c>
      <c r="C1080" s="1" t="s">
        <v>3730</v>
      </c>
      <c r="D1080" s="1" t="s">
        <v>3758</v>
      </c>
      <c r="E1080" s="1" t="s">
        <v>415</v>
      </c>
      <c r="F1080" s="1" t="str">
        <f>VLOOKUP(Table9[[#This Row],[نام کارشناس دفتر فنی]],Table1[],3,0)</f>
        <v>کارشناس بازرسی وبرنامه ریزی تعمیرات مکانیک(4)</v>
      </c>
      <c r="G1080" s="1" t="s">
        <v>528</v>
      </c>
      <c r="H1080" s="1" t="str">
        <f>VLOOKUP(Table9[[#This Row],[نام شخص کارشناس نظارت]],Table1[],3,0)</f>
        <v>کارشناس بازرسی وبرنامه ریزی تعمیرات مکانیک(9)</v>
      </c>
      <c r="I1080" s="1">
        <f>COUNTIF(Table2[کد سیستم],Table9[[#This Row],[کد سیستم]])</f>
        <v>1</v>
      </c>
    </row>
    <row r="1081" spans="1:9" hidden="1" x14ac:dyDescent="0.25">
      <c r="A1081" s="1">
        <v>1080</v>
      </c>
      <c r="B1081" s="1" t="s">
        <v>3732</v>
      </c>
      <c r="C1081" s="1" t="s">
        <v>3732</v>
      </c>
      <c r="D1081" s="1" t="s">
        <v>3758</v>
      </c>
      <c r="E1081" s="1" t="s">
        <v>415</v>
      </c>
      <c r="F1081" s="1" t="str">
        <f>VLOOKUP(Table9[[#This Row],[نام کارشناس دفتر فنی]],Table1[],3,0)</f>
        <v>کارشناس بازرسی وبرنامه ریزی تعمیرات مکانیک(4)</v>
      </c>
      <c r="G1081" s="1" t="s">
        <v>528</v>
      </c>
      <c r="H1081" s="1" t="str">
        <f>VLOOKUP(Table9[[#This Row],[نام شخص کارشناس نظارت]],Table1[],3,0)</f>
        <v>کارشناس بازرسی وبرنامه ریزی تعمیرات مکانیک(9)</v>
      </c>
      <c r="I1081" s="1">
        <f>COUNTIF(Table2[کد سیستم],Table9[[#This Row],[کد سیستم]])</f>
        <v>1</v>
      </c>
    </row>
    <row r="1082" spans="1:9" hidden="1" x14ac:dyDescent="0.25">
      <c r="A1082" s="1">
        <v>1081</v>
      </c>
      <c r="B1082" s="1" t="s">
        <v>3734</v>
      </c>
      <c r="C1082" s="1" t="s">
        <v>3735</v>
      </c>
      <c r="D1082" s="1" t="s">
        <v>3758</v>
      </c>
      <c r="E1082" s="1" t="s">
        <v>415</v>
      </c>
      <c r="F1082" s="1" t="str">
        <f>VLOOKUP(Table9[[#This Row],[نام کارشناس دفتر فنی]],Table1[],3,0)</f>
        <v>کارشناس بازرسی وبرنامه ریزی تعمیرات مکانیک(4)</v>
      </c>
      <c r="G1082" s="1" t="s">
        <v>528</v>
      </c>
      <c r="H1082" s="1" t="str">
        <f>VLOOKUP(Table9[[#This Row],[نام شخص کارشناس نظارت]],Table1[],3,0)</f>
        <v>کارشناس بازرسی وبرنامه ریزی تعمیرات مکانیک(9)</v>
      </c>
      <c r="I1082" s="1">
        <f>COUNTIF(Table2[کد سیستم],Table9[[#This Row],[کد سیستم]])</f>
        <v>1</v>
      </c>
    </row>
    <row r="1083" spans="1:9" hidden="1" x14ac:dyDescent="0.25">
      <c r="A1083" s="1">
        <v>1082</v>
      </c>
      <c r="B1083" s="1" t="s">
        <v>3737</v>
      </c>
      <c r="C1083" s="1" t="s">
        <v>3738</v>
      </c>
      <c r="D1083" s="1" t="s">
        <v>3758</v>
      </c>
      <c r="E1083" s="1" t="s">
        <v>415</v>
      </c>
      <c r="F1083" s="1" t="str">
        <f>VLOOKUP(Table9[[#This Row],[نام کارشناس دفتر فنی]],Table1[],3,0)</f>
        <v>کارشناس بازرسی وبرنامه ریزی تعمیرات مکانیک(4)</v>
      </c>
      <c r="G1083" s="1" t="s">
        <v>528</v>
      </c>
      <c r="H1083" s="1" t="str">
        <f>VLOOKUP(Table9[[#This Row],[نام شخص کارشناس نظارت]],Table1[],3,0)</f>
        <v>کارشناس بازرسی وبرنامه ریزی تعمیرات مکانیک(9)</v>
      </c>
      <c r="I1083" s="1">
        <f>COUNTIF(Table2[کد سیستم],Table9[[#This Row],[کد سیستم]])</f>
        <v>1</v>
      </c>
    </row>
    <row r="1084" spans="1:9" hidden="1" x14ac:dyDescent="0.25">
      <c r="A1084" s="1">
        <v>1083</v>
      </c>
      <c r="B1084" s="1" t="s">
        <v>3740</v>
      </c>
      <c r="C1084" s="1" t="s">
        <v>3740</v>
      </c>
      <c r="D1084" s="1" t="s">
        <v>3758</v>
      </c>
      <c r="E1084" s="1" t="s">
        <v>415</v>
      </c>
      <c r="F1084" s="1" t="str">
        <f>VLOOKUP(Table9[[#This Row],[نام کارشناس دفتر فنی]],Table1[],3,0)</f>
        <v>کارشناس بازرسی وبرنامه ریزی تعمیرات مکانیک(4)</v>
      </c>
      <c r="G1084" s="1" t="s">
        <v>528</v>
      </c>
      <c r="H1084" s="1" t="str">
        <f>VLOOKUP(Table9[[#This Row],[نام شخص کارشناس نظارت]],Table1[],3,0)</f>
        <v>کارشناس بازرسی وبرنامه ریزی تعمیرات مکانیک(9)</v>
      </c>
      <c r="I1084" s="1">
        <f>COUNTIF(Table2[کد سیستم],Table9[[#This Row],[کد سیستم]])</f>
        <v>1</v>
      </c>
    </row>
    <row r="1085" spans="1:9" hidden="1" x14ac:dyDescent="0.25">
      <c r="A1085" s="1">
        <v>1084</v>
      </c>
      <c r="B1085" s="1" t="s">
        <v>3742</v>
      </c>
      <c r="C1085" s="1" t="s">
        <v>3742</v>
      </c>
      <c r="D1085" s="1" t="s">
        <v>3758</v>
      </c>
      <c r="E1085" s="1" t="s">
        <v>415</v>
      </c>
      <c r="F1085" s="1" t="str">
        <f>VLOOKUP(Table9[[#This Row],[نام کارشناس دفتر فنی]],Table1[],3,0)</f>
        <v>کارشناس بازرسی وبرنامه ریزی تعمیرات مکانیک(4)</v>
      </c>
      <c r="G1085" s="1" t="s">
        <v>528</v>
      </c>
      <c r="H1085" s="1" t="str">
        <f>VLOOKUP(Table9[[#This Row],[نام شخص کارشناس نظارت]],Table1[],3,0)</f>
        <v>کارشناس بازرسی وبرنامه ریزی تعمیرات مکانیک(9)</v>
      </c>
      <c r="I1085" s="1">
        <f>COUNTIF(Table2[کد سیستم],Table9[[#This Row],[کد سیستم]])</f>
        <v>1</v>
      </c>
    </row>
    <row r="1086" spans="1:9" hidden="1" x14ac:dyDescent="0.25">
      <c r="A1086" s="1">
        <v>1085</v>
      </c>
      <c r="B1086" s="4" t="s">
        <v>3864</v>
      </c>
      <c r="C1086" s="4" t="s">
        <v>3864</v>
      </c>
      <c r="D1086" s="1" t="s">
        <v>3758</v>
      </c>
      <c r="E1086" s="1" t="s">
        <v>415</v>
      </c>
      <c r="F1086" s="1" t="str">
        <f>VLOOKUP(Table9[[#This Row],[نام کارشناس دفتر فنی]],Table1[],3,0)</f>
        <v>کارشناس بازرسی وبرنامه ریزی تعمیرات مکانیک(4)</v>
      </c>
      <c r="G1086" s="1" t="s">
        <v>528</v>
      </c>
      <c r="H1086" s="1" t="str">
        <f>VLOOKUP(Table9[[#This Row],[نام شخص کارشناس نظارت]],Table1[],3,0)</f>
        <v>کارشناس بازرسی وبرنامه ریزی تعمیرات مکانیک(9)</v>
      </c>
      <c r="I1086" s="1">
        <f>COUNTIF(Table2[کد سیستم],Table9[[#This Row],[کد سیستم]])</f>
        <v>1</v>
      </c>
    </row>
    <row r="1087" spans="1:9" hidden="1" x14ac:dyDescent="0.25">
      <c r="A1087" s="1">
        <v>1086</v>
      </c>
      <c r="B1087" s="4" t="s">
        <v>3866</v>
      </c>
      <c r="C1087" s="4" t="s">
        <v>3866</v>
      </c>
      <c r="D1087" s="1" t="s">
        <v>3758</v>
      </c>
      <c r="E1087" s="1" t="s">
        <v>415</v>
      </c>
      <c r="F1087" s="1" t="str">
        <f>VLOOKUP(Table9[[#This Row],[نام کارشناس دفتر فنی]],Table1[],3,0)</f>
        <v>کارشناس بازرسی وبرنامه ریزی تعمیرات مکانیک(4)</v>
      </c>
      <c r="G1087" s="1" t="s">
        <v>528</v>
      </c>
      <c r="H1087" s="1" t="str">
        <f>VLOOKUP(Table9[[#This Row],[نام شخص کارشناس نظارت]],Table1[],3,0)</f>
        <v>کارشناس بازرسی وبرنامه ریزی تعمیرات مکانیک(9)</v>
      </c>
      <c r="I1087" s="1">
        <f>COUNTIF(Table2[کد سیستم],Table9[[#This Row],[کد سیستم]])</f>
        <v>1</v>
      </c>
    </row>
    <row r="1088" spans="1:9" hidden="1" x14ac:dyDescent="0.25">
      <c r="A1088" s="1">
        <v>1087</v>
      </c>
      <c r="B1088" s="4" t="s">
        <v>3868</v>
      </c>
      <c r="C1088" s="4" t="s">
        <v>3868</v>
      </c>
      <c r="D1088" s="1" t="s">
        <v>3758</v>
      </c>
      <c r="E1088" s="1" t="s">
        <v>415</v>
      </c>
      <c r="F1088" s="1" t="str">
        <f>VLOOKUP(Table9[[#This Row],[نام کارشناس دفتر فنی]],Table1[],3,0)</f>
        <v>کارشناس بازرسی وبرنامه ریزی تعمیرات مکانیک(4)</v>
      </c>
      <c r="G1088" s="1" t="s">
        <v>528</v>
      </c>
      <c r="H1088" s="1" t="str">
        <f>VLOOKUP(Table9[[#This Row],[نام شخص کارشناس نظارت]],Table1[],3,0)</f>
        <v>کارشناس بازرسی وبرنامه ریزی تعمیرات مکانیک(9)</v>
      </c>
      <c r="I1088" s="1">
        <f>COUNTIF(Table2[کد سیستم],Table9[[#This Row],[کد سیستم]])</f>
        <v>1</v>
      </c>
    </row>
    <row r="1089" spans="1:9" hidden="1" x14ac:dyDescent="0.25">
      <c r="A1089" s="1">
        <v>1088</v>
      </c>
      <c r="B1089" s="4" t="s">
        <v>3877</v>
      </c>
      <c r="C1089" s="4" t="s">
        <v>3877</v>
      </c>
      <c r="D1089" s="1" t="s">
        <v>3758</v>
      </c>
      <c r="E1089" s="1" t="s">
        <v>415</v>
      </c>
      <c r="F1089" s="1" t="str">
        <f>VLOOKUP(Table9[[#This Row],[نام کارشناس دفتر فنی]],Table1[],3,0)</f>
        <v>کارشناس بازرسی وبرنامه ریزی تعمیرات مکانیک(4)</v>
      </c>
      <c r="G1089" s="1" t="s">
        <v>528</v>
      </c>
      <c r="H1089" s="1" t="str">
        <f>VLOOKUP(Table9[[#This Row],[نام شخص کارشناس نظارت]],Table1[],3,0)</f>
        <v>کارشناس بازرسی وبرنامه ریزی تعمیرات مکانیک(9)</v>
      </c>
      <c r="I1089" s="1">
        <f>COUNTIF(Table2[کد سیستم],Table9[[#This Row],[کد سیستم]])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c G A A B Q S w M E F A A C A A g A a E S O V a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o R I 5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E S O V X x n J W d C A w A A m w s A A B M A H A B G b 3 J t d W x h c y 9 T Z W N 0 a W 9 u M S 5 t I K I Y A C i g F A A A A A A A A A A A A A A A A A A A A A A A A A A A A O V W z W 7 T Q B C + R 8 o 7 r J Y D r m Q s H O A C 6 q V J k Q r 9 g b a I Q 1 N F W 2 f b W L G 9 l r 1 u E 1 k 9 I K G W Q 5 6 C A 4 W q U J V S i U d x y M s w a z u 2 4 9 p J C t y o l H q 9 s z P z z T c / a 5 d q X G c W 2 o q e 6 r N q p V p x O 8 S h b b R N 9 g x a Q 4 v I o L x a Q f C 3 x T x H o 7 C z 3 N O o o d Q 9 x 6 E W f 8 u c 7 h 5 j X W n B 3 1 k n J l 3 E k S b e P d 6 p M 4 v D k V 0 5 M n A P 1 z v E O h D G + z b F Y C k 8 q m w 7 x H L 3 m W P W m e G Z l h C 6 U u R N 9 n 0 c 7 a p Y R h w k i N M e P z 5 e S G x u U p M d C p v M R p v s y E 3 t b n V 1 W 8 o 5 l W u 3 N Z c Y 5 8 z M K U f C V e L y d a n A i f w k t d P w b E P X C A d 5 h D W 1 k o g i g V T s V E a Z I M d L 9 A C s 2 X 2 c + l n u c Y d o w s 0 2 c I C W K D + i 1 E I N a u i m z q n j l l L q S k U o Z Z S y O / Y m I 0 q 0 T u h A i R 2 k 9 q U W w L u P w 3 8 L p e m w o A r G P i Y I F Y I U z + x o 5 C J 4 O P g 4 G g S X o w E a f g j O g q / B J Y L H R X A V n I 0 G o w H O Y p n p Q p 3 K W D 6 U L F / z E y W j m o w e z k m X + h d 8 q X i y W 1 K m g J x P s L y e g 7 J V d k Q d j b i x m 7 v w E / m f k R 4 5 Y i x 0 U 0 L J G n V E u 7 7 2 q K P T T A G t U x e i f 8 F 0 0 U Z 5 n J C b m Z U h g / E y V D 5 e a Y g T p Q e E 3 5 e 6 1 V Z W 6 T 7 f 8 I D w b J 3 Z x G o D l G L l J I L o X L h O 5 k E u 2 i k I f C z m q w D p F 5 9 R I n k Z k 2 o J l T P Q T z A 7 q 5 J k Z D N X F 5 e J K / R e x S 8 o J j c R z k t o q n A H E s P i z 7 r y 8 b J p G 6 x P Y / Y S m Z L u l 7 Z k b V p L 3 o I p W q D A v O j G m U 1 Y r e h W K Y j s 3 V x W x l N u 6 + S a f q 5 D I P H F 7 E q 4 / r T 5 x o X h 0 e w o x C C H e r P B N M 8 U s u Z m f a 3 V J p y 0 N G b B v a F b 4 n f Q H L 4 X U Q T n K D g P v g U 3 8 H K D f n 0 B H F f B j + E J P K + D s + E J G r 4 b n o S t i G D z Z y g G l c / D U 6 F 3 M T w F v e + w e 9 4 0 S R f M t s Q U a O 0 D O L e 5 4 e g H u q X 0 D L c n r h n L M w w Y F Y 5 H x z k K s / F I f d w K F x B j F K y / s 8 K p G X + A g B j L o r 7 i d / E 9 0 o B o / u h j Z N K h y H H Y a t k B F o + Q / F a S 9 V x P h a e I 1 c + l f Q J T N u V J T f 1 X O V a n Z V j 9 x / l V 0 + x m + n Y y n W M B K k j 1 e N i V C v J K 0 1 L / G 1 B L A Q I t A B Q A A g A I A G h E j l W h Q g G B o w A A A P Y A A A A S A A A A A A A A A A A A A A A A A A A A A A B D b 2 5 m a W c v U G F j a 2 F n Z S 5 4 b W x Q S w E C L Q A U A A I A C A B o R I 5 V D 8 r p q 6 Q A A A D p A A A A E w A A A A A A A A A A A A A A A A D v A A A A W 0 N v b n R l b n R f V H l w Z X N d L n h t b F B L A Q I t A B Q A A g A I A G h E j l V 8 Z y V n Q g M A A J s L A A A T A A A A A A A A A A A A A A A A A O A B A A B G b 3 J t d W x h c y 9 T Z W N 0 a W 9 u M S 5 t U E s F B g A A A A A D A A M A w g A A A G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s h A A A A A A A A y S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0 V D A 0 O j U 5 O j I y L j A x M j U 1 M j R a I i A v P j x F b n R y e S B U e X B l P S J G a W x s Q 2 9 s d W 1 u V H l w Z X M i I F Z h b H V l P S J z Q m d Z R 0 J n P T 0 i I C 8 + P E V u d H J 5 I F R 5 c G U 9 I k Z p b G x D b 2 x 1 b W 5 O Y W 1 l c y I g V m F s d W U 9 I n N b J n F 1 b 3 Q 7 2 K L b j N i v 2 4 w g 2 L H Y p t u M 2 L M g 2 Y j Y p 9 i t 2 K 8 g 2 K f Y r N i x 2 K f b j N u M J n F 1 b 3 Q 7 L C Z x d W 9 0 O 9 i i 2 4 z Y r 9 u M I N m I 2 K f Y r d i v I N i n 2 K z Y s d i n 2 4 z b j C Z x d W 9 0 O y w m c X V v d D v Z i N i n 2 K 3 Y r y D Y p 9 i s 2 L H Y p 9 u M 2 4 w u T m F t Z S Z x d W 9 0 O y w m c X V v d D v Y s d i m 2 4 z Y s y D Z i N i n 2 K 3 Y r y D Y p 9 i s 2 L H Y p 9 u M 2 4 w m c X V v d D t d I i A v P j x F b n R y e S B U e X B l P S J G a W x s U 3 R h d H V z I i B W Y W x 1 Z T 0 i c 0 N v b X B s Z X R l I i A v P j x F b n R y e S B U e X B l P S J R d W V y e U l E I i B W Y W x 1 Z T 0 i c 2 U 1 N 2 Q 2 M W Q y L W U 2 Z D Y t N G E x Y S 0 5 M 2 N m L T B h O W U w Z m Z h M D h i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y L 0 V 4 d H J h Y 3 R l Z C B U Z X h 0 I E J l d H d l Z W 4 g R G V s a W 1 p d G V y c z E u e 0 N v b H V t b j E s M H 0 m c X V v d D s s J n F 1 b 3 Q 7 U 2 V j d G l v b j E v V G F i b G U y L 0 x v d 2 V y Y 2 F z Z W Q g V G V 4 d C 5 7 2 K L b j N i v 2 4 w g 2 Y j Y p 9 i t 2 K 8 g 2 K f Y r N i x 2 K f b j N u M L D F 9 J n F 1 b 3 Q 7 L C Z x d W 9 0 O 1 N l Y 3 R p b 2 4 x L 9 m I 2 K f Y r d i v I N i n 2 K z Y s d i n 2 4 z b j C 9 D a G F u Z 2 V k I F R 5 c G U u e 0 5 h b W U s M H 0 m c X V v d D s s J n F 1 b 3 Q 7 U 2 V j d G l v b j E v c G 9 z a X R p b 2 5 z L 0 N o Y W 5 n Z W Q g V H l w Z S 5 7 R W 1 w b G 9 5 Z W U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R X h 0 c m F j d G V k J T I w V G V 4 d C U y M E J l d H d l Z W 4 l M j B E Z W x p b W l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C V E O S U 4 O C V E O C V B N y V E O C V B R C V E O C V B R i U y M C V E O C V B N y V E O C V B Q y V E O C V C M S V E O C V B N y V E Q i U 4 Q y V E Q i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F e H B h b m R l Z C U y M H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k l O D g l R D g l Q T c l R D g l Q U Q l R D g l Q U Y l M j A l R D g l Q T c l R D g l Q U M l R D g l Q j E l R D g l Q T c l R E I l O E M l R E I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T R U M D U 6 M D A 6 N T c u M D c 1 M j A y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/ Y s d i m 2 4 z Y s y D Y p 9 i s 2 L H Y p 9 u M 2 4 w v Q 2 h h b m d l Z C B U e X B l L n t O Y W 1 l L D B 9 J n F 1 b 3 Q 7 L C Z x d W 9 0 O 1 N l Y 3 R p b 2 4 x L 9 i x 2 K b b j N i z I N i n 2 K z Y s d i n 2 4 z b j C 9 D a G F u Z 2 V k I F R 5 c G U u e 0 l E L D F 9 J n F 1 b 3 Q 7 L C Z x d W 9 0 O 1 N l Y 3 R p b 2 4 x L 9 i x 2 K b b j N i z I N i n 2 K z Y s d i n 2 4 z b j C 9 D a G F u Z 2 V k I F R 5 c G U u e 9 i x 2 K b b j N i z I N i n 2 K z Y s d i n 2 4 z b j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5 J T g 4 J U Q 4 J U E 3 J U Q 4 J U F E J U Q 4 J U F G J T I w J U Q 4 J U E 3 J U Q 4 J U F D J U Q 4 J U I x J U Q 4 J U E 3 J U R C J T h D J U R C J T h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U Y W J s Z T M x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O S U 4 O C V E O C V B N y V E O C V B R C V E O C V B R i U y M C V E O C V B N y V E O C V B Q y V E O C V C M S V E O C V B N y V E Q i U 4 Q y V E Q i U 4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c 2 l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i 0 x M i 0 x N F Q w N T o w M D o 1 N y 4 w O T A 4 M j Q 1 W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L n t F b X B s b 3 l l Z S w w f S Z x d W 9 0 O y w m c X V v d D t T Z W N 0 a W 9 u M S 9 U Y W J s Z T E g K D I p L 0 N o Y W 5 n Z W Q g V H l w Z S 5 7 R W 1 w b G 9 5 Z W U g S U Q s M X 0 m c X V v d D s s J n F 1 b 3 Q 7 U 2 V j d G l v b j E v V G F i b G U x I C g y K S 9 D a G F u Z 2 V k I F R 5 c G U u e 1 B v c 2 l 0 a W 9 u L D J 9 J n F 1 b 3 Q 7 L C Z x d W 9 0 O 1 N l Y 3 R p b 2 4 x L 1 R h Y m x l M S A o M i k v Q 2 h h b m d l Z C B U e X B l L n t Q b 3 N p d G l v b i B J R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E g K D I p L 0 N o Y W 5 n Z W Q g V H l w Z S 5 7 R W 1 w b G 9 5 Z W U s M H 0 m c X V v d D s s J n F 1 b 3 Q 7 U 2 V j d G l v b j E v V G F i b G U x I C g y K S 9 D a G F u Z 2 V k I F R 5 c G U u e 0 V t c G x v e W V l I E l E L D F 9 J n F 1 b 3 Q 7 L C Z x d W 9 0 O 1 N l Y 3 R p b 2 4 x L 1 R h Y m x l M S A o M i k v Q 2 h h b m d l Z C B U e X B l L n t Q b 3 N p d G l v b i w y f S Z x d W 9 0 O y w m c X V v d D t T Z W N 0 a W 9 u M S 9 U Y W J s Z T E g K D I p L 0 N o Y W 5 n Z W Q g V H l w Z S 5 7 U G 9 z a X R p b 2 4 g S U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2 l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N p d G l v b n M v V G F i b G U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z a X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h h I C 2 L r g N J q H H m k h 2 o 6 B c A A A A A A g A A A A A A A 2 Y A A M A A A A A Q A A A A 7 h h 5 m l v Y m K D v m O e 9 U U D 7 h A A A A A A E g A A A o A A A A B A A A A D s 6 u L e f N C o A Y V L a 6 n g 5 F q c U A A A A F 5 w 8 T s A R 0 p t G e T r p r O b m 1 / u D A I Y c z R q B W 8 V J X 8 Z y M G Y Q S B 4 s a 4 P 0 B x r s G 4 Z I U G T J J S D U M T + G 1 l E A 9 4 w 0 + C Q q G V 6 B M h 2 z u 0 I X Q g l K x j I d o r g F A A A A I I 0 U k Q q i c X 2 d H w K R s c d A G Y O o 5 6 f < / D a t a M a s h u p > 
</file>

<file path=customXml/itemProps1.xml><?xml version="1.0" encoding="utf-8"?>
<ds:datastoreItem xmlns:ds="http://schemas.openxmlformats.org/officeDocument/2006/customXml" ds:itemID="{1E505B17-DC9B-4F0A-A6D0-B83F409FA4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Position_ID</vt:lpstr>
      <vt:lpstr>System_ID</vt:lpstr>
      <vt:lpstr>Trade_ID</vt:lpstr>
      <vt:lpstr>واحد اجرایی</vt:lpstr>
      <vt:lpstr>کنترل فرآیند</vt:lpstr>
      <vt:lpstr>عمرانی خدماتی</vt:lpstr>
      <vt:lpstr>ترانسپورت</vt:lpstr>
      <vt:lpstr>نسوز</vt:lpstr>
      <vt:lpstr>هیدرولیک و روانکاری</vt:lpstr>
      <vt:lpstr>مکانیک</vt:lpstr>
      <vt:lpstr>تاسیسات آبرسانی</vt:lpstr>
      <vt:lpstr>ابزاردقیق</vt:lpstr>
      <vt:lpstr>اتوماسیون</vt:lpstr>
      <vt:lpstr>برق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هادی حداد</dc:creator>
  <cp:lastModifiedBy>هادی حداد</cp:lastModifiedBy>
  <dcterms:created xsi:type="dcterms:W3CDTF">2022-12-03T14:20:49Z</dcterms:created>
  <dcterms:modified xsi:type="dcterms:W3CDTF">2023-11-12T04:01:38Z</dcterms:modified>
</cp:coreProperties>
</file>